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eclipse.smapea\eclipse\workspace\smapeaqn.moo-master\enhanced-sas\"/>
    </mc:Choice>
  </mc:AlternateContent>
  <xr:revisionPtr revIDLastSave="0" documentId="13_ncr:1_{BD48A1A3-DE9D-48D5-9DD3-FB84CD32A598}" xr6:coauthVersionLast="47" xr6:coauthVersionMax="47" xr10:uidLastSave="{00000000-0000-0000-0000-000000000000}"/>
  <bookViews>
    <workbookView xWindow="-120" yWindow="-120" windowWidth="29040" windowHeight="15840" activeTab="2" xr2:uid="{9A04F262-FFA1-334A-BE56-7C14FD3B1D4F}"/>
  </bookViews>
  <sheets>
    <sheet name="Classification-scheme" sheetId="40" r:id="rId1"/>
    <sheet name="Demands" sheetId="52" r:id="rId2"/>
    <sheet name="Devise Ref. CSP" sheetId="45" r:id="rId3"/>
    <sheet name="RESULTS and EVALUATION" sheetId="50" r:id="rId4"/>
    <sheet name="NSGAII ANALYSIS" sheetId="49" r:id="rId5"/>
    <sheet name="30-120 RESULTS" sheetId="59" r:id="rId6"/>
    <sheet name="30-120 ANALYSIS" sheetId="60" r:id="rId7"/>
    <sheet name="CASE STUDY RESULTS" sheetId="6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0" i="60" l="1"/>
  <c r="G91" i="59"/>
  <c r="AR20" i="60"/>
  <c r="AR19" i="60"/>
  <c r="AR16" i="60"/>
  <c r="AS16" i="60"/>
  <c r="AT16" i="60"/>
  <c r="AU16" i="60"/>
  <c r="AV16" i="60"/>
  <c r="AW16" i="60"/>
  <c r="AX16" i="60"/>
  <c r="AY16" i="60"/>
  <c r="AZ16" i="60"/>
  <c r="AZ15" i="60"/>
  <c r="AY15" i="60"/>
  <c r="AX15" i="60"/>
  <c r="AW15" i="60"/>
  <c r="AV15" i="60"/>
  <c r="AU15" i="60"/>
  <c r="AT15" i="60"/>
  <c r="AS15" i="60"/>
  <c r="AR15" i="60"/>
  <c r="AR13" i="60"/>
  <c r="AS13" i="60"/>
  <c r="AT13" i="60"/>
  <c r="AU13" i="60"/>
  <c r="AV13" i="60"/>
  <c r="AW13" i="60"/>
  <c r="AX13" i="60"/>
  <c r="AY13" i="60"/>
  <c r="AZ13" i="60"/>
  <c r="AR14" i="60"/>
  <c r="AS14" i="60"/>
  <c r="AT14" i="60"/>
  <c r="AU14" i="60"/>
  <c r="AV14" i="60"/>
  <c r="AW14" i="60"/>
  <c r="AX14" i="60"/>
  <c r="AY14" i="60"/>
  <c r="AZ14" i="60"/>
  <c r="AZ12" i="60"/>
  <c r="AY12" i="60"/>
  <c r="AX12" i="60"/>
  <c r="BM12" i="60" s="1"/>
  <c r="AW12" i="60"/>
  <c r="AV12" i="60"/>
  <c r="AU12" i="60"/>
  <c r="BL12" i="60" s="1"/>
  <c r="AT12" i="60"/>
  <c r="AS12" i="60"/>
  <c r="AR12" i="60"/>
  <c r="BB12" i="60"/>
  <c r="AZ6" i="60"/>
  <c r="AY6" i="60"/>
  <c r="AX6" i="60"/>
  <c r="AW6" i="60"/>
  <c r="AV6" i="60"/>
  <c r="AU6" i="60"/>
  <c r="BL6" i="60" s="1"/>
  <c r="AT6" i="60"/>
  <c r="AS6" i="60"/>
  <c r="AR6" i="60"/>
  <c r="BB6" i="60" s="1"/>
  <c r="BM6" i="60"/>
  <c r="BL52" i="60"/>
  <c r="BM49" i="60"/>
  <c r="BN49" i="60" s="1"/>
  <c r="BL49" i="60"/>
  <c r="BL47" i="60"/>
  <c r="BM45" i="60"/>
  <c r="BN45" i="60" s="1"/>
  <c r="BL45" i="60"/>
  <c r="BM43" i="60"/>
  <c r="BN43" i="60" s="1"/>
  <c r="BL43" i="60"/>
  <c r="BM41" i="60"/>
  <c r="BN41" i="60" s="1"/>
  <c r="BL41" i="60"/>
  <c r="G33" i="60"/>
  <c r="G30" i="60"/>
  <c r="G32" i="60" s="1"/>
  <c r="G29" i="60"/>
  <c r="BL24" i="60"/>
  <c r="BJ24" i="60"/>
  <c r="BJ25" i="60" s="1"/>
  <c r="AZ23" i="60"/>
  <c r="AY23" i="60"/>
  <c r="AX23" i="60"/>
  <c r="AW23" i="60"/>
  <c r="AV23" i="60"/>
  <c r="AU23" i="60"/>
  <c r="AT23" i="60"/>
  <c r="AS23" i="60"/>
  <c r="AR23" i="60"/>
  <c r="AZ22" i="60"/>
  <c r="AY22" i="60"/>
  <c r="AX22" i="60"/>
  <c r="AW22" i="60"/>
  <c r="AV22" i="60"/>
  <c r="AU22" i="60"/>
  <c r="AT22" i="60"/>
  <c r="AS22" i="60"/>
  <c r="AR22" i="60"/>
  <c r="AZ21" i="60"/>
  <c r="AY21" i="60"/>
  <c r="AX21" i="60"/>
  <c r="AW21" i="60"/>
  <c r="AV21" i="60"/>
  <c r="AU21" i="60"/>
  <c r="AT21" i="60"/>
  <c r="AS21" i="60"/>
  <c r="AR21" i="60"/>
  <c r="AZ20" i="60"/>
  <c r="AY20" i="60"/>
  <c r="AX20" i="60"/>
  <c r="AW20" i="60"/>
  <c r="AV20" i="60"/>
  <c r="AU20" i="60"/>
  <c r="AT20" i="60"/>
  <c r="AS20" i="60"/>
  <c r="AZ19" i="60"/>
  <c r="AY19" i="60"/>
  <c r="AX19" i="60"/>
  <c r="AW19" i="60"/>
  <c r="AV19" i="60"/>
  <c r="AU19" i="60"/>
  <c r="AT19" i="60"/>
  <c r="AS19" i="60"/>
  <c r="BB19" i="60"/>
  <c r="AZ18" i="60"/>
  <c r="AY18" i="60"/>
  <c r="AX18" i="60"/>
  <c r="AW18" i="60"/>
  <c r="AV18" i="60"/>
  <c r="AU18" i="60"/>
  <c r="AT18" i="60"/>
  <c r="AS18" i="60"/>
  <c r="AR18" i="60"/>
  <c r="AZ17" i="60"/>
  <c r="AY17" i="60"/>
  <c r="AX17" i="60"/>
  <c r="AW17" i="60"/>
  <c r="AV17" i="60"/>
  <c r="AU17" i="60"/>
  <c r="AT17" i="60"/>
  <c r="AS17" i="60"/>
  <c r="AR17" i="60"/>
  <c r="BB17" i="60" s="1"/>
  <c r="BC16" i="60"/>
  <c r="BK15" i="60"/>
  <c r="BL14" i="60"/>
  <c r="AZ11" i="60"/>
  <c r="AY11" i="60"/>
  <c r="AX11" i="60"/>
  <c r="AW11" i="60"/>
  <c r="AV11" i="60"/>
  <c r="AU11" i="60"/>
  <c r="AT11" i="60"/>
  <c r="AS11" i="60"/>
  <c r="AR11" i="60"/>
  <c r="AZ10" i="60"/>
  <c r="AY10" i="60"/>
  <c r="AX10" i="60"/>
  <c r="AW10" i="60"/>
  <c r="AV10" i="60"/>
  <c r="AU10" i="60"/>
  <c r="AT10" i="60"/>
  <c r="AS10" i="60"/>
  <c r="AR10" i="60"/>
  <c r="AZ9" i="60"/>
  <c r="AY9" i="60"/>
  <c r="AX9" i="60"/>
  <c r="AW9" i="60"/>
  <c r="AV9" i="60"/>
  <c r="AU9" i="60"/>
  <c r="AT9" i="60"/>
  <c r="AS9" i="60"/>
  <c r="AR9" i="60"/>
  <c r="AZ8" i="60"/>
  <c r="AY8" i="60"/>
  <c r="AX8" i="60"/>
  <c r="AW8" i="60"/>
  <c r="AV8" i="60"/>
  <c r="AU8" i="60"/>
  <c r="AT8" i="60"/>
  <c r="AS8" i="60"/>
  <c r="AR8" i="60"/>
  <c r="AZ7" i="60"/>
  <c r="AY7" i="60"/>
  <c r="AX7" i="60"/>
  <c r="AW7" i="60"/>
  <c r="AV7" i="60"/>
  <c r="AU7" i="60"/>
  <c r="AT7" i="60"/>
  <c r="AS7" i="60"/>
  <c r="AR7" i="60"/>
  <c r="BB6" i="59"/>
  <c r="AR79" i="59"/>
  <c r="AS79" i="59"/>
  <c r="AT79" i="59"/>
  <c r="AU79" i="59"/>
  <c r="AV79" i="59"/>
  <c r="BC79" i="59" s="1"/>
  <c r="AW79" i="59"/>
  <c r="AX79" i="59"/>
  <c r="BM79" i="59" s="1"/>
  <c r="AY79" i="59"/>
  <c r="AZ79" i="59"/>
  <c r="BB79" i="59"/>
  <c r="BK79" i="59"/>
  <c r="BL79" i="59"/>
  <c r="BS79" i="59"/>
  <c r="AR80" i="59"/>
  <c r="BB80" i="59" s="1"/>
  <c r="AS80" i="59"/>
  <c r="AT80" i="59"/>
  <c r="AU80" i="59"/>
  <c r="BC80" i="59" s="1"/>
  <c r="AV80" i="59"/>
  <c r="BL80" i="59" s="1"/>
  <c r="AW80" i="59"/>
  <c r="AX80" i="59"/>
  <c r="BM80" i="59" s="1"/>
  <c r="AY80" i="59"/>
  <c r="AZ80" i="59"/>
  <c r="BK80" i="59"/>
  <c r="BN80" i="59" s="1"/>
  <c r="AR81" i="59"/>
  <c r="BB81" i="59" s="1"/>
  <c r="AS81" i="59"/>
  <c r="AT81" i="59"/>
  <c r="AU81" i="59"/>
  <c r="BL81" i="59" s="1"/>
  <c r="AV81" i="59"/>
  <c r="AW81" i="59"/>
  <c r="AX81" i="59"/>
  <c r="BM81" i="59" s="1"/>
  <c r="AY81" i="59"/>
  <c r="BD81" i="59" s="1"/>
  <c r="BU81" i="59" s="1"/>
  <c r="AZ81" i="59"/>
  <c r="BK81" i="59"/>
  <c r="AR82" i="59"/>
  <c r="AS82" i="59"/>
  <c r="AT82" i="59"/>
  <c r="AU82" i="59"/>
  <c r="BL82" i="59" s="1"/>
  <c r="AV82" i="59"/>
  <c r="BC82" i="59" s="1"/>
  <c r="AW82" i="59"/>
  <c r="AX82" i="59"/>
  <c r="BD82" i="59" s="1"/>
  <c r="BU82" i="59" s="1"/>
  <c r="AY82" i="59"/>
  <c r="AZ82" i="59"/>
  <c r="BB82" i="59"/>
  <c r="BK82" i="59"/>
  <c r="BM82" i="59"/>
  <c r="BS82" i="59"/>
  <c r="AZ78" i="59"/>
  <c r="AY78" i="59"/>
  <c r="AX78" i="59"/>
  <c r="BD78" i="59" s="1"/>
  <c r="BU78" i="59" s="1"/>
  <c r="AW78" i="59"/>
  <c r="AV78" i="59"/>
  <c r="AU78" i="59"/>
  <c r="AT78" i="59"/>
  <c r="AS78" i="59"/>
  <c r="AR78" i="59"/>
  <c r="BM78" i="59"/>
  <c r="BL78" i="59"/>
  <c r="BB78" i="59"/>
  <c r="BC78" i="59"/>
  <c r="BT78" i="59" s="1"/>
  <c r="BK78" i="59"/>
  <c r="AR69" i="59"/>
  <c r="AS69" i="59"/>
  <c r="AT69" i="59"/>
  <c r="AU69" i="59"/>
  <c r="BC69" i="59" s="1"/>
  <c r="AV69" i="59"/>
  <c r="AW69" i="59"/>
  <c r="AX69" i="59"/>
  <c r="BM69" i="59" s="1"/>
  <c r="BQ69" i="59" s="1"/>
  <c r="AY69" i="59"/>
  <c r="AZ69" i="59"/>
  <c r="BB69" i="59"/>
  <c r="BK69" i="59"/>
  <c r="BL69" i="59"/>
  <c r="AR70" i="59"/>
  <c r="BB70" i="59" s="1"/>
  <c r="AS70" i="59"/>
  <c r="AT70" i="59"/>
  <c r="AU70" i="59"/>
  <c r="AV70" i="59"/>
  <c r="AW70" i="59"/>
  <c r="AX70" i="59"/>
  <c r="BD70" i="59" s="1"/>
  <c r="BU70" i="59" s="1"/>
  <c r="AY70" i="59"/>
  <c r="AZ70" i="59"/>
  <c r="BC70" i="59"/>
  <c r="BK70" i="59"/>
  <c r="BN70" i="59" s="1"/>
  <c r="BL70" i="59"/>
  <c r="BM70" i="59"/>
  <c r="BP70" i="59"/>
  <c r="BT70" i="59"/>
  <c r="AR71" i="59"/>
  <c r="AS71" i="59"/>
  <c r="BK71" i="59" s="1"/>
  <c r="AT71" i="59"/>
  <c r="AU71" i="59"/>
  <c r="AV71" i="59"/>
  <c r="BL71" i="59" s="1"/>
  <c r="AW71" i="59"/>
  <c r="AX71" i="59"/>
  <c r="BM71" i="59" s="1"/>
  <c r="AY71" i="59"/>
  <c r="AZ71" i="59"/>
  <c r="BB71" i="59"/>
  <c r="AR72" i="59"/>
  <c r="BB72" i="59" s="1"/>
  <c r="AS72" i="59"/>
  <c r="AT72" i="59"/>
  <c r="AU72" i="59"/>
  <c r="BL72" i="59" s="1"/>
  <c r="AV72" i="59"/>
  <c r="AW72" i="59"/>
  <c r="AX72" i="59"/>
  <c r="BM72" i="59" s="1"/>
  <c r="AY72" i="59"/>
  <c r="AZ72" i="59"/>
  <c r="BD72" i="59"/>
  <c r="BU72" i="59" s="1"/>
  <c r="BK72" i="59"/>
  <c r="BP72" i="59" s="1"/>
  <c r="AR73" i="59"/>
  <c r="BB73" i="59" s="1"/>
  <c r="AS73" i="59"/>
  <c r="AT73" i="59"/>
  <c r="BK73" i="59" s="1"/>
  <c r="AU73" i="59"/>
  <c r="BL73" i="59" s="1"/>
  <c r="AV73" i="59"/>
  <c r="AW73" i="59"/>
  <c r="AX73" i="59"/>
  <c r="BD73" i="59" s="1"/>
  <c r="BU73" i="59" s="1"/>
  <c r="AY73" i="59"/>
  <c r="AZ73" i="59"/>
  <c r="BC73" i="59"/>
  <c r="BM73" i="59"/>
  <c r="AR74" i="59"/>
  <c r="AS74" i="59"/>
  <c r="BK74" i="59" s="1"/>
  <c r="AT74" i="59"/>
  <c r="AU74" i="59"/>
  <c r="BC74" i="59" s="1"/>
  <c r="BT74" i="59" s="1"/>
  <c r="AV74" i="59"/>
  <c r="AW74" i="59"/>
  <c r="AX74" i="59"/>
  <c r="BD74" i="59" s="1"/>
  <c r="AY74" i="59"/>
  <c r="AZ74" i="59"/>
  <c r="BB74" i="59"/>
  <c r="BL74" i="59"/>
  <c r="AR75" i="59"/>
  <c r="BB75" i="59" s="1"/>
  <c r="AS75" i="59"/>
  <c r="AT75" i="59"/>
  <c r="AU75" i="59"/>
  <c r="BC75" i="59" s="1"/>
  <c r="AV75" i="59"/>
  <c r="AW75" i="59"/>
  <c r="AX75" i="59"/>
  <c r="AY75" i="59"/>
  <c r="AZ75" i="59"/>
  <c r="BD75" i="59"/>
  <c r="BU75" i="59" s="1"/>
  <c r="BK75" i="59"/>
  <c r="BM75" i="59"/>
  <c r="AR76" i="59"/>
  <c r="AS76" i="59"/>
  <c r="BK76" i="59" s="1"/>
  <c r="AT76" i="59"/>
  <c r="BB76" i="59" s="1"/>
  <c r="AU76" i="59"/>
  <c r="AV76" i="59"/>
  <c r="BL76" i="59" s="1"/>
  <c r="AW76" i="59"/>
  <c r="AX76" i="59"/>
  <c r="AY76" i="59"/>
  <c r="BM76" i="59" s="1"/>
  <c r="AZ76" i="59"/>
  <c r="BC76" i="59"/>
  <c r="AR77" i="59"/>
  <c r="AS77" i="59"/>
  <c r="BK77" i="59" s="1"/>
  <c r="AT77" i="59"/>
  <c r="AU77" i="59"/>
  <c r="BC77" i="59" s="1"/>
  <c r="AV77" i="59"/>
  <c r="AW77" i="59"/>
  <c r="AX77" i="59"/>
  <c r="BM77" i="59" s="1"/>
  <c r="AY77" i="59"/>
  <c r="AZ77" i="59"/>
  <c r="BB77" i="59"/>
  <c r="BL77" i="59"/>
  <c r="AZ68" i="59"/>
  <c r="AY68" i="59"/>
  <c r="AX68" i="59"/>
  <c r="AW68" i="59"/>
  <c r="AV68" i="59"/>
  <c r="AU68" i="59"/>
  <c r="AT68" i="59"/>
  <c r="AS68" i="59"/>
  <c r="AR68" i="59"/>
  <c r="BM68" i="59"/>
  <c r="BD68" i="59"/>
  <c r="BC68" i="59"/>
  <c r="BK68" i="59"/>
  <c r="AR55" i="59"/>
  <c r="AS55" i="59"/>
  <c r="AT55" i="59"/>
  <c r="AU55" i="59"/>
  <c r="AV55" i="59"/>
  <c r="AW55" i="59"/>
  <c r="AX55" i="59"/>
  <c r="BD55" i="59" s="1"/>
  <c r="AY55" i="59"/>
  <c r="BM55" i="59" s="1"/>
  <c r="AZ55" i="59"/>
  <c r="BB55" i="59"/>
  <c r="BC55" i="59"/>
  <c r="BK55" i="59"/>
  <c r="BL55" i="59"/>
  <c r="BT55" i="59" s="1"/>
  <c r="BS55" i="59"/>
  <c r="AR56" i="59"/>
  <c r="BB56" i="59" s="1"/>
  <c r="AS56" i="59"/>
  <c r="AT56" i="59"/>
  <c r="AU56" i="59"/>
  <c r="BC56" i="59" s="1"/>
  <c r="BT56" i="59" s="1"/>
  <c r="AV56" i="59"/>
  <c r="AW56" i="59"/>
  <c r="AX56" i="59"/>
  <c r="BM56" i="59" s="1"/>
  <c r="BQ56" i="59" s="1"/>
  <c r="AY56" i="59"/>
  <c r="AZ56" i="59"/>
  <c r="BK56" i="59"/>
  <c r="BN56" i="59" s="1"/>
  <c r="BL56" i="59"/>
  <c r="AR57" i="59"/>
  <c r="BB57" i="59" s="1"/>
  <c r="AS57" i="59"/>
  <c r="AT57" i="59"/>
  <c r="AU57" i="59"/>
  <c r="BL57" i="59" s="1"/>
  <c r="BP57" i="59" s="1"/>
  <c r="AV57" i="59"/>
  <c r="AW57" i="59"/>
  <c r="AX57" i="59"/>
  <c r="BD57" i="59" s="1"/>
  <c r="BU57" i="59" s="1"/>
  <c r="AY57" i="59"/>
  <c r="AZ57" i="59"/>
  <c r="BC57" i="59"/>
  <c r="BK57" i="59"/>
  <c r="BM57" i="59"/>
  <c r="AR58" i="59"/>
  <c r="AS58" i="59"/>
  <c r="BK58" i="59" s="1"/>
  <c r="AT58" i="59"/>
  <c r="AU58" i="59"/>
  <c r="AV58" i="59"/>
  <c r="BL58" i="59" s="1"/>
  <c r="AW58" i="59"/>
  <c r="AX58" i="59"/>
  <c r="BM58" i="59" s="1"/>
  <c r="AY58" i="59"/>
  <c r="AZ58" i="59"/>
  <c r="BB58" i="59"/>
  <c r="AR59" i="59"/>
  <c r="BB59" i="59" s="1"/>
  <c r="AS59" i="59"/>
  <c r="AT59" i="59"/>
  <c r="AU59" i="59"/>
  <c r="BL59" i="59" s="1"/>
  <c r="AV59" i="59"/>
  <c r="AW59" i="59"/>
  <c r="AX59" i="59"/>
  <c r="BM59" i="59" s="1"/>
  <c r="AY59" i="59"/>
  <c r="AZ59" i="59"/>
  <c r="BD59" i="59"/>
  <c r="BK59" i="59"/>
  <c r="BO59" i="59" s="1"/>
  <c r="AR60" i="59"/>
  <c r="BB60" i="59" s="1"/>
  <c r="AS60" i="59"/>
  <c r="AT60" i="59"/>
  <c r="AU60" i="59"/>
  <c r="BL60" i="59" s="1"/>
  <c r="AV60" i="59"/>
  <c r="AW60" i="59"/>
  <c r="AX60" i="59"/>
  <c r="AY60" i="59"/>
  <c r="BD60" i="59" s="1"/>
  <c r="BU60" i="59" s="1"/>
  <c r="AZ60" i="59"/>
  <c r="BC60" i="59"/>
  <c r="BK60" i="59"/>
  <c r="BN60" i="59" s="1"/>
  <c r="BM60" i="59"/>
  <c r="AR61" i="59"/>
  <c r="AS61" i="59"/>
  <c r="AT61" i="59"/>
  <c r="AU61" i="59"/>
  <c r="BC61" i="59" s="1"/>
  <c r="BT61" i="59" s="1"/>
  <c r="AV61" i="59"/>
  <c r="AW61" i="59"/>
  <c r="AX61" i="59"/>
  <c r="BM61" i="59" s="1"/>
  <c r="AY61" i="59"/>
  <c r="AZ61" i="59"/>
  <c r="BB61" i="59"/>
  <c r="BK61" i="59"/>
  <c r="BL61" i="59"/>
  <c r="BO61" i="59" s="1"/>
  <c r="AR62" i="59"/>
  <c r="BB62" i="59" s="1"/>
  <c r="AS62" i="59"/>
  <c r="AT62" i="59"/>
  <c r="AU62" i="59"/>
  <c r="BL62" i="59" s="1"/>
  <c r="AV62" i="59"/>
  <c r="AW62" i="59"/>
  <c r="AX62" i="59"/>
  <c r="AY62" i="59"/>
  <c r="AZ62" i="59"/>
  <c r="BD62" i="59"/>
  <c r="BU62" i="59" s="1"/>
  <c r="BK62" i="59"/>
  <c r="BN62" i="59" s="1"/>
  <c r="BM62" i="59"/>
  <c r="AR63" i="59"/>
  <c r="AS63" i="59"/>
  <c r="AT63" i="59"/>
  <c r="AU63" i="59"/>
  <c r="AV63" i="59"/>
  <c r="BL63" i="59" s="1"/>
  <c r="AW63" i="59"/>
  <c r="AX63" i="59"/>
  <c r="BD63" i="59" s="1"/>
  <c r="BU63" i="59" s="1"/>
  <c r="AY63" i="59"/>
  <c r="BM63" i="59" s="1"/>
  <c r="AZ63" i="59"/>
  <c r="BB63" i="59"/>
  <c r="BK63" i="59"/>
  <c r="BS63" i="59"/>
  <c r="AR64" i="59"/>
  <c r="AS64" i="59"/>
  <c r="AT64" i="59"/>
  <c r="AU64" i="59"/>
  <c r="BL64" i="59" s="1"/>
  <c r="AV64" i="59"/>
  <c r="AW64" i="59"/>
  <c r="AX64" i="59"/>
  <c r="BM64" i="59" s="1"/>
  <c r="AY64" i="59"/>
  <c r="AZ64" i="59"/>
  <c r="BB64" i="59"/>
  <c r="BK64" i="59"/>
  <c r="BO64" i="59" s="1"/>
  <c r="AR65" i="59"/>
  <c r="BB65" i="59" s="1"/>
  <c r="AS65" i="59"/>
  <c r="AT65" i="59"/>
  <c r="BK65" i="59" s="1"/>
  <c r="AU65" i="59"/>
  <c r="BL65" i="59" s="1"/>
  <c r="AV65" i="59"/>
  <c r="AW65" i="59"/>
  <c r="AX65" i="59"/>
  <c r="AY65" i="59"/>
  <c r="BD65" i="59" s="1"/>
  <c r="BU65" i="59" s="1"/>
  <c r="AZ65" i="59"/>
  <c r="BC65" i="59"/>
  <c r="BT65" i="59" s="1"/>
  <c r="BM65" i="59"/>
  <c r="AR66" i="59"/>
  <c r="AS66" i="59"/>
  <c r="AT66" i="59"/>
  <c r="AU66" i="59"/>
  <c r="AV66" i="59"/>
  <c r="BL66" i="59" s="1"/>
  <c r="AW66" i="59"/>
  <c r="AX66" i="59"/>
  <c r="BM66" i="59" s="1"/>
  <c r="AY66" i="59"/>
  <c r="AZ66" i="59"/>
  <c r="BB66" i="59"/>
  <c r="BK66" i="59"/>
  <c r="AR67" i="59"/>
  <c r="BB67" i="59" s="1"/>
  <c r="AS67" i="59"/>
  <c r="AT67" i="59"/>
  <c r="AU67" i="59"/>
  <c r="BL67" i="59" s="1"/>
  <c r="AV67" i="59"/>
  <c r="AW67" i="59"/>
  <c r="AX67" i="59"/>
  <c r="BM67" i="59" s="1"/>
  <c r="AY67" i="59"/>
  <c r="AZ67" i="59"/>
  <c r="BD67" i="59"/>
  <c r="BU67" i="59" s="1"/>
  <c r="BK67" i="59"/>
  <c r="AZ54" i="59"/>
  <c r="AY54" i="59"/>
  <c r="AX54" i="59"/>
  <c r="AW54" i="59"/>
  <c r="AV54" i="59"/>
  <c r="AU54" i="59"/>
  <c r="AT54" i="59"/>
  <c r="AS54" i="59"/>
  <c r="AR54" i="59"/>
  <c r="BM54" i="59"/>
  <c r="BD54" i="59"/>
  <c r="BC54" i="59"/>
  <c r="BL54" i="59"/>
  <c r="BB54" i="59"/>
  <c r="BK54" i="59"/>
  <c r="AR48" i="59"/>
  <c r="AS48" i="59"/>
  <c r="AT48" i="59"/>
  <c r="AU48" i="59"/>
  <c r="AV48" i="59"/>
  <c r="BC48" i="59" s="1"/>
  <c r="AW48" i="59"/>
  <c r="AX48" i="59"/>
  <c r="BM48" i="59" s="1"/>
  <c r="AY48" i="59"/>
  <c r="AZ48" i="59"/>
  <c r="BB48" i="59"/>
  <c r="BK48" i="59"/>
  <c r="BL48" i="59"/>
  <c r="BS48" i="59"/>
  <c r="AR49" i="59"/>
  <c r="BB49" i="59" s="1"/>
  <c r="AS49" i="59"/>
  <c r="AT49" i="59"/>
  <c r="AU49" i="59"/>
  <c r="BL49" i="59" s="1"/>
  <c r="AV49" i="59"/>
  <c r="AW49" i="59"/>
  <c r="AX49" i="59"/>
  <c r="BM49" i="59" s="1"/>
  <c r="AY49" i="59"/>
  <c r="AZ49" i="59"/>
  <c r="BK49" i="59"/>
  <c r="BN49" i="59" s="1"/>
  <c r="AR50" i="59"/>
  <c r="AS50" i="59"/>
  <c r="AT50" i="59"/>
  <c r="BK50" i="59" s="1"/>
  <c r="AU50" i="59"/>
  <c r="AV50" i="59"/>
  <c r="BL50" i="59" s="1"/>
  <c r="AW50" i="59"/>
  <c r="AX50" i="59"/>
  <c r="BD50" i="59" s="1"/>
  <c r="AY50" i="59"/>
  <c r="BM50" i="59" s="1"/>
  <c r="AZ50" i="59"/>
  <c r="AR51" i="59"/>
  <c r="AS51" i="59"/>
  <c r="BK51" i="59" s="1"/>
  <c r="AT51" i="59"/>
  <c r="AU51" i="59"/>
  <c r="BC51" i="59" s="1"/>
  <c r="AV51" i="59"/>
  <c r="BL51" i="59" s="1"/>
  <c r="AW51" i="59"/>
  <c r="AX51" i="59"/>
  <c r="BM51" i="59" s="1"/>
  <c r="AY51" i="59"/>
  <c r="AZ51" i="59"/>
  <c r="BB51" i="59"/>
  <c r="AR52" i="59"/>
  <c r="BB52" i="59" s="1"/>
  <c r="AS52" i="59"/>
  <c r="AT52" i="59"/>
  <c r="AU52" i="59"/>
  <c r="BL52" i="59" s="1"/>
  <c r="BN52" i="59" s="1"/>
  <c r="AV52" i="59"/>
  <c r="AW52" i="59"/>
  <c r="AX52" i="59"/>
  <c r="AY52" i="59"/>
  <c r="AZ52" i="59"/>
  <c r="BM52" i="59" s="1"/>
  <c r="BD52" i="59"/>
  <c r="BU52" i="59" s="1"/>
  <c r="BK52" i="59"/>
  <c r="BO52" i="59" s="1"/>
  <c r="AR53" i="59"/>
  <c r="AS53" i="59"/>
  <c r="AT53" i="59"/>
  <c r="AU53" i="59"/>
  <c r="AV53" i="59"/>
  <c r="AW53" i="59"/>
  <c r="AX53" i="59"/>
  <c r="AY53" i="59"/>
  <c r="BD53" i="59" s="1"/>
  <c r="BU53" i="59" s="1"/>
  <c r="AZ53" i="59"/>
  <c r="BB53" i="59"/>
  <c r="BC53" i="59"/>
  <c r="BH53" i="59" s="1"/>
  <c r="BK53" i="59"/>
  <c r="BN53" i="59" s="1"/>
  <c r="BL53" i="59"/>
  <c r="BO53" i="59" s="1"/>
  <c r="BM53" i="59"/>
  <c r="BS53" i="59"/>
  <c r="AZ47" i="59"/>
  <c r="AY47" i="59"/>
  <c r="AX47" i="59"/>
  <c r="BM47" i="59" s="1"/>
  <c r="AW47" i="59"/>
  <c r="AV47" i="59"/>
  <c r="AU47" i="59"/>
  <c r="BL47" i="59" s="1"/>
  <c r="AT47" i="59"/>
  <c r="AS47" i="59"/>
  <c r="AR47" i="59"/>
  <c r="BK47" i="59" s="1"/>
  <c r="BD47" i="59"/>
  <c r="BC47" i="59"/>
  <c r="AR22" i="59"/>
  <c r="AS22" i="59"/>
  <c r="AT22" i="59"/>
  <c r="AU22" i="59"/>
  <c r="AV22" i="59"/>
  <c r="AW22" i="59"/>
  <c r="BL22" i="59" s="1"/>
  <c r="AX22" i="59"/>
  <c r="AY22" i="59"/>
  <c r="AZ22" i="59"/>
  <c r="BB22" i="59"/>
  <c r="BK22" i="59"/>
  <c r="BS22" i="59"/>
  <c r="AR23" i="59"/>
  <c r="BB23" i="59" s="1"/>
  <c r="AS23" i="59"/>
  <c r="AT23" i="59"/>
  <c r="AU23" i="59"/>
  <c r="AV23" i="59"/>
  <c r="AW23" i="59"/>
  <c r="AX23" i="59"/>
  <c r="BM23" i="59" s="1"/>
  <c r="AY23" i="59"/>
  <c r="AZ23" i="59"/>
  <c r="BK23" i="59"/>
  <c r="AR24" i="59"/>
  <c r="AS24" i="59"/>
  <c r="AT24" i="59"/>
  <c r="AU24" i="59"/>
  <c r="AV24" i="59"/>
  <c r="AW24" i="59"/>
  <c r="AX24" i="59"/>
  <c r="BM24" i="59" s="1"/>
  <c r="AY24" i="59"/>
  <c r="AZ24" i="59"/>
  <c r="BB24" i="59"/>
  <c r="BD24" i="59"/>
  <c r="BU24" i="59" s="1"/>
  <c r="BK24" i="59"/>
  <c r="BS24" i="59"/>
  <c r="AR25" i="59"/>
  <c r="BB25" i="59" s="1"/>
  <c r="AS25" i="59"/>
  <c r="AT25" i="59"/>
  <c r="BK25" i="59" s="1"/>
  <c r="AU25" i="59"/>
  <c r="BL25" i="59" s="1"/>
  <c r="AV25" i="59"/>
  <c r="AW25" i="59"/>
  <c r="AX25" i="59"/>
  <c r="AY25" i="59"/>
  <c r="AZ25" i="59"/>
  <c r="BD25" i="59"/>
  <c r="BM25" i="59"/>
  <c r="BN25" i="59"/>
  <c r="AR26" i="59"/>
  <c r="AS26" i="59"/>
  <c r="BK26" i="59" s="1"/>
  <c r="AT26" i="59"/>
  <c r="AU26" i="59"/>
  <c r="AV26" i="59"/>
  <c r="AW26" i="59"/>
  <c r="AX26" i="59"/>
  <c r="AY26" i="59"/>
  <c r="AZ26" i="59"/>
  <c r="BB26" i="59"/>
  <c r="BC26" i="59"/>
  <c r="BT26" i="59" s="1"/>
  <c r="BD26" i="59"/>
  <c r="BL26" i="59"/>
  <c r="BM26" i="59"/>
  <c r="BU26" i="59" s="1"/>
  <c r="AR27" i="59"/>
  <c r="BB27" i="59" s="1"/>
  <c r="AS27" i="59"/>
  <c r="AT27" i="59"/>
  <c r="AU27" i="59"/>
  <c r="AV27" i="59"/>
  <c r="AW27" i="59"/>
  <c r="AX27" i="59"/>
  <c r="BD27" i="59" s="1"/>
  <c r="AY27" i="59"/>
  <c r="AZ27" i="59"/>
  <c r="BM27" i="59" s="1"/>
  <c r="BC27" i="59"/>
  <c r="BL27" i="59"/>
  <c r="BT27" i="59"/>
  <c r="BU27" i="59"/>
  <c r="AR28" i="59"/>
  <c r="BK28" i="59" s="1"/>
  <c r="AS28" i="59"/>
  <c r="AT28" i="59"/>
  <c r="AU28" i="59"/>
  <c r="BC28" i="59" s="1"/>
  <c r="AV28" i="59"/>
  <c r="AW28" i="59"/>
  <c r="AX28" i="59"/>
  <c r="AY28" i="59"/>
  <c r="AZ28" i="59"/>
  <c r="BL28" i="59"/>
  <c r="BT28" i="59"/>
  <c r="AR29" i="59"/>
  <c r="BB29" i="59" s="1"/>
  <c r="AS29" i="59"/>
  <c r="AT29" i="59"/>
  <c r="AU29" i="59"/>
  <c r="AV29" i="59"/>
  <c r="BL29" i="59" s="1"/>
  <c r="AW29" i="59"/>
  <c r="AX29" i="59"/>
  <c r="AY29" i="59"/>
  <c r="AZ29" i="59"/>
  <c r="BC29" i="59"/>
  <c r="BT29" i="59"/>
  <c r="AR30" i="59"/>
  <c r="AS30" i="59"/>
  <c r="BK30" i="59" s="1"/>
  <c r="AT30" i="59"/>
  <c r="AU30" i="59"/>
  <c r="AV30" i="59"/>
  <c r="AW30" i="59"/>
  <c r="AX30" i="59"/>
  <c r="AY30" i="59"/>
  <c r="AZ30" i="59"/>
  <c r="BB30" i="59"/>
  <c r="BL30" i="59"/>
  <c r="BS30" i="59"/>
  <c r="AR31" i="59"/>
  <c r="BB31" i="59" s="1"/>
  <c r="AS31" i="59"/>
  <c r="AT31" i="59"/>
  <c r="AU31" i="59"/>
  <c r="AV31" i="59"/>
  <c r="AW31" i="59"/>
  <c r="AX31" i="59"/>
  <c r="AY31" i="59"/>
  <c r="AZ31" i="59"/>
  <c r="AR32" i="59"/>
  <c r="AS32" i="59"/>
  <c r="BK32" i="59" s="1"/>
  <c r="AT32" i="59"/>
  <c r="AU32" i="59"/>
  <c r="AV32" i="59"/>
  <c r="AW32" i="59"/>
  <c r="AX32" i="59"/>
  <c r="BM32" i="59" s="1"/>
  <c r="AY32" i="59"/>
  <c r="AZ32" i="59"/>
  <c r="BB32" i="59"/>
  <c r="BD32" i="59"/>
  <c r="BS32" i="59"/>
  <c r="AR33" i="59"/>
  <c r="BB33" i="59" s="1"/>
  <c r="AS33" i="59"/>
  <c r="AT33" i="59"/>
  <c r="AU33" i="59"/>
  <c r="BL33" i="59" s="1"/>
  <c r="BQ33" i="59" s="1"/>
  <c r="AV33" i="59"/>
  <c r="AW33" i="59"/>
  <c r="AX33" i="59"/>
  <c r="BD33" i="59" s="1"/>
  <c r="BU33" i="59" s="1"/>
  <c r="AY33" i="59"/>
  <c r="AZ33" i="59"/>
  <c r="BK33" i="59"/>
  <c r="BP33" i="59" s="1"/>
  <c r="BM33" i="59"/>
  <c r="BO33" i="59" s="1"/>
  <c r="BN33" i="59"/>
  <c r="AR34" i="59"/>
  <c r="AS34" i="59"/>
  <c r="BK34" i="59" s="1"/>
  <c r="AT34" i="59"/>
  <c r="AU34" i="59"/>
  <c r="AV34" i="59"/>
  <c r="AW34" i="59"/>
  <c r="AX34" i="59"/>
  <c r="AY34" i="59"/>
  <c r="AZ34" i="59"/>
  <c r="BB34" i="59"/>
  <c r="BS34" i="59" s="1"/>
  <c r="BD34" i="59"/>
  <c r="BM34" i="59"/>
  <c r="BU34" i="59"/>
  <c r="AR35" i="59"/>
  <c r="BK35" i="59" s="1"/>
  <c r="AS35" i="59"/>
  <c r="AT35" i="59"/>
  <c r="AU35" i="59"/>
  <c r="AV35" i="59"/>
  <c r="BL35" i="59" s="1"/>
  <c r="BT35" i="59" s="1"/>
  <c r="AW35" i="59"/>
  <c r="AX35" i="59"/>
  <c r="AY35" i="59"/>
  <c r="AZ35" i="59"/>
  <c r="BB35" i="59"/>
  <c r="BC35" i="59"/>
  <c r="BM35" i="59"/>
  <c r="AR36" i="59"/>
  <c r="AS36" i="59"/>
  <c r="AT36" i="59"/>
  <c r="AU36" i="59"/>
  <c r="AV36" i="59"/>
  <c r="AW36" i="59"/>
  <c r="AX36" i="59"/>
  <c r="AY36" i="59"/>
  <c r="BD36" i="59" s="1"/>
  <c r="AZ36" i="59"/>
  <c r="BB36" i="59"/>
  <c r="BC36" i="59"/>
  <c r="BT36" i="59" s="1"/>
  <c r="BL36" i="59"/>
  <c r="AR37" i="59"/>
  <c r="AS37" i="59"/>
  <c r="AT37" i="59"/>
  <c r="AU37" i="59"/>
  <c r="AV37" i="59"/>
  <c r="AW37" i="59"/>
  <c r="AX37" i="59"/>
  <c r="AY37" i="59"/>
  <c r="AZ37" i="59"/>
  <c r="BC37" i="59"/>
  <c r="BT37" i="59" s="1"/>
  <c r="BL37" i="59"/>
  <c r="BM37" i="59"/>
  <c r="AR38" i="59"/>
  <c r="BK38" i="59" s="1"/>
  <c r="BS38" i="59" s="1"/>
  <c r="AS38" i="59"/>
  <c r="AT38" i="59"/>
  <c r="AU38" i="59"/>
  <c r="AV38" i="59"/>
  <c r="AW38" i="59"/>
  <c r="AX38" i="59"/>
  <c r="AY38" i="59"/>
  <c r="AZ38" i="59"/>
  <c r="BB38" i="59"/>
  <c r="BD38" i="59"/>
  <c r="AR39" i="59"/>
  <c r="BB39" i="59" s="1"/>
  <c r="BE39" i="59" s="1"/>
  <c r="AS39" i="59"/>
  <c r="AT39" i="59"/>
  <c r="BK39" i="59" s="1"/>
  <c r="AU39" i="59"/>
  <c r="AV39" i="59"/>
  <c r="BC39" i="59" s="1"/>
  <c r="AW39" i="59"/>
  <c r="AX39" i="59"/>
  <c r="AY39" i="59"/>
  <c r="AZ39" i="59"/>
  <c r="BD39" i="59"/>
  <c r="BU39" i="59" s="1"/>
  <c r="BM39" i="59"/>
  <c r="AR40" i="59"/>
  <c r="AS40" i="59"/>
  <c r="BK40" i="59" s="1"/>
  <c r="AT40" i="59"/>
  <c r="AU40" i="59"/>
  <c r="AV40" i="59"/>
  <c r="AW40" i="59"/>
  <c r="AX40" i="59"/>
  <c r="AY40" i="59"/>
  <c r="AZ40" i="59"/>
  <c r="BB40" i="59"/>
  <c r="BD40" i="59"/>
  <c r="BU40" i="59" s="1"/>
  <c r="BM40" i="59"/>
  <c r="AR41" i="59"/>
  <c r="BB41" i="59" s="1"/>
  <c r="AS41" i="59"/>
  <c r="AT41" i="59"/>
  <c r="BK41" i="59" s="1"/>
  <c r="AU41" i="59"/>
  <c r="AV41" i="59"/>
  <c r="AW41" i="59"/>
  <c r="AX41" i="59"/>
  <c r="BD41" i="59" s="1"/>
  <c r="AY41" i="59"/>
  <c r="AZ41" i="59"/>
  <c r="BC41" i="59"/>
  <c r="BT41" i="59" s="1"/>
  <c r="BL41" i="59"/>
  <c r="BM41" i="59"/>
  <c r="AR42" i="59"/>
  <c r="AS42" i="59"/>
  <c r="BK42" i="59" s="1"/>
  <c r="AT42" i="59"/>
  <c r="AU42" i="59"/>
  <c r="AV42" i="59"/>
  <c r="AW42" i="59"/>
  <c r="BC42" i="59" s="1"/>
  <c r="AX42" i="59"/>
  <c r="BD42" i="59" s="1"/>
  <c r="AY42" i="59"/>
  <c r="BM42" i="59" s="1"/>
  <c r="AZ42" i="59"/>
  <c r="BB42" i="59"/>
  <c r="BL42" i="59"/>
  <c r="BU42" i="59"/>
  <c r="AR43" i="59"/>
  <c r="BB43" i="59" s="1"/>
  <c r="AS43" i="59"/>
  <c r="AT43" i="59"/>
  <c r="AU43" i="59"/>
  <c r="AV43" i="59"/>
  <c r="BC43" i="59" s="1"/>
  <c r="BT43" i="59" s="1"/>
  <c r="AW43" i="59"/>
  <c r="AX43" i="59"/>
  <c r="AY43" i="59"/>
  <c r="AZ43" i="59"/>
  <c r="BL43" i="59"/>
  <c r="AR44" i="59"/>
  <c r="BB44" i="59" s="1"/>
  <c r="BS44" i="59" s="1"/>
  <c r="AS44" i="59"/>
  <c r="AT44" i="59"/>
  <c r="AU44" i="59"/>
  <c r="BL44" i="59" s="1"/>
  <c r="AV44" i="59"/>
  <c r="AW44" i="59"/>
  <c r="AX44" i="59"/>
  <c r="BM44" i="59" s="1"/>
  <c r="AY44" i="59"/>
  <c r="AZ44" i="59"/>
  <c r="BK44" i="59"/>
  <c r="AR45" i="59"/>
  <c r="BB45" i="59" s="1"/>
  <c r="AS45" i="59"/>
  <c r="AT45" i="59"/>
  <c r="BK45" i="59" s="1"/>
  <c r="AU45" i="59"/>
  <c r="BL45" i="59" s="1"/>
  <c r="AV45" i="59"/>
  <c r="BC45" i="59" s="1"/>
  <c r="BT45" i="59" s="1"/>
  <c r="AW45" i="59"/>
  <c r="AX45" i="59"/>
  <c r="AY45" i="59"/>
  <c r="AZ45" i="59"/>
  <c r="AR46" i="59"/>
  <c r="AS46" i="59"/>
  <c r="BK46" i="59" s="1"/>
  <c r="AT46" i="59"/>
  <c r="AU46" i="59"/>
  <c r="BL46" i="59" s="1"/>
  <c r="AV46" i="59"/>
  <c r="AW46" i="59"/>
  <c r="AX46" i="59"/>
  <c r="BM46" i="59" s="1"/>
  <c r="AY46" i="59"/>
  <c r="AZ46" i="59"/>
  <c r="BB46" i="59"/>
  <c r="BD46" i="59"/>
  <c r="BZ21" i="59"/>
  <c r="BK21" i="59"/>
  <c r="BC21" i="59"/>
  <c r="BB21" i="59"/>
  <c r="AZ21" i="59"/>
  <c r="AY21" i="59"/>
  <c r="AX21" i="59"/>
  <c r="BD21" i="59" s="1"/>
  <c r="AW21" i="59"/>
  <c r="AV21" i="59"/>
  <c r="AU21" i="59"/>
  <c r="AT21" i="59"/>
  <c r="AS21" i="59"/>
  <c r="AR21" i="59"/>
  <c r="BM21" i="59"/>
  <c r="AR18" i="59"/>
  <c r="BB18" i="59" s="1"/>
  <c r="AS18" i="59"/>
  <c r="AT18" i="59"/>
  <c r="AU18" i="59"/>
  <c r="BL18" i="59" s="1"/>
  <c r="AV18" i="59"/>
  <c r="AW18" i="59"/>
  <c r="AX18" i="59"/>
  <c r="BM18" i="59" s="1"/>
  <c r="AY18" i="59"/>
  <c r="AZ18" i="59"/>
  <c r="BK18" i="59"/>
  <c r="BN18" i="59" s="1"/>
  <c r="AR19" i="59"/>
  <c r="AS19" i="59"/>
  <c r="AT19" i="59"/>
  <c r="AU19" i="59"/>
  <c r="AV19" i="59"/>
  <c r="AW19" i="59"/>
  <c r="BC19" i="59" s="1"/>
  <c r="AX19" i="59"/>
  <c r="BM19" i="59" s="1"/>
  <c r="BQ19" i="59" s="1"/>
  <c r="AY19" i="59"/>
  <c r="AZ19" i="59"/>
  <c r="BB19" i="59"/>
  <c r="BK19" i="59"/>
  <c r="BL19" i="59"/>
  <c r="BS19" i="59"/>
  <c r="AR20" i="59"/>
  <c r="BB20" i="59" s="1"/>
  <c r="AS20" i="59"/>
  <c r="AT20" i="59"/>
  <c r="AU20" i="59"/>
  <c r="BC20" i="59" s="1"/>
  <c r="AV20" i="59"/>
  <c r="BL20" i="59" s="1"/>
  <c r="AW20" i="59"/>
  <c r="AX20" i="59"/>
  <c r="BM20" i="59" s="1"/>
  <c r="AY20" i="59"/>
  <c r="AZ20" i="59"/>
  <c r="BK20" i="59"/>
  <c r="AR7" i="59"/>
  <c r="AS7" i="59"/>
  <c r="AT7" i="59"/>
  <c r="AU7" i="59"/>
  <c r="BC7" i="59" s="1"/>
  <c r="AV7" i="59"/>
  <c r="AW7" i="59"/>
  <c r="AX7" i="59"/>
  <c r="BM7" i="59" s="1"/>
  <c r="AY7" i="59"/>
  <c r="AZ7" i="59"/>
  <c r="BB7" i="59"/>
  <c r="BK7" i="59"/>
  <c r="BL7" i="59"/>
  <c r="BS7" i="59"/>
  <c r="AR8" i="59"/>
  <c r="BB8" i="59" s="1"/>
  <c r="AS8" i="59"/>
  <c r="AT8" i="59"/>
  <c r="AU8" i="59"/>
  <c r="BL8" i="59" s="1"/>
  <c r="BQ8" i="59" s="1"/>
  <c r="AV8" i="59"/>
  <c r="BC8" i="59" s="1"/>
  <c r="AW8" i="59"/>
  <c r="AX8" i="59"/>
  <c r="BM8" i="59" s="1"/>
  <c r="AY8" i="59"/>
  <c r="AZ8" i="59"/>
  <c r="BK8" i="59"/>
  <c r="BN8" i="59" s="1"/>
  <c r="AR9" i="59"/>
  <c r="AS9" i="59"/>
  <c r="BK9" i="59" s="1"/>
  <c r="AT9" i="59"/>
  <c r="AU9" i="59"/>
  <c r="BC9" i="59" s="1"/>
  <c r="AV9" i="59"/>
  <c r="AW9" i="59"/>
  <c r="BL9" i="59" s="1"/>
  <c r="AX9" i="59"/>
  <c r="BM9" i="59" s="1"/>
  <c r="AY9" i="59"/>
  <c r="AZ9" i="59"/>
  <c r="BB9" i="59"/>
  <c r="AR10" i="59"/>
  <c r="BB10" i="59" s="1"/>
  <c r="AS10" i="59"/>
  <c r="AT10" i="59"/>
  <c r="AU10" i="59"/>
  <c r="BL10" i="59" s="1"/>
  <c r="BO10" i="59" s="1"/>
  <c r="AV10" i="59"/>
  <c r="AW10" i="59"/>
  <c r="AX10" i="59"/>
  <c r="BM10" i="59" s="1"/>
  <c r="AY10" i="59"/>
  <c r="AZ10" i="59"/>
  <c r="BK10" i="59"/>
  <c r="AR11" i="59"/>
  <c r="AS11" i="59"/>
  <c r="AT11" i="59"/>
  <c r="AU11" i="59"/>
  <c r="BL11" i="59" s="1"/>
  <c r="AV11" i="59"/>
  <c r="AW11" i="59"/>
  <c r="AX11" i="59"/>
  <c r="AY11" i="59"/>
  <c r="BM11" i="59" s="1"/>
  <c r="AZ11" i="59"/>
  <c r="BB11" i="59"/>
  <c r="BD11" i="59"/>
  <c r="BU11" i="59" s="1"/>
  <c r="BK11" i="59"/>
  <c r="BQ11" i="59" s="1"/>
  <c r="BS11" i="59"/>
  <c r="AR12" i="59"/>
  <c r="AS12" i="59"/>
  <c r="AT12" i="59"/>
  <c r="BK12" i="59" s="1"/>
  <c r="AU12" i="59"/>
  <c r="AV12" i="59"/>
  <c r="AW12" i="59"/>
  <c r="AX12" i="59"/>
  <c r="BD12" i="59" s="1"/>
  <c r="BU12" i="59" s="1"/>
  <c r="AY12" i="59"/>
  <c r="AZ12" i="59"/>
  <c r="BC12" i="59"/>
  <c r="BT12" i="59" s="1"/>
  <c r="BL12" i="59"/>
  <c r="BM12" i="59"/>
  <c r="AR13" i="59"/>
  <c r="AS13" i="59"/>
  <c r="BK13" i="59" s="1"/>
  <c r="AT13" i="59"/>
  <c r="AU13" i="59"/>
  <c r="BC13" i="59" s="1"/>
  <c r="BT13" i="59" s="1"/>
  <c r="AV13" i="59"/>
  <c r="AW13" i="59"/>
  <c r="AX13" i="59"/>
  <c r="AY13" i="59"/>
  <c r="BM13" i="59" s="1"/>
  <c r="AZ13" i="59"/>
  <c r="BD13" i="59" s="1"/>
  <c r="BU13" i="59" s="1"/>
  <c r="BB13" i="59"/>
  <c r="BE13" i="59" s="1"/>
  <c r="BL13" i="59"/>
  <c r="AR14" i="59"/>
  <c r="BB14" i="59" s="1"/>
  <c r="AS14" i="59"/>
  <c r="AT14" i="59"/>
  <c r="AU14" i="59"/>
  <c r="AV14" i="59"/>
  <c r="BL14" i="59" s="1"/>
  <c r="AW14" i="59"/>
  <c r="AX14" i="59"/>
  <c r="BD14" i="59" s="1"/>
  <c r="AY14" i="59"/>
  <c r="BM14" i="59" s="1"/>
  <c r="AZ14" i="59"/>
  <c r="BK14" i="59"/>
  <c r="AR15" i="59"/>
  <c r="AS15" i="59"/>
  <c r="BK15" i="59" s="1"/>
  <c r="AT15" i="59"/>
  <c r="AU15" i="59"/>
  <c r="BL15" i="59" s="1"/>
  <c r="AV15" i="59"/>
  <c r="AW15" i="59"/>
  <c r="AX15" i="59"/>
  <c r="BM15" i="59" s="1"/>
  <c r="AY15" i="59"/>
  <c r="BD15" i="59" s="1"/>
  <c r="AZ15" i="59"/>
  <c r="BB15" i="59"/>
  <c r="AR16" i="59"/>
  <c r="BB16" i="59" s="1"/>
  <c r="AS16" i="59"/>
  <c r="AT16" i="59"/>
  <c r="BK16" i="59" s="1"/>
  <c r="AU16" i="59"/>
  <c r="BL16" i="59" s="1"/>
  <c r="AV16" i="59"/>
  <c r="AW16" i="59"/>
  <c r="AX16" i="59"/>
  <c r="BM16" i="59" s="1"/>
  <c r="AY16" i="59"/>
  <c r="AZ16" i="59"/>
  <c r="BC16" i="59"/>
  <c r="AR17" i="59"/>
  <c r="AS17" i="59"/>
  <c r="BK17" i="59" s="1"/>
  <c r="AT17" i="59"/>
  <c r="AU17" i="59"/>
  <c r="BC17" i="59" s="1"/>
  <c r="AV17" i="59"/>
  <c r="AW17" i="59"/>
  <c r="BL17" i="59" s="1"/>
  <c r="AX17" i="59"/>
  <c r="BM17" i="59" s="1"/>
  <c r="AY17" i="59"/>
  <c r="BD17" i="59" s="1"/>
  <c r="BU17" i="59" s="1"/>
  <c r="AZ17" i="59"/>
  <c r="BB17" i="59"/>
  <c r="BG17" i="59" s="1"/>
  <c r="AR6" i="59"/>
  <c r="BU6" i="59"/>
  <c r="BM6" i="59"/>
  <c r="BL6" i="59"/>
  <c r="BD6" i="59"/>
  <c r="BC6" i="59"/>
  <c r="BT6" i="59" s="1"/>
  <c r="AZ6" i="59"/>
  <c r="AY6" i="59"/>
  <c r="AX6" i="59"/>
  <c r="AW6" i="59"/>
  <c r="AV6" i="59"/>
  <c r="AU6" i="59"/>
  <c r="AT6" i="59"/>
  <c r="AS6" i="59"/>
  <c r="BK6" i="59"/>
  <c r="BL111" i="59"/>
  <c r="BM108" i="59"/>
  <c r="BN108" i="59" s="1"/>
  <c r="BL108" i="59"/>
  <c r="BL106" i="59"/>
  <c r="BM104" i="59"/>
  <c r="BN104" i="59" s="1"/>
  <c r="BL104" i="59"/>
  <c r="BM102" i="59"/>
  <c r="BN102" i="59" s="1"/>
  <c r="BL102" i="59"/>
  <c r="BM100" i="59"/>
  <c r="BN100" i="59" s="1"/>
  <c r="BL100" i="59"/>
  <c r="G92" i="59"/>
  <c r="G89" i="59"/>
  <c r="G88" i="59"/>
  <c r="BL83" i="59"/>
  <c r="BJ83" i="59"/>
  <c r="BJ84" i="59" s="1"/>
  <c r="G1574" i="50"/>
  <c r="G1571" i="50"/>
  <c r="BS248" i="49"/>
  <c r="BR248" i="49"/>
  <c r="BQ248" i="49"/>
  <c r="BP248" i="49"/>
  <c r="BO248" i="49"/>
  <c r="BN248" i="49"/>
  <c r="BM248" i="49"/>
  <c r="BL248" i="49"/>
  <c r="BK248" i="49"/>
  <c r="BJ248" i="49"/>
  <c r="BI248" i="49"/>
  <c r="BH248" i="49"/>
  <c r="BG248" i="49"/>
  <c r="BF248" i="49"/>
  <c r="BE248" i="49"/>
  <c r="BD248" i="49"/>
  <c r="BC248" i="49"/>
  <c r="BB248" i="49"/>
  <c r="BA248" i="49"/>
  <c r="BS247" i="49"/>
  <c r="BR247" i="49"/>
  <c r="BQ247" i="49"/>
  <c r="BP247" i="49"/>
  <c r="BO247" i="49"/>
  <c r="BN247" i="49"/>
  <c r="BM247" i="49"/>
  <c r="BL247" i="49"/>
  <c r="BK247" i="49"/>
  <c r="BJ247" i="49"/>
  <c r="BI247" i="49"/>
  <c r="BH247" i="49"/>
  <c r="BG247" i="49"/>
  <c r="BF247" i="49"/>
  <c r="BE247" i="49"/>
  <c r="BD247" i="49"/>
  <c r="BC247" i="49"/>
  <c r="BB247" i="49"/>
  <c r="BA247" i="49"/>
  <c r="BH245" i="49"/>
  <c r="BG245" i="49"/>
  <c r="BF245" i="49"/>
  <c r="BE245" i="49"/>
  <c r="BD245" i="49"/>
  <c r="BC245" i="49"/>
  <c r="BB245" i="49"/>
  <c r="BA245" i="49"/>
  <c r="BH244" i="49"/>
  <c r="BG244" i="49"/>
  <c r="BF244" i="49"/>
  <c r="BE244" i="49"/>
  <c r="BD244" i="49"/>
  <c r="BC244" i="49"/>
  <c r="BB244" i="49"/>
  <c r="BA244" i="49"/>
  <c r="BD242" i="49"/>
  <c r="BC242" i="49"/>
  <c r="BB242" i="49"/>
  <c r="BA242" i="49"/>
  <c r="BD241" i="49"/>
  <c r="BC241" i="49"/>
  <c r="BB241" i="49"/>
  <c r="BA241" i="49"/>
  <c r="BG239" i="49"/>
  <c r="BF239" i="49"/>
  <c r="BE239" i="49"/>
  <c r="BD239" i="49"/>
  <c r="BC239" i="49"/>
  <c r="BB239" i="49"/>
  <c r="BA239" i="49"/>
  <c r="BG238" i="49"/>
  <c r="BF238" i="49"/>
  <c r="BE238" i="49"/>
  <c r="BD238" i="49"/>
  <c r="BC238" i="49"/>
  <c r="BB238" i="49"/>
  <c r="BA238" i="49"/>
  <c r="BF236" i="49"/>
  <c r="BE236" i="49"/>
  <c r="BD236" i="49"/>
  <c r="BC236" i="49"/>
  <c r="BB236" i="49"/>
  <c r="BA236" i="49"/>
  <c r="BF235" i="49"/>
  <c r="BE235" i="49"/>
  <c r="BD235" i="49"/>
  <c r="BC235" i="49"/>
  <c r="BB235" i="49"/>
  <c r="BA235" i="49"/>
  <c r="BS225" i="49"/>
  <c r="BR225" i="49"/>
  <c r="BQ225" i="49"/>
  <c r="BP225" i="49"/>
  <c r="BO225" i="49"/>
  <c r="BN225" i="49"/>
  <c r="BM225" i="49"/>
  <c r="BL225" i="49"/>
  <c r="BK225" i="49"/>
  <c r="BJ225" i="49"/>
  <c r="BI225" i="49"/>
  <c r="BH225" i="49"/>
  <c r="BG225" i="49"/>
  <c r="BF225" i="49"/>
  <c r="BE225" i="49"/>
  <c r="BD225" i="49"/>
  <c r="BC225" i="49"/>
  <c r="BB225" i="49"/>
  <c r="BA225" i="49"/>
  <c r="BS224" i="49"/>
  <c r="BR224" i="49"/>
  <c r="BQ224" i="49"/>
  <c r="BP224" i="49"/>
  <c r="BO224" i="49"/>
  <c r="BN224" i="49"/>
  <c r="BM224" i="49"/>
  <c r="BL224" i="49"/>
  <c r="BK224" i="49"/>
  <c r="BJ224" i="49"/>
  <c r="BI224" i="49"/>
  <c r="BH224" i="49"/>
  <c r="BG224" i="49"/>
  <c r="BF224" i="49"/>
  <c r="BE224" i="49"/>
  <c r="BD224" i="49"/>
  <c r="BC224" i="49"/>
  <c r="BB224" i="49"/>
  <c r="BA224" i="49"/>
  <c r="BH222" i="49"/>
  <c r="BG222" i="49"/>
  <c r="BF222" i="49"/>
  <c r="BE222" i="49"/>
  <c r="BD222" i="49"/>
  <c r="BC222" i="49"/>
  <c r="BB222" i="49"/>
  <c r="BA222" i="49"/>
  <c r="BH221" i="49"/>
  <c r="BG221" i="49"/>
  <c r="BF221" i="49"/>
  <c r="BE221" i="49"/>
  <c r="BD221" i="49"/>
  <c r="BC221" i="49"/>
  <c r="BB221" i="49"/>
  <c r="BA221" i="49"/>
  <c r="BD219" i="49"/>
  <c r="BC219" i="49"/>
  <c r="BB219" i="49"/>
  <c r="BA219" i="49"/>
  <c r="BD218" i="49"/>
  <c r="BC218" i="49"/>
  <c r="BB218" i="49"/>
  <c r="BA218" i="49"/>
  <c r="BG216" i="49"/>
  <c r="BF216" i="49"/>
  <c r="BE216" i="49"/>
  <c r="BD216" i="49"/>
  <c r="BC216" i="49"/>
  <c r="BB216" i="49"/>
  <c r="BA216" i="49"/>
  <c r="BG215" i="49"/>
  <c r="BF215" i="49"/>
  <c r="BE215" i="49"/>
  <c r="BD215" i="49"/>
  <c r="BC215" i="49"/>
  <c r="BB215" i="49"/>
  <c r="BA215" i="49"/>
  <c r="BF213" i="49"/>
  <c r="BE213" i="49"/>
  <c r="BD213" i="49"/>
  <c r="BC213" i="49"/>
  <c r="BB213" i="49"/>
  <c r="BA213" i="49"/>
  <c r="BF212" i="49"/>
  <c r="BE212" i="49"/>
  <c r="BD212" i="49"/>
  <c r="BC212" i="49"/>
  <c r="BB212" i="49"/>
  <c r="BA212" i="49"/>
  <c r="BS198" i="49"/>
  <c r="BR198" i="49"/>
  <c r="BQ198" i="49"/>
  <c r="BP198" i="49"/>
  <c r="BO198" i="49"/>
  <c r="BN198" i="49"/>
  <c r="BM198" i="49"/>
  <c r="BL198" i="49"/>
  <c r="BK198" i="49"/>
  <c r="BJ198" i="49"/>
  <c r="BI198" i="49"/>
  <c r="BH198" i="49"/>
  <c r="BG198" i="49"/>
  <c r="BF198" i="49"/>
  <c r="BE198" i="49"/>
  <c r="BD198" i="49"/>
  <c r="BC198" i="49"/>
  <c r="BB198" i="49"/>
  <c r="BA198" i="49"/>
  <c r="BS197" i="49"/>
  <c r="BR197" i="49"/>
  <c r="BQ197" i="49"/>
  <c r="BP197" i="49"/>
  <c r="BO197" i="49"/>
  <c r="BN197" i="49"/>
  <c r="BM197" i="49"/>
  <c r="BL197" i="49"/>
  <c r="BK197" i="49"/>
  <c r="BJ197" i="49"/>
  <c r="BI197" i="49"/>
  <c r="BH197" i="49"/>
  <c r="BG197" i="49"/>
  <c r="BF197" i="49"/>
  <c r="BE197" i="49"/>
  <c r="BD197" i="49"/>
  <c r="BC197" i="49"/>
  <c r="BB197" i="49"/>
  <c r="BA197" i="49"/>
  <c r="BH195" i="49"/>
  <c r="BG195" i="49"/>
  <c r="BF195" i="49"/>
  <c r="BE195" i="49"/>
  <c r="BD195" i="49"/>
  <c r="BC195" i="49"/>
  <c r="BB195" i="49"/>
  <c r="BA195" i="49"/>
  <c r="BH194" i="49"/>
  <c r="BG194" i="49"/>
  <c r="BF194" i="49"/>
  <c r="BE194" i="49"/>
  <c r="BD194" i="49"/>
  <c r="BC194" i="49"/>
  <c r="BB194" i="49"/>
  <c r="BA194" i="49"/>
  <c r="BD192" i="49"/>
  <c r="BC192" i="49"/>
  <c r="BB192" i="49"/>
  <c r="BA192" i="49"/>
  <c r="BD191" i="49"/>
  <c r="BC191" i="49"/>
  <c r="BB191" i="49"/>
  <c r="BA191" i="49"/>
  <c r="BG189" i="49"/>
  <c r="BF189" i="49"/>
  <c r="BE189" i="49"/>
  <c r="BD189" i="49"/>
  <c r="BC189" i="49"/>
  <c r="BB189" i="49"/>
  <c r="BA189" i="49"/>
  <c r="BG188" i="49"/>
  <c r="BF188" i="49"/>
  <c r="BE188" i="49"/>
  <c r="BD188" i="49"/>
  <c r="BC188" i="49"/>
  <c r="BB188" i="49"/>
  <c r="BA188" i="49"/>
  <c r="BF186" i="49"/>
  <c r="BE186" i="49"/>
  <c r="BD186" i="49"/>
  <c r="BC186" i="49"/>
  <c r="BB186" i="49"/>
  <c r="BA186" i="49"/>
  <c r="BF185" i="49"/>
  <c r="BE185" i="49"/>
  <c r="BD185" i="49"/>
  <c r="BC185" i="49"/>
  <c r="BB185" i="49"/>
  <c r="BA185" i="49"/>
  <c r="BS175" i="49"/>
  <c r="BR175" i="49"/>
  <c r="BQ175" i="49"/>
  <c r="BP175" i="49"/>
  <c r="BO175" i="49"/>
  <c r="BN175" i="49"/>
  <c r="BM175" i="49"/>
  <c r="BL175" i="49"/>
  <c r="BK175" i="49"/>
  <c r="BJ175" i="49"/>
  <c r="BI175" i="49"/>
  <c r="BH175" i="49"/>
  <c r="BG175" i="49"/>
  <c r="BF175" i="49"/>
  <c r="BE175" i="49"/>
  <c r="BD175" i="49"/>
  <c r="BC175" i="49"/>
  <c r="BB175" i="49"/>
  <c r="BA175" i="49"/>
  <c r="BS174" i="49"/>
  <c r="BR174" i="49"/>
  <c r="BQ174" i="49"/>
  <c r="BP174" i="49"/>
  <c r="BO174" i="49"/>
  <c r="BN174" i="49"/>
  <c r="BM174" i="49"/>
  <c r="BL174" i="49"/>
  <c r="BK174" i="49"/>
  <c r="BJ174" i="49"/>
  <c r="BI174" i="49"/>
  <c r="BH174" i="49"/>
  <c r="BG174" i="49"/>
  <c r="BF174" i="49"/>
  <c r="BE174" i="49"/>
  <c r="BD174" i="49"/>
  <c r="BC174" i="49"/>
  <c r="BB174" i="49"/>
  <c r="BA174" i="49"/>
  <c r="BH172" i="49"/>
  <c r="BG172" i="49"/>
  <c r="BF172" i="49"/>
  <c r="BE172" i="49"/>
  <c r="BD172" i="49"/>
  <c r="BC172" i="49"/>
  <c r="BB172" i="49"/>
  <c r="BA172" i="49"/>
  <c r="BH171" i="49"/>
  <c r="BG171" i="49"/>
  <c r="BF171" i="49"/>
  <c r="BE171" i="49"/>
  <c r="BD171" i="49"/>
  <c r="BC171" i="49"/>
  <c r="BB171" i="49"/>
  <c r="BA171" i="49"/>
  <c r="BD169" i="49"/>
  <c r="BC169" i="49"/>
  <c r="BB169" i="49"/>
  <c r="BA169" i="49"/>
  <c r="BD168" i="49"/>
  <c r="BC168" i="49"/>
  <c r="BB168" i="49"/>
  <c r="BA168" i="49"/>
  <c r="BG166" i="49"/>
  <c r="BF166" i="49"/>
  <c r="BE166" i="49"/>
  <c r="BD166" i="49"/>
  <c r="BC166" i="49"/>
  <c r="BB166" i="49"/>
  <c r="BA166" i="49"/>
  <c r="BG165" i="49"/>
  <c r="BF165" i="49"/>
  <c r="BE165" i="49"/>
  <c r="BD165" i="49"/>
  <c r="BC165" i="49"/>
  <c r="BB165" i="49"/>
  <c r="BA165" i="49"/>
  <c r="BF163" i="49"/>
  <c r="BE163" i="49"/>
  <c r="BD163" i="49"/>
  <c r="BC163" i="49"/>
  <c r="BB163" i="49"/>
  <c r="BA163" i="49"/>
  <c r="BF162" i="49"/>
  <c r="BE162" i="49"/>
  <c r="BD162" i="49"/>
  <c r="BC162" i="49"/>
  <c r="BB162" i="49"/>
  <c r="BA162" i="49"/>
  <c r="AS241" i="49"/>
  <c r="AT241" i="49"/>
  <c r="AU241" i="49"/>
  <c r="AV241" i="49"/>
  <c r="AW241" i="49"/>
  <c r="AX241" i="49"/>
  <c r="AS242" i="49"/>
  <c r="AT242" i="49"/>
  <c r="AU242" i="49"/>
  <c r="AV242" i="49"/>
  <c r="AW242" i="49"/>
  <c r="AX242" i="49"/>
  <c r="AS243" i="49"/>
  <c r="AT243" i="49"/>
  <c r="AU243" i="49"/>
  <c r="AV243" i="49"/>
  <c r="AW243" i="49"/>
  <c r="AX243" i="49"/>
  <c r="AS244" i="49"/>
  <c r="AT244" i="49"/>
  <c r="AU244" i="49"/>
  <c r="AV244" i="49"/>
  <c r="AW244" i="49"/>
  <c r="AX244" i="49"/>
  <c r="AR243" i="49"/>
  <c r="AQ243" i="49"/>
  <c r="AP243" i="49"/>
  <c r="AO243" i="49"/>
  <c r="AN243" i="49"/>
  <c r="AM243" i="49"/>
  <c r="AR241" i="49"/>
  <c r="AQ241" i="49"/>
  <c r="AP241" i="49"/>
  <c r="AO241" i="49"/>
  <c r="AN241" i="49"/>
  <c r="AM241" i="49"/>
  <c r="AL242" i="49"/>
  <c r="AK242" i="49"/>
  <c r="AJ242" i="49"/>
  <c r="AI242" i="49"/>
  <c r="AH242" i="49"/>
  <c r="AG242" i="49"/>
  <c r="AA239" i="49"/>
  <c r="AB239" i="49"/>
  <c r="AC239" i="49"/>
  <c r="AD239" i="49"/>
  <c r="AE239" i="49"/>
  <c r="AF239" i="49"/>
  <c r="AG239" i="49"/>
  <c r="AH239" i="49"/>
  <c r="AI239" i="49"/>
  <c r="AJ239" i="49"/>
  <c r="AK239" i="49"/>
  <c r="AL239" i="49"/>
  <c r="AM239" i="49"/>
  <c r="AN239" i="49"/>
  <c r="AO239" i="49"/>
  <c r="AP239" i="49"/>
  <c r="AQ239" i="49"/>
  <c r="AR239" i="49"/>
  <c r="AS239" i="49"/>
  <c r="AT239" i="49"/>
  <c r="AU239" i="49"/>
  <c r="AV239" i="49"/>
  <c r="AW239" i="49"/>
  <c r="AX239" i="49"/>
  <c r="AA240" i="49"/>
  <c r="AB240" i="49"/>
  <c r="AC240" i="49"/>
  <c r="AD240" i="49"/>
  <c r="AE240" i="49"/>
  <c r="AF240" i="49"/>
  <c r="AG240" i="49"/>
  <c r="AH240" i="49"/>
  <c r="AI240" i="49"/>
  <c r="AJ240" i="49"/>
  <c r="AK240" i="49"/>
  <c r="AL240" i="49"/>
  <c r="AM240" i="49"/>
  <c r="AN240" i="49"/>
  <c r="AO240" i="49"/>
  <c r="AP240" i="49"/>
  <c r="AQ240" i="49"/>
  <c r="AR240" i="49"/>
  <c r="AS240" i="49"/>
  <c r="AT240" i="49"/>
  <c r="AU240" i="49"/>
  <c r="AV240" i="49"/>
  <c r="AW240" i="49"/>
  <c r="AX240" i="49"/>
  <c r="AB238" i="49"/>
  <c r="AC238" i="49"/>
  <c r="AD238" i="49"/>
  <c r="AE238" i="49"/>
  <c r="AF238" i="49"/>
  <c r="AG238" i="49"/>
  <c r="AH238" i="49"/>
  <c r="AI238" i="49"/>
  <c r="AJ238" i="49"/>
  <c r="AK238" i="49"/>
  <c r="AL238" i="49"/>
  <c r="AM238" i="49"/>
  <c r="AN238" i="49"/>
  <c r="AO238" i="49"/>
  <c r="AP238" i="49"/>
  <c r="AQ238" i="49"/>
  <c r="AR238" i="49"/>
  <c r="AS238" i="49"/>
  <c r="AT238" i="49"/>
  <c r="AU238" i="49"/>
  <c r="AV238" i="49"/>
  <c r="AW238" i="49"/>
  <c r="AX238" i="49"/>
  <c r="AA238" i="49"/>
  <c r="AS192" i="49"/>
  <c r="AT192" i="49"/>
  <c r="AU192" i="49"/>
  <c r="AV192" i="49"/>
  <c r="AW192" i="49"/>
  <c r="AX192" i="49"/>
  <c r="AS193" i="49"/>
  <c r="AT193" i="49"/>
  <c r="AU193" i="49"/>
  <c r="AV193" i="49"/>
  <c r="AW193" i="49"/>
  <c r="AX193" i="49"/>
  <c r="AS194" i="49"/>
  <c r="AT194" i="49"/>
  <c r="AU194" i="49"/>
  <c r="AV194" i="49"/>
  <c r="AW194" i="49"/>
  <c r="AX194" i="49"/>
  <c r="AX191" i="49"/>
  <c r="AW191" i="49"/>
  <c r="AV191" i="49"/>
  <c r="AU191" i="49"/>
  <c r="AT191" i="49"/>
  <c r="AS191" i="49"/>
  <c r="AR193" i="49"/>
  <c r="AQ193" i="49"/>
  <c r="AP193" i="49"/>
  <c r="AO193" i="49"/>
  <c r="AN193" i="49"/>
  <c r="AM193" i="49"/>
  <c r="AR191" i="49"/>
  <c r="AQ191" i="49"/>
  <c r="AP191" i="49"/>
  <c r="AO191" i="49"/>
  <c r="AN191" i="49"/>
  <c r="AM191" i="49"/>
  <c r="AL192" i="49"/>
  <c r="AK192" i="49"/>
  <c r="AJ192" i="49"/>
  <c r="AI192" i="49"/>
  <c r="AH192" i="49"/>
  <c r="AG192" i="49"/>
  <c r="AA189" i="49"/>
  <c r="AB189" i="49"/>
  <c r="AC189" i="49"/>
  <c r="AD189" i="49"/>
  <c r="AE189" i="49"/>
  <c r="AF189" i="49"/>
  <c r="AG189" i="49"/>
  <c r="AH189" i="49"/>
  <c r="AI189" i="49"/>
  <c r="AJ189" i="49"/>
  <c r="AK189" i="49"/>
  <c r="AL189" i="49"/>
  <c r="AM189" i="49"/>
  <c r="AN189" i="49"/>
  <c r="AO189" i="49"/>
  <c r="AP189" i="49"/>
  <c r="AQ189" i="49"/>
  <c r="AR189" i="49"/>
  <c r="AS189" i="49"/>
  <c r="AT189" i="49"/>
  <c r="AU189" i="49"/>
  <c r="AV189" i="49"/>
  <c r="AW189" i="49"/>
  <c r="AX189" i="49"/>
  <c r="AA190" i="49"/>
  <c r="AB190" i="49"/>
  <c r="AC190" i="49"/>
  <c r="AD190" i="49"/>
  <c r="AE190" i="49"/>
  <c r="AF190" i="49"/>
  <c r="AG190" i="49"/>
  <c r="AH190" i="49"/>
  <c r="AI190" i="49"/>
  <c r="AJ190" i="49"/>
  <c r="AK190" i="49"/>
  <c r="AL190" i="49"/>
  <c r="AM190" i="49"/>
  <c r="AN190" i="49"/>
  <c r="AO190" i="49"/>
  <c r="AP190" i="49"/>
  <c r="AQ190" i="49"/>
  <c r="AR190" i="49"/>
  <c r="AS190" i="49"/>
  <c r="AT190" i="49"/>
  <c r="AU190" i="49"/>
  <c r="AV190" i="49"/>
  <c r="AW190" i="49"/>
  <c r="AX190" i="49"/>
  <c r="AB188" i="49"/>
  <c r="AC188" i="49"/>
  <c r="AD188" i="49"/>
  <c r="AE188" i="49"/>
  <c r="AF188" i="49"/>
  <c r="AG188" i="49"/>
  <c r="AH188" i="49"/>
  <c r="AI188" i="49"/>
  <c r="AJ188" i="49"/>
  <c r="AK188" i="49"/>
  <c r="AL188" i="49"/>
  <c r="AM188" i="49"/>
  <c r="AN188" i="49"/>
  <c r="AO188" i="49"/>
  <c r="AP188" i="49"/>
  <c r="AQ188" i="49"/>
  <c r="AR188" i="49"/>
  <c r="AS188" i="49"/>
  <c r="AT188" i="49"/>
  <c r="AU188" i="49"/>
  <c r="AV188" i="49"/>
  <c r="AW188" i="49"/>
  <c r="AX188" i="49"/>
  <c r="AA188" i="49"/>
  <c r="AA139" i="49"/>
  <c r="AX222" i="49"/>
  <c r="AW222" i="49"/>
  <c r="AV222" i="49"/>
  <c r="AU222" i="49"/>
  <c r="AT222" i="49"/>
  <c r="AS222" i="49"/>
  <c r="AR222" i="49"/>
  <c r="AQ222" i="49"/>
  <c r="AP222" i="49"/>
  <c r="AO222" i="49"/>
  <c r="AN222" i="49"/>
  <c r="AM222" i="49"/>
  <c r="AL222" i="49"/>
  <c r="AK222" i="49"/>
  <c r="AJ222" i="49"/>
  <c r="AI222" i="49"/>
  <c r="AH222" i="49"/>
  <c r="AG222" i="49"/>
  <c r="AF222" i="49"/>
  <c r="AE222" i="49"/>
  <c r="AD222" i="49"/>
  <c r="AC222" i="49"/>
  <c r="AB222" i="49"/>
  <c r="AA222" i="49"/>
  <c r="AX172" i="49"/>
  <c r="AW172" i="49"/>
  <c r="AV172" i="49"/>
  <c r="AU172" i="49"/>
  <c r="AT172" i="49"/>
  <c r="AS172" i="49"/>
  <c r="AR172" i="49"/>
  <c r="AQ172" i="49"/>
  <c r="AP172" i="49"/>
  <c r="AO172" i="49"/>
  <c r="AN172" i="49"/>
  <c r="AM172" i="49"/>
  <c r="AL172" i="49"/>
  <c r="AK172" i="49"/>
  <c r="AJ172" i="49"/>
  <c r="AI172" i="49"/>
  <c r="AH172" i="49"/>
  <c r="AG172" i="49"/>
  <c r="AF172" i="49"/>
  <c r="AE172" i="49"/>
  <c r="AD172" i="49"/>
  <c r="AC172" i="49"/>
  <c r="AB172" i="49"/>
  <c r="AA172" i="49"/>
  <c r="AG143" i="49"/>
  <c r="AX145" i="49"/>
  <c r="AW145" i="49"/>
  <c r="AV145" i="49"/>
  <c r="AU145" i="49"/>
  <c r="AT145" i="49"/>
  <c r="AS145" i="49"/>
  <c r="AX144" i="49"/>
  <c r="AW144" i="49"/>
  <c r="AV144" i="49"/>
  <c r="AU144" i="49"/>
  <c r="AT144" i="49"/>
  <c r="AS144" i="49"/>
  <c r="AX143" i="49"/>
  <c r="AW143" i="49"/>
  <c r="AV143" i="49"/>
  <c r="AU143" i="49"/>
  <c r="AT143" i="49"/>
  <c r="AS143" i="49"/>
  <c r="AX142" i="49"/>
  <c r="AW142" i="49"/>
  <c r="AV142" i="49"/>
  <c r="AU142" i="49"/>
  <c r="AT142" i="49"/>
  <c r="AS142" i="49"/>
  <c r="AR144" i="49"/>
  <c r="AQ144" i="49"/>
  <c r="AP144" i="49"/>
  <c r="AO144" i="49"/>
  <c r="AN144" i="49"/>
  <c r="AM144" i="49"/>
  <c r="AR142" i="49"/>
  <c r="AQ142" i="49"/>
  <c r="AP142" i="49"/>
  <c r="AO142" i="49"/>
  <c r="AN142" i="49"/>
  <c r="AM142" i="49"/>
  <c r="AL143" i="49"/>
  <c r="AK143" i="49"/>
  <c r="AJ143" i="49"/>
  <c r="AI143" i="49"/>
  <c r="AH143" i="49"/>
  <c r="AA140" i="49"/>
  <c r="AB140" i="49"/>
  <c r="AC140" i="49"/>
  <c r="AD140" i="49"/>
  <c r="AE140" i="49"/>
  <c r="AF140" i="49"/>
  <c r="AG140" i="49"/>
  <c r="AH140" i="49"/>
  <c r="AI140" i="49"/>
  <c r="AJ140" i="49"/>
  <c r="AK140" i="49"/>
  <c r="AL140" i="49"/>
  <c r="AM140" i="49"/>
  <c r="AN140" i="49"/>
  <c r="AO140" i="49"/>
  <c r="AP140" i="49"/>
  <c r="AQ140" i="49"/>
  <c r="AR140" i="49"/>
  <c r="AS140" i="49"/>
  <c r="AT140" i="49"/>
  <c r="AU140" i="49"/>
  <c r="AV140" i="49"/>
  <c r="AW140" i="49"/>
  <c r="AX140" i="49"/>
  <c r="AA141" i="49"/>
  <c r="AB141" i="49"/>
  <c r="AC141" i="49"/>
  <c r="AD141" i="49"/>
  <c r="AE141" i="49"/>
  <c r="AF141" i="49"/>
  <c r="AG141" i="49"/>
  <c r="AH141" i="49"/>
  <c r="AI141" i="49"/>
  <c r="AJ141" i="49"/>
  <c r="AK141" i="49"/>
  <c r="AL141" i="49"/>
  <c r="AM141" i="49"/>
  <c r="AN141" i="49"/>
  <c r="AO141" i="49"/>
  <c r="AP141" i="49"/>
  <c r="AQ141" i="49"/>
  <c r="AR141" i="49"/>
  <c r="AS141" i="49"/>
  <c r="AT141" i="49"/>
  <c r="AU141" i="49"/>
  <c r="AV141" i="49"/>
  <c r="AW141" i="49"/>
  <c r="AX141" i="49"/>
  <c r="AB139" i="49"/>
  <c r="AC139" i="49"/>
  <c r="AD139" i="49"/>
  <c r="AE139" i="49"/>
  <c r="AF139" i="49"/>
  <c r="AG139" i="49"/>
  <c r="AH139" i="49"/>
  <c r="AI139" i="49"/>
  <c r="AJ139" i="49"/>
  <c r="AK139" i="49"/>
  <c r="AL139" i="49"/>
  <c r="AM139" i="49"/>
  <c r="AN139" i="49"/>
  <c r="AO139" i="49"/>
  <c r="AP139" i="49"/>
  <c r="AQ139" i="49"/>
  <c r="AR139" i="49"/>
  <c r="AS139" i="49"/>
  <c r="AT139" i="49"/>
  <c r="AU139" i="49"/>
  <c r="AV139" i="49"/>
  <c r="AW139" i="49"/>
  <c r="AX139" i="49"/>
  <c r="BD120" i="49"/>
  <c r="BD117" i="49"/>
  <c r="BD113" i="49"/>
  <c r="BA113" i="49"/>
  <c r="BS126" i="49"/>
  <c r="BR126" i="49"/>
  <c r="BQ126" i="49"/>
  <c r="BP126" i="49"/>
  <c r="BO126" i="49"/>
  <c r="BN126" i="49"/>
  <c r="BM126" i="49"/>
  <c r="BL126" i="49"/>
  <c r="BK126" i="49"/>
  <c r="BJ126" i="49"/>
  <c r="BI126" i="49"/>
  <c r="BH126" i="49"/>
  <c r="BG126" i="49"/>
  <c r="BF126" i="49"/>
  <c r="BE126" i="49"/>
  <c r="BD126" i="49"/>
  <c r="BC126" i="49"/>
  <c r="BB126" i="49"/>
  <c r="BA126" i="49"/>
  <c r="BS125" i="49"/>
  <c r="BR125" i="49"/>
  <c r="BQ125" i="49"/>
  <c r="BP125" i="49"/>
  <c r="BO125" i="49"/>
  <c r="BN125" i="49"/>
  <c r="BM125" i="49"/>
  <c r="BL125" i="49"/>
  <c r="BK125" i="49"/>
  <c r="BJ125" i="49"/>
  <c r="BI125" i="49"/>
  <c r="BH125" i="49"/>
  <c r="BG125" i="49"/>
  <c r="BF125" i="49"/>
  <c r="BE125" i="49"/>
  <c r="BD125" i="49"/>
  <c r="BC125" i="49"/>
  <c r="BB125" i="49"/>
  <c r="BA125" i="49"/>
  <c r="BH123" i="49"/>
  <c r="BG123" i="49"/>
  <c r="BF123" i="49"/>
  <c r="BE123" i="49"/>
  <c r="BD123" i="49"/>
  <c r="BC123" i="49"/>
  <c r="BB123" i="49"/>
  <c r="BA123" i="49"/>
  <c r="BH122" i="49"/>
  <c r="BG122" i="49"/>
  <c r="BF122" i="49"/>
  <c r="BE122" i="49"/>
  <c r="BD122" i="49"/>
  <c r="BC122" i="49"/>
  <c r="BB122" i="49"/>
  <c r="BA122" i="49"/>
  <c r="BC120" i="49"/>
  <c r="BB120" i="49"/>
  <c r="BA120" i="49"/>
  <c r="BD119" i="49"/>
  <c r="BC119" i="49"/>
  <c r="BB119" i="49"/>
  <c r="BA119" i="49"/>
  <c r="BG117" i="49"/>
  <c r="BF117" i="49"/>
  <c r="BE117" i="49"/>
  <c r="BC117" i="49"/>
  <c r="BB117" i="49"/>
  <c r="BA117" i="49"/>
  <c r="BG116" i="49"/>
  <c r="BF116" i="49"/>
  <c r="BE116" i="49"/>
  <c r="BD116" i="49"/>
  <c r="BC116" i="49"/>
  <c r="BB116" i="49"/>
  <c r="BA116" i="49"/>
  <c r="BF114" i="49"/>
  <c r="BE114" i="49"/>
  <c r="BD114" i="49"/>
  <c r="BC114" i="49"/>
  <c r="BB114" i="49"/>
  <c r="BA114" i="49"/>
  <c r="BF113" i="49"/>
  <c r="BE113" i="49"/>
  <c r="BC113" i="49"/>
  <c r="BB113" i="49"/>
  <c r="AA123" i="49"/>
  <c r="AX123" i="49"/>
  <c r="AW123" i="49"/>
  <c r="AV123" i="49"/>
  <c r="AU123" i="49"/>
  <c r="AT123" i="49"/>
  <c r="AS123" i="49"/>
  <c r="AR123" i="49"/>
  <c r="AQ123" i="49"/>
  <c r="AP123" i="49"/>
  <c r="AO123" i="49"/>
  <c r="AN123" i="49"/>
  <c r="AM123" i="49"/>
  <c r="AL123" i="49"/>
  <c r="AK123" i="49"/>
  <c r="AJ123" i="49"/>
  <c r="AI123" i="49"/>
  <c r="AH123" i="49"/>
  <c r="AG123" i="49"/>
  <c r="AF123" i="49"/>
  <c r="AE123" i="49"/>
  <c r="AD123" i="49"/>
  <c r="AC123" i="49"/>
  <c r="AB123" i="49"/>
  <c r="BL1564" i="50"/>
  <c r="BM1589" i="50"/>
  <c r="BN1589" i="50" s="1"/>
  <c r="BM1585" i="50"/>
  <c r="BN1585" i="50" s="1"/>
  <c r="BM1583" i="50"/>
  <c r="BN1583" i="50" s="1"/>
  <c r="BM1581" i="50"/>
  <c r="BN1581" i="50" s="1"/>
  <c r="BL1592" i="50"/>
  <c r="BL1589" i="50"/>
  <c r="BL1587" i="50"/>
  <c r="BL1585" i="50"/>
  <c r="BL1583" i="50"/>
  <c r="BL1581" i="50"/>
  <c r="H7" i="52"/>
  <c r="H6" i="52"/>
  <c r="H5" i="52"/>
  <c r="BJ1564" i="50"/>
  <c r="BJ1565" i="50" s="1"/>
  <c r="G1569" i="50"/>
  <c r="G1573" i="50"/>
  <c r="G1570" i="50"/>
  <c r="G1572" i="50" s="1"/>
  <c r="AZ1563" i="50"/>
  <c r="AY1563" i="50"/>
  <c r="AX1563" i="50"/>
  <c r="AW1563" i="50"/>
  <c r="AV1563" i="50"/>
  <c r="AU1563" i="50"/>
  <c r="AT1563" i="50"/>
  <c r="AS1563" i="50"/>
  <c r="AR1563" i="50"/>
  <c r="AZ1562" i="50"/>
  <c r="AY1562" i="50"/>
  <c r="AX1562" i="50"/>
  <c r="AW1562" i="50"/>
  <c r="AV1562" i="50"/>
  <c r="AU1562" i="50"/>
  <c r="AT1562" i="50"/>
  <c r="AS1562" i="50"/>
  <c r="AR1562" i="50"/>
  <c r="BB1562" i="50" s="1"/>
  <c r="AZ1561" i="50"/>
  <c r="AY1561" i="50"/>
  <c r="AX1561" i="50"/>
  <c r="AW1561" i="50"/>
  <c r="AV1561" i="50"/>
  <c r="AU1561" i="50"/>
  <c r="AT1561" i="50"/>
  <c r="AS1561" i="50"/>
  <c r="AR1561" i="50"/>
  <c r="AZ1560" i="50"/>
  <c r="AY1560" i="50"/>
  <c r="AX1560" i="50"/>
  <c r="AW1560" i="50"/>
  <c r="AV1560" i="50"/>
  <c r="AU1560" i="50"/>
  <c r="BL1560" i="50" s="1"/>
  <c r="AT1560" i="50"/>
  <c r="AS1560" i="50"/>
  <c r="AR1560" i="50"/>
  <c r="H1560" i="50"/>
  <c r="F1560" i="50"/>
  <c r="AZ1559" i="50"/>
  <c r="AY1559" i="50"/>
  <c r="AX1559" i="50"/>
  <c r="AW1559" i="50"/>
  <c r="AV1559" i="50"/>
  <c r="AU1559" i="50"/>
  <c r="AT1559" i="50"/>
  <c r="AS1559" i="50"/>
  <c r="AR1559" i="50"/>
  <c r="AZ1558" i="50"/>
  <c r="AY1558" i="50"/>
  <c r="AX1558" i="50"/>
  <c r="AW1558" i="50"/>
  <c r="AV1558" i="50"/>
  <c r="AU1558" i="50"/>
  <c r="AT1558" i="50"/>
  <c r="AS1558" i="50"/>
  <c r="AR1558" i="50"/>
  <c r="AZ1557" i="50"/>
  <c r="AY1557" i="50"/>
  <c r="AX1557" i="50"/>
  <c r="AW1557" i="50"/>
  <c r="AV1557" i="50"/>
  <c r="AU1557" i="50"/>
  <c r="AT1557" i="50"/>
  <c r="AS1557" i="50"/>
  <c r="AR1557" i="50"/>
  <c r="AZ1556" i="50"/>
  <c r="AY1556" i="50"/>
  <c r="AX1556" i="50"/>
  <c r="AW1556" i="50"/>
  <c r="AV1556" i="50"/>
  <c r="AU1556" i="50"/>
  <c r="AT1556" i="50"/>
  <c r="AS1556" i="50"/>
  <c r="AR1556" i="50"/>
  <c r="AZ1555" i="50"/>
  <c r="AY1555" i="50"/>
  <c r="AX1555" i="50"/>
  <c r="AW1555" i="50"/>
  <c r="AV1555" i="50"/>
  <c r="AU1555" i="50"/>
  <c r="AT1555" i="50"/>
  <c r="AS1555" i="50"/>
  <c r="AR1555" i="50"/>
  <c r="AZ1554" i="50"/>
  <c r="AY1554" i="50"/>
  <c r="AX1554" i="50"/>
  <c r="AW1554" i="50"/>
  <c r="AV1554" i="50"/>
  <c r="AU1554" i="50"/>
  <c r="AT1554" i="50"/>
  <c r="AS1554" i="50"/>
  <c r="AR1554" i="50"/>
  <c r="AZ1553" i="50"/>
  <c r="AY1553" i="50"/>
  <c r="AX1553" i="50"/>
  <c r="AW1553" i="50"/>
  <c r="AV1553" i="50"/>
  <c r="AU1553" i="50"/>
  <c r="AT1553" i="50"/>
  <c r="AS1553" i="50"/>
  <c r="AR1553" i="50"/>
  <c r="BB1553" i="50" s="1"/>
  <c r="AZ1552" i="50"/>
  <c r="AY1552" i="50"/>
  <c r="AX1552" i="50"/>
  <c r="AW1552" i="50"/>
  <c r="AV1552" i="50"/>
  <c r="AU1552" i="50"/>
  <c r="AT1552" i="50"/>
  <c r="AS1552" i="50"/>
  <c r="AR1552" i="50"/>
  <c r="AZ1551" i="50"/>
  <c r="AY1551" i="50"/>
  <c r="AX1551" i="50"/>
  <c r="AW1551" i="50"/>
  <c r="AV1551" i="50"/>
  <c r="AU1551" i="50"/>
  <c r="BL1551" i="50" s="1"/>
  <c r="AT1551" i="50"/>
  <c r="AS1551" i="50"/>
  <c r="AR1551" i="50"/>
  <c r="AZ1550" i="50"/>
  <c r="AY1550" i="50"/>
  <c r="AX1550" i="50"/>
  <c r="AW1550" i="50"/>
  <c r="AV1550" i="50"/>
  <c r="AU1550" i="50"/>
  <c r="AT1550" i="50"/>
  <c r="AS1550" i="50"/>
  <c r="AR1550" i="50"/>
  <c r="AZ1549" i="50"/>
  <c r="AY1549" i="50"/>
  <c r="AX1549" i="50"/>
  <c r="AW1549" i="50"/>
  <c r="AV1549" i="50"/>
  <c r="AU1549" i="50"/>
  <c r="AT1549" i="50"/>
  <c r="AS1549" i="50"/>
  <c r="AR1549" i="50"/>
  <c r="AZ1548" i="50"/>
  <c r="AY1548" i="50"/>
  <c r="AX1548" i="50"/>
  <c r="AW1548" i="50"/>
  <c r="AV1548" i="50"/>
  <c r="AU1548" i="50"/>
  <c r="AT1548" i="50"/>
  <c r="AS1548" i="50"/>
  <c r="AR1548" i="50"/>
  <c r="AZ1547" i="50"/>
  <c r="AY1547" i="50"/>
  <c r="AX1547" i="50"/>
  <c r="AW1547" i="50"/>
  <c r="AV1547" i="50"/>
  <c r="AU1547" i="50"/>
  <c r="AT1547" i="50"/>
  <c r="AS1547" i="50"/>
  <c r="AR1547" i="50"/>
  <c r="AZ1546" i="50"/>
  <c r="AY1546" i="50"/>
  <c r="AX1546" i="50"/>
  <c r="AW1546" i="50"/>
  <c r="AV1546" i="50"/>
  <c r="AU1546" i="50"/>
  <c r="AT1546" i="50"/>
  <c r="AS1546" i="50"/>
  <c r="AR1546" i="50"/>
  <c r="AZ1545" i="50"/>
  <c r="AY1545" i="50"/>
  <c r="AX1545" i="50"/>
  <c r="AW1545" i="50"/>
  <c r="AV1545" i="50"/>
  <c r="AU1545" i="50"/>
  <c r="AT1545" i="50"/>
  <c r="AS1545" i="50"/>
  <c r="AR1545" i="50"/>
  <c r="AZ1544" i="50"/>
  <c r="AY1544" i="50"/>
  <c r="AX1544" i="50"/>
  <c r="AW1544" i="50"/>
  <c r="AV1544" i="50"/>
  <c r="AU1544" i="50"/>
  <c r="AT1544" i="50"/>
  <c r="AS1544" i="50"/>
  <c r="AR1544" i="50"/>
  <c r="AZ1543" i="50"/>
  <c r="AY1543" i="50"/>
  <c r="AX1543" i="50"/>
  <c r="AW1543" i="50"/>
  <c r="AV1543" i="50"/>
  <c r="AU1543" i="50"/>
  <c r="AT1543" i="50"/>
  <c r="AS1543" i="50"/>
  <c r="AR1543" i="50"/>
  <c r="AZ1542" i="50"/>
  <c r="AY1542" i="50"/>
  <c r="AX1542" i="50"/>
  <c r="AW1542" i="50"/>
  <c r="AV1542" i="50"/>
  <c r="AU1542" i="50"/>
  <c r="AT1542" i="50"/>
  <c r="AS1542" i="50"/>
  <c r="AR1542" i="50"/>
  <c r="BB1542" i="50" s="1"/>
  <c r="AZ1541" i="50"/>
  <c r="AY1541" i="50"/>
  <c r="AX1541" i="50"/>
  <c r="AW1541" i="50"/>
  <c r="AV1541" i="50"/>
  <c r="AU1541" i="50"/>
  <c r="AT1541" i="50"/>
  <c r="AS1541" i="50"/>
  <c r="AR1541" i="50"/>
  <c r="AZ1540" i="50"/>
  <c r="AY1540" i="50"/>
  <c r="AX1540" i="50"/>
  <c r="AW1540" i="50"/>
  <c r="AV1540" i="50"/>
  <c r="AU1540" i="50"/>
  <c r="AT1540" i="50"/>
  <c r="AS1540" i="50"/>
  <c r="AR1540" i="50"/>
  <c r="H1540" i="50"/>
  <c r="F1540" i="50"/>
  <c r="AZ1539" i="50"/>
  <c r="AY1539" i="50"/>
  <c r="AX1539" i="50"/>
  <c r="AW1539" i="50"/>
  <c r="AV1539" i="50"/>
  <c r="AU1539" i="50"/>
  <c r="AT1539" i="50"/>
  <c r="AS1539" i="50"/>
  <c r="AR1539" i="50"/>
  <c r="BK1539" i="50" s="1"/>
  <c r="AZ1538" i="50"/>
  <c r="AY1538" i="50"/>
  <c r="AX1538" i="50"/>
  <c r="AW1538" i="50"/>
  <c r="AV1538" i="50"/>
  <c r="AU1538" i="50"/>
  <c r="AT1538" i="50"/>
  <c r="AS1538" i="50"/>
  <c r="AR1538" i="50"/>
  <c r="AZ1537" i="50"/>
  <c r="AY1537" i="50"/>
  <c r="AX1537" i="50"/>
  <c r="AW1537" i="50"/>
  <c r="AV1537" i="50"/>
  <c r="AU1537" i="50"/>
  <c r="AT1537" i="50"/>
  <c r="AS1537" i="50"/>
  <c r="AR1537" i="50"/>
  <c r="AZ1536" i="50"/>
  <c r="AY1536" i="50"/>
  <c r="AX1536" i="50"/>
  <c r="AW1536" i="50"/>
  <c r="AV1536" i="50"/>
  <c r="AU1536" i="50"/>
  <c r="AT1536" i="50"/>
  <c r="AS1536" i="50"/>
  <c r="AR1536" i="50"/>
  <c r="AZ1535" i="50"/>
  <c r="AY1535" i="50"/>
  <c r="AX1535" i="50"/>
  <c r="AW1535" i="50"/>
  <c r="AV1535" i="50"/>
  <c r="AU1535" i="50"/>
  <c r="AT1535" i="50"/>
  <c r="AS1535" i="50"/>
  <c r="AR1535" i="50"/>
  <c r="AZ1534" i="50"/>
  <c r="AY1534" i="50"/>
  <c r="AX1534" i="50"/>
  <c r="AW1534" i="50"/>
  <c r="AV1534" i="50"/>
  <c r="AU1534" i="50"/>
  <c r="AT1534" i="50"/>
  <c r="AS1534" i="50"/>
  <c r="AR1534" i="50"/>
  <c r="BK1534" i="50" s="1"/>
  <c r="AZ1533" i="50"/>
  <c r="AY1533" i="50"/>
  <c r="AX1533" i="50"/>
  <c r="AW1533" i="50"/>
  <c r="AV1533" i="50"/>
  <c r="AU1533" i="50"/>
  <c r="AT1533" i="50"/>
  <c r="AS1533" i="50"/>
  <c r="AR1533" i="50"/>
  <c r="AZ1532" i="50"/>
  <c r="AY1532" i="50"/>
  <c r="AX1532" i="50"/>
  <c r="AW1532" i="50"/>
  <c r="AV1532" i="50"/>
  <c r="AU1532" i="50"/>
  <c r="AT1532" i="50"/>
  <c r="AS1532" i="50"/>
  <c r="AR1532" i="50"/>
  <c r="AZ1531" i="50"/>
  <c r="AY1531" i="50"/>
  <c r="AX1531" i="50"/>
  <c r="AW1531" i="50"/>
  <c r="AV1531" i="50"/>
  <c r="AU1531" i="50"/>
  <c r="AT1531" i="50"/>
  <c r="AS1531" i="50"/>
  <c r="AR1531" i="50"/>
  <c r="AZ1530" i="50"/>
  <c r="AY1530" i="50"/>
  <c r="AX1530" i="50"/>
  <c r="AW1530" i="50"/>
  <c r="AV1530" i="50"/>
  <c r="AU1530" i="50"/>
  <c r="BL1530" i="50" s="1"/>
  <c r="AT1530" i="50"/>
  <c r="AS1530" i="50"/>
  <c r="AR1530" i="50"/>
  <c r="AZ1529" i="50"/>
  <c r="AY1529" i="50"/>
  <c r="AX1529" i="50"/>
  <c r="AW1529" i="50"/>
  <c r="AV1529" i="50"/>
  <c r="AU1529" i="50"/>
  <c r="AT1529" i="50"/>
  <c r="AS1529" i="50"/>
  <c r="AR1529" i="50"/>
  <c r="H1529" i="50"/>
  <c r="F1529" i="50"/>
  <c r="AZ1528" i="50"/>
  <c r="AY1528" i="50"/>
  <c r="AX1528" i="50"/>
  <c r="AW1528" i="50"/>
  <c r="AV1528" i="50"/>
  <c r="AU1528" i="50"/>
  <c r="AT1528" i="50"/>
  <c r="AS1528" i="50"/>
  <c r="AR1528" i="50"/>
  <c r="BB1528" i="50" s="1"/>
  <c r="AZ1527" i="50"/>
  <c r="AY1527" i="50"/>
  <c r="AX1527" i="50"/>
  <c r="AW1527" i="50"/>
  <c r="AV1527" i="50"/>
  <c r="AU1527" i="50"/>
  <c r="AT1527" i="50"/>
  <c r="AS1527" i="50"/>
  <c r="AR1527" i="50"/>
  <c r="AZ1526" i="50"/>
  <c r="AY1526" i="50"/>
  <c r="AX1526" i="50"/>
  <c r="AW1526" i="50"/>
  <c r="AV1526" i="50"/>
  <c r="AU1526" i="50"/>
  <c r="AT1526" i="50"/>
  <c r="AS1526" i="50"/>
  <c r="AR1526" i="50"/>
  <c r="AZ1525" i="50"/>
  <c r="AY1525" i="50"/>
  <c r="AX1525" i="50"/>
  <c r="AW1525" i="50"/>
  <c r="AV1525" i="50"/>
  <c r="AU1525" i="50"/>
  <c r="AT1525" i="50"/>
  <c r="AS1525" i="50"/>
  <c r="AR1525" i="50"/>
  <c r="AZ1524" i="50"/>
  <c r="AY1524" i="50"/>
  <c r="AX1524" i="50"/>
  <c r="AW1524" i="50"/>
  <c r="AV1524" i="50"/>
  <c r="AU1524" i="50"/>
  <c r="AT1524" i="50"/>
  <c r="AS1524" i="50"/>
  <c r="AR1524" i="50"/>
  <c r="AZ1523" i="50"/>
  <c r="AY1523" i="50"/>
  <c r="AX1523" i="50"/>
  <c r="AW1523" i="50"/>
  <c r="AV1523" i="50"/>
  <c r="AU1523" i="50"/>
  <c r="AT1523" i="50"/>
  <c r="AS1523" i="50"/>
  <c r="AR1523" i="50"/>
  <c r="AZ1522" i="50"/>
  <c r="AY1522" i="50"/>
  <c r="AX1522" i="50"/>
  <c r="AW1522" i="50"/>
  <c r="AV1522" i="50"/>
  <c r="AU1522" i="50"/>
  <c r="AT1522" i="50"/>
  <c r="AS1522" i="50"/>
  <c r="AR1522" i="50"/>
  <c r="AZ1521" i="50"/>
  <c r="AY1521" i="50"/>
  <c r="AX1521" i="50"/>
  <c r="AW1521" i="50"/>
  <c r="AV1521" i="50"/>
  <c r="AU1521" i="50"/>
  <c r="AT1521" i="50"/>
  <c r="AS1521" i="50"/>
  <c r="AR1521" i="50"/>
  <c r="AZ1520" i="50"/>
  <c r="AY1520" i="50"/>
  <c r="AX1520" i="50"/>
  <c r="AW1520" i="50"/>
  <c r="AV1520" i="50"/>
  <c r="AU1520" i="50"/>
  <c r="AT1520" i="50"/>
  <c r="AS1520" i="50"/>
  <c r="AR1520" i="50"/>
  <c r="AZ1519" i="50"/>
  <c r="AY1519" i="50"/>
  <c r="AX1519" i="50"/>
  <c r="AW1519" i="50"/>
  <c r="AV1519" i="50"/>
  <c r="AU1519" i="50"/>
  <c r="AT1519" i="50"/>
  <c r="AS1519" i="50"/>
  <c r="AR1519" i="50"/>
  <c r="AZ1518" i="50"/>
  <c r="AY1518" i="50"/>
  <c r="AX1518" i="50"/>
  <c r="AW1518" i="50"/>
  <c r="AV1518" i="50"/>
  <c r="AU1518" i="50"/>
  <c r="AT1518" i="50"/>
  <c r="AS1518" i="50"/>
  <c r="AR1518" i="50"/>
  <c r="AZ1517" i="50"/>
  <c r="AY1517" i="50"/>
  <c r="AX1517" i="50"/>
  <c r="AW1517" i="50"/>
  <c r="AV1517" i="50"/>
  <c r="AU1517" i="50"/>
  <c r="AT1517" i="50"/>
  <c r="AS1517" i="50"/>
  <c r="AR1517" i="50"/>
  <c r="AZ1516" i="50"/>
  <c r="AY1516" i="50"/>
  <c r="AX1516" i="50"/>
  <c r="AW1516" i="50"/>
  <c r="AV1516" i="50"/>
  <c r="AU1516" i="50"/>
  <c r="AT1516" i="50"/>
  <c r="AS1516" i="50"/>
  <c r="AR1516" i="50"/>
  <c r="AZ1515" i="50"/>
  <c r="AY1515" i="50"/>
  <c r="AX1515" i="50"/>
  <c r="AW1515" i="50"/>
  <c r="AV1515" i="50"/>
  <c r="AU1515" i="50"/>
  <c r="AT1515" i="50"/>
  <c r="AS1515" i="50"/>
  <c r="AR1515" i="50"/>
  <c r="AZ1514" i="50"/>
  <c r="AY1514" i="50"/>
  <c r="AX1514" i="50"/>
  <c r="AW1514" i="50"/>
  <c r="AV1514" i="50"/>
  <c r="AU1514" i="50"/>
  <c r="AT1514" i="50"/>
  <c r="AS1514" i="50"/>
  <c r="AR1514" i="50"/>
  <c r="AZ1513" i="50"/>
  <c r="AY1513" i="50"/>
  <c r="AX1513" i="50"/>
  <c r="AW1513" i="50"/>
  <c r="AV1513" i="50"/>
  <c r="AU1513" i="50"/>
  <c r="AT1513" i="50"/>
  <c r="AS1513" i="50"/>
  <c r="AR1513" i="50"/>
  <c r="AZ1512" i="50"/>
  <c r="AY1512" i="50"/>
  <c r="AX1512" i="50"/>
  <c r="AW1512" i="50"/>
  <c r="AV1512" i="50"/>
  <c r="AU1512" i="50"/>
  <c r="AT1512" i="50"/>
  <c r="AS1512" i="50"/>
  <c r="AR1512" i="50"/>
  <c r="AZ1511" i="50"/>
  <c r="AY1511" i="50"/>
  <c r="AX1511" i="50"/>
  <c r="AW1511" i="50"/>
  <c r="AV1511" i="50"/>
  <c r="AU1511" i="50"/>
  <c r="AT1511" i="50"/>
  <c r="AS1511" i="50"/>
  <c r="AR1511" i="50"/>
  <c r="AZ1510" i="50"/>
  <c r="AY1510" i="50"/>
  <c r="AX1510" i="50"/>
  <c r="AW1510" i="50"/>
  <c r="AV1510" i="50"/>
  <c r="AU1510" i="50"/>
  <c r="AT1510" i="50"/>
  <c r="AS1510" i="50"/>
  <c r="AR1510" i="50"/>
  <c r="BB1510" i="50" s="1"/>
  <c r="AZ1509" i="50"/>
  <c r="AY1509" i="50"/>
  <c r="AX1509" i="50"/>
  <c r="AW1509" i="50"/>
  <c r="AV1509" i="50"/>
  <c r="AU1509" i="50"/>
  <c r="AT1509" i="50"/>
  <c r="AS1509" i="50"/>
  <c r="AR1509" i="50"/>
  <c r="AZ1508" i="50"/>
  <c r="AY1508" i="50"/>
  <c r="AX1508" i="50"/>
  <c r="AW1508" i="50"/>
  <c r="AV1508" i="50"/>
  <c r="AU1508" i="50"/>
  <c r="AT1508" i="50"/>
  <c r="AS1508" i="50"/>
  <c r="AR1508" i="50"/>
  <c r="AZ1507" i="50"/>
  <c r="AY1507" i="50"/>
  <c r="AX1507" i="50"/>
  <c r="AW1507" i="50"/>
  <c r="AV1507" i="50"/>
  <c r="AU1507" i="50"/>
  <c r="AT1507" i="50"/>
  <c r="AS1507" i="50"/>
  <c r="AR1507" i="50"/>
  <c r="AZ1506" i="50"/>
  <c r="AY1506" i="50"/>
  <c r="AX1506" i="50"/>
  <c r="AW1506" i="50"/>
  <c r="AV1506" i="50"/>
  <c r="AU1506" i="50"/>
  <c r="AT1506" i="50"/>
  <c r="AS1506" i="50"/>
  <c r="AR1506" i="50"/>
  <c r="H1506" i="50"/>
  <c r="F1506" i="50"/>
  <c r="AZ1505" i="50"/>
  <c r="AY1505" i="50"/>
  <c r="AX1505" i="50"/>
  <c r="AW1505" i="50"/>
  <c r="AV1505" i="50"/>
  <c r="AU1505" i="50"/>
  <c r="AT1505" i="50"/>
  <c r="AS1505" i="50"/>
  <c r="AR1505" i="50"/>
  <c r="AZ1504" i="50"/>
  <c r="AY1504" i="50"/>
  <c r="AX1504" i="50"/>
  <c r="AW1504" i="50"/>
  <c r="AV1504" i="50"/>
  <c r="AU1504" i="50"/>
  <c r="AT1504" i="50"/>
  <c r="AS1504" i="50"/>
  <c r="AR1504" i="50"/>
  <c r="AZ1503" i="50"/>
  <c r="AY1503" i="50"/>
  <c r="AX1503" i="50"/>
  <c r="AW1503" i="50"/>
  <c r="AV1503" i="50"/>
  <c r="AU1503" i="50"/>
  <c r="AT1503" i="50"/>
  <c r="AS1503" i="50"/>
  <c r="AR1503" i="50"/>
  <c r="AZ1502" i="50"/>
  <c r="AY1502" i="50"/>
  <c r="AX1502" i="50"/>
  <c r="AW1502" i="50"/>
  <c r="AV1502" i="50"/>
  <c r="AU1502" i="50"/>
  <c r="AT1502" i="50"/>
  <c r="AS1502" i="50"/>
  <c r="AR1502" i="50"/>
  <c r="AZ1501" i="50"/>
  <c r="AY1501" i="50"/>
  <c r="AX1501" i="50"/>
  <c r="AW1501" i="50"/>
  <c r="AV1501" i="50"/>
  <c r="AU1501" i="50"/>
  <c r="AT1501" i="50"/>
  <c r="AS1501" i="50"/>
  <c r="AR1501" i="50"/>
  <c r="AZ1500" i="50"/>
  <c r="AY1500" i="50"/>
  <c r="AX1500" i="50"/>
  <c r="AW1500" i="50"/>
  <c r="AV1500" i="50"/>
  <c r="AU1500" i="50"/>
  <c r="AT1500" i="50"/>
  <c r="AS1500" i="50"/>
  <c r="AR1500" i="50"/>
  <c r="AZ1499" i="50"/>
  <c r="AY1499" i="50"/>
  <c r="AX1499" i="50"/>
  <c r="AW1499" i="50"/>
  <c r="AV1499" i="50"/>
  <c r="AU1499" i="50"/>
  <c r="AT1499" i="50"/>
  <c r="AS1499" i="50"/>
  <c r="AR1499" i="50"/>
  <c r="AZ1498" i="50"/>
  <c r="AY1498" i="50"/>
  <c r="AX1498" i="50"/>
  <c r="AW1498" i="50"/>
  <c r="AV1498" i="50"/>
  <c r="AU1498" i="50"/>
  <c r="AT1498" i="50"/>
  <c r="AS1498" i="50"/>
  <c r="AR1498" i="50"/>
  <c r="AZ1497" i="50"/>
  <c r="AY1497" i="50"/>
  <c r="AX1497" i="50"/>
  <c r="AW1497" i="50"/>
  <c r="AV1497" i="50"/>
  <c r="AU1497" i="50"/>
  <c r="AT1497" i="50"/>
  <c r="AS1497" i="50"/>
  <c r="AR1497" i="50"/>
  <c r="AZ1496" i="50"/>
  <c r="AY1496" i="50"/>
  <c r="AX1496" i="50"/>
  <c r="AW1496" i="50"/>
  <c r="AV1496" i="50"/>
  <c r="AU1496" i="50"/>
  <c r="AT1496" i="50"/>
  <c r="AS1496" i="50"/>
  <c r="AR1496" i="50"/>
  <c r="AZ1495" i="50"/>
  <c r="AY1495" i="50"/>
  <c r="AX1495" i="50"/>
  <c r="AW1495" i="50"/>
  <c r="AV1495" i="50"/>
  <c r="AU1495" i="50"/>
  <c r="AT1495" i="50"/>
  <c r="AS1495" i="50"/>
  <c r="AR1495" i="50"/>
  <c r="AZ1494" i="50"/>
  <c r="AY1494" i="50"/>
  <c r="AX1494" i="50"/>
  <c r="AW1494" i="50"/>
  <c r="AV1494" i="50"/>
  <c r="AU1494" i="50"/>
  <c r="AT1494" i="50"/>
  <c r="AS1494" i="50"/>
  <c r="AR1494" i="50"/>
  <c r="AZ1493" i="50"/>
  <c r="AY1493" i="50"/>
  <c r="AX1493" i="50"/>
  <c r="AW1493" i="50"/>
  <c r="AV1493" i="50"/>
  <c r="AU1493" i="50"/>
  <c r="AT1493" i="50"/>
  <c r="AS1493" i="50"/>
  <c r="AR1493" i="50"/>
  <c r="AZ1492" i="50"/>
  <c r="AY1492" i="50"/>
  <c r="AX1492" i="50"/>
  <c r="AW1492" i="50"/>
  <c r="AV1492" i="50"/>
  <c r="AU1492" i="50"/>
  <c r="AT1492" i="50"/>
  <c r="AS1492" i="50"/>
  <c r="AR1492" i="50"/>
  <c r="AZ1491" i="50"/>
  <c r="AY1491" i="50"/>
  <c r="AX1491" i="50"/>
  <c r="AW1491" i="50"/>
  <c r="AV1491" i="50"/>
  <c r="AU1491" i="50"/>
  <c r="AT1491" i="50"/>
  <c r="AS1491" i="50"/>
  <c r="AR1491" i="50"/>
  <c r="AZ1490" i="50"/>
  <c r="AY1490" i="50"/>
  <c r="AX1490" i="50"/>
  <c r="AW1490" i="50"/>
  <c r="AV1490" i="50"/>
  <c r="AU1490" i="50"/>
  <c r="AT1490" i="50"/>
  <c r="AS1490" i="50"/>
  <c r="AR1490" i="50"/>
  <c r="AZ1489" i="50"/>
  <c r="AY1489" i="50"/>
  <c r="AX1489" i="50"/>
  <c r="AW1489" i="50"/>
  <c r="AV1489" i="50"/>
  <c r="AU1489" i="50"/>
  <c r="AT1489" i="50"/>
  <c r="AS1489" i="50"/>
  <c r="AR1489" i="50"/>
  <c r="AZ1488" i="50"/>
  <c r="AY1488" i="50"/>
  <c r="AX1488" i="50"/>
  <c r="AW1488" i="50"/>
  <c r="AV1488" i="50"/>
  <c r="AU1488" i="50"/>
  <c r="AT1488" i="50"/>
  <c r="AS1488" i="50"/>
  <c r="AR1488" i="50"/>
  <c r="AZ1487" i="50"/>
  <c r="AY1487" i="50"/>
  <c r="AX1487" i="50"/>
  <c r="AW1487" i="50"/>
  <c r="AV1487" i="50"/>
  <c r="AU1487" i="50"/>
  <c r="AT1487" i="50"/>
  <c r="AS1487" i="50"/>
  <c r="AR1487" i="50"/>
  <c r="AZ1486" i="50"/>
  <c r="AY1486" i="50"/>
  <c r="AX1486" i="50"/>
  <c r="AW1486" i="50"/>
  <c r="AV1486" i="50"/>
  <c r="AU1486" i="50"/>
  <c r="AT1486" i="50"/>
  <c r="AS1486" i="50"/>
  <c r="AR1486" i="50"/>
  <c r="H1486" i="50"/>
  <c r="F1486" i="50"/>
  <c r="AZ1485" i="50"/>
  <c r="AY1485" i="50"/>
  <c r="AX1485" i="50"/>
  <c r="AW1485" i="50"/>
  <c r="AV1485" i="50"/>
  <c r="AU1485" i="50"/>
  <c r="AT1485" i="50"/>
  <c r="AS1485" i="50"/>
  <c r="AR1485" i="50"/>
  <c r="AZ1484" i="50"/>
  <c r="AY1484" i="50"/>
  <c r="AX1484" i="50"/>
  <c r="AW1484" i="50"/>
  <c r="AV1484" i="50"/>
  <c r="AU1484" i="50"/>
  <c r="AT1484" i="50"/>
  <c r="AS1484" i="50"/>
  <c r="AR1484" i="50"/>
  <c r="AZ1483" i="50"/>
  <c r="AY1483" i="50"/>
  <c r="AX1483" i="50"/>
  <c r="AW1483" i="50"/>
  <c r="AV1483" i="50"/>
  <c r="AU1483" i="50"/>
  <c r="AT1483" i="50"/>
  <c r="AS1483" i="50"/>
  <c r="AR1483" i="50"/>
  <c r="AZ1482" i="50"/>
  <c r="AY1482" i="50"/>
  <c r="AX1482" i="50"/>
  <c r="AW1482" i="50"/>
  <c r="AV1482" i="50"/>
  <c r="AU1482" i="50"/>
  <c r="AT1482" i="50"/>
  <c r="AS1482" i="50"/>
  <c r="AR1482" i="50"/>
  <c r="AZ1481" i="50"/>
  <c r="AY1481" i="50"/>
  <c r="AX1481" i="50"/>
  <c r="AW1481" i="50"/>
  <c r="AV1481" i="50"/>
  <c r="AU1481" i="50"/>
  <c r="AT1481" i="50"/>
  <c r="AS1481" i="50"/>
  <c r="AR1481" i="50"/>
  <c r="AZ1480" i="50"/>
  <c r="AY1480" i="50"/>
  <c r="AX1480" i="50"/>
  <c r="AW1480" i="50"/>
  <c r="AV1480" i="50"/>
  <c r="AU1480" i="50"/>
  <c r="AT1480" i="50"/>
  <c r="AS1480" i="50"/>
  <c r="AR1480" i="50"/>
  <c r="AZ1479" i="50"/>
  <c r="AY1479" i="50"/>
  <c r="AX1479" i="50"/>
  <c r="AW1479" i="50"/>
  <c r="AV1479" i="50"/>
  <c r="AU1479" i="50"/>
  <c r="AT1479" i="50"/>
  <c r="AS1479" i="50"/>
  <c r="AR1479" i="50"/>
  <c r="AZ1478" i="50"/>
  <c r="AY1478" i="50"/>
  <c r="AX1478" i="50"/>
  <c r="AW1478" i="50"/>
  <c r="AV1478" i="50"/>
  <c r="AU1478" i="50"/>
  <c r="AT1478" i="50"/>
  <c r="AS1478" i="50"/>
  <c r="AR1478" i="50"/>
  <c r="AZ1477" i="50"/>
  <c r="AY1477" i="50"/>
  <c r="AX1477" i="50"/>
  <c r="AW1477" i="50"/>
  <c r="AV1477" i="50"/>
  <c r="AU1477" i="50"/>
  <c r="AT1477" i="50"/>
  <c r="AS1477" i="50"/>
  <c r="AR1477" i="50"/>
  <c r="AZ1476" i="50"/>
  <c r="AY1476" i="50"/>
  <c r="AX1476" i="50"/>
  <c r="AW1476" i="50"/>
  <c r="AV1476" i="50"/>
  <c r="AU1476" i="50"/>
  <c r="AT1476" i="50"/>
  <c r="AS1476" i="50"/>
  <c r="AR1476" i="50"/>
  <c r="AZ1475" i="50"/>
  <c r="AY1475" i="50"/>
  <c r="AX1475" i="50"/>
  <c r="AW1475" i="50"/>
  <c r="AV1475" i="50"/>
  <c r="AU1475" i="50"/>
  <c r="AT1475" i="50"/>
  <c r="AS1475" i="50"/>
  <c r="AR1475" i="50"/>
  <c r="AZ1474" i="50"/>
  <c r="AY1474" i="50"/>
  <c r="AX1474" i="50"/>
  <c r="AW1474" i="50"/>
  <c r="AV1474" i="50"/>
  <c r="AU1474" i="50"/>
  <c r="AT1474" i="50"/>
  <c r="AS1474" i="50"/>
  <c r="AR1474" i="50"/>
  <c r="AZ1473" i="50"/>
  <c r="AY1473" i="50"/>
  <c r="AX1473" i="50"/>
  <c r="AW1473" i="50"/>
  <c r="AV1473" i="50"/>
  <c r="AU1473" i="50"/>
  <c r="AT1473" i="50"/>
  <c r="AS1473" i="50"/>
  <c r="AR1473" i="50"/>
  <c r="AZ1472" i="50"/>
  <c r="AY1472" i="50"/>
  <c r="AX1472" i="50"/>
  <c r="AW1472" i="50"/>
  <c r="AV1472" i="50"/>
  <c r="AU1472" i="50"/>
  <c r="AT1472" i="50"/>
  <c r="AS1472" i="50"/>
  <c r="AR1472" i="50"/>
  <c r="AZ1471" i="50"/>
  <c r="AY1471" i="50"/>
  <c r="AX1471" i="50"/>
  <c r="AW1471" i="50"/>
  <c r="AV1471" i="50"/>
  <c r="AU1471" i="50"/>
  <c r="AT1471" i="50"/>
  <c r="AS1471" i="50"/>
  <c r="AR1471" i="50"/>
  <c r="AZ1470" i="50"/>
  <c r="AY1470" i="50"/>
  <c r="AX1470" i="50"/>
  <c r="AW1470" i="50"/>
  <c r="AV1470" i="50"/>
  <c r="AU1470" i="50"/>
  <c r="AT1470" i="50"/>
  <c r="AS1470" i="50"/>
  <c r="AR1470" i="50"/>
  <c r="AZ1469" i="50"/>
  <c r="AY1469" i="50"/>
  <c r="AX1469" i="50"/>
  <c r="AW1469" i="50"/>
  <c r="AV1469" i="50"/>
  <c r="AU1469" i="50"/>
  <c r="AT1469" i="50"/>
  <c r="AS1469" i="50"/>
  <c r="AR1469" i="50"/>
  <c r="AZ1468" i="50"/>
  <c r="AY1468" i="50"/>
  <c r="AX1468" i="50"/>
  <c r="AW1468" i="50"/>
  <c r="AV1468" i="50"/>
  <c r="AU1468" i="50"/>
  <c r="AT1468" i="50"/>
  <c r="AS1468" i="50"/>
  <c r="AR1468" i="50"/>
  <c r="AZ1467" i="50"/>
  <c r="AY1467" i="50"/>
  <c r="AX1467" i="50"/>
  <c r="AW1467" i="50"/>
  <c r="AV1467" i="50"/>
  <c r="AU1467" i="50"/>
  <c r="AT1467" i="50"/>
  <c r="AS1467" i="50"/>
  <c r="AR1467" i="50"/>
  <c r="AZ1466" i="50"/>
  <c r="AY1466" i="50"/>
  <c r="AX1466" i="50"/>
  <c r="AW1466" i="50"/>
  <c r="AV1466" i="50"/>
  <c r="AU1466" i="50"/>
  <c r="AT1466" i="50"/>
  <c r="AS1466" i="50"/>
  <c r="AR1466" i="50"/>
  <c r="AZ1465" i="50"/>
  <c r="AY1465" i="50"/>
  <c r="AX1465" i="50"/>
  <c r="AW1465" i="50"/>
  <c r="AV1465" i="50"/>
  <c r="AU1465" i="50"/>
  <c r="AT1465" i="50"/>
  <c r="AS1465" i="50"/>
  <c r="AR1465" i="50"/>
  <c r="H1465" i="50"/>
  <c r="F1465" i="50"/>
  <c r="AZ1464" i="50"/>
  <c r="AY1464" i="50"/>
  <c r="AX1464" i="50"/>
  <c r="AW1464" i="50"/>
  <c r="AV1464" i="50"/>
  <c r="AU1464" i="50"/>
  <c r="AT1464" i="50"/>
  <c r="AS1464" i="50"/>
  <c r="AR1464" i="50"/>
  <c r="AZ1463" i="50"/>
  <c r="AY1463" i="50"/>
  <c r="AX1463" i="50"/>
  <c r="AW1463" i="50"/>
  <c r="AV1463" i="50"/>
  <c r="AU1463" i="50"/>
  <c r="AT1463" i="50"/>
  <c r="AS1463" i="50"/>
  <c r="AR1463" i="50"/>
  <c r="AZ1462" i="50"/>
  <c r="AY1462" i="50"/>
  <c r="AX1462" i="50"/>
  <c r="AW1462" i="50"/>
  <c r="AV1462" i="50"/>
  <c r="AU1462" i="50"/>
  <c r="AT1462" i="50"/>
  <c r="AS1462" i="50"/>
  <c r="AR1462" i="50"/>
  <c r="AZ1461" i="50"/>
  <c r="AY1461" i="50"/>
  <c r="AX1461" i="50"/>
  <c r="AW1461" i="50"/>
  <c r="AV1461" i="50"/>
  <c r="AU1461" i="50"/>
  <c r="AT1461" i="50"/>
  <c r="AS1461" i="50"/>
  <c r="AR1461" i="50"/>
  <c r="AZ1460" i="50"/>
  <c r="AY1460" i="50"/>
  <c r="AX1460" i="50"/>
  <c r="AW1460" i="50"/>
  <c r="AV1460" i="50"/>
  <c r="AU1460" i="50"/>
  <c r="AT1460" i="50"/>
  <c r="AS1460" i="50"/>
  <c r="AR1460" i="50"/>
  <c r="AZ1459" i="50"/>
  <c r="AY1459" i="50"/>
  <c r="AX1459" i="50"/>
  <c r="AW1459" i="50"/>
  <c r="AV1459" i="50"/>
  <c r="AU1459" i="50"/>
  <c r="AT1459" i="50"/>
  <c r="AS1459" i="50"/>
  <c r="AR1459" i="50"/>
  <c r="AZ1458" i="50"/>
  <c r="AY1458" i="50"/>
  <c r="AX1458" i="50"/>
  <c r="AW1458" i="50"/>
  <c r="AV1458" i="50"/>
  <c r="AU1458" i="50"/>
  <c r="AT1458" i="50"/>
  <c r="AS1458" i="50"/>
  <c r="AR1458" i="50"/>
  <c r="AZ1457" i="50"/>
  <c r="AY1457" i="50"/>
  <c r="AX1457" i="50"/>
  <c r="AW1457" i="50"/>
  <c r="AV1457" i="50"/>
  <c r="AU1457" i="50"/>
  <c r="AT1457" i="50"/>
  <c r="AS1457" i="50"/>
  <c r="AR1457" i="50"/>
  <c r="AZ1456" i="50"/>
  <c r="AY1456" i="50"/>
  <c r="AX1456" i="50"/>
  <c r="AW1456" i="50"/>
  <c r="AV1456" i="50"/>
  <c r="AU1456" i="50"/>
  <c r="AT1456" i="50"/>
  <c r="AS1456" i="50"/>
  <c r="AR1456" i="50"/>
  <c r="AZ1455" i="50"/>
  <c r="AY1455" i="50"/>
  <c r="AX1455" i="50"/>
  <c r="AW1455" i="50"/>
  <c r="AV1455" i="50"/>
  <c r="AU1455" i="50"/>
  <c r="AT1455" i="50"/>
  <c r="AS1455" i="50"/>
  <c r="AR1455" i="50"/>
  <c r="AZ1454" i="50"/>
  <c r="AY1454" i="50"/>
  <c r="AX1454" i="50"/>
  <c r="AW1454" i="50"/>
  <c r="AV1454" i="50"/>
  <c r="AU1454" i="50"/>
  <c r="AT1454" i="50"/>
  <c r="AS1454" i="50"/>
  <c r="AR1454" i="50"/>
  <c r="AZ1453" i="50"/>
  <c r="AY1453" i="50"/>
  <c r="AX1453" i="50"/>
  <c r="AW1453" i="50"/>
  <c r="AV1453" i="50"/>
  <c r="AU1453" i="50"/>
  <c r="AT1453" i="50"/>
  <c r="AS1453" i="50"/>
  <c r="AR1453" i="50"/>
  <c r="AZ1452" i="50"/>
  <c r="AY1452" i="50"/>
  <c r="AX1452" i="50"/>
  <c r="AW1452" i="50"/>
  <c r="AV1452" i="50"/>
  <c r="AU1452" i="50"/>
  <c r="AT1452" i="50"/>
  <c r="AS1452" i="50"/>
  <c r="AR1452" i="50"/>
  <c r="AZ1451" i="50"/>
  <c r="AY1451" i="50"/>
  <c r="AX1451" i="50"/>
  <c r="AW1451" i="50"/>
  <c r="AV1451" i="50"/>
  <c r="AU1451" i="50"/>
  <c r="AT1451" i="50"/>
  <c r="AS1451" i="50"/>
  <c r="AR1451" i="50"/>
  <c r="H1451" i="50"/>
  <c r="F1451" i="50"/>
  <c r="AZ1450" i="50"/>
  <c r="AY1450" i="50"/>
  <c r="AX1450" i="50"/>
  <c r="AW1450" i="50"/>
  <c r="AV1450" i="50"/>
  <c r="AU1450" i="50"/>
  <c r="AT1450" i="50"/>
  <c r="AS1450" i="50"/>
  <c r="AR1450" i="50"/>
  <c r="AZ1449" i="50"/>
  <c r="AY1449" i="50"/>
  <c r="AX1449" i="50"/>
  <c r="AW1449" i="50"/>
  <c r="AV1449" i="50"/>
  <c r="AU1449" i="50"/>
  <c r="AT1449" i="50"/>
  <c r="AS1449" i="50"/>
  <c r="AR1449" i="50"/>
  <c r="AZ1448" i="50"/>
  <c r="AY1448" i="50"/>
  <c r="AX1448" i="50"/>
  <c r="AW1448" i="50"/>
  <c r="AV1448" i="50"/>
  <c r="AU1448" i="50"/>
  <c r="AT1448" i="50"/>
  <c r="AS1448" i="50"/>
  <c r="AR1448" i="50"/>
  <c r="BK1448" i="50" s="1"/>
  <c r="AZ1447" i="50"/>
  <c r="AY1447" i="50"/>
  <c r="AX1447" i="50"/>
  <c r="AW1447" i="50"/>
  <c r="AV1447" i="50"/>
  <c r="AU1447" i="50"/>
  <c r="BL1447" i="50" s="1"/>
  <c r="AT1447" i="50"/>
  <c r="AS1447" i="50"/>
  <c r="AR1447" i="50"/>
  <c r="BK1447" i="50" s="1"/>
  <c r="AZ1446" i="50"/>
  <c r="AY1446" i="50"/>
  <c r="AX1446" i="50"/>
  <c r="AW1446" i="50"/>
  <c r="AV1446" i="50"/>
  <c r="AU1446" i="50"/>
  <c r="AT1446" i="50"/>
  <c r="AS1446" i="50"/>
  <c r="AR1446" i="50"/>
  <c r="BK1446" i="50" s="1"/>
  <c r="AZ1445" i="50"/>
  <c r="AY1445" i="50"/>
  <c r="AX1445" i="50"/>
  <c r="AW1445" i="50"/>
  <c r="AV1445" i="50"/>
  <c r="AU1445" i="50"/>
  <c r="AT1445" i="50"/>
  <c r="AS1445" i="50"/>
  <c r="AR1445" i="50"/>
  <c r="H1445" i="50"/>
  <c r="F1445" i="50"/>
  <c r="AZ1444" i="50"/>
  <c r="AY1444" i="50"/>
  <c r="AX1444" i="50"/>
  <c r="AW1444" i="50"/>
  <c r="AV1444" i="50"/>
  <c r="AU1444" i="50"/>
  <c r="AT1444" i="50"/>
  <c r="AS1444" i="50"/>
  <c r="AR1444" i="50"/>
  <c r="AZ1443" i="50"/>
  <c r="AY1443" i="50"/>
  <c r="AX1443" i="50"/>
  <c r="AW1443" i="50"/>
  <c r="AV1443" i="50"/>
  <c r="AU1443" i="50"/>
  <c r="AT1443" i="50"/>
  <c r="AS1443" i="50"/>
  <c r="AR1443" i="50"/>
  <c r="BK1443" i="50" s="1"/>
  <c r="AZ1442" i="50"/>
  <c r="AY1442" i="50"/>
  <c r="AX1442" i="50"/>
  <c r="AW1442" i="50"/>
  <c r="AV1442" i="50"/>
  <c r="AU1442" i="50"/>
  <c r="AT1442" i="50"/>
  <c r="AS1442" i="50"/>
  <c r="AR1442" i="50"/>
  <c r="AZ1441" i="50"/>
  <c r="AY1441" i="50"/>
  <c r="AX1441" i="50"/>
  <c r="AW1441" i="50"/>
  <c r="AV1441" i="50"/>
  <c r="AU1441" i="50"/>
  <c r="AT1441" i="50"/>
  <c r="AS1441" i="50"/>
  <c r="AR1441" i="50"/>
  <c r="BK1441" i="50" s="1"/>
  <c r="AZ1440" i="50"/>
  <c r="AY1440" i="50"/>
  <c r="AX1440" i="50"/>
  <c r="AW1440" i="50"/>
  <c r="AV1440" i="50"/>
  <c r="AU1440" i="50"/>
  <c r="AT1440" i="50"/>
  <c r="AS1440" i="50"/>
  <c r="AR1440" i="50"/>
  <c r="AZ1439" i="50"/>
  <c r="AY1439" i="50"/>
  <c r="AX1439" i="50"/>
  <c r="AW1439" i="50"/>
  <c r="AV1439" i="50"/>
  <c r="AU1439" i="50"/>
  <c r="AT1439" i="50"/>
  <c r="AS1439" i="50"/>
  <c r="AR1439" i="50"/>
  <c r="AZ1438" i="50"/>
  <c r="AY1438" i="50"/>
  <c r="AX1438" i="50"/>
  <c r="AW1438" i="50"/>
  <c r="AV1438" i="50"/>
  <c r="AU1438" i="50"/>
  <c r="AT1438" i="50"/>
  <c r="AS1438" i="50"/>
  <c r="AR1438" i="50"/>
  <c r="BK1438" i="50" s="1"/>
  <c r="AZ1437" i="50"/>
  <c r="AY1437" i="50"/>
  <c r="AX1437" i="50"/>
  <c r="AW1437" i="50"/>
  <c r="AV1437" i="50"/>
  <c r="AU1437" i="50"/>
  <c r="AT1437" i="50"/>
  <c r="AS1437" i="50"/>
  <c r="AR1437" i="50"/>
  <c r="BK1437" i="50" s="1"/>
  <c r="AZ1436" i="50"/>
  <c r="AY1436" i="50"/>
  <c r="AX1436" i="50"/>
  <c r="AW1436" i="50"/>
  <c r="AV1436" i="50"/>
  <c r="AU1436" i="50"/>
  <c r="AT1436" i="50"/>
  <c r="AS1436" i="50"/>
  <c r="AR1436" i="50"/>
  <c r="AZ1435" i="50"/>
  <c r="AY1435" i="50"/>
  <c r="AX1435" i="50"/>
  <c r="AW1435" i="50"/>
  <c r="AV1435" i="50"/>
  <c r="AU1435" i="50"/>
  <c r="AT1435" i="50"/>
  <c r="AS1435" i="50"/>
  <c r="AR1435" i="50"/>
  <c r="H1435" i="50"/>
  <c r="F1435" i="50"/>
  <c r="AZ1434" i="50"/>
  <c r="AY1434" i="50"/>
  <c r="AX1434" i="50"/>
  <c r="AW1434" i="50"/>
  <c r="AV1434" i="50"/>
  <c r="AU1434" i="50"/>
  <c r="AT1434" i="50"/>
  <c r="AS1434" i="50"/>
  <c r="AR1434" i="50"/>
  <c r="AZ1433" i="50"/>
  <c r="AY1433" i="50"/>
  <c r="AX1433" i="50"/>
  <c r="AW1433" i="50"/>
  <c r="AV1433" i="50"/>
  <c r="AU1433" i="50"/>
  <c r="AT1433" i="50"/>
  <c r="AS1433" i="50"/>
  <c r="AR1433" i="50"/>
  <c r="AZ1432" i="50"/>
  <c r="AY1432" i="50"/>
  <c r="AX1432" i="50"/>
  <c r="AW1432" i="50"/>
  <c r="AV1432" i="50"/>
  <c r="AU1432" i="50"/>
  <c r="AT1432" i="50"/>
  <c r="AS1432" i="50"/>
  <c r="AR1432" i="50"/>
  <c r="AZ1431" i="50"/>
  <c r="AY1431" i="50"/>
  <c r="AX1431" i="50"/>
  <c r="AW1431" i="50"/>
  <c r="AV1431" i="50"/>
  <c r="AU1431" i="50"/>
  <c r="AT1431" i="50"/>
  <c r="AS1431" i="50"/>
  <c r="AR1431" i="50"/>
  <c r="AZ1430" i="50"/>
  <c r="AY1430" i="50"/>
  <c r="AX1430" i="50"/>
  <c r="AW1430" i="50"/>
  <c r="AV1430" i="50"/>
  <c r="AU1430" i="50"/>
  <c r="AT1430" i="50"/>
  <c r="AS1430" i="50"/>
  <c r="AR1430" i="50"/>
  <c r="AZ1429" i="50"/>
  <c r="AY1429" i="50"/>
  <c r="AX1429" i="50"/>
  <c r="AW1429" i="50"/>
  <c r="AV1429" i="50"/>
  <c r="AU1429" i="50"/>
  <c r="AT1429" i="50"/>
  <c r="AS1429" i="50"/>
  <c r="AR1429" i="50"/>
  <c r="AZ1428" i="50"/>
  <c r="AY1428" i="50"/>
  <c r="AX1428" i="50"/>
  <c r="AW1428" i="50"/>
  <c r="AV1428" i="50"/>
  <c r="AU1428" i="50"/>
  <c r="AT1428" i="50"/>
  <c r="AS1428" i="50"/>
  <c r="AR1428" i="50"/>
  <c r="AZ1427" i="50"/>
  <c r="AY1427" i="50"/>
  <c r="AX1427" i="50"/>
  <c r="AW1427" i="50"/>
  <c r="AV1427" i="50"/>
  <c r="AU1427" i="50"/>
  <c r="AT1427" i="50"/>
  <c r="AS1427" i="50"/>
  <c r="AR1427" i="50"/>
  <c r="AZ1426" i="50"/>
  <c r="AY1426" i="50"/>
  <c r="AX1426" i="50"/>
  <c r="AW1426" i="50"/>
  <c r="AV1426" i="50"/>
  <c r="AU1426" i="50"/>
  <c r="AT1426" i="50"/>
  <c r="AS1426" i="50"/>
  <c r="AR1426" i="50"/>
  <c r="AZ1425" i="50"/>
  <c r="AY1425" i="50"/>
  <c r="AX1425" i="50"/>
  <c r="AW1425" i="50"/>
  <c r="AV1425" i="50"/>
  <c r="AU1425" i="50"/>
  <c r="AT1425" i="50"/>
  <c r="AS1425" i="50"/>
  <c r="AR1425" i="50"/>
  <c r="AZ1424" i="50"/>
  <c r="AY1424" i="50"/>
  <c r="AX1424" i="50"/>
  <c r="AW1424" i="50"/>
  <c r="AV1424" i="50"/>
  <c r="AU1424" i="50"/>
  <c r="AT1424" i="50"/>
  <c r="AS1424" i="50"/>
  <c r="AR1424" i="50"/>
  <c r="AZ1423" i="50"/>
  <c r="AY1423" i="50"/>
  <c r="AX1423" i="50"/>
  <c r="AW1423" i="50"/>
  <c r="AV1423" i="50"/>
  <c r="AU1423" i="50"/>
  <c r="AT1423" i="50"/>
  <c r="AS1423" i="50"/>
  <c r="AR1423" i="50"/>
  <c r="AZ1422" i="50"/>
  <c r="AY1422" i="50"/>
  <c r="AX1422" i="50"/>
  <c r="AW1422" i="50"/>
  <c r="AV1422" i="50"/>
  <c r="AU1422" i="50"/>
  <c r="AT1422" i="50"/>
  <c r="AS1422" i="50"/>
  <c r="AR1422" i="50"/>
  <c r="AZ1421" i="50"/>
  <c r="AY1421" i="50"/>
  <c r="AX1421" i="50"/>
  <c r="AW1421" i="50"/>
  <c r="AV1421" i="50"/>
  <c r="AU1421" i="50"/>
  <c r="AT1421" i="50"/>
  <c r="AS1421" i="50"/>
  <c r="AR1421" i="50"/>
  <c r="AZ1420" i="50"/>
  <c r="AY1420" i="50"/>
  <c r="AX1420" i="50"/>
  <c r="AW1420" i="50"/>
  <c r="AV1420" i="50"/>
  <c r="AU1420" i="50"/>
  <c r="AT1420" i="50"/>
  <c r="AS1420" i="50"/>
  <c r="AR1420" i="50"/>
  <c r="AZ1419" i="50"/>
  <c r="AY1419" i="50"/>
  <c r="AX1419" i="50"/>
  <c r="AW1419" i="50"/>
  <c r="AV1419" i="50"/>
  <c r="AU1419" i="50"/>
  <c r="AT1419" i="50"/>
  <c r="AS1419" i="50"/>
  <c r="AR1419" i="50"/>
  <c r="AZ1418" i="50"/>
  <c r="AY1418" i="50"/>
  <c r="AX1418" i="50"/>
  <c r="AW1418" i="50"/>
  <c r="AV1418" i="50"/>
  <c r="AU1418" i="50"/>
  <c r="AT1418" i="50"/>
  <c r="AS1418" i="50"/>
  <c r="AR1418" i="50"/>
  <c r="H1418" i="50"/>
  <c r="F1418" i="50"/>
  <c r="AZ1417" i="50"/>
  <c r="AY1417" i="50"/>
  <c r="AX1417" i="50"/>
  <c r="AW1417" i="50"/>
  <c r="AV1417" i="50"/>
  <c r="AU1417" i="50"/>
  <c r="AT1417" i="50"/>
  <c r="AS1417" i="50"/>
  <c r="AR1417" i="50"/>
  <c r="AZ1416" i="50"/>
  <c r="AY1416" i="50"/>
  <c r="AX1416" i="50"/>
  <c r="AW1416" i="50"/>
  <c r="AV1416" i="50"/>
  <c r="AU1416" i="50"/>
  <c r="AT1416" i="50"/>
  <c r="AS1416" i="50"/>
  <c r="AR1416" i="50"/>
  <c r="AZ1415" i="50"/>
  <c r="AY1415" i="50"/>
  <c r="AX1415" i="50"/>
  <c r="AW1415" i="50"/>
  <c r="AV1415" i="50"/>
  <c r="AU1415" i="50"/>
  <c r="AT1415" i="50"/>
  <c r="AS1415" i="50"/>
  <c r="AR1415" i="50"/>
  <c r="AZ1414" i="50"/>
  <c r="AY1414" i="50"/>
  <c r="AX1414" i="50"/>
  <c r="AW1414" i="50"/>
  <c r="AV1414" i="50"/>
  <c r="AU1414" i="50"/>
  <c r="AT1414" i="50"/>
  <c r="AS1414" i="50"/>
  <c r="AR1414" i="50"/>
  <c r="AZ1413" i="50"/>
  <c r="AY1413" i="50"/>
  <c r="AX1413" i="50"/>
  <c r="AW1413" i="50"/>
  <c r="AV1413" i="50"/>
  <c r="AU1413" i="50"/>
  <c r="AT1413" i="50"/>
  <c r="AS1413" i="50"/>
  <c r="AR1413" i="50"/>
  <c r="AZ1412" i="50"/>
  <c r="AY1412" i="50"/>
  <c r="AX1412" i="50"/>
  <c r="AW1412" i="50"/>
  <c r="AV1412" i="50"/>
  <c r="AU1412" i="50"/>
  <c r="AT1412" i="50"/>
  <c r="AS1412" i="50"/>
  <c r="AR1412" i="50"/>
  <c r="AZ1411" i="50"/>
  <c r="AY1411" i="50"/>
  <c r="AX1411" i="50"/>
  <c r="AW1411" i="50"/>
  <c r="AV1411" i="50"/>
  <c r="AU1411" i="50"/>
  <c r="AT1411" i="50"/>
  <c r="AS1411" i="50"/>
  <c r="AR1411" i="50"/>
  <c r="AZ1410" i="50"/>
  <c r="AY1410" i="50"/>
  <c r="AX1410" i="50"/>
  <c r="AW1410" i="50"/>
  <c r="AV1410" i="50"/>
  <c r="AU1410" i="50"/>
  <c r="AT1410" i="50"/>
  <c r="AS1410" i="50"/>
  <c r="AR1410" i="50"/>
  <c r="AZ1409" i="50"/>
  <c r="AY1409" i="50"/>
  <c r="AX1409" i="50"/>
  <c r="AW1409" i="50"/>
  <c r="AV1409" i="50"/>
  <c r="AU1409" i="50"/>
  <c r="AT1409" i="50"/>
  <c r="AS1409" i="50"/>
  <c r="AR1409" i="50"/>
  <c r="AZ1408" i="50"/>
  <c r="AY1408" i="50"/>
  <c r="AX1408" i="50"/>
  <c r="AW1408" i="50"/>
  <c r="AV1408" i="50"/>
  <c r="AU1408" i="50"/>
  <c r="AT1408" i="50"/>
  <c r="AS1408" i="50"/>
  <c r="AR1408" i="50"/>
  <c r="AZ1407" i="50"/>
  <c r="AY1407" i="50"/>
  <c r="AX1407" i="50"/>
  <c r="AW1407" i="50"/>
  <c r="AV1407" i="50"/>
  <c r="AU1407" i="50"/>
  <c r="AT1407" i="50"/>
  <c r="AS1407" i="50"/>
  <c r="AR1407" i="50"/>
  <c r="AZ1406" i="50"/>
  <c r="AY1406" i="50"/>
  <c r="AX1406" i="50"/>
  <c r="AW1406" i="50"/>
  <c r="AV1406" i="50"/>
  <c r="AU1406" i="50"/>
  <c r="AT1406" i="50"/>
  <c r="AS1406" i="50"/>
  <c r="AR1406" i="50"/>
  <c r="AZ1405" i="50"/>
  <c r="AY1405" i="50"/>
  <c r="AX1405" i="50"/>
  <c r="AW1405" i="50"/>
  <c r="AV1405" i="50"/>
  <c r="AU1405" i="50"/>
  <c r="AT1405" i="50"/>
  <c r="AS1405" i="50"/>
  <c r="AR1405" i="50"/>
  <c r="AZ1404" i="50"/>
  <c r="AY1404" i="50"/>
  <c r="AX1404" i="50"/>
  <c r="AW1404" i="50"/>
  <c r="AV1404" i="50"/>
  <c r="AU1404" i="50"/>
  <c r="AT1404" i="50"/>
  <c r="AS1404" i="50"/>
  <c r="AR1404" i="50"/>
  <c r="AZ1403" i="50"/>
  <c r="AY1403" i="50"/>
  <c r="AX1403" i="50"/>
  <c r="AW1403" i="50"/>
  <c r="AV1403" i="50"/>
  <c r="AU1403" i="50"/>
  <c r="AT1403" i="50"/>
  <c r="AS1403" i="50"/>
  <c r="AR1403" i="50"/>
  <c r="AZ1402" i="50"/>
  <c r="AY1402" i="50"/>
  <c r="AX1402" i="50"/>
  <c r="AW1402" i="50"/>
  <c r="AV1402" i="50"/>
  <c r="AU1402" i="50"/>
  <c r="AT1402" i="50"/>
  <c r="AS1402" i="50"/>
  <c r="AR1402" i="50"/>
  <c r="AZ1401" i="50"/>
  <c r="AY1401" i="50"/>
  <c r="AX1401" i="50"/>
  <c r="AW1401" i="50"/>
  <c r="AV1401" i="50"/>
  <c r="AU1401" i="50"/>
  <c r="AT1401" i="50"/>
  <c r="AS1401" i="50"/>
  <c r="AR1401" i="50"/>
  <c r="AZ1400" i="50"/>
  <c r="AY1400" i="50"/>
  <c r="AX1400" i="50"/>
  <c r="AW1400" i="50"/>
  <c r="AV1400" i="50"/>
  <c r="AU1400" i="50"/>
  <c r="AT1400" i="50"/>
  <c r="AS1400" i="50"/>
  <c r="AR1400" i="50"/>
  <c r="AZ1399" i="50"/>
  <c r="AY1399" i="50"/>
  <c r="AX1399" i="50"/>
  <c r="AW1399" i="50"/>
  <c r="AV1399" i="50"/>
  <c r="AU1399" i="50"/>
  <c r="AT1399" i="50"/>
  <c r="AS1399" i="50"/>
  <c r="AR1399" i="50"/>
  <c r="AZ1398" i="50"/>
  <c r="AY1398" i="50"/>
  <c r="AX1398" i="50"/>
  <c r="AW1398" i="50"/>
  <c r="AV1398" i="50"/>
  <c r="AU1398" i="50"/>
  <c r="AT1398" i="50"/>
  <c r="AS1398" i="50"/>
  <c r="AR1398" i="50"/>
  <c r="AZ1397" i="50"/>
  <c r="AY1397" i="50"/>
  <c r="AX1397" i="50"/>
  <c r="AW1397" i="50"/>
  <c r="AV1397" i="50"/>
  <c r="AU1397" i="50"/>
  <c r="AT1397" i="50"/>
  <c r="AS1397" i="50"/>
  <c r="AR1397" i="50"/>
  <c r="AZ1396" i="50"/>
  <c r="AY1396" i="50"/>
  <c r="AX1396" i="50"/>
  <c r="AW1396" i="50"/>
  <c r="AV1396" i="50"/>
  <c r="AU1396" i="50"/>
  <c r="AT1396" i="50"/>
  <c r="AS1396" i="50"/>
  <c r="AR1396" i="50"/>
  <c r="H1396" i="50"/>
  <c r="F1396" i="50"/>
  <c r="AZ1395" i="50"/>
  <c r="AY1395" i="50"/>
  <c r="AX1395" i="50"/>
  <c r="AW1395" i="50"/>
  <c r="AV1395" i="50"/>
  <c r="AU1395" i="50"/>
  <c r="AT1395" i="50"/>
  <c r="AS1395" i="50"/>
  <c r="AR1395" i="50"/>
  <c r="AZ1394" i="50"/>
  <c r="AY1394" i="50"/>
  <c r="AX1394" i="50"/>
  <c r="AW1394" i="50"/>
  <c r="AV1394" i="50"/>
  <c r="AU1394" i="50"/>
  <c r="AT1394" i="50"/>
  <c r="AS1394" i="50"/>
  <c r="AR1394" i="50"/>
  <c r="AZ1393" i="50"/>
  <c r="AY1393" i="50"/>
  <c r="AX1393" i="50"/>
  <c r="AW1393" i="50"/>
  <c r="AV1393" i="50"/>
  <c r="AU1393" i="50"/>
  <c r="AT1393" i="50"/>
  <c r="AS1393" i="50"/>
  <c r="AR1393" i="50"/>
  <c r="AZ1392" i="50"/>
  <c r="AY1392" i="50"/>
  <c r="AX1392" i="50"/>
  <c r="AW1392" i="50"/>
  <c r="AV1392" i="50"/>
  <c r="AU1392" i="50"/>
  <c r="AT1392" i="50"/>
  <c r="AS1392" i="50"/>
  <c r="AR1392" i="50"/>
  <c r="AZ1391" i="50"/>
  <c r="AY1391" i="50"/>
  <c r="AX1391" i="50"/>
  <c r="AW1391" i="50"/>
  <c r="AV1391" i="50"/>
  <c r="AU1391" i="50"/>
  <c r="AT1391" i="50"/>
  <c r="AS1391" i="50"/>
  <c r="AR1391" i="50"/>
  <c r="AZ1390" i="50"/>
  <c r="AY1390" i="50"/>
  <c r="AX1390" i="50"/>
  <c r="AW1390" i="50"/>
  <c r="AV1390" i="50"/>
  <c r="AU1390" i="50"/>
  <c r="AT1390" i="50"/>
  <c r="AS1390" i="50"/>
  <c r="AR1390" i="50"/>
  <c r="AZ1389" i="50"/>
  <c r="AY1389" i="50"/>
  <c r="AX1389" i="50"/>
  <c r="AW1389" i="50"/>
  <c r="AV1389" i="50"/>
  <c r="AU1389" i="50"/>
  <c r="AT1389" i="50"/>
  <c r="AS1389" i="50"/>
  <c r="AR1389" i="50"/>
  <c r="AZ1388" i="50"/>
  <c r="AY1388" i="50"/>
  <c r="AX1388" i="50"/>
  <c r="AW1388" i="50"/>
  <c r="AV1388" i="50"/>
  <c r="AU1388" i="50"/>
  <c r="AT1388" i="50"/>
  <c r="AS1388" i="50"/>
  <c r="AR1388" i="50"/>
  <c r="AZ1387" i="50"/>
  <c r="AY1387" i="50"/>
  <c r="AX1387" i="50"/>
  <c r="AW1387" i="50"/>
  <c r="AV1387" i="50"/>
  <c r="AU1387" i="50"/>
  <c r="AT1387" i="50"/>
  <c r="AS1387" i="50"/>
  <c r="AR1387" i="50"/>
  <c r="AZ1386" i="50"/>
  <c r="AY1386" i="50"/>
  <c r="AX1386" i="50"/>
  <c r="AW1386" i="50"/>
  <c r="AV1386" i="50"/>
  <c r="AU1386" i="50"/>
  <c r="AT1386" i="50"/>
  <c r="AS1386" i="50"/>
  <c r="AR1386" i="50"/>
  <c r="AZ1385" i="50"/>
  <c r="AY1385" i="50"/>
  <c r="AX1385" i="50"/>
  <c r="AW1385" i="50"/>
  <c r="AV1385" i="50"/>
  <c r="AU1385" i="50"/>
  <c r="AT1385" i="50"/>
  <c r="AS1385" i="50"/>
  <c r="AR1385" i="50"/>
  <c r="AZ1384" i="50"/>
  <c r="AY1384" i="50"/>
  <c r="AX1384" i="50"/>
  <c r="AW1384" i="50"/>
  <c r="AV1384" i="50"/>
  <c r="AU1384" i="50"/>
  <c r="AT1384" i="50"/>
  <c r="AS1384" i="50"/>
  <c r="AR1384" i="50"/>
  <c r="AZ1383" i="50"/>
  <c r="AY1383" i="50"/>
  <c r="AX1383" i="50"/>
  <c r="AW1383" i="50"/>
  <c r="AV1383" i="50"/>
  <c r="AU1383" i="50"/>
  <c r="AT1383" i="50"/>
  <c r="AS1383" i="50"/>
  <c r="AR1383" i="50"/>
  <c r="AZ1382" i="50"/>
  <c r="AY1382" i="50"/>
  <c r="AX1382" i="50"/>
  <c r="AW1382" i="50"/>
  <c r="AV1382" i="50"/>
  <c r="AU1382" i="50"/>
  <c r="AT1382" i="50"/>
  <c r="AS1382" i="50"/>
  <c r="AR1382" i="50"/>
  <c r="AZ1381" i="50"/>
  <c r="AY1381" i="50"/>
  <c r="AX1381" i="50"/>
  <c r="AW1381" i="50"/>
  <c r="AV1381" i="50"/>
  <c r="AU1381" i="50"/>
  <c r="AT1381" i="50"/>
  <c r="AS1381" i="50"/>
  <c r="AR1381" i="50"/>
  <c r="AZ1380" i="50"/>
  <c r="AY1380" i="50"/>
  <c r="AX1380" i="50"/>
  <c r="AW1380" i="50"/>
  <c r="AV1380" i="50"/>
  <c r="AU1380" i="50"/>
  <c r="AT1380" i="50"/>
  <c r="AS1380" i="50"/>
  <c r="AR1380" i="50"/>
  <c r="AZ1379" i="50"/>
  <c r="AY1379" i="50"/>
  <c r="AX1379" i="50"/>
  <c r="AW1379" i="50"/>
  <c r="AV1379" i="50"/>
  <c r="AU1379" i="50"/>
  <c r="AT1379" i="50"/>
  <c r="AS1379" i="50"/>
  <c r="AR1379" i="50"/>
  <c r="AZ1378" i="50"/>
  <c r="AY1378" i="50"/>
  <c r="AX1378" i="50"/>
  <c r="AW1378" i="50"/>
  <c r="AV1378" i="50"/>
  <c r="AU1378" i="50"/>
  <c r="AT1378" i="50"/>
  <c r="AS1378" i="50"/>
  <c r="AR1378" i="50"/>
  <c r="AZ1377" i="50"/>
  <c r="AY1377" i="50"/>
  <c r="AX1377" i="50"/>
  <c r="AW1377" i="50"/>
  <c r="AV1377" i="50"/>
  <c r="AU1377" i="50"/>
  <c r="AT1377" i="50"/>
  <c r="AS1377" i="50"/>
  <c r="AR1377" i="50"/>
  <c r="AZ1376" i="50"/>
  <c r="AY1376" i="50"/>
  <c r="AX1376" i="50"/>
  <c r="AW1376" i="50"/>
  <c r="AV1376" i="50"/>
  <c r="AU1376" i="50"/>
  <c r="AT1376" i="50"/>
  <c r="AS1376" i="50"/>
  <c r="AR1376" i="50"/>
  <c r="AZ1375" i="50"/>
  <c r="AY1375" i="50"/>
  <c r="AX1375" i="50"/>
  <c r="AW1375" i="50"/>
  <c r="AV1375" i="50"/>
  <c r="AU1375" i="50"/>
  <c r="AT1375" i="50"/>
  <c r="AS1375" i="50"/>
  <c r="AR1375" i="50"/>
  <c r="AZ1374" i="50"/>
  <c r="AY1374" i="50"/>
  <c r="AX1374" i="50"/>
  <c r="AW1374" i="50"/>
  <c r="AV1374" i="50"/>
  <c r="AU1374" i="50"/>
  <c r="AT1374" i="50"/>
  <c r="AS1374" i="50"/>
  <c r="AR1374" i="50"/>
  <c r="AZ1373" i="50"/>
  <c r="AY1373" i="50"/>
  <c r="AX1373" i="50"/>
  <c r="AW1373" i="50"/>
  <c r="AV1373" i="50"/>
  <c r="AU1373" i="50"/>
  <c r="AT1373" i="50"/>
  <c r="AS1373" i="50"/>
  <c r="AR1373" i="50"/>
  <c r="AZ1372" i="50"/>
  <c r="AY1372" i="50"/>
  <c r="AX1372" i="50"/>
  <c r="AW1372" i="50"/>
  <c r="AV1372" i="50"/>
  <c r="AU1372" i="50"/>
  <c r="AT1372" i="50"/>
  <c r="AS1372" i="50"/>
  <c r="AR1372" i="50"/>
  <c r="AZ1371" i="50"/>
  <c r="AY1371" i="50"/>
  <c r="AX1371" i="50"/>
  <c r="AW1371" i="50"/>
  <c r="AV1371" i="50"/>
  <c r="AU1371" i="50"/>
  <c r="AT1371" i="50"/>
  <c r="AS1371" i="50"/>
  <c r="AR1371" i="50"/>
  <c r="AZ1370" i="50"/>
  <c r="AY1370" i="50"/>
  <c r="AX1370" i="50"/>
  <c r="AW1370" i="50"/>
  <c r="AV1370" i="50"/>
  <c r="AU1370" i="50"/>
  <c r="AT1370" i="50"/>
  <c r="AS1370" i="50"/>
  <c r="AR1370" i="50"/>
  <c r="H1370" i="50"/>
  <c r="F1370" i="50"/>
  <c r="AZ1369" i="50"/>
  <c r="AY1369" i="50"/>
  <c r="AX1369" i="50"/>
  <c r="AW1369" i="50"/>
  <c r="AV1369" i="50"/>
  <c r="AU1369" i="50"/>
  <c r="AT1369" i="50"/>
  <c r="AS1369" i="50"/>
  <c r="AR1369" i="50"/>
  <c r="AZ1368" i="50"/>
  <c r="AY1368" i="50"/>
  <c r="AX1368" i="50"/>
  <c r="AW1368" i="50"/>
  <c r="AV1368" i="50"/>
  <c r="AU1368" i="50"/>
  <c r="AT1368" i="50"/>
  <c r="AS1368" i="50"/>
  <c r="AR1368" i="50"/>
  <c r="AZ1367" i="50"/>
  <c r="AY1367" i="50"/>
  <c r="AX1367" i="50"/>
  <c r="AW1367" i="50"/>
  <c r="AV1367" i="50"/>
  <c r="AU1367" i="50"/>
  <c r="AT1367" i="50"/>
  <c r="AS1367" i="50"/>
  <c r="AR1367" i="50"/>
  <c r="AZ1366" i="50"/>
  <c r="AY1366" i="50"/>
  <c r="AX1366" i="50"/>
  <c r="AW1366" i="50"/>
  <c r="AV1366" i="50"/>
  <c r="AU1366" i="50"/>
  <c r="AT1366" i="50"/>
  <c r="AS1366" i="50"/>
  <c r="AR1366" i="50"/>
  <c r="AZ1365" i="50"/>
  <c r="AY1365" i="50"/>
  <c r="AX1365" i="50"/>
  <c r="AW1365" i="50"/>
  <c r="AV1365" i="50"/>
  <c r="AU1365" i="50"/>
  <c r="AT1365" i="50"/>
  <c r="AS1365" i="50"/>
  <c r="AR1365" i="50"/>
  <c r="AZ1364" i="50"/>
  <c r="AY1364" i="50"/>
  <c r="AX1364" i="50"/>
  <c r="AW1364" i="50"/>
  <c r="AV1364" i="50"/>
  <c r="AU1364" i="50"/>
  <c r="BL1364" i="50" s="1"/>
  <c r="AT1364" i="50"/>
  <c r="AS1364" i="50"/>
  <c r="AR1364" i="50"/>
  <c r="AZ1363" i="50"/>
  <c r="AY1363" i="50"/>
  <c r="AX1363" i="50"/>
  <c r="AW1363" i="50"/>
  <c r="AV1363" i="50"/>
  <c r="AU1363" i="50"/>
  <c r="AT1363" i="50"/>
  <c r="AS1363" i="50"/>
  <c r="AR1363" i="50"/>
  <c r="AZ1362" i="50"/>
  <c r="AY1362" i="50"/>
  <c r="AX1362" i="50"/>
  <c r="AW1362" i="50"/>
  <c r="AV1362" i="50"/>
  <c r="AU1362" i="50"/>
  <c r="AT1362" i="50"/>
  <c r="AS1362" i="50"/>
  <c r="AR1362" i="50"/>
  <c r="BB1362" i="50" s="1"/>
  <c r="AZ1361" i="50"/>
  <c r="AY1361" i="50"/>
  <c r="AX1361" i="50"/>
  <c r="AW1361" i="50"/>
  <c r="AV1361" i="50"/>
  <c r="AU1361" i="50"/>
  <c r="AT1361" i="50"/>
  <c r="AS1361" i="50"/>
  <c r="AR1361" i="50"/>
  <c r="AZ1360" i="50"/>
  <c r="AY1360" i="50"/>
  <c r="AX1360" i="50"/>
  <c r="AW1360" i="50"/>
  <c r="AV1360" i="50"/>
  <c r="AU1360" i="50"/>
  <c r="BL1360" i="50" s="1"/>
  <c r="AT1360" i="50"/>
  <c r="AS1360" i="50"/>
  <c r="AR1360" i="50"/>
  <c r="AZ1359" i="50"/>
  <c r="AY1359" i="50"/>
  <c r="AX1359" i="50"/>
  <c r="AW1359" i="50"/>
  <c r="AV1359" i="50"/>
  <c r="AU1359" i="50"/>
  <c r="AT1359" i="50"/>
  <c r="AS1359" i="50"/>
  <c r="AR1359" i="50"/>
  <c r="AZ1358" i="50"/>
  <c r="AY1358" i="50"/>
  <c r="AX1358" i="50"/>
  <c r="AW1358" i="50"/>
  <c r="AV1358" i="50"/>
  <c r="AU1358" i="50"/>
  <c r="AT1358" i="50"/>
  <c r="AS1358" i="50"/>
  <c r="AR1358" i="50"/>
  <c r="H1358" i="50"/>
  <c r="F1358" i="50"/>
  <c r="AZ1357" i="50"/>
  <c r="AY1357" i="50"/>
  <c r="AX1357" i="50"/>
  <c r="AW1357" i="50"/>
  <c r="AV1357" i="50"/>
  <c r="AU1357" i="50"/>
  <c r="AT1357" i="50"/>
  <c r="AS1357" i="50"/>
  <c r="AR1357" i="50"/>
  <c r="AZ1356" i="50"/>
  <c r="AY1356" i="50"/>
  <c r="AX1356" i="50"/>
  <c r="AW1356" i="50"/>
  <c r="AV1356" i="50"/>
  <c r="AU1356" i="50"/>
  <c r="AT1356" i="50"/>
  <c r="AS1356" i="50"/>
  <c r="AR1356" i="50"/>
  <c r="BK1356" i="50" s="1"/>
  <c r="AZ1355" i="50"/>
  <c r="AY1355" i="50"/>
  <c r="AX1355" i="50"/>
  <c r="AW1355" i="50"/>
  <c r="AV1355" i="50"/>
  <c r="AU1355" i="50"/>
  <c r="BL1355" i="50" s="1"/>
  <c r="AT1355" i="50"/>
  <c r="AS1355" i="50"/>
  <c r="AR1355" i="50"/>
  <c r="BK1355" i="50" s="1"/>
  <c r="AZ1354" i="50"/>
  <c r="AY1354" i="50"/>
  <c r="AX1354" i="50"/>
  <c r="AW1354" i="50"/>
  <c r="AV1354" i="50"/>
  <c r="AU1354" i="50"/>
  <c r="AT1354" i="50"/>
  <c r="AS1354" i="50"/>
  <c r="AR1354" i="50"/>
  <c r="AZ1353" i="50"/>
  <c r="AY1353" i="50"/>
  <c r="AX1353" i="50"/>
  <c r="AW1353" i="50"/>
  <c r="AV1353" i="50"/>
  <c r="AU1353" i="50"/>
  <c r="AT1353" i="50"/>
  <c r="AS1353" i="50"/>
  <c r="AR1353" i="50"/>
  <c r="AZ1352" i="50"/>
  <c r="AY1352" i="50"/>
  <c r="AX1352" i="50"/>
  <c r="AW1352" i="50"/>
  <c r="AV1352" i="50"/>
  <c r="AU1352" i="50"/>
  <c r="AT1352" i="50"/>
  <c r="AS1352" i="50"/>
  <c r="AR1352" i="50"/>
  <c r="AZ1351" i="50"/>
  <c r="AY1351" i="50"/>
  <c r="AX1351" i="50"/>
  <c r="AW1351" i="50"/>
  <c r="AV1351" i="50"/>
  <c r="AU1351" i="50"/>
  <c r="AT1351" i="50"/>
  <c r="AS1351" i="50"/>
  <c r="AR1351" i="50"/>
  <c r="AZ1350" i="50"/>
  <c r="AY1350" i="50"/>
  <c r="AX1350" i="50"/>
  <c r="AW1350" i="50"/>
  <c r="AV1350" i="50"/>
  <c r="AU1350" i="50"/>
  <c r="AT1350" i="50"/>
  <c r="AS1350" i="50"/>
  <c r="AR1350" i="50"/>
  <c r="AZ1349" i="50"/>
  <c r="AY1349" i="50"/>
  <c r="AX1349" i="50"/>
  <c r="AW1349" i="50"/>
  <c r="AV1349" i="50"/>
  <c r="AU1349" i="50"/>
  <c r="AT1349" i="50"/>
  <c r="AS1349" i="50"/>
  <c r="AR1349" i="50"/>
  <c r="AZ1348" i="50"/>
  <c r="AY1348" i="50"/>
  <c r="AX1348" i="50"/>
  <c r="AW1348" i="50"/>
  <c r="AV1348" i="50"/>
  <c r="AU1348" i="50"/>
  <c r="AT1348" i="50"/>
  <c r="AS1348" i="50"/>
  <c r="AR1348" i="50"/>
  <c r="BB1348" i="50" s="1"/>
  <c r="AZ1347" i="50"/>
  <c r="AY1347" i="50"/>
  <c r="AX1347" i="50"/>
  <c r="AW1347" i="50"/>
  <c r="AV1347" i="50"/>
  <c r="AU1347" i="50"/>
  <c r="AT1347" i="50"/>
  <c r="AS1347" i="50"/>
  <c r="AR1347" i="50"/>
  <c r="AZ1346" i="50"/>
  <c r="AY1346" i="50"/>
  <c r="AX1346" i="50"/>
  <c r="AW1346" i="50"/>
  <c r="AV1346" i="50"/>
  <c r="AU1346" i="50"/>
  <c r="AT1346" i="50"/>
  <c r="AS1346" i="50"/>
  <c r="AR1346" i="50"/>
  <c r="AZ1345" i="50"/>
  <c r="AY1345" i="50"/>
  <c r="AX1345" i="50"/>
  <c r="AW1345" i="50"/>
  <c r="AV1345" i="50"/>
  <c r="AU1345" i="50"/>
  <c r="AT1345" i="50"/>
  <c r="AS1345" i="50"/>
  <c r="AR1345" i="50"/>
  <c r="AZ1344" i="50"/>
  <c r="AY1344" i="50"/>
  <c r="AX1344" i="50"/>
  <c r="AW1344" i="50"/>
  <c r="AV1344" i="50"/>
  <c r="AU1344" i="50"/>
  <c r="AT1344" i="50"/>
  <c r="AS1344" i="50"/>
  <c r="AR1344" i="50"/>
  <c r="AZ1343" i="50"/>
  <c r="AY1343" i="50"/>
  <c r="AX1343" i="50"/>
  <c r="AW1343" i="50"/>
  <c r="AV1343" i="50"/>
  <c r="AU1343" i="50"/>
  <c r="AT1343" i="50"/>
  <c r="AS1343" i="50"/>
  <c r="AR1343" i="50"/>
  <c r="BK1343" i="50" s="1"/>
  <c r="H1343" i="50"/>
  <c r="F1343" i="50"/>
  <c r="AZ1342" i="50"/>
  <c r="AY1342" i="50"/>
  <c r="AX1342" i="50"/>
  <c r="AW1342" i="50"/>
  <c r="AV1342" i="50"/>
  <c r="AU1342" i="50"/>
  <c r="AT1342" i="50"/>
  <c r="AS1342" i="50"/>
  <c r="AR1342" i="50"/>
  <c r="AZ1341" i="50"/>
  <c r="AY1341" i="50"/>
  <c r="AX1341" i="50"/>
  <c r="AW1341" i="50"/>
  <c r="AV1341" i="50"/>
  <c r="AU1341" i="50"/>
  <c r="AT1341" i="50"/>
  <c r="AS1341" i="50"/>
  <c r="AR1341" i="50"/>
  <c r="AZ1340" i="50"/>
  <c r="AY1340" i="50"/>
  <c r="AX1340" i="50"/>
  <c r="AW1340" i="50"/>
  <c r="AV1340" i="50"/>
  <c r="AU1340" i="50"/>
  <c r="AT1340" i="50"/>
  <c r="AS1340" i="50"/>
  <c r="AR1340" i="50"/>
  <c r="AZ1339" i="50"/>
  <c r="AY1339" i="50"/>
  <c r="AX1339" i="50"/>
  <c r="AW1339" i="50"/>
  <c r="AV1339" i="50"/>
  <c r="AU1339" i="50"/>
  <c r="AT1339" i="50"/>
  <c r="AS1339" i="50"/>
  <c r="AR1339" i="50"/>
  <c r="AZ1338" i="50"/>
  <c r="AY1338" i="50"/>
  <c r="AX1338" i="50"/>
  <c r="AW1338" i="50"/>
  <c r="AV1338" i="50"/>
  <c r="AU1338" i="50"/>
  <c r="AT1338" i="50"/>
  <c r="AS1338" i="50"/>
  <c r="AR1338" i="50"/>
  <c r="AZ1337" i="50"/>
  <c r="AY1337" i="50"/>
  <c r="AX1337" i="50"/>
  <c r="AW1337" i="50"/>
  <c r="AV1337" i="50"/>
  <c r="AU1337" i="50"/>
  <c r="AT1337" i="50"/>
  <c r="AS1337" i="50"/>
  <c r="AR1337" i="50"/>
  <c r="BK1337" i="50" s="1"/>
  <c r="AZ1336" i="50"/>
  <c r="AY1336" i="50"/>
  <c r="AX1336" i="50"/>
  <c r="AW1336" i="50"/>
  <c r="AV1336" i="50"/>
  <c r="AU1336" i="50"/>
  <c r="AT1336" i="50"/>
  <c r="AS1336" i="50"/>
  <c r="AR1336" i="50"/>
  <c r="AZ1335" i="50"/>
  <c r="AY1335" i="50"/>
  <c r="AX1335" i="50"/>
  <c r="AW1335" i="50"/>
  <c r="AV1335" i="50"/>
  <c r="AU1335" i="50"/>
  <c r="AT1335" i="50"/>
  <c r="AS1335" i="50"/>
  <c r="AR1335" i="50"/>
  <c r="AZ1334" i="50"/>
  <c r="AY1334" i="50"/>
  <c r="AX1334" i="50"/>
  <c r="AW1334" i="50"/>
  <c r="AV1334" i="50"/>
  <c r="AU1334" i="50"/>
  <c r="AT1334" i="50"/>
  <c r="AS1334" i="50"/>
  <c r="AR1334" i="50"/>
  <c r="AZ1333" i="50"/>
  <c r="AY1333" i="50"/>
  <c r="AX1333" i="50"/>
  <c r="AW1333" i="50"/>
  <c r="AV1333" i="50"/>
  <c r="AU1333" i="50"/>
  <c r="AT1333" i="50"/>
  <c r="AS1333" i="50"/>
  <c r="AR1333" i="50"/>
  <c r="BK1333" i="50" s="1"/>
  <c r="AZ1332" i="50"/>
  <c r="AY1332" i="50"/>
  <c r="AX1332" i="50"/>
  <c r="AW1332" i="50"/>
  <c r="AV1332" i="50"/>
  <c r="AU1332" i="50"/>
  <c r="AT1332" i="50"/>
  <c r="AS1332" i="50"/>
  <c r="AR1332" i="50"/>
  <c r="AZ1331" i="50"/>
  <c r="AY1331" i="50"/>
  <c r="AX1331" i="50"/>
  <c r="AW1331" i="50"/>
  <c r="AV1331" i="50"/>
  <c r="AU1331" i="50"/>
  <c r="AT1331" i="50"/>
  <c r="AS1331" i="50"/>
  <c r="AR1331" i="50"/>
  <c r="AZ1330" i="50"/>
  <c r="AY1330" i="50"/>
  <c r="AX1330" i="50"/>
  <c r="AW1330" i="50"/>
  <c r="AV1330" i="50"/>
  <c r="AU1330" i="50"/>
  <c r="AT1330" i="50"/>
  <c r="AS1330" i="50"/>
  <c r="AR1330" i="50"/>
  <c r="AZ1329" i="50"/>
  <c r="AY1329" i="50"/>
  <c r="AX1329" i="50"/>
  <c r="AW1329" i="50"/>
  <c r="AV1329" i="50"/>
  <c r="AU1329" i="50"/>
  <c r="AT1329" i="50"/>
  <c r="AS1329" i="50"/>
  <c r="AR1329" i="50"/>
  <c r="AZ1328" i="50"/>
  <c r="AY1328" i="50"/>
  <c r="AX1328" i="50"/>
  <c r="AW1328" i="50"/>
  <c r="AV1328" i="50"/>
  <c r="AU1328" i="50"/>
  <c r="AT1328" i="50"/>
  <c r="AS1328" i="50"/>
  <c r="AR1328" i="50"/>
  <c r="AZ1327" i="50"/>
  <c r="AY1327" i="50"/>
  <c r="AX1327" i="50"/>
  <c r="AW1327" i="50"/>
  <c r="AV1327" i="50"/>
  <c r="AU1327" i="50"/>
  <c r="AT1327" i="50"/>
  <c r="AS1327" i="50"/>
  <c r="AR1327" i="50"/>
  <c r="AZ1326" i="50"/>
  <c r="AY1326" i="50"/>
  <c r="AX1326" i="50"/>
  <c r="AW1326" i="50"/>
  <c r="AV1326" i="50"/>
  <c r="AU1326" i="50"/>
  <c r="AT1326" i="50"/>
  <c r="AS1326" i="50"/>
  <c r="AR1326" i="50"/>
  <c r="AZ1325" i="50"/>
  <c r="AY1325" i="50"/>
  <c r="AX1325" i="50"/>
  <c r="AW1325" i="50"/>
  <c r="AV1325" i="50"/>
  <c r="AU1325" i="50"/>
  <c r="AT1325" i="50"/>
  <c r="AS1325" i="50"/>
  <c r="AR1325" i="50"/>
  <c r="BK1325" i="50" s="1"/>
  <c r="H1325" i="50"/>
  <c r="F1325" i="50"/>
  <c r="AZ1324" i="50"/>
  <c r="AY1324" i="50"/>
  <c r="AX1324" i="50"/>
  <c r="AW1324" i="50"/>
  <c r="AV1324" i="50"/>
  <c r="AU1324" i="50"/>
  <c r="AT1324" i="50"/>
  <c r="AS1324" i="50"/>
  <c r="AR1324" i="50"/>
  <c r="AZ1323" i="50"/>
  <c r="AY1323" i="50"/>
  <c r="AX1323" i="50"/>
  <c r="AW1323" i="50"/>
  <c r="AV1323" i="50"/>
  <c r="AU1323" i="50"/>
  <c r="AT1323" i="50"/>
  <c r="AS1323" i="50"/>
  <c r="AR1323" i="50"/>
  <c r="AZ1322" i="50"/>
  <c r="AY1322" i="50"/>
  <c r="AX1322" i="50"/>
  <c r="AW1322" i="50"/>
  <c r="AV1322" i="50"/>
  <c r="AU1322" i="50"/>
  <c r="AT1322" i="50"/>
  <c r="AS1322" i="50"/>
  <c r="AR1322" i="50"/>
  <c r="AZ1321" i="50"/>
  <c r="AY1321" i="50"/>
  <c r="AX1321" i="50"/>
  <c r="AW1321" i="50"/>
  <c r="AV1321" i="50"/>
  <c r="AU1321" i="50"/>
  <c r="AT1321" i="50"/>
  <c r="AS1321" i="50"/>
  <c r="AR1321" i="50"/>
  <c r="AZ1320" i="50"/>
  <c r="AY1320" i="50"/>
  <c r="AX1320" i="50"/>
  <c r="AW1320" i="50"/>
  <c r="AV1320" i="50"/>
  <c r="AU1320" i="50"/>
  <c r="AT1320" i="50"/>
  <c r="AS1320" i="50"/>
  <c r="AR1320" i="50"/>
  <c r="AZ1319" i="50"/>
  <c r="AY1319" i="50"/>
  <c r="AX1319" i="50"/>
  <c r="AW1319" i="50"/>
  <c r="AV1319" i="50"/>
  <c r="AU1319" i="50"/>
  <c r="AT1319" i="50"/>
  <c r="AS1319" i="50"/>
  <c r="AR1319" i="50"/>
  <c r="AZ1318" i="50"/>
  <c r="AY1318" i="50"/>
  <c r="AX1318" i="50"/>
  <c r="AW1318" i="50"/>
  <c r="AV1318" i="50"/>
  <c r="AU1318" i="50"/>
  <c r="AT1318" i="50"/>
  <c r="AS1318" i="50"/>
  <c r="AR1318" i="50"/>
  <c r="AZ1317" i="50"/>
  <c r="AY1317" i="50"/>
  <c r="AX1317" i="50"/>
  <c r="AW1317" i="50"/>
  <c r="AV1317" i="50"/>
  <c r="AU1317" i="50"/>
  <c r="AT1317" i="50"/>
  <c r="AS1317" i="50"/>
  <c r="AR1317" i="50"/>
  <c r="AZ1316" i="50"/>
  <c r="AY1316" i="50"/>
  <c r="AX1316" i="50"/>
  <c r="AW1316" i="50"/>
  <c r="AV1316" i="50"/>
  <c r="AU1316" i="50"/>
  <c r="AT1316" i="50"/>
  <c r="AS1316" i="50"/>
  <c r="AR1316" i="50"/>
  <c r="AZ1315" i="50"/>
  <c r="AY1315" i="50"/>
  <c r="AX1315" i="50"/>
  <c r="AW1315" i="50"/>
  <c r="AV1315" i="50"/>
  <c r="AU1315" i="50"/>
  <c r="AT1315" i="50"/>
  <c r="AS1315" i="50"/>
  <c r="AR1315" i="50"/>
  <c r="AZ1314" i="50"/>
  <c r="AY1314" i="50"/>
  <c r="AX1314" i="50"/>
  <c r="AW1314" i="50"/>
  <c r="AV1314" i="50"/>
  <c r="AU1314" i="50"/>
  <c r="AT1314" i="50"/>
  <c r="AS1314" i="50"/>
  <c r="AR1314" i="50"/>
  <c r="AZ1313" i="50"/>
  <c r="AY1313" i="50"/>
  <c r="AX1313" i="50"/>
  <c r="AW1313" i="50"/>
  <c r="AV1313" i="50"/>
  <c r="AU1313" i="50"/>
  <c r="AT1313" i="50"/>
  <c r="AS1313" i="50"/>
  <c r="AR1313" i="50"/>
  <c r="AZ1312" i="50"/>
  <c r="AY1312" i="50"/>
  <c r="AX1312" i="50"/>
  <c r="AW1312" i="50"/>
  <c r="AV1312" i="50"/>
  <c r="AU1312" i="50"/>
  <c r="AT1312" i="50"/>
  <c r="AS1312" i="50"/>
  <c r="AR1312" i="50"/>
  <c r="AZ1311" i="50"/>
  <c r="AY1311" i="50"/>
  <c r="AX1311" i="50"/>
  <c r="AW1311" i="50"/>
  <c r="AV1311" i="50"/>
  <c r="AU1311" i="50"/>
  <c r="AT1311" i="50"/>
  <c r="AS1311" i="50"/>
  <c r="AR1311" i="50"/>
  <c r="AZ1310" i="50"/>
  <c r="AY1310" i="50"/>
  <c r="AX1310" i="50"/>
  <c r="AW1310" i="50"/>
  <c r="AV1310" i="50"/>
  <c r="AU1310" i="50"/>
  <c r="AT1310" i="50"/>
  <c r="AS1310" i="50"/>
  <c r="AR1310" i="50"/>
  <c r="AZ1309" i="50"/>
  <c r="AY1309" i="50"/>
  <c r="AX1309" i="50"/>
  <c r="AW1309" i="50"/>
  <c r="AV1309" i="50"/>
  <c r="AU1309" i="50"/>
  <c r="AT1309" i="50"/>
  <c r="AS1309" i="50"/>
  <c r="AR1309" i="50"/>
  <c r="AZ1308" i="50"/>
  <c r="AY1308" i="50"/>
  <c r="AX1308" i="50"/>
  <c r="AW1308" i="50"/>
  <c r="AV1308" i="50"/>
  <c r="AU1308" i="50"/>
  <c r="AT1308" i="50"/>
  <c r="AS1308" i="50"/>
  <c r="AR1308" i="50"/>
  <c r="AZ1307" i="50"/>
  <c r="AY1307" i="50"/>
  <c r="AX1307" i="50"/>
  <c r="AW1307" i="50"/>
  <c r="AV1307" i="50"/>
  <c r="AU1307" i="50"/>
  <c r="AT1307" i="50"/>
  <c r="AS1307" i="50"/>
  <c r="AR1307" i="50"/>
  <c r="AZ1306" i="50"/>
  <c r="AY1306" i="50"/>
  <c r="AX1306" i="50"/>
  <c r="AW1306" i="50"/>
  <c r="AV1306" i="50"/>
  <c r="AU1306" i="50"/>
  <c r="AT1306" i="50"/>
  <c r="AS1306" i="50"/>
  <c r="AR1306" i="50"/>
  <c r="AZ1305" i="50"/>
  <c r="AY1305" i="50"/>
  <c r="AX1305" i="50"/>
  <c r="AW1305" i="50"/>
  <c r="AV1305" i="50"/>
  <c r="AU1305" i="50"/>
  <c r="AT1305" i="50"/>
  <c r="AS1305" i="50"/>
  <c r="AR1305" i="50"/>
  <c r="AZ1304" i="50"/>
  <c r="AY1304" i="50"/>
  <c r="AX1304" i="50"/>
  <c r="AW1304" i="50"/>
  <c r="AV1304" i="50"/>
  <c r="AU1304" i="50"/>
  <c r="AT1304" i="50"/>
  <c r="AS1304" i="50"/>
  <c r="AR1304" i="50"/>
  <c r="AZ1303" i="50"/>
  <c r="AY1303" i="50"/>
  <c r="AX1303" i="50"/>
  <c r="AW1303" i="50"/>
  <c r="AV1303" i="50"/>
  <c r="AU1303" i="50"/>
  <c r="AT1303" i="50"/>
  <c r="AS1303" i="50"/>
  <c r="AR1303" i="50"/>
  <c r="H1303" i="50"/>
  <c r="F1303" i="50"/>
  <c r="AZ1302" i="50"/>
  <c r="AY1302" i="50"/>
  <c r="AX1302" i="50"/>
  <c r="AW1302" i="50"/>
  <c r="AV1302" i="50"/>
  <c r="AU1302" i="50"/>
  <c r="AT1302" i="50"/>
  <c r="AS1302" i="50"/>
  <c r="AR1302" i="50"/>
  <c r="AZ1301" i="50"/>
  <c r="AY1301" i="50"/>
  <c r="AX1301" i="50"/>
  <c r="AW1301" i="50"/>
  <c r="AV1301" i="50"/>
  <c r="AU1301" i="50"/>
  <c r="AT1301" i="50"/>
  <c r="AS1301" i="50"/>
  <c r="AR1301" i="50"/>
  <c r="AZ1300" i="50"/>
  <c r="AY1300" i="50"/>
  <c r="AX1300" i="50"/>
  <c r="AW1300" i="50"/>
  <c r="AV1300" i="50"/>
  <c r="AU1300" i="50"/>
  <c r="AT1300" i="50"/>
  <c r="AS1300" i="50"/>
  <c r="AR1300" i="50"/>
  <c r="AZ1299" i="50"/>
  <c r="AY1299" i="50"/>
  <c r="AX1299" i="50"/>
  <c r="AW1299" i="50"/>
  <c r="AV1299" i="50"/>
  <c r="AU1299" i="50"/>
  <c r="AT1299" i="50"/>
  <c r="AS1299" i="50"/>
  <c r="AR1299" i="50"/>
  <c r="AZ1298" i="50"/>
  <c r="AY1298" i="50"/>
  <c r="AX1298" i="50"/>
  <c r="AW1298" i="50"/>
  <c r="AV1298" i="50"/>
  <c r="AU1298" i="50"/>
  <c r="AT1298" i="50"/>
  <c r="AS1298" i="50"/>
  <c r="AR1298" i="50"/>
  <c r="AZ1297" i="50"/>
  <c r="AY1297" i="50"/>
  <c r="AX1297" i="50"/>
  <c r="AW1297" i="50"/>
  <c r="AV1297" i="50"/>
  <c r="AU1297" i="50"/>
  <c r="AT1297" i="50"/>
  <c r="AS1297" i="50"/>
  <c r="AR1297" i="50"/>
  <c r="AZ1296" i="50"/>
  <c r="AY1296" i="50"/>
  <c r="AX1296" i="50"/>
  <c r="AW1296" i="50"/>
  <c r="AV1296" i="50"/>
  <c r="AU1296" i="50"/>
  <c r="AT1296" i="50"/>
  <c r="AS1296" i="50"/>
  <c r="AR1296" i="50"/>
  <c r="AZ1295" i="50"/>
  <c r="AY1295" i="50"/>
  <c r="AX1295" i="50"/>
  <c r="AW1295" i="50"/>
  <c r="AV1295" i="50"/>
  <c r="AU1295" i="50"/>
  <c r="AT1295" i="50"/>
  <c r="AS1295" i="50"/>
  <c r="AR1295" i="50"/>
  <c r="AZ1294" i="50"/>
  <c r="AY1294" i="50"/>
  <c r="AX1294" i="50"/>
  <c r="AW1294" i="50"/>
  <c r="AV1294" i="50"/>
  <c r="AU1294" i="50"/>
  <c r="AT1294" i="50"/>
  <c r="AS1294" i="50"/>
  <c r="AR1294" i="50"/>
  <c r="AZ1293" i="50"/>
  <c r="AY1293" i="50"/>
  <c r="AX1293" i="50"/>
  <c r="AW1293" i="50"/>
  <c r="AV1293" i="50"/>
  <c r="AU1293" i="50"/>
  <c r="AT1293" i="50"/>
  <c r="AS1293" i="50"/>
  <c r="AR1293" i="50"/>
  <c r="AZ1292" i="50"/>
  <c r="AY1292" i="50"/>
  <c r="AX1292" i="50"/>
  <c r="AW1292" i="50"/>
  <c r="AV1292" i="50"/>
  <c r="AU1292" i="50"/>
  <c r="AT1292" i="50"/>
  <c r="AS1292" i="50"/>
  <c r="AR1292" i="50"/>
  <c r="AZ1291" i="50"/>
  <c r="AY1291" i="50"/>
  <c r="AX1291" i="50"/>
  <c r="AW1291" i="50"/>
  <c r="AV1291" i="50"/>
  <c r="AU1291" i="50"/>
  <c r="AT1291" i="50"/>
  <c r="AS1291" i="50"/>
  <c r="AR1291" i="50"/>
  <c r="AZ1290" i="50"/>
  <c r="AY1290" i="50"/>
  <c r="AX1290" i="50"/>
  <c r="AW1290" i="50"/>
  <c r="AV1290" i="50"/>
  <c r="AU1290" i="50"/>
  <c r="AT1290" i="50"/>
  <c r="AS1290" i="50"/>
  <c r="AR1290" i="50"/>
  <c r="AZ1289" i="50"/>
  <c r="AY1289" i="50"/>
  <c r="AX1289" i="50"/>
  <c r="AW1289" i="50"/>
  <c r="AV1289" i="50"/>
  <c r="AU1289" i="50"/>
  <c r="AT1289" i="50"/>
  <c r="AS1289" i="50"/>
  <c r="AR1289" i="50"/>
  <c r="AZ1288" i="50"/>
  <c r="AY1288" i="50"/>
  <c r="AX1288" i="50"/>
  <c r="AW1288" i="50"/>
  <c r="AV1288" i="50"/>
  <c r="AU1288" i="50"/>
  <c r="AT1288" i="50"/>
  <c r="AS1288" i="50"/>
  <c r="AR1288" i="50"/>
  <c r="AZ1287" i="50"/>
  <c r="AY1287" i="50"/>
  <c r="AX1287" i="50"/>
  <c r="AW1287" i="50"/>
  <c r="AV1287" i="50"/>
  <c r="AU1287" i="50"/>
  <c r="AT1287" i="50"/>
  <c r="AS1287" i="50"/>
  <c r="AR1287" i="50"/>
  <c r="AZ1286" i="50"/>
  <c r="AY1286" i="50"/>
  <c r="AX1286" i="50"/>
  <c r="AW1286" i="50"/>
  <c r="AV1286" i="50"/>
  <c r="AU1286" i="50"/>
  <c r="AT1286" i="50"/>
  <c r="AS1286" i="50"/>
  <c r="AR1286" i="50"/>
  <c r="AZ1285" i="50"/>
  <c r="AY1285" i="50"/>
  <c r="AX1285" i="50"/>
  <c r="AW1285" i="50"/>
  <c r="AV1285" i="50"/>
  <c r="AU1285" i="50"/>
  <c r="AT1285" i="50"/>
  <c r="AS1285" i="50"/>
  <c r="AR1285" i="50"/>
  <c r="AZ1284" i="50"/>
  <c r="AY1284" i="50"/>
  <c r="AX1284" i="50"/>
  <c r="AW1284" i="50"/>
  <c r="AV1284" i="50"/>
  <c r="AU1284" i="50"/>
  <c r="AT1284" i="50"/>
  <c r="AS1284" i="50"/>
  <c r="AR1284" i="50"/>
  <c r="AZ1283" i="50"/>
  <c r="AY1283" i="50"/>
  <c r="AX1283" i="50"/>
  <c r="AW1283" i="50"/>
  <c r="AV1283" i="50"/>
  <c r="AU1283" i="50"/>
  <c r="AT1283" i="50"/>
  <c r="AS1283" i="50"/>
  <c r="AR1283" i="50"/>
  <c r="AZ1282" i="50"/>
  <c r="AY1282" i="50"/>
  <c r="AX1282" i="50"/>
  <c r="AW1282" i="50"/>
  <c r="AV1282" i="50"/>
  <c r="AU1282" i="50"/>
  <c r="AT1282" i="50"/>
  <c r="AS1282" i="50"/>
  <c r="AR1282" i="50"/>
  <c r="AZ1281" i="50"/>
  <c r="AY1281" i="50"/>
  <c r="AX1281" i="50"/>
  <c r="AW1281" i="50"/>
  <c r="AV1281" i="50"/>
  <c r="AU1281" i="50"/>
  <c r="AT1281" i="50"/>
  <c r="AS1281" i="50"/>
  <c r="AR1281" i="50"/>
  <c r="AZ1280" i="50"/>
  <c r="AY1280" i="50"/>
  <c r="AX1280" i="50"/>
  <c r="AW1280" i="50"/>
  <c r="AV1280" i="50"/>
  <c r="AU1280" i="50"/>
  <c r="AT1280" i="50"/>
  <c r="AS1280" i="50"/>
  <c r="AR1280" i="50"/>
  <c r="H1280" i="50"/>
  <c r="F1280" i="50"/>
  <c r="AZ1279" i="50"/>
  <c r="AY1279" i="50"/>
  <c r="AX1279" i="50"/>
  <c r="AW1279" i="50"/>
  <c r="AV1279" i="50"/>
  <c r="AU1279" i="50"/>
  <c r="AT1279" i="50"/>
  <c r="AS1279" i="50"/>
  <c r="AR1279" i="50"/>
  <c r="AZ1278" i="50"/>
  <c r="AY1278" i="50"/>
  <c r="AX1278" i="50"/>
  <c r="AW1278" i="50"/>
  <c r="AV1278" i="50"/>
  <c r="AU1278" i="50"/>
  <c r="AT1278" i="50"/>
  <c r="AS1278" i="50"/>
  <c r="AR1278" i="50"/>
  <c r="AZ1277" i="50"/>
  <c r="AY1277" i="50"/>
  <c r="AX1277" i="50"/>
  <c r="AW1277" i="50"/>
  <c r="AV1277" i="50"/>
  <c r="AU1277" i="50"/>
  <c r="AT1277" i="50"/>
  <c r="AS1277" i="50"/>
  <c r="AR1277" i="50"/>
  <c r="AZ1276" i="50"/>
  <c r="AY1276" i="50"/>
  <c r="AX1276" i="50"/>
  <c r="AW1276" i="50"/>
  <c r="AV1276" i="50"/>
  <c r="AU1276" i="50"/>
  <c r="AT1276" i="50"/>
  <c r="AS1276" i="50"/>
  <c r="AR1276" i="50"/>
  <c r="AZ1275" i="50"/>
  <c r="AY1275" i="50"/>
  <c r="AX1275" i="50"/>
  <c r="AW1275" i="50"/>
  <c r="AV1275" i="50"/>
  <c r="AU1275" i="50"/>
  <c r="AT1275" i="50"/>
  <c r="AS1275" i="50"/>
  <c r="AR1275" i="50"/>
  <c r="AZ1274" i="50"/>
  <c r="AY1274" i="50"/>
  <c r="AX1274" i="50"/>
  <c r="AW1274" i="50"/>
  <c r="AV1274" i="50"/>
  <c r="AU1274" i="50"/>
  <c r="AT1274" i="50"/>
  <c r="AS1274" i="50"/>
  <c r="AR1274" i="50"/>
  <c r="AZ1273" i="50"/>
  <c r="AY1273" i="50"/>
  <c r="AX1273" i="50"/>
  <c r="AW1273" i="50"/>
  <c r="AV1273" i="50"/>
  <c r="AU1273" i="50"/>
  <c r="AT1273" i="50"/>
  <c r="AS1273" i="50"/>
  <c r="AR1273" i="50"/>
  <c r="AZ1272" i="50"/>
  <c r="AY1272" i="50"/>
  <c r="AX1272" i="50"/>
  <c r="AW1272" i="50"/>
  <c r="AV1272" i="50"/>
  <c r="AU1272" i="50"/>
  <c r="AT1272" i="50"/>
  <c r="AS1272" i="50"/>
  <c r="AR1272" i="50"/>
  <c r="AZ1271" i="50"/>
  <c r="AY1271" i="50"/>
  <c r="AX1271" i="50"/>
  <c r="AW1271" i="50"/>
  <c r="AV1271" i="50"/>
  <c r="AU1271" i="50"/>
  <c r="AT1271" i="50"/>
  <c r="AS1271" i="50"/>
  <c r="AR1271" i="50"/>
  <c r="AZ1270" i="50"/>
  <c r="AY1270" i="50"/>
  <c r="AX1270" i="50"/>
  <c r="AW1270" i="50"/>
  <c r="AV1270" i="50"/>
  <c r="AU1270" i="50"/>
  <c r="AT1270" i="50"/>
  <c r="AS1270" i="50"/>
  <c r="AR1270" i="50"/>
  <c r="AZ1269" i="50"/>
  <c r="AY1269" i="50"/>
  <c r="AX1269" i="50"/>
  <c r="AW1269" i="50"/>
  <c r="AV1269" i="50"/>
  <c r="AU1269" i="50"/>
  <c r="AT1269" i="50"/>
  <c r="AS1269" i="50"/>
  <c r="AR1269" i="50"/>
  <c r="AZ1268" i="50"/>
  <c r="AY1268" i="50"/>
  <c r="AX1268" i="50"/>
  <c r="AW1268" i="50"/>
  <c r="AV1268" i="50"/>
  <c r="AU1268" i="50"/>
  <c r="AT1268" i="50"/>
  <c r="AS1268" i="50"/>
  <c r="AR1268" i="50"/>
  <c r="AZ1267" i="50"/>
  <c r="AY1267" i="50"/>
  <c r="AX1267" i="50"/>
  <c r="AW1267" i="50"/>
  <c r="AV1267" i="50"/>
  <c r="AU1267" i="50"/>
  <c r="AT1267" i="50"/>
  <c r="AS1267" i="50"/>
  <c r="AR1267" i="50"/>
  <c r="H1267" i="50"/>
  <c r="F1267" i="50"/>
  <c r="AZ1266" i="50"/>
  <c r="AY1266" i="50"/>
  <c r="AX1266" i="50"/>
  <c r="AW1266" i="50"/>
  <c r="AV1266" i="50"/>
  <c r="AU1266" i="50"/>
  <c r="AT1266" i="50"/>
  <c r="AS1266" i="50"/>
  <c r="AR1266" i="50"/>
  <c r="AZ1265" i="50"/>
  <c r="AY1265" i="50"/>
  <c r="AX1265" i="50"/>
  <c r="AW1265" i="50"/>
  <c r="AV1265" i="50"/>
  <c r="AU1265" i="50"/>
  <c r="AT1265" i="50"/>
  <c r="AS1265" i="50"/>
  <c r="AR1265" i="50"/>
  <c r="AZ1264" i="50"/>
  <c r="AY1264" i="50"/>
  <c r="AX1264" i="50"/>
  <c r="AW1264" i="50"/>
  <c r="AV1264" i="50"/>
  <c r="AU1264" i="50"/>
  <c r="AT1264" i="50"/>
  <c r="AS1264" i="50"/>
  <c r="AR1264" i="50"/>
  <c r="AZ1263" i="50"/>
  <c r="AY1263" i="50"/>
  <c r="AX1263" i="50"/>
  <c r="AW1263" i="50"/>
  <c r="AV1263" i="50"/>
  <c r="AU1263" i="50"/>
  <c r="AT1263" i="50"/>
  <c r="AS1263" i="50"/>
  <c r="AR1263" i="50"/>
  <c r="AZ1262" i="50"/>
  <c r="AY1262" i="50"/>
  <c r="AX1262" i="50"/>
  <c r="AW1262" i="50"/>
  <c r="AV1262" i="50"/>
  <c r="AU1262" i="50"/>
  <c r="AT1262" i="50"/>
  <c r="AS1262" i="50"/>
  <c r="AR1262" i="50"/>
  <c r="BK1262" i="50" s="1"/>
  <c r="AZ1261" i="50"/>
  <c r="AY1261" i="50"/>
  <c r="AX1261" i="50"/>
  <c r="AW1261" i="50"/>
  <c r="AV1261" i="50"/>
  <c r="AU1261" i="50"/>
  <c r="AT1261" i="50"/>
  <c r="AS1261" i="50"/>
  <c r="AR1261" i="50"/>
  <c r="AZ1260" i="50"/>
  <c r="AY1260" i="50"/>
  <c r="AX1260" i="50"/>
  <c r="AW1260" i="50"/>
  <c r="AV1260" i="50"/>
  <c r="AU1260" i="50"/>
  <c r="AT1260" i="50"/>
  <c r="AS1260" i="50"/>
  <c r="AR1260" i="50"/>
  <c r="AZ1259" i="50"/>
  <c r="AY1259" i="50"/>
  <c r="AX1259" i="50"/>
  <c r="AW1259" i="50"/>
  <c r="AV1259" i="50"/>
  <c r="AU1259" i="50"/>
  <c r="AT1259" i="50"/>
  <c r="AS1259" i="50"/>
  <c r="AR1259" i="50"/>
  <c r="AZ1258" i="50"/>
  <c r="AY1258" i="50"/>
  <c r="AX1258" i="50"/>
  <c r="AW1258" i="50"/>
  <c r="AV1258" i="50"/>
  <c r="AU1258" i="50"/>
  <c r="AT1258" i="50"/>
  <c r="AS1258" i="50"/>
  <c r="AR1258" i="50"/>
  <c r="BK1258" i="50" s="1"/>
  <c r="H1258" i="50"/>
  <c r="F1258" i="50"/>
  <c r="AZ1257" i="50"/>
  <c r="AY1257" i="50"/>
  <c r="AX1257" i="50"/>
  <c r="AW1257" i="50"/>
  <c r="AV1257" i="50"/>
  <c r="AU1257" i="50"/>
  <c r="AT1257" i="50"/>
  <c r="AS1257" i="50"/>
  <c r="AR1257" i="50"/>
  <c r="AZ1256" i="50"/>
  <c r="AY1256" i="50"/>
  <c r="AX1256" i="50"/>
  <c r="AW1256" i="50"/>
  <c r="AV1256" i="50"/>
  <c r="AU1256" i="50"/>
  <c r="AT1256" i="50"/>
  <c r="AS1256" i="50"/>
  <c r="AR1256" i="50"/>
  <c r="AZ1255" i="50"/>
  <c r="AY1255" i="50"/>
  <c r="AX1255" i="50"/>
  <c r="AW1255" i="50"/>
  <c r="AV1255" i="50"/>
  <c r="AU1255" i="50"/>
  <c r="BC1255" i="50" s="1"/>
  <c r="AT1255" i="50"/>
  <c r="AS1255" i="50"/>
  <c r="AR1255" i="50"/>
  <c r="AZ1254" i="50"/>
  <c r="AY1254" i="50"/>
  <c r="AX1254" i="50"/>
  <c r="AW1254" i="50"/>
  <c r="AV1254" i="50"/>
  <c r="AU1254" i="50"/>
  <c r="AT1254" i="50"/>
  <c r="AS1254" i="50"/>
  <c r="AR1254" i="50"/>
  <c r="AZ1253" i="50"/>
  <c r="AY1253" i="50"/>
  <c r="AX1253" i="50"/>
  <c r="AW1253" i="50"/>
  <c r="AV1253" i="50"/>
  <c r="AU1253" i="50"/>
  <c r="AT1253" i="50"/>
  <c r="AS1253" i="50"/>
  <c r="AR1253" i="50"/>
  <c r="AZ1252" i="50"/>
  <c r="AY1252" i="50"/>
  <c r="AX1252" i="50"/>
  <c r="AW1252" i="50"/>
  <c r="AV1252" i="50"/>
  <c r="AU1252" i="50"/>
  <c r="AT1252" i="50"/>
  <c r="AS1252" i="50"/>
  <c r="AR1252" i="50"/>
  <c r="AZ1251" i="50"/>
  <c r="AY1251" i="50"/>
  <c r="AX1251" i="50"/>
  <c r="AW1251" i="50"/>
  <c r="AV1251" i="50"/>
  <c r="AU1251" i="50"/>
  <c r="AT1251" i="50"/>
  <c r="AS1251" i="50"/>
  <c r="AR1251" i="50"/>
  <c r="AZ1250" i="50"/>
  <c r="AY1250" i="50"/>
  <c r="AX1250" i="50"/>
  <c r="AW1250" i="50"/>
  <c r="AV1250" i="50"/>
  <c r="AU1250" i="50"/>
  <c r="AT1250" i="50"/>
  <c r="AS1250" i="50"/>
  <c r="AR1250" i="50"/>
  <c r="AZ1249" i="50"/>
  <c r="AY1249" i="50"/>
  <c r="AX1249" i="50"/>
  <c r="AW1249" i="50"/>
  <c r="AV1249" i="50"/>
  <c r="AU1249" i="50"/>
  <c r="AT1249" i="50"/>
  <c r="AS1249" i="50"/>
  <c r="AR1249" i="50"/>
  <c r="AZ1248" i="50"/>
  <c r="AY1248" i="50"/>
  <c r="AX1248" i="50"/>
  <c r="AW1248" i="50"/>
  <c r="AV1248" i="50"/>
  <c r="AU1248" i="50"/>
  <c r="AT1248" i="50"/>
  <c r="AS1248" i="50"/>
  <c r="AR1248" i="50"/>
  <c r="AZ1247" i="50"/>
  <c r="AY1247" i="50"/>
  <c r="AX1247" i="50"/>
  <c r="AW1247" i="50"/>
  <c r="AV1247" i="50"/>
  <c r="AU1247" i="50"/>
  <c r="AT1247" i="50"/>
  <c r="AS1247" i="50"/>
  <c r="AR1247" i="50"/>
  <c r="BK1247" i="50" s="1"/>
  <c r="AZ1246" i="50"/>
  <c r="AY1246" i="50"/>
  <c r="AX1246" i="50"/>
  <c r="AW1246" i="50"/>
  <c r="AV1246" i="50"/>
  <c r="AU1246" i="50"/>
  <c r="AT1246" i="50"/>
  <c r="AS1246" i="50"/>
  <c r="AR1246" i="50"/>
  <c r="AZ1245" i="50"/>
  <c r="AY1245" i="50"/>
  <c r="AX1245" i="50"/>
  <c r="AW1245" i="50"/>
  <c r="AV1245" i="50"/>
  <c r="AU1245" i="50"/>
  <c r="AT1245" i="50"/>
  <c r="AS1245" i="50"/>
  <c r="AR1245" i="50"/>
  <c r="AZ1244" i="50"/>
  <c r="AY1244" i="50"/>
  <c r="AX1244" i="50"/>
  <c r="AW1244" i="50"/>
  <c r="AV1244" i="50"/>
  <c r="AU1244" i="50"/>
  <c r="AT1244" i="50"/>
  <c r="AS1244" i="50"/>
  <c r="AR1244" i="50"/>
  <c r="AZ1243" i="50"/>
  <c r="AY1243" i="50"/>
  <c r="AX1243" i="50"/>
  <c r="AW1243" i="50"/>
  <c r="AV1243" i="50"/>
  <c r="AU1243" i="50"/>
  <c r="AT1243" i="50"/>
  <c r="AS1243" i="50"/>
  <c r="AR1243" i="50"/>
  <c r="H1243" i="50"/>
  <c r="F1243" i="50"/>
  <c r="AZ1242" i="50"/>
  <c r="AY1242" i="50"/>
  <c r="AX1242" i="50"/>
  <c r="AW1242" i="50"/>
  <c r="AV1242" i="50"/>
  <c r="AU1242" i="50"/>
  <c r="AT1242" i="50"/>
  <c r="AS1242" i="50"/>
  <c r="AR1242" i="50"/>
  <c r="AZ1241" i="50"/>
  <c r="AY1241" i="50"/>
  <c r="AX1241" i="50"/>
  <c r="AW1241" i="50"/>
  <c r="AV1241" i="50"/>
  <c r="AU1241" i="50"/>
  <c r="AT1241" i="50"/>
  <c r="AS1241" i="50"/>
  <c r="AR1241" i="50"/>
  <c r="AZ1240" i="50"/>
  <c r="AY1240" i="50"/>
  <c r="AX1240" i="50"/>
  <c r="AW1240" i="50"/>
  <c r="AV1240" i="50"/>
  <c r="AU1240" i="50"/>
  <c r="AT1240" i="50"/>
  <c r="AS1240" i="50"/>
  <c r="AR1240" i="50"/>
  <c r="AZ1239" i="50"/>
  <c r="AY1239" i="50"/>
  <c r="AX1239" i="50"/>
  <c r="AW1239" i="50"/>
  <c r="AV1239" i="50"/>
  <c r="AU1239" i="50"/>
  <c r="AT1239" i="50"/>
  <c r="AS1239" i="50"/>
  <c r="AR1239" i="50"/>
  <c r="AZ1238" i="50"/>
  <c r="AY1238" i="50"/>
  <c r="AX1238" i="50"/>
  <c r="AW1238" i="50"/>
  <c r="AV1238" i="50"/>
  <c r="AU1238" i="50"/>
  <c r="AT1238" i="50"/>
  <c r="AS1238" i="50"/>
  <c r="AR1238" i="50"/>
  <c r="AZ1237" i="50"/>
  <c r="AY1237" i="50"/>
  <c r="AX1237" i="50"/>
  <c r="AW1237" i="50"/>
  <c r="AV1237" i="50"/>
  <c r="AU1237" i="50"/>
  <c r="AT1237" i="50"/>
  <c r="AS1237" i="50"/>
  <c r="AR1237" i="50"/>
  <c r="BK1237" i="50" s="1"/>
  <c r="AZ1236" i="50"/>
  <c r="AY1236" i="50"/>
  <c r="AX1236" i="50"/>
  <c r="AW1236" i="50"/>
  <c r="AV1236" i="50"/>
  <c r="AU1236" i="50"/>
  <c r="AT1236" i="50"/>
  <c r="AS1236" i="50"/>
  <c r="AR1236" i="50"/>
  <c r="AZ1235" i="50"/>
  <c r="AY1235" i="50"/>
  <c r="AX1235" i="50"/>
  <c r="AW1235" i="50"/>
  <c r="AV1235" i="50"/>
  <c r="AU1235" i="50"/>
  <c r="AT1235" i="50"/>
  <c r="AS1235" i="50"/>
  <c r="AR1235" i="50"/>
  <c r="AZ1234" i="50"/>
  <c r="AY1234" i="50"/>
  <c r="AX1234" i="50"/>
  <c r="AW1234" i="50"/>
  <c r="AV1234" i="50"/>
  <c r="AU1234" i="50"/>
  <c r="AT1234" i="50"/>
  <c r="AS1234" i="50"/>
  <c r="AR1234" i="50"/>
  <c r="AZ1233" i="50"/>
  <c r="AY1233" i="50"/>
  <c r="AX1233" i="50"/>
  <c r="AW1233" i="50"/>
  <c r="AV1233" i="50"/>
  <c r="AU1233" i="50"/>
  <c r="AT1233" i="50"/>
  <c r="AS1233" i="50"/>
  <c r="AR1233" i="50"/>
  <c r="AZ1232" i="50"/>
  <c r="AY1232" i="50"/>
  <c r="AX1232" i="50"/>
  <c r="AW1232" i="50"/>
  <c r="AV1232" i="50"/>
  <c r="AU1232" i="50"/>
  <c r="AT1232" i="50"/>
  <c r="AS1232" i="50"/>
  <c r="AR1232" i="50"/>
  <c r="AZ1231" i="50"/>
  <c r="AY1231" i="50"/>
  <c r="AX1231" i="50"/>
  <c r="AW1231" i="50"/>
  <c r="AV1231" i="50"/>
  <c r="AU1231" i="50"/>
  <c r="AT1231" i="50"/>
  <c r="AS1231" i="50"/>
  <c r="AR1231" i="50"/>
  <c r="AZ1230" i="50"/>
  <c r="AY1230" i="50"/>
  <c r="AX1230" i="50"/>
  <c r="AW1230" i="50"/>
  <c r="AV1230" i="50"/>
  <c r="AU1230" i="50"/>
  <c r="AT1230" i="50"/>
  <c r="AS1230" i="50"/>
  <c r="AR1230" i="50"/>
  <c r="AZ1229" i="50"/>
  <c r="AY1229" i="50"/>
  <c r="AX1229" i="50"/>
  <c r="AW1229" i="50"/>
  <c r="AV1229" i="50"/>
  <c r="AU1229" i="50"/>
  <c r="AT1229" i="50"/>
  <c r="AS1229" i="50"/>
  <c r="AR1229" i="50"/>
  <c r="AZ1228" i="50"/>
  <c r="AY1228" i="50"/>
  <c r="AX1228" i="50"/>
  <c r="AW1228" i="50"/>
  <c r="AV1228" i="50"/>
  <c r="AU1228" i="50"/>
  <c r="AT1228" i="50"/>
  <c r="AS1228" i="50"/>
  <c r="AR1228" i="50"/>
  <c r="AZ1227" i="50"/>
  <c r="AY1227" i="50"/>
  <c r="AX1227" i="50"/>
  <c r="AW1227" i="50"/>
  <c r="AV1227" i="50"/>
  <c r="AU1227" i="50"/>
  <c r="AT1227" i="50"/>
  <c r="AS1227" i="50"/>
  <c r="AR1227" i="50"/>
  <c r="AZ1226" i="50"/>
  <c r="AY1226" i="50"/>
  <c r="AX1226" i="50"/>
  <c r="AW1226" i="50"/>
  <c r="AV1226" i="50"/>
  <c r="AU1226" i="50"/>
  <c r="AT1226" i="50"/>
  <c r="AS1226" i="50"/>
  <c r="AR1226" i="50"/>
  <c r="AZ1225" i="50"/>
  <c r="AY1225" i="50"/>
  <c r="AX1225" i="50"/>
  <c r="AW1225" i="50"/>
  <c r="AV1225" i="50"/>
  <c r="AU1225" i="50"/>
  <c r="AT1225" i="50"/>
  <c r="AS1225" i="50"/>
  <c r="AR1225" i="50"/>
  <c r="AZ1224" i="50"/>
  <c r="AY1224" i="50"/>
  <c r="AX1224" i="50"/>
  <c r="AW1224" i="50"/>
  <c r="AV1224" i="50"/>
  <c r="AU1224" i="50"/>
  <c r="AT1224" i="50"/>
  <c r="AS1224" i="50"/>
  <c r="AR1224" i="50"/>
  <c r="AZ1223" i="50"/>
  <c r="AY1223" i="50"/>
  <c r="AX1223" i="50"/>
  <c r="AW1223" i="50"/>
  <c r="AV1223" i="50"/>
  <c r="AU1223" i="50"/>
  <c r="AT1223" i="50"/>
  <c r="AS1223" i="50"/>
  <c r="AR1223" i="50"/>
  <c r="AZ1222" i="50"/>
  <c r="AY1222" i="50"/>
  <c r="AX1222" i="50"/>
  <c r="AW1222" i="50"/>
  <c r="AV1222" i="50"/>
  <c r="AU1222" i="50"/>
  <c r="AT1222" i="50"/>
  <c r="AS1222" i="50"/>
  <c r="AR1222" i="50"/>
  <c r="AZ1221" i="50"/>
  <c r="AY1221" i="50"/>
  <c r="AX1221" i="50"/>
  <c r="AW1221" i="50"/>
  <c r="AV1221" i="50"/>
  <c r="AU1221" i="50"/>
  <c r="AT1221" i="50"/>
  <c r="AS1221" i="50"/>
  <c r="AR1221" i="50"/>
  <c r="H1221" i="50"/>
  <c r="F1221" i="50"/>
  <c r="AZ1220" i="50"/>
  <c r="AY1220" i="50"/>
  <c r="AX1220" i="50"/>
  <c r="AW1220" i="50"/>
  <c r="AV1220" i="50"/>
  <c r="AU1220" i="50"/>
  <c r="AT1220" i="50"/>
  <c r="AS1220" i="50"/>
  <c r="AR1220" i="50"/>
  <c r="AZ1219" i="50"/>
  <c r="AY1219" i="50"/>
  <c r="AX1219" i="50"/>
  <c r="AW1219" i="50"/>
  <c r="AV1219" i="50"/>
  <c r="AU1219" i="50"/>
  <c r="AT1219" i="50"/>
  <c r="AS1219" i="50"/>
  <c r="AR1219" i="50"/>
  <c r="AZ1218" i="50"/>
  <c r="AY1218" i="50"/>
  <c r="AX1218" i="50"/>
  <c r="AW1218" i="50"/>
  <c r="AV1218" i="50"/>
  <c r="AU1218" i="50"/>
  <c r="AT1218" i="50"/>
  <c r="AS1218" i="50"/>
  <c r="AR1218" i="50"/>
  <c r="AZ1217" i="50"/>
  <c r="AY1217" i="50"/>
  <c r="AX1217" i="50"/>
  <c r="AW1217" i="50"/>
  <c r="AV1217" i="50"/>
  <c r="AU1217" i="50"/>
  <c r="AT1217" i="50"/>
  <c r="AS1217" i="50"/>
  <c r="AR1217" i="50"/>
  <c r="AZ1216" i="50"/>
  <c r="AY1216" i="50"/>
  <c r="AX1216" i="50"/>
  <c r="AW1216" i="50"/>
  <c r="AV1216" i="50"/>
  <c r="AU1216" i="50"/>
  <c r="AT1216" i="50"/>
  <c r="AS1216" i="50"/>
  <c r="AR1216" i="50"/>
  <c r="AZ1215" i="50"/>
  <c r="AY1215" i="50"/>
  <c r="AX1215" i="50"/>
  <c r="AW1215" i="50"/>
  <c r="AV1215" i="50"/>
  <c r="AU1215" i="50"/>
  <c r="AT1215" i="50"/>
  <c r="AS1215" i="50"/>
  <c r="AR1215" i="50"/>
  <c r="AZ1214" i="50"/>
  <c r="AY1214" i="50"/>
  <c r="AX1214" i="50"/>
  <c r="AW1214" i="50"/>
  <c r="AV1214" i="50"/>
  <c r="AU1214" i="50"/>
  <c r="AT1214" i="50"/>
  <c r="AS1214" i="50"/>
  <c r="AR1214" i="50"/>
  <c r="AZ1213" i="50"/>
  <c r="AY1213" i="50"/>
  <c r="AX1213" i="50"/>
  <c r="AW1213" i="50"/>
  <c r="AV1213" i="50"/>
  <c r="AU1213" i="50"/>
  <c r="AT1213" i="50"/>
  <c r="AS1213" i="50"/>
  <c r="AR1213" i="50"/>
  <c r="AZ1212" i="50"/>
  <c r="AY1212" i="50"/>
  <c r="AX1212" i="50"/>
  <c r="AW1212" i="50"/>
  <c r="AV1212" i="50"/>
  <c r="AU1212" i="50"/>
  <c r="AT1212" i="50"/>
  <c r="AS1212" i="50"/>
  <c r="AR1212" i="50"/>
  <c r="AZ1211" i="50"/>
  <c r="AY1211" i="50"/>
  <c r="AX1211" i="50"/>
  <c r="AW1211" i="50"/>
  <c r="AV1211" i="50"/>
  <c r="AU1211" i="50"/>
  <c r="AT1211" i="50"/>
  <c r="AS1211" i="50"/>
  <c r="AR1211" i="50"/>
  <c r="AZ1210" i="50"/>
  <c r="AY1210" i="50"/>
  <c r="AX1210" i="50"/>
  <c r="AW1210" i="50"/>
  <c r="AV1210" i="50"/>
  <c r="AU1210" i="50"/>
  <c r="AT1210" i="50"/>
  <c r="AS1210" i="50"/>
  <c r="AR1210" i="50"/>
  <c r="AZ1209" i="50"/>
  <c r="AY1209" i="50"/>
  <c r="AX1209" i="50"/>
  <c r="AW1209" i="50"/>
  <c r="AV1209" i="50"/>
  <c r="AU1209" i="50"/>
  <c r="AT1209" i="50"/>
  <c r="AS1209" i="50"/>
  <c r="AR1209" i="50"/>
  <c r="AZ1208" i="50"/>
  <c r="AY1208" i="50"/>
  <c r="AX1208" i="50"/>
  <c r="AW1208" i="50"/>
  <c r="AV1208" i="50"/>
  <c r="AU1208" i="50"/>
  <c r="AT1208" i="50"/>
  <c r="AS1208" i="50"/>
  <c r="AR1208" i="50"/>
  <c r="AZ1207" i="50"/>
  <c r="AY1207" i="50"/>
  <c r="AX1207" i="50"/>
  <c r="AW1207" i="50"/>
  <c r="AV1207" i="50"/>
  <c r="AU1207" i="50"/>
  <c r="AT1207" i="50"/>
  <c r="AS1207" i="50"/>
  <c r="AR1207" i="50"/>
  <c r="AZ1206" i="50"/>
  <c r="AY1206" i="50"/>
  <c r="AX1206" i="50"/>
  <c r="AW1206" i="50"/>
  <c r="AV1206" i="50"/>
  <c r="AU1206" i="50"/>
  <c r="AT1206" i="50"/>
  <c r="AS1206" i="50"/>
  <c r="AR1206" i="50"/>
  <c r="AZ1205" i="50"/>
  <c r="AY1205" i="50"/>
  <c r="AX1205" i="50"/>
  <c r="AW1205" i="50"/>
  <c r="AV1205" i="50"/>
  <c r="AU1205" i="50"/>
  <c r="AT1205" i="50"/>
  <c r="AS1205" i="50"/>
  <c r="AR1205" i="50"/>
  <c r="AZ1204" i="50"/>
  <c r="AY1204" i="50"/>
  <c r="AX1204" i="50"/>
  <c r="AW1204" i="50"/>
  <c r="AV1204" i="50"/>
  <c r="AU1204" i="50"/>
  <c r="AT1204" i="50"/>
  <c r="AS1204" i="50"/>
  <c r="AR1204" i="50"/>
  <c r="AZ1203" i="50"/>
  <c r="AY1203" i="50"/>
  <c r="AX1203" i="50"/>
  <c r="AW1203" i="50"/>
  <c r="AV1203" i="50"/>
  <c r="AU1203" i="50"/>
  <c r="AT1203" i="50"/>
  <c r="AS1203" i="50"/>
  <c r="AR1203" i="50"/>
  <c r="AZ1202" i="50"/>
  <c r="AY1202" i="50"/>
  <c r="AX1202" i="50"/>
  <c r="AW1202" i="50"/>
  <c r="AV1202" i="50"/>
  <c r="AU1202" i="50"/>
  <c r="AT1202" i="50"/>
  <c r="AS1202" i="50"/>
  <c r="AR1202" i="50"/>
  <c r="AZ1201" i="50"/>
  <c r="AY1201" i="50"/>
  <c r="AX1201" i="50"/>
  <c r="AW1201" i="50"/>
  <c r="AV1201" i="50"/>
  <c r="AU1201" i="50"/>
  <c r="AT1201" i="50"/>
  <c r="AS1201" i="50"/>
  <c r="AR1201" i="50"/>
  <c r="AZ1200" i="50"/>
  <c r="AY1200" i="50"/>
  <c r="AX1200" i="50"/>
  <c r="AW1200" i="50"/>
  <c r="AV1200" i="50"/>
  <c r="AU1200" i="50"/>
  <c r="AT1200" i="50"/>
  <c r="AS1200" i="50"/>
  <c r="AR1200" i="50"/>
  <c r="AZ1199" i="50"/>
  <c r="AY1199" i="50"/>
  <c r="AX1199" i="50"/>
  <c r="AW1199" i="50"/>
  <c r="AV1199" i="50"/>
  <c r="AU1199" i="50"/>
  <c r="AT1199" i="50"/>
  <c r="AS1199" i="50"/>
  <c r="AR1199" i="50"/>
  <c r="AZ1198" i="50"/>
  <c r="AY1198" i="50"/>
  <c r="AX1198" i="50"/>
  <c r="AW1198" i="50"/>
  <c r="AV1198" i="50"/>
  <c r="AU1198" i="50"/>
  <c r="AT1198" i="50"/>
  <c r="AS1198" i="50"/>
  <c r="AR1198" i="50"/>
  <c r="AZ1197" i="50"/>
  <c r="AY1197" i="50"/>
  <c r="AX1197" i="50"/>
  <c r="AW1197" i="50"/>
  <c r="AV1197" i="50"/>
  <c r="AU1197" i="50"/>
  <c r="AT1197" i="50"/>
  <c r="AS1197" i="50"/>
  <c r="AR1197" i="50"/>
  <c r="AZ1196" i="50"/>
  <c r="AY1196" i="50"/>
  <c r="AX1196" i="50"/>
  <c r="AW1196" i="50"/>
  <c r="AV1196" i="50"/>
  <c r="AU1196" i="50"/>
  <c r="AT1196" i="50"/>
  <c r="AS1196" i="50"/>
  <c r="AR1196" i="50"/>
  <c r="AZ1195" i="50"/>
  <c r="AY1195" i="50"/>
  <c r="AX1195" i="50"/>
  <c r="AW1195" i="50"/>
  <c r="AV1195" i="50"/>
  <c r="AU1195" i="50"/>
  <c r="AT1195" i="50"/>
  <c r="AS1195" i="50"/>
  <c r="AR1195" i="50"/>
  <c r="AZ1194" i="50"/>
  <c r="AY1194" i="50"/>
  <c r="AX1194" i="50"/>
  <c r="AW1194" i="50"/>
  <c r="AV1194" i="50"/>
  <c r="AU1194" i="50"/>
  <c r="AT1194" i="50"/>
  <c r="AS1194" i="50"/>
  <c r="AR1194" i="50"/>
  <c r="AZ1193" i="50"/>
  <c r="AY1193" i="50"/>
  <c r="AX1193" i="50"/>
  <c r="AW1193" i="50"/>
  <c r="AV1193" i="50"/>
  <c r="AU1193" i="50"/>
  <c r="AT1193" i="50"/>
  <c r="AS1193" i="50"/>
  <c r="AR1193" i="50"/>
  <c r="AZ1192" i="50"/>
  <c r="AY1192" i="50"/>
  <c r="AX1192" i="50"/>
  <c r="AW1192" i="50"/>
  <c r="AV1192" i="50"/>
  <c r="AU1192" i="50"/>
  <c r="AT1192" i="50"/>
  <c r="AS1192" i="50"/>
  <c r="AR1192" i="50"/>
  <c r="AZ1191" i="50"/>
  <c r="AY1191" i="50"/>
  <c r="AX1191" i="50"/>
  <c r="AW1191" i="50"/>
  <c r="AV1191" i="50"/>
  <c r="AU1191" i="50"/>
  <c r="AT1191" i="50"/>
  <c r="AS1191" i="50"/>
  <c r="AR1191" i="50"/>
  <c r="H1191" i="50"/>
  <c r="F1191" i="50"/>
  <c r="AZ1190" i="50"/>
  <c r="AY1190" i="50"/>
  <c r="AX1190" i="50"/>
  <c r="AW1190" i="50"/>
  <c r="AV1190" i="50"/>
  <c r="AU1190" i="50"/>
  <c r="AT1190" i="50"/>
  <c r="AS1190" i="50"/>
  <c r="AR1190" i="50"/>
  <c r="AZ1189" i="50"/>
  <c r="AY1189" i="50"/>
  <c r="AX1189" i="50"/>
  <c r="AW1189" i="50"/>
  <c r="AV1189" i="50"/>
  <c r="AU1189" i="50"/>
  <c r="AT1189" i="50"/>
  <c r="AS1189" i="50"/>
  <c r="AR1189" i="50"/>
  <c r="AZ1188" i="50"/>
  <c r="AY1188" i="50"/>
  <c r="AX1188" i="50"/>
  <c r="AW1188" i="50"/>
  <c r="AV1188" i="50"/>
  <c r="AU1188" i="50"/>
  <c r="AT1188" i="50"/>
  <c r="AS1188" i="50"/>
  <c r="AR1188" i="50"/>
  <c r="AZ1187" i="50"/>
  <c r="AY1187" i="50"/>
  <c r="AX1187" i="50"/>
  <c r="AW1187" i="50"/>
  <c r="AV1187" i="50"/>
  <c r="AU1187" i="50"/>
  <c r="AT1187" i="50"/>
  <c r="AS1187" i="50"/>
  <c r="AR1187" i="50"/>
  <c r="AZ1186" i="50"/>
  <c r="AY1186" i="50"/>
  <c r="AX1186" i="50"/>
  <c r="AW1186" i="50"/>
  <c r="AV1186" i="50"/>
  <c r="AU1186" i="50"/>
  <c r="AT1186" i="50"/>
  <c r="AS1186" i="50"/>
  <c r="AR1186" i="50"/>
  <c r="AZ1185" i="50"/>
  <c r="AY1185" i="50"/>
  <c r="AX1185" i="50"/>
  <c r="AW1185" i="50"/>
  <c r="AV1185" i="50"/>
  <c r="AU1185" i="50"/>
  <c r="AT1185" i="50"/>
  <c r="AS1185" i="50"/>
  <c r="AR1185" i="50"/>
  <c r="AZ1184" i="50"/>
  <c r="AY1184" i="50"/>
  <c r="AX1184" i="50"/>
  <c r="AW1184" i="50"/>
  <c r="AV1184" i="50"/>
  <c r="AU1184" i="50"/>
  <c r="AT1184" i="50"/>
  <c r="AS1184" i="50"/>
  <c r="AR1184" i="50"/>
  <c r="AZ1183" i="50"/>
  <c r="AY1183" i="50"/>
  <c r="AX1183" i="50"/>
  <c r="AW1183" i="50"/>
  <c r="AV1183" i="50"/>
  <c r="AU1183" i="50"/>
  <c r="AT1183" i="50"/>
  <c r="AS1183" i="50"/>
  <c r="AR1183" i="50"/>
  <c r="AZ1182" i="50"/>
  <c r="AY1182" i="50"/>
  <c r="AX1182" i="50"/>
  <c r="AW1182" i="50"/>
  <c r="AV1182" i="50"/>
  <c r="AU1182" i="50"/>
  <c r="AT1182" i="50"/>
  <c r="AS1182" i="50"/>
  <c r="AR1182" i="50"/>
  <c r="AZ1181" i="50"/>
  <c r="AY1181" i="50"/>
  <c r="AX1181" i="50"/>
  <c r="AW1181" i="50"/>
  <c r="AV1181" i="50"/>
  <c r="AU1181" i="50"/>
  <c r="AT1181" i="50"/>
  <c r="AS1181" i="50"/>
  <c r="AR1181" i="50"/>
  <c r="AZ1180" i="50"/>
  <c r="AY1180" i="50"/>
  <c r="AX1180" i="50"/>
  <c r="AW1180" i="50"/>
  <c r="AV1180" i="50"/>
  <c r="AU1180" i="50"/>
  <c r="AT1180" i="50"/>
  <c r="AS1180" i="50"/>
  <c r="AR1180" i="50"/>
  <c r="AZ1179" i="50"/>
  <c r="AY1179" i="50"/>
  <c r="AX1179" i="50"/>
  <c r="AW1179" i="50"/>
  <c r="AV1179" i="50"/>
  <c r="AU1179" i="50"/>
  <c r="AT1179" i="50"/>
  <c r="AS1179" i="50"/>
  <c r="AR1179" i="50"/>
  <c r="AZ1178" i="50"/>
  <c r="AY1178" i="50"/>
  <c r="AX1178" i="50"/>
  <c r="AW1178" i="50"/>
  <c r="AV1178" i="50"/>
  <c r="AU1178" i="50"/>
  <c r="AT1178" i="50"/>
  <c r="AS1178" i="50"/>
  <c r="AR1178" i="50"/>
  <c r="AZ1177" i="50"/>
  <c r="AY1177" i="50"/>
  <c r="AX1177" i="50"/>
  <c r="AW1177" i="50"/>
  <c r="AV1177" i="50"/>
  <c r="AU1177" i="50"/>
  <c r="AT1177" i="50"/>
  <c r="AS1177" i="50"/>
  <c r="AR1177" i="50"/>
  <c r="AZ1176" i="50"/>
  <c r="AY1176" i="50"/>
  <c r="AX1176" i="50"/>
  <c r="AW1176" i="50"/>
  <c r="AV1176" i="50"/>
  <c r="AU1176" i="50"/>
  <c r="AT1176" i="50"/>
  <c r="AS1176" i="50"/>
  <c r="AR1176" i="50"/>
  <c r="AZ1175" i="50"/>
  <c r="AY1175" i="50"/>
  <c r="AX1175" i="50"/>
  <c r="AW1175" i="50"/>
  <c r="AV1175" i="50"/>
  <c r="AU1175" i="50"/>
  <c r="AT1175" i="50"/>
  <c r="AS1175" i="50"/>
  <c r="AR1175" i="50"/>
  <c r="AZ1174" i="50"/>
  <c r="AY1174" i="50"/>
  <c r="AX1174" i="50"/>
  <c r="AW1174" i="50"/>
  <c r="AV1174" i="50"/>
  <c r="AU1174" i="50"/>
  <c r="AT1174" i="50"/>
  <c r="AS1174" i="50"/>
  <c r="AR1174" i="50"/>
  <c r="AZ1173" i="50"/>
  <c r="AY1173" i="50"/>
  <c r="AX1173" i="50"/>
  <c r="AW1173" i="50"/>
  <c r="AV1173" i="50"/>
  <c r="AU1173" i="50"/>
  <c r="AT1173" i="50"/>
  <c r="AS1173" i="50"/>
  <c r="AR1173" i="50"/>
  <c r="AZ1172" i="50"/>
  <c r="AY1172" i="50"/>
  <c r="AX1172" i="50"/>
  <c r="AW1172" i="50"/>
  <c r="AV1172" i="50"/>
  <c r="AU1172" i="50"/>
  <c r="AT1172" i="50"/>
  <c r="AS1172" i="50"/>
  <c r="AR1172" i="50"/>
  <c r="AZ1171" i="50"/>
  <c r="AY1171" i="50"/>
  <c r="AX1171" i="50"/>
  <c r="AW1171" i="50"/>
  <c r="AV1171" i="50"/>
  <c r="AU1171" i="50"/>
  <c r="AT1171" i="50"/>
  <c r="AS1171" i="50"/>
  <c r="AR1171" i="50"/>
  <c r="AZ1170" i="50"/>
  <c r="AY1170" i="50"/>
  <c r="AX1170" i="50"/>
  <c r="AW1170" i="50"/>
  <c r="AV1170" i="50"/>
  <c r="AU1170" i="50"/>
  <c r="AT1170" i="50"/>
  <c r="AS1170" i="50"/>
  <c r="AR1170" i="50"/>
  <c r="AZ1169" i="50"/>
  <c r="AY1169" i="50"/>
  <c r="AX1169" i="50"/>
  <c r="AW1169" i="50"/>
  <c r="AV1169" i="50"/>
  <c r="AU1169" i="50"/>
  <c r="AT1169" i="50"/>
  <c r="AS1169" i="50"/>
  <c r="AR1169" i="50"/>
  <c r="AZ1168" i="50"/>
  <c r="AY1168" i="50"/>
  <c r="AX1168" i="50"/>
  <c r="AW1168" i="50"/>
  <c r="AV1168" i="50"/>
  <c r="AU1168" i="50"/>
  <c r="AT1168" i="50"/>
  <c r="AS1168" i="50"/>
  <c r="AR1168" i="50"/>
  <c r="AZ1167" i="50"/>
  <c r="AY1167" i="50"/>
  <c r="AX1167" i="50"/>
  <c r="AW1167" i="50"/>
  <c r="AV1167" i="50"/>
  <c r="AU1167" i="50"/>
  <c r="AT1167" i="50"/>
  <c r="AS1167" i="50"/>
  <c r="AR1167" i="50"/>
  <c r="AZ1166" i="50"/>
  <c r="AY1166" i="50"/>
  <c r="AX1166" i="50"/>
  <c r="AW1166" i="50"/>
  <c r="AV1166" i="50"/>
  <c r="AU1166" i="50"/>
  <c r="AT1166" i="50"/>
  <c r="AS1166" i="50"/>
  <c r="AR1166" i="50"/>
  <c r="AZ1165" i="50"/>
  <c r="AY1165" i="50"/>
  <c r="AX1165" i="50"/>
  <c r="AW1165" i="50"/>
  <c r="AV1165" i="50"/>
  <c r="AU1165" i="50"/>
  <c r="AT1165" i="50"/>
  <c r="AS1165" i="50"/>
  <c r="AR1165" i="50"/>
  <c r="H1165" i="50"/>
  <c r="F1165" i="50"/>
  <c r="AZ1164" i="50"/>
  <c r="AY1164" i="50"/>
  <c r="AX1164" i="50"/>
  <c r="AW1164" i="50"/>
  <c r="AV1164" i="50"/>
  <c r="AU1164" i="50"/>
  <c r="AT1164" i="50"/>
  <c r="AS1164" i="50"/>
  <c r="AR1164" i="50"/>
  <c r="AZ1163" i="50"/>
  <c r="AY1163" i="50"/>
  <c r="AX1163" i="50"/>
  <c r="AW1163" i="50"/>
  <c r="AV1163" i="50"/>
  <c r="AU1163" i="50"/>
  <c r="AT1163" i="50"/>
  <c r="AS1163" i="50"/>
  <c r="AR1163" i="50"/>
  <c r="AZ1162" i="50"/>
  <c r="AY1162" i="50"/>
  <c r="AX1162" i="50"/>
  <c r="AW1162" i="50"/>
  <c r="AV1162" i="50"/>
  <c r="AU1162" i="50"/>
  <c r="AT1162" i="50"/>
  <c r="AS1162" i="50"/>
  <c r="AR1162" i="50"/>
  <c r="AZ1161" i="50"/>
  <c r="AY1161" i="50"/>
  <c r="AX1161" i="50"/>
  <c r="AW1161" i="50"/>
  <c r="AV1161" i="50"/>
  <c r="AU1161" i="50"/>
  <c r="AT1161" i="50"/>
  <c r="AS1161" i="50"/>
  <c r="AR1161" i="50"/>
  <c r="AZ1160" i="50"/>
  <c r="AY1160" i="50"/>
  <c r="AX1160" i="50"/>
  <c r="AW1160" i="50"/>
  <c r="AV1160" i="50"/>
  <c r="AU1160" i="50"/>
  <c r="AT1160" i="50"/>
  <c r="AS1160" i="50"/>
  <c r="AR1160" i="50"/>
  <c r="AZ1159" i="50"/>
  <c r="AY1159" i="50"/>
  <c r="AX1159" i="50"/>
  <c r="AW1159" i="50"/>
  <c r="AV1159" i="50"/>
  <c r="AU1159" i="50"/>
  <c r="AT1159" i="50"/>
  <c r="AS1159" i="50"/>
  <c r="AR1159" i="50"/>
  <c r="AZ1158" i="50"/>
  <c r="AY1158" i="50"/>
  <c r="AX1158" i="50"/>
  <c r="AW1158" i="50"/>
  <c r="AV1158" i="50"/>
  <c r="AU1158" i="50"/>
  <c r="AT1158" i="50"/>
  <c r="AS1158" i="50"/>
  <c r="AR1158" i="50"/>
  <c r="AZ1157" i="50"/>
  <c r="AY1157" i="50"/>
  <c r="AX1157" i="50"/>
  <c r="AW1157" i="50"/>
  <c r="AV1157" i="50"/>
  <c r="AU1157" i="50"/>
  <c r="AT1157" i="50"/>
  <c r="AS1157" i="50"/>
  <c r="AR1157" i="50"/>
  <c r="AZ1156" i="50"/>
  <c r="AY1156" i="50"/>
  <c r="AX1156" i="50"/>
  <c r="AW1156" i="50"/>
  <c r="AV1156" i="50"/>
  <c r="AU1156" i="50"/>
  <c r="AT1156" i="50"/>
  <c r="AS1156" i="50"/>
  <c r="AR1156" i="50"/>
  <c r="AZ1155" i="50"/>
  <c r="AY1155" i="50"/>
  <c r="AX1155" i="50"/>
  <c r="AW1155" i="50"/>
  <c r="AV1155" i="50"/>
  <c r="AU1155" i="50"/>
  <c r="AT1155" i="50"/>
  <c r="AS1155" i="50"/>
  <c r="AR1155" i="50"/>
  <c r="AZ1154" i="50"/>
  <c r="AY1154" i="50"/>
  <c r="AX1154" i="50"/>
  <c r="AW1154" i="50"/>
  <c r="AV1154" i="50"/>
  <c r="AU1154" i="50"/>
  <c r="AT1154" i="50"/>
  <c r="AS1154" i="50"/>
  <c r="AR1154" i="50"/>
  <c r="AZ1153" i="50"/>
  <c r="AY1153" i="50"/>
  <c r="AX1153" i="50"/>
  <c r="AW1153" i="50"/>
  <c r="AV1153" i="50"/>
  <c r="AU1153" i="50"/>
  <c r="AT1153" i="50"/>
  <c r="AS1153" i="50"/>
  <c r="AR1153" i="50"/>
  <c r="AZ1152" i="50"/>
  <c r="AY1152" i="50"/>
  <c r="AX1152" i="50"/>
  <c r="AW1152" i="50"/>
  <c r="AV1152" i="50"/>
  <c r="AU1152" i="50"/>
  <c r="AT1152" i="50"/>
  <c r="AS1152" i="50"/>
  <c r="AR1152" i="50"/>
  <c r="AZ1151" i="50"/>
  <c r="AY1151" i="50"/>
  <c r="AX1151" i="50"/>
  <c r="AW1151" i="50"/>
  <c r="AV1151" i="50"/>
  <c r="AU1151" i="50"/>
  <c r="AT1151" i="50"/>
  <c r="AS1151" i="50"/>
  <c r="AR1151" i="50"/>
  <c r="H1151" i="50"/>
  <c r="F1151" i="50"/>
  <c r="AZ1150" i="50"/>
  <c r="AY1150" i="50"/>
  <c r="AX1150" i="50"/>
  <c r="AW1150" i="50"/>
  <c r="AV1150" i="50"/>
  <c r="AU1150" i="50"/>
  <c r="AT1150" i="50"/>
  <c r="AS1150" i="50"/>
  <c r="AR1150" i="50"/>
  <c r="AZ1149" i="50"/>
  <c r="AY1149" i="50"/>
  <c r="AX1149" i="50"/>
  <c r="AW1149" i="50"/>
  <c r="AV1149" i="50"/>
  <c r="AU1149" i="50"/>
  <c r="AT1149" i="50"/>
  <c r="AS1149" i="50"/>
  <c r="AR1149" i="50"/>
  <c r="AZ1148" i="50"/>
  <c r="AY1148" i="50"/>
  <c r="AX1148" i="50"/>
  <c r="AW1148" i="50"/>
  <c r="AV1148" i="50"/>
  <c r="AU1148" i="50"/>
  <c r="AT1148" i="50"/>
  <c r="AS1148" i="50"/>
  <c r="AR1148" i="50"/>
  <c r="AZ1147" i="50"/>
  <c r="AY1147" i="50"/>
  <c r="AX1147" i="50"/>
  <c r="AW1147" i="50"/>
  <c r="AV1147" i="50"/>
  <c r="AU1147" i="50"/>
  <c r="AT1147" i="50"/>
  <c r="AS1147" i="50"/>
  <c r="AR1147" i="50"/>
  <c r="AZ1146" i="50"/>
  <c r="AY1146" i="50"/>
  <c r="AX1146" i="50"/>
  <c r="AW1146" i="50"/>
  <c r="AV1146" i="50"/>
  <c r="AU1146" i="50"/>
  <c r="BL1146" i="50" s="1"/>
  <c r="AT1146" i="50"/>
  <c r="AS1146" i="50"/>
  <c r="AR1146" i="50"/>
  <c r="AZ1145" i="50"/>
  <c r="AY1145" i="50"/>
  <c r="AX1145" i="50"/>
  <c r="AW1145" i="50"/>
  <c r="AV1145" i="50"/>
  <c r="AU1145" i="50"/>
  <c r="AT1145" i="50"/>
  <c r="AS1145" i="50"/>
  <c r="AR1145" i="50"/>
  <c r="AZ1144" i="50"/>
  <c r="AY1144" i="50"/>
  <c r="AX1144" i="50"/>
  <c r="AW1144" i="50"/>
  <c r="AV1144" i="50"/>
  <c r="AU1144" i="50"/>
  <c r="AT1144" i="50"/>
  <c r="AS1144" i="50"/>
  <c r="AR1144" i="50"/>
  <c r="BK1144" i="50" s="1"/>
  <c r="AZ1143" i="50"/>
  <c r="AY1143" i="50"/>
  <c r="AX1143" i="50"/>
  <c r="AW1143" i="50"/>
  <c r="AV1143" i="50"/>
  <c r="AU1143" i="50"/>
  <c r="AT1143" i="50"/>
  <c r="AS1143" i="50"/>
  <c r="AR1143" i="50"/>
  <c r="BK1143" i="50" s="1"/>
  <c r="AZ1142" i="50"/>
  <c r="AY1142" i="50"/>
  <c r="AX1142" i="50"/>
  <c r="AW1142" i="50"/>
  <c r="AV1142" i="50"/>
  <c r="AU1142" i="50"/>
  <c r="AT1142" i="50"/>
  <c r="AS1142" i="50"/>
  <c r="AR1142" i="50"/>
  <c r="AZ1141" i="50"/>
  <c r="AY1141" i="50"/>
  <c r="AX1141" i="50"/>
  <c r="AW1141" i="50"/>
  <c r="AV1141" i="50"/>
  <c r="AU1141" i="50"/>
  <c r="AT1141" i="50"/>
  <c r="AS1141" i="50"/>
  <c r="AR1141" i="50"/>
  <c r="AZ1140" i="50"/>
  <c r="AY1140" i="50"/>
  <c r="AX1140" i="50"/>
  <c r="AW1140" i="50"/>
  <c r="AV1140" i="50"/>
  <c r="AU1140" i="50"/>
  <c r="AT1140" i="50"/>
  <c r="AS1140" i="50"/>
  <c r="AR1140" i="50"/>
  <c r="AZ1139" i="50"/>
  <c r="AY1139" i="50"/>
  <c r="AX1139" i="50"/>
  <c r="AW1139" i="50"/>
  <c r="AV1139" i="50"/>
  <c r="AU1139" i="50"/>
  <c r="AT1139" i="50"/>
  <c r="AS1139" i="50"/>
  <c r="AR1139" i="50"/>
  <c r="BK1139" i="50" s="1"/>
  <c r="AZ1138" i="50"/>
  <c r="AY1138" i="50"/>
  <c r="AX1138" i="50"/>
  <c r="AW1138" i="50"/>
  <c r="AV1138" i="50"/>
  <c r="AU1138" i="50"/>
  <c r="AT1138" i="50"/>
  <c r="AS1138" i="50"/>
  <c r="AR1138" i="50"/>
  <c r="H1138" i="50"/>
  <c r="F1138" i="50"/>
  <c r="AZ1137" i="50"/>
  <c r="AY1137" i="50"/>
  <c r="AX1137" i="50"/>
  <c r="AW1137" i="50"/>
  <c r="AV1137" i="50"/>
  <c r="AU1137" i="50"/>
  <c r="AT1137" i="50"/>
  <c r="AS1137" i="50"/>
  <c r="AR1137" i="50"/>
  <c r="AZ1136" i="50"/>
  <c r="AY1136" i="50"/>
  <c r="AX1136" i="50"/>
  <c r="AW1136" i="50"/>
  <c r="AV1136" i="50"/>
  <c r="AU1136" i="50"/>
  <c r="AT1136" i="50"/>
  <c r="AS1136" i="50"/>
  <c r="AR1136" i="50"/>
  <c r="AZ1135" i="50"/>
  <c r="AY1135" i="50"/>
  <c r="AX1135" i="50"/>
  <c r="AW1135" i="50"/>
  <c r="AV1135" i="50"/>
  <c r="AU1135" i="50"/>
  <c r="AT1135" i="50"/>
  <c r="AS1135" i="50"/>
  <c r="AR1135" i="50"/>
  <c r="AZ1134" i="50"/>
  <c r="AY1134" i="50"/>
  <c r="AX1134" i="50"/>
  <c r="AW1134" i="50"/>
  <c r="AV1134" i="50"/>
  <c r="AU1134" i="50"/>
  <c r="AT1134" i="50"/>
  <c r="AS1134" i="50"/>
  <c r="AR1134" i="50"/>
  <c r="AZ1133" i="50"/>
  <c r="AY1133" i="50"/>
  <c r="AX1133" i="50"/>
  <c r="AW1133" i="50"/>
  <c r="AV1133" i="50"/>
  <c r="AU1133" i="50"/>
  <c r="AT1133" i="50"/>
  <c r="AS1133" i="50"/>
  <c r="AR1133" i="50"/>
  <c r="AZ1132" i="50"/>
  <c r="AY1132" i="50"/>
  <c r="AX1132" i="50"/>
  <c r="AW1132" i="50"/>
  <c r="AV1132" i="50"/>
  <c r="AU1132" i="50"/>
  <c r="AT1132" i="50"/>
  <c r="AS1132" i="50"/>
  <c r="AR1132" i="50"/>
  <c r="AZ1131" i="50"/>
  <c r="AY1131" i="50"/>
  <c r="AX1131" i="50"/>
  <c r="AW1131" i="50"/>
  <c r="AV1131" i="50"/>
  <c r="AU1131" i="50"/>
  <c r="AT1131" i="50"/>
  <c r="AS1131" i="50"/>
  <c r="AR1131" i="50"/>
  <c r="AZ1130" i="50"/>
  <c r="AY1130" i="50"/>
  <c r="AX1130" i="50"/>
  <c r="AW1130" i="50"/>
  <c r="AV1130" i="50"/>
  <c r="AU1130" i="50"/>
  <c r="BL1130" i="50" s="1"/>
  <c r="AT1130" i="50"/>
  <c r="AS1130" i="50"/>
  <c r="AR1130" i="50"/>
  <c r="AZ1129" i="50"/>
  <c r="AY1129" i="50"/>
  <c r="AX1129" i="50"/>
  <c r="AW1129" i="50"/>
  <c r="AV1129" i="50"/>
  <c r="AU1129" i="50"/>
  <c r="AT1129" i="50"/>
  <c r="AS1129" i="50"/>
  <c r="AR1129" i="50"/>
  <c r="AZ1128" i="50"/>
  <c r="AY1128" i="50"/>
  <c r="AX1128" i="50"/>
  <c r="AW1128" i="50"/>
  <c r="AV1128" i="50"/>
  <c r="AU1128" i="50"/>
  <c r="AT1128" i="50"/>
  <c r="AS1128" i="50"/>
  <c r="AR1128" i="50"/>
  <c r="AZ1127" i="50"/>
  <c r="AY1127" i="50"/>
  <c r="AX1127" i="50"/>
  <c r="AW1127" i="50"/>
  <c r="AV1127" i="50"/>
  <c r="AU1127" i="50"/>
  <c r="AT1127" i="50"/>
  <c r="AS1127" i="50"/>
  <c r="AR1127" i="50"/>
  <c r="AZ1126" i="50"/>
  <c r="AY1126" i="50"/>
  <c r="AX1126" i="50"/>
  <c r="AW1126" i="50"/>
  <c r="AV1126" i="50"/>
  <c r="AU1126" i="50"/>
  <c r="AT1126" i="50"/>
  <c r="AS1126" i="50"/>
  <c r="AR1126" i="50"/>
  <c r="AZ1125" i="50"/>
  <c r="AY1125" i="50"/>
  <c r="AX1125" i="50"/>
  <c r="AW1125" i="50"/>
  <c r="AV1125" i="50"/>
  <c r="AU1125" i="50"/>
  <c r="AT1125" i="50"/>
  <c r="AS1125" i="50"/>
  <c r="AR1125" i="50"/>
  <c r="AZ1124" i="50"/>
  <c r="AY1124" i="50"/>
  <c r="AX1124" i="50"/>
  <c r="AW1124" i="50"/>
  <c r="AV1124" i="50"/>
  <c r="AU1124" i="50"/>
  <c r="AT1124" i="50"/>
  <c r="AS1124" i="50"/>
  <c r="AR1124" i="50"/>
  <c r="AZ1123" i="50"/>
  <c r="AY1123" i="50"/>
  <c r="AX1123" i="50"/>
  <c r="AW1123" i="50"/>
  <c r="AV1123" i="50"/>
  <c r="AU1123" i="50"/>
  <c r="AT1123" i="50"/>
  <c r="AS1123" i="50"/>
  <c r="AR1123" i="50"/>
  <c r="AZ1122" i="50"/>
  <c r="AY1122" i="50"/>
  <c r="AX1122" i="50"/>
  <c r="AW1122" i="50"/>
  <c r="AV1122" i="50"/>
  <c r="AU1122" i="50"/>
  <c r="AT1122" i="50"/>
  <c r="AS1122" i="50"/>
  <c r="AR1122" i="50"/>
  <c r="AZ1121" i="50"/>
  <c r="AY1121" i="50"/>
  <c r="AX1121" i="50"/>
  <c r="AW1121" i="50"/>
  <c r="AV1121" i="50"/>
  <c r="AU1121" i="50"/>
  <c r="AT1121" i="50"/>
  <c r="AS1121" i="50"/>
  <c r="AR1121" i="50"/>
  <c r="AZ1120" i="50"/>
  <c r="AY1120" i="50"/>
  <c r="AX1120" i="50"/>
  <c r="AW1120" i="50"/>
  <c r="AV1120" i="50"/>
  <c r="AU1120" i="50"/>
  <c r="AT1120" i="50"/>
  <c r="AS1120" i="50"/>
  <c r="AR1120" i="50"/>
  <c r="AZ1119" i="50"/>
  <c r="AY1119" i="50"/>
  <c r="AX1119" i="50"/>
  <c r="AW1119" i="50"/>
  <c r="AV1119" i="50"/>
  <c r="AU1119" i="50"/>
  <c r="AT1119" i="50"/>
  <c r="AS1119" i="50"/>
  <c r="AR1119" i="50"/>
  <c r="AZ1118" i="50"/>
  <c r="AY1118" i="50"/>
  <c r="AX1118" i="50"/>
  <c r="AW1118" i="50"/>
  <c r="AV1118" i="50"/>
  <c r="AU1118" i="50"/>
  <c r="AT1118" i="50"/>
  <c r="AS1118" i="50"/>
  <c r="AR1118" i="50"/>
  <c r="AZ1117" i="50"/>
  <c r="AY1117" i="50"/>
  <c r="AX1117" i="50"/>
  <c r="AW1117" i="50"/>
  <c r="AV1117" i="50"/>
  <c r="AU1117" i="50"/>
  <c r="AT1117" i="50"/>
  <c r="AS1117" i="50"/>
  <c r="AR1117" i="50"/>
  <c r="AZ1116" i="50"/>
  <c r="AY1116" i="50"/>
  <c r="AX1116" i="50"/>
  <c r="AW1116" i="50"/>
  <c r="AV1116" i="50"/>
  <c r="AU1116" i="50"/>
  <c r="AT1116" i="50"/>
  <c r="AS1116" i="50"/>
  <c r="AR1116" i="50"/>
  <c r="AZ1115" i="50"/>
  <c r="AY1115" i="50"/>
  <c r="AX1115" i="50"/>
  <c r="AW1115" i="50"/>
  <c r="AV1115" i="50"/>
  <c r="AU1115" i="50"/>
  <c r="AT1115" i="50"/>
  <c r="AS1115" i="50"/>
  <c r="AR1115" i="50"/>
  <c r="H1115" i="50"/>
  <c r="F1115" i="50"/>
  <c r="AZ1114" i="50"/>
  <c r="AY1114" i="50"/>
  <c r="AX1114" i="50"/>
  <c r="AW1114" i="50"/>
  <c r="AV1114" i="50"/>
  <c r="AU1114" i="50"/>
  <c r="AT1114" i="50"/>
  <c r="AS1114" i="50"/>
  <c r="AR1114" i="50"/>
  <c r="BK1114" i="50" s="1"/>
  <c r="AZ1113" i="50"/>
  <c r="AY1113" i="50"/>
  <c r="AX1113" i="50"/>
  <c r="AW1113" i="50"/>
  <c r="AV1113" i="50"/>
  <c r="AU1113" i="50"/>
  <c r="AT1113" i="50"/>
  <c r="AS1113" i="50"/>
  <c r="AR1113" i="50"/>
  <c r="BK1113" i="50" s="1"/>
  <c r="AZ1112" i="50"/>
  <c r="AY1112" i="50"/>
  <c r="AX1112" i="50"/>
  <c r="AW1112" i="50"/>
  <c r="AV1112" i="50"/>
  <c r="AU1112" i="50"/>
  <c r="AT1112" i="50"/>
  <c r="AS1112" i="50"/>
  <c r="AR1112" i="50"/>
  <c r="AZ1111" i="50"/>
  <c r="AY1111" i="50"/>
  <c r="AX1111" i="50"/>
  <c r="AW1111" i="50"/>
  <c r="AV1111" i="50"/>
  <c r="AU1111" i="50"/>
  <c r="AT1111" i="50"/>
  <c r="AS1111" i="50"/>
  <c r="AR1111" i="50"/>
  <c r="BK1111" i="50" s="1"/>
  <c r="AZ1110" i="50"/>
  <c r="AY1110" i="50"/>
  <c r="AX1110" i="50"/>
  <c r="AW1110" i="50"/>
  <c r="AV1110" i="50"/>
  <c r="AU1110" i="50"/>
  <c r="AT1110" i="50"/>
  <c r="AS1110" i="50"/>
  <c r="AR1110" i="50"/>
  <c r="AZ1109" i="50"/>
  <c r="AY1109" i="50"/>
  <c r="AX1109" i="50"/>
  <c r="AW1109" i="50"/>
  <c r="AV1109" i="50"/>
  <c r="AU1109" i="50"/>
  <c r="AT1109" i="50"/>
  <c r="AS1109" i="50"/>
  <c r="AR1109" i="50"/>
  <c r="BK1109" i="50" s="1"/>
  <c r="AZ1108" i="50"/>
  <c r="AY1108" i="50"/>
  <c r="AX1108" i="50"/>
  <c r="AW1108" i="50"/>
  <c r="AV1108" i="50"/>
  <c r="AU1108" i="50"/>
  <c r="AT1108" i="50"/>
  <c r="AS1108" i="50"/>
  <c r="AR1108" i="50"/>
  <c r="BK1108" i="50" s="1"/>
  <c r="AZ1107" i="50"/>
  <c r="AY1107" i="50"/>
  <c r="AX1107" i="50"/>
  <c r="AW1107" i="50"/>
  <c r="AV1107" i="50"/>
  <c r="AU1107" i="50"/>
  <c r="AT1107" i="50"/>
  <c r="AS1107" i="50"/>
  <c r="AR1107" i="50"/>
  <c r="AZ1106" i="50"/>
  <c r="AY1106" i="50"/>
  <c r="AX1106" i="50"/>
  <c r="AW1106" i="50"/>
  <c r="AV1106" i="50"/>
  <c r="AU1106" i="50"/>
  <c r="AT1106" i="50"/>
  <c r="AS1106" i="50"/>
  <c r="AR1106" i="50"/>
  <c r="AZ1105" i="50"/>
  <c r="AY1105" i="50"/>
  <c r="AX1105" i="50"/>
  <c r="AW1105" i="50"/>
  <c r="AV1105" i="50"/>
  <c r="AU1105" i="50"/>
  <c r="AT1105" i="50"/>
  <c r="AS1105" i="50"/>
  <c r="AR1105" i="50"/>
  <c r="BK1105" i="50" s="1"/>
  <c r="AZ1104" i="50"/>
  <c r="AY1104" i="50"/>
  <c r="AX1104" i="50"/>
  <c r="AW1104" i="50"/>
  <c r="AV1104" i="50"/>
  <c r="AU1104" i="50"/>
  <c r="AT1104" i="50"/>
  <c r="AS1104" i="50"/>
  <c r="AR1104" i="50"/>
  <c r="BK1104" i="50" s="1"/>
  <c r="AZ1103" i="50"/>
  <c r="AY1103" i="50"/>
  <c r="AX1103" i="50"/>
  <c r="AW1103" i="50"/>
  <c r="AV1103" i="50"/>
  <c r="AU1103" i="50"/>
  <c r="AT1103" i="50"/>
  <c r="AS1103" i="50"/>
  <c r="AR1103" i="50"/>
  <c r="BK1103" i="50" s="1"/>
  <c r="AZ1102" i="50"/>
  <c r="AY1102" i="50"/>
  <c r="AX1102" i="50"/>
  <c r="AW1102" i="50"/>
  <c r="AV1102" i="50"/>
  <c r="AU1102" i="50"/>
  <c r="AT1102" i="50"/>
  <c r="AS1102" i="50"/>
  <c r="AR1102" i="50"/>
  <c r="BK1102" i="50" s="1"/>
  <c r="AZ1101" i="50"/>
  <c r="AY1101" i="50"/>
  <c r="AX1101" i="50"/>
  <c r="AW1101" i="50"/>
  <c r="AV1101" i="50"/>
  <c r="AU1101" i="50"/>
  <c r="BL1101" i="50" s="1"/>
  <c r="AT1101" i="50"/>
  <c r="AS1101" i="50"/>
  <c r="AR1101" i="50"/>
  <c r="AZ1100" i="50"/>
  <c r="AY1100" i="50"/>
  <c r="AX1100" i="50"/>
  <c r="AW1100" i="50"/>
  <c r="AV1100" i="50"/>
  <c r="AU1100" i="50"/>
  <c r="AT1100" i="50"/>
  <c r="AS1100" i="50"/>
  <c r="AR1100" i="50"/>
  <c r="BK1100" i="50" s="1"/>
  <c r="AZ1099" i="50"/>
  <c r="AY1099" i="50"/>
  <c r="AX1099" i="50"/>
  <c r="AW1099" i="50"/>
  <c r="AV1099" i="50"/>
  <c r="AU1099" i="50"/>
  <c r="AT1099" i="50"/>
  <c r="AS1099" i="50"/>
  <c r="AR1099" i="50"/>
  <c r="BK1099" i="50" s="1"/>
  <c r="AZ1098" i="50"/>
  <c r="AY1098" i="50"/>
  <c r="AX1098" i="50"/>
  <c r="AW1098" i="50"/>
  <c r="AV1098" i="50"/>
  <c r="AU1098" i="50"/>
  <c r="AT1098" i="50"/>
  <c r="AS1098" i="50"/>
  <c r="AR1098" i="50"/>
  <c r="AZ1097" i="50"/>
  <c r="AY1097" i="50"/>
  <c r="AX1097" i="50"/>
  <c r="AW1097" i="50"/>
  <c r="AV1097" i="50"/>
  <c r="AU1097" i="50"/>
  <c r="AT1097" i="50"/>
  <c r="AS1097" i="50"/>
  <c r="AR1097" i="50"/>
  <c r="BK1097" i="50" s="1"/>
  <c r="AZ1096" i="50"/>
  <c r="AY1096" i="50"/>
  <c r="AX1096" i="50"/>
  <c r="AW1096" i="50"/>
  <c r="AV1096" i="50"/>
  <c r="AU1096" i="50"/>
  <c r="AT1096" i="50"/>
  <c r="AS1096" i="50"/>
  <c r="AR1096" i="50"/>
  <c r="AZ1095" i="50"/>
  <c r="AY1095" i="50"/>
  <c r="AX1095" i="50"/>
  <c r="AW1095" i="50"/>
  <c r="AV1095" i="50"/>
  <c r="AU1095" i="50"/>
  <c r="AT1095" i="50"/>
  <c r="AS1095" i="50"/>
  <c r="AR1095" i="50"/>
  <c r="AZ1094" i="50"/>
  <c r="AY1094" i="50"/>
  <c r="AX1094" i="50"/>
  <c r="AW1094" i="50"/>
  <c r="AV1094" i="50"/>
  <c r="AU1094" i="50"/>
  <c r="AT1094" i="50"/>
  <c r="AS1094" i="50"/>
  <c r="AR1094" i="50"/>
  <c r="BK1094" i="50" s="1"/>
  <c r="AZ1093" i="50"/>
  <c r="AY1093" i="50"/>
  <c r="AX1093" i="50"/>
  <c r="AW1093" i="50"/>
  <c r="AV1093" i="50"/>
  <c r="AU1093" i="50"/>
  <c r="AT1093" i="50"/>
  <c r="AS1093" i="50"/>
  <c r="AR1093" i="50"/>
  <c r="AZ1092" i="50"/>
  <c r="AY1092" i="50"/>
  <c r="AX1092" i="50"/>
  <c r="AW1092" i="50"/>
  <c r="AV1092" i="50"/>
  <c r="AU1092" i="50"/>
  <c r="AT1092" i="50"/>
  <c r="AS1092" i="50"/>
  <c r="AR1092" i="50"/>
  <c r="BK1092" i="50" s="1"/>
  <c r="AZ1091" i="50"/>
  <c r="AY1091" i="50"/>
  <c r="AX1091" i="50"/>
  <c r="AW1091" i="50"/>
  <c r="AV1091" i="50"/>
  <c r="AU1091" i="50"/>
  <c r="AT1091" i="50"/>
  <c r="AS1091" i="50"/>
  <c r="AR1091" i="50"/>
  <c r="BK1091" i="50" s="1"/>
  <c r="AZ1090" i="50"/>
  <c r="AY1090" i="50"/>
  <c r="AX1090" i="50"/>
  <c r="AW1090" i="50"/>
  <c r="AV1090" i="50"/>
  <c r="AU1090" i="50"/>
  <c r="AT1090" i="50"/>
  <c r="AS1090" i="50"/>
  <c r="AR1090" i="50"/>
  <c r="BK1090" i="50" s="1"/>
  <c r="AZ1089" i="50"/>
  <c r="AY1089" i="50"/>
  <c r="AX1089" i="50"/>
  <c r="AW1089" i="50"/>
  <c r="AV1089" i="50"/>
  <c r="AU1089" i="50"/>
  <c r="AT1089" i="50"/>
  <c r="AS1089" i="50"/>
  <c r="AR1089" i="50"/>
  <c r="AZ1088" i="50"/>
  <c r="AY1088" i="50"/>
  <c r="AX1088" i="50"/>
  <c r="AW1088" i="50"/>
  <c r="AV1088" i="50"/>
  <c r="AU1088" i="50"/>
  <c r="AT1088" i="50"/>
  <c r="AS1088" i="50"/>
  <c r="AR1088" i="50"/>
  <c r="AZ1087" i="50"/>
  <c r="AY1087" i="50"/>
  <c r="AX1087" i="50"/>
  <c r="AW1087" i="50"/>
  <c r="AV1087" i="50"/>
  <c r="AU1087" i="50"/>
  <c r="AT1087" i="50"/>
  <c r="AS1087" i="50"/>
  <c r="AR1087" i="50"/>
  <c r="BK1087" i="50" s="1"/>
  <c r="AZ1086" i="50"/>
  <c r="AY1086" i="50"/>
  <c r="AX1086" i="50"/>
  <c r="AW1086" i="50"/>
  <c r="AV1086" i="50"/>
  <c r="AU1086" i="50"/>
  <c r="AT1086" i="50"/>
  <c r="AS1086" i="50"/>
  <c r="AR1086" i="50"/>
  <c r="BK1086" i="50" s="1"/>
  <c r="AZ1085" i="50"/>
  <c r="AY1085" i="50"/>
  <c r="AX1085" i="50"/>
  <c r="AW1085" i="50"/>
  <c r="AV1085" i="50"/>
  <c r="AU1085" i="50"/>
  <c r="AT1085" i="50"/>
  <c r="AS1085" i="50"/>
  <c r="AR1085" i="50"/>
  <c r="BK1085" i="50" s="1"/>
  <c r="AZ1084" i="50"/>
  <c r="AY1084" i="50"/>
  <c r="AX1084" i="50"/>
  <c r="AW1084" i="50"/>
  <c r="AV1084" i="50"/>
  <c r="AU1084" i="50"/>
  <c r="BL1084" i="50" s="1"/>
  <c r="AT1084" i="50"/>
  <c r="AS1084" i="50"/>
  <c r="AR1084" i="50"/>
  <c r="AZ1083" i="50"/>
  <c r="AY1083" i="50"/>
  <c r="AX1083" i="50"/>
  <c r="AW1083" i="50"/>
  <c r="AV1083" i="50"/>
  <c r="AU1083" i="50"/>
  <c r="AT1083" i="50"/>
  <c r="AS1083" i="50"/>
  <c r="AR1083" i="50"/>
  <c r="BK1083" i="50" s="1"/>
  <c r="AZ1082" i="50"/>
  <c r="AY1082" i="50"/>
  <c r="AX1082" i="50"/>
  <c r="AW1082" i="50"/>
  <c r="AV1082" i="50"/>
  <c r="AU1082" i="50"/>
  <c r="AT1082" i="50"/>
  <c r="AS1082" i="50"/>
  <c r="AR1082" i="50"/>
  <c r="BK1082" i="50" s="1"/>
  <c r="AZ1081" i="50"/>
  <c r="AY1081" i="50"/>
  <c r="AX1081" i="50"/>
  <c r="AW1081" i="50"/>
  <c r="AV1081" i="50"/>
  <c r="AU1081" i="50"/>
  <c r="AT1081" i="50"/>
  <c r="AS1081" i="50"/>
  <c r="AR1081" i="50"/>
  <c r="BK1081" i="50" s="1"/>
  <c r="AZ1080" i="50"/>
  <c r="AY1080" i="50"/>
  <c r="AX1080" i="50"/>
  <c r="AW1080" i="50"/>
  <c r="AV1080" i="50"/>
  <c r="AU1080" i="50"/>
  <c r="AT1080" i="50"/>
  <c r="AS1080" i="50"/>
  <c r="AR1080" i="50"/>
  <c r="BK1080" i="50" s="1"/>
  <c r="AZ1079" i="50"/>
  <c r="AY1079" i="50"/>
  <c r="AX1079" i="50"/>
  <c r="AW1079" i="50"/>
  <c r="AV1079" i="50"/>
  <c r="AU1079" i="50"/>
  <c r="AT1079" i="50"/>
  <c r="AS1079" i="50"/>
  <c r="AR1079" i="50"/>
  <c r="BK1079" i="50" s="1"/>
  <c r="AZ1078" i="50"/>
  <c r="AY1078" i="50"/>
  <c r="AX1078" i="50"/>
  <c r="AW1078" i="50"/>
  <c r="AV1078" i="50"/>
  <c r="AU1078" i="50"/>
  <c r="AT1078" i="50"/>
  <c r="AS1078" i="50"/>
  <c r="AR1078" i="50"/>
  <c r="AZ1077" i="50"/>
  <c r="AY1077" i="50"/>
  <c r="AX1077" i="50"/>
  <c r="AW1077" i="50"/>
  <c r="AV1077" i="50"/>
  <c r="AU1077" i="50"/>
  <c r="AT1077" i="50"/>
  <c r="AS1077" i="50"/>
  <c r="AR1077" i="50"/>
  <c r="BK1077" i="50" s="1"/>
  <c r="AZ1076" i="50"/>
  <c r="AY1076" i="50"/>
  <c r="AX1076" i="50"/>
  <c r="AW1076" i="50"/>
  <c r="AV1076" i="50"/>
  <c r="AU1076" i="50"/>
  <c r="AT1076" i="50"/>
  <c r="AS1076" i="50"/>
  <c r="AR1076" i="50"/>
  <c r="BK1076" i="50" s="1"/>
  <c r="AZ1075" i="50"/>
  <c r="AY1075" i="50"/>
  <c r="AX1075" i="50"/>
  <c r="AW1075" i="50"/>
  <c r="AV1075" i="50"/>
  <c r="AU1075" i="50"/>
  <c r="AT1075" i="50"/>
  <c r="AS1075" i="50"/>
  <c r="AR1075" i="50"/>
  <c r="AZ1074" i="50"/>
  <c r="AY1074" i="50"/>
  <c r="AX1074" i="50"/>
  <c r="AW1074" i="50"/>
  <c r="AV1074" i="50"/>
  <c r="AU1074" i="50"/>
  <c r="AT1074" i="50"/>
  <c r="AS1074" i="50"/>
  <c r="AR1074" i="50"/>
  <c r="BK1074" i="50" s="1"/>
  <c r="AZ1073" i="50"/>
  <c r="AY1073" i="50"/>
  <c r="AX1073" i="50"/>
  <c r="AW1073" i="50"/>
  <c r="AV1073" i="50"/>
  <c r="AU1073" i="50"/>
  <c r="AT1073" i="50"/>
  <c r="AS1073" i="50"/>
  <c r="AR1073" i="50"/>
  <c r="BK1073" i="50" s="1"/>
  <c r="H1073" i="50"/>
  <c r="F1073" i="50"/>
  <c r="AZ1072" i="50"/>
  <c r="AY1072" i="50"/>
  <c r="AX1072" i="50"/>
  <c r="AW1072" i="50"/>
  <c r="AV1072" i="50"/>
  <c r="AU1072" i="50"/>
  <c r="AT1072" i="50"/>
  <c r="AS1072" i="50"/>
  <c r="AR1072" i="50"/>
  <c r="AZ1071" i="50"/>
  <c r="AY1071" i="50"/>
  <c r="AX1071" i="50"/>
  <c r="AW1071" i="50"/>
  <c r="AV1071" i="50"/>
  <c r="AU1071" i="50"/>
  <c r="AT1071" i="50"/>
  <c r="AS1071" i="50"/>
  <c r="AR1071" i="50"/>
  <c r="AZ1070" i="50"/>
  <c r="AY1070" i="50"/>
  <c r="AX1070" i="50"/>
  <c r="AW1070" i="50"/>
  <c r="AV1070" i="50"/>
  <c r="AU1070" i="50"/>
  <c r="AT1070" i="50"/>
  <c r="AS1070" i="50"/>
  <c r="AR1070" i="50"/>
  <c r="AZ1069" i="50"/>
  <c r="AY1069" i="50"/>
  <c r="AX1069" i="50"/>
  <c r="AW1069" i="50"/>
  <c r="AV1069" i="50"/>
  <c r="AU1069" i="50"/>
  <c r="AT1069" i="50"/>
  <c r="AS1069" i="50"/>
  <c r="AR1069" i="50"/>
  <c r="AZ1068" i="50"/>
  <c r="AY1068" i="50"/>
  <c r="AX1068" i="50"/>
  <c r="AW1068" i="50"/>
  <c r="AV1068" i="50"/>
  <c r="AU1068" i="50"/>
  <c r="AT1068" i="50"/>
  <c r="AS1068" i="50"/>
  <c r="AR1068" i="50"/>
  <c r="AZ1067" i="50"/>
  <c r="AY1067" i="50"/>
  <c r="AX1067" i="50"/>
  <c r="AW1067" i="50"/>
  <c r="AV1067" i="50"/>
  <c r="AU1067" i="50"/>
  <c r="AT1067" i="50"/>
  <c r="AS1067" i="50"/>
  <c r="AR1067" i="50"/>
  <c r="AZ1066" i="50"/>
  <c r="AY1066" i="50"/>
  <c r="AX1066" i="50"/>
  <c r="AW1066" i="50"/>
  <c r="AV1066" i="50"/>
  <c r="AU1066" i="50"/>
  <c r="AT1066" i="50"/>
  <c r="AS1066" i="50"/>
  <c r="AR1066" i="50"/>
  <c r="BK1066" i="50" s="1"/>
  <c r="AZ1065" i="50"/>
  <c r="AY1065" i="50"/>
  <c r="AX1065" i="50"/>
  <c r="AW1065" i="50"/>
  <c r="AV1065" i="50"/>
  <c r="AU1065" i="50"/>
  <c r="AT1065" i="50"/>
  <c r="AS1065" i="50"/>
  <c r="AR1065" i="50"/>
  <c r="AZ1064" i="50"/>
  <c r="AY1064" i="50"/>
  <c r="AX1064" i="50"/>
  <c r="AW1064" i="50"/>
  <c r="AV1064" i="50"/>
  <c r="AU1064" i="50"/>
  <c r="AT1064" i="50"/>
  <c r="AS1064" i="50"/>
  <c r="AR1064" i="50"/>
  <c r="BK1064" i="50" s="1"/>
  <c r="AZ1063" i="50"/>
  <c r="AY1063" i="50"/>
  <c r="AX1063" i="50"/>
  <c r="AW1063" i="50"/>
  <c r="AV1063" i="50"/>
  <c r="AU1063" i="50"/>
  <c r="AT1063" i="50"/>
  <c r="AS1063" i="50"/>
  <c r="AR1063" i="50"/>
  <c r="AZ1062" i="50"/>
  <c r="AY1062" i="50"/>
  <c r="AX1062" i="50"/>
  <c r="AW1062" i="50"/>
  <c r="AV1062" i="50"/>
  <c r="AU1062" i="50"/>
  <c r="AT1062" i="50"/>
  <c r="AS1062" i="50"/>
  <c r="AR1062" i="50"/>
  <c r="AZ1061" i="50"/>
  <c r="AY1061" i="50"/>
  <c r="AX1061" i="50"/>
  <c r="AW1061" i="50"/>
  <c r="AV1061" i="50"/>
  <c r="AU1061" i="50"/>
  <c r="AT1061" i="50"/>
  <c r="AS1061" i="50"/>
  <c r="AR1061" i="50"/>
  <c r="AZ1060" i="50"/>
  <c r="AY1060" i="50"/>
  <c r="AX1060" i="50"/>
  <c r="AW1060" i="50"/>
  <c r="AV1060" i="50"/>
  <c r="AU1060" i="50"/>
  <c r="AT1060" i="50"/>
  <c r="AS1060" i="50"/>
  <c r="AR1060" i="50"/>
  <c r="AZ1059" i="50"/>
  <c r="AY1059" i="50"/>
  <c r="AX1059" i="50"/>
  <c r="AW1059" i="50"/>
  <c r="AV1059" i="50"/>
  <c r="AU1059" i="50"/>
  <c r="AT1059" i="50"/>
  <c r="AS1059" i="50"/>
  <c r="AR1059" i="50"/>
  <c r="AZ1058" i="50"/>
  <c r="AY1058" i="50"/>
  <c r="AX1058" i="50"/>
  <c r="AW1058" i="50"/>
  <c r="AV1058" i="50"/>
  <c r="AU1058" i="50"/>
  <c r="AT1058" i="50"/>
  <c r="AS1058" i="50"/>
  <c r="AR1058" i="50"/>
  <c r="AZ1057" i="50"/>
  <c r="AY1057" i="50"/>
  <c r="AX1057" i="50"/>
  <c r="AW1057" i="50"/>
  <c r="AV1057" i="50"/>
  <c r="AU1057" i="50"/>
  <c r="AT1057" i="50"/>
  <c r="AS1057" i="50"/>
  <c r="AR1057" i="50"/>
  <c r="AZ1056" i="50"/>
  <c r="AY1056" i="50"/>
  <c r="AX1056" i="50"/>
  <c r="AW1056" i="50"/>
  <c r="AV1056" i="50"/>
  <c r="AU1056" i="50"/>
  <c r="AT1056" i="50"/>
  <c r="AS1056" i="50"/>
  <c r="AR1056" i="50"/>
  <c r="AZ1055" i="50"/>
  <c r="AY1055" i="50"/>
  <c r="AX1055" i="50"/>
  <c r="AW1055" i="50"/>
  <c r="AV1055" i="50"/>
  <c r="AU1055" i="50"/>
  <c r="AT1055" i="50"/>
  <c r="AS1055" i="50"/>
  <c r="AR1055" i="50"/>
  <c r="AZ1054" i="50"/>
  <c r="AY1054" i="50"/>
  <c r="AX1054" i="50"/>
  <c r="AW1054" i="50"/>
  <c r="AV1054" i="50"/>
  <c r="AU1054" i="50"/>
  <c r="AT1054" i="50"/>
  <c r="AS1054" i="50"/>
  <c r="AR1054" i="50"/>
  <c r="AZ1053" i="50"/>
  <c r="AY1053" i="50"/>
  <c r="AX1053" i="50"/>
  <c r="AW1053" i="50"/>
  <c r="AV1053" i="50"/>
  <c r="AU1053" i="50"/>
  <c r="AT1053" i="50"/>
  <c r="AS1053" i="50"/>
  <c r="AR1053" i="50"/>
  <c r="AZ1052" i="50"/>
  <c r="AY1052" i="50"/>
  <c r="AX1052" i="50"/>
  <c r="AW1052" i="50"/>
  <c r="AV1052" i="50"/>
  <c r="AU1052" i="50"/>
  <c r="AT1052" i="50"/>
  <c r="AS1052" i="50"/>
  <c r="AR1052" i="50"/>
  <c r="AZ1051" i="50"/>
  <c r="AY1051" i="50"/>
  <c r="AX1051" i="50"/>
  <c r="AW1051" i="50"/>
  <c r="AV1051" i="50"/>
  <c r="AU1051" i="50"/>
  <c r="AT1051" i="50"/>
  <c r="AS1051" i="50"/>
  <c r="AR1051" i="50"/>
  <c r="AZ1050" i="50"/>
  <c r="AY1050" i="50"/>
  <c r="AX1050" i="50"/>
  <c r="AW1050" i="50"/>
  <c r="AV1050" i="50"/>
  <c r="AU1050" i="50"/>
  <c r="AT1050" i="50"/>
  <c r="AS1050" i="50"/>
  <c r="AR1050" i="50"/>
  <c r="AZ1049" i="50"/>
  <c r="AY1049" i="50"/>
  <c r="AX1049" i="50"/>
  <c r="AW1049" i="50"/>
  <c r="AV1049" i="50"/>
  <c r="AU1049" i="50"/>
  <c r="AT1049" i="50"/>
  <c r="AS1049" i="50"/>
  <c r="AR1049" i="50"/>
  <c r="AZ1048" i="50"/>
  <c r="AY1048" i="50"/>
  <c r="AX1048" i="50"/>
  <c r="AW1048" i="50"/>
  <c r="AV1048" i="50"/>
  <c r="AU1048" i="50"/>
  <c r="AT1048" i="50"/>
  <c r="AS1048" i="50"/>
  <c r="AR1048" i="50"/>
  <c r="AZ1047" i="50"/>
  <c r="AY1047" i="50"/>
  <c r="AX1047" i="50"/>
  <c r="AW1047" i="50"/>
  <c r="AV1047" i="50"/>
  <c r="AU1047" i="50"/>
  <c r="AT1047" i="50"/>
  <c r="AS1047" i="50"/>
  <c r="AR1047" i="50"/>
  <c r="AZ1046" i="50"/>
  <c r="AY1046" i="50"/>
  <c r="AX1046" i="50"/>
  <c r="AW1046" i="50"/>
  <c r="AV1046" i="50"/>
  <c r="AU1046" i="50"/>
  <c r="AT1046" i="50"/>
  <c r="AS1046" i="50"/>
  <c r="AR1046" i="50"/>
  <c r="AZ1045" i="50"/>
  <c r="AY1045" i="50"/>
  <c r="AX1045" i="50"/>
  <c r="AW1045" i="50"/>
  <c r="AV1045" i="50"/>
  <c r="AU1045" i="50"/>
  <c r="AT1045" i="50"/>
  <c r="AS1045" i="50"/>
  <c r="AR1045" i="50"/>
  <c r="AZ1044" i="50"/>
  <c r="AY1044" i="50"/>
  <c r="AX1044" i="50"/>
  <c r="AW1044" i="50"/>
  <c r="AV1044" i="50"/>
  <c r="AU1044" i="50"/>
  <c r="AT1044" i="50"/>
  <c r="AS1044" i="50"/>
  <c r="AR1044" i="50"/>
  <c r="AZ1043" i="50"/>
  <c r="AY1043" i="50"/>
  <c r="AX1043" i="50"/>
  <c r="AW1043" i="50"/>
  <c r="AV1043" i="50"/>
  <c r="AU1043" i="50"/>
  <c r="AT1043" i="50"/>
  <c r="AS1043" i="50"/>
  <c r="AR1043" i="50"/>
  <c r="AZ1042" i="50"/>
  <c r="AY1042" i="50"/>
  <c r="AX1042" i="50"/>
  <c r="AW1042" i="50"/>
  <c r="AV1042" i="50"/>
  <c r="AU1042" i="50"/>
  <c r="AT1042" i="50"/>
  <c r="AS1042" i="50"/>
  <c r="AR1042" i="50"/>
  <c r="AZ1041" i="50"/>
  <c r="AY1041" i="50"/>
  <c r="AX1041" i="50"/>
  <c r="AW1041" i="50"/>
  <c r="AV1041" i="50"/>
  <c r="AU1041" i="50"/>
  <c r="AT1041" i="50"/>
  <c r="AS1041" i="50"/>
  <c r="AR1041" i="50"/>
  <c r="AZ1040" i="50"/>
  <c r="AY1040" i="50"/>
  <c r="AX1040" i="50"/>
  <c r="AW1040" i="50"/>
  <c r="AV1040" i="50"/>
  <c r="AU1040" i="50"/>
  <c r="AT1040" i="50"/>
  <c r="AS1040" i="50"/>
  <c r="AR1040" i="50"/>
  <c r="AZ1039" i="50"/>
  <c r="AY1039" i="50"/>
  <c r="AX1039" i="50"/>
  <c r="AW1039" i="50"/>
  <c r="AV1039" i="50"/>
  <c r="AU1039" i="50"/>
  <c r="AT1039" i="50"/>
  <c r="AS1039" i="50"/>
  <c r="AR1039" i="50"/>
  <c r="AZ1038" i="50"/>
  <c r="AY1038" i="50"/>
  <c r="AX1038" i="50"/>
  <c r="AW1038" i="50"/>
  <c r="AV1038" i="50"/>
  <c r="AU1038" i="50"/>
  <c r="AT1038" i="50"/>
  <c r="AS1038" i="50"/>
  <c r="AR1038" i="50"/>
  <c r="AZ1037" i="50"/>
  <c r="AY1037" i="50"/>
  <c r="AX1037" i="50"/>
  <c r="AW1037" i="50"/>
  <c r="AV1037" i="50"/>
  <c r="AU1037" i="50"/>
  <c r="AT1037" i="50"/>
  <c r="AS1037" i="50"/>
  <c r="AR1037" i="50"/>
  <c r="AZ1036" i="50"/>
  <c r="AY1036" i="50"/>
  <c r="AX1036" i="50"/>
  <c r="AW1036" i="50"/>
  <c r="AV1036" i="50"/>
  <c r="AU1036" i="50"/>
  <c r="AT1036" i="50"/>
  <c r="AS1036" i="50"/>
  <c r="AR1036" i="50"/>
  <c r="AZ1035" i="50"/>
  <c r="AY1035" i="50"/>
  <c r="AX1035" i="50"/>
  <c r="AW1035" i="50"/>
  <c r="AV1035" i="50"/>
  <c r="AU1035" i="50"/>
  <c r="AT1035" i="50"/>
  <c r="AS1035" i="50"/>
  <c r="AR1035" i="50"/>
  <c r="AZ1034" i="50"/>
  <c r="AY1034" i="50"/>
  <c r="AX1034" i="50"/>
  <c r="AW1034" i="50"/>
  <c r="AV1034" i="50"/>
  <c r="AU1034" i="50"/>
  <c r="AT1034" i="50"/>
  <c r="AS1034" i="50"/>
  <c r="AR1034" i="50"/>
  <c r="AZ1033" i="50"/>
  <c r="AY1033" i="50"/>
  <c r="AX1033" i="50"/>
  <c r="AW1033" i="50"/>
  <c r="AV1033" i="50"/>
  <c r="AU1033" i="50"/>
  <c r="AT1033" i="50"/>
  <c r="AS1033" i="50"/>
  <c r="AR1033" i="50"/>
  <c r="H1033" i="50"/>
  <c r="F1033" i="50"/>
  <c r="AZ1032" i="50"/>
  <c r="AY1032" i="50"/>
  <c r="AX1032" i="50"/>
  <c r="AW1032" i="50"/>
  <c r="AV1032" i="50"/>
  <c r="AU1032" i="50"/>
  <c r="AT1032" i="50"/>
  <c r="AS1032" i="50"/>
  <c r="AR1032" i="50"/>
  <c r="AZ1031" i="50"/>
  <c r="AY1031" i="50"/>
  <c r="AX1031" i="50"/>
  <c r="AW1031" i="50"/>
  <c r="AV1031" i="50"/>
  <c r="AU1031" i="50"/>
  <c r="AT1031" i="50"/>
  <c r="AS1031" i="50"/>
  <c r="AR1031" i="50"/>
  <c r="AZ1030" i="50"/>
  <c r="AY1030" i="50"/>
  <c r="AX1030" i="50"/>
  <c r="AW1030" i="50"/>
  <c r="AV1030" i="50"/>
  <c r="AU1030" i="50"/>
  <c r="AT1030" i="50"/>
  <c r="AS1030" i="50"/>
  <c r="AR1030" i="50"/>
  <c r="AZ1029" i="50"/>
  <c r="AY1029" i="50"/>
  <c r="AX1029" i="50"/>
  <c r="AW1029" i="50"/>
  <c r="AV1029" i="50"/>
  <c r="AU1029" i="50"/>
  <c r="AT1029" i="50"/>
  <c r="AS1029" i="50"/>
  <c r="AR1029" i="50"/>
  <c r="AZ1028" i="50"/>
  <c r="AY1028" i="50"/>
  <c r="AX1028" i="50"/>
  <c r="AW1028" i="50"/>
  <c r="AV1028" i="50"/>
  <c r="AU1028" i="50"/>
  <c r="AT1028" i="50"/>
  <c r="AS1028" i="50"/>
  <c r="AR1028" i="50"/>
  <c r="AZ1027" i="50"/>
  <c r="AY1027" i="50"/>
  <c r="AX1027" i="50"/>
  <c r="AW1027" i="50"/>
  <c r="AV1027" i="50"/>
  <c r="AU1027" i="50"/>
  <c r="AT1027" i="50"/>
  <c r="AS1027" i="50"/>
  <c r="AR1027" i="50"/>
  <c r="AZ1026" i="50"/>
  <c r="AY1026" i="50"/>
  <c r="AX1026" i="50"/>
  <c r="AW1026" i="50"/>
  <c r="AV1026" i="50"/>
  <c r="AU1026" i="50"/>
  <c r="AT1026" i="50"/>
  <c r="AS1026" i="50"/>
  <c r="AR1026" i="50"/>
  <c r="AZ1025" i="50"/>
  <c r="AY1025" i="50"/>
  <c r="AX1025" i="50"/>
  <c r="AW1025" i="50"/>
  <c r="AV1025" i="50"/>
  <c r="AU1025" i="50"/>
  <c r="AT1025" i="50"/>
  <c r="AS1025" i="50"/>
  <c r="AR1025" i="50"/>
  <c r="AZ1024" i="50"/>
  <c r="AY1024" i="50"/>
  <c r="AX1024" i="50"/>
  <c r="AW1024" i="50"/>
  <c r="AV1024" i="50"/>
  <c r="AU1024" i="50"/>
  <c r="AT1024" i="50"/>
  <c r="AS1024" i="50"/>
  <c r="AR1024" i="50"/>
  <c r="AZ1023" i="50"/>
  <c r="AY1023" i="50"/>
  <c r="AX1023" i="50"/>
  <c r="AW1023" i="50"/>
  <c r="AV1023" i="50"/>
  <c r="AU1023" i="50"/>
  <c r="AT1023" i="50"/>
  <c r="AS1023" i="50"/>
  <c r="AR1023" i="50"/>
  <c r="AZ1022" i="50"/>
  <c r="AY1022" i="50"/>
  <c r="AX1022" i="50"/>
  <c r="AW1022" i="50"/>
  <c r="AV1022" i="50"/>
  <c r="AU1022" i="50"/>
  <c r="AT1022" i="50"/>
  <c r="AS1022" i="50"/>
  <c r="AR1022" i="50"/>
  <c r="AZ1021" i="50"/>
  <c r="AY1021" i="50"/>
  <c r="AX1021" i="50"/>
  <c r="AW1021" i="50"/>
  <c r="AV1021" i="50"/>
  <c r="AU1021" i="50"/>
  <c r="AT1021" i="50"/>
  <c r="AS1021" i="50"/>
  <c r="AR1021" i="50"/>
  <c r="AZ1020" i="50"/>
  <c r="AY1020" i="50"/>
  <c r="AX1020" i="50"/>
  <c r="AW1020" i="50"/>
  <c r="AV1020" i="50"/>
  <c r="AU1020" i="50"/>
  <c r="AT1020" i="50"/>
  <c r="AS1020" i="50"/>
  <c r="AR1020" i="50"/>
  <c r="AZ1019" i="50"/>
  <c r="AY1019" i="50"/>
  <c r="AX1019" i="50"/>
  <c r="AW1019" i="50"/>
  <c r="AV1019" i="50"/>
  <c r="AU1019" i="50"/>
  <c r="AT1019" i="50"/>
  <c r="AS1019" i="50"/>
  <c r="AR1019" i="50"/>
  <c r="AZ1018" i="50"/>
  <c r="AY1018" i="50"/>
  <c r="AX1018" i="50"/>
  <c r="AW1018" i="50"/>
  <c r="AV1018" i="50"/>
  <c r="AU1018" i="50"/>
  <c r="AT1018" i="50"/>
  <c r="AS1018" i="50"/>
  <c r="AR1018" i="50"/>
  <c r="AZ1017" i="50"/>
  <c r="AY1017" i="50"/>
  <c r="AX1017" i="50"/>
  <c r="AW1017" i="50"/>
  <c r="AV1017" i="50"/>
  <c r="AU1017" i="50"/>
  <c r="AT1017" i="50"/>
  <c r="AS1017" i="50"/>
  <c r="AR1017" i="50"/>
  <c r="AZ1016" i="50"/>
  <c r="AY1016" i="50"/>
  <c r="AX1016" i="50"/>
  <c r="AW1016" i="50"/>
  <c r="AV1016" i="50"/>
  <c r="AU1016" i="50"/>
  <c r="AT1016" i="50"/>
  <c r="AS1016" i="50"/>
  <c r="AR1016" i="50"/>
  <c r="AZ1015" i="50"/>
  <c r="AY1015" i="50"/>
  <c r="AX1015" i="50"/>
  <c r="AW1015" i="50"/>
  <c r="AV1015" i="50"/>
  <c r="AU1015" i="50"/>
  <c r="AT1015" i="50"/>
  <c r="AS1015" i="50"/>
  <c r="AR1015" i="50"/>
  <c r="AZ1014" i="50"/>
  <c r="AY1014" i="50"/>
  <c r="AX1014" i="50"/>
  <c r="AW1014" i="50"/>
  <c r="AV1014" i="50"/>
  <c r="AU1014" i="50"/>
  <c r="AT1014" i="50"/>
  <c r="AS1014" i="50"/>
  <c r="AR1014" i="50"/>
  <c r="AZ1013" i="50"/>
  <c r="AY1013" i="50"/>
  <c r="AX1013" i="50"/>
  <c r="AW1013" i="50"/>
  <c r="AV1013" i="50"/>
  <c r="AU1013" i="50"/>
  <c r="AT1013" i="50"/>
  <c r="AS1013" i="50"/>
  <c r="AR1013" i="50"/>
  <c r="AZ1012" i="50"/>
  <c r="AY1012" i="50"/>
  <c r="AX1012" i="50"/>
  <c r="AW1012" i="50"/>
  <c r="AV1012" i="50"/>
  <c r="AU1012" i="50"/>
  <c r="AT1012" i="50"/>
  <c r="AS1012" i="50"/>
  <c r="AR1012" i="50"/>
  <c r="AZ1011" i="50"/>
  <c r="AY1011" i="50"/>
  <c r="AX1011" i="50"/>
  <c r="AW1011" i="50"/>
  <c r="AV1011" i="50"/>
  <c r="AU1011" i="50"/>
  <c r="AT1011" i="50"/>
  <c r="AS1011" i="50"/>
  <c r="AR1011" i="50"/>
  <c r="AZ1010" i="50"/>
  <c r="AY1010" i="50"/>
  <c r="AX1010" i="50"/>
  <c r="AW1010" i="50"/>
  <c r="AV1010" i="50"/>
  <c r="AU1010" i="50"/>
  <c r="AT1010" i="50"/>
  <c r="AS1010" i="50"/>
  <c r="AR1010" i="50"/>
  <c r="AZ1009" i="50"/>
  <c r="AY1009" i="50"/>
  <c r="AX1009" i="50"/>
  <c r="AW1009" i="50"/>
  <c r="AV1009" i="50"/>
  <c r="AU1009" i="50"/>
  <c r="AT1009" i="50"/>
  <c r="AS1009" i="50"/>
  <c r="AR1009" i="50"/>
  <c r="AZ1008" i="50"/>
  <c r="AY1008" i="50"/>
  <c r="AX1008" i="50"/>
  <c r="AW1008" i="50"/>
  <c r="AV1008" i="50"/>
  <c r="AU1008" i="50"/>
  <c r="AT1008" i="50"/>
  <c r="AS1008" i="50"/>
  <c r="AR1008" i="50"/>
  <c r="AZ1007" i="50"/>
  <c r="AY1007" i="50"/>
  <c r="AX1007" i="50"/>
  <c r="AW1007" i="50"/>
  <c r="AV1007" i="50"/>
  <c r="AU1007" i="50"/>
  <c r="AT1007" i="50"/>
  <c r="AS1007" i="50"/>
  <c r="AR1007" i="50"/>
  <c r="AZ1006" i="50"/>
  <c r="AY1006" i="50"/>
  <c r="AX1006" i="50"/>
  <c r="AW1006" i="50"/>
  <c r="AV1006" i="50"/>
  <c r="AU1006" i="50"/>
  <c r="AT1006" i="50"/>
  <c r="AS1006" i="50"/>
  <c r="AR1006" i="50"/>
  <c r="AZ1005" i="50"/>
  <c r="AY1005" i="50"/>
  <c r="AX1005" i="50"/>
  <c r="AW1005" i="50"/>
  <c r="AV1005" i="50"/>
  <c r="AU1005" i="50"/>
  <c r="AT1005" i="50"/>
  <c r="AS1005" i="50"/>
  <c r="AR1005" i="50"/>
  <c r="AZ1004" i="50"/>
  <c r="AY1004" i="50"/>
  <c r="AX1004" i="50"/>
  <c r="AW1004" i="50"/>
  <c r="AV1004" i="50"/>
  <c r="AU1004" i="50"/>
  <c r="AT1004" i="50"/>
  <c r="AS1004" i="50"/>
  <c r="AR1004" i="50"/>
  <c r="AZ1003" i="50"/>
  <c r="AY1003" i="50"/>
  <c r="AX1003" i="50"/>
  <c r="AW1003" i="50"/>
  <c r="AV1003" i="50"/>
  <c r="AU1003" i="50"/>
  <c r="AT1003" i="50"/>
  <c r="AS1003" i="50"/>
  <c r="AR1003" i="50"/>
  <c r="AZ1002" i="50"/>
  <c r="AY1002" i="50"/>
  <c r="AX1002" i="50"/>
  <c r="AW1002" i="50"/>
  <c r="AV1002" i="50"/>
  <c r="AU1002" i="50"/>
  <c r="AT1002" i="50"/>
  <c r="AS1002" i="50"/>
  <c r="AR1002" i="50"/>
  <c r="AZ1001" i="50"/>
  <c r="AY1001" i="50"/>
  <c r="AX1001" i="50"/>
  <c r="AW1001" i="50"/>
  <c r="AV1001" i="50"/>
  <c r="AU1001" i="50"/>
  <c r="AT1001" i="50"/>
  <c r="AS1001" i="50"/>
  <c r="AR1001" i="50"/>
  <c r="H1001" i="50"/>
  <c r="F1001" i="50"/>
  <c r="AZ1000" i="50"/>
  <c r="AY1000" i="50"/>
  <c r="AX1000" i="50"/>
  <c r="AW1000" i="50"/>
  <c r="AV1000" i="50"/>
  <c r="AU1000" i="50"/>
  <c r="AT1000" i="50"/>
  <c r="AS1000" i="50"/>
  <c r="AR1000" i="50"/>
  <c r="AZ999" i="50"/>
  <c r="AY999" i="50"/>
  <c r="AX999" i="50"/>
  <c r="AW999" i="50"/>
  <c r="AV999" i="50"/>
  <c r="AU999" i="50"/>
  <c r="AT999" i="50"/>
  <c r="AS999" i="50"/>
  <c r="AR999" i="50"/>
  <c r="AZ998" i="50"/>
  <c r="AY998" i="50"/>
  <c r="AX998" i="50"/>
  <c r="AW998" i="50"/>
  <c r="AV998" i="50"/>
  <c r="AU998" i="50"/>
  <c r="AT998" i="50"/>
  <c r="AS998" i="50"/>
  <c r="AR998" i="50"/>
  <c r="AZ997" i="50"/>
  <c r="AY997" i="50"/>
  <c r="AX997" i="50"/>
  <c r="AW997" i="50"/>
  <c r="AV997" i="50"/>
  <c r="AU997" i="50"/>
  <c r="AT997" i="50"/>
  <c r="AS997" i="50"/>
  <c r="AR997" i="50"/>
  <c r="AZ996" i="50"/>
  <c r="AY996" i="50"/>
  <c r="AX996" i="50"/>
  <c r="AW996" i="50"/>
  <c r="AV996" i="50"/>
  <c r="AU996" i="50"/>
  <c r="AT996" i="50"/>
  <c r="AS996" i="50"/>
  <c r="AR996" i="50"/>
  <c r="AZ995" i="50"/>
  <c r="AY995" i="50"/>
  <c r="AX995" i="50"/>
  <c r="AW995" i="50"/>
  <c r="AV995" i="50"/>
  <c r="AU995" i="50"/>
  <c r="AT995" i="50"/>
  <c r="AS995" i="50"/>
  <c r="AR995" i="50"/>
  <c r="AZ994" i="50"/>
  <c r="AY994" i="50"/>
  <c r="AX994" i="50"/>
  <c r="AW994" i="50"/>
  <c r="AV994" i="50"/>
  <c r="AU994" i="50"/>
  <c r="AT994" i="50"/>
  <c r="AS994" i="50"/>
  <c r="AR994" i="50"/>
  <c r="AZ993" i="50"/>
  <c r="AY993" i="50"/>
  <c r="AX993" i="50"/>
  <c r="AW993" i="50"/>
  <c r="AV993" i="50"/>
  <c r="AU993" i="50"/>
  <c r="AT993" i="50"/>
  <c r="AS993" i="50"/>
  <c r="AR993" i="50"/>
  <c r="AZ992" i="50"/>
  <c r="AY992" i="50"/>
  <c r="AX992" i="50"/>
  <c r="AW992" i="50"/>
  <c r="AV992" i="50"/>
  <c r="AU992" i="50"/>
  <c r="AT992" i="50"/>
  <c r="AS992" i="50"/>
  <c r="AR992" i="50"/>
  <c r="AZ991" i="50"/>
  <c r="AY991" i="50"/>
  <c r="AX991" i="50"/>
  <c r="AW991" i="50"/>
  <c r="AV991" i="50"/>
  <c r="AU991" i="50"/>
  <c r="AT991" i="50"/>
  <c r="AS991" i="50"/>
  <c r="AR991" i="50"/>
  <c r="AZ990" i="50"/>
  <c r="AY990" i="50"/>
  <c r="AX990" i="50"/>
  <c r="AW990" i="50"/>
  <c r="AV990" i="50"/>
  <c r="AU990" i="50"/>
  <c r="AT990" i="50"/>
  <c r="AS990" i="50"/>
  <c r="AR990" i="50"/>
  <c r="AZ989" i="50"/>
  <c r="AY989" i="50"/>
  <c r="AX989" i="50"/>
  <c r="AW989" i="50"/>
  <c r="AV989" i="50"/>
  <c r="AU989" i="50"/>
  <c r="AT989" i="50"/>
  <c r="AS989" i="50"/>
  <c r="AR989" i="50"/>
  <c r="AZ988" i="50"/>
  <c r="AY988" i="50"/>
  <c r="AX988" i="50"/>
  <c r="AW988" i="50"/>
  <c r="AV988" i="50"/>
  <c r="AU988" i="50"/>
  <c r="AT988" i="50"/>
  <c r="AS988" i="50"/>
  <c r="AR988" i="50"/>
  <c r="AZ987" i="50"/>
  <c r="AY987" i="50"/>
  <c r="AX987" i="50"/>
  <c r="AW987" i="50"/>
  <c r="AV987" i="50"/>
  <c r="AU987" i="50"/>
  <c r="AT987" i="50"/>
  <c r="AS987" i="50"/>
  <c r="AR987" i="50"/>
  <c r="AZ986" i="50"/>
  <c r="AY986" i="50"/>
  <c r="AX986" i="50"/>
  <c r="AW986" i="50"/>
  <c r="AV986" i="50"/>
  <c r="AU986" i="50"/>
  <c r="AT986" i="50"/>
  <c r="AS986" i="50"/>
  <c r="AR986" i="50"/>
  <c r="AZ985" i="50"/>
  <c r="AY985" i="50"/>
  <c r="AX985" i="50"/>
  <c r="AW985" i="50"/>
  <c r="AV985" i="50"/>
  <c r="AU985" i="50"/>
  <c r="AT985" i="50"/>
  <c r="AS985" i="50"/>
  <c r="AR985" i="50"/>
  <c r="AZ984" i="50"/>
  <c r="AY984" i="50"/>
  <c r="AX984" i="50"/>
  <c r="AW984" i="50"/>
  <c r="AV984" i="50"/>
  <c r="AU984" i="50"/>
  <c r="AT984" i="50"/>
  <c r="AS984" i="50"/>
  <c r="AR984" i="50"/>
  <c r="AZ983" i="50"/>
  <c r="AY983" i="50"/>
  <c r="AX983" i="50"/>
  <c r="AW983" i="50"/>
  <c r="AV983" i="50"/>
  <c r="AU983" i="50"/>
  <c r="AT983" i="50"/>
  <c r="AS983" i="50"/>
  <c r="AR983" i="50"/>
  <c r="AZ982" i="50"/>
  <c r="AY982" i="50"/>
  <c r="AX982" i="50"/>
  <c r="AW982" i="50"/>
  <c r="AV982" i="50"/>
  <c r="AU982" i="50"/>
  <c r="AT982" i="50"/>
  <c r="AS982" i="50"/>
  <c r="AR982" i="50"/>
  <c r="AZ981" i="50"/>
  <c r="AY981" i="50"/>
  <c r="AX981" i="50"/>
  <c r="AW981" i="50"/>
  <c r="AV981" i="50"/>
  <c r="AU981" i="50"/>
  <c r="AT981" i="50"/>
  <c r="AS981" i="50"/>
  <c r="AR981" i="50"/>
  <c r="AZ980" i="50"/>
  <c r="AY980" i="50"/>
  <c r="AX980" i="50"/>
  <c r="AW980" i="50"/>
  <c r="AV980" i="50"/>
  <c r="AU980" i="50"/>
  <c r="AT980" i="50"/>
  <c r="AS980" i="50"/>
  <c r="AR980" i="50"/>
  <c r="AZ979" i="50"/>
  <c r="AY979" i="50"/>
  <c r="AX979" i="50"/>
  <c r="AW979" i="50"/>
  <c r="AV979" i="50"/>
  <c r="AU979" i="50"/>
  <c r="AT979" i="50"/>
  <c r="AS979" i="50"/>
  <c r="AR979" i="50"/>
  <c r="AZ978" i="50"/>
  <c r="AY978" i="50"/>
  <c r="AX978" i="50"/>
  <c r="AW978" i="50"/>
  <c r="AV978" i="50"/>
  <c r="AU978" i="50"/>
  <c r="AT978" i="50"/>
  <c r="AS978" i="50"/>
  <c r="AR978" i="50"/>
  <c r="AZ977" i="50"/>
  <c r="AY977" i="50"/>
  <c r="AX977" i="50"/>
  <c r="AW977" i="50"/>
  <c r="AV977" i="50"/>
  <c r="AU977" i="50"/>
  <c r="AT977" i="50"/>
  <c r="AS977" i="50"/>
  <c r="AR977" i="50"/>
  <c r="H977" i="50"/>
  <c r="F977" i="50"/>
  <c r="AZ976" i="50"/>
  <c r="AY976" i="50"/>
  <c r="AX976" i="50"/>
  <c r="AW976" i="50"/>
  <c r="AV976" i="50"/>
  <c r="AU976" i="50"/>
  <c r="AT976" i="50"/>
  <c r="AS976" i="50"/>
  <c r="AR976" i="50"/>
  <c r="BK976" i="50" s="1"/>
  <c r="AZ975" i="50"/>
  <c r="AY975" i="50"/>
  <c r="AX975" i="50"/>
  <c r="AW975" i="50"/>
  <c r="AV975" i="50"/>
  <c r="AU975" i="50"/>
  <c r="AT975" i="50"/>
  <c r="AS975" i="50"/>
  <c r="AR975" i="50"/>
  <c r="AZ974" i="50"/>
  <c r="AY974" i="50"/>
  <c r="AX974" i="50"/>
  <c r="AW974" i="50"/>
  <c r="AV974" i="50"/>
  <c r="AU974" i="50"/>
  <c r="AT974" i="50"/>
  <c r="AS974" i="50"/>
  <c r="AR974" i="50"/>
  <c r="AZ973" i="50"/>
  <c r="AY973" i="50"/>
  <c r="AX973" i="50"/>
  <c r="AW973" i="50"/>
  <c r="AV973" i="50"/>
  <c r="AU973" i="50"/>
  <c r="AT973" i="50"/>
  <c r="AS973" i="50"/>
  <c r="AR973" i="50"/>
  <c r="AZ972" i="50"/>
  <c r="AY972" i="50"/>
  <c r="AX972" i="50"/>
  <c r="AW972" i="50"/>
  <c r="AV972" i="50"/>
  <c r="AU972" i="50"/>
  <c r="AT972" i="50"/>
  <c r="AS972" i="50"/>
  <c r="AR972" i="50"/>
  <c r="AZ971" i="50"/>
  <c r="AY971" i="50"/>
  <c r="AX971" i="50"/>
  <c r="AW971" i="50"/>
  <c r="AV971" i="50"/>
  <c r="AU971" i="50"/>
  <c r="AT971" i="50"/>
  <c r="AS971" i="50"/>
  <c r="AR971" i="50"/>
  <c r="AZ970" i="50"/>
  <c r="AY970" i="50"/>
  <c r="AX970" i="50"/>
  <c r="AW970" i="50"/>
  <c r="AV970" i="50"/>
  <c r="AU970" i="50"/>
  <c r="AT970" i="50"/>
  <c r="AS970" i="50"/>
  <c r="AR970" i="50"/>
  <c r="AZ969" i="50"/>
  <c r="AY969" i="50"/>
  <c r="AX969" i="50"/>
  <c r="AW969" i="50"/>
  <c r="AV969" i="50"/>
  <c r="AU969" i="50"/>
  <c r="AT969" i="50"/>
  <c r="AS969" i="50"/>
  <c r="AR969" i="50"/>
  <c r="AZ968" i="50"/>
  <c r="AY968" i="50"/>
  <c r="AX968" i="50"/>
  <c r="AW968" i="50"/>
  <c r="AV968" i="50"/>
  <c r="AU968" i="50"/>
  <c r="AT968" i="50"/>
  <c r="AS968" i="50"/>
  <c r="AR968" i="50"/>
  <c r="AZ967" i="50"/>
  <c r="AY967" i="50"/>
  <c r="AX967" i="50"/>
  <c r="AW967" i="50"/>
  <c r="AV967" i="50"/>
  <c r="AU967" i="50"/>
  <c r="AT967" i="50"/>
  <c r="AS967" i="50"/>
  <c r="AR967" i="50"/>
  <c r="AZ966" i="50"/>
  <c r="AY966" i="50"/>
  <c r="AX966" i="50"/>
  <c r="AW966" i="50"/>
  <c r="AV966" i="50"/>
  <c r="AU966" i="50"/>
  <c r="AT966" i="50"/>
  <c r="AS966" i="50"/>
  <c r="AR966" i="50"/>
  <c r="AZ965" i="50"/>
  <c r="AY965" i="50"/>
  <c r="AX965" i="50"/>
  <c r="AW965" i="50"/>
  <c r="AV965" i="50"/>
  <c r="AU965" i="50"/>
  <c r="AT965" i="50"/>
  <c r="AS965" i="50"/>
  <c r="AR965" i="50"/>
  <c r="AZ964" i="50"/>
  <c r="AY964" i="50"/>
  <c r="AX964" i="50"/>
  <c r="AW964" i="50"/>
  <c r="AV964" i="50"/>
  <c r="AU964" i="50"/>
  <c r="AT964" i="50"/>
  <c r="AS964" i="50"/>
  <c r="AR964" i="50"/>
  <c r="BK964" i="50" s="1"/>
  <c r="AZ963" i="50"/>
  <c r="AY963" i="50"/>
  <c r="AX963" i="50"/>
  <c r="AW963" i="50"/>
  <c r="AV963" i="50"/>
  <c r="AU963" i="50"/>
  <c r="AT963" i="50"/>
  <c r="AS963" i="50"/>
  <c r="AR963" i="50"/>
  <c r="AZ962" i="50"/>
  <c r="AY962" i="50"/>
  <c r="AX962" i="50"/>
  <c r="AW962" i="50"/>
  <c r="AV962" i="50"/>
  <c r="AU962" i="50"/>
  <c r="AT962" i="50"/>
  <c r="AS962" i="50"/>
  <c r="AR962" i="50"/>
  <c r="BK962" i="50" s="1"/>
  <c r="AZ961" i="50"/>
  <c r="AY961" i="50"/>
  <c r="AX961" i="50"/>
  <c r="AW961" i="50"/>
  <c r="AV961" i="50"/>
  <c r="AU961" i="50"/>
  <c r="AT961" i="50"/>
  <c r="AS961" i="50"/>
  <c r="AR961" i="50"/>
  <c r="H961" i="50"/>
  <c r="F961" i="50"/>
  <c r="AZ960" i="50"/>
  <c r="AY960" i="50"/>
  <c r="AX960" i="50"/>
  <c r="AW960" i="50"/>
  <c r="AV960" i="50"/>
  <c r="AU960" i="50"/>
  <c r="AT960" i="50"/>
  <c r="AS960" i="50"/>
  <c r="AR960" i="50"/>
  <c r="AZ959" i="50"/>
  <c r="AY959" i="50"/>
  <c r="AX959" i="50"/>
  <c r="AW959" i="50"/>
  <c r="AV959" i="50"/>
  <c r="AU959" i="50"/>
  <c r="AT959" i="50"/>
  <c r="AS959" i="50"/>
  <c r="AR959" i="50"/>
  <c r="BK959" i="50" s="1"/>
  <c r="AZ958" i="50"/>
  <c r="AY958" i="50"/>
  <c r="AX958" i="50"/>
  <c r="AW958" i="50"/>
  <c r="AV958" i="50"/>
  <c r="AU958" i="50"/>
  <c r="AT958" i="50"/>
  <c r="AS958" i="50"/>
  <c r="AR958" i="50"/>
  <c r="BK958" i="50" s="1"/>
  <c r="AZ957" i="50"/>
  <c r="AY957" i="50"/>
  <c r="AX957" i="50"/>
  <c r="AW957" i="50"/>
  <c r="AV957" i="50"/>
  <c r="AU957" i="50"/>
  <c r="AT957" i="50"/>
  <c r="AS957" i="50"/>
  <c r="AR957" i="50"/>
  <c r="BK957" i="50" s="1"/>
  <c r="AZ956" i="50"/>
  <c r="AY956" i="50"/>
  <c r="AX956" i="50"/>
  <c r="AW956" i="50"/>
  <c r="AV956" i="50"/>
  <c r="AU956" i="50"/>
  <c r="BL956" i="50" s="1"/>
  <c r="AT956" i="50"/>
  <c r="AS956" i="50"/>
  <c r="AR956" i="50"/>
  <c r="BK956" i="50" s="1"/>
  <c r="AZ955" i="50"/>
  <c r="AY955" i="50"/>
  <c r="AX955" i="50"/>
  <c r="AW955" i="50"/>
  <c r="AV955" i="50"/>
  <c r="AU955" i="50"/>
  <c r="AT955" i="50"/>
  <c r="AS955" i="50"/>
  <c r="AR955" i="50"/>
  <c r="AZ954" i="50"/>
  <c r="AY954" i="50"/>
  <c r="AX954" i="50"/>
  <c r="AW954" i="50"/>
  <c r="AV954" i="50"/>
  <c r="AU954" i="50"/>
  <c r="AT954" i="50"/>
  <c r="AS954" i="50"/>
  <c r="AR954" i="50"/>
  <c r="BK954" i="50" s="1"/>
  <c r="AZ953" i="50"/>
  <c r="AY953" i="50"/>
  <c r="AX953" i="50"/>
  <c r="AW953" i="50"/>
  <c r="AV953" i="50"/>
  <c r="AU953" i="50"/>
  <c r="AT953" i="50"/>
  <c r="AS953" i="50"/>
  <c r="AR953" i="50"/>
  <c r="BK953" i="50" s="1"/>
  <c r="AZ952" i="50"/>
  <c r="AY952" i="50"/>
  <c r="AX952" i="50"/>
  <c r="AW952" i="50"/>
  <c r="AV952" i="50"/>
  <c r="AU952" i="50"/>
  <c r="AT952" i="50"/>
  <c r="AS952" i="50"/>
  <c r="AR952" i="50"/>
  <c r="BK952" i="50" s="1"/>
  <c r="AZ951" i="50"/>
  <c r="AY951" i="50"/>
  <c r="AX951" i="50"/>
  <c r="AW951" i="50"/>
  <c r="AV951" i="50"/>
  <c r="AU951" i="50"/>
  <c r="AT951" i="50"/>
  <c r="AS951" i="50"/>
  <c r="AR951" i="50"/>
  <c r="AZ950" i="50"/>
  <c r="AY950" i="50"/>
  <c r="AX950" i="50"/>
  <c r="AW950" i="50"/>
  <c r="AV950" i="50"/>
  <c r="AU950" i="50"/>
  <c r="AT950" i="50"/>
  <c r="AS950" i="50"/>
  <c r="AR950" i="50"/>
  <c r="AZ949" i="50"/>
  <c r="AY949" i="50"/>
  <c r="AX949" i="50"/>
  <c r="AW949" i="50"/>
  <c r="AV949" i="50"/>
  <c r="AU949" i="50"/>
  <c r="AT949" i="50"/>
  <c r="AS949" i="50"/>
  <c r="AR949" i="50"/>
  <c r="AZ948" i="50"/>
  <c r="AY948" i="50"/>
  <c r="AX948" i="50"/>
  <c r="AW948" i="50"/>
  <c r="AV948" i="50"/>
  <c r="AU948" i="50"/>
  <c r="AT948" i="50"/>
  <c r="AS948" i="50"/>
  <c r="AR948" i="50"/>
  <c r="BK948" i="50" s="1"/>
  <c r="AZ947" i="50"/>
  <c r="AY947" i="50"/>
  <c r="AX947" i="50"/>
  <c r="AW947" i="50"/>
  <c r="AV947" i="50"/>
  <c r="AU947" i="50"/>
  <c r="AT947" i="50"/>
  <c r="AS947" i="50"/>
  <c r="AR947" i="50"/>
  <c r="BK947" i="50" s="1"/>
  <c r="AZ946" i="50"/>
  <c r="AY946" i="50"/>
  <c r="AX946" i="50"/>
  <c r="AW946" i="50"/>
  <c r="AV946" i="50"/>
  <c r="AU946" i="50"/>
  <c r="AT946" i="50"/>
  <c r="AS946" i="50"/>
  <c r="AR946" i="50"/>
  <c r="AZ945" i="50"/>
  <c r="AY945" i="50"/>
  <c r="AX945" i="50"/>
  <c r="AW945" i="50"/>
  <c r="AV945" i="50"/>
  <c r="AU945" i="50"/>
  <c r="AT945" i="50"/>
  <c r="AS945" i="50"/>
  <c r="AR945" i="50"/>
  <c r="BK945" i="50" s="1"/>
  <c r="AZ944" i="50"/>
  <c r="AY944" i="50"/>
  <c r="AX944" i="50"/>
  <c r="AW944" i="50"/>
  <c r="AV944" i="50"/>
  <c r="AU944" i="50"/>
  <c r="AT944" i="50"/>
  <c r="AS944" i="50"/>
  <c r="AR944" i="50"/>
  <c r="BK944" i="50" s="1"/>
  <c r="AZ943" i="50"/>
  <c r="AY943" i="50"/>
  <c r="AX943" i="50"/>
  <c r="AW943" i="50"/>
  <c r="AV943" i="50"/>
  <c r="AU943" i="50"/>
  <c r="AT943" i="50"/>
  <c r="AS943" i="50"/>
  <c r="AR943" i="50"/>
  <c r="AZ942" i="50"/>
  <c r="AY942" i="50"/>
  <c r="AX942" i="50"/>
  <c r="AW942" i="50"/>
  <c r="AV942" i="50"/>
  <c r="AU942" i="50"/>
  <c r="BL942" i="50" s="1"/>
  <c r="AT942" i="50"/>
  <c r="AS942" i="50"/>
  <c r="AR942" i="50"/>
  <c r="AZ941" i="50"/>
  <c r="AY941" i="50"/>
  <c r="AX941" i="50"/>
  <c r="AW941" i="50"/>
  <c r="AV941" i="50"/>
  <c r="AU941" i="50"/>
  <c r="AT941" i="50"/>
  <c r="AS941" i="50"/>
  <c r="AR941" i="50"/>
  <c r="BK941" i="50" s="1"/>
  <c r="AZ940" i="50"/>
  <c r="AY940" i="50"/>
  <c r="AX940" i="50"/>
  <c r="AW940" i="50"/>
  <c r="AV940" i="50"/>
  <c r="AU940" i="50"/>
  <c r="AT940" i="50"/>
  <c r="AS940" i="50"/>
  <c r="AR940" i="50"/>
  <c r="AZ939" i="50"/>
  <c r="AY939" i="50"/>
  <c r="AX939" i="50"/>
  <c r="AW939" i="50"/>
  <c r="AV939" i="50"/>
  <c r="AU939" i="50"/>
  <c r="AT939" i="50"/>
  <c r="AS939" i="50"/>
  <c r="AR939" i="50"/>
  <c r="AZ938" i="50"/>
  <c r="AY938" i="50"/>
  <c r="AX938" i="50"/>
  <c r="AW938" i="50"/>
  <c r="AV938" i="50"/>
  <c r="AU938" i="50"/>
  <c r="AT938" i="50"/>
  <c r="AS938" i="50"/>
  <c r="AR938" i="50"/>
  <c r="AZ937" i="50"/>
  <c r="AY937" i="50"/>
  <c r="AX937" i="50"/>
  <c r="AW937" i="50"/>
  <c r="AV937" i="50"/>
  <c r="AU937" i="50"/>
  <c r="AT937" i="50"/>
  <c r="AS937" i="50"/>
  <c r="AR937" i="50"/>
  <c r="AZ936" i="50"/>
  <c r="AY936" i="50"/>
  <c r="AX936" i="50"/>
  <c r="AW936" i="50"/>
  <c r="AV936" i="50"/>
  <c r="AU936" i="50"/>
  <c r="AT936" i="50"/>
  <c r="AS936" i="50"/>
  <c r="AR936" i="50"/>
  <c r="AZ935" i="50"/>
  <c r="AY935" i="50"/>
  <c r="AX935" i="50"/>
  <c r="AW935" i="50"/>
  <c r="AV935" i="50"/>
  <c r="AU935" i="50"/>
  <c r="AT935" i="50"/>
  <c r="AS935" i="50"/>
  <c r="AR935" i="50"/>
  <c r="AZ934" i="50"/>
  <c r="AY934" i="50"/>
  <c r="AX934" i="50"/>
  <c r="AW934" i="50"/>
  <c r="AV934" i="50"/>
  <c r="AU934" i="50"/>
  <c r="AT934" i="50"/>
  <c r="AS934" i="50"/>
  <c r="AR934" i="50"/>
  <c r="BK934" i="50" s="1"/>
  <c r="AZ933" i="50"/>
  <c r="AY933" i="50"/>
  <c r="AX933" i="50"/>
  <c r="AW933" i="50"/>
  <c r="AV933" i="50"/>
  <c r="AU933" i="50"/>
  <c r="AT933" i="50"/>
  <c r="AS933" i="50"/>
  <c r="AR933" i="50"/>
  <c r="AZ932" i="50"/>
  <c r="AY932" i="50"/>
  <c r="AX932" i="50"/>
  <c r="AW932" i="50"/>
  <c r="AV932" i="50"/>
  <c r="AU932" i="50"/>
  <c r="AT932" i="50"/>
  <c r="AS932" i="50"/>
  <c r="AR932" i="50"/>
  <c r="AZ931" i="50"/>
  <c r="AY931" i="50"/>
  <c r="AX931" i="50"/>
  <c r="AW931" i="50"/>
  <c r="AV931" i="50"/>
  <c r="AU931" i="50"/>
  <c r="AT931" i="50"/>
  <c r="AS931" i="50"/>
  <c r="AR931" i="50"/>
  <c r="BK931" i="50" s="1"/>
  <c r="AZ930" i="50"/>
  <c r="AY930" i="50"/>
  <c r="AX930" i="50"/>
  <c r="AW930" i="50"/>
  <c r="AV930" i="50"/>
  <c r="AU930" i="50"/>
  <c r="AT930" i="50"/>
  <c r="AS930" i="50"/>
  <c r="AR930" i="50"/>
  <c r="BK930" i="50" s="1"/>
  <c r="AZ929" i="50"/>
  <c r="AY929" i="50"/>
  <c r="AX929" i="50"/>
  <c r="AW929" i="50"/>
  <c r="AV929" i="50"/>
  <c r="AU929" i="50"/>
  <c r="AT929" i="50"/>
  <c r="AS929" i="50"/>
  <c r="AR929" i="50"/>
  <c r="AZ928" i="50"/>
  <c r="AY928" i="50"/>
  <c r="AX928" i="50"/>
  <c r="AW928" i="50"/>
  <c r="AV928" i="50"/>
  <c r="AU928" i="50"/>
  <c r="AT928" i="50"/>
  <c r="AS928" i="50"/>
  <c r="AR928" i="50"/>
  <c r="AZ927" i="50"/>
  <c r="AY927" i="50"/>
  <c r="AX927" i="50"/>
  <c r="AW927" i="50"/>
  <c r="AV927" i="50"/>
  <c r="AU927" i="50"/>
  <c r="AT927" i="50"/>
  <c r="AS927" i="50"/>
  <c r="AR927" i="50"/>
  <c r="AZ926" i="50"/>
  <c r="AY926" i="50"/>
  <c r="AX926" i="50"/>
  <c r="AW926" i="50"/>
  <c r="AV926" i="50"/>
  <c r="AU926" i="50"/>
  <c r="AT926" i="50"/>
  <c r="AS926" i="50"/>
  <c r="AR926" i="50"/>
  <c r="BK926" i="50" s="1"/>
  <c r="AZ925" i="50"/>
  <c r="AY925" i="50"/>
  <c r="AX925" i="50"/>
  <c r="AW925" i="50"/>
  <c r="AV925" i="50"/>
  <c r="AU925" i="50"/>
  <c r="AT925" i="50"/>
  <c r="AS925" i="50"/>
  <c r="AR925" i="50"/>
  <c r="AZ924" i="50"/>
  <c r="AY924" i="50"/>
  <c r="AX924" i="50"/>
  <c r="AW924" i="50"/>
  <c r="AV924" i="50"/>
  <c r="AU924" i="50"/>
  <c r="AT924" i="50"/>
  <c r="AS924" i="50"/>
  <c r="AR924" i="50"/>
  <c r="AZ923" i="50"/>
  <c r="AY923" i="50"/>
  <c r="AX923" i="50"/>
  <c r="AW923" i="50"/>
  <c r="AV923" i="50"/>
  <c r="AU923" i="50"/>
  <c r="AT923" i="50"/>
  <c r="AS923" i="50"/>
  <c r="AR923" i="50"/>
  <c r="AZ922" i="50"/>
  <c r="AY922" i="50"/>
  <c r="AX922" i="50"/>
  <c r="AW922" i="50"/>
  <c r="AV922" i="50"/>
  <c r="AU922" i="50"/>
  <c r="AT922" i="50"/>
  <c r="AS922" i="50"/>
  <c r="AR922" i="50"/>
  <c r="AZ921" i="50"/>
  <c r="AY921" i="50"/>
  <c r="AX921" i="50"/>
  <c r="AW921" i="50"/>
  <c r="AV921" i="50"/>
  <c r="AU921" i="50"/>
  <c r="AT921" i="50"/>
  <c r="AS921" i="50"/>
  <c r="AR921" i="50"/>
  <c r="AZ920" i="50"/>
  <c r="AY920" i="50"/>
  <c r="AX920" i="50"/>
  <c r="AW920" i="50"/>
  <c r="AV920" i="50"/>
  <c r="AU920" i="50"/>
  <c r="AT920" i="50"/>
  <c r="AS920" i="50"/>
  <c r="AR920" i="50"/>
  <c r="AZ919" i="50"/>
  <c r="AY919" i="50"/>
  <c r="AX919" i="50"/>
  <c r="AW919" i="50"/>
  <c r="AV919" i="50"/>
  <c r="AU919" i="50"/>
  <c r="AT919" i="50"/>
  <c r="AS919" i="50"/>
  <c r="AR919" i="50"/>
  <c r="AZ918" i="50"/>
  <c r="AY918" i="50"/>
  <c r="AX918" i="50"/>
  <c r="AW918" i="50"/>
  <c r="AV918" i="50"/>
  <c r="AU918" i="50"/>
  <c r="AT918" i="50"/>
  <c r="AS918" i="50"/>
  <c r="AR918" i="50"/>
  <c r="AZ917" i="50"/>
  <c r="AY917" i="50"/>
  <c r="AX917" i="50"/>
  <c r="AW917" i="50"/>
  <c r="AV917" i="50"/>
  <c r="AU917" i="50"/>
  <c r="AT917" i="50"/>
  <c r="AS917" i="50"/>
  <c r="AR917" i="50"/>
  <c r="AZ916" i="50"/>
  <c r="AY916" i="50"/>
  <c r="AX916" i="50"/>
  <c r="AW916" i="50"/>
  <c r="AV916" i="50"/>
  <c r="AU916" i="50"/>
  <c r="AT916" i="50"/>
  <c r="AS916" i="50"/>
  <c r="AR916" i="50"/>
  <c r="AZ915" i="50"/>
  <c r="AY915" i="50"/>
  <c r="AX915" i="50"/>
  <c r="AW915" i="50"/>
  <c r="AV915" i="50"/>
  <c r="AU915" i="50"/>
  <c r="AT915" i="50"/>
  <c r="AS915" i="50"/>
  <c r="AR915" i="50"/>
  <c r="AZ914" i="50"/>
  <c r="AY914" i="50"/>
  <c r="AX914" i="50"/>
  <c r="AW914" i="50"/>
  <c r="AV914" i="50"/>
  <c r="AU914" i="50"/>
  <c r="AT914" i="50"/>
  <c r="AS914" i="50"/>
  <c r="AR914" i="50"/>
  <c r="BK914" i="50" s="1"/>
  <c r="AZ913" i="50"/>
  <c r="AY913" i="50"/>
  <c r="AX913" i="50"/>
  <c r="AW913" i="50"/>
  <c r="AV913" i="50"/>
  <c r="AU913" i="50"/>
  <c r="AT913" i="50"/>
  <c r="AS913" i="50"/>
  <c r="AR913" i="50"/>
  <c r="AZ912" i="50"/>
  <c r="AY912" i="50"/>
  <c r="AX912" i="50"/>
  <c r="AW912" i="50"/>
  <c r="AV912" i="50"/>
  <c r="AU912" i="50"/>
  <c r="AT912" i="50"/>
  <c r="AS912" i="50"/>
  <c r="AR912" i="50"/>
  <c r="AZ911" i="50"/>
  <c r="AY911" i="50"/>
  <c r="AX911" i="50"/>
  <c r="AW911" i="50"/>
  <c r="AV911" i="50"/>
  <c r="AU911" i="50"/>
  <c r="AT911" i="50"/>
  <c r="AS911" i="50"/>
  <c r="AR911" i="50"/>
  <c r="AZ910" i="50"/>
  <c r="AY910" i="50"/>
  <c r="AX910" i="50"/>
  <c r="AW910" i="50"/>
  <c r="AV910" i="50"/>
  <c r="AU910" i="50"/>
  <c r="AT910" i="50"/>
  <c r="AS910" i="50"/>
  <c r="AR910" i="50"/>
  <c r="AZ909" i="50"/>
  <c r="AY909" i="50"/>
  <c r="AX909" i="50"/>
  <c r="AW909" i="50"/>
  <c r="AV909" i="50"/>
  <c r="AU909" i="50"/>
  <c r="AT909" i="50"/>
  <c r="AS909" i="50"/>
  <c r="AR909" i="50"/>
  <c r="AZ908" i="50"/>
  <c r="AY908" i="50"/>
  <c r="AX908" i="50"/>
  <c r="AW908" i="50"/>
  <c r="AV908" i="50"/>
  <c r="AU908" i="50"/>
  <c r="AT908" i="50"/>
  <c r="AS908" i="50"/>
  <c r="AR908" i="50"/>
  <c r="H908" i="50"/>
  <c r="F908" i="50"/>
  <c r="AZ907" i="50"/>
  <c r="AY907" i="50"/>
  <c r="AX907" i="50"/>
  <c r="AW907" i="50"/>
  <c r="AV907" i="50"/>
  <c r="AU907" i="50"/>
  <c r="AT907" i="50"/>
  <c r="AS907" i="50"/>
  <c r="AR907" i="50"/>
  <c r="AZ906" i="50"/>
  <c r="AY906" i="50"/>
  <c r="AX906" i="50"/>
  <c r="AW906" i="50"/>
  <c r="AV906" i="50"/>
  <c r="AU906" i="50"/>
  <c r="AT906" i="50"/>
  <c r="AS906" i="50"/>
  <c r="AR906" i="50"/>
  <c r="BK906" i="50" s="1"/>
  <c r="AZ905" i="50"/>
  <c r="AY905" i="50"/>
  <c r="AX905" i="50"/>
  <c r="AW905" i="50"/>
  <c r="AV905" i="50"/>
  <c r="AU905" i="50"/>
  <c r="AT905" i="50"/>
  <c r="AS905" i="50"/>
  <c r="AR905" i="50"/>
  <c r="AZ904" i="50"/>
  <c r="AY904" i="50"/>
  <c r="AX904" i="50"/>
  <c r="AW904" i="50"/>
  <c r="AV904" i="50"/>
  <c r="AU904" i="50"/>
  <c r="AT904" i="50"/>
  <c r="AS904" i="50"/>
  <c r="AR904" i="50"/>
  <c r="AZ903" i="50"/>
  <c r="AY903" i="50"/>
  <c r="AX903" i="50"/>
  <c r="AW903" i="50"/>
  <c r="AV903" i="50"/>
  <c r="AU903" i="50"/>
  <c r="AT903" i="50"/>
  <c r="AS903" i="50"/>
  <c r="AR903" i="50"/>
  <c r="AZ902" i="50"/>
  <c r="AY902" i="50"/>
  <c r="AX902" i="50"/>
  <c r="AW902" i="50"/>
  <c r="AV902" i="50"/>
  <c r="AU902" i="50"/>
  <c r="AT902" i="50"/>
  <c r="AS902" i="50"/>
  <c r="AR902" i="50"/>
  <c r="AZ901" i="50"/>
  <c r="AY901" i="50"/>
  <c r="AX901" i="50"/>
  <c r="AW901" i="50"/>
  <c r="AV901" i="50"/>
  <c r="AU901" i="50"/>
  <c r="AT901" i="50"/>
  <c r="AS901" i="50"/>
  <c r="AR901" i="50"/>
  <c r="AZ900" i="50"/>
  <c r="AY900" i="50"/>
  <c r="AX900" i="50"/>
  <c r="AW900" i="50"/>
  <c r="AV900" i="50"/>
  <c r="AU900" i="50"/>
  <c r="AT900" i="50"/>
  <c r="AS900" i="50"/>
  <c r="AR900" i="50"/>
  <c r="AZ899" i="50"/>
  <c r="AY899" i="50"/>
  <c r="AX899" i="50"/>
  <c r="AW899" i="50"/>
  <c r="AV899" i="50"/>
  <c r="AU899" i="50"/>
  <c r="AT899" i="50"/>
  <c r="AS899" i="50"/>
  <c r="AR899" i="50"/>
  <c r="AZ898" i="50"/>
  <c r="AY898" i="50"/>
  <c r="AX898" i="50"/>
  <c r="AW898" i="50"/>
  <c r="AV898" i="50"/>
  <c r="AU898" i="50"/>
  <c r="AT898" i="50"/>
  <c r="AS898" i="50"/>
  <c r="AR898" i="50"/>
  <c r="AZ897" i="50"/>
  <c r="AY897" i="50"/>
  <c r="AX897" i="50"/>
  <c r="AW897" i="50"/>
  <c r="AV897" i="50"/>
  <c r="AU897" i="50"/>
  <c r="AT897" i="50"/>
  <c r="AS897" i="50"/>
  <c r="AR897" i="50"/>
  <c r="AZ896" i="50"/>
  <c r="AY896" i="50"/>
  <c r="AX896" i="50"/>
  <c r="AW896" i="50"/>
  <c r="AV896" i="50"/>
  <c r="AU896" i="50"/>
  <c r="AT896" i="50"/>
  <c r="AS896" i="50"/>
  <c r="AR896" i="50"/>
  <c r="AZ895" i="50"/>
  <c r="AY895" i="50"/>
  <c r="AX895" i="50"/>
  <c r="AW895" i="50"/>
  <c r="AV895" i="50"/>
  <c r="AU895" i="50"/>
  <c r="AT895" i="50"/>
  <c r="AS895" i="50"/>
  <c r="AR895" i="50"/>
  <c r="AZ894" i="50"/>
  <c r="AY894" i="50"/>
  <c r="AX894" i="50"/>
  <c r="AW894" i="50"/>
  <c r="AV894" i="50"/>
  <c r="AU894" i="50"/>
  <c r="AT894" i="50"/>
  <c r="AS894" i="50"/>
  <c r="AR894" i="50"/>
  <c r="AZ893" i="50"/>
  <c r="AY893" i="50"/>
  <c r="AX893" i="50"/>
  <c r="AW893" i="50"/>
  <c r="AV893" i="50"/>
  <c r="AU893" i="50"/>
  <c r="AT893" i="50"/>
  <c r="AS893" i="50"/>
  <c r="AR893" i="50"/>
  <c r="AZ892" i="50"/>
  <c r="AY892" i="50"/>
  <c r="AX892" i="50"/>
  <c r="AW892" i="50"/>
  <c r="AV892" i="50"/>
  <c r="AU892" i="50"/>
  <c r="AT892" i="50"/>
  <c r="AS892" i="50"/>
  <c r="AR892" i="50"/>
  <c r="AZ891" i="50"/>
  <c r="AY891" i="50"/>
  <c r="AX891" i="50"/>
  <c r="AW891" i="50"/>
  <c r="AV891" i="50"/>
  <c r="AU891" i="50"/>
  <c r="AT891" i="50"/>
  <c r="AS891" i="50"/>
  <c r="AR891" i="50"/>
  <c r="AZ890" i="50"/>
  <c r="AY890" i="50"/>
  <c r="AX890" i="50"/>
  <c r="AW890" i="50"/>
  <c r="AV890" i="50"/>
  <c r="AU890" i="50"/>
  <c r="AT890" i="50"/>
  <c r="AS890" i="50"/>
  <c r="AR890" i="50"/>
  <c r="AZ889" i="50"/>
  <c r="AY889" i="50"/>
  <c r="AX889" i="50"/>
  <c r="AW889" i="50"/>
  <c r="AV889" i="50"/>
  <c r="AU889" i="50"/>
  <c r="AT889" i="50"/>
  <c r="AS889" i="50"/>
  <c r="AR889" i="50"/>
  <c r="AZ888" i="50"/>
  <c r="AY888" i="50"/>
  <c r="AX888" i="50"/>
  <c r="AW888" i="50"/>
  <c r="AV888" i="50"/>
  <c r="AU888" i="50"/>
  <c r="AT888" i="50"/>
  <c r="AS888" i="50"/>
  <c r="AR888" i="50"/>
  <c r="AZ887" i="50"/>
  <c r="AY887" i="50"/>
  <c r="AX887" i="50"/>
  <c r="AW887" i="50"/>
  <c r="AV887" i="50"/>
  <c r="AU887" i="50"/>
  <c r="AT887" i="50"/>
  <c r="AS887" i="50"/>
  <c r="AR887" i="50"/>
  <c r="AZ886" i="50"/>
  <c r="AY886" i="50"/>
  <c r="AX886" i="50"/>
  <c r="AW886" i="50"/>
  <c r="AV886" i="50"/>
  <c r="AU886" i="50"/>
  <c r="AT886" i="50"/>
  <c r="AS886" i="50"/>
  <c r="AR886" i="50"/>
  <c r="AZ885" i="50"/>
  <c r="AY885" i="50"/>
  <c r="AX885" i="50"/>
  <c r="AW885" i="50"/>
  <c r="AV885" i="50"/>
  <c r="AU885" i="50"/>
  <c r="AT885" i="50"/>
  <c r="AS885" i="50"/>
  <c r="AR885" i="50"/>
  <c r="AZ884" i="50"/>
  <c r="AY884" i="50"/>
  <c r="AX884" i="50"/>
  <c r="AW884" i="50"/>
  <c r="AV884" i="50"/>
  <c r="AU884" i="50"/>
  <c r="AT884" i="50"/>
  <c r="AS884" i="50"/>
  <c r="AR884" i="50"/>
  <c r="AZ883" i="50"/>
  <c r="AY883" i="50"/>
  <c r="AX883" i="50"/>
  <c r="AW883" i="50"/>
  <c r="AV883" i="50"/>
  <c r="AU883" i="50"/>
  <c r="AT883" i="50"/>
  <c r="AS883" i="50"/>
  <c r="AR883" i="50"/>
  <c r="AZ882" i="50"/>
  <c r="AY882" i="50"/>
  <c r="AX882" i="50"/>
  <c r="AW882" i="50"/>
  <c r="AV882" i="50"/>
  <c r="AU882" i="50"/>
  <c r="AT882" i="50"/>
  <c r="AS882" i="50"/>
  <c r="AR882" i="50"/>
  <c r="AZ881" i="50"/>
  <c r="AY881" i="50"/>
  <c r="AX881" i="50"/>
  <c r="AW881" i="50"/>
  <c r="AV881" i="50"/>
  <c r="AU881" i="50"/>
  <c r="AT881" i="50"/>
  <c r="AS881" i="50"/>
  <c r="AR881" i="50"/>
  <c r="AZ880" i="50"/>
  <c r="AY880" i="50"/>
  <c r="AX880" i="50"/>
  <c r="AW880" i="50"/>
  <c r="AV880" i="50"/>
  <c r="AU880" i="50"/>
  <c r="AT880" i="50"/>
  <c r="AS880" i="50"/>
  <c r="AR880" i="50"/>
  <c r="AZ879" i="50"/>
  <c r="AY879" i="50"/>
  <c r="AX879" i="50"/>
  <c r="AW879" i="50"/>
  <c r="AV879" i="50"/>
  <c r="AU879" i="50"/>
  <c r="AT879" i="50"/>
  <c r="AS879" i="50"/>
  <c r="AR879" i="50"/>
  <c r="AZ878" i="50"/>
  <c r="AY878" i="50"/>
  <c r="AX878" i="50"/>
  <c r="AW878" i="50"/>
  <c r="AV878" i="50"/>
  <c r="AU878" i="50"/>
  <c r="AT878" i="50"/>
  <c r="AS878" i="50"/>
  <c r="AR878" i="50"/>
  <c r="H878" i="50"/>
  <c r="F878" i="50"/>
  <c r="AZ877" i="50"/>
  <c r="AY877" i="50"/>
  <c r="AX877" i="50"/>
  <c r="AW877" i="50"/>
  <c r="AV877" i="50"/>
  <c r="AU877" i="50"/>
  <c r="AT877" i="50"/>
  <c r="AS877" i="50"/>
  <c r="AR877" i="50"/>
  <c r="AZ876" i="50"/>
  <c r="AY876" i="50"/>
  <c r="AX876" i="50"/>
  <c r="AW876" i="50"/>
  <c r="AV876" i="50"/>
  <c r="AU876" i="50"/>
  <c r="AT876" i="50"/>
  <c r="AS876" i="50"/>
  <c r="AR876" i="50"/>
  <c r="AZ875" i="50"/>
  <c r="AY875" i="50"/>
  <c r="AX875" i="50"/>
  <c r="AW875" i="50"/>
  <c r="AV875" i="50"/>
  <c r="AU875" i="50"/>
  <c r="AT875" i="50"/>
  <c r="AS875" i="50"/>
  <c r="AR875" i="50"/>
  <c r="AZ874" i="50"/>
  <c r="AY874" i="50"/>
  <c r="AX874" i="50"/>
  <c r="AW874" i="50"/>
  <c r="AV874" i="50"/>
  <c r="AU874" i="50"/>
  <c r="AT874" i="50"/>
  <c r="AS874" i="50"/>
  <c r="AR874" i="50"/>
  <c r="AZ873" i="50"/>
  <c r="AY873" i="50"/>
  <c r="AX873" i="50"/>
  <c r="AW873" i="50"/>
  <c r="AV873" i="50"/>
  <c r="AU873" i="50"/>
  <c r="AT873" i="50"/>
  <c r="AS873" i="50"/>
  <c r="AR873" i="50"/>
  <c r="AZ872" i="50"/>
  <c r="AY872" i="50"/>
  <c r="AX872" i="50"/>
  <c r="AW872" i="50"/>
  <c r="AV872" i="50"/>
  <c r="AU872" i="50"/>
  <c r="AT872" i="50"/>
  <c r="AS872" i="50"/>
  <c r="AR872" i="50"/>
  <c r="AZ871" i="50"/>
  <c r="AY871" i="50"/>
  <c r="AX871" i="50"/>
  <c r="AW871" i="50"/>
  <c r="AV871" i="50"/>
  <c r="AU871" i="50"/>
  <c r="AT871" i="50"/>
  <c r="AS871" i="50"/>
  <c r="AR871" i="50"/>
  <c r="AZ870" i="50"/>
  <c r="AY870" i="50"/>
  <c r="AX870" i="50"/>
  <c r="AW870" i="50"/>
  <c r="AV870" i="50"/>
  <c r="AU870" i="50"/>
  <c r="AT870" i="50"/>
  <c r="AS870" i="50"/>
  <c r="AR870" i="50"/>
  <c r="AZ869" i="50"/>
  <c r="AY869" i="50"/>
  <c r="AX869" i="50"/>
  <c r="AW869" i="50"/>
  <c r="AV869" i="50"/>
  <c r="AU869" i="50"/>
  <c r="AT869" i="50"/>
  <c r="AS869" i="50"/>
  <c r="AR869" i="50"/>
  <c r="AZ868" i="50"/>
  <c r="AY868" i="50"/>
  <c r="AX868" i="50"/>
  <c r="AW868" i="50"/>
  <c r="AV868" i="50"/>
  <c r="AU868" i="50"/>
  <c r="AT868" i="50"/>
  <c r="AS868" i="50"/>
  <c r="AR868" i="50"/>
  <c r="AZ867" i="50"/>
  <c r="AY867" i="50"/>
  <c r="AX867" i="50"/>
  <c r="AW867" i="50"/>
  <c r="AV867" i="50"/>
  <c r="AU867" i="50"/>
  <c r="AT867" i="50"/>
  <c r="AS867" i="50"/>
  <c r="AR867" i="50"/>
  <c r="AZ866" i="50"/>
  <c r="AY866" i="50"/>
  <c r="AX866" i="50"/>
  <c r="AW866" i="50"/>
  <c r="AV866" i="50"/>
  <c r="AU866" i="50"/>
  <c r="AT866" i="50"/>
  <c r="AS866" i="50"/>
  <c r="AR866" i="50"/>
  <c r="AZ865" i="50"/>
  <c r="AY865" i="50"/>
  <c r="AX865" i="50"/>
  <c r="AW865" i="50"/>
  <c r="AV865" i="50"/>
  <c r="AU865" i="50"/>
  <c r="AT865" i="50"/>
  <c r="AS865" i="50"/>
  <c r="AR865" i="50"/>
  <c r="AZ864" i="50"/>
  <c r="AY864" i="50"/>
  <c r="AX864" i="50"/>
  <c r="AW864" i="50"/>
  <c r="AV864" i="50"/>
  <c r="AU864" i="50"/>
  <c r="AT864" i="50"/>
  <c r="AS864" i="50"/>
  <c r="AR864" i="50"/>
  <c r="AZ863" i="50"/>
  <c r="AY863" i="50"/>
  <c r="AX863" i="50"/>
  <c r="AW863" i="50"/>
  <c r="AV863" i="50"/>
  <c r="AU863" i="50"/>
  <c r="AT863" i="50"/>
  <c r="AS863" i="50"/>
  <c r="AR863" i="50"/>
  <c r="AZ862" i="50"/>
  <c r="AY862" i="50"/>
  <c r="AX862" i="50"/>
  <c r="AW862" i="50"/>
  <c r="AV862" i="50"/>
  <c r="AU862" i="50"/>
  <c r="AT862" i="50"/>
  <c r="AS862" i="50"/>
  <c r="AR862" i="50"/>
  <c r="AZ861" i="50"/>
  <c r="AY861" i="50"/>
  <c r="AX861" i="50"/>
  <c r="AW861" i="50"/>
  <c r="AV861" i="50"/>
  <c r="AU861" i="50"/>
  <c r="AT861" i="50"/>
  <c r="AS861" i="50"/>
  <c r="AR861" i="50"/>
  <c r="AZ860" i="50"/>
  <c r="AY860" i="50"/>
  <c r="AX860" i="50"/>
  <c r="AW860" i="50"/>
  <c r="AV860" i="50"/>
  <c r="AU860" i="50"/>
  <c r="AT860" i="50"/>
  <c r="AS860" i="50"/>
  <c r="AR860" i="50"/>
  <c r="AZ859" i="50"/>
  <c r="AY859" i="50"/>
  <c r="AX859" i="50"/>
  <c r="AW859" i="50"/>
  <c r="AV859" i="50"/>
  <c r="AU859" i="50"/>
  <c r="AT859" i="50"/>
  <c r="AS859" i="50"/>
  <c r="AR859" i="50"/>
  <c r="AZ858" i="50"/>
  <c r="AY858" i="50"/>
  <c r="AX858" i="50"/>
  <c r="AW858" i="50"/>
  <c r="AV858" i="50"/>
  <c r="AU858" i="50"/>
  <c r="AT858" i="50"/>
  <c r="AS858" i="50"/>
  <c r="AR858" i="50"/>
  <c r="AZ857" i="50"/>
  <c r="AY857" i="50"/>
  <c r="AX857" i="50"/>
  <c r="AW857" i="50"/>
  <c r="AV857" i="50"/>
  <c r="AU857" i="50"/>
  <c r="AT857" i="50"/>
  <c r="AS857" i="50"/>
  <c r="AR857" i="50"/>
  <c r="AZ856" i="50"/>
  <c r="AY856" i="50"/>
  <c r="AX856" i="50"/>
  <c r="AW856" i="50"/>
  <c r="AV856" i="50"/>
  <c r="AU856" i="50"/>
  <c r="AT856" i="50"/>
  <c r="AS856" i="50"/>
  <c r="AR856" i="50"/>
  <c r="AZ855" i="50"/>
  <c r="AY855" i="50"/>
  <c r="AX855" i="50"/>
  <c r="AW855" i="50"/>
  <c r="AV855" i="50"/>
  <c r="AU855" i="50"/>
  <c r="AT855" i="50"/>
  <c r="AS855" i="50"/>
  <c r="AR855" i="50"/>
  <c r="AZ854" i="50"/>
  <c r="AY854" i="50"/>
  <c r="AX854" i="50"/>
  <c r="AW854" i="50"/>
  <c r="AV854" i="50"/>
  <c r="AU854" i="50"/>
  <c r="AT854" i="50"/>
  <c r="AS854" i="50"/>
  <c r="AR854" i="50"/>
  <c r="H854" i="50"/>
  <c r="F854" i="50"/>
  <c r="AZ853" i="50"/>
  <c r="AY853" i="50"/>
  <c r="AX853" i="50"/>
  <c r="AW853" i="50"/>
  <c r="AV853" i="50"/>
  <c r="AU853" i="50"/>
  <c r="AT853" i="50"/>
  <c r="AS853" i="50"/>
  <c r="AR853" i="50"/>
  <c r="AZ852" i="50"/>
  <c r="AY852" i="50"/>
  <c r="AX852" i="50"/>
  <c r="AW852" i="50"/>
  <c r="AV852" i="50"/>
  <c r="AU852" i="50"/>
  <c r="AT852" i="50"/>
  <c r="AS852" i="50"/>
  <c r="AR852" i="50"/>
  <c r="AZ851" i="50"/>
  <c r="AY851" i="50"/>
  <c r="AX851" i="50"/>
  <c r="AW851" i="50"/>
  <c r="AV851" i="50"/>
  <c r="AU851" i="50"/>
  <c r="AT851" i="50"/>
  <c r="AS851" i="50"/>
  <c r="AR851" i="50"/>
  <c r="AZ850" i="50"/>
  <c r="AY850" i="50"/>
  <c r="AX850" i="50"/>
  <c r="AW850" i="50"/>
  <c r="AV850" i="50"/>
  <c r="AU850" i="50"/>
  <c r="AT850" i="50"/>
  <c r="AS850" i="50"/>
  <c r="AR850" i="50"/>
  <c r="AZ849" i="50"/>
  <c r="AY849" i="50"/>
  <c r="AX849" i="50"/>
  <c r="AW849" i="50"/>
  <c r="AV849" i="50"/>
  <c r="AU849" i="50"/>
  <c r="AT849" i="50"/>
  <c r="AS849" i="50"/>
  <c r="AR849" i="50"/>
  <c r="AZ848" i="50"/>
  <c r="AY848" i="50"/>
  <c r="AX848" i="50"/>
  <c r="AW848" i="50"/>
  <c r="AV848" i="50"/>
  <c r="AU848" i="50"/>
  <c r="AT848" i="50"/>
  <c r="AS848" i="50"/>
  <c r="AR848" i="50"/>
  <c r="AZ847" i="50"/>
  <c r="AY847" i="50"/>
  <c r="AX847" i="50"/>
  <c r="AW847" i="50"/>
  <c r="AV847" i="50"/>
  <c r="AU847" i="50"/>
  <c r="AT847" i="50"/>
  <c r="AS847" i="50"/>
  <c r="AR847" i="50"/>
  <c r="AZ846" i="50"/>
  <c r="AY846" i="50"/>
  <c r="AX846" i="50"/>
  <c r="AW846" i="50"/>
  <c r="AV846" i="50"/>
  <c r="AU846" i="50"/>
  <c r="AT846" i="50"/>
  <c r="AS846" i="50"/>
  <c r="AR846" i="50"/>
  <c r="AZ845" i="50"/>
  <c r="AY845" i="50"/>
  <c r="AX845" i="50"/>
  <c r="AW845" i="50"/>
  <c r="AV845" i="50"/>
  <c r="AU845" i="50"/>
  <c r="AT845" i="50"/>
  <c r="AS845" i="50"/>
  <c r="AR845" i="50"/>
  <c r="AZ844" i="50"/>
  <c r="AY844" i="50"/>
  <c r="AX844" i="50"/>
  <c r="AW844" i="50"/>
  <c r="AV844" i="50"/>
  <c r="AU844" i="50"/>
  <c r="AT844" i="50"/>
  <c r="AS844" i="50"/>
  <c r="AR844" i="50"/>
  <c r="AZ843" i="50"/>
  <c r="AY843" i="50"/>
  <c r="AX843" i="50"/>
  <c r="AW843" i="50"/>
  <c r="AV843" i="50"/>
  <c r="AU843" i="50"/>
  <c r="AT843" i="50"/>
  <c r="AS843" i="50"/>
  <c r="AR843" i="50"/>
  <c r="AZ842" i="50"/>
  <c r="AY842" i="50"/>
  <c r="AX842" i="50"/>
  <c r="AW842" i="50"/>
  <c r="AV842" i="50"/>
  <c r="AU842" i="50"/>
  <c r="AT842" i="50"/>
  <c r="AS842" i="50"/>
  <c r="AR842" i="50"/>
  <c r="AZ841" i="50"/>
  <c r="AY841" i="50"/>
  <c r="AX841" i="50"/>
  <c r="AW841" i="50"/>
  <c r="AV841" i="50"/>
  <c r="AU841" i="50"/>
  <c r="AT841" i="50"/>
  <c r="AS841" i="50"/>
  <c r="AR841" i="50"/>
  <c r="AZ840" i="50"/>
  <c r="AY840" i="50"/>
  <c r="AX840" i="50"/>
  <c r="AW840" i="50"/>
  <c r="AV840" i="50"/>
  <c r="AU840" i="50"/>
  <c r="AT840" i="50"/>
  <c r="AS840" i="50"/>
  <c r="AR840" i="50"/>
  <c r="AZ839" i="50"/>
  <c r="AY839" i="50"/>
  <c r="AX839" i="50"/>
  <c r="AW839" i="50"/>
  <c r="AV839" i="50"/>
  <c r="AU839" i="50"/>
  <c r="AT839" i="50"/>
  <c r="AS839" i="50"/>
  <c r="AR839" i="50"/>
  <c r="AZ838" i="50"/>
  <c r="AY838" i="50"/>
  <c r="AX838" i="50"/>
  <c r="AW838" i="50"/>
  <c r="AV838" i="50"/>
  <c r="AU838" i="50"/>
  <c r="AT838" i="50"/>
  <c r="AS838" i="50"/>
  <c r="AR838" i="50"/>
  <c r="AZ837" i="50"/>
  <c r="AY837" i="50"/>
  <c r="AX837" i="50"/>
  <c r="AW837" i="50"/>
  <c r="AV837" i="50"/>
  <c r="AU837" i="50"/>
  <c r="AT837" i="50"/>
  <c r="AS837" i="50"/>
  <c r="AR837" i="50"/>
  <c r="AZ836" i="50"/>
  <c r="AY836" i="50"/>
  <c r="AX836" i="50"/>
  <c r="AW836" i="50"/>
  <c r="AV836" i="50"/>
  <c r="AU836" i="50"/>
  <c r="AT836" i="50"/>
  <c r="AS836" i="50"/>
  <c r="AR836" i="50"/>
  <c r="AZ835" i="50"/>
  <c r="AY835" i="50"/>
  <c r="AX835" i="50"/>
  <c r="AW835" i="50"/>
  <c r="AV835" i="50"/>
  <c r="AU835" i="50"/>
  <c r="AT835" i="50"/>
  <c r="AS835" i="50"/>
  <c r="AR835" i="50"/>
  <c r="AZ834" i="50"/>
  <c r="AY834" i="50"/>
  <c r="AX834" i="50"/>
  <c r="AW834" i="50"/>
  <c r="AV834" i="50"/>
  <c r="AU834" i="50"/>
  <c r="AT834" i="50"/>
  <c r="AS834" i="50"/>
  <c r="AR834" i="50"/>
  <c r="AZ833" i="50"/>
  <c r="AY833" i="50"/>
  <c r="AX833" i="50"/>
  <c r="AW833" i="50"/>
  <c r="AV833" i="50"/>
  <c r="AU833" i="50"/>
  <c r="AT833" i="50"/>
  <c r="AS833" i="50"/>
  <c r="AR833" i="50"/>
  <c r="H833" i="50"/>
  <c r="F833" i="50"/>
  <c r="AZ832" i="50"/>
  <c r="AY832" i="50"/>
  <c r="AX832" i="50"/>
  <c r="AW832" i="50"/>
  <c r="AV832" i="50"/>
  <c r="AU832" i="50"/>
  <c r="AT832" i="50"/>
  <c r="AS832" i="50"/>
  <c r="AR832" i="50"/>
  <c r="AZ831" i="50"/>
  <c r="AY831" i="50"/>
  <c r="AX831" i="50"/>
  <c r="AW831" i="50"/>
  <c r="AV831" i="50"/>
  <c r="AU831" i="50"/>
  <c r="AT831" i="50"/>
  <c r="AS831" i="50"/>
  <c r="AR831" i="50"/>
  <c r="AZ830" i="50"/>
  <c r="AY830" i="50"/>
  <c r="AX830" i="50"/>
  <c r="AW830" i="50"/>
  <c r="AV830" i="50"/>
  <c r="AU830" i="50"/>
  <c r="AT830" i="50"/>
  <c r="AS830" i="50"/>
  <c r="AR830" i="50"/>
  <c r="AZ829" i="50"/>
  <c r="AY829" i="50"/>
  <c r="AX829" i="50"/>
  <c r="AW829" i="50"/>
  <c r="AV829" i="50"/>
  <c r="AU829" i="50"/>
  <c r="AT829" i="50"/>
  <c r="AS829" i="50"/>
  <c r="AR829" i="50"/>
  <c r="AZ828" i="50"/>
  <c r="AY828" i="50"/>
  <c r="AX828" i="50"/>
  <c r="AW828" i="50"/>
  <c r="AV828" i="50"/>
  <c r="AU828" i="50"/>
  <c r="AT828" i="50"/>
  <c r="AS828" i="50"/>
  <c r="AR828" i="50"/>
  <c r="AZ827" i="50"/>
  <c r="AY827" i="50"/>
  <c r="AX827" i="50"/>
  <c r="AW827" i="50"/>
  <c r="AV827" i="50"/>
  <c r="AU827" i="50"/>
  <c r="AT827" i="50"/>
  <c r="AS827" i="50"/>
  <c r="AR827" i="50"/>
  <c r="AZ826" i="50"/>
  <c r="AY826" i="50"/>
  <c r="AX826" i="50"/>
  <c r="AW826" i="50"/>
  <c r="AV826" i="50"/>
  <c r="AU826" i="50"/>
  <c r="AT826" i="50"/>
  <c r="AS826" i="50"/>
  <c r="AR826" i="50"/>
  <c r="AZ825" i="50"/>
  <c r="AY825" i="50"/>
  <c r="AX825" i="50"/>
  <c r="AW825" i="50"/>
  <c r="AV825" i="50"/>
  <c r="AU825" i="50"/>
  <c r="AT825" i="50"/>
  <c r="AS825" i="50"/>
  <c r="AR825" i="50"/>
  <c r="AZ824" i="50"/>
  <c r="AY824" i="50"/>
  <c r="AX824" i="50"/>
  <c r="AW824" i="50"/>
  <c r="AV824" i="50"/>
  <c r="AU824" i="50"/>
  <c r="AT824" i="50"/>
  <c r="AS824" i="50"/>
  <c r="AR824" i="50"/>
  <c r="H824" i="50"/>
  <c r="F824" i="50"/>
  <c r="AZ823" i="50"/>
  <c r="AY823" i="50"/>
  <c r="AX823" i="50"/>
  <c r="AW823" i="50"/>
  <c r="AV823" i="50"/>
  <c r="AU823" i="50"/>
  <c r="AT823" i="50"/>
  <c r="AS823" i="50"/>
  <c r="AR823" i="50"/>
  <c r="AZ822" i="50"/>
  <c r="AY822" i="50"/>
  <c r="AX822" i="50"/>
  <c r="AW822" i="50"/>
  <c r="AV822" i="50"/>
  <c r="AU822" i="50"/>
  <c r="AT822" i="50"/>
  <c r="AS822" i="50"/>
  <c r="AR822" i="50"/>
  <c r="AZ821" i="50"/>
  <c r="AY821" i="50"/>
  <c r="AX821" i="50"/>
  <c r="AW821" i="50"/>
  <c r="AV821" i="50"/>
  <c r="AU821" i="50"/>
  <c r="AT821" i="50"/>
  <c r="AS821" i="50"/>
  <c r="AR821" i="50"/>
  <c r="AZ820" i="50"/>
  <c r="AY820" i="50"/>
  <c r="AX820" i="50"/>
  <c r="AW820" i="50"/>
  <c r="AV820" i="50"/>
  <c r="AU820" i="50"/>
  <c r="AT820" i="50"/>
  <c r="AS820" i="50"/>
  <c r="AR820" i="50"/>
  <c r="AZ819" i="50"/>
  <c r="AY819" i="50"/>
  <c r="AX819" i="50"/>
  <c r="AW819" i="50"/>
  <c r="AV819" i="50"/>
  <c r="AU819" i="50"/>
  <c r="AT819" i="50"/>
  <c r="AS819" i="50"/>
  <c r="AR819" i="50"/>
  <c r="AZ818" i="50"/>
  <c r="AY818" i="50"/>
  <c r="AX818" i="50"/>
  <c r="AW818" i="50"/>
  <c r="AV818" i="50"/>
  <c r="AU818" i="50"/>
  <c r="AT818" i="50"/>
  <c r="AS818" i="50"/>
  <c r="AR818" i="50"/>
  <c r="AZ817" i="50"/>
  <c r="AY817" i="50"/>
  <c r="AX817" i="50"/>
  <c r="AW817" i="50"/>
  <c r="AV817" i="50"/>
  <c r="AU817" i="50"/>
  <c r="AT817" i="50"/>
  <c r="AS817" i="50"/>
  <c r="AR817" i="50"/>
  <c r="AZ816" i="50"/>
  <c r="AY816" i="50"/>
  <c r="AX816" i="50"/>
  <c r="AW816" i="50"/>
  <c r="AV816" i="50"/>
  <c r="AU816" i="50"/>
  <c r="AT816" i="50"/>
  <c r="AS816" i="50"/>
  <c r="AR816" i="50"/>
  <c r="AZ815" i="50"/>
  <c r="AY815" i="50"/>
  <c r="AX815" i="50"/>
  <c r="AW815" i="50"/>
  <c r="AV815" i="50"/>
  <c r="AU815" i="50"/>
  <c r="AT815" i="50"/>
  <c r="AS815" i="50"/>
  <c r="AR815" i="50"/>
  <c r="AZ814" i="50"/>
  <c r="AY814" i="50"/>
  <c r="AX814" i="50"/>
  <c r="AW814" i="50"/>
  <c r="AV814" i="50"/>
  <c r="AU814" i="50"/>
  <c r="AT814" i="50"/>
  <c r="AS814" i="50"/>
  <c r="AR814" i="50"/>
  <c r="BK814" i="50" s="1"/>
  <c r="H814" i="50"/>
  <c r="F814" i="50"/>
  <c r="AZ813" i="50"/>
  <c r="AY813" i="50"/>
  <c r="AX813" i="50"/>
  <c r="AW813" i="50"/>
  <c r="AV813" i="50"/>
  <c r="AU813" i="50"/>
  <c r="AT813" i="50"/>
  <c r="AS813" i="50"/>
  <c r="AR813" i="50"/>
  <c r="AZ812" i="50"/>
  <c r="AY812" i="50"/>
  <c r="AX812" i="50"/>
  <c r="AW812" i="50"/>
  <c r="AV812" i="50"/>
  <c r="AU812" i="50"/>
  <c r="AT812" i="50"/>
  <c r="AS812" i="50"/>
  <c r="AR812" i="50"/>
  <c r="AZ811" i="50"/>
  <c r="AY811" i="50"/>
  <c r="AX811" i="50"/>
  <c r="AW811" i="50"/>
  <c r="AV811" i="50"/>
  <c r="AU811" i="50"/>
  <c r="AT811" i="50"/>
  <c r="AS811" i="50"/>
  <c r="AR811" i="50"/>
  <c r="AZ810" i="50"/>
  <c r="AY810" i="50"/>
  <c r="AX810" i="50"/>
  <c r="AW810" i="50"/>
  <c r="AV810" i="50"/>
  <c r="AU810" i="50"/>
  <c r="AT810" i="50"/>
  <c r="AS810" i="50"/>
  <c r="AR810" i="50"/>
  <c r="AZ809" i="50"/>
  <c r="AY809" i="50"/>
  <c r="AX809" i="50"/>
  <c r="AW809" i="50"/>
  <c r="AV809" i="50"/>
  <c r="AU809" i="50"/>
  <c r="AT809" i="50"/>
  <c r="AS809" i="50"/>
  <c r="AR809" i="50"/>
  <c r="AZ808" i="50"/>
  <c r="AY808" i="50"/>
  <c r="AX808" i="50"/>
  <c r="AW808" i="50"/>
  <c r="AV808" i="50"/>
  <c r="AU808" i="50"/>
  <c r="AT808" i="50"/>
  <c r="AS808" i="50"/>
  <c r="AR808" i="50"/>
  <c r="AZ807" i="50"/>
  <c r="AY807" i="50"/>
  <c r="AX807" i="50"/>
  <c r="AW807" i="50"/>
  <c r="AV807" i="50"/>
  <c r="AU807" i="50"/>
  <c r="AT807" i="50"/>
  <c r="AS807" i="50"/>
  <c r="AR807" i="50"/>
  <c r="AZ806" i="50"/>
  <c r="AY806" i="50"/>
  <c r="AX806" i="50"/>
  <c r="AW806" i="50"/>
  <c r="AV806" i="50"/>
  <c r="AU806" i="50"/>
  <c r="AT806" i="50"/>
  <c r="AS806" i="50"/>
  <c r="AR806" i="50"/>
  <c r="H806" i="50"/>
  <c r="F806" i="50"/>
  <c r="AZ805" i="50"/>
  <c r="AY805" i="50"/>
  <c r="AX805" i="50"/>
  <c r="AW805" i="50"/>
  <c r="AV805" i="50"/>
  <c r="AU805" i="50"/>
  <c r="AT805" i="50"/>
  <c r="AS805" i="50"/>
  <c r="AR805" i="50"/>
  <c r="AZ804" i="50"/>
  <c r="AY804" i="50"/>
  <c r="AX804" i="50"/>
  <c r="AW804" i="50"/>
  <c r="AV804" i="50"/>
  <c r="AU804" i="50"/>
  <c r="AT804" i="50"/>
  <c r="AS804" i="50"/>
  <c r="AR804" i="50"/>
  <c r="AZ803" i="50"/>
  <c r="AY803" i="50"/>
  <c r="AX803" i="50"/>
  <c r="AW803" i="50"/>
  <c r="AV803" i="50"/>
  <c r="AU803" i="50"/>
  <c r="AT803" i="50"/>
  <c r="AS803" i="50"/>
  <c r="AR803" i="50"/>
  <c r="AZ802" i="50"/>
  <c r="AY802" i="50"/>
  <c r="AX802" i="50"/>
  <c r="AW802" i="50"/>
  <c r="AV802" i="50"/>
  <c r="AU802" i="50"/>
  <c r="AT802" i="50"/>
  <c r="AS802" i="50"/>
  <c r="AR802" i="50"/>
  <c r="AZ801" i="50"/>
  <c r="AY801" i="50"/>
  <c r="AX801" i="50"/>
  <c r="AW801" i="50"/>
  <c r="AV801" i="50"/>
  <c r="AU801" i="50"/>
  <c r="AT801" i="50"/>
  <c r="AS801" i="50"/>
  <c r="AR801" i="50"/>
  <c r="AZ800" i="50"/>
  <c r="AY800" i="50"/>
  <c r="AX800" i="50"/>
  <c r="AW800" i="50"/>
  <c r="AV800" i="50"/>
  <c r="AU800" i="50"/>
  <c r="AT800" i="50"/>
  <c r="AS800" i="50"/>
  <c r="AR800" i="50"/>
  <c r="AZ799" i="50"/>
  <c r="AY799" i="50"/>
  <c r="AX799" i="50"/>
  <c r="AW799" i="50"/>
  <c r="AV799" i="50"/>
  <c r="AU799" i="50"/>
  <c r="AT799" i="50"/>
  <c r="AS799" i="50"/>
  <c r="AR799" i="50"/>
  <c r="AZ798" i="50"/>
  <c r="AY798" i="50"/>
  <c r="AX798" i="50"/>
  <c r="AW798" i="50"/>
  <c r="AV798" i="50"/>
  <c r="AU798" i="50"/>
  <c r="AT798" i="50"/>
  <c r="AS798" i="50"/>
  <c r="AR798" i="50"/>
  <c r="AZ797" i="50"/>
  <c r="AY797" i="50"/>
  <c r="AX797" i="50"/>
  <c r="AW797" i="50"/>
  <c r="AV797" i="50"/>
  <c r="AU797" i="50"/>
  <c r="AT797" i="50"/>
  <c r="AS797" i="50"/>
  <c r="AR797" i="50"/>
  <c r="AZ796" i="50"/>
  <c r="AY796" i="50"/>
  <c r="AX796" i="50"/>
  <c r="AW796" i="50"/>
  <c r="AV796" i="50"/>
  <c r="AU796" i="50"/>
  <c r="AT796" i="50"/>
  <c r="AS796" i="50"/>
  <c r="AR796" i="50"/>
  <c r="H796" i="50"/>
  <c r="F796" i="50"/>
  <c r="AZ795" i="50"/>
  <c r="AY795" i="50"/>
  <c r="AX795" i="50"/>
  <c r="AW795" i="50"/>
  <c r="AV795" i="50"/>
  <c r="AU795" i="50"/>
  <c r="AT795" i="50"/>
  <c r="AS795" i="50"/>
  <c r="AR795" i="50"/>
  <c r="AZ794" i="50"/>
  <c r="AY794" i="50"/>
  <c r="AX794" i="50"/>
  <c r="AW794" i="50"/>
  <c r="AV794" i="50"/>
  <c r="AU794" i="50"/>
  <c r="AT794" i="50"/>
  <c r="AS794" i="50"/>
  <c r="AR794" i="50"/>
  <c r="AZ793" i="50"/>
  <c r="AY793" i="50"/>
  <c r="AX793" i="50"/>
  <c r="AW793" i="50"/>
  <c r="AV793" i="50"/>
  <c r="AU793" i="50"/>
  <c r="AT793" i="50"/>
  <c r="AS793" i="50"/>
  <c r="AR793" i="50"/>
  <c r="AZ792" i="50"/>
  <c r="AY792" i="50"/>
  <c r="AX792" i="50"/>
  <c r="AW792" i="50"/>
  <c r="AV792" i="50"/>
  <c r="AU792" i="50"/>
  <c r="AT792" i="50"/>
  <c r="AS792" i="50"/>
  <c r="AR792" i="50"/>
  <c r="AZ791" i="50"/>
  <c r="AY791" i="50"/>
  <c r="AX791" i="50"/>
  <c r="AW791" i="50"/>
  <c r="AV791" i="50"/>
  <c r="AU791" i="50"/>
  <c r="AT791" i="50"/>
  <c r="AS791" i="50"/>
  <c r="AR791" i="50"/>
  <c r="AZ790" i="50"/>
  <c r="AY790" i="50"/>
  <c r="AX790" i="50"/>
  <c r="AW790" i="50"/>
  <c r="AV790" i="50"/>
  <c r="AU790" i="50"/>
  <c r="AT790" i="50"/>
  <c r="AS790" i="50"/>
  <c r="AR790" i="50"/>
  <c r="AZ789" i="50"/>
  <c r="AY789" i="50"/>
  <c r="AX789" i="50"/>
  <c r="AW789" i="50"/>
  <c r="AV789" i="50"/>
  <c r="AU789" i="50"/>
  <c r="AT789" i="50"/>
  <c r="AS789" i="50"/>
  <c r="AR789" i="50"/>
  <c r="AZ788" i="50"/>
  <c r="AY788" i="50"/>
  <c r="AX788" i="50"/>
  <c r="AW788" i="50"/>
  <c r="AV788" i="50"/>
  <c r="AU788" i="50"/>
  <c r="AT788" i="50"/>
  <c r="AS788" i="50"/>
  <c r="AR788" i="50"/>
  <c r="AZ787" i="50"/>
  <c r="AY787" i="50"/>
  <c r="AX787" i="50"/>
  <c r="AW787" i="50"/>
  <c r="AV787" i="50"/>
  <c r="AU787" i="50"/>
  <c r="AT787" i="50"/>
  <c r="AS787" i="50"/>
  <c r="AR787" i="50"/>
  <c r="AZ786" i="50"/>
  <c r="AY786" i="50"/>
  <c r="AX786" i="50"/>
  <c r="AW786" i="50"/>
  <c r="AV786" i="50"/>
  <c r="AU786" i="50"/>
  <c r="AT786" i="50"/>
  <c r="AS786" i="50"/>
  <c r="AR786" i="50"/>
  <c r="H786" i="50"/>
  <c r="F786" i="50"/>
  <c r="AZ785" i="50"/>
  <c r="AY785" i="50"/>
  <c r="AX785" i="50"/>
  <c r="AW785" i="50"/>
  <c r="AV785" i="50"/>
  <c r="AU785" i="50"/>
  <c r="AT785" i="50"/>
  <c r="AS785" i="50"/>
  <c r="AR785" i="50"/>
  <c r="AZ784" i="50"/>
  <c r="AY784" i="50"/>
  <c r="AX784" i="50"/>
  <c r="AW784" i="50"/>
  <c r="AV784" i="50"/>
  <c r="AU784" i="50"/>
  <c r="AT784" i="50"/>
  <c r="AS784" i="50"/>
  <c r="AR784" i="50"/>
  <c r="AZ783" i="50"/>
  <c r="AY783" i="50"/>
  <c r="AX783" i="50"/>
  <c r="AW783" i="50"/>
  <c r="AV783" i="50"/>
  <c r="AU783" i="50"/>
  <c r="AT783" i="50"/>
  <c r="AS783" i="50"/>
  <c r="AR783" i="50"/>
  <c r="AZ782" i="50"/>
  <c r="AY782" i="50"/>
  <c r="AX782" i="50"/>
  <c r="AW782" i="50"/>
  <c r="AV782" i="50"/>
  <c r="AU782" i="50"/>
  <c r="AT782" i="50"/>
  <c r="AS782" i="50"/>
  <c r="AR782" i="50"/>
  <c r="AZ781" i="50"/>
  <c r="AY781" i="50"/>
  <c r="AX781" i="50"/>
  <c r="AW781" i="50"/>
  <c r="AV781" i="50"/>
  <c r="AU781" i="50"/>
  <c r="AT781" i="50"/>
  <c r="AS781" i="50"/>
  <c r="AR781" i="50"/>
  <c r="AZ780" i="50"/>
  <c r="AY780" i="50"/>
  <c r="AX780" i="50"/>
  <c r="AW780" i="50"/>
  <c r="AV780" i="50"/>
  <c r="AU780" i="50"/>
  <c r="AT780" i="50"/>
  <c r="AS780" i="50"/>
  <c r="AR780" i="50"/>
  <c r="AZ779" i="50"/>
  <c r="AY779" i="50"/>
  <c r="AX779" i="50"/>
  <c r="AW779" i="50"/>
  <c r="AV779" i="50"/>
  <c r="AU779" i="50"/>
  <c r="AT779" i="50"/>
  <c r="AS779" i="50"/>
  <c r="AR779" i="50"/>
  <c r="AZ778" i="50"/>
  <c r="AY778" i="50"/>
  <c r="AX778" i="50"/>
  <c r="AW778" i="50"/>
  <c r="AV778" i="50"/>
  <c r="AU778" i="50"/>
  <c r="AT778" i="50"/>
  <c r="AS778" i="50"/>
  <c r="AR778" i="50"/>
  <c r="AZ777" i="50"/>
  <c r="AY777" i="50"/>
  <c r="AX777" i="50"/>
  <c r="AW777" i="50"/>
  <c r="AV777" i="50"/>
  <c r="AU777" i="50"/>
  <c r="AT777" i="50"/>
  <c r="AS777" i="50"/>
  <c r="AR777" i="50"/>
  <c r="AZ776" i="50"/>
  <c r="AY776" i="50"/>
  <c r="AX776" i="50"/>
  <c r="AW776" i="50"/>
  <c r="AV776" i="50"/>
  <c r="AU776" i="50"/>
  <c r="AT776" i="50"/>
  <c r="AS776" i="50"/>
  <c r="AR776" i="50"/>
  <c r="H776" i="50"/>
  <c r="F776" i="50"/>
  <c r="AZ775" i="50"/>
  <c r="AY775" i="50"/>
  <c r="AX775" i="50"/>
  <c r="AW775" i="50"/>
  <c r="AV775" i="50"/>
  <c r="AU775" i="50"/>
  <c r="AT775" i="50"/>
  <c r="AS775" i="50"/>
  <c r="AR775" i="50"/>
  <c r="AZ774" i="50"/>
  <c r="AY774" i="50"/>
  <c r="AX774" i="50"/>
  <c r="AW774" i="50"/>
  <c r="AV774" i="50"/>
  <c r="AU774" i="50"/>
  <c r="AT774" i="50"/>
  <c r="AS774" i="50"/>
  <c r="AR774" i="50"/>
  <c r="AZ773" i="50"/>
  <c r="AY773" i="50"/>
  <c r="AX773" i="50"/>
  <c r="AW773" i="50"/>
  <c r="AV773" i="50"/>
  <c r="AU773" i="50"/>
  <c r="AT773" i="50"/>
  <c r="AS773" i="50"/>
  <c r="AR773" i="50"/>
  <c r="AZ772" i="50"/>
  <c r="AY772" i="50"/>
  <c r="AX772" i="50"/>
  <c r="AW772" i="50"/>
  <c r="AV772" i="50"/>
  <c r="AU772" i="50"/>
  <c r="AT772" i="50"/>
  <c r="AS772" i="50"/>
  <c r="AR772" i="50"/>
  <c r="AZ771" i="50"/>
  <c r="AY771" i="50"/>
  <c r="AX771" i="50"/>
  <c r="AW771" i="50"/>
  <c r="AV771" i="50"/>
  <c r="AU771" i="50"/>
  <c r="AT771" i="50"/>
  <c r="AS771" i="50"/>
  <c r="AR771" i="50"/>
  <c r="AZ770" i="50"/>
  <c r="AY770" i="50"/>
  <c r="AX770" i="50"/>
  <c r="AW770" i="50"/>
  <c r="AV770" i="50"/>
  <c r="AU770" i="50"/>
  <c r="AT770" i="50"/>
  <c r="AS770" i="50"/>
  <c r="AR770" i="50"/>
  <c r="AZ769" i="50"/>
  <c r="AY769" i="50"/>
  <c r="AX769" i="50"/>
  <c r="AW769" i="50"/>
  <c r="AV769" i="50"/>
  <c r="AU769" i="50"/>
  <c r="AT769" i="50"/>
  <c r="AS769" i="50"/>
  <c r="AR769" i="50"/>
  <c r="AZ768" i="50"/>
  <c r="AY768" i="50"/>
  <c r="AX768" i="50"/>
  <c r="AW768" i="50"/>
  <c r="AV768" i="50"/>
  <c r="AU768" i="50"/>
  <c r="AT768" i="50"/>
  <c r="AS768" i="50"/>
  <c r="AR768" i="50"/>
  <c r="AZ767" i="50"/>
  <c r="AY767" i="50"/>
  <c r="AX767" i="50"/>
  <c r="AW767" i="50"/>
  <c r="AV767" i="50"/>
  <c r="AU767" i="50"/>
  <c r="AT767" i="50"/>
  <c r="AS767" i="50"/>
  <c r="AR767" i="50"/>
  <c r="BK767" i="50" s="1"/>
  <c r="H767" i="50"/>
  <c r="F767" i="50"/>
  <c r="AZ766" i="50"/>
  <c r="AY766" i="50"/>
  <c r="AX766" i="50"/>
  <c r="AW766" i="50"/>
  <c r="AV766" i="50"/>
  <c r="AU766" i="50"/>
  <c r="AT766" i="50"/>
  <c r="AS766" i="50"/>
  <c r="AR766" i="50"/>
  <c r="AZ765" i="50"/>
  <c r="AY765" i="50"/>
  <c r="AX765" i="50"/>
  <c r="AW765" i="50"/>
  <c r="AV765" i="50"/>
  <c r="AU765" i="50"/>
  <c r="AT765" i="50"/>
  <c r="AS765" i="50"/>
  <c r="AR765" i="50"/>
  <c r="AZ764" i="50"/>
  <c r="AY764" i="50"/>
  <c r="AX764" i="50"/>
  <c r="AW764" i="50"/>
  <c r="AV764" i="50"/>
  <c r="AU764" i="50"/>
  <c r="AT764" i="50"/>
  <c r="AS764" i="50"/>
  <c r="AR764" i="50"/>
  <c r="AZ763" i="50"/>
  <c r="AY763" i="50"/>
  <c r="AX763" i="50"/>
  <c r="AW763" i="50"/>
  <c r="AV763" i="50"/>
  <c r="AU763" i="50"/>
  <c r="AT763" i="50"/>
  <c r="AS763" i="50"/>
  <c r="AR763" i="50"/>
  <c r="AZ762" i="50"/>
  <c r="AY762" i="50"/>
  <c r="AX762" i="50"/>
  <c r="AW762" i="50"/>
  <c r="AV762" i="50"/>
  <c r="AU762" i="50"/>
  <c r="AT762" i="50"/>
  <c r="AS762" i="50"/>
  <c r="AR762" i="50"/>
  <c r="AZ761" i="50"/>
  <c r="AY761" i="50"/>
  <c r="AX761" i="50"/>
  <c r="AW761" i="50"/>
  <c r="AV761" i="50"/>
  <c r="AU761" i="50"/>
  <c r="AT761" i="50"/>
  <c r="AS761" i="50"/>
  <c r="AR761" i="50"/>
  <c r="AZ760" i="50"/>
  <c r="AY760" i="50"/>
  <c r="AX760" i="50"/>
  <c r="AW760" i="50"/>
  <c r="AV760" i="50"/>
  <c r="AU760" i="50"/>
  <c r="AT760" i="50"/>
  <c r="AS760" i="50"/>
  <c r="AR760" i="50"/>
  <c r="AZ759" i="50"/>
  <c r="AY759" i="50"/>
  <c r="AX759" i="50"/>
  <c r="AW759" i="50"/>
  <c r="AV759" i="50"/>
  <c r="AU759" i="50"/>
  <c r="AT759" i="50"/>
  <c r="AS759" i="50"/>
  <c r="AR759" i="50"/>
  <c r="AZ758" i="50"/>
  <c r="AY758" i="50"/>
  <c r="AX758" i="50"/>
  <c r="AW758" i="50"/>
  <c r="AV758" i="50"/>
  <c r="AU758" i="50"/>
  <c r="AT758" i="50"/>
  <c r="AS758" i="50"/>
  <c r="AR758" i="50"/>
  <c r="AZ757" i="50"/>
  <c r="AY757" i="50"/>
  <c r="AX757" i="50"/>
  <c r="AW757" i="50"/>
  <c r="AV757" i="50"/>
  <c r="AU757" i="50"/>
  <c r="AT757" i="50"/>
  <c r="AS757" i="50"/>
  <c r="AR757" i="50"/>
  <c r="H757" i="50"/>
  <c r="F757" i="50"/>
  <c r="AZ756" i="50"/>
  <c r="AY756" i="50"/>
  <c r="AX756" i="50"/>
  <c r="AW756" i="50"/>
  <c r="AV756" i="50"/>
  <c r="AU756" i="50"/>
  <c r="AT756" i="50"/>
  <c r="AS756" i="50"/>
  <c r="AR756" i="50"/>
  <c r="AZ755" i="50"/>
  <c r="AY755" i="50"/>
  <c r="AX755" i="50"/>
  <c r="AW755" i="50"/>
  <c r="AV755" i="50"/>
  <c r="AU755" i="50"/>
  <c r="AT755" i="50"/>
  <c r="AS755" i="50"/>
  <c r="AR755" i="50"/>
  <c r="AZ754" i="50"/>
  <c r="AY754" i="50"/>
  <c r="AX754" i="50"/>
  <c r="AW754" i="50"/>
  <c r="AV754" i="50"/>
  <c r="AU754" i="50"/>
  <c r="AT754" i="50"/>
  <c r="AS754" i="50"/>
  <c r="AR754" i="50"/>
  <c r="AZ753" i="50"/>
  <c r="AY753" i="50"/>
  <c r="AX753" i="50"/>
  <c r="AW753" i="50"/>
  <c r="AV753" i="50"/>
  <c r="AU753" i="50"/>
  <c r="AT753" i="50"/>
  <c r="AS753" i="50"/>
  <c r="AR753" i="50"/>
  <c r="AZ752" i="50"/>
  <c r="AY752" i="50"/>
  <c r="AX752" i="50"/>
  <c r="AW752" i="50"/>
  <c r="AV752" i="50"/>
  <c r="AU752" i="50"/>
  <c r="AT752" i="50"/>
  <c r="AS752" i="50"/>
  <c r="AR752" i="50"/>
  <c r="AZ751" i="50"/>
  <c r="AY751" i="50"/>
  <c r="AX751" i="50"/>
  <c r="AW751" i="50"/>
  <c r="AV751" i="50"/>
  <c r="AU751" i="50"/>
  <c r="AT751" i="50"/>
  <c r="AS751" i="50"/>
  <c r="AR751" i="50"/>
  <c r="AZ750" i="50"/>
  <c r="AY750" i="50"/>
  <c r="AX750" i="50"/>
  <c r="AW750" i="50"/>
  <c r="AV750" i="50"/>
  <c r="AU750" i="50"/>
  <c r="AT750" i="50"/>
  <c r="AS750" i="50"/>
  <c r="AR750" i="50"/>
  <c r="AZ749" i="50"/>
  <c r="AY749" i="50"/>
  <c r="AX749" i="50"/>
  <c r="AW749" i="50"/>
  <c r="AV749" i="50"/>
  <c r="AU749" i="50"/>
  <c r="AT749" i="50"/>
  <c r="AS749" i="50"/>
  <c r="AR749" i="50"/>
  <c r="AZ748" i="50"/>
  <c r="AY748" i="50"/>
  <c r="AX748" i="50"/>
  <c r="AW748" i="50"/>
  <c r="AV748" i="50"/>
  <c r="AU748" i="50"/>
  <c r="AT748" i="50"/>
  <c r="AS748" i="50"/>
  <c r="AR748" i="50"/>
  <c r="AZ747" i="50"/>
  <c r="AY747" i="50"/>
  <c r="AX747" i="50"/>
  <c r="AW747" i="50"/>
  <c r="AV747" i="50"/>
  <c r="AU747" i="50"/>
  <c r="AT747" i="50"/>
  <c r="AS747" i="50"/>
  <c r="AR747" i="50"/>
  <c r="AZ746" i="50"/>
  <c r="AY746" i="50"/>
  <c r="AX746" i="50"/>
  <c r="AW746" i="50"/>
  <c r="AV746" i="50"/>
  <c r="AU746" i="50"/>
  <c r="AT746" i="50"/>
  <c r="AS746" i="50"/>
  <c r="AR746" i="50"/>
  <c r="AZ745" i="50"/>
  <c r="AY745" i="50"/>
  <c r="AX745" i="50"/>
  <c r="AW745" i="50"/>
  <c r="AV745" i="50"/>
  <c r="AU745" i="50"/>
  <c r="AT745" i="50"/>
  <c r="AS745" i="50"/>
  <c r="AR745" i="50"/>
  <c r="AZ744" i="50"/>
  <c r="AY744" i="50"/>
  <c r="AX744" i="50"/>
  <c r="AW744" i="50"/>
  <c r="AV744" i="50"/>
  <c r="AU744" i="50"/>
  <c r="AT744" i="50"/>
  <c r="AS744" i="50"/>
  <c r="AR744" i="50"/>
  <c r="AZ743" i="50"/>
  <c r="AY743" i="50"/>
  <c r="AX743" i="50"/>
  <c r="AW743" i="50"/>
  <c r="AV743" i="50"/>
  <c r="AU743" i="50"/>
  <c r="AT743" i="50"/>
  <c r="AS743" i="50"/>
  <c r="AR743" i="50"/>
  <c r="H743" i="50"/>
  <c r="F743" i="50"/>
  <c r="AZ742" i="50"/>
  <c r="AY742" i="50"/>
  <c r="AX742" i="50"/>
  <c r="AW742" i="50"/>
  <c r="AV742" i="50"/>
  <c r="AU742" i="50"/>
  <c r="AT742" i="50"/>
  <c r="AS742" i="50"/>
  <c r="AR742" i="50"/>
  <c r="AZ741" i="50"/>
  <c r="AY741" i="50"/>
  <c r="AX741" i="50"/>
  <c r="AW741" i="50"/>
  <c r="AV741" i="50"/>
  <c r="AU741" i="50"/>
  <c r="AT741" i="50"/>
  <c r="AS741" i="50"/>
  <c r="AR741" i="50"/>
  <c r="AZ740" i="50"/>
  <c r="AY740" i="50"/>
  <c r="AX740" i="50"/>
  <c r="AW740" i="50"/>
  <c r="AV740" i="50"/>
  <c r="AU740" i="50"/>
  <c r="AT740" i="50"/>
  <c r="AS740" i="50"/>
  <c r="AR740" i="50"/>
  <c r="AZ739" i="50"/>
  <c r="AY739" i="50"/>
  <c r="AX739" i="50"/>
  <c r="AW739" i="50"/>
  <c r="AV739" i="50"/>
  <c r="AU739" i="50"/>
  <c r="AT739" i="50"/>
  <c r="AS739" i="50"/>
  <c r="AR739" i="50"/>
  <c r="AZ738" i="50"/>
  <c r="AY738" i="50"/>
  <c r="AX738" i="50"/>
  <c r="AW738" i="50"/>
  <c r="AV738" i="50"/>
  <c r="AU738" i="50"/>
  <c r="AT738" i="50"/>
  <c r="AS738" i="50"/>
  <c r="AR738" i="50"/>
  <c r="AZ737" i="50"/>
  <c r="AY737" i="50"/>
  <c r="AX737" i="50"/>
  <c r="AW737" i="50"/>
  <c r="AV737" i="50"/>
  <c r="AU737" i="50"/>
  <c r="AT737" i="50"/>
  <c r="AS737" i="50"/>
  <c r="AR737" i="50"/>
  <c r="AZ736" i="50"/>
  <c r="AY736" i="50"/>
  <c r="AX736" i="50"/>
  <c r="AW736" i="50"/>
  <c r="AV736" i="50"/>
  <c r="AU736" i="50"/>
  <c r="AT736" i="50"/>
  <c r="AS736" i="50"/>
  <c r="AR736" i="50"/>
  <c r="AZ735" i="50"/>
  <c r="AY735" i="50"/>
  <c r="AX735" i="50"/>
  <c r="AW735" i="50"/>
  <c r="AV735" i="50"/>
  <c r="AU735" i="50"/>
  <c r="AT735" i="50"/>
  <c r="AS735" i="50"/>
  <c r="AR735" i="50"/>
  <c r="AZ734" i="50"/>
  <c r="AY734" i="50"/>
  <c r="AX734" i="50"/>
  <c r="AW734" i="50"/>
  <c r="AV734" i="50"/>
  <c r="AU734" i="50"/>
  <c r="AT734" i="50"/>
  <c r="AS734" i="50"/>
  <c r="AR734" i="50"/>
  <c r="AZ733" i="50"/>
  <c r="AY733" i="50"/>
  <c r="AX733" i="50"/>
  <c r="AW733" i="50"/>
  <c r="AV733" i="50"/>
  <c r="AU733" i="50"/>
  <c r="AT733" i="50"/>
  <c r="AS733" i="50"/>
  <c r="AR733" i="50"/>
  <c r="AZ732" i="50"/>
  <c r="AY732" i="50"/>
  <c r="AX732" i="50"/>
  <c r="AW732" i="50"/>
  <c r="AV732" i="50"/>
  <c r="AU732" i="50"/>
  <c r="AT732" i="50"/>
  <c r="AS732" i="50"/>
  <c r="AR732" i="50"/>
  <c r="H732" i="50"/>
  <c r="F732" i="50"/>
  <c r="AZ731" i="50"/>
  <c r="AY731" i="50"/>
  <c r="AX731" i="50"/>
  <c r="AW731" i="50"/>
  <c r="AV731" i="50"/>
  <c r="AU731" i="50"/>
  <c r="AT731" i="50"/>
  <c r="AS731" i="50"/>
  <c r="AR731" i="50"/>
  <c r="AZ730" i="50"/>
  <c r="AY730" i="50"/>
  <c r="AX730" i="50"/>
  <c r="AW730" i="50"/>
  <c r="AV730" i="50"/>
  <c r="AU730" i="50"/>
  <c r="AT730" i="50"/>
  <c r="AS730" i="50"/>
  <c r="AR730" i="50"/>
  <c r="AZ729" i="50"/>
  <c r="AY729" i="50"/>
  <c r="AX729" i="50"/>
  <c r="AW729" i="50"/>
  <c r="AV729" i="50"/>
  <c r="AU729" i="50"/>
  <c r="AT729" i="50"/>
  <c r="AS729" i="50"/>
  <c r="AR729" i="50"/>
  <c r="AZ728" i="50"/>
  <c r="AY728" i="50"/>
  <c r="AX728" i="50"/>
  <c r="AW728" i="50"/>
  <c r="AV728" i="50"/>
  <c r="AU728" i="50"/>
  <c r="AT728" i="50"/>
  <c r="AS728" i="50"/>
  <c r="AR728" i="50"/>
  <c r="AZ727" i="50"/>
  <c r="AY727" i="50"/>
  <c r="AX727" i="50"/>
  <c r="AW727" i="50"/>
  <c r="AV727" i="50"/>
  <c r="AU727" i="50"/>
  <c r="AT727" i="50"/>
  <c r="AS727" i="50"/>
  <c r="AR727" i="50"/>
  <c r="AZ726" i="50"/>
  <c r="AY726" i="50"/>
  <c r="AX726" i="50"/>
  <c r="AW726" i="50"/>
  <c r="AV726" i="50"/>
  <c r="AU726" i="50"/>
  <c r="AT726" i="50"/>
  <c r="AS726" i="50"/>
  <c r="AR726" i="50"/>
  <c r="AZ725" i="50"/>
  <c r="AY725" i="50"/>
  <c r="AX725" i="50"/>
  <c r="AW725" i="50"/>
  <c r="AV725" i="50"/>
  <c r="AU725" i="50"/>
  <c r="AT725" i="50"/>
  <c r="AS725" i="50"/>
  <c r="AR725" i="50"/>
  <c r="AZ724" i="50"/>
  <c r="AY724" i="50"/>
  <c r="AX724" i="50"/>
  <c r="AW724" i="50"/>
  <c r="AV724" i="50"/>
  <c r="AU724" i="50"/>
  <c r="AT724" i="50"/>
  <c r="AS724" i="50"/>
  <c r="AR724" i="50"/>
  <c r="AZ723" i="50"/>
  <c r="AY723" i="50"/>
  <c r="AX723" i="50"/>
  <c r="AW723" i="50"/>
  <c r="AV723" i="50"/>
  <c r="AU723" i="50"/>
  <c r="AT723" i="50"/>
  <c r="AS723" i="50"/>
  <c r="AR723" i="50"/>
  <c r="AZ722" i="50"/>
  <c r="AY722" i="50"/>
  <c r="AX722" i="50"/>
  <c r="AW722" i="50"/>
  <c r="AV722" i="50"/>
  <c r="AU722" i="50"/>
  <c r="AT722" i="50"/>
  <c r="AS722" i="50"/>
  <c r="AR722" i="50"/>
  <c r="AZ721" i="50"/>
  <c r="AY721" i="50"/>
  <c r="AX721" i="50"/>
  <c r="AW721" i="50"/>
  <c r="AV721" i="50"/>
  <c r="AU721" i="50"/>
  <c r="AT721" i="50"/>
  <c r="AS721" i="50"/>
  <c r="AR721" i="50"/>
  <c r="AZ720" i="50"/>
  <c r="AY720" i="50"/>
  <c r="AX720" i="50"/>
  <c r="AW720" i="50"/>
  <c r="AV720" i="50"/>
  <c r="AU720" i="50"/>
  <c r="AT720" i="50"/>
  <c r="AS720" i="50"/>
  <c r="AR720" i="50"/>
  <c r="AZ719" i="50"/>
  <c r="AY719" i="50"/>
  <c r="AX719" i="50"/>
  <c r="AW719" i="50"/>
  <c r="AV719" i="50"/>
  <c r="AU719" i="50"/>
  <c r="AT719" i="50"/>
  <c r="AS719" i="50"/>
  <c r="AR719" i="50"/>
  <c r="AZ718" i="50"/>
  <c r="AY718" i="50"/>
  <c r="AX718" i="50"/>
  <c r="AW718" i="50"/>
  <c r="AV718" i="50"/>
  <c r="AU718" i="50"/>
  <c r="AT718" i="50"/>
  <c r="AS718" i="50"/>
  <c r="AR718" i="50"/>
  <c r="AZ717" i="50"/>
  <c r="AY717" i="50"/>
  <c r="AX717" i="50"/>
  <c r="AW717" i="50"/>
  <c r="AV717" i="50"/>
  <c r="AU717" i="50"/>
  <c r="AT717" i="50"/>
  <c r="AS717" i="50"/>
  <c r="AR717" i="50"/>
  <c r="AZ716" i="50"/>
  <c r="AY716" i="50"/>
  <c r="AX716" i="50"/>
  <c r="AW716" i="50"/>
  <c r="AV716" i="50"/>
  <c r="AU716" i="50"/>
  <c r="AT716" i="50"/>
  <c r="AS716" i="50"/>
  <c r="AR716" i="50"/>
  <c r="AZ715" i="50"/>
  <c r="AY715" i="50"/>
  <c r="AX715" i="50"/>
  <c r="AW715" i="50"/>
  <c r="AV715" i="50"/>
  <c r="AU715" i="50"/>
  <c r="AT715" i="50"/>
  <c r="AS715" i="50"/>
  <c r="AR715" i="50"/>
  <c r="H715" i="50"/>
  <c r="F715" i="50"/>
  <c r="AZ714" i="50"/>
  <c r="AY714" i="50"/>
  <c r="AX714" i="50"/>
  <c r="AW714" i="50"/>
  <c r="AV714" i="50"/>
  <c r="AU714" i="50"/>
  <c r="AT714" i="50"/>
  <c r="AS714" i="50"/>
  <c r="AR714" i="50"/>
  <c r="AZ713" i="50"/>
  <c r="AY713" i="50"/>
  <c r="AX713" i="50"/>
  <c r="AW713" i="50"/>
  <c r="AV713" i="50"/>
  <c r="AU713" i="50"/>
  <c r="AT713" i="50"/>
  <c r="AS713" i="50"/>
  <c r="AR713" i="50"/>
  <c r="AZ712" i="50"/>
  <c r="AY712" i="50"/>
  <c r="AX712" i="50"/>
  <c r="AW712" i="50"/>
  <c r="AV712" i="50"/>
  <c r="AU712" i="50"/>
  <c r="AT712" i="50"/>
  <c r="AS712" i="50"/>
  <c r="AR712" i="50"/>
  <c r="AZ711" i="50"/>
  <c r="AY711" i="50"/>
  <c r="AX711" i="50"/>
  <c r="AW711" i="50"/>
  <c r="AV711" i="50"/>
  <c r="AU711" i="50"/>
  <c r="AT711" i="50"/>
  <c r="AS711" i="50"/>
  <c r="AR711" i="50"/>
  <c r="AZ710" i="50"/>
  <c r="AY710" i="50"/>
  <c r="AX710" i="50"/>
  <c r="AW710" i="50"/>
  <c r="AV710" i="50"/>
  <c r="AU710" i="50"/>
  <c r="AT710" i="50"/>
  <c r="AS710" i="50"/>
  <c r="AR710" i="50"/>
  <c r="AZ709" i="50"/>
  <c r="AY709" i="50"/>
  <c r="AX709" i="50"/>
  <c r="AW709" i="50"/>
  <c r="AV709" i="50"/>
  <c r="AU709" i="50"/>
  <c r="AT709" i="50"/>
  <c r="AS709" i="50"/>
  <c r="AR709" i="50"/>
  <c r="AZ708" i="50"/>
  <c r="AY708" i="50"/>
  <c r="AX708" i="50"/>
  <c r="AW708" i="50"/>
  <c r="AV708" i="50"/>
  <c r="AU708" i="50"/>
  <c r="AT708" i="50"/>
  <c r="AS708" i="50"/>
  <c r="AR708" i="50"/>
  <c r="AZ707" i="50"/>
  <c r="AY707" i="50"/>
  <c r="AX707" i="50"/>
  <c r="AW707" i="50"/>
  <c r="AV707" i="50"/>
  <c r="AU707" i="50"/>
  <c r="AT707" i="50"/>
  <c r="AS707" i="50"/>
  <c r="AR707" i="50"/>
  <c r="AZ706" i="50"/>
  <c r="AY706" i="50"/>
  <c r="AX706" i="50"/>
  <c r="AW706" i="50"/>
  <c r="AV706" i="50"/>
  <c r="AU706" i="50"/>
  <c r="AT706" i="50"/>
  <c r="AS706" i="50"/>
  <c r="AR706" i="50"/>
  <c r="AZ705" i="50"/>
  <c r="AY705" i="50"/>
  <c r="AX705" i="50"/>
  <c r="AW705" i="50"/>
  <c r="AV705" i="50"/>
  <c r="AU705" i="50"/>
  <c r="AT705" i="50"/>
  <c r="AS705" i="50"/>
  <c r="AR705" i="50"/>
  <c r="AZ704" i="50"/>
  <c r="AY704" i="50"/>
  <c r="AX704" i="50"/>
  <c r="AW704" i="50"/>
  <c r="AV704" i="50"/>
  <c r="AU704" i="50"/>
  <c r="AT704" i="50"/>
  <c r="AS704" i="50"/>
  <c r="AR704" i="50"/>
  <c r="AZ703" i="50"/>
  <c r="AY703" i="50"/>
  <c r="AX703" i="50"/>
  <c r="AW703" i="50"/>
  <c r="AV703" i="50"/>
  <c r="AU703" i="50"/>
  <c r="AT703" i="50"/>
  <c r="AS703" i="50"/>
  <c r="AR703" i="50"/>
  <c r="AZ702" i="50"/>
  <c r="AY702" i="50"/>
  <c r="AX702" i="50"/>
  <c r="AW702" i="50"/>
  <c r="AV702" i="50"/>
  <c r="AU702" i="50"/>
  <c r="AT702" i="50"/>
  <c r="AS702" i="50"/>
  <c r="AR702" i="50"/>
  <c r="AZ701" i="50"/>
  <c r="AY701" i="50"/>
  <c r="AX701" i="50"/>
  <c r="AW701" i="50"/>
  <c r="AV701" i="50"/>
  <c r="AU701" i="50"/>
  <c r="AT701" i="50"/>
  <c r="AS701" i="50"/>
  <c r="AR701" i="50"/>
  <c r="AZ700" i="50"/>
  <c r="AY700" i="50"/>
  <c r="AX700" i="50"/>
  <c r="AW700" i="50"/>
  <c r="AV700" i="50"/>
  <c r="AU700" i="50"/>
  <c r="AT700" i="50"/>
  <c r="AS700" i="50"/>
  <c r="AR700" i="50"/>
  <c r="H700" i="50"/>
  <c r="F700" i="50"/>
  <c r="AZ699" i="50"/>
  <c r="AY699" i="50"/>
  <c r="AX699" i="50"/>
  <c r="AW699" i="50"/>
  <c r="AV699" i="50"/>
  <c r="AU699" i="50"/>
  <c r="AT699" i="50"/>
  <c r="AS699" i="50"/>
  <c r="AR699" i="50"/>
  <c r="AZ698" i="50"/>
  <c r="AY698" i="50"/>
  <c r="AX698" i="50"/>
  <c r="AW698" i="50"/>
  <c r="AV698" i="50"/>
  <c r="AU698" i="50"/>
  <c r="AT698" i="50"/>
  <c r="AS698" i="50"/>
  <c r="AR698" i="50"/>
  <c r="AZ697" i="50"/>
  <c r="AY697" i="50"/>
  <c r="AX697" i="50"/>
  <c r="AW697" i="50"/>
  <c r="AV697" i="50"/>
  <c r="AU697" i="50"/>
  <c r="AT697" i="50"/>
  <c r="AS697" i="50"/>
  <c r="AR697" i="50"/>
  <c r="AZ696" i="50"/>
  <c r="AY696" i="50"/>
  <c r="AX696" i="50"/>
  <c r="AW696" i="50"/>
  <c r="AV696" i="50"/>
  <c r="AU696" i="50"/>
  <c r="AT696" i="50"/>
  <c r="AS696" i="50"/>
  <c r="AR696" i="50"/>
  <c r="AZ695" i="50"/>
  <c r="AY695" i="50"/>
  <c r="AX695" i="50"/>
  <c r="AW695" i="50"/>
  <c r="AV695" i="50"/>
  <c r="AU695" i="50"/>
  <c r="AT695" i="50"/>
  <c r="AS695" i="50"/>
  <c r="AR695" i="50"/>
  <c r="AZ694" i="50"/>
  <c r="AY694" i="50"/>
  <c r="AX694" i="50"/>
  <c r="AW694" i="50"/>
  <c r="AV694" i="50"/>
  <c r="AU694" i="50"/>
  <c r="AT694" i="50"/>
  <c r="AS694" i="50"/>
  <c r="AR694" i="50"/>
  <c r="AZ693" i="50"/>
  <c r="AY693" i="50"/>
  <c r="AX693" i="50"/>
  <c r="AW693" i="50"/>
  <c r="AV693" i="50"/>
  <c r="AU693" i="50"/>
  <c r="AT693" i="50"/>
  <c r="AS693" i="50"/>
  <c r="AR693" i="50"/>
  <c r="AZ692" i="50"/>
  <c r="AY692" i="50"/>
  <c r="AX692" i="50"/>
  <c r="AW692" i="50"/>
  <c r="AV692" i="50"/>
  <c r="AU692" i="50"/>
  <c r="AT692" i="50"/>
  <c r="AS692" i="50"/>
  <c r="AR692" i="50"/>
  <c r="AZ691" i="50"/>
  <c r="AY691" i="50"/>
  <c r="AX691" i="50"/>
  <c r="AW691" i="50"/>
  <c r="AV691" i="50"/>
  <c r="AU691" i="50"/>
  <c r="AT691" i="50"/>
  <c r="AS691" i="50"/>
  <c r="AR691" i="50"/>
  <c r="AZ690" i="50"/>
  <c r="AY690" i="50"/>
  <c r="AX690" i="50"/>
  <c r="AW690" i="50"/>
  <c r="AV690" i="50"/>
  <c r="AU690" i="50"/>
  <c r="AT690" i="50"/>
  <c r="AS690" i="50"/>
  <c r="AR690" i="50"/>
  <c r="H690" i="50"/>
  <c r="F690" i="50"/>
  <c r="AZ689" i="50"/>
  <c r="AY689" i="50"/>
  <c r="AX689" i="50"/>
  <c r="AW689" i="50"/>
  <c r="AV689" i="50"/>
  <c r="AU689" i="50"/>
  <c r="AT689" i="50"/>
  <c r="AS689" i="50"/>
  <c r="AR689" i="50"/>
  <c r="AZ688" i="50"/>
  <c r="AY688" i="50"/>
  <c r="AX688" i="50"/>
  <c r="AW688" i="50"/>
  <c r="AV688" i="50"/>
  <c r="AU688" i="50"/>
  <c r="AT688" i="50"/>
  <c r="AS688" i="50"/>
  <c r="AR688" i="50"/>
  <c r="AZ687" i="50"/>
  <c r="AY687" i="50"/>
  <c r="AX687" i="50"/>
  <c r="AW687" i="50"/>
  <c r="AV687" i="50"/>
  <c r="AU687" i="50"/>
  <c r="AT687" i="50"/>
  <c r="AS687" i="50"/>
  <c r="AR687" i="50"/>
  <c r="AZ686" i="50"/>
  <c r="AY686" i="50"/>
  <c r="AX686" i="50"/>
  <c r="AW686" i="50"/>
  <c r="AV686" i="50"/>
  <c r="AU686" i="50"/>
  <c r="AT686" i="50"/>
  <c r="AS686" i="50"/>
  <c r="AR686" i="50"/>
  <c r="BK686" i="50" s="1"/>
  <c r="AZ685" i="50"/>
  <c r="AY685" i="50"/>
  <c r="AX685" i="50"/>
  <c r="AW685" i="50"/>
  <c r="AV685" i="50"/>
  <c r="AU685" i="50"/>
  <c r="AT685" i="50"/>
  <c r="AS685" i="50"/>
  <c r="AR685" i="50"/>
  <c r="AZ684" i="50"/>
  <c r="AY684" i="50"/>
  <c r="AX684" i="50"/>
  <c r="AW684" i="50"/>
  <c r="AV684" i="50"/>
  <c r="AU684" i="50"/>
  <c r="AT684" i="50"/>
  <c r="AS684" i="50"/>
  <c r="AR684" i="50"/>
  <c r="AZ683" i="50"/>
  <c r="AY683" i="50"/>
  <c r="AX683" i="50"/>
  <c r="AW683" i="50"/>
  <c r="AV683" i="50"/>
  <c r="AU683" i="50"/>
  <c r="AT683" i="50"/>
  <c r="AS683" i="50"/>
  <c r="AR683" i="50"/>
  <c r="AZ682" i="50"/>
  <c r="AY682" i="50"/>
  <c r="AX682" i="50"/>
  <c r="AW682" i="50"/>
  <c r="AV682" i="50"/>
  <c r="AU682" i="50"/>
  <c r="AT682" i="50"/>
  <c r="AS682" i="50"/>
  <c r="AR682" i="50"/>
  <c r="AZ681" i="50"/>
  <c r="AY681" i="50"/>
  <c r="AX681" i="50"/>
  <c r="AW681" i="50"/>
  <c r="AV681" i="50"/>
  <c r="AU681" i="50"/>
  <c r="AT681" i="50"/>
  <c r="AS681" i="50"/>
  <c r="AR681" i="50"/>
  <c r="AZ680" i="50"/>
  <c r="AY680" i="50"/>
  <c r="AX680" i="50"/>
  <c r="AW680" i="50"/>
  <c r="AV680" i="50"/>
  <c r="AU680" i="50"/>
  <c r="AT680" i="50"/>
  <c r="AS680" i="50"/>
  <c r="AR680" i="50"/>
  <c r="AZ679" i="50"/>
  <c r="AY679" i="50"/>
  <c r="AX679" i="50"/>
  <c r="AW679" i="50"/>
  <c r="AV679" i="50"/>
  <c r="AU679" i="50"/>
  <c r="AT679" i="50"/>
  <c r="AS679" i="50"/>
  <c r="AR679" i="50"/>
  <c r="AZ678" i="50"/>
  <c r="AY678" i="50"/>
  <c r="AX678" i="50"/>
  <c r="AW678" i="50"/>
  <c r="AV678" i="50"/>
  <c r="AU678" i="50"/>
  <c r="AT678" i="50"/>
  <c r="AS678" i="50"/>
  <c r="AR678" i="50"/>
  <c r="H678" i="50"/>
  <c r="F678" i="50"/>
  <c r="AZ677" i="50"/>
  <c r="AY677" i="50"/>
  <c r="AX677" i="50"/>
  <c r="AW677" i="50"/>
  <c r="AV677" i="50"/>
  <c r="AU677" i="50"/>
  <c r="AT677" i="50"/>
  <c r="AS677" i="50"/>
  <c r="AR677" i="50"/>
  <c r="AZ676" i="50"/>
  <c r="AY676" i="50"/>
  <c r="AX676" i="50"/>
  <c r="AW676" i="50"/>
  <c r="AV676" i="50"/>
  <c r="AU676" i="50"/>
  <c r="AT676" i="50"/>
  <c r="AS676" i="50"/>
  <c r="AR676" i="50"/>
  <c r="BK676" i="50" s="1"/>
  <c r="AZ675" i="50"/>
  <c r="AY675" i="50"/>
  <c r="AX675" i="50"/>
  <c r="AW675" i="50"/>
  <c r="AV675" i="50"/>
  <c r="AU675" i="50"/>
  <c r="AT675" i="50"/>
  <c r="AS675" i="50"/>
  <c r="AR675" i="50"/>
  <c r="AZ674" i="50"/>
  <c r="AY674" i="50"/>
  <c r="AX674" i="50"/>
  <c r="AW674" i="50"/>
  <c r="AV674" i="50"/>
  <c r="AU674" i="50"/>
  <c r="AT674" i="50"/>
  <c r="AS674" i="50"/>
  <c r="AR674" i="50"/>
  <c r="AZ673" i="50"/>
  <c r="AY673" i="50"/>
  <c r="AX673" i="50"/>
  <c r="AW673" i="50"/>
  <c r="AV673" i="50"/>
  <c r="AU673" i="50"/>
  <c r="AT673" i="50"/>
  <c r="AS673" i="50"/>
  <c r="AR673" i="50"/>
  <c r="AZ672" i="50"/>
  <c r="AY672" i="50"/>
  <c r="AX672" i="50"/>
  <c r="AW672" i="50"/>
  <c r="AV672" i="50"/>
  <c r="AU672" i="50"/>
  <c r="AT672" i="50"/>
  <c r="AS672" i="50"/>
  <c r="AR672" i="50"/>
  <c r="AZ671" i="50"/>
  <c r="AY671" i="50"/>
  <c r="AX671" i="50"/>
  <c r="AW671" i="50"/>
  <c r="AV671" i="50"/>
  <c r="AU671" i="50"/>
  <c r="AT671" i="50"/>
  <c r="AS671" i="50"/>
  <c r="AR671" i="50"/>
  <c r="BK671" i="50" s="1"/>
  <c r="AZ670" i="50"/>
  <c r="AY670" i="50"/>
  <c r="AX670" i="50"/>
  <c r="AW670" i="50"/>
  <c r="AV670" i="50"/>
  <c r="AU670" i="50"/>
  <c r="AT670" i="50"/>
  <c r="AS670" i="50"/>
  <c r="AR670" i="50"/>
  <c r="AZ669" i="50"/>
  <c r="AY669" i="50"/>
  <c r="AX669" i="50"/>
  <c r="AW669" i="50"/>
  <c r="AV669" i="50"/>
  <c r="AU669" i="50"/>
  <c r="AT669" i="50"/>
  <c r="AS669" i="50"/>
  <c r="AR669" i="50"/>
  <c r="AZ668" i="50"/>
  <c r="AY668" i="50"/>
  <c r="AX668" i="50"/>
  <c r="AW668" i="50"/>
  <c r="AV668" i="50"/>
  <c r="AU668" i="50"/>
  <c r="AT668" i="50"/>
  <c r="AS668" i="50"/>
  <c r="AR668" i="50"/>
  <c r="AZ667" i="50"/>
  <c r="AY667" i="50"/>
  <c r="AX667" i="50"/>
  <c r="AW667" i="50"/>
  <c r="AV667" i="50"/>
  <c r="AU667" i="50"/>
  <c r="AT667" i="50"/>
  <c r="AS667" i="50"/>
  <c r="AR667" i="50"/>
  <c r="BK667" i="50" s="1"/>
  <c r="AZ666" i="50"/>
  <c r="AY666" i="50"/>
  <c r="AX666" i="50"/>
  <c r="AW666" i="50"/>
  <c r="AV666" i="50"/>
  <c r="AU666" i="50"/>
  <c r="AT666" i="50"/>
  <c r="AS666" i="50"/>
  <c r="AR666" i="50"/>
  <c r="H666" i="50"/>
  <c r="F666" i="50"/>
  <c r="AZ665" i="50"/>
  <c r="AY665" i="50"/>
  <c r="AX665" i="50"/>
  <c r="AW665" i="50"/>
  <c r="AV665" i="50"/>
  <c r="AU665" i="50"/>
  <c r="AT665" i="50"/>
  <c r="AS665" i="50"/>
  <c r="AR665" i="50"/>
  <c r="AZ664" i="50"/>
  <c r="AY664" i="50"/>
  <c r="AX664" i="50"/>
  <c r="AW664" i="50"/>
  <c r="AV664" i="50"/>
  <c r="AU664" i="50"/>
  <c r="AT664" i="50"/>
  <c r="AS664" i="50"/>
  <c r="AR664" i="50"/>
  <c r="AZ663" i="50"/>
  <c r="AY663" i="50"/>
  <c r="AX663" i="50"/>
  <c r="AW663" i="50"/>
  <c r="AV663" i="50"/>
  <c r="AU663" i="50"/>
  <c r="AT663" i="50"/>
  <c r="AS663" i="50"/>
  <c r="AR663" i="50"/>
  <c r="AZ662" i="50"/>
  <c r="AY662" i="50"/>
  <c r="AX662" i="50"/>
  <c r="AW662" i="50"/>
  <c r="AV662" i="50"/>
  <c r="AU662" i="50"/>
  <c r="AT662" i="50"/>
  <c r="AS662" i="50"/>
  <c r="AR662" i="50"/>
  <c r="AZ661" i="50"/>
  <c r="AY661" i="50"/>
  <c r="AX661" i="50"/>
  <c r="AW661" i="50"/>
  <c r="AV661" i="50"/>
  <c r="AU661" i="50"/>
  <c r="AT661" i="50"/>
  <c r="AS661" i="50"/>
  <c r="AR661" i="50"/>
  <c r="AZ660" i="50"/>
  <c r="AY660" i="50"/>
  <c r="AX660" i="50"/>
  <c r="AW660" i="50"/>
  <c r="AV660" i="50"/>
  <c r="AU660" i="50"/>
  <c r="AT660" i="50"/>
  <c r="AS660" i="50"/>
  <c r="AR660" i="50"/>
  <c r="AZ659" i="50"/>
  <c r="AY659" i="50"/>
  <c r="AX659" i="50"/>
  <c r="AW659" i="50"/>
  <c r="AV659" i="50"/>
  <c r="AU659" i="50"/>
  <c r="AT659" i="50"/>
  <c r="AS659" i="50"/>
  <c r="AR659" i="50"/>
  <c r="AZ658" i="50"/>
  <c r="AY658" i="50"/>
  <c r="AX658" i="50"/>
  <c r="AW658" i="50"/>
  <c r="AV658" i="50"/>
  <c r="AU658" i="50"/>
  <c r="AT658" i="50"/>
  <c r="AS658" i="50"/>
  <c r="AR658" i="50"/>
  <c r="AZ657" i="50"/>
  <c r="AY657" i="50"/>
  <c r="AX657" i="50"/>
  <c r="AW657" i="50"/>
  <c r="AV657" i="50"/>
  <c r="AU657" i="50"/>
  <c r="AT657" i="50"/>
  <c r="AS657" i="50"/>
  <c r="AR657" i="50"/>
  <c r="AZ656" i="50"/>
  <c r="AY656" i="50"/>
  <c r="AX656" i="50"/>
  <c r="AW656" i="50"/>
  <c r="AV656" i="50"/>
  <c r="AU656" i="50"/>
  <c r="AT656" i="50"/>
  <c r="AS656" i="50"/>
  <c r="AR656" i="50"/>
  <c r="AZ655" i="50"/>
  <c r="AY655" i="50"/>
  <c r="AX655" i="50"/>
  <c r="AW655" i="50"/>
  <c r="AV655" i="50"/>
  <c r="AU655" i="50"/>
  <c r="AT655" i="50"/>
  <c r="AS655" i="50"/>
  <c r="AR655" i="50"/>
  <c r="AZ654" i="50"/>
  <c r="AY654" i="50"/>
  <c r="AX654" i="50"/>
  <c r="AW654" i="50"/>
  <c r="AV654" i="50"/>
  <c r="AU654" i="50"/>
  <c r="AT654" i="50"/>
  <c r="AS654" i="50"/>
  <c r="AR654" i="50"/>
  <c r="AZ653" i="50"/>
  <c r="AY653" i="50"/>
  <c r="AX653" i="50"/>
  <c r="AW653" i="50"/>
  <c r="AV653" i="50"/>
  <c r="AU653" i="50"/>
  <c r="AT653" i="50"/>
  <c r="AS653" i="50"/>
  <c r="AR653" i="50"/>
  <c r="AZ652" i="50"/>
  <c r="AY652" i="50"/>
  <c r="AX652" i="50"/>
  <c r="AW652" i="50"/>
  <c r="AV652" i="50"/>
  <c r="AU652" i="50"/>
  <c r="AT652" i="50"/>
  <c r="AS652" i="50"/>
  <c r="AR652" i="50"/>
  <c r="AZ651" i="50"/>
  <c r="AY651" i="50"/>
  <c r="AX651" i="50"/>
  <c r="AW651" i="50"/>
  <c r="AV651" i="50"/>
  <c r="AU651" i="50"/>
  <c r="AT651" i="50"/>
  <c r="AS651" i="50"/>
  <c r="AR651" i="50"/>
  <c r="AZ650" i="50"/>
  <c r="AY650" i="50"/>
  <c r="AX650" i="50"/>
  <c r="AW650" i="50"/>
  <c r="AV650" i="50"/>
  <c r="AU650" i="50"/>
  <c r="AT650" i="50"/>
  <c r="AS650" i="50"/>
  <c r="AR650" i="50"/>
  <c r="H650" i="50"/>
  <c r="F650" i="50"/>
  <c r="AZ649" i="50"/>
  <c r="AY649" i="50"/>
  <c r="AX649" i="50"/>
  <c r="AW649" i="50"/>
  <c r="AV649" i="50"/>
  <c r="AU649" i="50"/>
  <c r="AT649" i="50"/>
  <c r="AS649" i="50"/>
  <c r="AR649" i="50"/>
  <c r="AZ648" i="50"/>
  <c r="AY648" i="50"/>
  <c r="AX648" i="50"/>
  <c r="AW648" i="50"/>
  <c r="AV648" i="50"/>
  <c r="AU648" i="50"/>
  <c r="AT648" i="50"/>
  <c r="AS648" i="50"/>
  <c r="AR648" i="50"/>
  <c r="AZ647" i="50"/>
  <c r="AY647" i="50"/>
  <c r="AX647" i="50"/>
  <c r="AW647" i="50"/>
  <c r="AV647" i="50"/>
  <c r="AU647" i="50"/>
  <c r="AT647" i="50"/>
  <c r="AS647" i="50"/>
  <c r="AR647" i="50"/>
  <c r="AZ646" i="50"/>
  <c r="AY646" i="50"/>
  <c r="AX646" i="50"/>
  <c r="AW646" i="50"/>
  <c r="AV646" i="50"/>
  <c r="AU646" i="50"/>
  <c r="AT646" i="50"/>
  <c r="AS646" i="50"/>
  <c r="AR646" i="50"/>
  <c r="AZ645" i="50"/>
  <c r="AY645" i="50"/>
  <c r="AX645" i="50"/>
  <c r="AW645" i="50"/>
  <c r="AV645" i="50"/>
  <c r="AU645" i="50"/>
  <c r="AT645" i="50"/>
  <c r="AS645" i="50"/>
  <c r="AR645" i="50"/>
  <c r="AZ644" i="50"/>
  <c r="AY644" i="50"/>
  <c r="AX644" i="50"/>
  <c r="AW644" i="50"/>
  <c r="AV644" i="50"/>
  <c r="AU644" i="50"/>
  <c r="AT644" i="50"/>
  <c r="AS644" i="50"/>
  <c r="AR644" i="50"/>
  <c r="AZ643" i="50"/>
  <c r="AY643" i="50"/>
  <c r="AX643" i="50"/>
  <c r="AW643" i="50"/>
  <c r="AV643" i="50"/>
  <c r="AU643" i="50"/>
  <c r="AT643" i="50"/>
  <c r="AS643" i="50"/>
  <c r="AR643" i="50"/>
  <c r="AZ642" i="50"/>
  <c r="AY642" i="50"/>
  <c r="AX642" i="50"/>
  <c r="AW642" i="50"/>
  <c r="AV642" i="50"/>
  <c r="AU642" i="50"/>
  <c r="AT642" i="50"/>
  <c r="AS642" i="50"/>
  <c r="AR642" i="50"/>
  <c r="AZ641" i="50"/>
  <c r="AY641" i="50"/>
  <c r="AX641" i="50"/>
  <c r="AW641" i="50"/>
  <c r="AV641" i="50"/>
  <c r="AU641" i="50"/>
  <c r="AT641" i="50"/>
  <c r="AS641" i="50"/>
  <c r="AR641" i="50"/>
  <c r="AZ640" i="50"/>
  <c r="AY640" i="50"/>
  <c r="AX640" i="50"/>
  <c r="AW640" i="50"/>
  <c r="AV640" i="50"/>
  <c r="AU640" i="50"/>
  <c r="AT640" i="50"/>
  <c r="AS640" i="50"/>
  <c r="AR640" i="50"/>
  <c r="AZ639" i="50"/>
  <c r="AY639" i="50"/>
  <c r="AX639" i="50"/>
  <c r="AW639" i="50"/>
  <c r="AV639" i="50"/>
  <c r="AU639" i="50"/>
  <c r="AT639" i="50"/>
  <c r="AS639" i="50"/>
  <c r="AR639" i="50"/>
  <c r="H639" i="50"/>
  <c r="F639" i="50"/>
  <c r="AZ638" i="50"/>
  <c r="AY638" i="50"/>
  <c r="AX638" i="50"/>
  <c r="AW638" i="50"/>
  <c r="AV638" i="50"/>
  <c r="AU638" i="50"/>
  <c r="AT638" i="50"/>
  <c r="AS638" i="50"/>
  <c r="AR638" i="50"/>
  <c r="AZ637" i="50"/>
  <c r="AY637" i="50"/>
  <c r="AX637" i="50"/>
  <c r="AW637" i="50"/>
  <c r="AV637" i="50"/>
  <c r="AU637" i="50"/>
  <c r="AT637" i="50"/>
  <c r="AS637" i="50"/>
  <c r="AR637" i="50"/>
  <c r="AZ636" i="50"/>
  <c r="AY636" i="50"/>
  <c r="AX636" i="50"/>
  <c r="AW636" i="50"/>
  <c r="AV636" i="50"/>
  <c r="AU636" i="50"/>
  <c r="AT636" i="50"/>
  <c r="AS636" i="50"/>
  <c r="AR636" i="50"/>
  <c r="AZ635" i="50"/>
  <c r="AY635" i="50"/>
  <c r="AX635" i="50"/>
  <c r="AW635" i="50"/>
  <c r="AV635" i="50"/>
  <c r="AU635" i="50"/>
  <c r="AT635" i="50"/>
  <c r="AS635" i="50"/>
  <c r="AR635" i="50"/>
  <c r="AZ634" i="50"/>
  <c r="AY634" i="50"/>
  <c r="AX634" i="50"/>
  <c r="AW634" i="50"/>
  <c r="AV634" i="50"/>
  <c r="AU634" i="50"/>
  <c r="AT634" i="50"/>
  <c r="AS634" i="50"/>
  <c r="AR634" i="50"/>
  <c r="AZ633" i="50"/>
  <c r="AY633" i="50"/>
  <c r="AX633" i="50"/>
  <c r="AW633" i="50"/>
  <c r="AV633" i="50"/>
  <c r="AU633" i="50"/>
  <c r="AT633" i="50"/>
  <c r="AS633" i="50"/>
  <c r="AR633" i="50"/>
  <c r="AZ632" i="50"/>
  <c r="AY632" i="50"/>
  <c r="AX632" i="50"/>
  <c r="AW632" i="50"/>
  <c r="AV632" i="50"/>
  <c r="AU632" i="50"/>
  <c r="AT632" i="50"/>
  <c r="AS632" i="50"/>
  <c r="AR632" i="50"/>
  <c r="AZ631" i="50"/>
  <c r="AY631" i="50"/>
  <c r="AX631" i="50"/>
  <c r="AW631" i="50"/>
  <c r="AV631" i="50"/>
  <c r="AU631" i="50"/>
  <c r="AT631" i="50"/>
  <c r="AS631" i="50"/>
  <c r="AR631" i="50"/>
  <c r="H631" i="50"/>
  <c r="F631" i="50"/>
  <c r="AZ630" i="50"/>
  <c r="AY630" i="50"/>
  <c r="AX630" i="50"/>
  <c r="AW630" i="50"/>
  <c r="AV630" i="50"/>
  <c r="AU630" i="50"/>
  <c r="AT630" i="50"/>
  <c r="AS630" i="50"/>
  <c r="AR630" i="50"/>
  <c r="AZ629" i="50"/>
  <c r="AY629" i="50"/>
  <c r="AX629" i="50"/>
  <c r="AW629" i="50"/>
  <c r="AV629" i="50"/>
  <c r="AU629" i="50"/>
  <c r="AT629" i="50"/>
  <c r="AS629" i="50"/>
  <c r="AR629" i="50"/>
  <c r="AZ628" i="50"/>
  <c r="AY628" i="50"/>
  <c r="AX628" i="50"/>
  <c r="AW628" i="50"/>
  <c r="AV628" i="50"/>
  <c r="AU628" i="50"/>
  <c r="AT628" i="50"/>
  <c r="AS628" i="50"/>
  <c r="AR628" i="50"/>
  <c r="AZ627" i="50"/>
  <c r="AY627" i="50"/>
  <c r="AX627" i="50"/>
  <c r="AW627" i="50"/>
  <c r="AV627" i="50"/>
  <c r="AU627" i="50"/>
  <c r="AT627" i="50"/>
  <c r="AS627" i="50"/>
  <c r="AR627" i="50"/>
  <c r="BK627" i="50" s="1"/>
  <c r="AZ626" i="50"/>
  <c r="AY626" i="50"/>
  <c r="AX626" i="50"/>
  <c r="AW626" i="50"/>
  <c r="AV626" i="50"/>
  <c r="AU626" i="50"/>
  <c r="AT626" i="50"/>
  <c r="AS626" i="50"/>
  <c r="AR626" i="50"/>
  <c r="AZ625" i="50"/>
  <c r="AY625" i="50"/>
  <c r="AX625" i="50"/>
  <c r="AW625" i="50"/>
  <c r="AV625" i="50"/>
  <c r="AU625" i="50"/>
  <c r="AT625" i="50"/>
  <c r="AS625" i="50"/>
  <c r="AR625" i="50"/>
  <c r="AZ624" i="50"/>
  <c r="AY624" i="50"/>
  <c r="AX624" i="50"/>
  <c r="AW624" i="50"/>
  <c r="AV624" i="50"/>
  <c r="AU624" i="50"/>
  <c r="AT624" i="50"/>
  <c r="AS624" i="50"/>
  <c r="AR624" i="50"/>
  <c r="BK624" i="50" s="1"/>
  <c r="H624" i="50"/>
  <c r="F624" i="50"/>
  <c r="AZ623" i="50"/>
  <c r="AY623" i="50"/>
  <c r="AX623" i="50"/>
  <c r="AW623" i="50"/>
  <c r="AV623" i="50"/>
  <c r="AU623" i="50"/>
  <c r="AT623" i="50"/>
  <c r="AS623" i="50"/>
  <c r="AR623" i="50"/>
  <c r="AZ622" i="50"/>
  <c r="AY622" i="50"/>
  <c r="AX622" i="50"/>
  <c r="AW622" i="50"/>
  <c r="AV622" i="50"/>
  <c r="AU622" i="50"/>
  <c r="AT622" i="50"/>
  <c r="AS622" i="50"/>
  <c r="AR622" i="50"/>
  <c r="AZ621" i="50"/>
  <c r="AY621" i="50"/>
  <c r="AX621" i="50"/>
  <c r="AW621" i="50"/>
  <c r="AV621" i="50"/>
  <c r="AU621" i="50"/>
  <c r="AT621" i="50"/>
  <c r="AS621" i="50"/>
  <c r="AR621" i="50"/>
  <c r="AZ620" i="50"/>
  <c r="AY620" i="50"/>
  <c r="AX620" i="50"/>
  <c r="AW620" i="50"/>
  <c r="AV620" i="50"/>
  <c r="AU620" i="50"/>
  <c r="AT620" i="50"/>
  <c r="AS620" i="50"/>
  <c r="AR620" i="50"/>
  <c r="AZ619" i="50"/>
  <c r="AY619" i="50"/>
  <c r="AX619" i="50"/>
  <c r="AW619" i="50"/>
  <c r="AV619" i="50"/>
  <c r="AU619" i="50"/>
  <c r="AT619" i="50"/>
  <c r="AS619" i="50"/>
  <c r="AR619" i="50"/>
  <c r="AZ618" i="50"/>
  <c r="AY618" i="50"/>
  <c r="AX618" i="50"/>
  <c r="AW618" i="50"/>
  <c r="AV618" i="50"/>
  <c r="AU618" i="50"/>
  <c r="AT618" i="50"/>
  <c r="AS618" i="50"/>
  <c r="AR618" i="50"/>
  <c r="AZ617" i="50"/>
  <c r="AY617" i="50"/>
  <c r="AX617" i="50"/>
  <c r="AW617" i="50"/>
  <c r="AV617" i="50"/>
  <c r="AU617" i="50"/>
  <c r="AT617" i="50"/>
  <c r="AS617" i="50"/>
  <c r="AR617" i="50"/>
  <c r="BK617" i="50" s="1"/>
  <c r="AZ616" i="50"/>
  <c r="AY616" i="50"/>
  <c r="AX616" i="50"/>
  <c r="AW616" i="50"/>
  <c r="AV616" i="50"/>
  <c r="AU616" i="50"/>
  <c r="AT616" i="50"/>
  <c r="AS616" i="50"/>
  <c r="AR616" i="50"/>
  <c r="AZ615" i="50"/>
  <c r="AY615" i="50"/>
  <c r="AX615" i="50"/>
  <c r="AW615" i="50"/>
  <c r="AV615" i="50"/>
  <c r="AU615" i="50"/>
  <c r="AT615" i="50"/>
  <c r="AS615" i="50"/>
  <c r="AR615" i="50"/>
  <c r="AZ614" i="50"/>
  <c r="AY614" i="50"/>
  <c r="AX614" i="50"/>
  <c r="AW614" i="50"/>
  <c r="AV614" i="50"/>
  <c r="AU614" i="50"/>
  <c r="AT614" i="50"/>
  <c r="AS614" i="50"/>
  <c r="AR614" i="50"/>
  <c r="H614" i="50"/>
  <c r="F614" i="50"/>
  <c r="AZ613" i="50"/>
  <c r="AY613" i="50"/>
  <c r="AX613" i="50"/>
  <c r="AW613" i="50"/>
  <c r="AV613" i="50"/>
  <c r="AU613" i="50"/>
  <c r="AT613" i="50"/>
  <c r="AS613" i="50"/>
  <c r="AR613" i="50"/>
  <c r="AZ612" i="50"/>
  <c r="AY612" i="50"/>
  <c r="AX612" i="50"/>
  <c r="AW612" i="50"/>
  <c r="AV612" i="50"/>
  <c r="AU612" i="50"/>
  <c r="AT612" i="50"/>
  <c r="AS612" i="50"/>
  <c r="AR612" i="50"/>
  <c r="AZ611" i="50"/>
  <c r="AY611" i="50"/>
  <c r="AX611" i="50"/>
  <c r="AW611" i="50"/>
  <c r="AV611" i="50"/>
  <c r="AU611" i="50"/>
  <c r="AT611" i="50"/>
  <c r="AS611" i="50"/>
  <c r="AR611" i="50"/>
  <c r="AZ610" i="50"/>
  <c r="AY610" i="50"/>
  <c r="AX610" i="50"/>
  <c r="AW610" i="50"/>
  <c r="AV610" i="50"/>
  <c r="AU610" i="50"/>
  <c r="AT610" i="50"/>
  <c r="AS610" i="50"/>
  <c r="AR610" i="50"/>
  <c r="BK610" i="50" s="1"/>
  <c r="AZ609" i="50"/>
  <c r="AY609" i="50"/>
  <c r="AX609" i="50"/>
  <c r="AW609" i="50"/>
  <c r="AV609" i="50"/>
  <c r="AU609" i="50"/>
  <c r="AT609" i="50"/>
  <c r="AS609" i="50"/>
  <c r="AR609" i="50"/>
  <c r="AZ608" i="50"/>
  <c r="AY608" i="50"/>
  <c r="AX608" i="50"/>
  <c r="AW608" i="50"/>
  <c r="AV608" i="50"/>
  <c r="AU608" i="50"/>
  <c r="AT608" i="50"/>
  <c r="AS608" i="50"/>
  <c r="AR608" i="50"/>
  <c r="BK608" i="50" s="1"/>
  <c r="AZ607" i="50"/>
  <c r="AY607" i="50"/>
  <c r="AX607" i="50"/>
  <c r="AW607" i="50"/>
  <c r="AV607" i="50"/>
  <c r="AU607" i="50"/>
  <c r="AT607" i="50"/>
  <c r="AS607" i="50"/>
  <c r="AR607" i="50"/>
  <c r="AZ606" i="50"/>
  <c r="AY606" i="50"/>
  <c r="AX606" i="50"/>
  <c r="AW606" i="50"/>
  <c r="AV606" i="50"/>
  <c r="AU606" i="50"/>
  <c r="BL606" i="50" s="1"/>
  <c r="AT606" i="50"/>
  <c r="AS606" i="50"/>
  <c r="AR606" i="50"/>
  <c r="AZ605" i="50"/>
  <c r="AY605" i="50"/>
  <c r="AX605" i="50"/>
  <c r="AW605" i="50"/>
  <c r="AV605" i="50"/>
  <c r="AU605" i="50"/>
  <c r="AT605" i="50"/>
  <c r="AS605" i="50"/>
  <c r="AR605" i="50"/>
  <c r="AZ604" i="50"/>
  <c r="AY604" i="50"/>
  <c r="AX604" i="50"/>
  <c r="AW604" i="50"/>
  <c r="AV604" i="50"/>
  <c r="AU604" i="50"/>
  <c r="AT604" i="50"/>
  <c r="AS604" i="50"/>
  <c r="AR604" i="50"/>
  <c r="AZ603" i="50"/>
  <c r="AY603" i="50"/>
  <c r="AX603" i="50"/>
  <c r="AW603" i="50"/>
  <c r="AV603" i="50"/>
  <c r="AU603" i="50"/>
  <c r="AT603" i="50"/>
  <c r="AS603" i="50"/>
  <c r="AR603" i="50"/>
  <c r="AZ602" i="50"/>
  <c r="AY602" i="50"/>
  <c r="AX602" i="50"/>
  <c r="AW602" i="50"/>
  <c r="AV602" i="50"/>
  <c r="AU602" i="50"/>
  <c r="AT602" i="50"/>
  <c r="AS602" i="50"/>
  <c r="AR602" i="50"/>
  <c r="BK602" i="50" s="1"/>
  <c r="AZ601" i="50"/>
  <c r="AY601" i="50"/>
  <c r="AX601" i="50"/>
  <c r="AW601" i="50"/>
  <c r="AV601" i="50"/>
  <c r="AU601" i="50"/>
  <c r="AT601" i="50"/>
  <c r="AS601" i="50"/>
  <c r="AR601" i="50"/>
  <c r="AZ600" i="50"/>
  <c r="AY600" i="50"/>
  <c r="AX600" i="50"/>
  <c r="AW600" i="50"/>
  <c r="AV600" i="50"/>
  <c r="AU600" i="50"/>
  <c r="AT600" i="50"/>
  <c r="AS600" i="50"/>
  <c r="AR600" i="50"/>
  <c r="AZ599" i="50"/>
  <c r="AY599" i="50"/>
  <c r="AX599" i="50"/>
  <c r="AW599" i="50"/>
  <c r="AV599" i="50"/>
  <c r="AU599" i="50"/>
  <c r="AT599" i="50"/>
  <c r="AS599" i="50"/>
  <c r="AR599" i="50"/>
  <c r="AZ598" i="50"/>
  <c r="AY598" i="50"/>
  <c r="AX598" i="50"/>
  <c r="AW598" i="50"/>
  <c r="AV598" i="50"/>
  <c r="AU598" i="50"/>
  <c r="AT598" i="50"/>
  <c r="AS598" i="50"/>
  <c r="AR598" i="50"/>
  <c r="AZ597" i="50"/>
  <c r="AY597" i="50"/>
  <c r="AX597" i="50"/>
  <c r="AW597" i="50"/>
  <c r="AV597" i="50"/>
  <c r="AU597" i="50"/>
  <c r="AT597" i="50"/>
  <c r="AS597" i="50"/>
  <c r="AR597" i="50"/>
  <c r="H597" i="50"/>
  <c r="F597" i="50"/>
  <c r="AZ596" i="50"/>
  <c r="AY596" i="50"/>
  <c r="AX596" i="50"/>
  <c r="AW596" i="50"/>
  <c r="AV596" i="50"/>
  <c r="AU596" i="50"/>
  <c r="AT596" i="50"/>
  <c r="AS596" i="50"/>
  <c r="AR596" i="50"/>
  <c r="AZ595" i="50"/>
  <c r="AY595" i="50"/>
  <c r="AX595" i="50"/>
  <c r="AW595" i="50"/>
  <c r="AV595" i="50"/>
  <c r="AU595" i="50"/>
  <c r="AT595" i="50"/>
  <c r="AS595" i="50"/>
  <c r="AR595" i="50"/>
  <c r="AZ594" i="50"/>
  <c r="AY594" i="50"/>
  <c r="AX594" i="50"/>
  <c r="AW594" i="50"/>
  <c r="AV594" i="50"/>
  <c r="AU594" i="50"/>
  <c r="AT594" i="50"/>
  <c r="AS594" i="50"/>
  <c r="AR594" i="50"/>
  <c r="AZ593" i="50"/>
  <c r="AY593" i="50"/>
  <c r="AX593" i="50"/>
  <c r="AW593" i="50"/>
  <c r="AV593" i="50"/>
  <c r="AU593" i="50"/>
  <c r="AT593" i="50"/>
  <c r="AS593" i="50"/>
  <c r="AR593" i="50"/>
  <c r="AZ592" i="50"/>
  <c r="AY592" i="50"/>
  <c r="AX592" i="50"/>
  <c r="AW592" i="50"/>
  <c r="AV592" i="50"/>
  <c r="AU592" i="50"/>
  <c r="AT592" i="50"/>
  <c r="AS592" i="50"/>
  <c r="AR592" i="50"/>
  <c r="AZ591" i="50"/>
  <c r="AY591" i="50"/>
  <c r="AX591" i="50"/>
  <c r="AW591" i="50"/>
  <c r="AV591" i="50"/>
  <c r="AU591" i="50"/>
  <c r="AT591" i="50"/>
  <c r="AS591" i="50"/>
  <c r="AR591" i="50"/>
  <c r="AZ590" i="50"/>
  <c r="AY590" i="50"/>
  <c r="AX590" i="50"/>
  <c r="AW590" i="50"/>
  <c r="AV590" i="50"/>
  <c r="AU590" i="50"/>
  <c r="AT590" i="50"/>
  <c r="AS590" i="50"/>
  <c r="AR590" i="50"/>
  <c r="AZ589" i="50"/>
  <c r="AY589" i="50"/>
  <c r="AX589" i="50"/>
  <c r="AW589" i="50"/>
  <c r="AV589" i="50"/>
  <c r="AU589" i="50"/>
  <c r="AT589" i="50"/>
  <c r="AS589" i="50"/>
  <c r="AR589" i="50"/>
  <c r="AZ588" i="50"/>
  <c r="AY588" i="50"/>
  <c r="AX588" i="50"/>
  <c r="AW588" i="50"/>
  <c r="AV588" i="50"/>
  <c r="AU588" i="50"/>
  <c r="AT588" i="50"/>
  <c r="AS588" i="50"/>
  <c r="AR588" i="50"/>
  <c r="AZ587" i="50"/>
  <c r="AY587" i="50"/>
  <c r="AX587" i="50"/>
  <c r="AW587" i="50"/>
  <c r="AV587" i="50"/>
  <c r="AU587" i="50"/>
  <c r="AT587" i="50"/>
  <c r="AS587" i="50"/>
  <c r="AR587" i="50"/>
  <c r="AZ586" i="50"/>
  <c r="AY586" i="50"/>
  <c r="AX586" i="50"/>
  <c r="AW586" i="50"/>
  <c r="AV586" i="50"/>
  <c r="AU586" i="50"/>
  <c r="AT586" i="50"/>
  <c r="AS586" i="50"/>
  <c r="AR586" i="50"/>
  <c r="AZ585" i="50"/>
  <c r="AY585" i="50"/>
  <c r="AX585" i="50"/>
  <c r="AW585" i="50"/>
  <c r="AV585" i="50"/>
  <c r="AU585" i="50"/>
  <c r="AT585" i="50"/>
  <c r="AS585" i="50"/>
  <c r="AR585" i="50"/>
  <c r="AZ584" i="50"/>
  <c r="AY584" i="50"/>
  <c r="AX584" i="50"/>
  <c r="AW584" i="50"/>
  <c r="AV584" i="50"/>
  <c r="AU584" i="50"/>
  <c r="AT584" i="50"/>
  <c r="AS584" i="50"/>
  <c r="AR584" i="50"/>
  <c r="AZ583" i="50"/>
  <c r="AY583" i="50"/>
  <c r="AX583" i="50"/>
  <c r="AW583" i="50"/>
  <c r="AV583" i="50"/>
  <c r="AU583" i="50"/>
  <c r="AT583" i="50"/>
  <c r="AS583" i="50"/>
  <c r="AR583" i="50"/>
  <c r="AZ582" i="50"/>
  <c r="AY582" i="50"/>
  <c r="AX582" i="50"/>
  <c r="AW582" i="50"/>
  <c r="AV582" i="50"/>
  <c r="AU582" i="50"/>
  <c r="AT582" i="50"/>
  <c r="AS582" i="50"/>
  <c r="AR582" i="50"/>
  <c r="AZ581" i="50"/>
  <c r="AY581" i="50"/>
  <c r="AX581" i="50"/>
  <c r="AW581" i="50"/>
  <c r="AV581" i="50"/>
  <c r="AU581" i="50"/>
  <c r="AT581" i="50"/>
  <c r="AS581" i="50"/>
  <c r="AR581" i="50"/>
  <c r="AZ580" i="50"/>
  <c r="AY580" i="50"/>
  <c r="AX580" i="50"/>
  <c r="AW580" i="50"/>
  <c r="AV580" i="50"/>
  <c r="AU580" i="50"/>
  <c r="AT580" i="50"/>
  <c r="AS580" i="50"/>
  <c r="AR580" i="50"/>
  <c r="H580" i="50"/>
  <c r="F580" i="50"/>
  <c r="AZ579" i="50"/>
  <c r="AY579" i="50"/>
  <c r="AX579" i="50"/>
  <c r="AW579" i="50"/>
  <c r="AV579" i="50"/>
  <c r="AU579" i="50"/>
  <c r="AT579" i="50"/>
  <c r="AS579" i="50"/>
  <c r="AR579" i="50"/>
  <c r="AZ578" i="50"/>
  <c r="AY578" i="50"/>
  <c r="AX578" i="50"/>
  <c r="AW578" i="50"/>
  <c r="AV578" i="50"/>
  <c r="AU578" i="50"/>
  <c r="AT578" i="50"/>
  <c r="AS578" i="50"/>
  <c r="AR578" i="50"/>
  <c r="AZ577" i="50"/>
  <c r="AY577" i="50"/>
  <c r="AX577" i="50"/>
  <c r="AW577" i="50"/>
  <c r="AV577" i="50"/>
  <c r="AU577" i="50"/>
  <c r="AT577" i="50"/>
  <c r="AS577" i="50"/>
  <c r="AR577" i="50"/>
  <c r="AZ576" i="50"/>
  <c r="AY576" i="50"/>
  <c r="AX576" i="50"/>
  <c r="AW576" i="50"/>
  <c r="AV576" i="50"/>
  <c r="AU576" i="50"/>
  <c r="AT576" i="50"/>
  <c r="AS576" i="50"/>
  <c r="AR576" i="50"/>
  <c r="AZ575" i="50"/>
  <c r="AY575" i="50"/>
  <c r="AX575" i="50"/>
  <c r="AW575" i="50"/>
  <c r="AV575" i="50"/>
  <c r="AU575" i="50"/>
  <c r="AT575" i="50"/>
  <c r="AS575" i="50"/>
  <c r="AR575" i="50"/>
  <c r="AZ574" i="50"/>
  <c r="AY574" i="50"/>
  <c r="AX574" i="50"/>
  <c r="AW574" i="50"/>
  <c r="AV574" i="50"/>
  <c r="AU574" i="50"/>
  <c r="AT574" i="50"/>
  <c r="AS574" i="50"/>
  <c r="AR574" i="50"/>
  <c r="AZ573" i="50"/>
  <c r="AY573" i="50"/>
  <c r="AX573" i="50"/>
  <c r="AW573" i="50"/>
  <c r="AV573" i="50"/>
  <c r="AU573" i="50"/>
  <c r="AT573" i="50"/>
  <c r="AS573" i="50"/>
  <c r="AR573" i="50"/>
  <c r="AZ572" i="50"/>
  <c r="AY572" i="50"/>
  <c r="AX572" i="50"/>
  <c r="AW572" i="50"/>
  <c r="AV572" i="50"/>
  <c r="AU572" i="50"/>
  <c r="AT572" i="50"/>
  <c r="AS572" i="50"/>
  <c r="AR572" i="50"/>
  <c r="AZ571" i="50"/>
  <c r="AY571" i="50"/>
  <c r="AX571" i="50"/>
  <c r="AW571" i="50"/>
  <c r="AV571" i="50"/>
  <c r="AU571" i="50"/>
  <c r="AT571" i="50"/>
  <c r="AS571" i="50"/>
  <c r="AR571" i="50"/>
  <c r="AZ570" i="50"/>
  <c r="AY570" i="50"/>
  <c r="AX570" i="50"/>
  <c r="AW570" i="50"/>
  <c r="AV570" i="50"/>
  <c r="AU570" i="50"/>
  <c r="AT570" i="50"/>
  <c r="AS570" i="50"/>
  <c r="AR570" i="50"/>
  <c r="AZ569" i="50"/>
  <c r="AY569" i="50"/>
  <c r="AX569" i="50"/>
  <c r="AW569" i="50"/>
  <c r="AV569" i="50"/>
  <c r="AU569" i="50"/>
  <c r="AT569" i="50"/>
  <c r="AS569" i="50"/>
  <c r="AR569" i="50"/>
  <c r="AZ568" i="50"/>
  <c r="AY568" i="50"/>
  <c r="AX568" i="50"/>
  <c r="AW568" i="50"/>
  <c r="AV568" i="50"/>
  <c r="AU568" i="50"/>
  <c r="AT568" i="50"/>
  <c r="AS568" i="50"/>
  <c r="AR568" i="50"/>
  <c r="AZ567" i="50"/>
  <c r="AY567" i="50"/>
  <c r="AX567" i="50"/>
  <c r="AW567" i="50"/>
  <c r="AV567" i="50"/>
  <c r="AU567" i="50"/>
  <c r="AT567" i="50"/>
  <c r="AS567" i="50"/>
  <c r="AR567" i="50"/>
  <c r="AZ566" i="50"/>
  <c r="AY566" i="50"/>
  <c r="AX566" i="50"/>
  <c r="AW566" i="50"/>
  <c r="AV566" i="50"/>
  <c r="AU566" i="50"/>
  <c r="AT566" i="50"/>
  <c r="AS566" i="50"/>
  <c r="AR566" i="50"/>
  <c r="AZ565" i="50"/>
  <c r="AY565" i="50"/>
  <c r="AX565" i="50"/>
  <c r="AW565" i="50"/>
  <c r="AV565" i="50"/>
  <c r="AU565" i="50"/>
  <c r="AT565" i="50"/>
  <c r="AS565" i="50"/>
  <c r="AR565" i="50"/>
  <c r="AZ564" i="50"/>
  <c r="AY564" i="50"/>
  <c r="AX564" i="50"/>
  <c r="AW564" i="50"/>
  <c r="AV564" i="50"/>
  <c r="AU564" i="50"/>
  <c r="AT564" i="50"/>
  <c r="AS564" i="50"/>
  <c r="AR564" i="50"/>
  <c r="AZ563" i="50"/>
  <c r="AY563" i="50"/>
  <c r="AX563" i="50"/>
  <c r="AW563" i="50"/>
  <c r="AV563" i="50"/>
  <c r="AU563" i="50"/>
  <c r="AT563" i="50"/>
  <c r="AS563" i="50"/>
  <c r="AR563" i="50"/>
  <c r="H563" i="50"/>
  <c r="F563" i="50"/>
  <c r="AZ562" i="50"/>
  <c r="AY562" i="50"/>
  <c r="AX562" i="50"/>
  <c r="AW562" i="50"/>
  <c r="AV562" i="50"/>
  <c r="AU562" i="50"/>
  <c r="AT562" i="50"/>
  <c r="AS562" i="50"/>
  <c r="AR562" i="50"/>
  <c r="AZ561" i="50"/>
  <c r="AY561" i="50"/>
  <c r="AX561" i="50"/>
  <c r="AW561" i="50"/>
  <c r="AV561" i="50"/>
  <c r="AU561" i="50"/>
  <c r="AT561" i="50"/>
  <c r="AS561" i="50"/>
  <c r="AR561" i="50"/>
  <c r="AZ560" i="50"/>
  <c r="AY560" i="50"/>
  <c r="AX560" i="50"/>
  <c r="AW560" i="50"/>
  <c r="AV560" i="50"/>
  <c r="AU560" i="50"/>
  <c r="AT560" i="50"/>
  <c r="AS560" i="50"/>
  <c r="AR560" i="50"/>
  <c r="AZ559" i="50"/>
  <c r="AY559" i="50"/>
  <c r="AX559" i="50"/>
  <c r="AW559" i="50"/>
  <c r="AV559" i="50"/>
  <c r="AU559" i="50"/>
  <c r="AT559" i="50"/>
  <c r="AS559" i="50"/>
  <c r="AR559" i="50"/>
  <c r="AZ558" i="50"/>
  <c r="AY558" i="50"/>
  <c r="AX558" i="50"/>
  <c r="AW558" i="50"/>
  <c r="AV558" i="50"/>
  <c r="AU558" i="50"/>
  <c r="AT558" i="50"/>
  <c r="AS558" i="50"/>
  <c r="AR558" i="50"/>
  <c r="AZ557" i="50"/>
  <c r="AY557" i="50"/>
  <c r="AX557" i="50"/>
  <c r="AW557" i="50"/>
  <c r="AV557" i="50"/>
  <c r="AU557" i="50"/>
  <c r="AT557" i="50"/>
  <c r="AS557" i="50"/>
  <c r="AR557" i="50"/>
  <c r="AZ556" i="50"/>
  <c r="AY556" i="50"/>
  <c r="AX556" i="50"/>
  <c r="AW556" i="50"/>
  <c r="AV556" i="50"/>
  <c r="AU556" i="50"/>
  <c r="AT556" i="50"/>
  <c r="AS556" i="50"/>
  <c r="AR556" i="50"/>
  <c r="AZ555" i="50"/>
  <c r="AY555" i="50"/>
  <c r="AX555" i="50"/>
  <c r="AW555" i="50"/>
  <c r="AV555" i="50"/>
  <c r="AU555" i="50"/>
  <c r="AT555" i="50"/>
  <c r="AS555" i="50"/>
  <c r="AR555" i="50"/>
  <c r="H555" i="50"/>
  <c r="F555" i="50"/>
  <c r="AZ554" i="50"/>
  <c r="AY554" i="50"/>
  <c r="AX554" i="50"/>
  <c r="AW554" i="50"/>
  <c r="AV554" i="50"/>
  <c r="AU554" i="50"/>
  <c r="AT554" i="50"/>
  <c r="AS554" i="50"/>
  <c r="AR554" i="50"/>
  <c r="AZ553" i="50"/>
  <c r="AY553" i="50"/>
  <c r="AX553" i="50"/>
  <c r="AW553" i="50"/>
  <c r="AV553" i="50"/>
  <c r="AU553" i="50"/>
  <c r="AT553" i="50"/>
  <c r="AS553" i="50"/>
  <c r="AR553" i="50"/>
  <c r="AZ552" i="50"/>
  <c r="AY552" i="50"/>
  <c r="AX552" i="50"/>
  <c r="AW552" i="50"/>
  <c r="AV552" i="50"/>
  <c r="AU552" i="50"/>
  <c r="AT552" i="50"/>
  <c r="AS552" i="50"/>
  <c r="AR552" i="50"/>
  <c r="AZ551" i="50"/>
  <c r="AY551" i="50"/>
  <c r="AX551" i="50"/>
  <c r="AW551" i="50"/>
  <c r="AV551" i="50"/>
  <c r="AU551" i="50"/>
  <c r="AT551" i="50"/>
  <c r="AS551" i="50"/>
  <c r="AR551" i="50"/>
  <c r="AZ550" i="50"/>
  <c r="AY550" i="50"/>
  <c r="AX550" i="50"/>
  <c r="AW550" i="50"/>
  <c r="AV550" i="50"/>
  <c r="AU550" i="50"/>
  <c r="AT550" i="50"/>
  <c r="AS550" i="50"/>
  <c r="AR550" i="50"/>
  <c r="AZ549" i="50"/>
  <c r="AY549" i="50"/>
  <c r="AX549" i="50"/>
  <c r="AW549" i="50"/>
  <c r="AV549" i="50"/>
  <c r="AU549" i="50"/>
  <c r="AT549" i="50"/>
  <c r="AS549" i="50"/>
  <c r="AR549" i="50"/>
  <c r="AZ548" i="50"/>
  <c r="AY548" i="50"/>
  <c r="AX548" i="50"/>
  <c r="AW548" i="50"/>
  <c r="AV548" i="50"/>
  <c r="AU548" i="50"/>
  <c r="AT548" i="50"/>
  <c r="AS548" i="50"/>
  <c r="AR548" i="50"/>
  <c r="AZ547" i="50"/>
  <c r="AY547" i="50"/>
  <c r="AX547" i="50"/>
  <c r="AW547" i="50"/>
  <c r="AV547" i="50"/>
  <c r="AU547" i="50"/>
  <c r="AT547" i="50"/>
  <c r="AS547" i="50"/>
  <c r="AR547" i="50"/>
  <c r="H547" i="50"/>
  <c r="F547" i="50"/>
  <c r="AZ546" i="50"/>
  <c r="AY546" i="50"/>
  <c r="AX546" i="50"/>
  <c r="AW546" i="50"/>
  <c r="AV546" i="50"/>
  <c r="AU546" i="50"/>
  <c r="AT546" i="50"/>
  <c r="AS546" i="50"/>
  <c r="AR546" i="50"/>
  <c r="AZ545" i="50"/>
  <c r="AY545" i="50"/>
  <c r="AX545" i="50"/>
  <c r="AW545" i="50"/>
  <c r="AV545" i="50"/>
  <c r="AU545" i="50"/>
  <c r="AT545" i="50"/>
  <c r="AS545" i="50"/>
  <c r="AR545" i="50"/>
  <c r="AZ544" i="50"/>
  <c r="AY544" i="50"/>
  <c r="AX544" i="50"/>
  <c r="AW544" i="50"/>
  <c r="AV544" i="50"/>
  <c r="AU544" i="50"/>
  <c r="AT544" i="50"/>
  <c r="AS544" i="50"/>
  <c r="AR544" i="50"/>
  <c r="AZ543" i="50"/>
  <c r="AY543" i="50"/>
  <c r="AX543" i="50"/>
  <c r="AW543" i="50"/>
  <c r="AV543" i="50"/>
  <c r="AU543" i="50"/>
  <c r="AT543" i="50"/>
  <c r="AS543" i="50"/>
  <c r="AR543" i="50"/>
  <c r="AZ542" i="50"/>
  <c r="AY542" i="50"/>
  <c r="AX542" i="50"/>
  <c r="AW542" i="50"/>
  <c r="AV542" i="50"/>
  <c r="AU542" i="50"/>
  <c r="AT542" i="50"/>
  <c r="AS542" i="50"/>
  <c r="AR542" i="50"/>
  <c r="AZ541" i="50"/>
  <c r="AY541" i="50"/>
  <c r="AX541" i="50"/>
  <c r="AW541" i="50"/>
  <c r="AV541" i="50"/>
  <c r="AU541" i="50"/>
  <c r="AT541" i="50"/>
  <c r="AS541" i="50"/>
  <c r="AR541" i="50"/>
  <c r="AZ540" i="50"/>
  <c r="AY540" i="50"/>
  <c r="AX540" i="50"/>
  <c r="AW540" i="50"/>
  <c r="AV540" i="50"/>
  <c r="AU540" i="50"/>
  <c r="AT540" i="50"/>
  <c r="AS540" i="50"/>
  <c r="AR540" i="50"/>
  <c r="AZ539" i="50"/>
  <c r="AY539" i="50"/>
  <c r="AX539" i="50"/>
  <c r="AW539" i="50"/>
  <c r="AV539" i="50"/>
  <c r="AU539" i="50"/>
  <c r="AT539" i="50"/>
  <c r="AS539" i="50"/>
  <c r="AR539" i="50"/>
  <c r="AZ538" i="50"/>
  <c r="AY538" i="50"/>
  <c r="AX538" i="50"/>
  <c r="AW538" i="50"/>
  <c r="AV538" i="50"/>
  <c r="AU538" i="50"/>
  <c r="AT538" i="50"/>
  <c r="AS538" i="50"/>
  <c r="AR538" i="50"/>
  <c r="AZ537" i="50"/>
  <c r="AY537" i="50"/>
  <c r="AX537" i="50"/>
  <c r="AW537" i="50"/>
  <c r="AV537" i="50"/>
  <c r="AU537" i="50"/>
  <c r="AT537" i="50"/>
  <c r="AS537" i="50"/>
  <c r="AR537" i="50"/>
  <c r="AZ536" i="50"/>
  <c r="AY536" i="50"/>
  <c r="AX536" i="50"/>
  <c r="AW536" i="50"/>
  <c r="AV536" i="50"/>
  <c r="AU536" i="50"/>
  <c r="BL536" i="50" s="1"/>
  <c r="AT536" i="50"/>
  <c r="AS536" i="50"/>
  <c r="AR536" i="50"/>
  <c r="AZ535" i="50"/>
  <c r="AY535" i="50"/>
  <c r="AX535" i="50"/>
  <c r="AW535" i="50"/>
  <c r="AV535" i="50"/>
  <c r="AU535" i="50"/>
  <c r="AT535" i="50"/>
  <c r="AS535" i="50"/>
  <c r="AR535" i="50"/>
  <c r="AZ534" i="50"/>
  <c r="AY534" i="50"/>
  <c r="AX534" i="50"/>
  <c r="AW534" i="50"/>
  <c r="AV534" i="50"/>
  <c r="AU534" i="50"/>
  <c r="AT534" i="50"/>
  <c r="AS534" i="50"/>
  <c r="AR534" i="50"/>
  <c r="AZ533" i="50"/>
  <c r="AY533" i="50"/>
  <c r="AX533" i="50"/>
  <c r="AW533" i="50"/>
  <c r="AV533" i="50"/>
  <c r="AU533" i="50"/>
  <c r="AT533" i="50"/>
  <c r="AS533" i="50"/>
  <c r="AR533" i="50"/>
  <c r="AZ532" i="50"/>
  <c r="AY532" i="50"/>
  <c r="AX532" i="50"/>
  <c r="AW532" i="50"/>
  <c r="AV532" i="50"/>
  <c r="AU532" i="50"/>
  <c r="BL532" i="50" s="1"/>
  <c r="AT532" i="50"/>
  <c r="AS532" i="50"/>
  <c r="AR532" i="50"/>
  <c r="AZ531" i="50"/>
  <c r="AY531" i="50"/>
  <c r="AX531" i="50"/>
  <c r="AW531" i="50"/>
  <c r="AV531" i="50"/>
  <c r="AU531" i="50"/>
  <c r="AT531" i="50"/>
  <c r="AS531" i="50"/>
  <c r="AR531" i="50"/>
  <c r="AZ530" i="50"/>
  <c r="AY530" i="50"/>
  <c r="AX530" i="50"/>
  <c r="AW530" i="50"/>
  <c r="AV530" i="50"/>
  <c r="AU530" i="50"/>
  <c r="AT530" i="50"/>
  <c r="AS530" i="50"/>
  <c r="AR530" i="50"/>
  <c r="AZ529" i="50"/>
  <c r="AY529" i="50"/>
  <c r="AX529" i="50"/>
  <c r="AW529" i="50"/>
  <c r="AV529" i="50"/>
  <c r="AU529" i="50"/>
  <c r="AT529" i="50"/>
  <c r="AS529" i="50"/>
  <c r="AR529" i="50"/>
  <c r="AZ528" i="50"/>
  <c r="AY528" i="50"/>
  <c r="AX528" i="50"/>
  <c r="AW528" i="50"/>
  <c r="AV528" i="50"/>
  <c r="AU528" i="50"/>
  <c r="AT528" i="50"/>
  <c r="AS528" i="50"/>
  <c r="AR528" i="50"/>
  <c r="AZ527" i="50"/>
  <c r="AY527" i="50"/>
  <c r="AX527" i="50"/>
  <c r="AW527" i="50"/>
  <c r="AV527" i="50"/>
  <c r="AU527" i="50"/>
  <c r="AT527" i="50"/>
  <c r="AS527" i="50"/>
  <c r="AR527" i="50"/>
  <c r="AZ526" i="50"/>
  <c r="AY526" i="50"/>
  <c r="AX526" i="50"/>
  <c r="AW526" i="50"/>
  <c r="AV526" i="50"/>
  <c r="AU526" i="50"/>
  <c r="AT526" i="50"/>
  <c r="AS526" i="50"/>
  <c r="AR526" i="50"/>
  <c r="AZ525" i="50"/>
  <c r="AY525" i="50"/>
  <c r="AX525" i="50"/>
  <c r="AW525" i="50"/>
  <c r="AV525" i="50"/>
  <c r="AU525" i="50"/>
  <c r="AT525" i="50"/>
  <c r="AS525" i="50"/>
  <c r="AR525" i="50"/>
  <c r="H525" i="50"/>
  <c r="F525" i="50"/>
  <c r="AZ524" i="50"/>
  <c r="AY524" i="50"/>
  <c r="AX524" i="50"/>
  <c r="AW524" i="50"/>
  <c r="AV524" i="50"/>
  <c r="AU524" i="50"/>
  <c r="AT524" i="50"/>
  <c r="AS524" i="50"/>
  <c r="AR524" i="50"/>
  <c r="AZ523" i="50"/>
  <c r="AY523" i="50"/>
  <c r="AX523" i="50"/>
  <c r="AW523" i="50"/>
  <c r="AV523" i="50"/>
  <c r="AU523" i="50"/>
  <c r="AT523" i="50"/>
  <c r="AS523" i="50"/>
  <c r="AR523" i="50"/>
  <c r="AZ522" i="50"/>
  <c r="AY522" i="50"/>
  <c r="AX522" i="50"/>
  <c r="AW522" i="50"/>
  <c r="AV522" i="50"/>
  <c r="AU522" i="50"/>
  <c r="AT522" i="50"/>
  <c r="AS522" i="50"/>
  <c r="AR522" i="50"/>
  <c r="AZ521" i="50"/>
  <c r="AY521" i="50"/>
  <c r="AX521" i="50"/>
  <c r="AW521" i="50"/>
  <c r="AV521" i="50"/>
  <c r="AU521" i="50"/>
  <c r="AT521" i="50"/>
  <c r="AS521" i="50"/>
  <c r="AR521" i="50"/>
  <c r="AZ520" i="50"/>
  <c r="AY520" i="50"/>
  <c r="AX520" i="50"/>
  <c r="AW520" i="50"/>
  <c r="AV520" i="50"/>
  <c r="AU520" i="50"/>
  <c r="AT520" i="50"/>
  <c r="AS520" i="50"/>
  <c r="AR520" i="50"/>
  <c r="AZ519" i="50"/>
  <c r="AY519" i="50"/>
  <c r="AX519" i="50"/>
  <c r="AW519" i="50"/>
  <c r="AV519" i="50"/>
  <c r="AU519" i="50"/>
  <c r="AT519" i="50"/>
  <c r="AS519" i="50"/>
  <c r="AR519" i="50"/>
  <c r="AZ518" i="50"/>
  <c r="AY518" i="50"/>
  <c r="AX518" i="50"/>
  <c r="AW518" i="50"/>
  <c r="AV518" i="50"/>
  <c r="AU518" i="50"/>
  <c r="AT518" i="50"/>
  <c r="AS518" i="50"/>
  <c r="AR518" i="50"/>
  <c r="AZ517" i="50"/>
  <c r="AY517" i="50"/>
  <c r="AX517" i="50"/>
  <c r="AW517" i="50"/>
  <c r="AV517" i="50"/>
  <c r="AU517" i="50"/>
  <c r="AT517" i="50"/>
  <c r="AS517" i="50"/>
  <c r="AR517" i="50"/>
  <c r="AZ516" i="50"/>
  <c r="AY516" i="50"/>
  <c r="AX516" i="50"/>
  <c r="AW516" i="50"/>
  <c r="AV516" i="50"/>
  <c r="AU516" i="50"/>
  <c r="BL516" i="50" s="1"/>
  <c r="AT516" i="50"/>
  <c r="AS516" i="50"/>
  <c r="AR516" i="50"/>
  <c r="AZ515" i="50"/>
  <c r="AY515" i="50"/>
  <c r="AX515" i="50"/>
  <c r="AW515" i="50"/>
  <c r="AV515" i="50"/>
  <c r="AU515" i="50"/>
  <c r="AT515" i="50"/>
  <c r="AS515" i="50"/>
  <c r="AR515" i="50"/>
  <c r="AZ514" i="50"/>
  <c r="AY514" i="50"/>
  <c r="AX514" i="50"/>
  <c r="AW514" i="50"/>
  <c r="AV514" i="50"/>
  <c r="AU514" i="50"/>
  <c r="AT514" i="50"/>
  <c r="AS514" i="50"/>
  <c r="AR514" i="50"/>
  <c r="AZ513" i="50"/>
  <c r="AY513" i="50"/>
  <c r="AX513" i="50"/>
  <c r="AW513" i="50"/>
  <c r="AV513" i="50"/>
  <c r="AU513" i="50"/>
  <c r="BL513" i="50" s="1"/>
  <c r="AT513" i="50"/>
  <c r="AS513" i="50"/>
  <c r="AR513" i="50"/>
  <c r="AZ512" i="50"/>
  <c r="AY512" i="50"/>
  <c r="AX512" i="50"/>
  <c r="AW512" i="50"/>
  <c r="AV512" i="50"/>
  <c r="AU512" i="50"/>
  <c r="AT512" i="50"/>
  <c r="AS512" i="50"/>
  <c r="AR512" i="50"/>
  <c r="AZ511" i="50"/>
  <c r="AY511" i="50"/>
  <c r="AX511" i="50"/>
  <c r="AW511" i="50"/>
  <c r="AV511" i="50"/>
  <c r="AU511" i="50"/>
  <c r="AT511" i="50"/>
  <c r="AS511" i="50"/>
  <c r="AR511" i="50"/>
  <c r="AZ510" i="50"/>
  <c r="AY510" i="50"/>
  <c r="AX510" i="50"/>
  <c r="AW510" i="50"/>
  <c r="AV510" i="50"/>
  <c r="AU510" i="50"/>
  <c r="AT510" i="50"/>
  <c r="AS510" i="50"/>
  <c r="AR510" i="50"/>
  <c r="AZ509" i="50"/>
  <c r="AY509" i="50"/>
  <c r="AX509" i="50"/>
  <c r="AW509" i="50"/>
  <c r="AV509" i="50"/>
  <c r="AU509" i="50"/>
  <c r="BL509" i="50" s="1"/>
  <c r="AT509" i="50"/>
  <c r="AS509" i="50"/>
  <c r="AR509" i="50"/>
  <c r="AZ508" i="50"/>
  <c r="AY508" i="50"/>
  <c r="AX508" i="50"/>
  <c r="AW508" i="50"/>
  <c r="AV508" i="50"/>
  <c r="AU508" i="50"/>
  <c r="AT508" i="50"/>
  <c r="AS508" i="50"/>
  <c r="AR508" i="50"/>
  <c r="BK508" i="50" s="1"/>
  <c r="AZ507" i="50"/>
  <c r="AY507" i="50"/>
  <c r="AX507" i="50"/>
  <c r="AW507" i="50"/>
  <c r="AV507" i="50"/>
  <c r="AU507" i="50"/>
  <c r="AT507" i="50"/>
  <c r="AS507" i="50"/>
  <c r="AR507" i="50"/>
  <c r="AZ506" i="50"/>
  <c r="AY506" i="50"/>
  <c r="AX506" i="50"/>
  <c r="AW506" i="50"/>
  <c r="AV506" i="50"/>
  <c r="AU506" i="50"/>
  <c r="AT506" i="50"/>
  <c r="AS506" i="50"/>
  <c r="AR506" i="50"/>
  <c r="AZ505" i="50"/>
  <c r="AY505" i="50"/>
  <c r="AX505" i="50"/>
  <c r="AW505" i="50"/>
  <c r="AV505" i="50"/>
  <c r="AU505" i="50"/>
  <c r="AT505" i="50"/>
  <c r="AS505" i="50"/>
  <c r="AR505" i="50"/>
  <c r="AZ504" i="50"/>
  <c r="AY504" i="50"/>
  <c r="AX504" i="50"/>
  <c r="AW504" i="50"/>
  <c r="AV504" i="50"/>
  <c r="AU504" i="50"/>
  <c r="AT504" i="50"/>
  <c r="AS504" i="50"/>
  <c r="AR504" i="50"/>
  <c r="AZ503" i="50"/>
  <c r="AY503" i="50"/>
  <c r="AX503" i="50"/>
  <c r="AW503" i="50"/>
  <c r="AV503" i="50"/>
  <c r="AU503" i="50"/>
  <c r="AT503" i="50"/>
  <c r="AS503" i="50"/>
  <c r="AR503" i="50"/>
  <c r="AZ502" i="50"/>
  <c r="AY502" i="50"/>
  <c r="AX502" i="50"/>
  <c r="AW502" i="50"/>
  <c r="AV502" i="50"/>
  <c r="AU502" i="50"/>
  <c r="AT502" i="50"/>
  <c r="AS502" i="50"/>
  <c r="AR502" i="50"/>
  <c r="AZ501" i="50"/>
  <c r="AY501" i="50"/>
  <c r="AX501" i="50"/>
  <c r="AW501" i="50"/>
  <c r="AV501" i="50"/>
  <c r="AU501" i="50"/>
  <c r="AT501" i="50"/>
  <c r="AS501" i="50"/>
  <c r="AR501" i="50"/>
  <c r="AZ500" i="50"/>
  <c r="AY500" i="50"/>
  <c r="AX500" i="50"/>
  <c r="AW500" i="50"/>
  <c r="AV500" i="50"/>
  <c r="AU500" i="50"/>
  <c r="AT500" i="50"/>
  <c r="AS500" i="50"/>
  <c r="AR500" i="50"/>
  <c r="AZ499" i="50"/>
  <c r="AY499" i="50"/>
  <c r="AX499" i="50"/>
  <c r="AW499" i="50"/>
  <c r="AV499" i="50"/>
  <c r="AU499" i="50"/>
  <c r="AT499" i="50"/>
  <c r="AS499" i="50"/>
  <c r="AR499" i="50"/>
  <c r="BK499" i="50" s="1"/>
  <c r="AZ498" i="50"/>
  <c r="AY498" i="50"/>
  <c r="AX498" i="50"/>
  <c r="AW498" i="50"/>
  <c r="AV498" i="50"/>
  <c r="AU498" i="50"/>
  <c r="AT498" i="50"/>
  <c r="AS498" i="50"/>
  <c r="AR498" i="50"/>
  <c r="AZ497" i="50"/>
  <c r="AY497" i="50"/>
  <c r="AX497" i="50"/>
  <c r="AW497" i="50"/>
  <c r="AV497" i="50"/>
  <c r="AU497" i="50"/>
  <c r="AT497" i="50"/>
  <c r="AS497" i="50"/>
  <c r="AR497" i="50"/>
  <c r="AZ496" i="50"/>
  <c r="AY496" i="50"/>
  <c r="AX496" i="50"/>
  <c r="AW496" i="50"/>
  <c r="AV496" i="50"/>
  <c r="AU496" i="50"/>
  <c r="BL496" i="50" s="1"/>
  <c r="AT496" i="50"/>
  <c r="AS496" i="50"/>
  <c r="AR496" i="50"/>
  <c r="AZ495" i="50"/>
  <c r="AY495" i="50"/>
  <c r="AX495" i="50"/>
  <c r="AW495" i="50"/>
  <c r="AV495" i="50"/>
  <c r="AU495" i="50"/>
  <c r="AT495" i="50"/>
  <c r="AS495" i="50"/>
  <c r="AR495" i="50"/>
  <c r="H495" i="50"/>
  <c r="F495" i="50"/>
  <c r="AZ494" i="50"/>
  <c r="AY494" i="50"/>
  <c r="AX494" i="50"/>
  <c r="AW494" i="50"/>
  <c r="AV494" i="50"/>
  <c r="AU494" i="50"/>
  <c r="AT494" i="50"/>
  <c r="AS494" i="50"/>
  <c r="AR494" i="50"/>
  <c r="AZ493" i="50"/>
  <c r="AY493" i="50"/>
  <c r="AX493" i="50"/>
  <c r="AW493" i="50"/>
  <c r="AV493" i="50"/>
  <c r="AU493" i="50"/>
  <c r="AT493" i="50"/>
  <c r="AS493" i="50"/>
  <c r="AR493" i="50"/>
  <c r="AZ492" i="50"/>
  <c r="AY492" i="50"/>
  <c r="AX492" i="50"/>
  <c r="AW492" i="50"/>
  <c r="AV492" i="50"/>
  <c r="AU492" i="50"/>
  <c r="AT492" i="50"/>
  <c r="AS492" i="50"/>
  <c r="AR492" i="50"/>
  <c r="AZ491" i="50"/>
  <c r="AY491" i="50"/>
  <c r="AX491" i="50"/>
  <c r="AW491" i="50"/>
  <c r="AV491" i="50"/>
  <c r="AU491" i="50"/>
  <c r="AT491" i="50"/>
  <c r="AS491" i="50"/>
  <c r="AR491" i="50"/>
  <c r="AZ490" i="50"/>
  <c r="AY490" i="50"/>
  <c r="AX490" i="50"/>
  <c r="AW490" i="50"/>
  <c r="AV490" i="50"/>
  <c r="AU490" i="50"/>
  <c r="AT490" i="50"/>
  <c r="AS490" i="50"/>
  <c r="AR490" i="50"/>
  <c r="AZ489" i="50"/>
  <c r="AY489" i="50"/>
  <c r="AX489" i="50"/>
  <c r="AW489" i="50"/>
  <c r="AV489" i="50"/>
  <c r="AU489" i="50"/>
  <c r="AT489" i="50"/>
  <c r="AS489" i="50"/>
  <c r="AR489" i="50"/>
  <c r="AZ488" i="50"/>
  <c r="AY488" i="50"/>
  <c r="AX488" i="50"/>
  <c r="AW488" i="50"/>
  <c r="AV488" i="50"/>
  <c r="AU488" i="50"/>
  <c r="AT488" i="50"/>
  <c r="AS488" i="50"/>
  <c r="AR488" i="50"/>
  <c r="AZ487" i="50"/>
  <c r="AY487" i="50"/>
  <c r="AX487" i="50"/>
  <c r="AW487" i="50"/>
  <c r="AV487" i="50"/>
  <c r="AU487" i="50"/>
  <c r="AT487" i="50"/>
  <c r="AS487" i="50"/>
  <c r="AR487" i="50"/>
  <c r="AZ486" i="50"/>
  <c r="AY486" i="50"/>
  <c r="AX486" i="50"/>
  <c r="AW486" i="50"/>
  <c r="AV486" i="50"/>
  <c r="AU486" i="50"/>
  <c r="AT486" i="50"/>
  <c r="AS486" i="50"/>
  <c r="AR486" i="50"/>
  <c r="AZ485" i="50"/>
  <c r="AY485" i="50"/>
  <c r="AX485" i="50"/>
  <c r="AW485" i="50"/>
  <c r="AV485" i="50"/>
  <c r="AU485" i="50"/>
  <c r="AT485" i="50"/>
  <c r="AS485" i="50"/>
  <c r="AR485" i="50"/>
  <c r="AZ484" i="50"/>
  <c r="AY484" i="50"/>
  <c r="AX484" i="50"/>
  <c r="AW484" i="50"/>
  <c r="AV484" i="50"/>
  <c r="AU484" i="50"/>
  <c r="AT484" i="50"/>
  <c r="AS484" i="50"/>
  <c r="AR484" i="50"/>
  <c r="AZ483" i="50"/>
  <c r="AY483" i="50"/>
  <c r="AX483" i="50"/>
  <c r="AW483" i="50"/>
  <c r="AV483" i="50"/>
  <c r="AU483" i="50"/>
  <c r="AT483" i="50"/>
  <c r="AS483" i="50"/>
  <c r="AR483" i="50"/>
  <c r="AZ482" i="50"/>
  <c r="AY482" i="50"/>
  <c r="AX482" i="50"/>
  <c r="AW482" i="50"/>
  <c r="AV482" i="50"/>
  <c r="AU482" i="50"/>
  <c r="AT482" i="50"/>
  <c r="AS482" i="50"/>
  <c r="AR482" i="50"/>
  <c r="AZ481" i="50"/>
  <c r="AY481" i="50"/>
  <c r="AX481" i="50"/>
  <c r="AW481" i="50"/>
  <c r="AV481" i="50"/>
  <c r="AU481" i="50"/>
  <c r="AT481" i="50"/>
  <c r="AS481" i="50"/>
  <c r="AR481" i="50"/>
  <c r="AZ480" i="50"/>
  <c r="AY480" i="50"/>
  <c r="AX480" i="50"/>
  <c r="AW480" i="50"/>
  <c r="AV480" i="50"/>
  <c r="AU480" i="50"/>
  <c r="AT480" i="50"/>
  <c r="AS480" i="50"/>
  <c r="AR480" i="50"/>
  <c r="AZ479" i="50"/>
  <c r="AY479" i="50"/>
  <c r="AX479" i="50"/>
  <c r="AW479" i="50"/>
  <c r="AV479" i="50"/>
  <c r="AU479" i="50"/>
  <c r="AT479" i="50"/>
  <c r="AS479" i="50"/>
  <c r="AR479" i="50"/>
  <c r="AZ478" i="50"/>
  <c r="AY478" i="50"/>
  <c r="AX478" i="50"/>
  <c r="AW478" i="50"/>
  <c r="AV478" i="50"/>
  <c r="AU478" i="50"/>
  <c r="AT478" i="50"/>
  <c r="AS478" i="50"/>
  <c r="AR478" i="50"/>
  <c r="AZ477" i="50"/>
  <c r="AY477" i="50"/>
  <c r="AX477" i="50"/>
  <c r="AW477" i="50"/>
  <c r="AV477" i="50"/>
  <c r="AU477" i="50"/>
  <c r="AT477" i="50"/>
  <c r="AS477" i="50"/>
  <c r="AR477" i="50"/>
  <c r="AZ476" i="50"/>
  <c r="AY476" i="50"/>
  <c r="AX476" i="50"/>
  <c r="AW476" i="50"/>
  <c r="AV476" i="50"/>
  <c r="AU476" i="50"/>
  <c r="AT476" i="50"/>
  <c r="AS476" i="50"/>
  <c r="AR476" i="50"/>
  <c r="AZ475" i="50"/>
  <c r="AY475" i="50"/>
  <c r="AX475" i="50"/>
  <c r="AW475" i="50"/>
  <c r="AV475" i="50"/>
  <c r="AU475" i="50"/>
  <c r="AT475" i="50"/>
  <c r="AS475" i="50"/>
  <c r="AR475" i="50"/>
  <c r="H475" i="50"/>
  <c r="F475" i="50"/>
  <c r="AZ474" i="50"/>
  <c r="AY474" i="50"/>
  <c r="AX474" i="50"/>
  <c r="AW474" i="50"/>
  <c r="AV474" i="50"/>
  <c r="AU474" i="50"/>
  <c r="AT474" i="50"/>
  <c r="AS474" i="50"/>
  <c r="AR474" i="50"/>
  <c r="AZ473" i="50"/>
  <c r="AY473" i="50"/>
  <c r="AX473" i="50"/>
  <c r="AW473" i="50"/>
  <c r="AV473" i="50"/>
  <c r="AU473" i="50"/>
  <c r="AT473" i="50"/>
  <c r="AS473" i="50"/>
  <c r="AR473" i="50"/>
  <c r="AZ472" i="50"/>
  <c r="AY472" i="50"/>
  <c r="AX472" i="50"/>
  <c r="AW472" i="50"/>
  <c r="AV472" i="50"/>
  <c r="AU472" i="50"/>
  <c r="AT472" i="50"/>
  <c r="AS472" i="50"/>
  <c r="AR472" i="50"/>
  <c r="AZ471" i="50"/>
  <c r="AY471" i="50"/>
  <c r="AX471" i="50"/>
  <c r="AW471" i="50"/>
  <c r="AV471" i="50"/>
  <c r="AU471" i="50"/>
  <c r="AT471" i="50"/>
  <c r="AS471" i="50"/>
  <c r="AR471" i="50"/>
  <c r="AZ470" i="50"/>
  <c r="AY470" i="50"/>
  <c r="AX470" i="50"/>
  <c r="AW470" i="50"/>
  <c r="AV470" i="50"/>
  <c r="AU470" i="50"/>
  <c r="AT470" i="50"/>
  <c r="AS470" i="50"/>
  <c r="AR470" i="50"/>
  <c r="AZ469" i="50"/>
  <c r="AY469" i="50"/>
  <c r="AX469" i="50"/>
  <c r="AW469" i="50"/>
  <c r="AV469" i="50"/>
  <c r="AU469" i="50"/>
  <c r="AT469" i="50"/>
  <c r="AS469" i="50"/>
  <c r="AR469" i="50"/>
  <c r="AZ468" i="50"/>
  <c r="AY468" i="50"/>
  <c r="AX468" i="50"/>
  <c r="AW468" i="50"/>
  <c r="AV468" i="50"/>
  <c r="AU468" i="50"/>
  <c r="AT468" i="50"/>
  <c r="AS468" i="50"/>
  <c r="AR468" i="50"/>
  <c r="AZ467" i="50"/>
  <c r="AY467" i="50"/>
  <c r="AX467" i="50"/>
  <c r="AW467" i="50"/>
  <c r="AV467" i="50"/>
  <c r="AU467" i="50"/>
  <c r="AT467" i="50"/>
  <c r="AS467" i="50"/>
  <c r="AR467" i="50"/>
  <c r="AZ466" i="50"/>
  <c r="AY466" i="50"/>
  <c r="AX466" i="50"/>
  <c r="AW466" i="50"/>
  <c r="AV466" i="50"/>
  <c r="AU466" i="50"/>
  <c r="AT466" i="50"/>
  <c r="AS466" i="50"/>
  <c r="AR466" i="50"/>
  <c r="AZ465" i="50"/>
  <c r="AY465" i="50"/>
  <c r="AX465" i="50"/>
  <c r="AW465" i="50"/>
  <c r="AV465" i="50"/>
  <c r="AU465" i="50"/>
  <c r="AT465" i="50"/>
  <c r="AS465" i="50"/>
  <c r="AR465" i="50"/>
  <c r="AZ464" i="50"/>
  <c r="AY464" i="50"/>
  <c r="AX464" i="50"/>
  <c r="AW464" i="50"/>
  <c r="AV464" i="50"/>
  <c r="AU464" i="50"/>
  <c r="AT464" i="50"/>
  <c r="AS464" i="50"/>
  <c r="AR464" i="50"/>
  <c r="AZ463" i="50"/>
  <c r="AY463" i="50"/>
  <c r="AX463" i="50"/>
  <c r="AW463" i="50"/>
  <c r="AV463" i="50"/>
  <c r="AU463" i="50"/>
  <c r="AT463" i="50"/>
  <c r="AS463" i="50"/>
  <c r="AR463" i="50"/>
  <c r="AZ462" i="50"/>
  <c r="AY462" i="50"/>
  <c r="AX462" i="50"/>
  <c r="AW462" i="50"/>
  <c r="AV462" i="50"/>
  <c r="AU462" i="50"/>
  <c r="AT462" i="50"/>
  <c r="AS462" i="50"/>
  <c r="AR462" i="50"/>
  <c r="AZ461" i="50"/>
  <c r="AY461" i="50"/>
  <c r="AX461" i="50"/>
  <c r="AW461" i="50"/>
  <c r="AV461" i="50"/>
  <c r="AU461" i="50"/>
  <c r="AT461" i="50"/>
  <c r="AS461" i="50"/>
  <c r="AR461" i="50"/>
  <c r="AZ460" i="50"/>
  <c r="AY460" i="50"/>
  <c r="AX460" i="50"/>
  <c r="AW460" i="50"/>
  <c r="AV460" i="50"/>
  <c r="AU460" i="50"/>
  <c r="AT460" i="50"/>
  <c r="AS460" i="50"/>
  <c r="AR460" i="50"/>
  <c r="AZ459" i="50"/>
  <c r="AY459" i="50"/>
  <c r="AX459" i="50"/>
  <c r="AW459" i="50"/>
  <c r="AV459" i="50"/>
  <c r="AU459" i="50"/>
  <c r="AT459" i="50"/>
  <c r="AS459" i="50"/>
  <c r="AR459" i="50"/>
  <c r="AZ458" i="50"/>
  <c r="AY458" i="50"/>
  <c r="AX458" i="50"/>
  <c r="AW458" i="50"/>
  <c r="AV458" i="50"/>
  <c r="AU458" i="50"/>
  <c r="AT458" i="50"/>
  <c r="AS458" i="50"/>
  <c r="AR458" i="50"/>
  <c r="AZ457" i="50"/>
  <c r="AY457" i="50"/>
  <c r="AX457" i="50"/>
  <c r="AW457" i="50"/>
  <c r="AV457" i="50"/>
  <c r="AU457" i="50"/>
  <c r="AT457" i="50"/>
  <c r="AS457" i="50"/>
  <c r="AR457" i="50"/>
  <c r="AZ456" i="50"/>
  <c r="AY456" i="50"/>
  <c r="AX456" i="50"/>
  <c r="AW456" i="50"/>
  <c r="AV456" i="50"/>
  <c r="AU456" i="50"/>
  <c r="AT456" i="50"/>
  <c r="AS456" i="50"/>
  <c r="AR456" i="50"/>
  <c r="AZ455" i="50"/>
  <c r="AY455" i="50"/>
  <c r="AX455" i="50"/>
  <c r="AW455" i="50"/>
  <c r="AV455" i="50"/>
  <c r="AU455" i="50"/>
  <c r="AT455" i="50"/>
  <c r="AS455" i="50"/>
  <c r="AR455" i="50"/>
  <c r="AZ454" i="50"/>
  <c r="AY454" i="50"/>
  <c r="AX454" i="50"/>
  <c r="AW454" i="50"/>
  <c r="AV454" i="50"/>
  <c r="AU454" i="50"/>
  <c r="AT454" i="50"/>
  <c r="AS454" i="50"/>
  <c r="AR454" i="50"/>
  <c r="AZ453" i="50"/>
  <c r="AY453" i="50"/>
  <c r="AX453" i="50"/>
  <c r="AW453" i="50"/>
  <c r="AV453" i="50"/>
  <c r="AU453" i="50"/>
  <c r="AT453" i="50"/>
  <c r="AS453" i="50"/>
  <c r="AR453" i="50"/>
  <c r="AZ452" i="50"/>
  <c r="AY452" i="50"/>
  <c r="AX452" i="50"/>
  <c r="AW452" i="50"/>
  <c r="AV452" i="50"/>
  <c r="AU452" i="50"/>
  <c r="AT452" i="50"/>
  <c r="AS452" i="50"/>
  <c r="AR452" i="50"/>
  <c r="AZ451" i="50"/>
  <c r="AY451" i="50"/>
  <c r="AX451" i="50"/>
  <c r="AW451" i="50"/>
  <c r="AV451" i="50"/>
  <c r="AU451" i="50"/>
  <c r="AT451" i="50"/>
  <c r="AS451" i="50"/>
  <c r="AR451" i="50"/>
  <c r="H451" i="50"/>
  <c r="F451" i="50"/>
  <c r="AZ450" i="50"/>
  <c r="AY450" i="50"/>
  <c r="AX450" i="50"/>
  <c r="AW450" i="50"/>
  <c r="AV450" i="50"/>
  <c r="AU450" i="50"/>
  <c r="AT450" i="50"/>
  <c r="AS450" i="50"/>
  <c r="AR450" i="50"/>
  <c r="AZ449" i="50"/>
  <c r="AY449" i="50"/>
  <c r="AX449" i="50"/>
  <c r="AW449" i="50"/>
  <c r="AV449" i="50"/>
  <c r="AU449" i="50"/>
  <c r="AT449" i="50"/>
  <c r="AS449" i="50"/>
  <c r="AR449" i="50"/>
  <c r="AZ448" i="50"/>
  <c r="AY448" i="50"/>
  <c r="AX448" i="50"/>
  <c r="AW448" i="50"/>
  <c r="AV448" i="50"/>
  <c r="AU448" i="50"/>
  <c r="AT448" i="50"/>
  <c r="AS448" i="50"/>
  <c r="AR448" i="50"/>
  <c r="AZ447" i="50"/>
  <c r="AY447" i="50"/>
  <c r="AX447" i="50"/>
  <c r="AW447" i="50"/>
  <c r="AV447" i="50"/>
  <c r="AU447" i="50"/>
  <c r="AT447" i="50"/>
  <c r="AS447" i="50"/>
  <c r="AR447" i="50"/>
  <c r="AZ446" i="50"/>
  <c r="AY446" i="50"/>
  <c r="AX446" i="50"/>
  <c r="AW446" i="50"/>
  <c r="AV446" i="50"/>
  <c r="AU446" i="50"/>
  <c r="AT446" i="50"/>
  <c r="AS446" i="50"/>
  <c r="AR446" i="50"/>
  <c r="AZ445" i="50"/>
  <c r="AY445" i="50"/>
  <c r="AX445" i="50"/>
  <c r="AW445" i="50"/>
  <c r="AV445" i="50"/>
  <c r="AU445" i="50"/>
  <c r="AT445" i="50"/>
  <c r="AS445" i="50"/>
  <c r="AR445" i="50"/>
  <c r="AZ444" i="50"/>
  <c r="AY444" i="50"/>
  <c r="AX444" i="50"/>
  <c r="AW444" i="50"/>
  <c r="AV444" i="50"/>
  <c r="AU444" i="50"/>
  <c r="AT444" i="50"/>
  <c r="AS444" i="50"/>
  <c r="AR444" i="50"/>
  <c r="AZ443" i="50"/>
  <c r="AY443" i="50"/>
  <c r="AX443" i="50"/>
  <c r="AW443" i="50"/>
  <c r="AV443" i="50"/>
  <c r="AU443" i="50"/>
  <c r="AT443" i="50"/>
  <c r="AS443" i="50"/>
  <c r="AR443" i="50"/>
  <c r="AZ442" i="50"/>
  <c r="AY442" i="50"/>
  <c r="AX442" i="50"/>
  <c r="AW442" i="50"/>
  <c r="AV442" i="50"/>
  <c r="AU442" i="50"/>
  <c r="AT442" i="50"/>
  <c r="AS442" i="50"/>
  <c r="AR442" i="50"/>
  <c r="AZ441" i="50"/>
  <c r="AY441" i="50"/>
  <c r="AX441" i="50"/>
  <c r="AW441" i="50"/>
  <c r="AV441" i="50"/>
  <c r="AU441" i="50"/>
  <c r="AT441" i="50"/>
  <c r="AS441" i="50"/>
  <c r="AR441" i="50"/>
  <c r="H441" i="50"/>
  <c r="F441" i="50"/>
  <c r="AZ440" i="50"/>
  <c r="AY440" i="50"/>
  <c r="AX440" i="50"/>
  <c r="AW440" i="50"/>
  <c r="AV440" i="50"/>
  <c r="AU440" i="50"/>
  <c r="AT440" i="50"/>
  <c r="AS440" i="50"/>
  <c r="AR440" i="50"/>
  <c r="AZ439" i="50"/>
  <c r="AY439" i="50"/>
  <c r="AX439" i="50"/>
  <c r="AW439" i="50"/>
  <c r="AV439" i="50"/>
  <c r="AU439" i="50"/>
  <c r="AT439" i="50"/>
  <c r="AS439" i="50"/>
  <c r="AR439" i="50"/>
  <c r="AZ438" i="50"/>
  <c r="AY438" i="50"/>
  <c r="AX438" i="50"/>
  <c r="AW438" i="50"/>
  <c r="AV438" i="50"/>
  <c r="AU438" i="50"/>
  <c r="AT438" i="50"/>
  <c r="AS438" i="50"/>
  <c r="AR438" i="50"/>
  <c r="AZ437" i="50"/>
  <c r="AY437" i="50"/>
  <c r="AX437" i="50"/>
  <c r="AW437" i="50"/>
  <c r="AV437" i="50"/>
  <c r="AU437" i="50"/>
  <c r="AT437" i="50"/>
  <c r="AS437" i="50"/>
  <c r="AR437" i="50"/>
  <c r="AZ436" i="50"/>
  <c r="AY436" i="50"/>
  <c r="AX436" i="50"/>
  <c r="AW436" i="50"/>
  <c r="AV436" i="50"/>
  <c r="AU436" i="50"/>
  <c r="AT436" i="50"/>
  <c r="AS436" i="50"/>
  <c r="AR436" i="50"/>
  <c r="AZ435" i="50"/>
  <c r="AY435" i="50"/>
  <c r="AX435" i="50"/>
  <c r="AW435" i="50"/>
  <c r="AV435" i="50"/>
  <c r="AU435" i="50"/>
  <c r="AT435" i="50"/>
  <c r="AS435" i="50"/>
  <c r="AR435" i="50"/>
  <c r="AZ434" i="50"/>
  <c r="AY434" i="50"/>
  <c r="AX434" i="50"/>
  <c r="AW434" i="50"/>
  <c r="AV434" i="50"/>
  <c r="AU434" i="50"/>
  <c r="AT434" i="50"/>
  <c r="AS434" i="50"/>
  <c r="AR434" i="50"/>
  <c r="H434" i="50"/>
  <c r="F434" i="50"/>
  <c r="AZ433" i="50"/>
  <c r="AY433" i="50"/>
  <c r="AX433" i="50"/>
  <c r="AW433" i="50"/>
  <c r="AV433" i="50"/>
  <c r="AU433" i="50"/>
  <c r="AT433" i="50"/>
  <c r="AS433" i="50"/>
  <c r="AR433" i="50"/>
  <c r="BK433" i="50" s="1"/>
  <c r="AZ432" i="50"/>
  <c r="AY432" i="50"/>
  <c r="AX432" i="50"/>
  <c r="AW432" i="50"/>
  <c r="AV432" i="50"/>
  <c r="AU432" i="50"/>
  <c r="AT432" i="50"/>
  <c r="AS432" i="50"/>
  <c r="AR432" i="50"/>
  <c r="AZ431" i="50"/>
  <c r="AY431" i="50"/>
  <c r="AX431" i="50"/>
  <c r="AW431" i="50"/>
  <c r="AV431" i="50"/>
  <c r="AU431" i="50"/>
  <c r="AT431" i="50"/>
  <c r="AS431" i="50"/>
  <c r="AR431" i="50"/>
  <c r="AZ430" i="50"/>
  <c r="AY430" i="50"/>
  <c r="AX430" i="50"/>
  <c r="AW430" i="50"/>
  <c r="AV430" i="50"/>
  <c r="AU430" i="50"/>
  <c r="AT430" i="50"/>
  <c r="AS430" i="50"/>
  <c r="AR430" i="50"/>
  <c r="AZ429" i="50"/>
  <c r="AY429" i="50"/>
  <c r="AX429" i="50"/>
  <c r="AW429" i="50"/>
  <c r="AV429" i="50"/>
  <c r="AU429" i="50"/>
  <c r="AT429" i="50"/>
  <c r="AS429" i="50"/>
  <c r="AR429" i="50"/>
  <c r="BK429" i="50" s="1"/>
  <c r="AZ428" i="50"/>
  <c r="AY428" i="50"/>
  <c r="AX428" i="50"/>
  <c r="AW428" i="50"/>
  <c r="AV428" i="50"/>
  <c r="AU428" i="50"/>
  <c r="AT428" i="50"/>
  <c r="AS428" i="50"/>
  <c r="AR428" i="50"/>
  <c r="BK428" i="50" s="1"/>
  <c r="AZ427" i="50"/>
  <c r="AY427" i="50"/>
  <c r="AX427" i="50"/>
  <c r="AW427" i="50"/>
  <c r="AV427" i="50"/>
  <c r="AU427" i="50"/>
  <c r="AT427" i="50"/>
  <c r="AS427" i="50"/>
  <c r="AR427" i="50"/>
  <c r="BK427" i="50" s="1"/>
  <c r="AZ426" i="50"/>
  <c r="AY426" i="50"/>
  <c r="AX426" i="50"/>
  <c r="AW426" i="50"/>
  <c r="AV426" i="50"/>
  <c r="AU426" i="50"/>
  <c r="AT426" i="50"/>
  <c r="AS426" i="50"/>
  <c r="AR426" i="50"/>
  <c r="AZ425" i="50"/>
  <c r="AY425" i="50"/>
  <c r="AX425" i="50"/>
  <c r="AW425" i="50"/>
  <c r="AV425" i="50"/>
  <c r="AU425" i="50"/>
  <c r="AT425" i="50"/>
  <c r="AS425" i="50"/>
  <c r="AR425" i="50"/>
  <c r="AZ424" i="50"/>
  <c r="AY424" i="50"/>
  <c r="AX424" i="50"/>
  <c r="AW424" i="50"/>
  <c r="AV424" i="50"/>
  <c r="AU424" i="50"/>
  <c r="AT424" i="50"/>
  <c r="AS424" i="50"/>
  <c r="AR424" i="50"/>
  <c r="H424" i="50"/>
  <c r="F424" i="50"/>
  <c r="AZ423" i="50"/>
  <c r="AY423" i="50"/>
  <c r="AX423" i="50"/>
  <c r="AW423" i="50"/>
  <c r="AV423" i="50"/>
  <c r="AU423" i="50"/>
  <c r="AT423" i="50"/>
  <c r="AS423" i="50"/>
  <c r="AR423" i="50"/>
  <c r="AZ422" i="50"/>
  <c r="AY422" i="50"/>
  <c r="AX422" i="50"/>
  <c r="AW422" i="50"/>
  <c r="AV422" i="50"/>
  <c r="AU422" i="50"/>
  <c r="AT422" i="50"/>
  <c r="AS422" i="50"/>
  <c r="AR422" i="50"/>
  <c r="AZ421" i="50"/>
  <c r="AY421" i="50"/>
  <c r="AX421" i="50"/>
  <c r="AW421" i="50"/>
  <c r="AV421" i="50"/>
  <c r="AU421" i="50"/>
  <c r="AT421" i="50"/>
  <c r="AS421" i="50"/>
  <c r="AR421" i="50"/>
  <c r="AZ420" i="50"/>
  <c r="AY420" i="50"/>
  <c r="AX420" i="50"/>
  <c r="AW420" i="50"/>
  <c r="AV420" i="50"/>
  <c r="AU420" i="50"/>
  <c r="AT420" i="50"/>
  <c r="AS420" i="50"/>
  <c r="AR420" i="50"/>
  <c r="AZ419" i="50"/>
  <c r="AY419" i="50"/>
  <c r="AX419" i="50"/>
  <c r="AW419" i="50"/>
  <c r="AV419" i="50"/>
  <c r="AU419" i="50"/>
  <c r="AT419" i="50"/>
  <c r="AS419" i="50"/>
  <c r="AR419" i="50"/>
  <c r="AZ418" i="50"/>
  <c r="AY418" i="50"/>
  <c r="AX418" i="50"/>
  <c r="AW418" i="50"/>
  <c r="AV418" i="50"/>
  <c r="AU418" i="50"/>
  <c r="AT418" i="50"/>
  <c r="AS418" i="50"/>
  <c r="AR418" i="50"/>
  <c r="AZ417" i="50"/>
  <c r="AY417" i="50"/>
  <c r="AX417" i="50"/>
  <c r="AW417" i="50"/>
  <c r="AV417" i="50"/>
  <c r="AU417" i="50"/>
  <c r="AT417" i="50"/>
  <c r="AS417" i="50"/>
  <c r="AR417" i="50"/>
  <c r="AZ416" i="50"/>
  <c r="AY416" i="50"/>
  <c r="AX416" i="50"/>
  <c r="AW416" i="50"/>
  <c r="AV416" i="50"/>
  <c r="AU416" i="50"/>
  <c r="AT416" i="50"/>
  <c r="AS416" i="50"/>
  <c r="AR416" i="50"/>
  <c r="AZ415" i="50"/>
  <c r="AY415" i="50"/>
  <c r="AX415" i="50"/>
  <c r="AW415" i="50"/>
  <c r="AV415" i="50"/>
  <c r="AU415" i="50"/>
  <c r="AT415" i="50"/>
  <c r="AS415" i="50"/>
  <c r="AR415" i="50"/>
  <c r="AZ414" i="50"/>
  <c r="AY414" i="50"/>
  <c r="AX414" i="50"/>
  <c r="AW414" i="50"/>
  <c r="AV414" i="50"/>
  <c r="AU414" i="50"/>
  <c r="AT414" i="50"/>
  <c r="AS414" i="50"/>
  <c r="AR414" i="50"/>
  <c r="H414" i="50"/>
  <c r="F414" i="50"/>
  <c r="AZ413" i="50"/>
  <c r="AY413" i="50"/>
  <c r="AX413" i="50"/>
  <c r="AW413" i="50"/>
  <c r="AV413" i="50"/>
  <c r="AU413" i="50"/>
  <c r="AT413" i="50"/>
  <c r="AS413" i="50"/>
  <c r="AR413" i="50"/>
  <c r="AZ412" i="50"/>
  <c r="AY412" i="50"/>
  <c r="AX412" i="50"/>
  <c r="AW412" i="50"/>
  <c r="AV412" i="50"/>
  <c r="AU412" i="50"/>
  <c r="AT412" i="50"/>
  <c r="AS412" i="50"/>
  <c r="AR412" i="50"/>
  <c r="AZ411" i="50"/>
  <c r="AY411" i="50"/>
  <c r="AX411" i="50"/>
  <c r="AW411" i="50"/>
  <c r="AV411" i="50"/>
  <c r="AU411" i="50"/>
  <c r="AT411" i="50"/>
  <c r="AS411" i="50"/>
  <c r="AR411" i="50"/>
  <c r="AZ410" i="50"/>
  <c r="AY410" i="50"/>
  <c r="AX410" i="50"/>
  <c r="AW410" i="50"/>
  <c r="AV410" i="50"/>
  <c r="AU410" i="50"/>
  <c r="AT410" i="50"/>
  <c r="AS410" i="50"/>
  <c r="AR410" i="50"/>
  <c r="AZ409" i="50"/>
  <c r="AY409" i="50"/>
  <c r="AX409" i="50"/>
  <c r="AW409" i="50"/>
  <c r="AV409" i="50"/>
  <c r="AU409" i="50"/>
  <c r="AT409" i="50"/>
  <c r="AS409" i="50"/>
  <c r="AR409" i="50"/>
  <c r="AZ408" i="50"/>
  <c r="AY408" i="50"/>
  <c r="AX408" i="50"/>
  <c r="AW408" i="50"/>
  <c r="AV408" i="50"/>
  <c r="AU408" i="50"/>
  <c r="AT408" i="50"/>
  <c r="AS408" i="50"/>
  <c r="AR408" i="50"/>
  <c r="AZ407" i="50"/>
  <c r="AY407" i="50"/>
  <c r="AX407" i="50"/>
  <c r="AW407" i="50"/>
  <c r="AV407" i="50"/>
  <c r="AU407" i="50"/>
  <c r="AT407" i="50"/>
  <c r="AS407" i="50"/>
  <c r="AR407" i="50"/>
  <c r="AZ406" i="50"/>
  <c r="AY406" i="50"/>
  <c r="AX406" i="50"/>
  <c r="AW406" i="50"/>
  <c r="AV406" i="50"/>
  <c r="AU406" i="50"/>
  <c r="AT406" i="50"/>
  <c r="AS406" i="50"/>
  <c r="AR406" i="50"/>
  <c r="AZ405" i="50"/>
  <c r="AY405" i="50"/>
  <c r="AX405" i="50"/>
  <c r="AW405" i="50"/>
  <c r="AV405" i="50"/>
  <c r="AU405" i="50"/>
  <c r="AT405" i="50"/>
  <c r="AS405" i="50"/>
  <c r="AR405" i="50"/>
  <c r="AZ404" i="50"/>
  <c r="AY404" i="50"/>
  <c r="AX404" i="50"/>
  <c r="AW404" i="50"/>
  <c r="AV404" i="50"/>
  <c r="AU404" i="50"/>
  <c r="AT404" i="50"/>
  <c r="AS404" i="50"/>
  <c r="AR404" i="50"/>
  <c r="H404" i="50"/>
  <c r="F404" i="50"/>
  <c r="AZ403" i="50"/>
  <c r="AY403" i="50"/>
  <c r="AX403" i="50"/>
  <c r="AW403" i="50"/>
  <c r="AV403" i="50"/>
  <c r="AU403" i="50"/>
  <c r="AT403" i="50"/>
  <c r="AS403" i="50"/>
  <c r="AR403" i="50"/>
  <c r="AZ402" i="50"/>
  <c r="AY402" i="50"/>
  <c r="AX402" i="50"/>
  <c r="AW402" i="50"/>
  <c r="AV402" i="50"/>
  <c r="AU402" i="50"/>
  <c r="AT402" i="50"/>
  <c r="AS402" i="50"/>
  <c r="AR402" i="50"/>
  <c r="AZ401" i="50"/>
  <c r="AY401" i="50"/>
  <c r="AX401" i="50"/>
  <c r="AW401" i="50"/>
  <c r="AV401" i="50"/>
  <c r="AU401" i="50"/>
  <c r="AT401" i="50"/>
  <c r="AS401" i="50"/>
  <c r="AR401" i="50"/>
  <c r="AZ400" i="50"/>
  <c r="AY400" i="50"/>
  <c r="AX400" i="50"/>
  <c r="AW400" i="50"/>
  <c r="AV400" i="50"/>
  <c r="AU400" i="50"/>
  <c r="AT400" i="50"/>
  <c r="AS400" i="50"/>
  <c r="AR400" i="50"/>
  <c r="AZ399" i="50"/>
  <c r="AY399" i="50"/>
  <c r="AX399" i="50"/>
  <c r="AW399" i="50"/>
  <c r="AV399" i="50"/>
  <c r="AU399" i="50"/>
  <c r="AT399" i="50"/>
  <c r="AS399" i="50"/>
  <c r="AR399" i="50"/>
  <c r="AZ398" i="50"/>
  <c r="AY398" i="50"/>
  <c r="AX398" i="50"/>
  <c r="AW398" i="50"/>
  <c r="AV398" i="50"/>
  <c r="AU398" i="50"/>
  <c r="AT398" i="50"/>
  <c r="AS398" i="50"/>
  <c r="AR398" i="50"/>
  <c r="AZ397" i="50"/>
  <c r="AY397" i="50"/>
  <c r="AX397" i="50"/>
  <c r="AW397" i="50"/>
  <c r="AV397" i="50"/>
  <c r="AU397" i="50"/>
  <c r="AT397" i="50"/>
  <c r="AS397" i="50"/>
  <c r="AR397" i="50"/>
  <c r="AZ396" i="50"/>
  <c r="AY396" i="50"/>
  <c r="AX396" i="50"/>
  <c r="AW396" i="50"/>
  <c r="AV396" i="50"/>
  <c r="AU396" i="50"/>
  <c r="AT396" i="50"/>
  <c r="AS396" i="50"/>
  <c r="AR396" i="50"/>
  <c r="AZ395" i="50"/>
  <c r="AY395" i="50"/>
  <c r="AX395" i="50"/>
  <c r="AW395" i="50"/>
  <c r="AV395" i="50"/>
  <c r="AU395" i="50"/>
  <c r="AT395" i="50"/>
  <c r="AS395" i="50"/>
  <c r="AR395" i="50"/>
  <c r="AZ394" i="50"/>
  <c r="AY394" i="50"/>
  <c r="AX394" i="50"/>
  <c r="AW394" i="50"/>
  <c r="AV394" i="50"/>
  <c r="AU394" i="50"/>
  <c r="AT394" i="50"/>
  <c r="AS394" i="50"/>
  <c r="AR394" i="50"/>
  <c r="H394" i="50"/>
  <c r="F394" i="50"/>
  <c r="AZ393" i="50"/>
  <c r="AY393" i="50"/>
  <c r="AX393" i="50"/>
  <c r="AW393" i="50"/>
  <c r="AV393" i="50"/>
  <c r="AU393" i="50"/>
  <c r="AT393" i="50"/>
  <c r="AS393" i="50"/>
  <c r="AR393" i="50"/>
  <c r="AZ392" i="50"/>
  <c r="AY392" i="50"/>
  <c r="AX392" i="50"/>
  <c r="AW392" i="50"/>
  <c r="AV392" i="50"/>
  <c r="AU392" i="50"/>
  <c r="AT392" i="50"/>
  <c r="AS392" i="50"/>
  <c r="AR392" i="50"/>
  <c r="AZ391" i="50"/>
  <c r="AY391" i="50"/>
  <c r="AX391" i="50"/>
  <c r="AW391" i="50"/>
  <c r="AV391" i="50"/>
  <c r="AU391" i="50"/>
  <c r="AT391" i="50"/>
  <c r="AS391" i="50"/>
  <c r="AR391" i="50"/>
  <c r="AZ390" i="50"/>
  <c r="AY390" i="50"/>
  <c r="AX390" i="50"/>
  <c r="AW390" i="50"/>
  <c r="AV390" i="50"/>
  <c r="AU390" i="50"/>
  <c r="AT390" i="50"/>
  <c r="AS390" i="50"/>
  <c r="AR390" i="50"/>
  <c r="AZ389" i="50"/>
  <c r="AY389" i="50"/>
  <c r="AX389" i="50"/>
  <c r="AW389" i="50"/>
  <c r="AV389" i="50"/>
  <c r="AU389" i="50"/>
  <c r="AT389" i="50"/>
  <c r="AS389" i="50"/>
  <c r="AR389" i="50"/>
  <c r="AZ388" i="50"/>
  <c r="AY388" i="50"/>
  <c r="AX388" i="50"/>
  <c r="AW388" i="50"/>
  <c r="AV388" i="50"/>
  <c r="AU388" i="50"/>
  <c r="AT388" i="50"/>
  <c r="AS388" i="50"/>
  <c r="AR388" i="50"/>
  <c r="AZ387" i="50"/>
  <c r="AY387" i="50"/>
  <c r="AX387" i="50"/>
  <c r="AW387" i="50"/>
  <c r="AV387" i="50"/>
  <c r="AU387" i="50"/>
  <c r="AT387" i="50"/>
  <c r="AS387" i="50"/>
  <c r="AR387" i="50"/>
  <c r="AZ386" i="50"/>
  <c r="AY386" i="50"/>
  <c r="AX386" i="50"/>
  <c r="AW386" i="50"/>
  <c r="AV386" i="50"/>
  <c r="AU386" i="50"/>
  <c r="AT386" i="50"/>
  <c r="AS386" i="50"/>
  <c r="AR386" i="50"/>
  <c r="AZ385" i="50"/>
  <c r="AY385" i="50"/>
  <c r="AX385" i="50"/>
  <c r="AW385" i="50"/>
  <c r="AV385" i="50"/>
  <c r="AU385" i="50"/>
  <c r="AT385" i="50"/>
  <c r="AS385" i="50"/>
  <c r="AR385" i="50"/>
  <c r="AZ384" i="50"/>
  <c r="AY384" i="50"/>
  <c r="AX384" i="50"/>
  <c r="AW384" i="50"/>
  <c r="AV384" i="50"/>
  <c r="AU384" i="50"/>
  <c r="AT384" i="50"/>
  <c r="AS384" i="50"/>
  <c r="AR384" i="50"/>
  <c r="H384" i="50"/>
  <c r="F384" i="50"/>
  <c r="AZ383" i="50"/>
  <c r="AY383" i="50"/>
  <c r="AX383" i="50"/>
  <c r="AW383" i="50"/>
  <c r="AV383" i="50"/>
  <c r="AU383" i="50"/>
  <c r="AT383" i="50"/>
  <c r="AS383" i="50"/>
  <c r="AR383" i="50"/>
  <c r="AZ382" i="50"/>
  <c r="AY382" i="50"/>
  <c r="AX382" i="50"/>
  <c r="AW382" i="50"/>
  <c r="AV382" i="50"/>
  <c r="AU382" i="50"/>
  <c r="AT382" i="50"/>
  <c r="AS382" i="50"/>
  <c r="AR382" i="50"/>
  <c r="AZ381" i="50"/>
  <c r="AY381" i="50"/>
  <c r="AX381" i="50"/>
  <c r="AW381" i="50"/>
  <c r="AV381" i="50"/>
  <c r="AU381" i="50"/>
  <c r="AT381" i="50"/>
  <c r="AS381" i="50"/>
  <c r="AR381" i="50"/>
  <c r="BK381" i="50" s="1"/>
  <c r="AZ380" i="50"/>
  <c r="AY380" i="50"/>
  <c r="AX380" i="50"/>
  <c r="AW380" i="50"/>
  <c r="AV380" i="50"/>
  <c r="AU380" i="50"/>
  <c r="AT380" i="50"/>
  <c r="AS380" i="50"/>
  <c r="AR380" i="50"/>
  <c r="BK380" i="50" s="1"/>
  <c r="AZ379" i="50"/>
  <c r="AY379" i="50"/>
  <c r="AX379" i="50"/>
  <c r="AW379" i="50"/>
  <c r="AV379" i="50"/>
  <c r="AU379" i="50"/>
  <c r="AT379" i="50"/>
  <c r="AS379" i="50"/>
  <c r="AR379" i="50"/>
  <c r="AZ378" i="50"/>
  <c r="AY378" i="50"/>
  <c r="AX378" i="50"/>
  <c r="AW378" i="50"/>
  <c r="AV378" i="50"/>
  <c r="AU378" i="50"/>
  <c r="AT378" i="50"/>
  <c r="AS378" i="50"/>
  <c r="AR378" i="50"/>
  <c r="AZ377" i="50"/>
  <c r="AY377" i="50"/>
  <c r="AX377" i="50"/>
  <c r="AW377" i="50"/>
  <c r="AV377" i="50"/>
  <c r="AU377" i="50"/>
  <c r="AT377" i="50"/>
  <c r="AS377" i="50"/>
  <c r="AR377" i="50"/>
  <c r="AZ376" i="50"/>
  <c r="AY376" i="50"/>
  <c r="AX376" i="50"/>
  <c r="AW376" i="50"/>
  <c r="AV376" i="50"/>
  <c r="AU376" i="50"/>
  <c r="AT376" i="50"/>
  <c r="AS376" i="50"/>
  <c r="AR376" i="50"/>
  <c r="AZ375" i="50"/>
  <c r="AY375" i="50"/>
  <c r="AX375" i="50"/>
  <c r="AW375" i="50"/>
  <c r="AV375" i="50"/>
  <c r="AU375" i="50"/>
  <c r="AT375" i="50"/>
  <c r="AS375" i="50"/>
  <c r="AR375" i="50"/>
  <c r="BK375" i="50" s="1"/>
  <c r="AZ374" i="50"/>
  <c r="AY374" i="50"/>
  <c r="AX374" i="50"/>
  <c r="AW374" i="50"/>
  <c r="AV374" i="50"/>
  <c r="AU374" i="50"/>
  <c r="AT374" i="50"/>
  <c r="AS374" i="50"/>
  <c r="AR374" i="50"/>
  <c r="AZ373" i="50"/>
  <c r="AY373" i="50"/>
  <c r="AX373" i="50"/>
  <c r="AW373" i="50"/>
  <c r="AV373" i="50"/>
  <c r="AU373" i="50"/>
  <c r="AT373" i="50"/>
  <c r="AS373" i="50"/>
  <c r="AR373" i="50"/>
  <c r="AZ372" i="50"/>
  <c r="AY372" i="50"/>
  <c r="AX372" i="50"/>
  <c r="AW372" i="50"/>
  <c r="AV372" i="50"/>
  <c r="AU372" i="50"/>
  <c r="AT372" i="50"/>
  <c r="AS372" i="50"/>
  <c r="AR372" i="50"/>
  <c r="AZ371" i="50"/>
  <c r="AY371" i="50"/>
  <c r="AX371" i="50"/>
  <c r="AW371" i="50"/>
  <c r="AV371" i="50"/>
  <c r="AU371" i="50"/>
  <c r="AT371" i="50"/>
  <c r="AS371" i="50"/>
  <c r="AR371" i="50"/>
  <c r="AZ370" i="50"/>
  <c r="AY370" i="50"/>
  <c r="AX370" i="50"/>
  <c r="AW370" i="50"/>
  <c r="AV370" i="50"/>
  <c r="AU370" i="50"/>
  <c r="AT370" i="50"/>
  <c r="AS370" i="50"/>
  <c r="AR370" i="50"/>
  <c r="AZ369" i="50"/>
  <c r="AY369" i="50"/>
  <c r="AX369" i="50"/>
  <c r="AW369" i="50"/>
  <c r="AV369" i="50"/>
  <c r="AU369" i="50"/>
  <c r="AT369" i="50"/>
  <c r="AS369" i="50"/>
  <c r="AR369" i="50"/>
  <c r="AZ368" i="50"/>
  <c r="AY368" i="50"/>
  <c r="AX368" i="50"/>
  <c r="AW368" i="50"/>
  <c r="AV368" i="50"/>
  <c r="AU368" i="50"/>
  <c r="AT368" i="50"/>
  <c r="AS368" i="50"/>
  <c r="AR368" i="50"/>
  <c r="BK368" i="50" s="1"/>
  <c r="AZ367" i="50"/>
  <c r="AY367" i="50"/>
  <c r="AX367" i="50"/>
  <c r="AW367" i="50"/>
  <c r="AV367" i="50"/>
  <c r="AU367" i="50"/>
  <c r="AT367" i="50"/>
  <c r="AS367" i="50"/>
  <c r="AR367" i="50"/>
  <c r="AZ366" i="50"/>
  <c r="AY366" i="50"/>
  <c r="AX366" i="50"/>
  <c r="AW366" i="50"/>
  <c r="AV366" i="50"/>
  <c r="AU366" i="50"/>
  <c r="AT366" i="50"/>
  <c r="AS366" i="50"/>
  <c r="AR366" i="50"/>
  <c r="AZ365" i="50"/>
  <c r="AY365" i="50"/>
  <c r="AX365" i="50"/>
  <c r="AW365" i="50"/>
  <c r="AV365" i="50"/>
  <c r="AU365" i="50"/>
  <c r="AT365" i="50"/>
  <c r="AS365" i="50"/>
  <c r="AR365" i="50"/>
  <c r="AZ364" i="50"/>
  <c r="AY364" i="50"/>
  <c r="AX364" i="50"/>
  <c r="AW364" i="50"/>
  <c r="AV364" i="50"/>
  <c r="AU364" i="50"/>
  <c r="AT364" i="50"/>
  <c r="AS364" i="50"/>
  <c r="AR364" i="50"/>
  <c r="BK364" i="50" s="1"/>
  <c r="AZ363" i="50"/>
  <c r="AY363" i="50"/>
  <c r="AX363" i="50"/>
  <c r="AW363" i="50"/>
  <c r="AV363" i="50"/>
  <c r="AU363" i="50"/>
  <c r="AT363" i="50"/>
  <c r="AS363" i="50"/>
  <c r="AR363" i="50"/>
  <c r="AZ362" i="50"/>
  <c r="AY362" i="50"/>
  <c r="AX362" i="50"/>
  <c r="AW362" i="50"/>
  <c r="AV362" i="50"/>
  <c r="AU362" i="50"/>
  <c r="AT362" i="50"/>
  <c r="AS362" i="50"/>
  <c r="AR362" i="50"/>
  <c r="AZ361" i="50"/>
  <c r="AY361" i="50"/>
  <c r="AX361" i="50"/>
  <c r="AW361" i="50"/>
  <c r="AV361" i="50"/>
  <c r="AU361" i="50"/>
  <c r="AT361" i="50"/>
  <c r="AS361" i="50"/>
  <c r="AR361" i="50"/>
  <c r="AZ360" i="50"/>
  <c r="AY360" i="50"/>
  <c r="AX360" i="50"/>
  <c r="AW360" i="50"/>
  <c r="AV360" i="50"/>
  <c r="AU360" i="50"/>
  <c r="AT360" i="50"/>
  <c r="AS360" i="50"/>
  <c r="AR360" i="50"/>
  <c r="AZ359" i="50"/>
  <c r="AY359" i="50"/>
  <c r="AX359" i="50"/>
  <c r="AW359" i="50"/>
  <c r="AV359" i="50"/>
  <c r="AU359" i="50"/>
  <c r="AT359" i="50"/>
  <c r="AS359" i="50"/>
  <c r="AR359" i="50"/>
  <c r="AZ358" i="50"/>
  <c r="AY358" i="50"/>
  <c r="AX358" i="50"/>
  <c r="AW358" i="50"/>
  <c r="AV358" i="50"/>
  <c r="AU358" i="50"/>
  <c r="AT358" i="50"/>
  <c r="AS358" i="50"/>
  <c r="AR358" i="50"/>
  <c r="AZ357" i="50"/>
  <c r="AY357" i="50"/>
  <c r="AX357" i="50"/>
  <c r="AW357" i="50"/>
  <c r="AV357" i="50"/>
  <c r="AU357" i="50"/>
  <c r="AT357" i="50"/>
  <c r="AS357" i="50"/>
  <c r="AR357" i="50"/>
  <c r="AZ356" i="50"/>
  <c r="AY356" i="50"/>
  <c r="AX356" i="50"/>
  <c r="AW356" i="50"/>
  <c r="AV356" i="50"/>
  <c r="AU356" i="50"/>
  <c r="AT356" i="50"/>
  <c r="AS356" i="50"/>
  <c r="AR356" i="50"/>
  <c r="AZ355" i="50"/>
  <c r="AY355" i="50"/>
  <c r="AX355" i="50"/>
  <c r="AW355" i="50"/>
  <c r="AV355" i="50"/>
  <c r="AU355" i="50"/>
  <c r="AT355" i="50"/>
  <c r="AS355" i="50"/>
  <c r="AR355" i="50"/>
  <c r="AZ354" i="50"/>
  <c r="AY354" i="50"/>
  <c r="AX354" i="50"/>
  <c r="AW354" i="50"/>
  <c r="AV354" i="50"/>
  <c r="AU354" i="50"/>
  <c r="AT354" i="50"/>
  <c r="AS354" i="50"/>
  <c r="AR354" i="50"/>
  <c r="AZ353" i="50"/>
  <c r="AY353" i="50"/>
  <c r="AX353" i="50"/>
  <c r="AW353" i="50"/>
  <c r="AV353" i="50"/>
  <c r="AU353" i="50"/>
  <c r="AT353" i="50"/>
  <c r="AS353" i="50"/>
  <c r="AR353" i="50"/>
  <c r="AZ352" i="50"/>
  <c r="AY352" i="50"/>
  <c r="AX352" i="50"/>
  <c r="AW352" i="50"/>
  <c r="AV352" i="50"/>
  <c r="AU352" i="50"/>
  <c r="AT352" i="50"/>
  <c r="AS352" i="50"/>
  <c r="AR352" i="50"/>
  <c r="AZ351" i="50"/>
  <c r="AY351" i="50"/>
  <c r="AX351" i="50"/>
  <c r="AW351" i="50"/>
  <c r="AV351" i="50"/>
  <c r="AU351" i="50"/>
  <c r="AT351" i="50"/>
  <c r="AS351" i="50"/>
  <c r="AR351" i="50"/>
  <c r="AZ350" i="50"/>
  <c r="AY350" i="50"/>
  <c r="AX350" i="50"/>
  <c r="AW350" i="50"/>
  <c r="AV350" i="50"/>
  <c r="AU350" i="50"/>
  <c r="AT350" i="50"/>
  <c r="AS350" i="50"/>
  <c r="AR350" i="50"/>
  <c r="AZ349" i="50"/>
  <c r="AY349" i="50"/>
  <c r="AX349" i="50"/>
  <c r="AW349" i="50"/>
  <c r="AV349" i="50"/>
  <c r="AU349" i="50"/>
  <c r="AT349" i="50"/>
  <c r="AS349" i="50"/>
  <c r="AR349" i="50"/>
  <c r="AZ348" i="50"/>
  <c r="AY348" i="50"/>
  <c r="AX348" i="50"/>
  <c r="AW348" i="50"/>
  <c r="AV348" i="50"/>
  <c r="AU348" i="50"/>
  <c r="AT348" i="50"/>
  <c r="AS348" i="50"/>
  <c r="AR348" i="50"/>
  <c r="AZ347" i="50"/>
  <c r="AY347" i="50"/>
  <c r="AX347" i="50"/>
  <c r="AW347" i="50"/>
  <c r="AV347" i="50"/>
  <c r="AU347" i="50"/>
  <c r="AT347" i="50"/>
  <c r="AS347" i="50"/>
  <c r="AR347" i="50"/>
  <c r="AZ346" i="50"/>
  <c r="AY346" i="50"/>
  <c r="AX346" i="50"/>
  <c r="AW346" i="50"/>
  <c r="AV346" i="50"/>
  <c r="AU346" i="50"/>
  <c r="AT346" i="50"/>
  <c r="AS346" i="50"/>
  <c r="AR346" i="50"/>
  <c r="AZ345" i="50"/>
  <c r="AY345" i="50"/>
  <c r="AX345" i="50"/>
  <c r="AW345" i="50"/>
  <c r="AV345" i="50"/>
  <c r="AU345" i="50"/>
  <c r="AT345" i="50"/>
  <c r="AS345" i="50"/>
  <c r="AR345" i="50"/>
  <c r="AZ344" i="50"/>
  <c r="AY344" i="50"/>
  <c r="AX344" i="50"/>
  <c r="AW344" i="50"/>
  <c r="AV344" i="50"/>
  <c r="AU344" i="50"/>
  <c r="AT344" i="50"/>
  <c r="AS344" i="50"/>
  <c r="AR344" i="50"/>
  <c r="AZ343" i="50"/>
  <c r="AY343" i="50"/>
  <c r="AX343" i="50"/>
  <c r="AW343" i="50"/>
  <c r="AV343" i="50"/>
  <c r="AU343" i="50"/>
  <c r="AT343" i="50"/>
  <c r="AS343" i="50"/>
  <c r="AR343" i="50"/>
  <c r="AZ342" i="50"/>
  <c r="AY342" i="50"/>
  <c r="AX342" i="50"/>
  <c r="AW342" i="50"/>
  <c r="AV342" i="50"/>
  <c r="AU342" i="50"/>
  <c r="AT342" i="50"/>
  <c r="AS342" i="50"/>
  <c r="AR342" i="50"/>
  <c r="AZ341" i="50"/>
  <c r="AY341" i="50"/>
  <c r="AX341" i="50"/>
  <c r="AW341" i="50"/>
  <c r="AV341" i="50"/>
  <c r="AU341" i="50"/>
  <c r="AT341" i="50"/>
  <c r="AS341" i="50"/>
  <c r="AR341" i="50"/>
  <c r="AZ340" i="50"/>
  <c r="AY340" i="50"/>
  <c r="AX340" i="50"/>
  <c r="AW340" i="50"/>
  <c r="AV340" i="50"/>
  <c r="AU340" i="50"/>
  <c r="AT340" i="50"/>
  <c r="AS340" i="50"/>
  <c r="AR340" i="50"/>
  <c r="AZ339" i="50"/>
  <c r="AY339" i="50"/>
  <c r="AX339" i="50"/>
  <c r="AW339" i="50"/>
  <c r="AV339" i="50"/>
  <c r="AU339" i="50"/>
  <c r="AT339" i="50"/>
  <c r="AS339" i="50"/>
  <c r="AR339" i="50"/>
  <c r="AZ338" i="50"/>
  <c r="AY338" i="50"/>
  <c r="AX338" i="50"/>
  <c r="AW338" i="50"/>
  <c r="AV338" i="50"/>
  <c r="AU338" i="50"/>
  <c r="AT338" i="50"/>
  <c r="AS338" i="50"/>
  <c r="AR338" i="50"/>
  <c r="AZ337" i="50"/>
  <c r="AY337" i="50"/>
  <c r="AX337" i="50"/>
  <c r="AW337" i="50"/>
  <c r="AV337" i="50"/>
  <c r="AU337" i="50"/>
  <c r="AT337" i="50"/>
  <c r="AS337" i="50"/>
  <c r="AR337" i="50"/>
  <c r="AZ336" i="50"/>
  <c r="AY336" i="50"/>
  <c r="AX336" i="50"/>
  <c r="AW336" i="50"/>
  <c r="AV336" i="50"/>
  <c r="AU336" i="50"/>
  <c r="AT336" i="50"/>
  <c r="AS336" i="50"/>
  <c r="AR336" i="50"/>
  <c r="AZ335" i="50"/>
  <c r="AY335" i="50"/>
  <c r="AX335" i="50"/>
  <c r="AW335" i="50"/>
  <c r="AV335" i="50"/>
  <c r="AU335" i="50"/>
  <c r="AT335" i="50"/>
  <c r="AS335" i="50"/>
  <c r="AR335" i="50"/>
  <c r="AZ334" i="50"/>
  <c r="AY334" i="50"/>
  <c r="AX334" i="50"/>
  <c r="AW334" i="50"/>
  <c r="AV334" i="50"/>
  <c r="AU334" i="50"/>
  <c r="AT334" i="50"/>
  <c r="AS334" i="50"/>
  <c r="AR334" i="50"/>
  <c r="AZ333" i="50"/>
  <c r="AY333" i="50"/>
  <c r="AX333" i="50"/>
  <c r="AW333" i="50"/>
  <c r="AV333" i="50"/>
  <c r="AU333" i="50"/>
  <c r="AT333" i="50"/>
  <c r="AS333" i="50"/>
  <c r="AR333" i="50"/>
  <c r="AZ332" i="50"/>
  <c r="AY332" i="50"/>
  <c r="AX332" i="50"/>
  <c r="AW332" i="50"/>
  <c r="AV332" i="50"/>
  <c r="AU332" i="50"/>
  <c r="AT332" i="50"/>
  <c r="AS332" i="50"/>
  <c r="AR332" i="50"/>
  <c r="AZ331" i="50"/>
  <c r="AY331" i="50"/>
  <c r="AX331" i="50"/>
  <c r="AW331" i="50"/>
  <c r="AV331" i="50"/>
  <c r="AU331" i="50"/>
  <c r="AT331" i="50"/>
  <c r="AS331" i="50"/>
  <c r="AR331" i="50"/>
  <c r="AZ330" i="50"/>
  <c r="AY330" i="50"/>
  <c r="AX330" i="50"/>
  <c r="AW330" i="50"/>
  <c r="AV330" i="50"/>
  <c r="AU330" i="50"/>
  <c r="AT330" i="50"/>
  <c r="AS330" i="50"/>
  <c r="AR330" i="50"/>
  <c r="AZ329" i="50"/>
  <c r="AY329" i="50"/>
  <c r="AX329" i="50"/>
  <c r="AW329" i="50"/>
  <c r="AV329" i="50"/>
  <c r="AU329" i="50"/>
  <c r="AT329" i="50"/>
  <c r="AS329" i="50"/>
  <c r="AR329" i="50"/>
  <c r="AZ328" i="50"/>
  <c r="AY328" i="50"/>
  <c r="AX328" i="50"/>
  <c r="AW328" i="50"/>
  <c r="AV328" i="50"/>
  <c r="AU328" i="50"/>
  <c r="AT328" i="50"/>
  <c r="AS328" i="50"/>
  <c r="AR328" i="50"/>
  <c r="AZ327" i="50"/>
  <c r="AY327" i="50"/>
  <c r="AX327" i="50"/>
  <c r="AW327" i="50"/>
  <c r="AV327" i="50"/>
  <c r="AU327" i="50"/>
  <c r="AT327" i="50"/>
  <c r="AS327" i="50"/>
  <c r="AR327" i="50"/>
  <c r="AZ326" i="50"/>
  <c r="AY326" i="50"/>
  <c r="AX326" i="50"/>
  <c r="AW326" i="50"/>
  <c r="AV326" i="50"/>
  <c r="AU326" i="50"/>
  <c r="AT326" i="50"/>
  <c r="AS326" i="50"/>
  <c r="AR326" i="50"/>
  <c r="AZ325" i="50"/>
  <c r="AY325" i="50"/>
  <c r="AX325" i="50"/>
  <c r="AW325" i="50"/>
  <c r="AV325" i="50"/>
  <c r="AU325" i="50"/>
  <c r="AT325" i="50"/>
  <c r="AS325" i="50"/>
  <c r="AR325" i="50"/>
  <c r="AZ324" i="50"/>
  <c r="AY324" i="50"/>
  <c r="AX324" i="50"/>
  <c r="AW324" i="50"/>
  <c r="AV324" i="50"/>
  <c r="AU324" i="50"/>
  <c r="AT324" i="50"/>
  <c r="AS324" i="50"/>
  <c r="AR324" i="50"/>
  <c r="AZ323" i="50"/>
  <c r="AY323" i="50"/>
  <c r="AX323" i="50"/>
  <c r="AW323" i="50"/>
  <c r="AV323" i="50"/>
  <c r="AU323" i="50"/>
  <c r="AT323" i="50"/>
  <c r="AS323" i="50"/>
  <c r="AR323" i="50"/>
  <c r="AZ322" i="50"/>
  <c r="AY322" i="50"/>
  <c r="AX322" i="50"/>
  <c r="AW322" i="50"/>
  <c r="AV322" i="50"/>
  <c r="AU322" i="50"/>
  <c r="AT322" i="50"/>
  <c r="AS322" i="50"/>
  <c r="AR322" i="50"/>
  <c r="AZ321" i="50"/>
  <c r="AY321" i="50"/>
  <c r="AX321" i="50"/>
  <c r="AW321" i="50"/>
  <c r="AV321" i="50"/>
  <c r="AU321" i="50"/>
  <c r="AT321" i="50"/>
  <c r="AS321" i="50"/>
  <c r="AR321" i="50"/>
  <c r="AZ320" i="50"/>
  <c r="AY320" i="50"/>
  <c r="AX320" i="50"/>
  <c r="AW320" i="50"/>
  <c r="AV320" i="50"/>
  <c r="AU320" i="50"/>
  <c r="AT320" i="50"/>
  <c r="AS320" i="50"/>
  <c r="AR320" i="50"/>
  <c r="AZ319" i="50"/>
  <c r="AY319" i="50"/>
  <c r="AX319" i="50"/>
  <c r="AW319" i="50"/>
  <c r="AV319" i="50"/>
  <c r="AU319" i="50"/>
  <c r="AT319" i="50"/>
  <c r="AS319" i="50"/>
  <c r="AR319" i="50"/>
  <c r="AZ318" i="50"/>
  <c r="AY318" i="50"/>
  <c r="AX318" i="50"/>
  <c r="AW318" i="50"/>
  <c r="AV318" i="50"/>
  <c r="AU318" i="50"/>
  <c r="AT318" i="50"/>
  <c r="AS318" i="50"/>
  <c r="AR318" i="50"/>
  <c r="AZ317" i="50"/>
  <c r="AY317" i="50"/>
  <c r="AX317" i="50"/>
  <c r="AW317" i="50"/>
  <c r="AV317" i="50"/>
  <c r="AU317" i="50"/>
  <c r="AT317" i="50"/>
  <c r="AS317" i="50"/>
  <c r="AR317" i="50"/>
  <c r="AZ316" i="50"/>
  <c r="AY316" i="50"/>
  <c r="AX316" i="50"/>
  <c r="AW316" i="50"/>
  <c r="AV316" i="50"/>
  <c r="AU316" i="50"/>
  <c r="AT316" i="50"/>
  <c r="AS316" i="50"/>
  <c r="AR316" i="50"/>
  <c r="AZ315" i="50"/>
  <c r="AY315" i="50"/>
  <c r="AX315" i="50"/>
  <c r="AW315" i="50"/>
  <c r="AV315" i="50"/>
  <c r="AU315" i="50"/>
  <c r="AT315" i="50"/>
  <c r="AS315" i="50"/>
  <c r="AR315" i="50"/>
  <c r="AZ314" i="50"/>
  <c r="AY314" i="50"/>
  <c r="AX314" i="50"/>
  <c r="AW314" i="50"/>
  <c r="AV314" i="50"/>
  <c r="AU314" i="50"/>
  <c r="AT314" i="50"/>
  <c r="AS314" i="50"/>
  <c r="AR314" i="50"/>
  <c r="AZ313" i="50"/>
  <c r="AY313" i="50"/>
  <c r="AX313" i="50"/>
  <c r="AW313" i="50"/>
  <c r="AV313" i="50"/>
  <c r="AU313" i="50"/>
  <c r="AT313" i="50"/>
  <c r="AS313" i="50"/>
  <c r="AR313" i="50"/>
  <c r="AZ312" i="50"/>
  <c r="AY312" i="50"/>
  <c r="AX312" i="50"/>
  <c r="AW312" i="50"/>
  <c r="AV312" i="50"/>
  <c r="AU312" i="50"/>
  <c r="AT312" i="50"/>
  <c r="AS312" i="50"/>
  <c r="AR312" i="50"/>
  <c r="AZ311" i="50"/>
  <c r="AY311" i="50"/>
  <c r="AX311" i="50"/>
  <c r="AW311" i="50"/>
  <c r="AV311" i="50"/>
  <c r="AU311" i="50"/>
  <c r="AT311" i="50"/>
  <c r="AS311" i="50"/>
  <c r="AR311" i="50"/>
  <c r="BK311" i="50" s="1"/>
  <c r="AZ310" i="50"/>
  <c r="AY310" i="50"/>
  <c r="AX310" i="50"/>
  <c r="AW310" i="50"/>
  <c r="AV310" i="50"/>
  <c r="AU310" i="50"/>
  <c r="AT310" i="50"/>
  <c r="AS310" i="50"/>
  <c r="AR310" i="50"/>
  <c r="AZ309" i="50"/>
  <c r="AY309" i="50"/>
  <c r="AX309" i="50"/>
  <c r="AW309" i="50"/>
  <c r="AV309" i="50"/>
  <c r="AU309" i="50"/>
  <c r="AT309" i="50"/>
  <c r="AS309" i="50"/>
  <c r="AR309" i="50"/>
  <c r="AZ308" i="50"/>
  <c r="AY308" i="50"/>
  <c r="AX308" i="50"/>
  <c r="AW308" i="50"/>
  <c r="AV308" i="50"/>
  <c r="AU308" i="50"/>
  <c r="AT308" i="50"/>
  <c r="AS308" i="50"/>
  <c r="AR308" i="50"/>
  <c r="AZ307" i="50"/>
  <c r="AY307" i="50"/>
  <c r="AX307" i="50"/>
  <c r="AW307" i="50"/>
  <c r="AV307" i="50"/>
  <c r="AU307" i="50"/>
  <c r="AT307" i="50"/>
  <c r="AS307" i="50"/>
  <c r="AR307" i="50"/>
  <c r="AZ306" i="50"/>
  <c r="AY306" i="50"/>
  <c r="AX306" i="50"/>
  <c r="AW306" i="50"/>
  <c r="AV306" i="50"/>
  <c r="AU306" i="50"/>
  <c r="AT306" i="50"/>
  <c r="AS306" i="50"/>
  <c r="AR306" i="50"/>
  <c r="AZ305" i="50"/>
  <c r="AY305" i="50"/>
  <c r="AX305" i="50"/>
  <c r="AW305" i="50"/>
  <c r="AV305" i="50"/>
  <c r="AU305" i="50"/>
  <c r="AT305" i="50"/>
  <c r="AS305" i="50"/>
  <c r="AR305" i="50"/>
  <c r="AZ304" i="50"/>
  <c r="AY304" i="50"/>
  <c r="AX304" i="50"/>
  <c r="AW304" i="50"/>
  <c r="AV304" i="50"/>
  <c r="AU304" i="50"/>
  <c r="AT304" i="50"/>
  <c r="AS304" i="50"/>
  <c r="AR304" i="50"/>
  <c r="AZ303" i="50"/>
  <c r="AY303" i="50"/>
  <c r="AX303" i="50"/>
  <c r="AW303" i="50"/>
  <c r="AV303" i="50"/>
  <c r="AU303" i="50"/>
  <c r="AT303" i="50"/>
  <c r="AS303" i="50"/>
  <c r="AR303" i="50"/>
  <c r="AZ302" i="50"/>
  <c r="AY302" i="50"/>
  <c r="AX302" i="50"/>
  <c r="AW302" i="50"/>
  <c r="AV302" i="50"/>
  <c r="AU302" i="50"/>
  <c r="AT302" i="50"/>
  <c r="AS302" i="50"/>
  <c r="AR302" i="50"/>
  <c r="AZ301" i="50"/>
  <c r="AY301" i="50"/>
  <c r="AX301" i="50"/>
  <c r="AW301" i="50"/>
  <c r="AV301" i="50"/>
  <c r="AU301" i="50"/>
  <c r="AT301" i="50"/>
  <c r="AS301" i="50"/>
  <c r="AR301" i="50"/>
  <c r="BK301" i="50" s="1"/>
  <c r="AZ300" i="50"/>
  <c r="AY300" i="50"/>
  <c r="AX300" i="50"/>
  <c r="AW300" i="50"/>
  <c r="AV300" i="50"/>
  <c r="AU300" i="50"/>
  <c r="AT300" i="50"/>
  <c r="AS300" i="50"/>
  <c r="AR300" i="50"/>
  <c r="AZ299" i="50"/>
  <c r="AY299" i="50"/>
  <c r="AX299" i="50"/>
  <c r="AW299" i="50"/>
  <c r="AV299" i="50"/>
  <c r="AU299" i="50"/>
  <c r="AT299" i="50"/>
  <c r="AS299" i="50"/>
  <c r="AR299" i="50"/>
  <c r="AZ298" i="50"/>
  <c r="AY298" i="50"/>
  <c r="AX298" i="50"/>
  <c r="AW298" i="50"/>
  <c r="AV298" i="50"/>
  <c r="AU298" i="50"/>
  <c r="AT298" i="50"/>
  <c r="AS298" i="50"/>
  <c r="AR298" i="50"/>
  <c r="AZ297" i="50"/>
  <c r="AY297" i="50"/>
  <c r="AX297" i="50"/>
  <c r="AW297" i="50"/>
  <c r="AV297" i="50"/>
  <c r="AU297" i="50"/>
  <c r="AT297" i="50"/>
  <c r="AS297" i="50"/>
  <c r="AR297" i="50"/>
  <c r="AZ296" i="50"/>
  <c r="AY296" i="50"/>
  <c r="AX296" i="50"/>
  <c r="AW296" i="50"/>
  <c r="AV296" i="50"/>
  <c r="AU296" i="50"/>
  <c r="AT296" i="50"/>
  <c r="AS296" i="50"/>
  <c r="AR296" i="50"/>
  <c r="AZ295" i="50"/>
  <c r="AY295" i="50"/>
  <c r="AX295" i="50"/>
  <c r="AW295" i="50"/>
  <c r="AV295" i="50"/>
  <c r="AU295" i="50"/>
  <c r="AT295" i="50"/>
  <c r="AS295" i="50"/>
  <c r="AR295" i="50"/>
  <c r="AZ294" i="50"/>
  <c r="AY294" i="50"/>
  <c r="AX294" i="50"/>
  <c r="AW294" i="50"/>
  <c r="AV294" i="50"/>
  <c r="AU294" i="50"/>
  <c r="AT294" i="50"/>
  <c r="AS294" i="50"/>
  <c r="AR294" i="50"/>
  <c r="BK294" i="50" s="1"/>
  <c r="AZ293" i="50"/>
  <c r="AY293" i="50"/>
  <c r="AX293" i="50"/>
  <c r="AW293" i="50"/>
  <c r="AV293" i="50"/>
  <c r="AU293" i="50"/>
  <c r="AT293" i="50"/>
  <c r="AS293" i="50"/>
  <c r="AR293" i="50"/>
  <c r="AZ292" i="50"/>
  <c r="AY292" i="50"/>
  <c r="AX292" i="50"/>
  <c r="AW292" i="50"/>
  <c r="AV292" i="50"/>
  <c r="AU292" i="50"/>
  <c r="AT292" i="50"/>
  <c r="AS292" i="50"/>
  <c r="AR292" i="50"/>
  <c r="AZ291" i="50"/>
  <c r="AY291" i="50"/>
  <c r="AX291" i="50"/>
  <c r="AW291" i="50"/>
  <c r="AV291" i="50"/>
  <c r="AU291" i="50"/>
  <c r="AT291" i="50"/>
  <c r="AS291" i="50"/>
  <c r="AR291" i="50"/>
  <c r="AZ290" i="50"/>
  <c r="AY290" i="50"/>
  <c r="AX290" i="50"/>
  <c r="AW290" i="50"/>
  <c r="AV290" i="50"/>
  <c r="AU290" i="50"/>
  <c r="AT290" i="50"/>
  <c r="AS290" i="50"/>
  <c r="AR290" i="50"/>
  <c r="AZ289" i="50"/>
  <c r="AY289" i="50"/>
  <c r="AX289" i="50"/>
  <c r="AW289" i="50"/>
  <c r="AV289" i="50"/>
  <c r="AU289" i="50"/>
  <c r="AT289" i="50"/>
  <c r="AS289" i="50"/>
  <c r="AR289" i="50"/>
  <c r="AZ288" i="50"/>
  <c r="AY288" i="50"/>
  <c r="AX288" i="50"/>
  <c r="AW288" i="50"/>
  <c r="AV288" i="50"/>
  <c r="AU288" i="50"/>
  <c r="AT288" i="50"/>
  <c r="AS288" i="50"/>
  <c r="AR288" i="50"/>
  <c r="AZ287" i="50"/>
  <c r="AY287" i="50"/>
  <c r="AX287" i="50"/>
  <c r="AW287" i="50"/>
  <c r="AV287" i="50"/>
  <c r="AU287" i="50"/>
  <c r="AT287" i="50"/>
  <c r="AS287" i="50"/>
  <c r="AR287" i="50"/>
  <c r="AZ286" i="50"/>
  <c r="AY286" i="50"/>
  <c r="AX286" i="50"/>
  <c r="AW286" i="50"/>
  <c r="AV286" i="50"/>
  <c r="AU286" i="50"/>
  <c r="AT286" i="50"/>
  <c r="AS286" i="50"/>
  <c r="AR286" i="50"/>
  <c r="AZ285" i="50"/>
  <c r="AY285" i="50"/>
  <c r="AX285" i="50"/>
  <c r="AW285" i="50"/>
  <c r="AV285" i="50"/>
  <c r="AU285" i="50"/>
  <c r="AT285" i="50"/>
  <c r="AS285" i="50"/>
  <c r="AR285" i="50"/>
  <c r="AZ284" i="50"/>
  <c r="AY284" i="50"/>
  <c r="AX284" i="50"/>
  <c r="AW284" i="50"/>
  <c r="AV284" i="50"/>
  <c r="AU284" i="50"/>
  <c r="AT284" i="50"/>
  <c r="AS284" i="50"/>
  <c r="AR284" i="50"/>
  <c r="AZ283" i="50"/>
  <c r="AY283" i="50"/>
  <c r="AX283" i="50"/>
  <c r="AW283" i="50"/>
  <c r="AV283" i="50"/>
  <c r="AU283" i="50"/>
  <c r="AT283" i="50"/>
  <c r="AS283" i="50"/>
  <c r="AR283" i="50"/>
  <c r="AZ282" i="50"/>
  <c r="AY282" i="50"/>
  <c r="AX282" i="50"/>
  <c r="AW282" i="50"/>
  <c r="AV282" i="50"/>
  <c r="AU282" i="50"/>
  <c r="AT282" i="50"/>
  <c r="AS282" i="50"/>
  <c r="AR282" i="50"/>
  <c r="AZ281" i="50"/>
  <c r="AY281" i="50"/>
  <c r="AX281" i="50"/>
  <c r="AW281" i="50"/>
  <c r="AV281" i="50"/>
  <c r="AU281" i="50"/>
  <c r="AT281" i="50"/>
  <c r="AS281" i="50"/>
  <c r="AR281" i="50"/>
  <c r="AZ280" i="50"/>
  <c r="AY280" i="50"/>
  <c r="AX280" i="50"/>
  <c r="AW280" i="50"/>
  <c r="AV280" i="50"/>
  <c r="AU280" i="50"/>
  <c r="AT280" i="50"/>
  <c r="AS280" i="50"/>
  <c r="AR280" i="50"/>
  <c r="AZ279" i="50"/>
  <c r="AY279" i="50"/>
  <c r="AX279" i="50"/>
  <c r="AW279" i="50"/>
  <c r="AV279" i="50"/>
  <c r="AU279" i="50"/>
  <c r="AT279" i="50"/>
  <c r="AS279" i="50"/>
  <c r="AR279" i="50"/>
  <c r="AZ278" i="50"/>
  <c r="AY278" i="50"/>
  <c r="AX278" i="50"/>
  <c r="AW278" i="50"/>
  <c r="AV278" i="50"/>
  <c r="AU278" i="50"/>
  <c r="AT278" i="50"/>
  <c r="AS278" i="50"/>
  <c r="AR278" i="50"/>
  <c r="AZ277" i="50"/>
  <c r="AY277" i="50"/>
  <c r="AX277" i="50"/>
  <c r="AW277" i="50"/>
  <c r="AV277" i="50"/>
  <c r="AU277" i="50"/>
  <c r="AT277" i="50"/>
  <c r="AS277" i="50"/>
  <c r="AR277" i="50"/>
  <c r="AZ276" i="50"/>
  <c r="AY276" i="50"/>
  <c r="AX276" i="50"/>
  <c r="AW276" i="50"/>
  <c r="AV276" i="50"/>
  <c r="AU276" i="50"/>
  <c r="AT276" i="50"/>
  <c r="AS276" i="50"/>
  <c r="AR276" i="50"/>
  <c r="AZ275" i="50"/>
  <c r="AY275" i="50"/>
  <c r="AX275" i="50"/>
  <c r="AW275" i="50"/>
  <c r="AV275" i="50"/>
  <c r="AU275" i="50"/>
  <c r="AT275" i="50"/>
  <c r="AS275" i="50"/>
  <c r="AR275" i="50"/>
  <c r="AZ274" i="50"/>
  <c r="AY274" i="50"/>
  <c r="AX274" i="50"/>
  <c r="AW274" i="50"/>
  <c r="AV274" i="50"/>
  <c r="AU274" i="50"/>
  <c r="AT274" i="50"/>
  <c r="AS274" i="50"/>
  <c r="AR274" i="50"/>
  <c r="AZ273" i="50"/>
  <c r="AY273" i="50"/>
  <c r="AX273" i="50"/>
  <c r="AW273" i="50"/>
  <c r="AV273" i="50"/>
  <c r="AU273" i="50"/>
  <c r="AT273" i="50"/>
  <c r="AS273" i="50"/>
  <c r="AR273" i="50"/>
  <c r="AZ272" i="50"/>
  <c r="AY272" i="50"/>
  <c r="AX272" i="50"/>
  <c r="AW272" i="50"/>
  <c r="AV272" i="50"/>
  <c r="AU272" i="50"/>
  <c r="AT272" i="50"/>
  <c r="AS272" i="50"/>
  <c r="AR272" i="50"/>
  <c r="AZ271" i="50"/>
  <c r="AY271" i="50"/>
  <c r="AX271" i="50"/>
  <c r="AW271" i="50"/>
  <c r="AV271" i="50"/>
  <c r="AU271" i="50"/>
  <c r="AT271" i="50"/>
  <c r="AS271" i="50"/>
  <c r="AR271" i="50"/>
  <c r="AZ270" i="50"/>
  <c r="AY270" i="50"/>
  <c r="AX270" i="50"/>
  <c r="AW270" i="50"/>
  <c r="AV270" i="50"/>
  <c r="AU270" i="50"/>
  <c r="AT270" i="50"/>
  <c r="AS270" i="50"/>
  <c r="AR270" i="50"/>
  <c r="AZ269" i="50"/>
  <c r="AY269" i="50"/>
  <c r="AX269" i="50"/>
  <c r="AW269" i="50"/>
  <c r="AV269" i="50"/>
  <c r="AU269" i="50"/>
  <c r="AT269" i="50"/>
  <c r="AS269" i="50"/>
  <c r="AR269" i="50"/>
  <c r="AZ268" i="50"/>
  <c r="AY268" i="50"/>
  <c r="AX268" i="50"/>
  <c r="AW268" i="50"/>
  <c r="AV268" i="50"/>
  <c r="AU268" i="50"/>
  <c r="AT268" i="50"/>
  <c r="AS268" i="50"/>
  <c r="AR268" i="50"/>
  <c r="AZ267" i="50"/>
  <c r="AY267" i="50"/>
  <c r="AX267" i="50"/>
  <c r="AW267" i="50"/>
  <c r="AV267" i="50"/>
  <c r="AU267" i="50"/>
  <c r="AT267" i="50"/>
  <c r="AS267" i="50"/>
  <c r="AR267" i="50"/>
  <c r="AZ266" i="50"/>
  <c r="AY266" i="50"/>
  <c r="AX266" i="50"/>
  <c r="AW266" i="50"/>
  <c r="AV266" i="50"/>
  <c r="AU266" i="50"/>
  <c r="AT266" i="50"/>
  <c r="AS266" i="50"/>
  <c r="AR266" i="50"/>
  <c r="AZ265" i="50"/>
  <c r="AY265" i="50"/>
  <c r="AX265" i="50"/>
  <c r="AW265" i="50"/>
  <c r="AV265" i="50"/>
  <c r="AU265" i="50"/>
  <c r="AT265" i="50"/>
  <c r="AS265" i="50"/>
  <c r="AR265" i="50"/>
  <c r="AZ264" i="50"/>
  <c r="AY264" i="50"/>
  <c r="AX264" i="50"/>
  <c r="AW264" i="50"/>
  <c r="AV264" i="50"/>
  <c r="AU264" i="50"/>
  <c r="AT264" i="50"/>
  <c r="AS264" i="50"/>
  <c r="AR264" i="50"/>
  <c r="AZ263" i="50"/>
  <c r="AY263" i="50"/>
  <c r="AX263" i="50"/>
  <c r="AW263" i="50"/>
  <c r="AV263" i="50"/>
  <c r="AU263" i="50"/>
  <c r="AT263" i="50"/>
  <c r="AS263" i="50"/>
  <c r="AR263" i="50"/>
  <c r="AZ262" i="50"/>
  <c r="AY262" i="50"/>
  <c r="AX262" i="50"/>
  <c r="AW262" i="50"/>
  <c r="AV262" i="50"/>
  <c r="AU262" i="50"/>
  <c r="AT262" i="50"/>
  <c r="AS262" i="50"/>
  <c r="AR262" i="50"/>
  <c r="AZ261" i="50"/>
  <c r="AY261" i="50"/>
  <c r="AX261" i="50"/>
  <c r="AW261" i="50"/>
  <c r="AV261" i="50"/>
  <c r="AU261" i="50"/>
  <c r="AT261" i="50"/>
  <c r="AS261" i="50"/>
  <c r="AR261" i="50"/>
  <c r="AZ260" i="50"/>
  <c r="AY260" i="50"/>
  <c r="AX260" i="50"/>
  <c r="AW260" i="50"/>
  <c r="AV260" i="50"/>
  <c r="AU260" i="50"/>
  <c r="AT260" i="50"/>
  <c r="AS260" i="50"/>
  <c r="AR260" i="50"/>
  <c r="AZ259" i="50"/>
  <c r="AY259" i="50"/>
  <c r="AX259" i="50"/>
  <c r="AW259" i="50"/>
  <c r="AV259" i="50"/>
  <c r="AU259" i="50"/>
  <c r="AT259" i="50"/>
  <c r="AS259" i="50"/>
  <c r="AR259" i="50"/>
  <c r="AZ258" i="50"/>
  <c r="AY258" i="50"/>
  <c r="AX258" i="50"/>
  <c r="AW258" i="50"/>
  <c r="AV258" i="50"/>
  <c r="AU258" i="50"/>
  <c r="AT258" i="50"/>
  <c r="AS258" i="50"/>
  <c r="AR258" i="50"/>
  <c r="AZ257" i="50"/>
  <c r="AY257" i="50"/>
  <c r="AX257" i="50"/>
  <c r="AW257" i="50"/>
  <c r="AV257" i="50"/>
  <c r="AU257" i="50"/>
  <c r="AT257" i="50"/>
  <c r="AS257" i="50"/>
  <c r="AR257" i="50"/>
  <c r="AZ256" i="50"/>
  <c r="AY256" i="50"/>
  <c r="AX256" i="50"/>
  <c r="AW256" i="50"/>
  <c r="AV256" i="50"/>
  <c r="AU256" i="50"/>
  <c r="AT256" i="50"/>
  <c r="AS256" i="50"/>
  <c r="AR256" i="50"/>
  <c r="AZ255" i="50"/>
  <c r="AY255" i="50"/>
  <c r="AX255" i="50"/>
  <c r="AW255" i="50"/>
  <c r="AV255" i="50"/>
  <c r="AU255" i="50"/>
  <c r="AT255" i="50"/>
  <c r="AS255" i="50"/>
  <c r="AR255" i="50"/>
  <c r="AZ254" i="50"/>
  <c r="AY254" i="50"/>
  <c r="AX254" i="50"/>
  <c r="AW254" i="50"/>
  <c r="AV254" i="50"/>
  <c r="AU254" i="50"/>
  <c r="AT254" i="50"/>
  <c r="AS254" i="50"/>
  <c r="AR254" i="50"/>
  <c r="AZ253" i="50"/>
  <c r="AY253" i="50"/>
  <c r="AX253" i="50"/>
  <c r="AW253" i="50"/>
  <c r="AV253" i="50"/>
  <c r="AU253" i="50"/>
  <c r="AT253" i="50"/>
  <c r="AS253" i="50"/>
  <c r="AR253" i="50"/>
  <c r="AZ252" i="50"/>
  <c r="AY252" i="50"/>
  <c r="AX252" i="50"/>
  <c r="AW252" i="50"/>
  <c r="AV252" i="50"/>
  <c r="AU252" i="50"/>
  <c r="AT252" i="50"/>
  <c r="AS252" i="50"/>
  <c r="AR252" i="50"/>
  <c r="AZ251" i="50"/>
  <c r="AY251" i="50"/>
  <c r="AX251" i="50"/>
  <c r="AW251" i="50"/>
  <c r="AV251" i="50"/>
  <c r="AU251" i="50"/>
  <c r="AT251" i="50"/>
  <c r="AS251" i="50"/>
  <c r="AR251" i="50"/>
  <c r="AZ250" i="50"/>
  <c r="AY250" i="50"/>
  <c r="AX250" i="50"/>
  <c r="AW250" i="50"/>
  <c r="AV250" i="50"/>
  <c r="AU250" i="50"/>
  <c r="AT250" i="50"/>
  <c r="AS250" i="50"/>
  <c r="AR250" i="50"/>
  <c r="AZ249" i="50"/>
  <c r="AY249" i="50"/>
  <c r="AX249" i="50"/>
  <c r="AW249" i="50"/>
  <c r="AV249" i="50"/>
  <c r="AU249" i="50"/>
  <c r="AT249" i="50"/>
  <c r="AS249" i="50"/>
  <c r="AR249" i="50"/>
  <c r="AZ248" i="50"/>
  <c r="AY248" i="50"/>
  <c r="AX248" i="50"/>
  <c r="AW248" i="50"/>
  <c r="AV248" i="50"/>
  <c r="AU248" i="50"/>
  <c r="AT248" i="50"/>
  <c r="AS248" i="50"/>
  <c r="AR248" i="50"/>
  <c r="AZ247" i="50"/>
  <c r="AY247" i="50"/>
  <c r="AX247" i="50"/>
  <c r="AW247" i="50"/>
  <c r="AV247" i="50"/>
  <c r="AU247" i="50"/>
  <c r="AT247" i="50"/>
  <c r="AS247" i="50"/>
  <c r="AR247" i="50"/>
  <c r="AZ246" i="50"/>
  <c r="AY246" i="50"/>
  <c r="AX246" i="50"/>
  <c r="AW246" i="50"/>
  <c r="AV246" i="50"/>
  <c r="AU246" i="50"/>
  <c r="AT246" i="50"/>
  <c r="AS246" i="50"/>
  <c r="AR246" i="50"/>
  <c r="AZ245" i="50"/>
  <c r="AY245" i="50"/>
  <c r="AX245" i="50"/>
  <c r="AW245" i="50"/>
  <c r="AV245" i="50"/>
  <c r="AU245" i="50"/>
  <c r="AT245" i="50"/>
  <c r="AS245" i="50"/>
  <c r="AR245" i="50"/>
  <c r="AZ244" i="50"/>
  <c r="AY244" i="50"/>
  <c r="AX244" i="50"/>
  <c r="AW244" i="50"/>
  <c r="AV244" i="50"/>
  <c r="AU244" i="50"/>
  <c r="AT244" i="50"/>
  <c r="AS244" i="50"/>
  <c r="AR244" i="50"/>
  <c r="AZ243" i="50"/>
  <c r="AY243" i="50"/>
  <c r="AX243" i="50"/>
  <c r="AW243" i="50"/>
  <c r="AV243" i="50"/>
  <c r="AU243" i="50"/>
  <c r="AT243" i="50"/>
  <c r="AS243" i="50"/>
  <c r="AR243" i="50"/>
  <c r="BK243" i="50" s="1"/>
  <c r="AZ242" i="50"/>
  <c r="AY242" i="50"/>
  <c r="AX242" i="50"/>
  <c r="AW242" i="50"/>
  <c r="AV242" i="50"/>
  <c r="AU242" i="50"/>
  <c r="AT242" i="50"/>
  <c r="AS242" i="50"/>
  <c r="AR242" i="50"/>
  <c r="AZ241" i="50"/>
  <c r="AY241" i="50"/>
  <c r="AX241" i="50"/>
  <c r="AW241" i="50"/>
  <c r="AV241" i="50"/>
  <c r="AU241" i="50"/>
  <c r="AT241" i="50"/>
  <c r="AS241" i="50"/>
  <c r="AR241" i="50"/>
  <c r="BK241" i="50" s="1"/>
  <c r="AZ240" i="50"/>
  <c r="AY240" i="50"/>
  <c r="AX240" i="50"/>
  <c r="AW240" i="50"/>
  <c r="AV240" i="50"/>
  <c r="AU240" i="50"/>
  <c r="AT240" i="50"/>
  <c r="AS240" i="50"/>
  <c r="AR240" i="50"/>
  <c r="AZ239" i="50"/>
  <c r="AY239" i="50"/>
  <c r="AX239" i="50"/>
  <c r="AW239" i="50"/>
  <c r="AV239" i="50"/>
  <c r="AU239" i="50"/>
  <c r="AT239" i="50"/>
  <c r="AS239" i="50"/>
  <c r="AR239" i="50"/>
  <c r="AZ238" i="50"/>
  <c r="AY238" i="50"/>
  <c r="AX238" i="50"/>
  <c r="AW238" i="50"/>
  <c r="AV238" i="50"/>
  <c r="AU238" i="50"/>
  <c r="AT238" i="50"/>
  <c r="AS238" i="50"/>
  <c r="AR238" i="50"/>
  <c r="BK238" i="50" s="1"/>
  <c r="AZ237" i="50"/>
  <c r="AY237" i="50"/>
  <c r="AX237" i="50"/>
  <c r="AW237" i="50"/>
  <c r="AV237" i="50"/>
  <c r="AU237" i="50"/>
  <c r="AT237" i="50"/>
  <c r="AS237" i="50"/>
  <c r="AR237" i="50"/>
  <c r="BK237" i="50" s="1"/>
  <c r="AZ236" i="50"/>
  <c r="AY236" i="50"/>
  <c r="AX236" i="50"/>
  <c r="AW236" i="50"/>
  <c r="AV236" i="50"/>
  <c r="AU236" i="50"/>
  <c r="AT236" i="50"/>
  <c r="AS236" i="50"/>
  <c r="AR236" i="50"/>
  <c r="BK236" i="50" s="1"/>
  <c r="AZ235" i="50"/>
  <c r="AY235" i="50"/>
  <c r="AX235" i="50"/>
  <c r="AW235" i="50"/>
  <c r="AV235" i="50"/>
  <c r="AU235" i="50"/>
  <c r="AT235" i="50"/>
  <c r="AS235" i="50"/>
  <c r="AR235" i="50"/>
  <c r="BK235" i="50" s="1"/>
  <c r="AZ234" i="50"/>
  <c r="AY234" i="50"/>
  <c r="AX234" i="50"/>
  <c r="AW234" i="50"/>
  <c r="AV234" i="50"/>
  <c r="AU234" i="50"/>
  <c r="AT234" i="50"/>
  <c r="AS234" i="50"/>
  <c r="AR234" i="50"/>
  <c r="AZ233" i="50"/>
  <c r="AY233" i="50"/>
  <c r="AX233" i="50"/>
  <c r="AW233" i="50"/>
  <c r="AV233" i="50"/>
  <c r="AU233" i="50"/>
  <c r="AT233" i="50"/>
  <c r="AS233" i="50"/>
  <c r="AR233" i="50"/>
  <c r="AZ232" i="50"/>
  <c r="AY232" i="50"/>
  <c r="AX232" i="50"/>
  <c r="AW232" i="50"/>
  <c r="AV232" i="50"/>
  <c r="AU232" i="50"/>
  <c r="AT232" i="50"/>
  <c r="AS232" i="50"/>
  <c r="AR232" i="50"/>
  <c r="AZ231" i="50"/>
  <c r="AY231" i="50"/>
  <c r="AX231" i="50"/>
  <c r="AW231" i="50"/>
  <c r="AV231" i="50"/>
  <c r="AU231" i="50"/>
  <c r="AT231" i="50"/>
  <c r="AS231" i="50"/>
  <c r="AR231" i="50"/>
  <c r="BK231" i="50" s="1"/>
  <c r="AZ230" i="50"/>
  <c r="AY230" i="50"/>
  <c r="AX230" i="50"/>
  <c r="AW230" i="50"/>
  <c r="AV230" i="50"/>
  <c r="AU230" i="50"/>
  <c r="BL230" i="50" s="1"/>
  <c r="AT230" i="50"/>
  <c r="AS230" i="50"/>
  <c r="AR230" i="50"/>
  <c r="AZ229" i="50"/>
  <c r="AY229" i="50"/>
  <c r="AX229" i="50"/>
  <c r="AW229" i="50"/>
  <c r="AV229" i="50"/>
  <c r="AU229" i="50"/>
  <c r="AT229" i="50"/>
  <c r="AS229" i="50"/>
  <c r="AR229" i="50"/>
  <c r="BK229" i="50" s="1"/>
  <c r="AZ228" i="50"/>
  <c r="AY228" i="50"/>
  <c r="AX228" i="50"/>
  <c r="AW228" i="50"/>
  <c r="AV228" i="50"/>
  <c r="AU228" i="50"/>
  <c r="AT228" i="50"/>
  <c r="AS228" i="50"/>
  <c r="AR228" i="50"/>
  <c r="BK228" i="50" s="1"/>
  <c r="AZ227" i="50"/>
  <c r="AY227" i="50"/>
  <c r="AX227" i="50"/>
  <c r="AW227" i="50"/>
  <c r="AV227" i="50"/>
  <c r="AU227" i="50"/>
  <c r="AT227" i="50"/>
  <c r="AS227" i="50"/>
  <c r="AR227" i="50"/>
  <c r="BK227" i="50" s="1"/>
  <c r="AZ226" i="50"/>
  <c r="AY226" i="50"/>
  <c r="AX226" i="50"/>
  <c r="AW226" i="50"/>
  <c r="AV226" i="50"/>
  <c r="AU226" i="50"/>
  <c r="AT226" i="50"/>
  <c r="AS226" i="50"/>
  <c r="AR226" i="50"/>
  <c r="AZ225" i="50"/>
  <c r="AY225" i="50"/>
  <c r="AX225" i="50"/>
  <c r="AW225" i="50"/>
  <c r="AV225" i="50"/>
  <c r="AU225" i="50"/>
  <c r="AT225" i="50"/>
  <c r="AS225" i="50"/>
  <c r="AR225" i="50"/>
  <c r="AZ224" i="50"/>
  <c r="AY224" i="50"/>
  <c r="AX224" i="50"/>
  <c r="AW224" i="50"/>
  <c r="AV224" i="50"/>
  <c r="AU224" i="50"/>
  <c r="AT224" i="50"/>
  <c r="AS224" i="50"/>
  <c r="AR224" i="50"/>
  <c r="AZ223" i="50"/>
  <c r="AY223" i="50"/>
  <c r="AX223" i="50"/>
  <c r="AW223" i="50"/>
  <c r="AV223" i="50"/>
  <c r="AU223" i="50"/>
  <c r="AT223" i="50"/>
  <c r="AS223" i="50"/>
  <c r="AR223" i="50"/>
  <c r="AZ222" i="50"/>
  <c r="AY222" i="50"/>
  <c r="AX222" i="50"/>
  <c r="AW222" i="50"/>
  <c r="AV222" i="50"/>
  <c r="AU222" i="50"/>
  <c r="AT222" i="50"/>
  <c r="AS222" i="50"/>
  <c r="AR222" i="50"/>
  <c r="AZ221" i="50"/>
  <c r="AY221" i="50"/>
  <c r="AX221" i="50"/>
  <c r="AW221" i="50"/>
  <c r="AV221" i="50"/>
  <c r="AU221" i="50"/>
  <c r="AT221" i="50"/>
  <c r="AS221" i="50"/>
  <c r="AR221" i="50"/>
  <c r="AZ220" i="50"/>
  <c r="AY220" i="50"/>
  <c r="AX220" i="50"/>
  <c r="AW220" i="50"/>
  <c r="AV220" i="50"/>
  <c r="AU220" i="50"/>
  <c r="AT220" i="50"/>
  <c r="AS220" i="50"/>
  <c r="AR220" i="50"/>
  <c r="AZ219" i="50"/>
  <c r="AY219" i="50"/>
  <c r="AX219" i="50"/>
  <c r="AW219" i="50"/>
  <c r="AV219" i="50"/>
  <c r="AU219" i="50"/>
  <c r="AT219" i="50"/>
  <c r="AS219" i="50"/>
  <c r="AR219" i="50"/>
  <c r="AZ218" i="50"/>
  <c r="AY218" i="50"/>
  <c r="AX218" i="50"/>
  <c r="AW218" i="50"/>
  <c r="AV218" i="50"/>
  <c r="AU218" i="50"/>
  <c r="AT218" i="50"/>
  <c r="AS218" i="50"/>
  <c r="AR218" i="50"/>
  <c r="AZ217" i="50"/>
  <c r="AY217" i="50"/>
  <c r="AX217" i="50"/>
  <c r="AW217" i="50"/>
  <c r="AV217" i="50"/>
  <c r="AU217" i="50"/>
  <c r="AT217" i="50"/>
  <c r="AS217" i="50"/>
  <c r="AR217" i="50"/>
  <c r="AZ216" i="50"/>
  <c r="AY216" i="50"/>
  <c r="AX216" i="50"/>
  <c r="AW216" i="50"/>
  <c r="AV216" i="50"/>
  <c r="AU216" i="50"/>
  <c r="AT216" i="50"/>
  <c r="AS216" i="50"/>
  <c r="AR216" i="50"/>
  <c r="AZ215" i="50"/>
  <c r="AY215" i="50"/>
  <c r="AX215" i="50"/>
  <c r="AW215" i="50"/>
  <c r="AV215" i="50"/>
  <c r="AU215" i="50"/>
  <c r="AT215" i="50"/>
  <c r="AS215" i="50"/>
  <c r="AR215" i="50"/>
  <c r="AZ214" i="50"/>
  <c r="AY214" i="50"/>
  <c r="AX214" i="50"/>
  <c r="AW214" i="50"/>
  <c r="AV214" i="50"/>
  <c r="AU214" i="50"/>
  <c r="AT214" i="50"/>
  <c r="AS214" i="50"/>
  <c r="AR214" i="50"/>
  <c r="AZ213" i="50"/>
  <c r="AY213" i="50"/>
  <c r="AX213" i="50"/>
  <c r="AW213" i="50"/>
  <c r="AV213" i="50"/>
  <c r="AU213" i="50"/>
  <c r="AT213" i="50"/>
  <c r="AS213" i="50"/>
  <c r="AR213" i="50"/>
  <c r="AZ212" i="50"/>
  <c r="AY212" i="50"/>
  <c r="AX212" i="50"/>
  <c r="AW212" i="50"/>
  <c r="AV212" i="50"/>
  <c r="AU212" i="50"/>
  <c r="AT212" i="50"/>
  <c r="AS212" i="50"/>
  <c r="AR212" i="50"/>
  <c r="AZ211" i="50"/>
  <c r="AY211" i="50"/>
  <c r="AX211" i="50"/>
  <c r="AW211" i="50"/>
  <c r="AV211" i="50"/>
  <c r="AU211" i="50"/>
  <c r="AT211" i="50"/>
  <c r="AS211" i="50"/>
  <c r="AR211" i="50"/>
  <c r="AZ210" i="50"/>
  <c r="AY210" i="50"/>
  <c r="AX210" i="50"/>
  <c r="AW210" i="50"/>
  <c r="AV210" i="50"/>
  <c r="AU210" i="50"/>
  <c r="AT210" i="50"/>
  <c r="AS210" i="50"/>
  <c r="AR210" i="50"/>
  <c r="AZ209" i="50"/>
  <c r="AY209" i="50"/>
  <c r="AX209" i="50"/>
  <c r="AW209" i="50"/>
  <c r="AV209" i="50"/>
  <c r="AU209" i="50"/>
  <c r="AT209" i="50"/>
  <c r="AS209" i="50"/>
  <c r="AR209" i="50"/>
  <c r="AZ208" i="50"/>
  <c r="AY208" i="50"/>
  <c r="AX208" i="50"/>
  <c r="AW208" i="50"/>
  <c r="AV208" i="50"/>
  <c r="AU208" i="50"/>
  <c r="AT208" i="50"/>
  <c r="AS208" i="50"/>
  <c r="AR208" i="50"/>
  <c r="AZ207" i="50"/>
  <c r="AY207" i="50"/>
  <c r="AX207" i="50"/>
  <c r="AW207" i="50"/>
  <c r="AV207" i="50"/>
  <c r="AU207" i="50"/>
  <c r="AT207" i="50"/>
  <c r="AS207" i="50"/>
  <c r="AR207" i="50"/>
  <c r="AZ206" i="50"/>
  <c r="AY206" i="50"/>
  <c r="AX206" i="50"/>
  <c r="AW206" i="50"/>
  <c r="AV206" i="50"/>
  <c r="AU206" i="50"/>
  <c r="AT206" i="50"/>
  <c r="AS206" i="50"/>
  <c r="AR206" i="50"/>
  <c r="AZ205" i="50"/>
  <c r="AY205" i="50"/>
  <c r="AX205" i="50"/>
  <c r="AW205" i="50"/>
  <c r="AV205" i="50"/>
  <c r="AU205" i="50"/>
  <c r="AT205" i="50"/>
  <c r="AS205" i="50"/>
  <c r="AR205" i="50"/>
  <c r="AZ204" i="50"/>
  <c r="AY204" i="50"/>
  <c r="AX204" i="50"/>
  <c r="AW204" i="50"/>
  <c r="AV204" i="50"/>
  <c r="AU204" i="50"/>
  <c r="AT204" i="50"/>
  <c r="AS204" i="50"/>
  <c r="AR204" i="50"/>
  <c r="AZ203" i="50"/>
  <c r="AY203" i="50"/>
  <c r="AX203" i="50"/>
  <c r="AW203" i="50"/>
  <c r="AV203" i="50"/>
  <c r="AU203" i="50"/>
  <c r="AT203" i="50"/>
  <c r="AS203" i="50"/>
  <c r="AR203" i="50"/>
  <c r="AZ202" i="50"/>
  <c r="AY202" i="50"/>
  <c r="AX202" i="50"/>
  <c r="AW202" i="50"/>
  <c r="AV202" i="50"/>
  <c r="AU202" i="50"/>
  <c r="AT202" i="50"/>
  <c r="AS202" i="50"/>
  <c r="AR202" i="50"/>
  <c r="AZ201" i="50"/>
  <c r="AY201" i="50"/>
  <c r="AX201" i="50"/>
  <c r="AW201" i="50"/>
  <c r="AV201" i="50"/>
  <c r="AU201" i="50"/>
  <c r="AT201" i="50"/>
  <c r="AS201" i="50"/>
  <c r="AR201" i="50"/>
  <c r="AZ200" i="50"/>
  <c r="AY200" i="50"/>
  <c r="AX200" i="50"/>
  <c r="AW200" i="50"/>
  <c r="AV200" i="50"/>
  <c r="AU200" i="50"/>
  <c r="AT200" i="50"/>
  <c r="AS200" i="50"/>
  <c r="AR200" i="50"/>
  <c r="AZ199" i="50"/>
  <c r="AY199" i="50"/>
  <c r="AX199" i="50"/>
  <c r="AW199" i="50"/>
  <c r="AV199" i="50"/>
  <c r="AU199" i="50"/>
  <c r="AT199" i="50"/>
  <c r="AS199" i="50"/>
  <c r="AR199" i="50"/>
  <c r="AZ198" i="50"/>
  <c r="AY198" i="50"/>
  <c r="AX198" i="50"/>
  <c r="AW198" i="50"/>
  <c r="AV198" i="50"/>
  <c r="AU198" i="50"/>
  <c r="AT198" i="50"/>
  <c r="AS198" i="50"/>
  <c r="AR198" i="50"/>
  <c r="AZ197" i="50"/>
  <c r="AY197" i="50"/>
  <c r="AX197" i="50"/>
  <c r="AW197" i="50"/>
  <c r="AV197" i="50"/>
  <c r="AU197" i="50"/>
  <c r="AT197" i="50"/>
  <c r="AS197" i="50"/>
  <c r="AR197" i="50"/>
  <c r="AZ196" i="50"/>
  <c r="AY196" i="50"/>
  <c r="AX196" i="50"/>
  <c r="AW196" i="50"/>
  <c r="AV196" i="50"/>
  <c r="AU196" i="50"/>
  <c r="AT196" i="50"/>
  <c r="AS196" i="50"/>
  <c r="AR196" i="50"/>
  <c r="AZ195" i="50"/>
  <c r="AY195" i="50"/>
  <c r="AX195" i="50"/>
  <c r="AW195" i="50"/>
  <c r="AV195" i="50"/>
  <c r="AU195" i="50"/>
  <c r="AT195" i="50"/>
  <c r="AS195" i="50"/>
  <c r="AR195" i="50"/>
  <c r="AZ194" i="50"/>
  <c r="AY194" i="50"/>
  <c r="AX194" i="50"/>
  <c r="AW194" i="50"/>
  <c r="AV194" i="50"/>
  <c r="AU194" i="50"/>
  <c r="AT194" i="50"/>
  <c r="AS194" i="50"/>
  <c r="AR194" i="50"/>
  <c r="AZ193" i="50"/>
  <c r="AY193" i="50"/>
  <c r="AX193" i="50"/>
  <c r="AW193" i="50"/>
  <c r="AV193" i="50"/>
  <c r="AU193" i="50"/>
  <c r="AT193" i="50"/>
  <c r="AS193" i="50"/>
  <c r="AR193" i="50"/>
  <c r="AZ192" i="50"/>
  <c r="AY192" i="50"/>
  <c r="AX192" i="50"/>
  <c r="AW192" i="50"/>
  <c r="AV192" i="50"/>
  <c r="AU192" i="50"/>
  <c r="AT192" i="50"/>
  <c r="AS192" i="50"/>
  <c r="AR192" i="50"/>
  <c r="AZ191" i="50"/>
  <c r="AY191" i="50"/>
  <c r="AX191" i="50"/>
  <c r="AW191" i="50"/>
  <c r="AV191" i="50"/>
  <c r="AU191" i="50"/>
  <c r="AT191" i="50"/>
  <c r="AS191" i="50"/>
  <c r="AR191" i="50"/>
  <c r="AZ190" i="50"/>
  <c r="AY190" i="50"/>
  <c r="AX190" i="50"/>
  <c r="AW190" i="50"/>
  <c r="AV190" i="50"/>
  <c r="AU190" i="50"/>
  <c r="AT190" i="50"/>
  <c r="AS190" i="50"/>
  <c r="AR190" i="50"/>
  <c r="AZ189" i="50"/>
  <c r="AY189" i="50"/>
  <c r="AX189" i="50"/>
  <c r="AW189" i="50"/>
  <c r="AV189" i="50"/>
  <c r="AU189" i="50"/>
  <c r="AT189" i="50"/>
  <c r="AS189" i="50"/>
  <c r="AR189" i="50"/>
  <c r="AZ188" i="50"/>
  <c r="AY188" i="50"/>
  <c r="AX188" i="50"/>
  <c r="AW188" i="50"/>
  <c r="AV188" i="50"/>
  <c r="AU188" i="50"/>
  <c r="AT188" i="50"/>
  <c r="AS188" i="50"/>
  <c r="AR188" i="50"/>
  <c r="AZ187" i="50"/>
  <c r="AY187" i="50"/>
  <c r="AX187" i="50"/>
  <c r="AW187" i="50"/>
  <c r="AV187" i="50"/>
  <c r="AU187" i="50"/>
  <c r="AT187" i="50"/>
  <c r="AS187" i="50"/>
  <c r="AR187" i="50"/>
  <c r="AZ186" i="50"/>
  <c r="AY186" i="50"/>
  <c r="AX186" i="50"/>
  <c r="AW186" i="50"/>
  <c r="AV186" i="50"/>
  <c r="AU186" i="50"/>
  <c r="AT186" i="50"/>
  <c r="AS186" i="50"/>
  <c r="AR186" i="50"/>
  <c r="AZ185" i="50"/>
  <c r="AY185" i="50"/>
  <c r="AX185" i="50"/>
  <c r="AW185" i="50"/>
  <c r="AV185" i="50"/>
  <c r="AU185" i="50"/>
  <c r="AT185" i="50"/>
  <c r="AS185" i="50"/>
  <c r="AR185" i="50"/>
  <c r="AZ184" i="50"/>
  <c r="AY184" i="50"/>
  <c r="AX184" i="50"/>
  <c r="AW184" i="50"/>
  <c r="AV184" i="50"/>
  <c r="AU184" i="50"/>
  <c r="AT184" i="50"/>
  <c r="AS184" i="50"/>
  <c r="AR184" i="50"/>
  <c r="AZ183" i="50"/>
  <c r="AY183" i="50"/>
  <c r="AX183" i="50"/>
  <c r="AW183" i="50"/>
  <c r="AV183" i="50"/>
  <c r="AU183" i="50"/>
  <c r="AT183" i="50"/>
  <c r="AS183" i="50"/>
  <c r="AR183" i="50"/>
  <c r="AZ182" i="50"/>
  <c r="AY182" i="50"/>
  <c r="AX182" i="50"/>
  <c r="AW182" i="50"/>
  <c r="AV182" i="50"/>
  <c r="AU182" i="50"/>
  <c r="AT182" i="50"/>
  <c r="AS182" i="50"/>
  <c r="AR182" i="50"/>
  <c r="AZ181" i="50"/>
  <c r="AY181" i="50"/>
  <c r="AX181" i="50"/>
  <c r="AW181" i="50"/>
  <c r="AV181" i="50"/>
  <c r="AU181" i="50"/>
  <c r="AT181" i="50"/>
  <c r="AS181" i="50"/>
  <c r="AR181" i="50"/>
  <c r="AZ180" i="50"/>
  <c r="AY180" i="50"/>
  <c r="AX180" i="50"/>
  <c r="AW180" i="50"/>
  <c r="AV180" i="50"/>
  <c r="AU180" i="50"/>
  <c r="AT180" i="50"/>
  <c r="AS180" i="50"/>
  <c r="AR180" i="50"/>
  <c r="AZ179" i="50"/>
  <c r="AY179" i="50"/>
  <c r="AX179" i="50"/>
  <c r="AW179" i="50"/>
  <c r="AV179" i="50"/>
  <c r="AU179" i="50"/>
  <c r="AT179" i="50"/>
  <c r="AS179" i="50"/>
  <c r="AR179" i="50"/>
  <c r="AZ178" i="50"/>
  <c r="AY178" i="50"/>
  <c r="AX178" i="50"/>
  <c r="AW178" i="50"/>
  <c r="AV178" i="50"/>
  <c r="AU178" i="50"/>
  <c r="AT178" i="50"/>
  <c r="AS178" i="50"/>
  <c r="AR178" i="50"/>
  <c r="AZ177" i="50"/>
  <c r="AY177" i="50"/>
  <c r="AX177" i="50"/>
  <c r="AW177" i="50"/>
  <c r="AV177" i="50"/>
  <c r="AU177" i="50"/>
  <c r="AT177" i="50"/>
  <c r="AS177" i="50"/>
  <c r="AR177" i="50"/>
  <c r="AZ176" i="50"/>
  <c r="AY176" i="50"/>
  <c r="AX176" i="50"/>
  <c r="AW176" i="50"/>
  <c r="AV176" i="50"/>
  <c r="AU176" i="50"/>
  <c r="AT176" i="50"/>
  <c r="AS176" i="50"/>
  <c r="AR176" i="50"/>
  <c r="AZ175" i="50"/>
  <c r="AY175" i="50"/>
  <c r="AX175" i="50"/>
  <c r="AW175" i="50"/>
  <c r="AV175" i="50"/>
  <c r="AU175" i="50"/>
  <c r="AT175" i="50"/>
  <c r="AS175" i="50"/>
  <c r="AR175" i="50"/>
  <c r="AZ174" i="50"/>
  <c r="AY174" i="50"/>
  <c r="AX174" i="50"/>
  <c r="AW174" i="50"/>
  <c r="AV174" i="50"/>
  <c r="AU174" i="50"/>
  <c r="AT174" i="50"/>
  <c r="AS174" i="50"/>
  <c r="AR174" i="50"/>
  <c r="AZ173" i="50"/>
  <c r="AY173" i="50"/>
  <c r="AX173" i="50"/>
  <c r="AW173" i="50"/>
  <c r="AV173" i="50"/>
  <c r="AU173" i="50"/>
  <c r="AT173" i="50"/>
  <c r="AS173" i="50"/>
  <c r="AR173" i="50"/>
  <c r="AZ172" i="50"/>
  <c r="AY172" i="50"/>
  <c r="AX172" i="50"/>
  <c r="AW172" i="50"/>
  <c r="AV172" i="50"/>
  <c r="AU172" i="50"/>
  <c r="AT172" i="50"/>
  <c r="AS172" i="50"/>
  <c r="AR172" i="50"/>
  <c r="AZ171" i="50"/>
  <c r="AY171" i="50"/>
  <c r="AX171" i="50"/>
  <c r="AW171" i="50"/>
  <c r="AV171" i="50"/>
  <c r="AU171" i="50"/>
  <c r="AT171" i="50"/>
  <c r="AS171" i="50"/>
  <c r="AR171" i="50"/>
  <c r="AZ170" i="50"/>
  <c r="AY170" i="50"/>
  <c r="AX170" i="50"/>
  <c r="AW170" i="50"/>
  <c r="AV170" i="50"/>
  <c r="AU170" i="50"/>
  <c r="AT170" i="50"/>
  <c r="AS170" i="50"/>
  <c r="AR170" i="50"/>
  <c r="AZ169" i="50"/>
  <c r="AY169" i="50"/>
  <c r="AX169" i="50"/>
  <c r="AW169" i="50"/>
  <c r="AV169" i="50"/>
  <c r="AU169" i="50"/>
  <c r="AT169" i="50"/>
  <c r="AS169" i="50"/>
  <c r="AR169" i="50"/>
  <c r="BK169" i="50" s="1"/>
  <c r="AZ168" i="50"/>
  <c r="AY168" i="50"/>
  <c r="AX168" i="50"/>
  <c r="AW168" i="50"/>
  <c r="AV168" i="50"/>
  <c r="AU168" i="50"/>
  <c r="AT168" i="50"/>
  <c r="AS168" i="50"/>
  <c r="AR168" i="50"/>
  <c r="BK168" i="50" s="1"/>
  <c r="AZ167" i="50"/>
  <c r="AY167" i="50"/>
  <c r="AX167" i="50"/>
  <c r="AW167" i="50"/>
  <c r="AV167" i="50"/>
  <c r="AU167" i="50"/>
  <c r="AT167" i="50"/>
  <c r="AS167" i="50"/>
  <c r="AR167" i="50"/>
  <c r="AZ166" i="50"/>
  <c r="AY166" i="50"/>
  <c r="AX166" i="50"/>
  <c r="AW166" i="50"/>
  <c r="AV166" i="50"/>
  <c r="AU166" i="50"/>
  <c r="AT166" i="50"/>
  <c r="AS166" i="50"/>
  <c r="AR166" i="50"/>
  <c r="BK166" i="50" s="1"/>
  <c r="AZ165" i="50"/>
  <c r="AY165" i="50"/>
  <c r="AX165" i="50"/>
  <c r="AW165" i="50"/>
  <c r="AV165" i="50"/>
  <c r="AU165" i="50"/>
  <c r="AT165" i="50"/>
  <c r="AS165" i="50"/>
  <c r="AR165" i="50"/>
  <c r="AZ164" i="50"/>
  <c r="AY164" i="50"/>
  <c r="AX164" i="50"/>
  <c r="AW164" i="50"/>
  <c r="AV164" i="50"/>
  <c r="AU164" i="50"/>
  <c r="AT164" i="50"/>
  <c r="AS164" i="50"/>
  <c r="AR164" i="50"/>
  <c r="BK164" i="50" s="1"/>
  <c r="AZ163" i="50"/>
  <c r="AY163" i="50"/>
  <c r="AX163" i="50"/>
  <c r="AW163" i="50"/>
  <c r="AV163" i="50"/>
  <c r="AU163" i="50"/>
  <c r="AT163" i="50"/>
  <c r="AS163" i="50"/>
  <c r="AR163" i="50"/>
  <c r="AZ162" i="50"/>
  <c r="AY162" i="50"/>
  <c r="AX162" i="50"/>
  <c r="AW162" i="50"/>
  <c r="AV162" i="50"/>
  <c r="AU162" i="50"/>
  <c r="AT162" i="50"/>
  <c r="AS162" i="50"/>
  <c r="AR162" i="50"/>
  <c r="AZ161" i="50"/>
  <c r="AY161" i="50"/>
  <c r="AX161" i="50"/>
  <c r="AW161" i="50"/>
  <c r="AV161" i="50"/>
  <c r="AU161" i="50"/>
  <c r="AT161" i="50"/>
  <c r="AS161" i="50"/>
  <c r="AR161" i="50"/>
  <c r="AZ160" i="50"/>
  <c r="AY160" i="50"/>
  <c r="AX160" i="50"/>
  <c r="AW160" i="50"/>
  <c r="AV160" i="50"/>
  <c r="AU160" i="50"/>
  <c r="AT160" i="50"/>
  <c r="AS160" i="50"/>
  <c r="AR160" i="50"/>
  <c r="AZ159" i="50"/>
  <c r="AY159" i="50"/>
  <c r="AX159" i="50"/>
  <c r="AW159" i="50"/>
  <c r="AV159" i="50"/>
  <c r="AU159" i="50"/>
  <c r="AT159" i="50"/>
  <c r="AS159" i="50"/>
  <c r="AR159" i="50"/>
  <c r="AZ158" i="50"/>
  <c r="AY158" i="50"/>
  <c r="AX158" i="50"/>
  <c r="AW158" i="50"/>
  <c r="AV158" i="50"/>
  <c r="AU158" i="50"/>
  <c r="AT158" i="50"/>
  <c r="AS158" i="50"/>
  <c r="AR158" i="50"/>
  <c r="AZ157" i="50"/>
  <c r="AY157" i="50"/>
  <c r="AX157" i="50"/>
  <c r="AW157" i="50"/>
  <c r="AV157" i="50"/>
  <c r="AU157" i="50"/>
  <c r="AT157" i="50"/>
  <c r="AS157" i="50"/>
  <c r="AR157" i="50"/>
  <c r="AZ156" i="50"/>
  <c r="AY156" i="50"/>
  <c r="AX156" i="50"/>
  <c r="AW156" i="50"/>
  <c r="AV156" i="50"/>
  <c r="AU156" i="50"/>
  <c r="AT156" i="50"/>
  <c r="AS156" i="50"/>
  <c r="AR156" i="50"/>
  <c r="AZ155" i="50"/>
  <c r="AY155" i="50"/>
  <c r="AX155" i="50"/>
  <c r="AW155" i="50"/>
  <c r="AV155" i="50"/>
  <c r="AU155" i="50"/>
  <c r="AT155" i="50"/>
  <c r="AS155" i="50"/>
  <c r="AR155" i="50"/>
  <c r="AZ154" i="50"/>
  <c r="AY154" i="50"/>
  <c r="AX154" i="50"/>
  <c r="AW154" i="50"/>
  <c r="AV154" i="50"/>
  <c r="AU154" i="50"/>
  <c r="AT154" i="50"/>
  <c r="AS154" i="50"/>
  <c r="AR154" i="50"/>
  <c r="AZ153" i="50"/>
  <c r="AY153" i="50"/>
  <c r="AX153" i="50"/>
  <c r="AW153" i="50"/>
  <c r="AV153" i="50"/>
  <c r="AU153" i="50"/>
  <c r="AT153" i="50"/>
  <c r="AS153" i="50"/>
  <c r="AR153" i="50"/>
  <c r="AZ152" i="50"/>
  <c r="AY152" i="50"/>
  <c r="AX152" i="50"/>
  <c r="AW152" i="50"/>
  <c r="AV152" i="50"/>
  <c r="AU152" i="50"/>
  <c r="AT152" i="50"/>
  <c r="AS152" i="50"/>
  <c r="AR152" i="50"/>
  <c r="AZ151" i="50"/>
  <c r="AY151" i="50"/>
  <c r="AX151" i="50"/>
  <c r="AW151" i="50"/>
  <c r="AV151" i="50"/>
  <c r="AU151" i="50"/>
  <c r="AT151" i="50"/>
  <c r="AS151" i="50"/>
  <c r="AR151" i="50"/>
  <c r="AZ150" i="50"/>
  <c r="AY150" i="50"/>
  <c r="AX150" i="50"/>
  <c r="AW150" i="50"/>
  <c r="AV150" i="50"/>
  <c r="AU150" i="50"/>
  <c r="AT150" i="50"/>
  <c r="AS150" i="50"/>
  <c r="AR150" i="50"/>
  <c r="AZ149" i="50"/>
  <c r="AY149" i="50"/>
  <c r="AX149" i="50"/>
  <c r="AW149" i="50"/>
  <c r="AV149" i="50"/>
  <c r="AU149" i="50"/>
  <c r="AT149" i="50"/>
  <c r="AS149" i="50"/>
  <c r="AR149" i="50"/>
  <c r="AZ148" i="50"/>
  <c r="AY148" i="50"/>
  <c r="AX148" i="50"/>
  <c r="AW148" i="50"/>
  <c r="AV148" i="50"/>
  <c r="AU148" i="50"/>
  <c r="AT148" i="50"/>
  <c r="AS148" i="50"/>
  <c r="AR148" i="50"/>
  <c r="AZ147" i="50"/>
  <c r="AY147" i="50"/>
  <c r="AX147" i="50"/>
  <c r="AW147" i="50"/>
  <c r="AV147" i="50"/>
  <c r="AU147" i="50"/>
  <c r="AT147" i="50"/>
  <c r="AS147" i="50"/>
  <c r="AR147" i="50"/>
  <c r="AZ146" i="50"/>
  <c r="AY146" i="50"/>
  <c r="AX146" i="50"/>
  <c r="AW146" i="50"/>
  <c r="AV146" i="50"/>
  <c r="AU146" i="50"/>
  <c r="AT146" i="50"/>
  <c r="AS146" i="50"/>
  <c r="AR146" i="50"/>
  <c r="AZ145" i="50"/>
  <c r="AY145" i="50"/>
  <c r="AX145" i="50"/>
  <c r="AW145" i="50"/>
  <c r="AV145" i="50"/>
  <c r="AU145" i="50"/>
  <c r="AT145" i="50"/>
  <c r="AS145" i="50"/>
  <c r="AR145" i="50"/>
  <c r="AZ144" i="50"/>
  <c r="AY144" i="50"/>
  <c r="AX144" i="50"/>
  <c r="AW144" i="50"/>
  <c r="AV144" i="50"/>
  <c r="AU144" i="50"/>
  <c r="AT144" i="50"/>
  <c r="AS144" i="50"/>
  <c r="AR144" i="50"/>
  <c r="AZ143" i="50"/>
  <c r="AY143" i="50"/>
  <c r="AX143" i="50"/>
  <c r="AW143" i="50"/>
  <c r="AV143" i="50"/>
  <c r="AU143" i="50"/>
  <c r="AT143" i="50"/>
  <c r="AS143" i="50"/>
  <c r="AR143" i="50"/>
  <c r="AZ142" i="50"/>
  <c r="AY142" i="50"/>
  <c r="AX142" i="50"/>
  <c r="AW142" i="50"/>
  <c r="AV142" i="50"/>
  <c r="AU142" i="50"/>
  <c r="AT142" i="50"/>
  <c r="AS142" i="50"/>
  <c r="AR142" i="50"/>
  <c r="AZ141" i="50"/>
  <c r="AY141" i="50"/>
  <c r="AX141" i="50"/>
  <c r="AW141" i="50"/>
  <c r="AV141" i="50"/>
  <c r="AU141" i="50"/>
  <c r="AT141" i="50"/>
  <c r="AS141" i="50"/>
  <c r="AR141" i="50"/>
  <c r="AZ140" i="50"/>
  <c r="AY140" i="50"/>
  <c r="AX140" i="50"/>
  <c r="AW140" i="50"/>
  <c r="AV140" i="50"/>
  <c r="AU140" i="50"/>
  <c r="AT140" i="50"/>
  <c r="AS140" i="50"/>
  <c r="AR140" i="50"/>
  <c r="AZ139" i="50"/>
  <c r="AY139" i="50"/>
  <c r="AX139" i="50"/>
  <c r="AW139" i="50"/>
  <c r="AV139" i="50"/>
  <c r="AU139" i="50"/>
  <c r="AT139" i="50"/>
  <c r="AS139" i="50"/>
  <c r="AR139" i="50"/>
  <c r="AZ138" i="50"/>
  <c r="AY138" i="50"/>
  <c r="AX138" i="50"/>
  <c r="AW138" i="50"/>
  <c r="AV138" i="50"/>
  <c r="AU138" i="50"/>
  <c r="AT138" i="50"/>
  <c r="AS138" i="50"/>
  <c r="AR138" i="50"/>
  <c r="AZ137" i="50"/>
  <c r="AY137" i="50"/>
  <c r="AX137" i="50"/>
  <c r="AW137" i="50"/>
  <c r="AV137" i="50"/>
  <c r="AU137" i="50"/>
  <c r="AT137" i="50"/>
  <c r="AS137" i="50"/>
  <c r="AR137" i="50"/>
  <c r="AZ136" i="50"/>
  <c r="AY136" i="50"/>
  <c r="AX136" i="50"/>
  <c r="AW136" i="50"/>
  <c r="AV136" i="50"/>
  <c r="AU136" i="50"/>
  <c r="AT136" i="50"/>
  <c r="AS136" i="50"/>
  <c r="AR136" i="50"/>
  <c r="AZ135" i="50"/>
  <c r="AY135" i="50"/>
  <c r="AX135" i="50"/>
  <c r="AW135" i="50"/>
  <c r="AV135" i="50"/>
  <c r="AU135" i="50"/>
  <c r="AT135" i="50"/>
  <c r="AS135" i="50"/>
  <c r="AR135" i="50"/>
  <c r="AZ134" i="50"/>
  <c r="AY134" i="50"/>
  <c r="AX134" i="50"/>
  <c r="AW134" i="50"/>
  <c r="AV134" i="50"/>
  <c r="AU134" i="50"/>
  <c r="AT134" i="50"/>
  <c r="AS134" i="50"/>
  <c r="AR134" i="50"/>
  <c r="AZ133" i="50"/>
  <c r="AY133" i="50"/>
  <c r="AX133" i="50"/>
  <c r="AW133" i="50"/>
  <c r="AV133" i="50"/>
  <c r="AU133" i="50"/>
  <c r="AT133" i="50"/>
  <c r="AS133" i="50"/>
  <c r="AR133" i="50"/>
  <c r="AZ132" i="50"/>
  <c r="AY132" i="50"/>
  <c r="AX132" i="50"/>
  <c r="AW132" i="50"/>
  <c r="AV132" i="50"/>
  <c r="AU132" i="50"/>
  <c r="AT132" i="50"/>
  <c r="AS132" i="50"/>
  <c r="AR132" i="50"/>
  <c r="BK132" i="50" s="1"/>
  <c r="AZ131" i="50"/>
  <c r="AY131" i="50"/>
  <c r="AX131" i="50"/>
  <c r="AW131" i="50"/>
  <c r="AV131" i="50"/>
  <c r="AU131" i="50"/>
  <c r="AT131" i="50"/>
  <c r="AS131" i="50"/>
  <c r="AR131" i="50"/>
  <c r="AZ130" i="50"/>
  <c r="AY130" i="50"/>
  <c r="AX130" i="50"/>
  <c r="AW130" i="50"/>
  <c r="AV130" i="50"/>
  <c r="AU130" i="50"/>
  <c r="AT130" i="50"/>
  <c r="AS130" i="50"/>
  <c r="AR130" i="50"/>
  <c r="H130" i="50"/>
  <c r="F130" i="50"/>
  <c r="AZ129" i="50"/>
  <c r="AY129" i="50"/>
  <c r="AX129" i="50"/>
  <c r="AW129" i="50"/>
  <c r="AV129" i="50"/>
  <c r="AU129" i="50"/>
  <c r="AT129" i="50"/>
  <c r="AS129" i="50"/>
  <c r="AR129" i="50"/>
  <c r="AZ128" i="50"/>
  <c r="AY128" i="50"/>
  <c r="AX128" i="50"/>
  <c r="AW128" i="50"/>
  <c r="AV128" i="50"/>
  <c r="AU128" i="50"/>
  <c r="AT128" i="50"/>
  <c r="AS128" i="50"/>
  <c r="AR128" i="50"/>
  <c r="AZ127" i="50"/>
  <c r="AY127" i="50"/>
  <c r="AX127" i="50"/>
  <c r="AW127" i="50"/>
  <c r="AV127" i="50"/>
  <c r="AU127" i="50"/>
  <c r="AT127" i="50"/>
  <c r="AS127" i="50"/>
  <c r="AR127" i="50"/>
  <c r="H127" i="50"/>
  <c r="F127" i="50"/>
  <c r="AZ126" i="50"/>
  <c r="AY126" i="50"/>
  <c r="AX126" i="50"/>
  <c r="AW126" i="50"/>
  <c r="AV126" i="50"/>
  <c r="AU126" i="50"/>
  <c r="AT126" i="50"/>
  <c r="AS126" i="50"/>
  <c r="AR126" i="50"/>
  <c r="AZ125" i="50"/>
  <c r="AY125" i="50"/>
  <c r="AX125" i="50"/>
  <c r="AW125" i="50"/>
  <c r="AV125" i="50"/>
  <c r="AU125" i="50"/>
  <c r="AT125" i="50"/>
  <c r="AS125" i="50"/>
  <c r="AR125" i="50"/>
  <c r="AZ124" i="50"/>
  <c r="AY124" i="50"/>
  <c r="AX124" i="50"/>
  <c r="AW124" i="50"/>
  <c r="AV124" i="50"/>
  <c r="AU124" i="50"/>
  <c r="BL124" i="50" s="1"/>
  <c r="AT124" i="50"/>
  <c r="AS124" i="50"/>
  <c r="AR124" i="50"/>
  <c r="AZ123" i="50"/>
  <c r="AY123" i="50"/>
  <c r="AX123" i="50"/>
  <c r="AW123" i="50"/>
  <c r="AV123" i="50"/>
  <c r="AU123" i="50"/>
  <c r="AT123" i="50"/>
  <c r="AS123" i="50"/>
  <c r="AR123" i="50"/>
  <c r="AZ122" i="50"/>
  <c r="AY122" i="50"/>
  <c r="AX122" i="50"/>
  <c r="AW122" i="50"/>
  <c r="AV122" i="50"/>
  <c r="AU122" i="50"/>
  <c r="AT122" i="50"/>
  <c r="AS122" i="50"/>
  <c r="AR122" i="50"/>
  <c r="AZ121" i="50"/>
  <c r="AY121" i="50"/>
  <c r="AX121" i="50"/>
  <c r="AW121" i="50"/>
  <c r="AV121" i="50"/>
  <c r="AU121" i="50"/>
  <c r="AT121" i="50"/>
  <c r="AS121" i="50"/>
  <c r="AR121" i="50"/>
  <c r="AZ120" i="50"/>
  <c r="AY120" i="50"/>
  <c r="AX120" i="50"/>
  <c r="AW120" i="50"/>
  <c r="AV120" i="50"/>
  <c r="AU120" i="50"/>
  <c r="AT120" i="50"/>
  <c r="AS120" i="50"/>
  <c r="AR120" i="50"/>
  <c r="AZ119" i="50"/>
  <c r="AY119" i="50"/>
  <c r="AX119" i="50"/>
  <c r="AW119" i="50"/>
  <c r="AV119" i="50"/>
  <c r="AU119" i="50"/>
  <c r="AT119" i="50"/>
  <c r="AS119" i="50"/>
  <c r="AR119" i="50"/>
  <c r="AZ118" i="50"/>
  <c r="AY118" i="50"/>
  <c r="AX118" i="50"/>
  <c r="AW118" i="50"/>
  <c r="AV118" i="50"/>
  <c r="AU118" i="50"/>
  <c r="AT118" i="50"/>
  <c r="AS118" i="50"/>
  <c r="AR118" i="50"/>
  <c r="AZ117" i="50"/>
  <c r="AY117" i="50"/>
  <c r="AX117" i="50"/>
  <c r="AW117" i="50"/>
  <c r="AV117" i="50"/>
  <c r="AU117" i="50"/>
  <c r="AT117" i="50"/>
  <c r="AS117" i="50"/>
  <c r="AR117" i="50"/>
  <c r="H117" i="50"/>
  <c r="F117" i="50"/>
  <c r="AZ116" i="50"/>
  <c r="AY116" i="50"/>
  <c r="AX116" i="50"/>
  <c r="AW116" i="50"/>
  <c r="AV116" i="50"/>
  <c r="AU116" i="50"/>
  <c r="AT116" i="50"/>
  <c r="AS116" i="50"/>
  <c r="AR116" i="50"/>
  <c r="AZ115" i="50"/>
  <c r="AY115" i="50"/>
  <c r="AX115" i="50"/>
  <c r="AW115" i="50"/>
  <c r="AV115" i="50"/>
  <c r="AU115" i="50"/>
  <c r="AT115" i="50"/>
  <c r="AS115" i="50"/>
  <c r="AR115" i="50"/>
  <c r="AZ114" i="50"/>
  <c r="AY114" i="50"/>
  <c r="AX114" i="50"/>
  <c r="AW114" i="50"/>
  <c r="AV114" i="50"/>
  <c r="AU114" i="50"/>
  <c r="AT114" i="50"/>
  <c r="AS114" i="50"/>
  <c r="AR114" i="50"/>
  <c r="AZ113" i="50"/>
  <c r="AY113" i="50"/>
  <c r="AX113" i="50"/>
  <c r="AW113" i="50"/>
  <c r="AV113" i="50"/>
  <c r="AU113" i="50"/>
  <c r="AT113" i="50"/>
  <c r="AS113" i="50"/>
  <c r="AR113" i="50"/>
  <c r="H113" i="50"/>
  <c r="F113" i="50"/>
  <c r="AZ112" i="50"/>
  <c r="AY112" i="50"/>
  <c r="AX112" i="50"/>
  <c r="AW112" i="50"/>
  <c r="AV112" i="50"/>
  <c r="AU112" i="50"/>
  <c r="AT112" i="50"/>
  <c r="AS112" i="50"/>
  <c r="AR112" i="50"/>
  <c r="AZ111" i="50"/>
  <c r="AY111" i="50"/>
  <c r="AX111" i="50"/>
  <c r="AW111" i="50"/>
  <c r="AV111" i="50"/>
  <c r="AU111" i="50"/>
  <c r="AT111" i="50"/>
  <c r="AS111" i="50"/>
  <c r="AR111" i="50"/>
  <c r="AZ110" i="50"/>
  <c r="AY110" i="50"/>
  <c r="AX110" i="50"/>
  <c r="AW110" i="50"/>
  <c r="AV110" i="50"/>
  <c r="AU110" i="50"/>
  <c r="AT110" i="50"/>
  <c r="AS110" i="50"/>
  <c r="AR110" i="50"/>
  <c r="AZ109" i="50"/>
  <c r="AY109" i="50"/>
  <c r="AX109" i="50"/>
  <c r="AW109" i="50"/>
  <c r="AV109" i="50"/>
  <c r="AU109" i="50"/>
  <c r="AT109" i="50"/>
  <c r="AS109" i="50"/>
  <c r="AR109" i="50"/>
  <c r="AZ108" i="50"/>
  <c r="AY108" i="50"/>
  <c r="AX108" i="50"/>
  <c r="AW108" i="50"/>
  <c r="AV108" i="50"/>
  <c r="AU108" i="50"/>
  <c r="AT108" i="50"/>
  <c r="AS108" i="50"/>
  <c r="AR108" i="50"/>
  <c r="AZ107" i="50"/>
  <c r="AY107" i="50"/>
  <c r="AX107" i="50"/>
  <c r="AW107" i="50"/>
  <c r="AV107" i="50"/>
  <c r="AU107" i="50"/>
  <c r="AT107" i="50"/>
  <c r="AS107" i="50"/>
  <c r="AR107" i="50"/>
  <c r="AZ106" i="50"/>
  <c r="AY106" i="50"/>
  <c r="AX106" i="50"/>
  <c r="AW106" i="50"/>
  <c r="AV106" i="50"/>
  <c r="AU106" i="50"/>
  <c r="AT106" i="50"/>
  <c r="AS106" i="50"/>
  <c r="AR106" i="50"/>
  <c r="AZ105" i="50"/>
  <c r="AY105" i="50"/>
  <c r="AX105" i="50"/>
  <c r="AW105" i="50"/>
  <c r="AV105" i="50"/>
  <c r="AU105" i="50"/>
  <c r="AT105" i="50"/>
  <c r="AS105" i="50"/>
  <c r="AR105" i="50"/>
  <c r="AZ104" i="50"/>
  <c r="AY104" i="50"/>
  <c r="AX104" i="50"/>
  <c r="AW104" i="50"/>
  <c r="AV104" i="50"/>
  <c r="AU104" i="50"/>
  <c r="AT104" i="50"/>
  <c r="AS104" i="50"/>
  <c r="AR104" i="50"/>
  <c r="H104" i="50"/>
  <c r="F104" i="50"/>
  <c r="AZ103" i="50"/>
  <c r="AY103" i="50"/>
  <c r="AX103" i="50"/>
  <c r="AW103" i="50"/>
  <c r="AV103" i="50"/>
  <c r="AU103" i="50"/>
  <c r="AT103" i="50"/>
  <c r="AS103" i="50"/>
  <c r="AR103" i="50"/>
  <c r="AZ102" i="50"/>
  <c r="AY102" i="50"/>
  <c r="AX102" i="50"/>
  <c r="AW102" i="50"/>
  <c r="AV102" i="50"/>
  <c r="AU102" i="50"/>
  <c r="AT102" i="50"/>
  <c r="AS102" i="50"/>
  <c r="AR102" i="50"/>
  <c r="AZ101" i="50"/>
  <c r="AY101" i="50"/>
  <c r="AX101" i="50"/>
  <c r="AW101" i="50"/>
  <c r="AV101" i="50"/>
  <c r="AU101" i="50"/>
  <c r="AT101" i="50"/>
  <c r="AS101" i="50"/>
  <c r="AR101" i="50"/>
  <c r="AZ100" i="50"/>
  <c r="AY100" i="50"/>
  <c r="AX100" i="50"/>
  <c r="AW100" i="50"/>
  <c r="AV100" i="50"/>
  <c r="AU100" i="50"/>
  <c r="AT100" i="50"/>
  <c r="AS100" i="50"/>
  <c r="AR100" i="50"/>
  <c r="AZ99" i="50"/>
  <c r="AY99" i="50"/>
  <c r="AX99" i="50"/>
  <c r="AW99" i="50"/>
  <c r="AV99" i="50"/>
  <c r="AU99" i="50"/>
  <c r="AT99" i="50"/>
  <c r="AS99" i="50"/>
  <c r="AR99" i="50"/>
  <c r="AZ98" i="50"/>
  <c r="AY98" i="50"/>
  <c r="AX98" i="50"/>
  <c r="AW98" i="50"/>
  <c r="AV98" i="50"/>
  <c r="AU98" i="50"/>
  <c r="AT98" i="50"/>
  <c r="AS98" i="50"/>
  <c r="AR98" i="50"/>
  <c r="AZ97" i="50"/>
  <c r="AY97" i="50"/>
  <c r="AX97" i="50"/>
  <c r="AW97" i="50"/>
  <c r="AV97" i="50"/>
  <c r="AU97" i="50"/>
  <c r="AT97" i="50"/>
  <c r="AS97" i="50"/>
  <c r="AR97" i="50"/>
  <c r="AZ96" i="50"/>
  <c r="AY96" i="50"/>
  <c r="AX96" i="50"/>
  <c r="AW96" i="50"/>
  <c r="AV96" i="50"/>
  <c r="AU96" i="50"/>
  <c r="AT96" i="50"/>
  <c r="AS96" i="50"/>
  <c r="AR96" i="50"/>
  <c r="AZ95" i="50"/>
  <c r="AY95" i="50"/>
  <c r="AX95" i="50"/>
  <c r="AW95" i="50"/>
  <c r="AV95" i="50"/>
  <c r="AU95" i="50"/>
  <c r="AT95" i="50"/>
  <c r="AS95" i="50"/>
  <c r="AR95" i="50"/>
  <c r="H95" i="50"/>
  <c r="F95" i="50"/>
  <c r="AZ94" i="50"/>
  <c r="AY94" i="50"/>
  <c r="AX94" i="50"/>
  <c r="AW94" i="50"/>
  <c r="AV94" i="50"/>
  <c r="AU94" i="50"/>
  <c r="AT94" i="50"/>
  <c r="AS94" i="50"/>
  <c r="AR94" i="50"/>
  <c r="AZ93" i="50"/>
  <c r="AY93" i="50"/>
  <c r="AX93" i="50"/>
  <c r="BM93" i="50" s="1"/>
  <c r="AW93" i="50"/>
  <c r="AV93" i="50"/>
  <c r="AU93" i="50"/>
  <c r="AT93" i="50"/>
  <c r="AS93" i="50"/>
  <c r="AR93" i="50"/>
  <c r="AZ92" i="50"/>
  <c r="AY92" i="50"/>
  <c r="AX92" i="50"/>
  <c r="AW92" i="50"/>
  <c r="AV92" i="50"/>
  <c r="AU92" i="50"/>
  <c r="AT92" i="50"/>
  <c r="AS92" i="50"/>
  <c r="AR92" i="50"/>
  <c r="AZ91" i="50"/>
  <c r="AY91" i="50"/>
  <c r="AX91" i="50"/>
  <c r="AW91" i="50"/>
  <c r="AV91" i="50"/>
  <c r="AU91" i="50"/>
  <c r="AT91" i="50"/>
  <c r="AS91" i="50"/>
  <c r="AR91" i="50"/>
  <c r="H91" i="50"/>
  <c r="F91" i="50"/>
  <c r="AZ90" i="50"/>
  <c r="AY90" i="50"/>
  <c r="AX90" i="50"/>
  <c r="AW90" i="50"/>
  <c r="AV90" i="50"/>
  <c r="AU90" i="50"/>
  <c r="AT90" i="50"/>
  <c r="AS90" i="50"/>
  <c r="AR90" i="50"/>
  <c r="AZ89" i="50"/>
  <c r="AY89" i="50"/>
  <c r="AX89" i="50"/>
  <c r="AW89" i="50"/>
  <c r="AV89" i="50"/>
  <c r="AU89" i="50"/>
  <c r="AT89" i="50"/>
  <c r="AS89" i="50"/>
  <c r="AR89" i="50"/>
  <c r="AZ88" i="50"/>
  <c r="AY88" i="50"/>
  <c r="AX88" i="50"/>
  <c r="AW88" i="50"/>
  <c r="AV88" i="50"/>
  <c r="AU88" i="50"/>
  <c r="AT88" i="50"/>
  <c r="AS88" i="50"/>
  <c r="AR88" i="50"/>
  <c r="AZ87" i="50"/>
  <c r="AY87" i="50"/>
  <c r="AX87" i="50"/>
  <c r="AW87" i="50"/>
  <c r="AV87" i="50"/>
  <c r="AU87" i="50"/>
  <c r="AT87" i="50"/>
  <c r="AS87" i="50"/>
  <c r="AR87" i="50"/>
  <c r="BK87" i="50" s="1"/>
  <c r="AZ86" i="50"/>
  <c r="AY86" i="50"/>
  <c r="AX86" i="50"/>
  <c r="AW86" i="50"/>
  <c r="AV86" i="50"/>
  <c r="AU86" i="50"/>
  <c r="BL86" i="50" s="1"/>
  <c r="AT86" i="50"/>
  <c r="AS86" i="50"/>
  <c r="AR86" i="50"/>
  <c r="AZ85" i="50"/>
  <c r="AY85" i="50"/>
  <c r="AX85" i="50"/>
  <c r="AW85" i="50"/>
  <c r="AV85" i="50"/>
  <c r="AU85" i="50"/>
  <c r="AT85" i="50"/>
  <c r="AS85" i="50"/>
  <c r="AR85" i="50"/>
  <c r="AZ84" i="50"/>
  <c r="AY84" i="50"/>
  <c r="AX84" i="50"/>
  <c r="AW84" i="50"/>
  <c r="AV84" i="50"/>
  <c r="AU84" i="50"/>
  <c r="AT84" i="50"/>
  <c r="AS84" i="50"/>
  <c r="AR84" i="50"/>
  <c r="AZ83" i="50"/>
  <c r="AY83" i="50"/>
  <c r="AX83" i="50"/>
  <c r="AW83" i="50"/>
  <c r="AV83" i="50"/>
  <c r="AU83" i="50"/>
  <c r="AT83" i="50"/>
  <c r="AS83" i="50"/>
  <c r="AR83" i="50"/>
  <c r="AZ82" i="50"/>
  <c r="AY82" i="50"/>
  <c r="AX82" i="50"/>
  <c r="AW82" i="50"/>
  <c r="AV82" i="50"/>
  <c r="AU82" i="50"/>
  <c r="AT82" i="50"/>
  <c r="AS82" i="50"/>
  <c r="AR82" i="50"/>
  <c r="BK82" i="50" s="1"/>
  <c r="H82" i="50"/>
  <c r="F82" i="50"/>
  <c r="AZ81" i="50"/>
  <c r="AY81" i="50"/>
  <c r="AX81" i="50"/>
  <c r="AW81" i="50"/>
  <c r="AV81" i="50"/>
  <c r="AU81" i="50"/>
  <c r="AT81" i="50"/>
  <c r="AS81" i="50"/>
  <c r="AR81" i="50"/>
  <c r="AZ80" i="50"/>
  <c r="AY80" i="50"/>
  <c r="AX80" i="50"/>
  <c r="AW80" i="50"/>
  <c r="AV80" i="50"/>
  <c r="AU80" i="50"/>
  <c r="AT80" i="50"/>
  <c r="AS80" i="50"/>
  <c r="AR80" i="50"/>
  <c r="AZ79" i="50"/>
  <c r="AY79" i="50"/>
  <c r="AX79" i="50"/>
  <c r="AW79" i="50"/>
  <c r="AV79" i="50"/>
  <c r="AU79" i="50"/>
  <c r="AT79" i="50"/>
  <c r="AS79" i="50"/>
  <c r="AR79" i="50"/>
  <c r="AZ78" i="50"/>
  <c r="AY78" i="50"/>
  <c r="AX78" i="50"/>
  <c r="AW78" i="50"/>
  <c r="AV78" i="50"/>
  <c r="AU78" i="50"/>
  <c r="AT78" i="50"/>
  <c r="AS78" i="50"/>
  <c r="AR78" i="50"/>
  <c r="AZ77" i="50"/>
  <c r="AY77" i="50"/>
  <c r="AX77" i="50"/>
  <c r="AW77" i="50"/>
  <c r="AV77" i="50"/>
  <c r="AU77" i="50"/>
  <c r="AT77" i="50"/>
  <c r="AS77" i="50"/>
  <c r="AR77" i="50"/>
  <c r="AZ76" i="50"/>
  <c r="AY76" i="50"/>
  <c r="AX76" i="50"/>
  <c r="AW76" i="50"/>
  <c r="AV76" i="50"/>
  <c r="AU76" i="50"/>
  <c r="AT76" i="50"/>
  <c r="AS76" i="50"/>
  <c r="AR76" i="50"/>
  <c r="AZ75" i="50"/>
  <c r="AY75" i="50"/>
  <c r="AX75" i="50"/>
  <c r="AW75" i="50"/>
  <c r="AV75" i="50"/>
  <c r="AU75" i="50"/>
  <c r="AT75" i="50"/>
  <c r="AS75" i="50"/>
  <c r="AR75" i="50"/>
  <c r="AZ74" i="50"/>
  <c r="AY74" i="50"/>
  <c r="AX74" i="50"/>
  <c r="AW74" i="50"/>
  <c r="AV74" i="50"/>
  <c r="AU74" i="50"/>
  <c r="AT74" i="50"/>
  <c r="AS74" i="50"/>
  <c r="AR74" i="50"/>
  <c r="H74" i="50"/>
  <c r="F74" i="50"/>
  <c r="AZ73" i="50"/>
  <c r="AY73" i="50"/>
  <c r="AX73" i="50"/>
  <c r="AW73" i="50"/>
  <c r="AV73" i="50"/>
  <c r="AU73" i="50"/>
  <c r="AT73" i="50"/>
  <c r="AS73" i="50"/>
  <c r="AR73" i="50"/>
  <c r="AZ72" i="50"/>
  <c r="AY72" i="50"/>
  <c r="AX72" i="50"/>
  <c r="AW72" i="50"/>
  <c r="AV72" i="50"/>
  <c r="AU72" i="50"/>
  <c r="AT72" i="50"/>
  <c r="AS72" i="50"/>
  <c r="AR72" i="50"/>
  <c r="AZ71" i="50"/>
  <c r="AY71" i="50"/>
  <c r="AX71" i="50"/>
  <c r="AW71" i="50"/>
  <c r="AV71" i="50"/>
  <c r="AU71" i="50"/>
  <c r="AT71" i="50"/>
  <c r="AS71" i="50"/>
  <c r="AR71" i="50"/>
  <c r="AZ70" i="50"/>
  <c r="AY70" i="50"/>
  <c r="AX70" i="50"/>
  <c r="AW70" i="50"/>
  <c r="AV70" i="50"/>
  <c r="AU70" i="50"/>
  <c r="AT70" i="50"/>
  <c r="AS70" i="50"/>
  <c r="AR70" i="50"/>
  <c r="AZ69" i="50"/>
  <c r="AY69" i="50"/>
  <c r="AX69" i="50"/>
  <c r="AW69" i="50"/>
  <c r="AV69" i="50"/>
  <c r="AU69" i="50"/>
  <c r="AT69" i="50"/>
  <c r="AS69" i="50"/>
  <c r="AR69" i="50"/>
  <c r="AZ68" i="50"/>
  <c r="AY68" i="50"/>
  <c r="AX68" i="50"/>
  <c r="AW68" i="50"/>
  <c r="AV68" i="50"/>
  <c r="AU68" i="50"/>
  <c r="AT68" i="50"/>
  <c r="AS68" i="50"/>
  <c r="AR68" i="50"/>
  <c r="AZ67" i="50"/>
  <c r="AY67" i="50"/>
  <c r="AX67" i="50"/>
  <c r="AW67" i="50"/>
  <c r="AV67" i="50"/>
  <c r="AU67" i="50"/>
  <c r="AT67" i="50"/>
  <c r="AS67" i="50"/>
  <c r="AR67" i="50"/>
  <c r="AZ66" i="50"/>
  <c r="AY66" i="50"/>
  <c r="AX66" i="50"/>
  <c r="AW66" i="50"/>
  <c r="AV66" i="50"/>
  <c r="AU66" i="50"/>
  <c r="AT66" i="50"/>
  <c r="AS66" i="50"/>
  <c r="AR66" i="50"/>
  <c r="AZ65" i="50"/>
  <c r="AY65" i="50"/>
  <c r="AX65" i="50"/>
  <c r="AW65" i="50"/>
  <c r="AV65" i="50"/>
  <c r="AU65" i="50"/>
  <c r="AT65" i="50"/>
  <c r="AS65" i="50"/>
  <c r="AR65" i="50"/>
  <c r="H65" i="50"/>
  <c r="F65" i="50"/>
  <c r="AZ64" i="50"/>
  <c r="AY64" i="50"/>
  <c r="AX64" i="50"/>
  <c r="AW64" i="50"/>
  <c r="AV64" i="50"/>
  <c r="AU64" i="50"/>
  <c r="AT64" i="50"/>
  <c r="AS64" i="50"/>
  <c r="AR64" i="50"/>
  <c r="AZ63" i="50"/>
  <c r="AY63" i="50"/>
  <c r="AX63" i="50"/>
  <c r="AW63" i="50"/>
  <c r="AV63" i="50"/>
  <c r="AU63" i="50"/>
  <c r="AT63" i="50"/>
  <c r="AS63" i="50"/>
  <c r="AR63" i="50"/>
  <c r="AZ62" i="50"/>
  <c r="AY62" i="50"/>
  <c r="AX62" i="50"/>
  <c r="AW62" i="50"/>
  <c r="AV62" i="50"/>
  <c r="AU62" i="50"/>
  <c r="AT62" i="50"/>
  <c r="AS62" i="50"/>
  <c r="AR62" i="50"/>
  <c r="AZ61" i="50"/>
  <c r="AY61" i="50"/>
  <c r="AX61" i="50"/>
  <c r="AW61" i="50"/>
  <c r="AV61" i="50"/>
  <c r="AU61" i="50"/>
  <c r="AT61" i="50"/>
  <c r="AS61" i="50"/>
  <c r="AR61" i="50"/>
  <c r="AZ60" i="50"/>
  <c r="AY60" i="50"/>
  <c r="AX60" i="50"/>
  <c r="AW60" i="50"/>
  <c r="AV60" i="50"/>
  <c r="AU60" i="50"/>
  <c r="AT60" i="50"/>
  <c r="AS60" i="50"/>
  <c r="AR60" i="50"/>
  <c r="AZ59" i="50"/>
  <c r="AY59" i="50"/>
  <c r="AX59" i="50"/>
  <c r="AW59" i="50"/>
  <c r="AV59" i="50"/>
  <c r="AU59" i="50"/>
  <c r="AT59" i="50"/>
  <c r="AS59" i="50"/>
  <c r="AR59" i="50"/>
  <c r="AZ58" i="50"/>
  <c r="AY58" i="50"/>
  <c r="AX58" i="50"/>
  <c r="AW58" i="50"/>
  <c r="AV58" i="50"/>
  <c r="AU58" i="50"/>
  <c r="AT58" i="50"/>
  <c r="AS58" i="50"/>
  <c r="AR58" i="50"/>
  <c r="AZ57" i="50"/>
  <c r="AY57" i="50"/>
  <c r="AX57" i="50"/>
  <c r="AW57" i="50"/>
  <c r="AV57" i="50"/>
  <c r="AU57" i="50"/>
  <c r="AT57" i="50"/>
  <c r="AS57" i="50"/>
  <c r="AR57" i="50"/>
  <c r="AZ56" i="50"/>
  <c r="AY56" i="50"/>
  <c r="AX56" i="50"/>
  <c r="AW56" i="50"/>
  <c r="AV56" i="50"/>
  <c r="AU56" i="50"/>
  <c r="AT56" i="50"/>
  <c r="AS56" i="50"/>
  <c r="AR56" i="50"/>
  <c r="H56" i="50"/>
  <c r="F56" i="50"/>
  <c r="AZ55" i="50"/>
  <c r="AY55" i="50"/>
  <c r="AX55" i="50"/>
  <c r="AW55" i="50"/>
  <c r="AV55" i="50"/>
  <c r="AU55" i="50"/>
  <c r="AT55" i="50"/>
  <c r="AS55" i="50"/>
  <c r="AR55" i="50"/>
  <c r="AZ54" i="50"/>
  <c r="AY54" i="50"/>
  <c r="AX54" i="50"/>
  <c r="AW54" i="50"/>
  <c r="AV54" i="50"/>
  <c r="AU54" i="50"/>
  <c r="AT54" i="50"/>
  <c r="AS54" i="50"/>
  <c r="AR54" i="50"/>
  <c r="AZ53" i="50"/>
  <c r="AY53" i="50"/>
  <c r="AX53" i="50"/>
  <c r="AW53" i="50"/>
  <c r="AV53" i="50"/>
  <c r="AU53" i="50"/>
  <c r="AT53" i="50"/>
  <c r="AS53" i="50"/>
  <c r="AR53" i="50"/>
  <c r="AZ52" i="50"/>
  <c r="AY52" i="50"/>
  <c r="AX52" i="50"/>
  <c r="AW52" i="50"/>
  <c r="AV52" i="50"/>
  <c r="AU52" i="50"/>
  <c r="AT52" i="50"/>
  <c r="AS52" i="50"/>
  <c r="AR52" i="50"/>
  <c r="AZ51" i="50"/>
  <c r="AY51" i="50"/>
  <c r="AX51" i="50"/>
  <c r="AW51" i="50"/>
  <c r="AV51" i="50"/>
  <c r="AU51" i="50"/>
  <c r="AT51" i="50"/>
  <c r="AS51" i="50"/>
  <c r="AR51" i="50"/>
  <c r="AZ50" i="50"/>
  <c r="AY50" i="50"/>
  <c r="AX50" i="50"/>
  <c r="AW50" i="50"/>
  <c r="AV50" i="50"/>
  <c r="AU50" i="50"/>
  <c r="AT50" i="50"/>
  <c r="AS50" i="50"/>
  <c r="AR50" i="50"/>
  <c r="AZ49" i="50"/>
  <c r="AY49" i="50"/>
  <c r="AX49" i="50"/>
  <c r="AW49" i="50"/>
  <c r="AV49" i="50"/>
  <c r="AU49" i="50"/>
  <c r="AT49" i="50"/>
  <c r="AS49" i="50"/>
  <c r="AR49" i="50"/>
  <c r="AZ48" i="50"/>
  <c r="AY48" i="50"/>
  <c r="AX48" i="50"/>
  <c r="AW48" i="50"/>
  <c r="AV48" i="50"/>
  <c r="AU48" i="50"/>
  <c r="AT48" i="50"/>
  <c r="AS48" i="50"/>
  <c r="AR48" i="50"/>
  <c r="AZ47" i="50"/>
  <c r="AY47" i="50"/>
  <c r="AX47" i="50"/>
  <c r="AW47" i="50"/>
  <c r="AV47" i="50"/>
  <c r="AU47" i="50"/>
  <c r="AT47" i="50"/>
  <c r="AS47" i="50"/>
  <c r="AR47" i="50"/>
  <c r="AZ46" i="50"/>
  <c r="AY46" i="50"/>
  <c r="AX46" i="50"/>
  <c r="AW46" i="50"/>
  <c r="AV46" i="50"/>
  <c r="AU46" i="50"/>
  <c r="AT46" i="50"/>
  <c r="AS46" i="50"/>
  <c r="AR46" i="50"/>
  <c r="H46" i="50"/>
  <c r="F46" i="50"/>
  <c r="AZ45" i="50"/>
  <c r="AY45" i="50"/>
  <c r="AX45" i="50"/>
  <c r="AW45" i="50"/>
  <c r="AV45" i="50"/>
  <c r="AU45" i="50"/>
  <c r="AT45" i="50"/>
  <c r="AS45" i="50"/>
  <c r="AR45" i="50"/>
  <c r="AZ44" i="50"/>
  <c r="AY44" i="50"/>
  <c r="AX44" i="50"/>
  <c r="AW44" i="50"/>
  <c r="AV44" i="50"/>
  <c r="AU44" i="50"/>
  <c r="AT44" i="50"/>
  <c r="AS44" i="50"/>
  <c r="AR44" i="50"/>
  <c r="AZ43" i="50"/>
  <c r="AY43" i="50"/>
  <c r="AX43" i="50"/>
  <c r="AW43" i="50"/>
  <c r="AV43" i="50"/>
  <c r="AU43" i="50"/>
  <c r="AT43" i="50"/>
  <c r="AS43" i="50"/>
  <c r="AR43" i="50"/>
  <c r="AZ42" i="50"/>
  <c r="AY42" i="50"/>
  <c r="AX42" i="50"/>
  <c r="AW42" i="50"/>
  <c r="AV42" i="50"/>
  <c r="AU42" i="50"/>
  <c r="AT42" i="50"/>
  <c r="AS42" i="50"/>
  <c r="AR42" i="50"/>
  <c r="AZ41" i="50"/>
  <c r="AY41" i="50"/>
  <c r="AX41" i="50"/>
  <c r="AW41" i="50"/>
  <c r="AV41" i="50"/>
  <c r="AU41" i="50"/>
  <c r="AT41" i="50"/>
  <c r="AS41" i="50"/>
  <c r="AR41" i="50"/>
  <c r="H41" i="50"/>
  <c r="F41" i="50"/>
  <c r="AZ40" i="50"/>
  <c r="AY40" i="50"/>
  <c r="AX40" i="50"/>
  <c r="AW40" i="50"/>
  <c r="AV40" i="50"/>
  <c r="AU40" i="50"/>
  <c r="AT40" i="50"/>
  <c r="AS40" i="50"/>
  <c r="AR40" i="50"/>
  <c r="AZ39" i="50"/>
  <c r="AY39" i="50"/>
  <c r="AX39" i="50"/>
  <c r="AW39" i="50"/>
  <c r="AV39" i="50"/>
  <c r="AU39" i="50"/>
  <c r="AT39" i="50"/>
  <c r="AS39" i="50"/>
  <c r="AR39" i="50"/>
  <c r="AZ38" i="50"/>
  <c r="AY38" i="50"/>
  <c r="AX38" i="50"/>
  <c r="AW38" i="50"/>
  <c r="AV38" i="50"/>
  <c r="AU38" i="50"/>
  <c r="AT38" i="50"/>
  <c r="AS38" i="50"/>
  <c r="AR38" i="50"/>
  <c r="AZ37" i="50"/>
  <c r="AY37" i="50"/>
  <c r="AX37" i="50"/>
  <c r="AW37" i="50"/>
  <c r="AV37" i="50"/>
  <c r="AU37" i="50"/>
  <c r="AT37" i="50"/>
  <c r="AS37" i="50"/>
  <c r="AR37" i="50"/>
  <c r="AZ36" i="50"/>
  <c r="AY36" i="50"/>
  <c r="AX36" i="50"/>
  <c r="AW36" i="50"/>
  <c r="AV36" i="50"/>
  <c r="AU36" i="50"/>
  <c r="AT36" i="50"/>
  <c r="AS36" i="50"/>
  <c r="AR36" i="50"/>
  <c r="AZ35" i="50"/>
  <c r="AY35" i="50"/>
  <c r="AX35" i="50"/>
  <c r="AW35" i="50"/>
  <c r="AV35" i="50"/>
  <c r="AU35" i="50"/>
  <c r="AT35" i="50"/>
  <c r="AS35" i="50"/>
  <c r="AR35" i="50"/>
  <c r="H35" i="50"/>
  <c r="F35" i="50"/>
  <c r="AZ34" i="50"/>
  <c r="AY34" i="50"/>
  <c r="AX34" i="50"/>
  <c r="AW34" i="50"/>
  <c r="AV34" i="50"/>
  <c r="AU34" i="50"/>
  <c r="AT34" i="50"/>
  <c r="AS34" i="50"/>
  <c r="AR34" i="50"/>
  <c r="AZ33" i="50"/>
  <c r="AY33" i="50"/>
  <c r="AX33" i="50"/>
  <c r="AW33" i="50"/>
  <c r="AV33" i="50"/>
  <c r="AU33" i="50"/>
  <c r="AT33" i="50"/>
  <c r="AS33" i="50"/>
  <c r="AR33" i="50"/>
  <c r="H33" i="50"/>
  <c r="F33" i="50"/>
  <c r="AZ32" i="50"/>
  <c r="AY32" i="50"/>
  <c r="AX32" i="50"/>
  <c r="AW32" i="50"/>
  <c r="AV32" i="50"/>
  <c r="AU32" i="50"/>
  <c r="AT32" i="50"/>
  <c r="AS32" i="50"/>
  <c r="AR32" i="50"/>
  <c r="AZ31" i="50"/>
  <c r="AY31" i="50"/>
  <c r="AX31" i="50"/>
  <c r="AW31" i="50"/>
  <c r="AV31" i="50"/>
  <c r="AU31" i="50"/>
  <c r="AT31" i="50"/>
  <c r="AS31" i="50"/>
  <c r="AR31" i="50"/>
  <c r="AZ30" i="50"/>
  <c r="AY30" i="50"/>
  <c r="AX30" i="50"/>
  <c r="AW30" i="50"/>
  <c r="AV30" i="50"/>
  <c r="AU30" i="50"/>
  <c r="AT30" i="50"/>
  <c r="AS30" i="50"/>
  <c r="AR30" i="50"/>
  <c r="BK30" i="50" s="1"/>
  <c r="AZ29" i="50"/>
  <c r="AY29" i="50"/>
  <c r="AX29" i="50"/>
  <c r="AW29" i="50"/>
  <c r="AV29" i="50"/>
  <c r="AU29" i="50"/>
  <c r="AT29" i="50"/>
  <c r="AS29" i="50"/>
  <c r="AR29" i="50"/>
  <c r="BK29" i="50" s="1"/>
  <c r="AZ28" i="50"/>
  <c r="AY28" i="50"/>
  <c r="AX28" i="50"/>
  <c r="AW28" i="50"/>
  <c r="AV28" i="50"/>
  <c r="AU28" i="50"/>
  <c r="AT28" i="50"/>
  <c r="AS28" i="50"/>
  <c r="AR28" i="50"/>
  <c r="BK28" i="50" s="1"/>
  <c r="AZ27" i="50"/>
  <c r="AY27" i="50"/>
  <c r="AX27" i="50"/>
  <c r="AW27" i="50"/>
  <c r="AV27" i="50"/>
  <c r="AU27" i="50"/>
  <c r="AT27" i="50"/>
  <c r="AS27" i="50"/>
  <c r="AR27" i="50"/>
  <c r="BK27" i="50" s="1"/>
  <c r="AZ26" i="50"/>
  <c r="AY26" i="50"/>
  <c r="AX26" i="50"/>
  <c r="AW26" i="50"/>
  <c r="AV26" i="50"/>
  <c r="AU26" i="50"/>
  <c r="AT26" i="50"/>
  <c r="AS26" i="50"/>
  <c r="AR26" i="50"/>
  <c r="BK26" i="50" s="1"/>
  <c r="AZ25" i="50"/>
  <c r="AY25" i="50"/>
  <c r="AX25" i="50"/>
  <c r="AW25" i="50"/>
  <c r="AV25" i="50"/>
  <c r="AU25" i="50"/>
  <c r="AT25" i="50"/>
  <c r="AS25" i="50"/>
  <c r="AR25" i="50"/>
  <c r="BK25" i="50" s="1"/>
  <c r="H25" i="50"/>
  <c r="F25" i="50"/>
  <c r="AZ24" i="50"/>
  <c r="AY24" i="50"/>
  <c r="AX24" i="50"/>
  <c r="AW24" i="50"/>
  <c r="AV24" i="50"/>
  <c r="AU24" i="50"/>
  <c r="AT24" i="50"/>
  <c r="AS24" i="50"/>
  <c r="AR24" i="50"/>
  <c r="AZ23" i="50"/>
  <c r="AY23" i="50"/>
  <c r="AX23" i="50"/>
  <c r="AW23" i="50"/>
  <c r="AV23" i="50"/>
  <c r="AU23" i="50"/>
  <c r="AT23" i="50"/>
  <c r="AS23" i="50"/>
  <c r="AR23" i="50"/>
  <c r="AZ22" i="50"/>
  <c r="AY22" i="50"/>
  <c r="AX22" i="50"/>
  <c r="AW22" i="50"/>
  <c r="AV22" i="50"/>
  <c r="AU22" i="50"/>
  <c r="AT22" i="50"/>
  <c r="AS22" i="50"/>
  <c r="AR22" i="50"/>
  <c r="AZ21" i="50"/>
  <c r="AY21" i="50"/>
  <c r="AX21" i="50"/>
  <c r="AW21" i="50"/>
  <c r="AV21" i="50"/>
  <c r="AU21" i="50"/>
  <c r="AT21" i="50"/>
  <c r="AS21" i="50"/>
  <c r="AR21" i="50"/>
  <c r="AZ20" i="50"/>
  <c r="AY20" i="50"/>
  <c r="AX20" i="50"/>
  <c r="AW20" i="50"/>
  <c r="AV20" i="50"/>
  <c r="AU20" i="50"/>
  <c r="AT20" i="50"/>
  <c r="AS20" i="50"/>
  <c r="AR20" i="50"/>
  <c r="AZ19" i="50"/>
  <c r="AY19" i="50"/>
  <c r="AX19" i="50"/>
  <c r="AW19" i="50"/>
  <c r="AV19" i="50"/>
  <c r="AU19" i="50"/>
  <c r="AT19" i="50"/>
  <c r="AS19" i="50"/>
  <c r="AR19" i="50"/>
  <c r="AZ18" i="50"/>
  <c r="AY18" i="50"/>
  <c r="AX18" i="50"/>
  <c r="AW18" i="50"/>
  <c r="AV18" i="50"/>
  <c r="AU18" i="50"/>
  <c r="AT18" i="50"/>
  <c r="AS18" i="50"/>
  <c r="AR18" i="50"/>
  <c r="AZ17" i="50"/>
  <c r="AY17" i="50"/>
  <c r="AX17" i="50"/>
  <c r="AW17" i="50"/>
  <c r="AV17" i="50"/>
  <c r="AU17" i="50"/>
  <c r="AT17" i="50"/>
  <c r="AS17" i="50"/>
  <c r="AR17" i="50"/>
  <c r="AZ16" i="50"/>
  <c r="AY16" i="50"/>
  <c r="AX16" i="50"/>
  <c r="AW16" i="50"/>
  <c r="AV16" i="50"/>
  <c r="AU16" i="50"/>
  <c r="AT16" i="50"/>
  <c r="AS16" i="50"/>
  <c r="AR16" i="50"/>
  <c r="H16" i="50"/>
  <c r="F16" i="50"/>
  <c r="AZ15" i="50"/>
  <c r="AY15" i="50"/>
  <c r="AX15" i="50"/>
  <c r="AW15" i="50"/>
  <c r="AV15" i="50"/>
  <c r="AU15" i="50"/>
  <c r="AT15" i="50"/>
  <c r="AS15" i="50"/>
  <c r="AR15" i="50"/>
  <c r="AZ14" i="50"/>
  <c r="AY14" i="50"/>
  <c r="AX14" i="50"/>
  <c r="AW14" i="50"/>
  <c r="AV14" i="50"/>
  <c r="AU14" i="50"/>
  <c r="AT14" i="50"/>
  <c r="AS14" i="50"/>
  <c r="AR14" i="50"/>
  <c r="AZ13" i="50"/>
  <c r="AY13" i="50"/>
  <c r="AX13" i="50"/>
  <c r="AW13" i="50"/>
  <c r="AV13" i="50"/>
  <c r="AU13" i="50"/>
  <c r="AT13" i="50"/>
  <c r="AS13" i="50"/>
  <c r="AR13" i="50"/>
  <c r="AZ12" i="50"/>
  <c r="AY12" i="50"/>
  <c r="AX12" i="50"/>
  <c r="AW12" i="50"/>
  <c r="AV12" i="50"/>
  <c r="AU12" i="50"/>
  <c r="AT12" i="50"/>
  <c r="AS12" i="50"/>
  <c r="AR12" i="50"/>
  <c r="AZ11" i="50"/>
  <c r="AY11" i="50"/>
  <c r="AX11" i="50"/>
  <c r="AW11" i="50"/>
  <c r="AV11" i="50"/>
  <c r="AU11" i="50"/>
  <c r="AT11" i="50"/>
  <c r="AS11" i="50"/>
  <c r="AR11" i="50"/>
  <c r="AZ10" i="50"/>
  <c r="AY10" i="50"/>
  <c r="AX10" i="50"/>
  <c r="AW10" i="50"/>
  <c r="AV10" i="50"/>
  <c r="AU10" i="50"/>
  <c r="AT10" i="50"/>
  <c r="AS10" i="50"/>
  <c r="AR10" i="50"/>
  <c r="AZ9" i="50"/>
  <c r="AY9" i="50"/>
  <c r="AX9" i="50"/>
  <c r="AW9" i="50"/>
  <c r="AV9" i="50"/>
  <c r="AU9" i="50"/>
  <c r="AT9" i="50"/>
  <c r="AS9" i="50"/>
  <c r="AR9" i="50"/>
  <c r="AZ8" i="50"/>
  <c r="AY8" i="50"/>
  <c r="AX8" i="50"/>
  <c r="AW8" i="50"/>
  <c r="AV8" i="50"/>
  <c r="AU8" i="50"/>
  <c r="AT8" i="50"/>
  <c r="AS8" i="50"/>
  <c r="AR8" i="50"/>
  <c r="AZ7" i="50"/>
  <c r="AY7" i="50"/>
  <c r="AX7" i="50"/>
  <c r="AW7" i="50"/>
  <c r="AV7" i="50"/>
  <c r="AU7" i="50"/>
  <c r="AT7" i="50"/>
  <c r="AS7" i="50"/>
  <c r="AR7" i="50"/>
  <c r="AZ6" i="50"/>
  <c r="AY6" i="50"/>
  <c r="AX6" i="50"/>
  <c r="AW6" i="50"/>
  <c r="AV6" i="50"/>
  <c r="AU6" i="50"/>
  <c r="AT6" i="50"/>
  <c r="AS6" i="50"/>
  <c r="AR6" i="50"/>
  <c r="H6" i="50"/>
  <c r="F6" i="50"/>
  <c r="BS96" i="49"/>
  <c r="BR96" i="49"/>
  <c r="BQ96" i="49"/>
  <c r="BP96" i="49"/>
  <c r="BO96" i="49"/>
  <c r="BN96" i="49"/>
  <c r="BM96" i="49"/>
  <c r="BL96" i="49"/>
  <c r="BK96" i="49"/>
  <c r="BJ96" i="49"/>
  <c r="BI96" i="49"/>
  <c r="BH96" i="49"/>
  <c r="BG96" i="49"/>
  <c r="BF96" i="49"/>
  <c r="BE96" i="49"/>
  <c r="BD96" i="49"/>
  <c r="BC96" i="49"/>
  <c r="BB96" i="49"/>
  <c r="BA96" i="49"/>
  <c r="BS95" i="49"/>
  <c r="BR95" i="49"/>
  <c r="BQ95" i="49"/>
  <c r="BP95" i="49"/>
  <c r="BO95" i="49"/>
  <c r="BN95" i="49"/>
  <c r="BM95" i="49"/>
  <c r="BL95" i="49"/>
  <c r="BK95" i="49"/>
  <c r="BJ95" i="49"/>
  <c r="BI95" i="49"/>
  <c r="BH95" i="49"/>
  <c r="BG95" i="49"/>
  <c r="BF95" i="49"/>
  <c r="BE95" i="49"/>
  <c r="BD95" i="49"/>
  <c r="BC95" i="49"/>
  <c r="BB95" i="49"/>
  <c r="BA95" i="49"/>
  <c r="BH93" i="49"/>
  <c r="BG93" i="49"/>
  <c r="BF93" i="49"/>
  <c r="BE93" i="49"/>
  <c r="BD93" i="49"/>
  <c r="BC93" i="49"/>
  <c r="BB93" i="49"/>
  <c r="BA93" i="49"/>
  <c r="BH92" i="49"/>
  <c r="BG92" i="49"/>
  <c r="BF92" i="49"/>
  <c r="BE92" i="49"/>
  <c r="BD92" i="49"/>
  <c r="BC92" i="49"/>
  <c r="BB92" i="49"/>
  <c r="BA92" i="49"/>
  <c r="BD90" i="49"/>
  <c r="BC90" i="49"/>
  <c r="BB90" i="49"/>
  <c r="BA90" i="49"/>
  <c r="BD89" i="49"/>
  <c r="BC89" i="49"/>
  <c r="BB89" i="49"/>
  <c r="BA89" i="49"/>
  <c r="BG87" i="49"/>
  <c r="BF87" i="49"/>
  <c r="BE87" i="49"/>
  <c r="BD87" i="49"/>
  <c r="BC87" i="49"/>
  <c r="BB87" i="49"/>
  <c r="BA87" i="49"/>
  <c r="BG86" i="49"/>
  <c r="BF86" i="49"/>
  <c r="BE86" i="49"/>
  <c r="BD86" i="49"/>
  <c r="BC86" i="49"/>
  <c r="BB86" i="49"/>
  <c r="BA86" i="49"/>
  <c r="BF84" i="49"/>
  <c r="BE84" i="49"/>
  <c r="BD84" i="49"/>
  <c r="BC84" i="49"/>
  <c r="BB84" i="49"/>
  <c r="BA84" i="49"/>
  <c r="BF83" i="49"/>
  <c r="BE83" i="49"/>
  <c r="BD83" i="49"/>
  <c r="BC83" i="49"/>
  <c r="BB83" i="49"/>
  <c r="BA83" i="49"/>
  <c r="BM67" i="49"/>
  <c r="BS67" i="49"/>
  <c r="BR67" i="49"/>
  <c r="BQ67" i="49"/>
  <c r="BP67" i="49"/>
  <c r="BO67" i="49"/>
  <c r="BN67" i="49"/>
  <c r="BL67" i="49"/>
  <c r="BK67" i="49"/>
  <c r="BJ67" i="49"/>
  <c r="BI67" i="49"/>
  <c r="BH67" i="49"/>
  <c r="BG67" i="49"/>
  <c r="BF67" i="49"/>
  <c r="BE67" i="49"/>
  <c r="BD67" i="49"/>
  <c r="BC67" i="49"/>
  <c r="BB67" i="49"/>
  <c r="BA67" i="49"/>
  <c r="BS66" i="49"/>
  <c r="BR66" i="49"/>
  <c r="BQ66" i="49"/>
  <c r="BP66" i="49"/>
  <c r="BO66" i="49"/>
  <c r="BN66" i="49"/>
  <c r="BM66" i="49"/>
  <c r="BL66" i="49"/>
  <c r="BK66" i="49"/>
  <c r="BJ66" i="49"/>
  <c r="BH66" i="49"/>
  <c r="BI66" i="49"/>
  <c r="BG66" i="49"/>
  <c r="BF66" i="49"/>
  <c r="BE66" i="49"/>
  <c r="BD66" i="49"/>
  <c r="BC66" i="49"/>
  <c r="BB66" i="49"/>
  <c r="BA66" i="49"/>
  <c r="BH64" i="49"/>
  <c r="BG64" i="49"/>
  <c r="BH44" i="49"/>
  <c r="BH43" i="49" s="1"/>
  <c r="BG44" i="49"/>
  <c r="BG43" i="49" s="1"/>
  <c r="BG42" i="49"/>
  <c r="BG41" i="49" s="1"/>
  <c r="BH63" i="49"/>
  <c r="BG63" i="49"/>
  <c r="BF64" i="49"/>
  <c r="BF63" i="49"/>
  <c r="BF44" i="49"/>
  <c r="BF43" i="49" s="1"/>
  <c r="BF42" i="49"/>
  <c r="BF41" i="49" s="1"/>
  <c r="BE64" i="49"/>
  <c r="BE63" i="49"/>
  <c r="BD64" i="49"/>
  <c r="BC64" i="49"/>
  <c r="BB64" i="49"/>
  <c r="BA64" i="49"/>
  <c r="BD63" i="49"/>
  <c r="BC63" i="49"/>
  <c r="BB63" i="49"/>
  <c r="BA63" i="49"/>
  <c r="BD61" i="49"/>
  <c r="BC61" i="49"/>
  <c r="BB61" i="49"/>
  <c r="BA61" i="49"/>
  <c r="BD60" i="49"/>
  <c r="BA60" i="49"/>
  <c r="BB60" i="49"/>
  <c r="BC60" i="49"/>
  <c r="BA57" i="49"/>
  <c r="BG58" i="49"/>
  <c r="BF58" i="49"/>
  <c r="BE58" i="49"/>
  <c r="BD58" i="49"/>
  <c r="BC58" i="49"/>
  <c r="BB58" i="49"/>
  <c r="BA58" i="49"/>
  <c r="BG57" i="49"/>
  <c r="BF57" i="49"/>
  <c r="BE57" i="49"/>
  <c r="BA34" i="49"/>
  <c r="BA33" i="49" s="1"/>
  <c r="BD57" i="49"/>
  <c r="BC57" i="49"/>
  <c r="BB57" i="49"/>
  <c r="BA32" i="49"/>
  <c r="BA31" i="49" s="1"/>
  <c r="BB55" i="49"/>
  <c r="BC55" i="49"/>
  <c r="BD55" i="49"/>
  <c r="BE55" i="49"/>
  <c r="BF55" i="49"/>
  <c r="BA55" i="49"/>
  <c r="BB54" i="49"/>
  <c r="BC54" i="49"/>
  <c r="BD54" i="49"/>
  <c r="BE54" i="49"/>
  <c r="BF54" i="49"/>
  <c r="BA54" i="49"/>
  <c r="BS49" i="49"/>
  <c r="BS48" i="49" s="1"/>
  <c r="BS47" i="49"/>
  <c r="BS46" i="49" s="1"/>
  <c r="BR49" i="49"/>
  <c r="BR48" i="49" s="1"/>
  <c r="BR47" i="49"/>
  <c r="BR46" i="49" s="1"/>
  <c r="BQ49" i="49"/>
  <c r="BQ48" i="49" s="1"/>
  <c r="BQ47" i="49"/>
  <c r="BQ46" i="49" s="1"/>
  <c r="BP49" i="49"/>
  <c r="BP48" i="49" s="1"/>
  <c r="BP47" i="49"/>
  <c r="BP46" i="49" s="1"/>
  <c r="BO49" i="49"/>
  <c r="BO48" i="49" s="1"/>
  <c r="BO47" i="49"/>
  <c r="BO46" i="49" s="1"/>
  <c r="BN49" i="49"/>
  <c r="BN48" i="49" s="1"/>
  <c r="BN47" i="49"/>
  <c r="BN46" i="49" s="1"/>
  <c r="BM49" i="49"/>
  <c r="BM48" i="49" s="1"/>
  <c r="BM47" i="49"/>
  <c r="BM46" i="49" s="1"/>
  <c r="BL49" i="49"/>
  <c r="BL48" i="49" s="1"/>
  <c r="BL47" i="49"/>
  <c r="BL46" i="49" s="1"/>
  <c r="BK49" i="49"/>
  <c r="BK48" i="49" s="1"/>
  <c r="BK47" i="49"/>
  <c r="BK46" i="49" s="1"/>
  <c r="BJ49" i="49"/>
  <c r="BJ48" i="49" s="1"/>
  <c r="BJ47" i="49"/>
  <c r="BJ46" i="49" s="1"/>
  <c r="BI49" i="49"/>
  <c r="BI48" i="49" s="1"/>
  <c r="BI47" i="49"/>
  <c r="BI46" i="49" s="1"/>
  <c r="BH49" i="49"/>
  <c r="BH48" i="49" s="1"/>
  <c r="BH47" i="49"/>
  <c r="BH46" i="49" s="1"/>
  <c r="BG49" i="49"/>
  <c r="BG48" i="49" s="1"/>
  <c r="BG47" i="49"/>
  <c r="BG46" i="49" s="1"/>
  <c r="BF49" i="49"/>
  <c r="BF48" i="49" s="1"/>
  <c r="BF47" i="49"/>
  <c r="BF46" i="49" s="1"/>
  <c r="BE49" i="49"/>
  <c r="BE48" i="49" s="1"/>
  <c r="BE47" i="49"/>
  <c r="BE46" i="49" s="1"/>
  <c r="BD49" i="49"/>
  <c r="BD48" i="49" s="1"/>
  <c r="BD47" i="49"/>
  <c r="BD46" i="49" s="1"/>
  <c r="BC49" i="49"/>
  <c r="BC48" i="49" s="1"/>
  <c r="BC47" i="49"/>
  <c r="BC46" i="49" s="1"/>
  <c r="BB49" i="49"/>
  <c r="BB48" i="49" s="1"/>
  <c r="BB47" i="49"/>
  <c r="BB46" i="49" s="1"/>
  <c r="BA49" i="49"/>
  <c r="BA48" i="49" s="1"/>
  <c r="BA47" i="49"/>
  <c r="BA46" i="49" s="1"/>
  <c r="BE44" i="49"/>
  <c r="BE43" i="49" s="1"/>
  <c r="BD44" i="49"/>
  <c r="BD43" i="49" s="1"/>
  <c r="BC44" i="49"/>
  <c r="BC43" i="49" s="1"/>
  <c r="BB44" i="49"/>
  <c r="BB43" i="49" s="1"/>
  <c r="BA44" i="49"/>
  <c r="BA43" i="49" s="1"/>
  <c r="BH42" i="49"/>
  <c r="BH41" i="49" s="1"/>
  <c r="BE42" i="49"/>
  <c r="BE41" i="49" s="1"/>
  <c r="BD42" i="49"/>
  <c r="BD41" i="49" s="1"/>
  <c r="BC42" i="49"/>
  <c r="BC41" i="49" s="1"/>
  <c r="BA42" i="49"/>
  <c r="BA41" i="49" s="1"/>
  <c r="BB42" i="49"/>
  <c r="BB41" i="49" s="1"/>
  <c r="BA27" i="49"/>
  <c r="BA26" i="49" s="1"/>
  <c r="BD39" i="49"/>
  <c r="BD38" i="49" s="1"/>
  <c r="BC39" i="49"/>
  <c r="BC38" i="49" s="1"/>
  <c r="BB39" i="49"/>
  <c r="BB38" i="49" s="1"/>
  <c r="BA39" i="49"/>
  <c r="BA38" i="49" s="1"/>
  <c r="BA37" i="49"/>
  <c r="BA36" i="49" s="1"/>
  <c r="BB34" i="49"/>
  <c r="BB33" i="49" s="1"/>
  <c r="BG34" i="49"/>
  <c r="BG33" i="49" s="1"/>
  <c r="BF34" i="49"/>
  <c r="BF33" i="49" s="1"/>
  <c r="BE34" i="49"/>
  <c r="BE33" i="49" s="1"/>
  <c r="BD34" i="49"/>
  <c r="BD33" i="49" s="1"/>
  <c r="BC34" i="49"/>
  <c r="BC33" i="49" s="1"/>
  <c r="BB29" i="49"/>
  <c r="BB28" i="49" s="1"/>
  <c r="BC29" i="49"/>
  <c r="BC28" i="49" s="1"/>
  <c r="BD29" i="49"/>
  <c r="BD28" i="49" s="1"/>
  <c r="BE29" i="49"/>
  <c r="BE28" i="49" s="1"/>
  <c r="BF29" i="49"/>
  <c r="BF28" i="49" s="1"/>
  <c r="BA29" i="49"/>
  <c r="BA28" i="49" s="1"/>
  <c r="BD37" i="49"/>
  <c r="BD36" i="49" s="1"/>
  <c r="BC37" i="49"/>
  <c r="BC36" i="49" s="1"/>
  <c r="BB37" i="49"/>
  <c r="BB36" i="49" s="1"/>
  <c r="BG32" i="49"/>
  <c r="BG31" i="49" s="1"/>
  <c r="BF32" i="49"/>
  <c r="BF31" i="49" s="1"/>
  <c r="BE32" i="49"/>
  <c r="BE31" i="49" s="1"/>
  <c r="BD32" i="49"/>
  <c r="BD31" i="49" s="1"/>
  <c r="BC32" i="49"/>
  <c r="BC31" i="49" s="1"/>
  <c r="BB32" i="49"/>
  <c r="BB31" i="49" s="1"/>
  <c r="BB27" i="49"/>
  <c r="BB26" i="49" s="1"/>
  <c r="BC27" i="49"/>
  <c r="BC26" i="49" s="1"/>
  <c r="BD27" i="49"/>
  <c r="BD26" i="49" s="1"/>
  <c r="BE27" i="49"/>
  <c r="BE26" i="49" s="1"/>
  <c r="BF27" i="49"/>
  <c r="BF26" i="49" s="1"/>
  <c r="AX93" i="49"/>
  <c r="AS93" i="49"/>
  <c r="AX325" i="49"/>
  <c r="AW325" i="49"/>
  <c r="AV325" i="49"/>
  <c r="AU325" i="49"/>
  <c r="AT325" i="49"/>
  <c r="AS325" i="49"/>
  <c r="AR325" i="49"/>
  <c r="AQ325" i="49"/>
  <c r="AP325" i="49"/>
  <c r="AO325" i="49"/>
  <c r="AN325" i="49"/>
  <c r="AM325" i="49"/>
  <c r="AL325" i="49"/>
  <c r="AK325" i="49"/>
  <c r="AJ325" i="49"/>
  <c r="AI325" i="49"/>
  <c r="AH325" i="49"/>
  <c r="AG325" i="49"/>
  <c r="AF325" i="49"/>
  <c r="AE325" i="49"/>
  <c r="AD325" i="49"/>
  <c r="AC325" i="49"/>
  <c r="AB325" i="49"/>
  <c r="AA325" i="49"/>
  <c r="AW93" i="49"/>
  <c r="AV93" i="49"/>
  <c r="AU93" i="49"/>
  <c r="AT93" i="49"/>
  <c r="AR93" i="49"/>
  <c r="AQ93" i="49"/>
  <c r="AP93" i="49"/>
  <c r="AO93" i="49"/>
  <c r="AN93" i="49"/>
  <c r="AM93" i="49"/>
  <c r="AL93" i="49"/>
  <c r="AK93" i="49"/>
  <c r="AJ93" i="49"/>
  <c r="AI93" i="49"/>
  <c r="AH93" i="49"/>
  <c r="AG93" i="49"/>
  <c r="AF93" i="49"/>
  <c r="AE93" i="49"/>
  <c r="AD93" i="49"/>
  <c r="AC93" i="49"/>
  <c r="AB93" i="49"/>
  <c r="AA93" i="49"/>
  <c r="AS36" i="49"/>
  <c r="AS37" i="49" s="1"/>
  <c r="AS38" i="49" s="1"/>
  <c r="AB36" i="49"/>
  <c r="AB37" i="49" s="1"/>
  <c r="AB38" i="49" s="1"/>
  <c r="AC36" i="49"/>
  <c r="AC37" i="49" s="1"/>
  <c r="AC38" i="49" s="1"/>
  <c r="AD36" i="49"/>
  <c r="AD37" i="49" s="1"/>
  <c r="AD38" i="49" s="1"/>
  <c r="AE36" i="49"/>
  <c r="AE37" i="49" s="1"/>
  <c r="AE38" i="49" s="1"/>
  <c r="AF36" i="49"/>
  <c r="AF37" i="49" s="1"/>
  <c r="AF38" i="49" s="1"/>
  <c r="AH36" i="49"/>
  <c r="AH37" i="49" s="1"/>
  <c r="AH38" i="49" s="1"/>
  <c r="AI36" i="49"/>
  <c r="AI37" i="49" s="1"/>
  <c r="AI38" i="49" s="1"/>
  <c r="AJ36" i="49"/>
  <c r="AJ37" i="49" s="1"/>
  <c r="AJ38" i="49" s="1"/>
  <c r="AK36" i="49"/>
  <c r="AK37" i="49" s="1"/>
  <c r="AK38" i="49" s="1"/>
  <c r="AL36" i="49"/>
  <c r="AL37" i="49" s="1"/>
  <c r="AL38" i="49" s="1"/>
  <c r="AM36" i="49"/>
  <c r="AM37" i="49" s="1"/>
  <c r="AM38" i="49" s="1"/>
  <c r="AN36" i="49"/>
  <c r="AN37" i="49" s="1"/>
  <c r="AN38" i="49" s="1"/>
  <c r="AO36" i="49"/>
  <c r="AO37" i="49" s="1"/>
  <c r="AO38" i="49" s="1"/>
  <c r="AP36" i="49"/>
  <c r="AP37" i="49" s="1"/>
  <c r="AP38" i="49" s="1"/>
  <c r="AQ36" i="49"/>
  <c r="AQ37" i="49" s="1"/>
  <c r="AQ38" i="49" s="1"/>
  <c r="AR36" i="49"/>
  <c r="AR37" i="49" s="1"/>
  <c r="AR38" i="49" s="1"/>
  <c r="AT36" i="49"/>
  <c r="AT37" i="49" s="1"/>
  <c r="AT38" i="49" s="1"/>
  <c r="AU36" i="49"/>
  <c r="AU37" i="49" s="1"/>
  <c r="AU38" i="49" s="1"/>
  <c r="AV36" i="49"/>
  <c r="AV37" i="49" s="1"/>
  <c r="AV38" i="49" s="1"/>
  <c r="AW36" i="49"/>
  <c r="AW37" i="49" s="1"/>
  <c r="AW38" i="49" s="1"/>
  <c r="AX36" i="49"/>
  <c r="AX37" i="49" s="1"/>
  <c r="AX38" i="49" s="1"/>
  <c r="AA36" i="49"/>
  <c r="AA37" i="49" s="1"/>
  <c r="AA38" i="49" s="1"/>
  <c r="BA316" i="49"/>
  <c r="BA315" i="49"/>
  <c r="BD325" i="49"/>
  <c r="BD324" i="49" s="1"/>
  <c r="BC325" i="49"/>
  <c r="BC324" i="49" s="1"/>
  <c r="BB325" i="49"/>
  <c r="BB324" i="49" s="1"/>
  <c r="BA325" i="49"/>
  <c r="BA324" i="49" s="1"/>
  <c r="BG322" i="49"/>
  <c r="BG321" i="49" s="1"/>
  <c r="BF322" i="49"/>
  <c r="BF321" i="49" s="1"/>
  <c r="BE322" i="49"/>
  <c r="BE321" i="49" s="1"/>
  <c r="BD322" i="49"/>
  <c r="BD321" i="49" s="1"/>
  <c r="BC322" i="49"/>
  <c r="BC321" i="49" s="1"/>
  <c r="BB322" i="49"/>
  <c r="BB321" i="49" s="1"/>
  <c r="BA322" i="49"/>
  <c r="BA321" i="49" s="1"/>
  <c r="BF319" i="49"/>
  <c r="BF318" i="49" s="1"/>
  <c r="BE319" i="49"/>
  <c r="BE318" i="49" s="1"/>
  <c r="BD319" i="49"/>
  <c r="BD318" i="49" s="1"/>
  <c r="BC319" i="49"/>
  <c r="BC318" i="49" s="1"/>
  <c r="BB319" i="49"/>
  <c r="BB318" i="49" s="1"/>
  <c r="BA319" i="49"/>
  <c r="BA318" i="49" s="1"/>
  <c r="AS339" i="49"/>
  <c r="AM339" i="49"/>
  <c r="AG343" i="49"/>
  <c r="AL343" i="49"/>
  <c r="AK343" i="49"/>
  <c r="AJ343" i="49"/>
  <c r="AI343" i="49"/>
  <c r="AH343" i="49"/>
  <c r="AG339" i="49"/>
  <c r="AL341" i="49"/>
  <c r="AK341" i="49"/>
  <c r="AJ341" i="49"/>
  <c r="AI341" i="49"/>
  <c r="AH341" i="49"/>
  <c r="AG341" i="49"/>
  <c r="AL340" i="49"/>
  <c r="AK340" i="49"/>
  <c r="AJ340" i="49"/>
  <c r="AI340" i="49"/>
  <c r="AH340" i="49"/>
  <c r="AG340" i="49"/>
  <c r="AL339" i="49"/>
  <c r="AK339" i="49"/>
  <c r="AJ339" i="49"/>
  <c r="AI339" i="49"/>
  <c r="AH339" i="49"/>
  <c r="AD16" i="49"/>
  <c r="AE16" i="49" s="1"/>
  <c r="AF16" i="49" s="1"/>
  <c r="AG16" i="49" s="1"/>
  <c r="AD15" i="49"/>
  <c r="AD14" i="49"/>
  <c r="AD13" i="49"/>
  <c r="AD12" i="49"/>
  <c r="AD11" i="49"/>
  <c r="AD10" i="49"/>
  <c r="AC15" i="49"/>
  <c r="AC13" i="49"/>
  <c r="AC12" i="49"/>
  <c r="AC11" i="49"/>
  <c r="AC10" i="49"/>
  <c r="AB12" i="49"/>
  <c r="AB11" i="49"/>
  <c r="AB10" i="49"/>
  <c r="AA12" i="49"/>
  <c r="AA11" i="49"/>
  <c r="AA10" i="49"/>
  <c r="F10" i="49"/>
  <c r="O10" i="49" s="1"/>
  <c r="F16" i="49"/>
  <c r="O16" i="49" s="1"/>
  <c r="F15" i="49"/>
  <c r="O15" i="49" s="1"/>
  <c r="F14" i="49"/>
  <c r="O14" i="49" s="1"/>
  <c r="F13" i="49"/>
  <c r="O13" i="49" s="1"/>
  <c r="F12" i="49"/>
  <c r="O12" i="49" s="1"/>
  <c r="F11" i="49"/>
  <c r="O11" i="49" s="1"/>
  <c r="D10" i="49"/>
  <c r="M10" i="49" s="1"/>
  <c r="D16" i="49"/>
  <c r="M16" i="49" s="1"/>
  <c r="D15" i="49"/>
  <c r="M15" i="49" s="1"/>
  <c r="D14" i="49"/>
  <c r="M14" i="49" s="1"/>
  <c r="D13" i="49"/>
  <c r="M13" i="49" s="1"/>
  <c r="D12" i="49"/>
  <c r="M12" i="49" s="1"/>
  <c r="D11" i="49"/>
  <c r="M11" i="49" s="1"/>
  <c r="C11" i="49"/>
  <c r="L11" i="49" s="1"/>
  <c r="E11" i="49"/>
  <c r="N11" i="49" s="1"/>
  <c r="C12" i="49"/>
  <c r="L12" i="49" s="1"/>
  <c r="E12" i="49"/>
  <c r="N12" i="49" s="1"/>
  <c r="C13" i="49"/>
  <c r="L13" i="49" s="1"/>
  <c r="E13" i="49"/>
  <c r="N13" i="49" s="1"/>
  <c r="C14" i="49"/>
  <c r="L14" i="49" s="1"/>
  <c r="E14" i="49"/>
  <c r="N14" i="49" s="1"/>
  <c r="C15" i="49"/>
  <c r="L15" i="49" s="1"/>
  <c r="E15" i="49"/>
  <c r="N15" i="49" s="1"/>
  <c r="C16" i="49"/>
  <c r="L16" i="49" s="1"/>
  <c r="E16" i="49"/>
  <c r="N16" i="49" s="1"/>
  <c r="E10" i="49"/>
  <c r="N10" i="49" s="1"/>
  <c r="C10" i="49"/>
  <c r="AX345" i="49"/>
  <c r="AW345" i="49"/>
  <c r="AV345" i="49"/>
  <c r="AU345" i="49"/>
  <c r="AT345" i="49"/>
  <c r="AS345" i="49"/>
  <c r="AX344" i="49"/>
  <c r="AW344" i="49"/>
  <c r="AV344" i="49"/>
  <c r="AU344" i="49"/>
  <c r="AT344" i="49"/>
  <c r="AS344" i="49"/>
  <c r="AR344" i="49"/>
  <c r="AQ344" i="49"/>
  <c r="AP344" i="49"/>
  <c r="AO344" i="49"/>
  <c r="AN344" i="49"/>
  <c r="AM344" i="49"/>
  <c r="AX343" i="49"/>
  <c r="AW343" i="49"/>
  <c r="AV343" i="49"/>
  <c r="AU343" i="49"/>
  <c r="AT343" i="49"/>
  <c r="AS343" i="49"/>
  <c r="AX342" i="49"/>
  <c r="AW342" i="49"/>
  <c r="AV342" i="49"/>
  <c r="AU342" i="49"/>
  <c r="AT342" i="49"/>
  <c r="AS342" i="49"/>
  <c r="AR342" i="49"/>
  <c r="AQ342" i="49"/>
  <c r="AP342" i="49"/>
  <c r="AO342" i="49"/>
  <c r="AN342" i="49"/>
  <c r="AM342" i="49"/>
  <c r="AX341" i="49"/>
  <c r="AW341" i="49"/>
  <c r="AV341" i="49"/>
  <c r="AU341" i="49"/>
  <c r="AT341" i="49"/>
  <c r="AS341" i="49"/>
  <c r="AR341" i="49"/>
  <c r="AQ341" i="49"/>
  <c r="AP341" i="49"/>
  <c r="AO341" i="49"/>
  <c r="AN341" i="49"/>
  <c r="AM341" i="49"/>
  <c r="AF341" i="49"/>
  <c r="AE341" i="49"/>
  <c r="AD341" i="49"/>
  <c r="AC341" i="49"/>
  <c r="AB341" i="49"/>
  <c r="AA341" i="49"/>
  <c r="AX340" i="49"/>
  <c r="AW340" i="49"/>
  <c r="AV340" i="49"/>
  <c r="AU340" i="49"/>
  <c r="AT340" i="49"/>
  <c r="AS340" i="49"/>
  <c r="AR340" i="49"/>
  <c r="AQ340" i="49"/>
  <c r="AP340" i="49"/>
  <c r="AO340" i="49"/>
  <c r="AN340" i="49"/>
  <c r="AM340" i="49"/>
  <c r="AF340" i="49"/>
  <c r="AE340" i="49"/>
  <c r="AD340" i="49"/>
  <c r="AC340" i="49"/>
  <c r="AB340" i="49"/>
  <c r="AA340" i="49"/>
  <c r="AX339" i="49"/>
  <c r="AW339" i="49"/>
  <c r="AV339" i="49"/>
  <c r="AU339" i="49"/>
  <c r="AT339" i="49"/>
  <c r="AR339" i="49"/>
  <c r="AQ339" i="49"/>
  <c r="AP339" i="49"/>
  <c r="AO339" i="49"/>
  <c r="AN339" i="49"/>
  <c r="AF339" i="49"/>
  <c r="AE339" i="49"/>
  <c r="AD339" i="49"/>
  <c r="AC339" i="49"/>
  <c r="AB339" i="49"/>
  <c r="AA339" i="49"/>
  <c r="BK12" i="60" l="1"/>
  <c r="BS12" i="60" s="1"/>
  <c r="BK6" i="60"/>
  <c r="BS6" i="60" s="1"/>
  <c r="BC6" i="60"/>
  <c r="BT6" i="60" s="1"/>
  <c r="BD6" i="60"/>
  <c r="BE6" i="60" s="1"/>
  <c r="BP12" i="60"/>
  <c r="BQ12" i="60"/>
  <c r="BD12" i="60"/>
  <c r="BU12" i="60" s="1"/>
  <c r="BC12" i="60"/>
  <c r="BL21" i="60"/>
  <c r="BB20" i="60"/>
  <c r="BL18" i="60"/>
  <c r="BM23" i="60"/>
  <c r="BB14" i="60"/>
  <c r="BL11" i="60"/>
  <c r="BD13" i="60"/>
  <c r="BC19" i="60"/>
  <c r="BK9" i="60"/>
  <c r="BL9" i="60"/>
  <c r="BD11" i="60"/>
  <c r="BL8" i="60"/>
  <c r="BC22" i="60"/>
  <c r="BC10" i="60"/>
  <c r="BM15" i="60"/>
  <c r="BK23" i="60"/>
  <c r="BN44" i="60"/>
  <c r="BM19" i="60"/>
  <c r="BK13" i="60"/>
  <c r="BC14" i="60"/>
  <c r="BT14" i="60" s="1"/>
  <c r="BD9" i="60"/>
  <c r="BL13" i="60"/>
  <c r="BB21" i="60"/>
  <c r="BL51" i="60"/>
  <c r="BC9" i="60"/>
  <c r="BB15" i="60"/>
  <c r="BS15" i="60" s="1"/>
  <c r="BC20" i="60"/>
  <c r="BB7" i="60"/>
  <c r="BB9" i="60"/>
  <c r="BB18" i="60"/>
  <c r="BL20" i="60"/>
  <c r="BK7" i="60"/>
  <c r="BC8" i="60"/>
  <c r="BB10" i="60"/>
  <c r="BM16" i="60"/>
  <c r="BK21" i="60"/>
  <c r="BN46" i="60"/>
  <c r="BC7" i="60"/>
  <c r="BL7" i="60"/>
  <c r="BD8" i="60"/>
  <c r="BC15" i="60"/>
  <c r="BB16" i="60"/>
  <c r="BD17" i="60"/>
  <c r="BC21" i="60"/>
  <c r="BB22" i="60"/>
  <c r="BK8" i="60"/>
  <c r="BB11" i="60"/>
  <c r="BK17" i="60"/>
  <c r="BS17" i="60" s="1"/>
  <c r="BD18" i="60"/>
  <c r="BB23" i="60"/>
  <c r="BD23" i="60"/>
  <c r="BU23" i="60" s="1"/>
  <c r="BD7" i="60"/>
  <c r="BB8" i="60"/>
  <c r="BC13" i="60"/>
  <c r="BL19" i="60"/>
  <c r="BL22" i="60"/>
  <c r="BL54" i="60"/>
  <c r="G34" i="60"/>
  <c r="BK10" i="60"/>
  <c r="BM7" i="60"/>
  <c r="BM9" i="60"/>
  <c r="BM8" i="60"/>
  <c r="BL10" i="60"/>
  <c r="BD10" i="60"/>
  <c r="BC11" i="60"/>
  <c r="BT11" i="60" s="1"/>
  <c r="BM13" i="60"/>
  <c r="BK14" i="60"/>
  <c r="BM11" i="60"/>
  <c r="BK11" i="60"/>
  <c r="BB13" i="60"/>
  <c r="BM10" i="60"/>
  <c r="BD14" i="60"/>
  <c r="BM14" i="60"/>
  <c r="BD22" i="60"/>
  <c r="BM22" i="60"/>
  <c r="BL15" i="60"/>
  <c r="BD15" i="60"/>
  <c r="BL16" i="60"/>
  <c r="BT16" i="60" s="1"/>
  <c r="BD16" i="60"/>
  <c r="BC17" i="60"/>
  <c r="BL17" i="60"/>
  <c r="BM17" i="60"/>
  <c r="BK16" i="60"/>
  <c r="BM18" i="60"/>
  <c r="BK20" i="60"/>
  <c r="BD19" i="60"/>
  <c r="BC23" i="60"/>
  <c r="BL23" i="60"/>
  <c r="BC18" i="60"/>
  <c r="BT18" i="60" s="1"/>
  <c r="BD21" i="60"/>
  <c r="BM21" i="60"/>
  <c r="BK19" i="60"/>
  <c r="BN42" i="60"/>
  <c r="BN50" i="60"/>
  <c r="BD20" i="60"/>
  <c r="BM20" i="60"/>
  <c r="BK22" i="60"/>
  <c r="BK18" i="60"/>
  <c r="G31" i="60"/>
  <c r="BS81" i="59"/>
  <c r="BF82" i="59"/>
  <c r="BG82" i="59"/>
  <c r="BH82" i="59"/>
  <c r="BT82" i="59"/>
  <c r="BY82" i="59" s="1"/>
  <c r="BE82" i="59"/>
  <c r="BS80" i="59"/>
  <c r="BP82" i="59"/>
  <c r="BO82" i="59"/>
  <c r="BQ82" i="59"/>
  <c r="BN82" i="59"/>
  <c r="BT79" i="59"/>
  <c r="BG79" i="59"/>
  <c r="BP79" i="59"/>
  <c r="BQ81" i="59"/>
  <c r="BP81" i="59"/>
  <c r="BN81" i="59"/>
  <c r="BO81" i="59"/>
  <c r="BN79" i="59"/>
  <c r="BQ80" i="59"/>
  <c r="BE79" i="59"/>
  <c r="BT80" i="59"/>
  <c r="CM82" i="59"/>
  <c r="CE82" i="59"/>
  <c r="BW82" i="59"/>
  <c r="BP80" i="59"/>
  <c r="BQ79" i="59"/>
  <c r="BO80" i="59"/>
  <c r="CK82" i="59"/>
  <c r="BC81" i="59"/>
  <c r="BT81" i="59" s="1"/>
  <c r="BD80" i="59"/>
  <c r="BU80" i="59" s="1"/>
  <c r="BO79" i="59"/>
  <c r="CR82" i="59"/>
  <c r="CJ82" i="59"/>
  <c r="CE79" i="59"/>
  <c r="BD79" i="59"/>
  <c r="BU79" i="59" s="1"/>
  <c r="CN79" i="59" s="1"/>
  <c r="CP82" i="59"/>
  <c r="CH82" i="59"/>
  <c r="CO82" i="59"/>
  <c r="CG82" i="59"/>
  <c r="BS78" i="59"/>
  <c r="CK78" i="59" s="1"/>
  <c r="BQ78" i="59"/>
  <c r="BP78" i="59"/>
  <c r="BO78" i="59"/>
  <c r="BN78" i="59"/>
  <c r="CI78" i="59"/>
  <c r="CH78" i="59"/>
  <c r="CN78" i="59"/>
  <c r="CF78" i="59"/>
  <c r="CE78" i="59"/>
  <c r="CD78" i="59"/>
  <c r="BV78" i="59"/>
  <c r="BE78" i="59"/>
  <c r="BF78" i="59"/>
  <c r="BG78" i="59"/>
  <c r="BH78" i="59"/>
  <c r="BT77" i="59"/>
  <c r="BE75" i="59"/>
  <c r="BF75" i="59"/>
  <c r="BG75" i="59"/>
  <c r="BH75" i="59"/>
  <c r="BS75" i="59"/>
  <c r="BN77" i="59"/>
  <c r="BO77" i="59"/>
  <c r="BQ77" i="59"/>
  <c r="BP77" i="59"/>
  <c r="BH72" i="59"/>
  <c r="BS72" i="59"/>
  <c r="BS76" i="59"/>
  <c r="BE74" i="59"/>
  <c r="BQ71" i="59"/>
  <c r="BS71" i="59"/>
  <c r="BO71" i="59"/>
  <c r="BN71" i="59"/>
  <c r="BP71" i="59"/>
  <c r="BH70" i="59"/>
  <c r="BS70" i="59"/>
  <c r="BE70" i="59"/>
  <c r="BG70" i="59"/>
  <c r="BF70" i="59"/>
  <c r="BT76" i="59"/>
  <c r="BN76" i="59"/>
  <c r="BO76" i="59"/>
  <c r="BP76" i="59"/>
  <c r="BQ76" i="59"/>
  <c r="BT69" i="59"/>
  <c r="BO73" i="59"/>
  <c r="BP73" i="59"/>
  <c r="BQ73" i="59"/>
  <c r="BN73" i="59"/>
  <c r="BN69" i="59"/>
  <c r="BT73" i="59"/>
  <c r="BN75" i="59"/>
  <c r="BE73" i="59"/>
  <c r="BF73" i="59"/>
  <c r="BG73" i="59"/>
  <c r="BH73" i="59"/>
  <c r="BS73" i="59"/>
  <c r="BN72" i="59"/>
  <c r="BQ72" i="59"/>
  <c r="BS77" i="59"/>
  <c r="BL75" i="59"/>
  <c r="BT75" i="59" s="1"/>
  <c r="BM74" i="59"/>
  <c r="BO74" i="59" s="1"/>
  <c r="BO72" i="59"/>
  <c r="BQ70" i="59"/>
  <c r="BS69" i="59"/>
  <c r="BH69" i="59"/>
  <c r="BC72" i="59"/>
  <c r="BT72" i="59" s="1"/>
  <c r="BD71" i="59"/>
  <c r="BU71" i="59" s="1"/>
  <c r="BO70" i="59"/>
  <c r="BP69" i="59"/>
  <c r="BQ75" i="59"/>
  <c r="BS74" i="59"/>
  <c r="BH74" i="59"/>
  <c r="BC71" i="59"/>
  <c r="BG71" i="59" s="1"/>
  <c r="BO69" i="59"/>
  <c r="BD77" i="59"/>
  <c r="BU77" i="59" s="1"/>
  <c r="BP75" i="59"/>
  <c r="BG74" i="59"/>
  <c r="BD69" i="59"/>
  <c r="BU69" i="59" s="1"/>
  <c r="BD76" i="59"/>
  <c r="BU76" i="59" s="1"/>
  <c r="BF74" i="59"/>
  <c r="BU68" i="59"/>
  <c r="BB68" i="59"/>
  <c r="BE68" i="59" s="1"/>
  <c r="BL68" i="59"/>
  <c r="BT68" i="59" s="1"/>
  <c r="BQ65" i="59"/>
  <c r="BP65" i="59"/>
  <c r="BN65" i="59"/>
  <c r="BO65" i="59"/>
  <c r="BN67" i="59"/>
  <c r="BF58" i="59"/>
  <c r="BP58" i="59"/>
  <c r="BQ58" i="59"/>
  <c r="BO58" i="59"/>
  <c r="BN58" i="59"/>
  <c r="BS56" i="59"/>
  <c r="BF56" i="59"/>
  <c r="BU55" i="59"/>
  <c r="CJ55" i="59" s="1"/>
  <c r="BH55" i="59"/>
  <c r="BO67" i="59"/>
  <c r="BG65" i="59"/>
  <c r="BH65" i="59"/>
  <c r="BS65" i="59"/>
  <c r="BE65" i="59"/>
  <c r="BF65" i="59"/>
  <c r="BN64" i="59"/>
  <c r="BQ64" i="59"/>
  <c r="BO60" i="59"/>
  <c r="BP60" i="59"/>
  <c r="BO66" i="59"/>
  <c r="BQ66" i="59"/>
  <c r="BS67" i="59"/>
  <c r="BT60" i="59"/>
  <c r="BQ57" i="59"/>
  <c r="BN55" i="59"/>
  <c r="BS59" i="59"/>
  <c r="BP66" i="59"/>
  <c r="BO63" i="59"/>
  <c r="BP63" i="59"/>
  <c r="BQ63" i="59"/>
  <c r="BS62" i="59"/>
  <c r="BE60" i="59"/>
  <c r="BF60" i="59"/>
  <c r="BG60" i="59"/>
  <c r="BH60" i="59"/>
  <c r="BS60" i="59"/>
  <c r="BN59" i="59"/>
  <c r="BT57" i="59"/>
  <c r="BG57" i="59"/>
  <c r="BH57" i="59"/>
  <c r="BS57" i="59"/>
  <c r="BF57" i="59"/>
  <c r="BE57" i="59"/>
  <c r="BE55" i="59"/>
  <c r="BN63" i="59"/>
  <c r="BN61" i="59"/>
  <c r="BU59" i="59"/>
  <c r="BC67" i="59"/>
  <c r="BT67" i="59" s="1"/>
  <c r="BN66" i="59"/>
  <c r="BD66" i="59"/>
  <c r="BU66" i="59" s="1"/>
  <c r="BP64" i="59"/>
  <c r="BC59" i="59"/>
  <c r="BT59" i="59" s="1"/>
  <c r="BD58" i="59"/>
  <c r="BU58" i="59" s="1"/>
  <c r="BO57" i="59"/>
  <c r="BP56" i="59"/>
  <c r="CP55" i="59"/>
  <c r="CH55" i="59"/>
  <c r="BQ55" i="59"/>
  <c r="BG55" i="59"/>
  <c r="BC66" i="59"/>
  <c r="BH66" i="59" s="1"/>
  <c r="BQ62" i="59"/>
  <c r="BS61" i="59"/>
  <c r="BC58" i="59"/>
  <c r="BN57" i="59"/>
  <c r="BO56" i="59"/>
  <c r="CO55" i="59"/>
  <c r="CG55" i="59"/>
  <c r="BY55" i="59"/>
  <c r="BP55" i="59"/>
  <c r="BF55" i="59"/>
  <c r="BD64" i="59"/>
  <c r="BU64" i="59" s="1"/>
  <c r="BP62" i="59"/>
  <c r="BQ61" i="59"/>
  <c r="BD56" i="59"/>
  <c r="BU56" i="59" s="1"/>
  <c r="CN55" i="59"/>
  <c r="CF55" i="59"/>
  <c r="BX55" i="59"/>
  <c r="BO55" i="59"/>
  <c r="CI55" i="59"/>
  <c r="BC64" i="59"/>
  <c r="BO62" i="59"/>
  <c r="BP61" i="59"/>
  <c r="BQ60" i="59"/>
  <c r="CM55" i="59"/>
  <c r="CE55" i="59"/>
  <c r="BW55" i="59"/>
  <c r="BQ67" i="59"/>
  <c r="BS66" i="59"/>
  <c r="BC63" i="59"/>
  <c r="BF63" i="59" s="1"/>
  <c r="BQ59" i="59"/>
  <c r="BS58" i="59"/>
  <c r="BH58" i="59"/>
  <c r="CL55" i="59"/>
  <c r="CD55" i="59"/>
  <c r="BV55" i="59"/>
  <c r="BP67" i="59"/>
  <c r="BC62" i="59"/>
  <c r="BT62" i="59" s="1"/>
  <c r="BD61" i="59"/>
  <c r="BU61" i="59" s="1"/>
  <c r="BP59" i="59"/>
  <c r="BG58" i="59"/>
  <c r="CK55" i="59"/>
  <c r="CQ55" i="59"/>
  <c r="BS64" i="59"/>
  <c r="CR55" i="59"/>
  <c r="BU54" i="59"/>
  <c r="BN54" i="59"/>
  <c r="BQ54" i="59"/>
  <c r="BP54" i="59"/>
  <c r="BO54" i="59"/>
  <c r="BS54" i="59"/>
  <c r="BH54" i="59"/>
  <c r="BG54" i="59"/>
  <c r="BF54" i="59"/>
  <c r="BE54" i="59"/>
  <c r="BT54" i="59"/>
  <c r="BE53" i="59"/>
  <c r="BU50" i="59"/>
  <c r="BS49" i="59"/>
  <c r="BT48" i="59"/>
  <c r="BT51" i="59"/>
  <c r="BQ48" i="59"/>
  <c r="BE52" i="59"/>
  <c r="BS52" i="59"/>
  <c r="BN48" i="59"/>
  <c r="BP51" i="59"/>
  <c r="BO51" i="59"/>
  <c r="BQ51" i="59"/>
  <c r="BN51" i="59"/>
  <c r="BQ50" i="59"/>
  <c r="BP50" i="59"/>
  <c r="BN50" i="59"/>
  <c r="BO50" i="59"/>
  <c r="BQ49" i="59"/>
  <c r="BC52" i="59"/>
  <c r="BT52" i="59" s="1"/>
  <c r="BD51" i="59"/>
  <c r="BU51" i="59" s="1"/>
  <c r="BP49" i="59"/>
  <c r="CJ53" i="59"/>
  <c r="BT53" i="59"/>
  <c r="BW53" i="59" s="1"/>
  <c r="BO49" i="59"/>
  <c r="BP48" i="59"/>
  <c r="BC50" i="59"/>
  <c r="BT50" i="59" s="1"/>
  <c r="BD49" i="59"/>
  <c r="BU49" i="59" s="1"/>
  <c r="BO48" i="59"/>
  <c r="CH53" i="59"/>
  <c r="BQ53" i="59"/>
  <c r="BG53" i="59"/>
  <c r="BB50" i="59"/>
  <c r="BC49" i="59"/>
  <c r="BT49" i="59" s="1"/>
  <c r="BD48" i="59"/>
  <c r="BU48" i="59" s="1"/>
  <c r="CL48" i="59" s="1"/>
  <c r="CO53" i="59"/>
  <c r="CG53" i="59"/>
  <c r="BY53" i="59"/>
  <c r="BP53" i="59"/>
  <c r="BF53" i="59"/>
  <c r="BQ52" i="59"/>
  <c r="BS51" i="59"/>
  <c r="BH51" i="59"/>
  <c r="CN53" i="59"/>
  <c r="BP52" i="59"/>
  <c r="BG51" i="59"/>
  <c r="CM53" i="59"/>
  <c r="CE53" i="59"/>
  <c r="BU47" i="59"/>
  <c r="BT47" i="59"/>
  <c r="BB47" i="59"/>
  <c r="BS47" i="59" s="1"/>
  <c r="BO47" i="59"/>
  <c r="BQ47" i="59"/>
  <c r="BP47" i="59"/>
  <c r="BN47" i="59"/>
  <c r="BH47" i="59"/>
  <c r="BG47" i="59"/>
  <c r="BF47" i="59"/>
  <c r="BE47" i="59"/>
  <c r="BH46" i="59"/>
  <c r="BN46" i="59"/>
  <c r="BO46" i="59"/>
  <c r="BQ46" i="59"/>
  <c r="BO41" i="59"/>
  <c r="BP41" i="59"/>
  <c r="BQ41" i="59"/>
  <c r="BN41" i="59"/>
  <c r="BQ39" i="59"/>
  <c r="BK37" i="59"/>
  <c r="BM45" i="59"/>
  <c r="BQ45" i="59" s="1"/>
  <c r="BD45" i="59"/>
  <c r="BF40" i="59"/>
  <c r="BM22" i="59"/>
  <c r="BD22" i="59"/>
  <c r="BU22" i="59" s="1"/>
  <c r="BE42" i="59"/>
  <c r="BF42" i="59"/>
  <c r="BG42" i="59"/>
  <c r="BH42" i="59"/>
  <c r="BS42" i="59"/>
  <c r="BN42" i="59"/>
  <c r="BO42" i="59"/>
  <c r="BP42" i="59"/>
  <c r="BQ42" i="59"/>
  <c r="BE41" i="59"/>
  <c r="BF41" i="59"/>
  <c r="BG41" i="59"/>
  <c r="BH41" i="59"/>
  <c r="BS41" i="59"/>
  <c r="BG39" i="59"/>
  <c r="BH39" i="59"/>
  <c r="BS39" i="59"/>
  <c r="BF39" i="59"/>
  <c r="BH29" i="59"/>
  <c r="BE27" i="59"/>
  <c r="BF27" i="59"/>
  <c r="BG27" i="59"/>
  <c r="BH27" i="59"/>
  <c r="BP44" i="59"/>
  <c r="BQ44" i="59"/>
  <c r="BC34" i="59"/>
  <c r="BN44" i="59"/>
  <c r="BK43" i="59"/>
  <c r="BU41" i="59"/>
  <c r="BQ40" i="59"/>
  <c r="BP46" i="59"/>
  <c r="BN45" i="59"/>
  <c r="BO45" i="59"/>
  <c r="BP45" i="59"/>
  <c r="BG43" i="59"/>
  <c r="BS43" i="59"/>
  <c r="BQ28" i="59"/>
  <c r="BT42" i="59"/>
  <c r="BC38" i="59"/>
  <c r="BL38" i="59"/>
  <c r="BO38" i="59" s="1"/>
  <c r="BE36" i="59"/>
  <c r="BG36" i="59"/>
  <c r="BF36" i="59"/>
  <c r="BH36" i="59"/>
  <c r="BN35" i="59"/>
  <c r="BP35" i="59"/>
  <c r="BO35" i="59"/>
  <c r="BQ35" i="59"/>
  <c r="BU46" i="59"/>
  <c r="BE45" i="59"/>
  <c r="BF45" i="59"/>
  <c r="BH45" i="59"/>
  <c r="BS45" i="59"/>
  <c r="BM43" i="59"/>
  <c r="BL40" i="59"/>
  <c r="BO40" i="59" s="1"/>
  <c r="BC40" i="59"/>
  <c r="BT40" i="59" s="1"/>
  <c r="BL39" i="59"/>
  <c r="BO39" i="59" s="1"/>
  <c r="BK36" i="59"/>
  <c r="BS36" i="59" s="1"/>
  <c r="BE40" i="59"/>
  <c r="BL34" i="59"/>
  <c r="BP34" i="59" s="1"/>
  <c r="BH33" i="59"/>
  <c r="BS33" i="59"/>
  <c r="BB28" i="59"/>
  <c r="BB37" i="59"/>
  <c r="BM36" i="59"/>
  <c r="BU36" i="59" s="1"/>
  <c r="BM30" i="59"/>
  <c r="BQ30" i="59" s="1"/>
  <c r="BD30" i="59"/>
  <c r="BM28" i="59"/>
  <c r="BN28" i="59" s="1"/>
  <c r="BD28" i="59"/>
  <c r="BU28" i="59" s="1"/>
  <c r="BL24" i="59"/>
  <c r="BC24" i="59"/>
  <c r="BE38" i="59"/>
  <c r="BS35" i="59"/>
  <c r="BL32" i="59"/>
  <c r="BN32" i="59" s="1"/>
  <c r="BC32" i="59"/>
  <c r="BG32" i="59" s="1"/>
  <c r="BM29" i="59"/>
  <c r="BD29" i="59"/>
  <c r="BE29" i="59" s="1"/>
  <c r="BE26" i="59"/>
  <c r="BF26" i="59"/>
  <c r="BG26" i="59"/>
  <c r="BH26" i="59"/>
  <c r="BS26" i="59"/>
  <c r="BO26" i="59"/>
  <c r="BP26" i="59"/>
  <c r="BQ26" i="59"/>
  <c r="BN26" i="59"/>
  <c r="BN22" i="59"/>
  <c r="BS23" i="59"/>
  <c r="BG23" i="59"/>
  <c r="BC46" i="59"/>
  <c r="BO44" i="59"/>
  <c r="BU32" i="59"/>
  <c r="BG24" i="59"/>
  <c r="BC22" i="59"/>
  <c r="BD44" i="59"/>
  <c r="BU44" i="59" s="1"/>
  <c r="BS40" i="59"/>
  <c r="BH40" i="59"/>
  <c r="BD37" i="59"/>
  <c r="BU37" i="59" s="1"/>
  <c r="BE34" i="59"/>
  <c r="BG34" i="59"/>
  <c r="BQ34" i="59"/>
  <c r="BQ32" i="59"/>
  <c r="BM31" i="59"/>
  <c r="BD31" i="59"/>
  <c r="BU31" i="59" s="1"/>
  <c r="BC30" i="59"/>
  <c r="BK29" i="59"/>
  <c r="BK27" i="59"/>
  <c r="BU25" i="59"/>
  <c r="BP25" i="59"/>
  <c r="BQ25" i="59"/>
  <c r="BO25" i="59"/>
  <c r="BL23" i="59"/>
  <c r="BC23" i="59"/>
  <c r="BC44" i="59"/>
  <c r="BF44" i="59" s="1"/>
  <c r="BD43" i="59"/>
  <c r="BU43" i="59" s="1"/>
  <c r="BG40" i="59"/>
  <c r="BM38" i="59"/>
  <c r="BN38" i="59" s="1"/>
  <c r="BD35" i="59"/>
  <c r="BH35" i="59" s="1"/>
  <c r="BN34" i="59"/>
  <c r="BP32" i="59"/>
  <c r="BC25" i="59"/>
  <c r="BT25" i="59" s="1"/>
  <c r="BE22" i="59"/>
  <c r="BS46" i="59"/>
  <c r="BH38" i="59"/>
  <c r="BC33" i="59"/>
  <c r="BT33" i="59" s="1"/>
  <c r="BO32" i="59"/>
  <c r="BK31" i="59"/>
  <c r="BL31" i="59"/>
  <c r="BC31" i="59"/>
  <c r="BE31" i="59" s="1"/>
  <c r="BE30" i="59"/>
  <c r="BN30" i="59"/>
  <c r="BO30" i="59"/>
  <c r="BF25" i="59"/>
  <c r="BG25" i="59"/>
  <c r="BS25" i="59"/>
  <c r="BE25" i="59"/>
  <c r="BH22" i="59"/>
  <c r="BD23" i="59"/>
  <c r="BU23" i="59" s="1"/>
  <c r="BO22" i="59"/>
  <c r="BU21" i="59"/>
  <c r="BE21" i="59"/>
  <c r="BL21" i="59"/>
  <c r="BT21" i="59" s="1"/>
  <c r="BN19" i="59"/>
  <c r="BT19" i="59"/>
  <c r="CN19" i="59" s="1"/>
  <c r="BQ20" i="59"/>
  <c r="BP20" i="59"/>
  <c r="BS20" i="59"/>
  <c r="BT20" i="59"/>
  <c r="BN20" i="59"/>
  <c r="BS18" i="59"/>
  <c r="BO20" i="59"/>
  <c r="CG19" i="59"/>
  <c r="BP19" i="59"/>
  <c r="BQ18" i="59"/>
  <c r="BD20" i="59"/>
  <c r="BU20" i="59" s="1"/>
  <c r="BO19" i="59"/>
  <c r="BP18" i="59"/>
  <c r="BW19" i="59"/>
  <c r="BD19" i="59"/>
  <c r="BU19" i="59" s="1"/>
  <c r="CO19" i="59" s="1"/>
  <c r="BO18" i="59"/>
  <c r="CD19" i="59"/>
  <c r="BD18" i="59"/>
  <c r="BU18" i="59" s="1"/>
  <c r="BC18" i="59"/>
  <c r="BT18" i="59" s="1"/>
  <c r="CR19" i="59"/>
  <c r="BS14" i="59"/>
  <c r="BQ16" i="59"/>
  <c r="BN16" i="59"/>
  <c r="BO16" i="59"/>
  <c r="BP16" i="59"/>
  <c r="BU14" i="59"/>
  <c r="BN13" i="59"/>
  <c r="BO13" i="59"/>
  <c r="BP13" i="59"/>
  <c r="BQ13" i="59"/>
  <c r="BS8" i="59"/>
  <c r="BT16" i="59"/>
  <c r="CJ7" i="59"/>
  <c r="BO11" i="59"/>
  <c r="BP11" i="59"/>
  <c r="BN11" i="59"/>
  <c r="BS16" i="59"/>
  <c r="BF16" i="59"/>
  <c r="BQ7" i="59"/>
  <c r="BT7" i="59"/>
  <c r="CP7" i="59" s="1"/>
  <c r="BS15" i="59"/>
  <c r="BN15" i="59"/>
  <c r="BO15" i="59"/>
  <c r="BP15" i="59"/>
  <c r="BQ15" i="59"/>
  <c r="BN12" i="59"/>
  <c r="BO12" i="59"/>
  <c r="BP12" i="59"/>
  <c r="BQ12" i="59"/>
  <c r="BP10" i="59"/>
  <c r="BT9" i="59"/>
  <c r="BN7" i="59"/>
  <c r="BQ17" i="59"/>
  <c r="BP17" i="59"/>
  <c r="BN17" i="59"/>
  <c r="BO17" i="59"/>
  <c r="BG10" i="59"/>
  <c r="BS10" i="59"/>
  <c r="BT8" i="59"/>
  <c r="BT17" i="59"/>
  <c r="BF17" i="59"/>
  <c r="BU15" i="59"/>
  <c r="BN14" i="59"/>
  <c r="BQ9" i="59"/>
  <c r="BS9" i="59"/>
  <c r="BN9" i="59"/>
  <c r="BO9" i="59"/>
  <c r="BP9" i="59"/>
  <c r="BE17" i="59"/>
  <c r="BB12" i="59"/>
  <c r="BC11" i="59"/>
  <c r="BE11" i="59" s="1"/>
  <c r="BN10" i="59"/>
  <c r="BD10" i="59"/>
  <c r="BU10" i="59" s="1"/>
  <c r="BP8" i="59"/>
  <c r="BF15" i="59"/>
  <c r="BQ14" i="59"/>
  <c r="BS13" i="59"/>
  <c r="BH13" i="59"/>
  <c r="BC10" i="59"/>
  <c r="BT10" i="59" s="1"/>
  <c r="BD9" i="59"/>
  <c r="BU9" i="59" s="1"/>
  <c r="BO8" i="59"/>
  <c r="BY7" i="59"/>
  <c r="BP7" i="59"/>
  <c r="BD16" i="59"/>
  <c r="BU16" i="59" s="1"/>
  <c r="BP14" i="59"/>
  <c r="BG13" i="59"/>
  <c r="BD8" i="59"/>
  <c r="BU8" i="59" s="1"/>
  <c r="BO7" i="59"/>
  <c r="BO14" i="59"/>
  <c r="BF13" i="59"/>
  <c r="CE7" i="59"/>
  <c r="BD7" i="59"/>
  <c r="BU7" i="59" s="1"/>
  <c r="CF7" i="59" s="1"/>
  <c r="BC15" i="59"/>
  <c r="BE15" i="59" s="1"/>
  <c r="BG11" i="59"/>
  <c r="CD7" i="59"/>
  <c r="CQ7" i="59"/>
  <c r="BS17" i="59"/>
  <c r="BH17" i="59"/>
  <c r="BC14" i="59"/>
  <c r="BT14" i="59" s="1"/>
  <c r="BQ10" i="59"/>
  <c r="CK7" i="59"/>
  <c r="BQ6" i="59"/>
  <c r="BP6" i="59"/>
  <c r="BO6" i="59"/>
  <c r="BN6" i="59"/>
  <c r="BS6" i="59"/>
  <c r="BE6" i="59"/>
  <c r="BF6" i="59"/>
  <c r="BG6" i="59"/>
  <c r="BH6" i="59"/>
  <c r="G93" i="59"/>
  <c r="BL110" i="59"/>
  <c r="BN103" i="59"/>
  <c r="G90" i="59"/>
  <c r="BL113" i="59"/>
  <c r="BN105" i="59"/>
  <c r="BN101" i="59"/>
  <c r="BN109" i="59"/>
  <c r="BD139" i="49"/>
  <c r="BE140" i="49"/>
  <c r="BB137" i="49"/>
  <c r="BC149" i="49"/>
  <c r="BK149" i="49"/>
  <c r="BF136" i="49"/>
  <c r="BJ149" i="49"/>
  <c r="BI149" i="49"/>
  <c r="BF139" i="49"/>
  <c r="BG140" i="49"/>
  <c r="BD149" i="49"/>
  <c r="BH148" i="49"/>
  <c r="BE137" i="49"/>
  <c r="BN149" i="49"/>
  <c r="BD137" i="49"/>
  <c r="BD136" i="49"/>
  <c r="BO148" i="49"/>
  <c r="BD140" i="49"/>
  <c r="BR149" i="49"/>
  <c r="BB143" i="49"/>
  <c r="BM149" i="49"/>
  <c r="BE136" i="49"/>
  <c r="BC137" i="49"/>
  <c r="BC148" i="49"/>
  <c r="BB136" i="49"/>
  <c r="BK148" i="49"/>
  <c r="BS148" i="49"/>
  <c r="BC139" i="49"/>
  <c r="BB149" i="49"/>
  <c r="BQ149" i="49"/>
  <c r="BS149" i="49"/>
  <c r="BA136" i="49"/>
  <c r="BH149" i="49"/>
  <c r="BF145" i="49"/>
  <c r="BC146" i="49"/>
  <c r="BF148" i="49"/>
  <c r="BN148" i="49"/>
  <c r="BE149" i="49"/>
  <c r="BP148" i="49"/>
  <c r="BQ148" i="49"/>
  <c r="BG148" i="49"/>
  <c r="BC136" i="49"/>
  <c r="BG139" i="49"/>
  <c r="BA142" i="49"/>
  <c r="BA145" i="49"/>
  <c r="BA146" i="49"/>
  <c r="BA148" i="49"/>
  <c r="BI148" i="49"/>
  <c r="BF149" i="49"/>
  <c r="BF137" i="49"/>
  <c r="BA140" i="49"/>
  <c r="BB142" i="49"/>
  <c r="BB145" i="49"/>
  <c r="BB146" i="49"/>
  <c r="BB148" i="49"/>
  <c r="BJ148" i="49"/>
  <c r="BR148" i="49"/>
  <c r="BG149" i="49"/>
  <c r="BO149" i="49"/>
  <c r="BA139" i="49"/>
  <c r="BB140" i="49"/>
  <c r="BC142" i="49"/>
  <c r="BC145" i="49"/>
  <c r="BP149" i="49"/>
  <c r="BF146" i="49"/>
  <c r="BE343" i="49"/>
  <c r="BE342" i="49" s="1"/>
  <c r="BB139" i="49"/>
  <c r="BC140" i="49"/>
  <c r="BD142" i="49"/>
  <c r="BD145" i="49"/>
  <c r="BD146" i="49"/>
  <c r="BD148" i="49"/>
  <c r="BL148" i="49"/>
  <c r="BA149" i="49"/>
  <c r="BA137" i="49"/>
  <c r="BA143" i="49"/>
  <c r="BE145" i="49"/>
  <c r="BE146" i="49"/>
  <c r="BE148" i="49"/>
  <c r="BM148" i="49"/>
  <c r="BE139" i="49"/>
  <c r="BF140" i="49"/>
  <c r="BC143" i="49"/>
  <c r="BG145" i="49"/>
  <c r="BG146" i="49"/>
  <c r="BL149" i="49"/>
  <c r="BD143" i="49"/>
  <c r="BH145" i="49"/>
  <c r="BH146" i="49"/>
  <c r="BL1591" i="50"/>
  <c r="BN1582" i="50"/>
  <c r="BL964" i="50"/>
  <c r="BM969" i="50"/>
  <c r="BL972" i="50"/>
  <c r="BL1594" i="50"/>
  <c r="BM962" i="50"/>
  <c r="BK968" i="50"/>
  <c r="BN1584" i="50"/>
  <c r="BL967" i="50"/>
  <c r="BL975" i="50"/>
  <c r="BN1586" i="50"/>
  <c r="BN1590" i="50"/>
  <c r="BL965" i="50"/>
  <c r="BL973" i="50"/>
  <c r="BM963" i="50"/>
  <c r="BL966" i="50"/>
  <c r="BM971" i="50"/>
  <c r="BL974" i="50"/>
  <c r="BC1561" i="50"/>
  <c r="BL968" i="50"/>
  <c r="BM973" i="50"/>
  <c r="BL976" i="50"/>
  <c r="BL961" i="50"/>
  <c r="BL962" i="50"/>
  <c r="BM967" i="50"/>
  <c r="BL970" i="50"/>
  <c r="BM975" i="50"/>
  <c r="BK456" i="50"/>
  <c r="BL505" i="50"/>
  <c r="BK516" i="50"/>
  <c r="BK524" i="50"/>
  <c r="BM532" i="50"/>
  <c r="BL549" i="50"/>
  <c r="BM580" i="50"/>
  <c r="BK600" i="50"/>
  <c r="BK628" i="50"/>
  <c r="BK640" i="50"/>
  <c r="BM664" i="50"/>
  <c r="BK668" i="50"/>
  <c r="BM684" i="50"/>
  <c r="BL687" i="50"/>
  <c r="BL693" i="50"/>
  <c r="BM732" i="50"/>
  <c r="BL735" i="50"/>
  <c r="BM746" i="50"/>
  <c r="BL749" i="50"/>
  <c r="BM754" i="50"/>
  <c r="BM760" i="50"/>
  <c r="BK772" i="50"/>
  <c r="BL815" i="50"/>
  <c r="BM820" i="50"/>
  <c r="BL823" i="50"/>
  <c r="BL879" i="50"/>
  <c r="BK898" i="50"/>
  <c r="BM922" i="50"/>
  <c r="BM930" i="50"/>
  <c r="BL933" i="50"/>
  <c r="BK936" i="50"/>
  <c r="BL941" i="50"/>
  <c r="BL949" i="50"/>
  <c r="BL963" i="50"/>
  <c r="BL985" i="50"/>
  <c r="BM1034" i="50"/>
  <c r="BK1078" i="50"/>
  <c r="BL1083" i="50"/>
  <c r="BL1091" i="50"/>
  <c r="BL1099" i="50"/>
  <c r="BL1107" i="50"/>
  <c r="BM1140" i="50"/>
  <c r="BM1148" i="50"/>
  <c r="BL1193" i="50"/>
  <c r="BK1196" i="50"/>
  <c r="BL1201" i="50"/>
  <c r="BM1228" i="50"/>
  <c r="BK31" i="50"/>
  <c r="BL40" i="50"/>
  <c r="BM43" i="50"/>
  <c r="BM119" i="50"/>
  <c r="BL128" i="50"/>
  <c r="BL158" i="50"/>
  <c r="BL166" i="50"/>
  <c r="BL174" i="50"/>
  <c r="BL447" i="50"/>
  <c r="BK472" i="50"/>
  <c r="BM480" i="50"/>
  <c r="BL491" i="50"/>
  <c r="BK494" i="50"/>
  <c r="BL497" i="50"/>
  <c r="BL521" i="50"/>
  <c r="BM554" i="50"/>
  <c r="BL555" i="50"/>
  <c r="BK558" i="50"/>
  <c r="BM560" i="50"/>
  <c r="BK564" i="50"/>
  <c r="BM566" i="50"/>
  <c r="BL569" i="50"/>
  <c r="BK572" i="50"/>
  <c r="BM574" i="50"/>
  <c r="BL577" i="50"/>
  <c r="BM588" i="50"/>
  <c r="BM596" i="50"/>
  <c r="BL625" i="50"/>
  <c r="BL631" i="50"/>
  <c r="BM636" i="50"/>
  <c r="BM642" i="50"/>
  <c r="BM1236" i="50"/>
  <c r="BK1242" i="50"/>
  <c r="BL222" i="50"/>
  <c r="BK233" i="50"/>
  <c r="BL238" i="50"/>
  <c r="BL254" i="50"/>
  <c r="BK257" i="50"/>
  <c r="BK281" i="50"/>
  <c r="BK305" i="50"/>
  <c r="BM307" i="50"/>
  <c r="BK313" i="50"/>
  <c r="BM315" i="50"/>
  <c r="BK321" i="50"/>
  <c r="BM323" i="50"/>
  <c r="BM355" i="50"/>
  <c r="BL358" i="50"/>
  <c r="BM371" i="50"/>
  <c r="BM379" i="50"/>
  <c r="BC29" i="50"/>
  <c r="BD542" i="50"/>
  <c r="BD762" i="50"/>
  <c r="BM21" i="50"/>
  <c r="BL30" i="50"/>
  <c r="BM33" i="50"/>
  <c r="BM39" i="50"/>
  <c r="BM77" i="50"/>
  <c r="BK89" i="50"/>
  <c r="BM121" i="50"/>
  <c r="BL168" i="50"/>
  <c r="BL216" i="50"/>
  <c r="BL224" i="50"/>
  <c r="BL232" i="50"/>
  <c r="BL248" i="50"/>
  <c r="BL256" i="50"/>
  <c r="BL296" i="50"/>
  <c r="BM301" i="50"/>
  <c r="BM309" i="50"/>
  <c r="BL312" i="50"/>
  <c r="BL320" i="50"/>
  <c r="BM325" i="50"/>
  <c r="BL360" i="50"/>
  <c r="BL645" i="50"/>
  <c r="BK648" i="50"/>
  <c r="BL651" i="50"/>
  <c r="BM656" i="50"/>
  <c r="BL659" i="50"/>
  <c r="BL673" i="50"/>
  <c r="BL679" i="50"/>
  <c r="BK696" i="50"/>
  <c r="BM698" i="50"/>
  <c r="BL707" i="50"/>
  <c r="BK716" i="50"/>
  <c r="BL721" i="50"/>
  <c r="BK724" i="50"/>
  <c r="BL729" i="50"/>
  <c r="BM740" i="50"/>
  <c r="BM1126" i="50"/>
  <c r="BL6" i="50"/>
  <c r="BM11" i="50"/>
  <c r="BL14" i="50"/>
  <c r="BM17" i="50"/>
  <c r="BL26" i="50"/>
  <c r="BM35" i="50"/>
  <c r="BM41" i="50"/>
  <c r="BL50" i="50"/>
  <c r="BK53" i="50"/>
  <c r="BL56" i="50"/>
  <c r="BM61" i="50"/>
  <c r="BL64" i="50"/>
  <c r="BM67" i="50"/>
  <c r="BL70" i="50"/>
  <c r="BM81" i="50"/>
  <c r="BL82" i="50"/>
  <c r="BK85" i="50"/>
  <c r="BM99" i="50"/>
  <c r="BL763" i="50"/>
  <c r="BK778" i="50"/>
  <c r="BM780" i="50"/>
  <c r="BL783" i="50"/>
  <c r="BM786" i="50"/>
  <c r="BL789" i="50"/>
  <c r="BK792" i="50"/>
  <c r="BM794" i="50"/>
  <c r="BM800" i="50"/>
  <c r="BL803" i="50"/>
  <c r="BK812" i="50"/>
  <c r="BM826" i="50"/>
  <c r="BL829" i="50"/>
  <c r="BL835" i="50"/>
  <c r="BM840" i="50"/>
  <c r="BL843" i="50"/>
  <c r="BL851" i="50"/>
  <c r="BM854" i="50"/>
  <c r="BL857" i="50"/>
  <c r="BM862" i="50"/>
  <c r="BL865" i="50"/>
  <c r="BM870" i="50"/>
  <c r="BL873" i="50"/>
  <c r="BK882" i="50"/>
  <c r="BL1245" i="50"/>
  <c r="BK259" i="50"/>
  <c r="BL264" i="50"/>
  <c r="BK267" i="50"/>
  <c r="BL272" i="50"/>
  <c r="BK275" i="50"/>
  <c r="BL280" i="50"/>
  <c r="BK283" i="50"/>
  <c r="BM285" i="50"/>
  <c r="BL288" i="50"/>
  <c r="BK291" i="50"/>
  <c r="BM293" i="50"/>
  <c r="BK299" i="50"/>
  <c r="BM317" i="50"/>
  <c r="BL328" i="50"/>
  <c r="BM333" i="50"/>
  <c r="BL336" i="50"/>
  <c r="BM341" i="50"/>
  <c r="BL344" i="50"/>
  <c r="BM349" i="50"/>
  <c r="BL352" i="50"/>
  <c r="BM365" i="50"/>
  <c r="BL368" i="50"/>
  <c r="BK371" i="50"/>
  <c r="BM381" i="50"/>
  <c r="BK385" i="50"/>
  <c r="BM387" i="50"/>
  <c r="BL390" i="50"/>
  <c r="BK393" i="50"/>
  <c r="BK399" i="50"/>
  <c r="BM401" i="50"/>
  <c r="BK405" i="50"/>
  <c r="BM407" i="50"/>
  <c r="BK413" i="50"/>
  <c r="BM421" i="50"/>
  <c r="BK425" i="50"/>
  <c r="BM427" i="50"/>
  <c r="BK439" i="50"/>
  <c r="BM453" i="50"/>
  <c r="BL456" i="50"/>
  <c r="BM461" i="50"/>
  <c r="BL464" i="50"/>
  <c r="BM469" i="50"/>
  <c r="BL472" i="50"/>
  <c r="BM475" i="50"/>
  <c r="BL478" i="50"/>
  <c r="BL486" i="50"/>
  <c r="BK495" i="50"/>
  <c r="BL500" i="50"/>
  <c r="BK503" i="50"/>
  <c r="BL508" i="50"/>
  <c r="BK511" i="50"/>
  <c r="BK519" i="50"/>
  <c r="BL524" i="50"/>
  <c r="BM527" i="50"/>
  <c r="BL530" i="50"/>
  <c r="BM535" i="50"/>
  <c r="BL257" i="50"/>
  <c r="BL265" i="50"/>
  <c r="BL305" i="50"/>
  <c r="BK372" i="50"/>
  <c r="BM374" i="50"/>
  <c r="BK886" i="50"/>
  <c r="BL913" i="50"/>
  <c r="BL929" i="50"/>
  <c r="BL937" i="50"/>
  <c r="BK940" i="50"/>
  <c r="BM950" i="50"/>
  <c r="BL989" i="50"/>
  <c r="BK1014" i="50"/>
  <c r="BK1022" i="50"/>
  <c r="BM1032" i="50"/>
  <c r="BL1041" i="50"/>
  <c r="BK1068" i="50"/>
  <c r="BM1076" i="50"/>
  <c r="BL1095" i="50"/>
  <c r="BK1098" i="50"/>
  <c r="BM1100" i="50"/>
  <c r="BM1122" i="50"/>
  <c r="BM1130" i="50"/>
  <c r="BK1142" i="50"/>
  <c r="BM1144" i="50"/>
  <c r="BL1227" i="50"/>
  <c r="BL1235" i="50"/>
  <c r="BM1240" i="50"/>
  <c r="BK1252" i="50"/>
  <c r="BM1260" i="50"/>
  <c r="BL1263" i="50"/>
  <c r="BK1308" i="50"/>
  <c r="BK1324" i="50"/>
  <c r="BL1335" i="50"/>
  <c r="BM1346" i="50"/>
  <c r="BL1349" i="50"/>
  <c r="BL1435" i="50"/>
  <c r="BL1443" i="50"/>
  <c r="BL1449" i="50"/>
  <c r="BM1452" i="50"/>
  <c r="BL1455" i="50"/>
  <c r="BM1460" i="50"/>
  <c r="BL1463" i="50"/>
  <c r="BL1513" i="50"/>
  <c r="BL1521" i="50"/>
  <c r="BK1524" i="50"/>
  <c r="BK1530" i="50"/>
  <c r="BL1535" i="50"/>
  <c r="BK1538" i="50"/>
  <c r="BL1541" i="50"/>
  <c r="BM1554" i="50"/>
  <c r="BL1557" i="50"/>
  <c r="BM105" i="50"/>
  <c r="BL114" i="50"/>
  <c r="BM117" i="50"/>
  <c r="BL120" i="50"/>
  <c r="BM125" i="50"/>
  <c r="BL132" i="50"/>
  <c r="BK135" i="50"/>
  <c r="BL140" i="50"/>
  <c r="BK143" i="50"/>
  <c r="BL148" i="50"/>
  <c r="BK151" i="50"/>
  <c r="BL156" i="50"/>
  <c r="BK159" i="50"/>
  <c r="BL164" i="50"/>
  <c r="BL172" i="50"/>
  <c r="BK175" i="50"/>
  <c r="BL180" i="50"/>
  <c r="BK183" i="50"/>
  <c r="BL188" i="50"/>
  <c r="BK191" i="50"/>
  <c r="BL196" i="50"/>
  <c r="BK199" i="50"/>
  <c r="BL204" i="50"/>
  <c r="BK207" i="50"/>
  <c r="BL212" i="50"/>
  <c r="BK215" i="50"/>
  <c r="BL220" i="50"/>
  <c r="BL228" i="50"/>
  <c r="BL236" i="50"/>
  <c r="BK239" i="50"/>
  <c r="BL244" i="50"/>
  <c r="BK247" i="50"/>
  <c r="BL252" i="50"/>
  <c r="BK255" i="50"/>
  <c r="BL260" i="50"/>
  <c r="BK263" i="50"/>
  <c r="BL268" i="50"/>
  <c r="BK271" i="50"/>
  <c r="BL276" i="50"/>
  <c r="BK279" i="50"/>
  <c r="BL284" i="50"/>
  <c r="BK287" i="50"/>
  <c r="BM7" i="50"/>
  <c r="BL10" i="50"/>
  <c r="BM15" i="50"/>
  <c r="BM45" i="50"/>
  <c r="BL46" i="50"/>
  <c r="BK49" i="50"/>
  <c r="BL54" i="50"/>
  <c r="BM57" i="50"/>
  <c r="BL60" i="50"/>
  <c r="BL66" i="50"/>
  <c r="BM71" i="50"/>
  <c r="BL92" i="50"/>
  <c r="BM95" i="50"/>
  <c r="BM103" i="50"/>
  <c r="BM109" i="50"/>
  <c r="BK113" i="50"/>
  <c r="BK131" i="50"/>
  <c r="BK139" i="50"/>
  <c r="BK147" i="50"/>
  <c r="BK155" i="50"/>
  <c r="BK163" i="50"/>
  <c r="BK171" i="50"/>
  <c r="BL176" i="50"/>
  <c r="BK179" i="50"/>
  <c r="BL184" i="50"/>
  <c r="BL192" i="50"/>
  <c r="BK195" i="50"/>
  <c r="BL200" i="50"/>
  <c r="BK203" i="50"/>
  <c r="BL208" i="50"/>
  <c r="BK211" i="50"/>
  <c r="BK219" i="50"/>
  <c r="BL240" i="50"/>
  <c r="BK251" i="50"/>
  <c r="BM34" i="50"/>
  <c r="BL35" i="50"/>
  <c r="BK90" i="50"/>
  <c r="BL93" i="50"/>
  <c r="BK114" i="50"/>
  <c r="BM122" i="50"/>
  <c r="BK148" i="50"/>
  <c r="BM166" i="50"/>
  <c r="BL169" i="50"/>
  <c r="BK172" i="50"/>
  <c r="BM174" i="50"/>
  <c r="BK196" i="50"/>
  <c r="BM222" i="50"/>
  <c r="BL225" i="50"/>
  <c r="BL233" i="50"/>
  <c r="BK252" i="50"/>
  <c r="BM254" i="50"/>
  <c r="BM543" i="50"/>
  <c r="BL546" i="50"/>
  <c r="BK547" i="50"/>
  <c r="BM555" i="50"/>
  <c r="BL558" i="50"/>
  <c r="BK567" i="50"/>
  <c r="BM569" i="50"/>
  <c r="BL572" i="50"/>
  <c r="BK575" i="50"/>
  <c r="BM577" i="50"/>
  <c r="BK581" i="50"/>
  <c r="BM583" i="50"/>
  <c r="BL586" i="50"/>
  <c r="BK589" i="50"/>
  <c r="BL594" i="50"/>
  <c r="BM597" i="50"/>
  <c r="BL600" i="50"/>
  <c r="BK603" i="50"/>
  <c r="BM613" i="50"/>
  <c r="BL614" i="50"/>
  <c r="BM619" i="50"/>
  <c r="BL622" i="50"/>
  <c r="BM625" i="50"/>
  <c r="BL628" i="50"/>
  <c r="BM631" i="50"/>
  <c r="BL634" i="50"/>
  <c r="BK637" i="50"/>
  <c r="BL640" i="50"/>
  <c r="BL648" i="50"/>
  <c r="BL654" i="50"/>
  <c r="BM659" i="50"/>
  <c r="BL662" i="50"/>
  <c r="BM679" i="50"/>
  <c r="BL682" i="50"/>
  <c r="BK685" i="50"/>
  <c r="BM687" i="50"/>
  <c r="BM693" i="50"/>
  <c r="BL696" i="50"/>
  <c r="BL702" i="50"/>
  <c r="BM707" i="50"/>
  <c r="BL710" i="50"/>
  <c r="BL716" i="50"/>
  <c r="BK719" i="50"/>
  <c r="BL724" i="50"/>
  <c r="BK727" i="50"/>
  <c r="BM729" i="50"/>
  <c r="BM735" i="50"/>
  <c r="BL738" i="50"/>
  <c r="BL744" i="50"/>
  <c r="BL752" i="50"/>
  <c r="BL758" i="50"/>
  <c r="BL772" i="50"/>
  <c r="BK775" i="50"/>
  <c r="BL778" i="50"/>
  <c r="BM783" i="50"/>
  <c r="BK787" i="50"/>
  <c r="BL792" i="50"/>
  <c r="BL798" i="50"/>
  <c r="BM803" i="50"/>
  <c r="BK807" i="50"/>
  <c r="BM809" i="50"/>
  <c r="BM815" i="50"/>
  <c r="BL818" i="50"/>
  <c r="BM823" i="50"/>
  <c r="BL824" i="50"/>
  <c r="BL832" i="50"/>
  <c r="BM835" i="50"/>
  <c r="BL846" i="50"/>
  <c r="BK849" i="50"/>
  <c r="BM857" i="50"/>
  <c r="BL876" i="50"/>
  <c r="BL882" i="50"/>
  <c r="BK885" i="50"/>
  <c r="BL890" i="50"/>
  <c r="BK893" i="50"/>
  <c r="BL898" i="50"/>
  <c r="BL906" i="50"/>
  <c r="BK915" i="50"/>
  <c r="BL920" i="50"/>
  <c r="BK939" i="50"/>
  <c r="BL944" i="50"/>
  <c r="BL952" i="50"/>
  <c r="BK983" i="50"/>
  <c r="BK991" i="50"/>
  <c r="BK999" i="50"/>
  <c r="BM289" i="50"/>
  <c r="BL292" i="50"/>
  <c r="BK295" i="50"/>
  <c r="BM297" i="50"/>
  <c r="BL300" i="50"/>
  <c r="BK303" i="50"/>
  <c r="BL316" i="50"/>
  <c r="BK319" i="50"/>
  <c r="BL324" i="50"/>
  <c r="BK327" i="50"/>
  <c r="BL1068" i="50"/>
  <c r="BM1079" i="50"/>
  <c r="BL1082" i="50"/>
  <c r="BM1087" i="50"/>
  <c r="BL1090" i="50"/>
  <c r="BK1093" i="50"/>
  <c r="BL1098" i="50"/>
  <c r="BK1101" i="50"/>
  <c r="BL1106" i="50"/>
  <c r="BL1114" i="50"/>
  <c r="BM1125" i="50"/>
  <c r="BM1133" i="50"/>
  <c r="BM1139" i="50"/>
  <c r="BM1147" i="50"/>
  <c r="BM1153" i="50"/>
  <c r="BM1161" i="50"/>
  <c r="BK1165" i="50"/>
  <c r="BL1170" i="50"/>
  <c r="BK1173" i="50"/>
  <c r="BL1186" i="50"/>
  <c r="BL1192" i="50"/>
  <c r="BK1195" i="50"/>
  <c r="BM1197" i="50"/>
  <c r="BL1200" i="50"/>
  <c r="BK1203" i="50"/>
  <c r="BM1205" i="50"/>
  <c r="BK1211" i="50"/>
  <c r="BM1213" i="50"/>
  <c r="BK1219" i="50"/>
  <c r="BM1227" i="50"/>
  <c r="BM1235" i="50"/>
  <c r="BL1238" i="50"/>
  <c r="BK1255" i="50"/>
  <c r="BK1261" i="50"/>
  <c r="BM1263" i="50"/>
  <c r="BL1266" i="50"/>
  <c r="BK1267" i="50"/>
  <c r="BM1269" i="50"/>
  <c r="BL1272" i="50"/>
  <c r="BL7" i="50"/>
  <c r="BM12" i="50"/>
  <c r="BL15" i="50"/>
  <c r="BM18" i="50"/>
  <c r="BL27" i="50"/>
  <c r="BL33" i="50"/>
  <c r="BL8" i="50"/>
  <c r="BM19" i="50"/>
  <c r="BL34" i="50"/>
  <c r="BK47" i="50"/>
  <c r="BL52" i="50"/>
  <c r="BK55" i="50"/>
  <c r="BL58" i="50"/>
  <c r="BM63" i="50"/>
  <c r="BM69" i="50"/>
  <c r="BL72" i="50"/>
  <c r="BM75" i="50"/>
  <c r="BL84" i="50"/>
  <c r="BL96" i="50"/>
  <c r="BM107" i="50"/>
  <c r="BL116" i="50"/>
  <c r="BL122" i="50"/>
  <c r="BM131" i="50"/>
  <c r="BL134" i="50"/>
  <c r="BK137" i="50"/>
  <c r="BL332" i="50"/>
  <c r="BK335" i="50"/>
  <c r="BL340" i="50"/>
  <c r="BK343" i="50"/>
  <c r="BL348" i="50"/>
  <c r="BK351" i="50"/>
  <c r="BL356" i="50"/>
  <c r="BM361" i="50"/>
  <c r="BL364" i="50"/>
  <c r="BK367" i="50"/>
  <c r="BM377" i="50"/>
  <c r="BK389" i="50"/>
  <c r="BM391" i="50"/>
  <c r="BM397" i="50"/>
  <c r="BL400" i="50"/>
  <c r="BK403" i="50"/>
  <c r="BK409" i="50"/>
  <c r="BM411" i="50"/>
  <c r="BK423" i="50"/>
  <c r="BM431" i="50"/>
  <c r="BM437" i="50"/>
  <c r="BL440" i="50"/>
  <c r="BK441" i="50"/>
  <c r="BM443" i="50"/>
  <c r="BK449" i="50"/>
  <c r="BL452" i="50"/>
  <c r="BM457" i="50"/>
  <c r="BM465" i="50"/>
  <c r="BL468" i="50"/>
  <c r="BM473" i="50"/>
  <c r="BK485" i="50"/>
  <c r="BM487" i="50"/>
  <c r="BL490" i="50"/>
  <c r="BL504" i="50"/>
  <c r="BL512" i="50"/>
  <c r="BK515" i="50"/>
  <c r="BL520" i="50"/>
  <c r="BK523" i="50"/>
  <c r="BL526" i="50"/>
  <c r="BM531" i="50"/>
  <c r="BL534" i="50"/>
  <c r="BM539" i="50"/>
  <c r="BK551" i="50"/>
  <c r="BL562" i="50"/>
  <c r="BK563" i="50"/>
  <c r="BM565" i="50"/>
  <c r="BK571" i="50"/>
  <c r="BM573" i="50"/>
  <c r="BL576" i="50"/>
  <c r="BK579" i="50"/>
  <c r="BL582" i="50"/>
  <c r="BK585" i="50"/>
  <c r="BM587" i="50"/>
  <c r="BL590" i="50"/>
  <c r="BM595" i="50"/>
  <c r="BM601" i="50"/>
  <c r="BL612" i="50"/>
  <c r="BL618" i="50"/>
  <c r="BK621" i="50"/>
  <c r="BM623" i="50"/>
  <c r="BL624" i="50"/>
  <c r="BK633" i="50"/>
  <c r="BM635" i="50"/>
  <c r="BL638" i="50"/>
  <c r="BK639" i="50"/>
  <c r="BM641" i="50"/>
  <c r="BL644" i="50"/>
  <c r="BL650" i="50"/>
  <c r="BM655" i="50"/>
  <c r="BL658" i="50"/>
  <c r="BM36" i="50"/>
  <c r="BL39" i="50"/>
  <c r="BM42" i="50"/>
  <c r="BK46" i="50"/>
  <c r="BL51" i="50"/>
  <c r="BK54" i="50"/>
  <c r="BL57" i="50"/>
  <c r="BM62" i="50"/>
  <c r="BM68" i="50"/>
  <c r="BL83" i="50"/>
  <c r="BK86" i="50"/>
  <c r="BM94" i="50"/>
  <c r="BL95" i="50"/>
  <c r="BM100" i="50"/>
  <c r="BL103" i="50"/>
  <c r="BM106" i="50"/>
  <c r="BL115" i="50"/>
  <c r="BM118" i="50"/>
  <c r="BL121" i="50"/>
  <c r="BM130" i="50"/>
  <c r="BL133" i="50"/>
  <c r="BK136" i="50"/>
  <c r="BM138" i="50"/>
  <c r="BK144" i="50"/>
  <c r="BL149" i="50"/>
  <c r="BK152" i="50"/>
  <c r="BM154" i="50"/>
  <c r="BL157" i="50"/>
  <c r="BK160" i="50"/>
  <c r="BM162" i="50"/>
  <c r="BL165" i="50"/>
  <c r="BM170" i="50"/>
  <c r="BL173" i="50"/>
  <c r="BK176" i="50"/>
  <c r="BM178" i="50"/>
  <c r="BL181" i="50"/>
  <c r="BK184" i="50"/>
  <c r="BM186" i="50"/>
  <c r="BL887" i="50"/>
  <c r="BK890" i="50"/>
  <c r="BM892" i="50"/>
  <c r="BL895" i="50"/>
  <c r="BL909" i="50"/>
  <c r="BL917" i="50"/>
  <c r="BK920" i="50"/>
  <c r="BL925" i="50"/>
  <c r="BK928" i="50"/>
  <c r="BM954" i="50"/>
  <c r="BK980" i="50"/>
  <c r="BK988" i="50"/>
  <c r="BM990" i="50"/>
  <c r="BL993" i="50"/>
  <c r="BK996" i="50"/>
  <c r="BM998" i="50"/>
  <c r="BK1002" i="50"/>
  <c r="BM1004" i="50"/>
  <c r="BK1010" i="50"/>
  <c r="BM1012" i="50"/>
  <c r="BK1018" i="50"/>
  <c r="BM1020" i="50"/>
  <c r="BK1026" i="50"/>
  <c r="BM1028" i="50"/>
  <c r="BL1037" i="50"/>
  <c r="BK1040" i="50"/>
  <c r="BL1045" i="50"/>
  <c r="BK1048" i="50"/>
  <c r="BM1066" i="50"/>
  <c r="BK1110" i="50"/>
  <c r="BL1253" i="50"/>
  <c r="BM1306" i="50"/>
  <c r="BM1328" i="50"/>
  <c r="BM1350" i="50"/>
  <c r="BL1359" i="50"/>
  <c r="BL1367" i="50"/>
  <c r="BK1420" i="50"/>
  <c r="BM1422" i="50"/>
  <c r="BK1428" i="50"/>
  <c r="BL1445" i="50"/>
  <c r="BM1450" i="50"/>
  <c r="BM1456" i="50"/>
  <c r="BK1498" i="50"/>
  <c r="BM1506" i="50"/>
  <c r="BL1531" i="50"/>
  <c r="BM1542" i="50"/>
  <c r="BM1558" i="50"/>
  <c r="BL142" i="50"/>
  <c r="BK145" i="50"/>
  <c r="BM147" i="50"/>
  <c r="BL150" i="50"/>
  <c r="BM155" i="50"/>
  <c r="BK161" i="50"/>
  <c r="BK177" i="50"/>
  <c r="BL182" i="50"/>
  <c r="BK185" i="50"/>
  <c r="BL190" i="50"/>
  <c r="BK193" i="50"/>
  <c r="BL198" i="50"/>
  <c r="BK201" i="50"/>
  <c r="BL206" i="50"/>
  <c r="BK209" i="50"/>
  <c r="BL214" i="50"/>
  <c r="BK217" i="50"/>
  <c r="BK225" i="50"/>
  <c r="BL246" i="50"/>
  <c r="BK249" i="50"/>
  <c r="BL262" i="50"/>
  <c r="BK265" i="50"/>
  <c r="BL270" i="50"/>
  <c r="BK273" i="50"/>
  <c r="BL278" i="50"/>
  <c r="BL286" i="50"/>
  <c r="BK289" i="50"/>
  <c r="BL294" i="50"/>
  <c r="BK297" i="50"/>
  <c r="BL302" i="50"/>
  <c r="BK329" i="50"/>
  <c r="BM331" i="50"/>
  <c r="BK337" i="50"/>
  <c r="BM339" i="50"/>
  <c r="BK345" i="50"/>
  <c r="BM347" i="50"/>
  <c r="BK353" i="50"/>
  <c r="BM363" i="50"/>
  <c r="BL366" i="50"/>
  <c r="BM385" i="50"/>
  <c r="BL388" i="50"/>
  <c r="BK391" i="50"/>
  <c r="BM393" i="50"/>
  <c r="BL394" i="50"/>
  <c r="BM399" i="50"/>
  <c r="BL408" i="50"/>
  <c r="BL422" i="50"/>
  <c r="BM425" i="50"/>
  <c r="BM433" i="50"/>
  <c r="BM445" i="50"/>
  <c r="BK473" i="50"/>
  <c r="BK479" i="50"/>
  <c r="BK487" i="50"/>
  <c r="BM495" i="50"/>
  <c r="BL498" i="50"/>
  <c r="BM503" i="50"/>
  <c r="BK509" i="50"/>
  <c r="BM511" i="50"/>
  <c r="BM519" i="50"/>
  <c r="BL522" i="50"/>
  <c r="BM541" i="50"/>
  <c r="BL544" i="50"/>
  <c r="BK553" i="50"/>
  <c r="BL570" i="50"/>
  <c r="BK573" i="50"/>
  <c r="BL598" i="50"/>
  <c r="BL620" i="50"/>
  <c r="BK623" i="50"/>
  <c r="BL626" i="50"/>
  <c r="BL1385" i="50"/>
  <c r="BM1390" i="50"/>
  <c r="BL1393" i="50"/>
  <c r="BM1396" i="50"/>
  <c r="BL1399" i="50"/>
  <c r="BK1402" i="50"/>
  <c r="BL1407" i="50"/>
  <c r="BK1410" i="50"/>
  <c r="BM1412" i="50"/>
  <c r="BL1415" i="50"/>
  <c r="BM1418" i="50"/>
  <c r="BL1421" i="50"/>
  <c r="BM1426" i="50"/>
  <c r="BL1429" i="50"/>
  <c r="BM1434" i="50"/>
  <c r="BM1440" i="50"/>
  <c r="BL1469" i="50"/>
  <c r="BL1477" i="50"/>
  <c r="BM1482" i="50"/>
  <c r="BM1488" i="50"/>
  <c r="BL1491" i="50"/>
  <c r="BK1494" i="50"/>
  <c r="BM1496" i="50"/>
  <c r="BL1499" i="50"/>
  <c r="BK1502" i="50"/>
  <c r="BM1504" i="50"/>
  <c r="BM1510" i="50"/>
  <c r="BM1518" i="50"/>
  <c r="BM1526" i="50"/>
  <c r="BL189" i="50"/>
  <c r="BK192" i="50"/>
  <c r="BM194" i="50"/>
  <c r="BL197" i="50"/>
  <c r="BK200" i="50"/>
  <c r="BM202" i="50"/>
  <c r="BK208" i="50"/>
  <c r="BM210" i="50"/>
  <c r="BL213" i="50"/>
  <c r="BK216" i="50"/>
  <c r="BM218" i="50"/>
  <c r="BL221" i="50"/>
  <c r="BK224" i="50"/>
  <c r="BM226" i="50"/>
  <c r="BL229" i="50"/>
  <c r="BM234" i="50"/>
  <c r="BL237" i="50"/>
  <c r="BK240" i="50"/>
  <c r="BM242" i="50"/>
  <c r="BL245" i="50"/>
  <c r="BK248" i="50"/>
  <c r="BM250" i="50"/>
  <c r="BL253" i="50"/>
  <c r="BK256" i="50"/>
  <c r="BM258" i="50"/>
  <c r="BL261" i="50"/>
  <c r="BK264" i="50"/>
  <c r="BM266" i="50"/>
  <c r="BK272" i="50"/>
  <c r="BM274" i="50"/>
  <c r="BL277" i="50"/>
  <c r="BK280" i="50"/>
  <c r="BM282" i="50"/>
  <c r="BL285" i="50"/>
  <c r="BK288" i="50"/>
  <c r="BL293" i="50"/>
  <c r="BK296" i="50"/>
  <c r="BL301" i="50"/>
  <c r="BK304" i="50"/>
  <c r="BL309" i="50"/>
  <c r="BL317" i="50"/>
  <c r="BL325" i="50"/>
  <c r="BL333" i="50"/>
  <c r="BL341" i="50"/>
  <c r="BL349" i="50"/>
  <c r="BL357" i="50"/>
  <c r="BK360" i="50"/>
  <c r="BM362" i="50"/>
  <c r="BM370" i="50"/>
  <c r="BK376" i="50"/>
  <c r="BM384" i="50"/>
  <c r="BL387" i="50"/>
  <c r="BK390" i="50"/>
  <c r="BM392" i="50"/>
  <c r="BM398" i="50"/>
  <c r="BL401" i="50"/>
  <c r="BL427" i="50"/>
  <c r="BQ427" i="50" s="1"/>
  <c r="BK430" i="50"/>
  <c r="BM438" i="50"/>
  <c r="BM444" i="50"/>
  <c r="BK457" i="50"/>
  <c r="BM459" i="50"/>
  <c r="BM467" i="50"/>
  <c r="BM481" i="50"/>
  <c r="BL484" i="50"/>
  <c r="BL506" i="50"/>
  <c r="BK517" i="50"/>
  <c r="BM525" i="50"/>
  <c r="BM533" i="50"/>
  <c r="BL556" i="50"/>
  <c r="BM561" i="50"/>
  <c r="BK565" i="50"/>
  <c r="BL578" i="50"/>
  <c r="BM581" i="50"/>
  <c r="BL584" i="50"/>
  <c r="BK587" i="50"/>
  <c r="BM589" i="50"/>
  <c r="BL592" i="50"/>
  <c r="BK595" i="50"/>
  <c r="BK615" i="50"/>
  <c r="BM617" i="50"/>
  <c r="BK629" i="50"/>
  <c r="BL632" i="50"/>
  <c r="BK635" i="50"/>
  <c r="BM637" i="50"/>
  <c r="BM643" i="50"/>
  <c r="BL646" i="50"/>
  <c r="BK649" i="50"/>
  <c r="BL1002" i="50"/>
  <c r="BK1005" i="50"/>
  <c r="BM1007" i="50"/>
  <c r="BL1010" i="50"/>
  <c r="BK1013" i="50"/>
  <c r="BM1015" i="50"/>
  <c r="BL1018" i="50"/>
  <c r="BK1021" i="50"/>
  <c r="BM1023" i="50"/>
  <c r="BL1026" i="50"/>
  <c r="BK1035" i="50"/>
  <c r="BL1040" i="50"/>
  <c r="BK1043" i="50"/>
  <c r="BL1048" i="50"/>
  <c r="BM1053" i="50"/>
  <c r="BL1056" i="50"/>
  <c r="BM1061" i="50"/>
  <c r="BL1064" i="50"/>
  <c r="BL1072" i="50"/>
  <c r="BM1075" i="50"/>
  <c r="BL1078" i="50"/>
  <c r="BM1083" i="50"/>
  <c r="BL1086" i="50"/>
  <c r="BL1094" i="50"/>
  <c r="BL1102" i="50"/>
  <c r="BL1110" i="50"/>
  <c r="BM1121" i="50"/>
  <c r="BL1124" i="50"/>
  <c r="BM1129" i="50"/>
  <c r="BL1132" i="50"/>
  <c r="BM1137" i="50"/>
  <c r="BL1138" i="50"/>
  <c r="BM1143" i="50"/>
  <c r="BL1166" i="50"/>
  <c r="BL1182" i="50"/>
  <c r="BK1185" i="50"/>
  <c r="BK1191" i="50"/>
  <c r="BM1193" i="50"/>
  <c r="BL1196" i="50"/>
  <c r="BK1199" i="50"/>
  <c r="BM1201" i="50"/>
  <c r="BL1204" i="50"/>
  <c r="BK1207" i="50"/>
  <c r="BM1209" i="50"/>
  <c r="BL1212" i="50"/>
  <c r="BM1217" i="50"/>
  <c r="BK1221" i="50"/>
  <c r="BM1245" i="50"/>
  <c r="BL1248" i="50"/>
  <c r="BM1253" i="50"/>
  <c r="BM1259" i="50"/>
  <c r="BL1262" i="50"/>
  <c r="BK1265" i="50"/>
  <c r="BL1268" i="50"/>
  <c r="BK1271" i="50"/>
  <c r="BM1273" i="50"/>
  <c r="BK1279" i="50"/>
  <c r="BK1285" i="50"/>
  <c r="BM1287" i="50"/>
  <c r="BL1290" i="50"/>
  <c r="BK1293" i="50"/>
  <c r="BL1304" i="50"/>
  <c r="BK1307" i="50"/>
  <c r="BL1312" i="50"/>
  <c r="BK1315" i="50"/>
  <c r="BM1317" i="50"/>
  <c r="BL1320" i="50"/>
  <c r="BK1323" i="50"/>
  <c r="BK1329" i="50"/>
  <c r="BL1334" i="50"/>
  <c r="BL1348" i="50"/>
  <c r="BL1356" i="50"/>
  <c r="BM1359" i="50"/>
  <c r="BL1362" i="50"/>
  <c r="BM1367" i="50"/>
  <c r="BM1373" i="50"/>
  <c r="BL1376" i="50"/>
  <c r="BK1379" i="50"/>
  <c r="BM1381" i="50"/>
  <c r="BL1384" i="50"/>
  <c r="BM1389" i="50"/>
  <c r="BL1392" i="50"/>
  <c r="BK1395" i="50"/>
  <c r="BL1398" i="50"/>
  <c r="BK1401" i="50"/>
  <c r="BM1403" i="50"/>
  <c r="BL1406" i="50"/>
  <c r="BK1409" i="50"/>
  <c r="BM1411" i="50"/>
  <c r="BL1414" i="50"/>
  <c r="BL1420" i="50"/>
  <c r="BK1423" i="50"/>
  <c r="BL1428" i="50"/>
  <c r="BK1431" i="50"/>
  <c r="BM1439" i="50"/>
  <c r="BL1442" i="50"/>
  <c r="BL1448" i="50"/>
  <c r="BM1451" i="50"/>
  <c r="BL1462" i="50"/>
  <c r="BL1468" i="50"/>
  <c r="BL1476" i="50"/>
  <c r="BL1484" i="50"/>
  <c r="BM1487" i="50"/>
  <c r="BL1490" i="50"/>
  <c r="BK1493" i="50"/>
  <c r="BL1498" i="50"/>
  <c r="BM1503" i="50"/>
  <c r="BM1509" i="50"/>
  <c r="BK1529" i="50"/>
  <c r="BM1531" i="50"/>
  <c r="BL1534" i="50"/>
  <c r="BM10" i="50"/>
  <c r="BL13" i="50"/>
  <c r="BM16" i="50"/>
  <c r="BM24" i="50"/>
  <c r="BL25" i="50"/>
  <c r="BL37" i="50"/>
  <c r="BL49" i="50"/>
  <c r="BK52" i="50"/>
  <c r="BM60" i="50"/>
  <c r="BL63" i="50"/>
  <c r="BM80" i="50"/>
  <c r="BK84" i="50"/>
  <c r="BL89" i="50"/>
  <c r="BM92" i="50"/>
  <c r="BM98" i="50"/>
  <c r="BL101" i="50"/>
  <c r="BM104" i="50"/>
  <c r="BM112" i="50"/>
  <c r="BL113" i="50"/>
  <c r="BK116" i="50"/>
  <c r="BL119" i="50"/>
  <c r="BM124" i="50"/>
  <c r="BK134" i="50"/>
  <c r="BM144" i="50"/>
  <c r="BK150" i="50"/>
  <c r="BM152" i="50"/>
  <c r="BK158" i="50"/>
  <c r="BM168" i="50"/>
  <c r="BL171" i="50"/>
  <c r="BK174" i="50"/>
  <c r="BM176" i="50"/>
  <c r="BL179" i="50"/>
  <c r="BK182" i="50"/>
  <c r="BM184" i="50"/>
  <c r="BL187" i="50"/>
  <c r="BK190" i="50"/>
  <c r="BM192" i="50"/>
  <c r="BK198" i="50"/>
  <c r="BM200" i="50"/>
  <c r="BL203" i="50"/>
  <c r="BK206" i="50"/>
  <c r="BM208" i="50"/>
  <c r="BL211" i="50"/>
  <c r="BK214" i="50"/>
  <c r="BM216" i="50"/>
  <c r="BL219" i="50"/>
  <c r="BK222" i="50"/>
  <c r="BM224" i="50"/>
  <c r="BL227" i="50"/>
  <c r="BK230" i="50"/>
  <c r="BM232" i="50"/>
  <c r="BL235" i="50"/>
  <c r="BM240" i="50"/>
  <c r="BL243" i="50"/>
  <c r="BK1537" i="50"/>
  <c r="BM1539" i="50"/>
  <c r="BL1540" i="50"/>
  <c r="BL1548" i="50"/>
  <c r="BK1551" i="50"/>
  <c r="BM1553" i="50"/>
  <c r="BL1556" i="50"/>
  <c r="BK1559" i="50"/>
  <c r="BL1562" i="50"/>
  <c r="BL1514" i="50"/>
  <c r="BL1536" i="50"/>
  <c r="BM1277" i="50"/>
  <c r="BK1281" i="50"/>
  <c r="BL1286" i="50"/>
  <c r="BK1289" i="50"/>
  <c r="BM1291" i="50"/>
  <c r="BL1302" i="50"/>
  <c r="BM1305" i="50"/>
  <c r="BK1311" i="50"/>
  <c r="BM1313" i="50"/>
  <c r="BK1319" i="50"/>
  <c r="BM1321" i="50"/>
  <c r="BL1324" i="50"/>
  <c r="BM1327" i="50"/>
  <c r="BL1330" i="50"/>
  <c r="BM1335" i="50"/>
  <c r="BL1338" i="50"/>
  <c r="BL1344" i="50"/>
  <c r="BK1347" i="50"/>
  <c r="BM1349" i="50"/>
  <c r="BL1352" i="50"/>
  <c r="BM1357" i="50"/>
  <c r="BL1358" i="50"/>
  <c r="BM1363" i="50"/>
  <c r="BK1369" i="50"/>
  <c r="BM1377" i="50"/>
  <c r="BL1388" i="50"/>
  <c r="BM1393" i="50"/>
  <c r="BK1397" i="50"/>
  <c r="BM1399" i="50"/>
  <c r="BL1402" i="50"/>
  <c r="BK1405" i="50"/>
  <c r="BM1407" i="50"/>
  <c r="BL1410" i="50"/>
  <c r="BK1413" i="50"/>
  <c r="BM1415" i="50"/>
  <c r="BM1421" i="50"/>
  <c r="BM1429" i="50"/>
  <c r="BL1438" i="50"/>
  <c r="BM1443" i="50"/>
  <c r="BM1449" i="50"/>
  <c r="BK1453" i="50"/>
  <c r="BM1455" i="50"/>
  <c r="BM1469" i="50"/>
  <c r="BL1472" i="50"/>
  <c r="BK1475" i="50"/>
  <c r="BL1480" i="50"/>
  <c r="BM1485" i="50"/>
  <c r="BL1486" i="50"/>
  <c r="BM1491" i="50"/>
  <c r="BL1494" i="50"/>
  <c r="BK1497" i="50"/>
  <c r="BL1502" i="50"/>
  <c r="BM1513" i="50"/>
  <c r="BK1533" i="50"/>
  <c r="BL1538" i="50"/>
  <c r="BM1541" i="50"/>
  <c r="BL1544" i="50"/>
  <c r="BM1549" i="50"/>
  <c r="BL1552" i="50"/>
  <c r="BK1555" i="50"/>
  <c r="BM1557" i="50"/>
  <c r="BK1561" i="50"/>
  <c r="BM1563" i="50"/>
  <c r="BM6" i="50"/>
  <c r="BL9" i="50"/>
  <c r="BM14" i="50"/>
  <c r="BM20" i="50"/>
  <c r="BL29" i="50"/>
  <c r="BK32" i="50"/>
  <c r="BM38" i="50"/>
  <c r="BM44" i="50"/>
  <c r="BK48" i="50"/>
  <c r="BL53" i="50"/>
  <c r="BM56" i="50"/>
  <c r="BL59" i="50"/>
  <c r="BM64" i="50"/>
  <c r="BL65" i="50"/>
  <c r="BM70" i="50"/>
  <c r="BL73" i="50"/>
  <c r="BM76" i="50"/>
  <c r="BL85" i="50"/>
  <c r="BK88" i="50"/>
  <c r="BL91" i="50"/>
  <c r="BL97" i="50"/>
  <c r="BM102" i="50"/>
  <c r="BM108" i="50"/>
  <c r="BM120" i="50"/>
  <c r="BL123" i="50"/>
  <c r="BM8" i="50"/>
  <c r="BL11" i="50"/>
  <c r="BM22" i="50"/>
  <c r="BM40" i="50"/>
  <c r="BL47" i="50"/>
  <c r="BK50" i="50"/>
  <c r="BL55" i="50"/>
  <c r="BM58" i="50"/>
  <c r="BL61" i="50"/>
  <c r="BL67" i="50"/>
  <c r="BM72" i="50"/>
  <c r="BM78" i="50"/>
  <c r="BL87" i="50"/>
  <c r="BM96" i="50"/>
  <c r="BL99" i="50"/>
  <c r="BM110" i="50"/>
  <c r="BL117" i="50"/>
  <c r="BL125" i="50"/>
  <c r="BL137" i="50"/>
  <c r="BK140" i="50"/>
  <c r="BL145" i="50"/>
  <c r="BK156" i="50"/>
  <c r="BL161" i="50"/>
  <c r="BL177" i="50"/>
  <c r="BK180" i="50"/>
  <c r="BM182" i="50"/>
  <c r="BL185" i="50"/>
  <c r="BK188" i="50"/>
  <c r="BM190" i="50"/>
  <c r="BL193" i="50"/>
  <c r="BM198" i="50"/>
  <c r="BL201" i="50"/>
  <c r="BK204" i="50"/>
  <c r="BM206" i="50"/>
  <c r="BL209" i="50"/>
  <c r="BK212" i="50"/>
  <c r="BM214" i="50"/>
  <c r="BL217" i="50"/>
  <c r="BK220" i="50"/>
  <c r="BM9" i="50"/>
  <c r="BL12" i="50"/>
  <c r="BM23" i="50"/>
  <c r="BL32" i="50"/>
  <c r="BL36" i="50"/>
  <c r="BL48" i="50"/>
  <c r="BK51" i="50"/>
  <c r="BM59" i="50"/>
  <c r="BL62" i="50"/>
  <c r="BM65" i="50"/>
  <c r="BL68" i="50"/>
  <c r="BM73" i="50"/>
  <c r="BM79" i="50"/>
  <c r="BK83" i="50"/>
  <c r="BL88" i="50"/>
  <c r="BM91" i="50"/>
  <c r="BL94" i="50"/>
  <c r="BM97" i="50"/>
  <c r="BL100" i="50"/>
  <c r="BM111" i="50"/>
  <c r="BK115" i="50"/>
  <c r="BL118" i="50"/>
  <c r="BM123" i="50"/>
  <c r="BK126" i="50"/>
  <c r="BK130" i="50"/>
  <c r="BM132" i="50"/>
  <c r="BK138" i="50"/>
  <c r="BM140" i="50"/>
  <c r="BK146" i="50"/>
  <c r="BM148" i="50"/>
  <c r="BK154" i="50"/>
  <c r="BM156" i="50"/>
  <c r="BK162" i="50"/>
  <c r="BM164" i="50"/>
  <c r="BL167" i="50"/>
  <c r="BK170" i="50"/>
  <c r="BM172" i="50"/>
  <c r="BL175" i="50"/>
  <c r="BK178" i="50"/>
  <c r="BM180" i="50"/>
  <c r="BL183" i="50"/>
  <c r="BK186" i="50"/>
  <c r="BM188" i="50"/>
  <c r="BL191" i="50"/>
  <c r="BK194" i="50"/>
  <c r="BM196" i="50"/>
  <c r="BL199" i="50"/>
  <c r="BK202" i="50"/>
  <c r="BM204" i="50"/>
  <c r="BL207" i="50"/>
  <c r="BK210" i="50"/>
  <c r="BM212" i="50"/>
  <c r="BL215" i="50"/>
  <c r="BK218" i="50"/>
  <c r="BM220" i="50"/>
  <c r="BK226" i="50"/>
  <c r="BM228" i="50"/>
  <c r="BL231" i="50"/>
  <c r="BK234" i="50"/>
  <c r="BM236" i="50"/>
  <c r="BL239" i="50"/>
  <c r="BK242" i="50"/>
  <c r="BM244" i="50"/>
  <c r="BL247" i="50"/>
  <c r="BK250" i="50"/>
  <c r="BM252" i="50"/>
  <c r="BQ252" i="50" s="1"/>
  <c r="BL255" i="50"/>
  <c r="BK258" i="50"/>
  <c r="BM260" i="50"/>
  <c r="BL263" i="50"/>
  <c r="BK266" i="50"/>
  <c r="BM268" i="50"/>
  <c r="BL271" i="50"/>
  <c r="BK274" i="50"/>
  <c r="BM276" i="50"/>
  <c r="BL279" i="50"/>
  <c r="BK282" i="50"/>
  <c r="BM284" i="50"/>
  <c r="BL287" i="50"/>
  <c r="BK290" i="50"/>
  <c r="BM292" i="50"/>
  <c r="BL295" i="50"/>
  <c r="BK298" i="50"/>
  <c r="BM300" i="50"/>
  <c r="BL303" i="50"/>
  <c r="BK306" i="50"/>
  <c r="BL311" i="50"/>
  <c r="BK314" i="50"/>
  <c r="BL319" i="50"/>
  <c r="BK322" i="50"/>
  <c r="BL327" i="50"/>
  <c r="BK330" i="50"/>
  <c r="BM332" i="50"/>
  <c r="BL335" i="50"/>
  <c r="BK338" i="50"/>
  <c r="BM340" i="50"/>
  <c r="BL343" i="50"/>
  <c r="BK346" i="50"/>
  <c r="BL351" i="50"/>
  <c r="BK354" i="50"/>
  <c r="BM356" i="50"/>
  <c r="BL359" i="50"/>
  <c r="BK362" i="50"/>
  <c r="BL367" i="50"/>
  <c r="BL375" i="50"/>
  <c r="BM380" i="50"/>
  <c r="BK384" i="50"/>
  <c r="BM386" i="50"/>
  <c r="BL389" i="50"/>
  <c r="BK392" i="50"/>
  <c r="BL395" i="50"/>
  <c r="BK398" i="50"/>
  <c r="BM400" i="50"/>
  <c r="BL403" i="50"/>
  <c r="BM406" i="50"/>
  <c r="BK412" i="50"/>
  <c r="BL415" i="50"/>
  <c r="BK418" i="50"/>
  <c r="BL423" i="50"/>
  <c r="BK424" i="50"/>
  <c r="BM426" i="50"/>
  <c r="BL429" i="50"/>
  <c r="BL435" i="50"/>
  <c r="BM440" i="50"/>
  <c r="BL441" i="50"/>
  <c r="BM446" i="50"/>
  <c r="BM452" i="50"/>
  <c r="BL455" i="50"/>
  <c r="BK458" i="50"/>
  <c r="BL463" i="50"/>
  <c r="BL471" i="50"/>
  <c r="BK474" i="50"/>
  <c r="BL477" i="50"/>
  <c r="BM482" i="50"/>
  <c r="BL485" i="50"/>
  <c r="BM490" i="50"/>
  <c r="BL493" i="50"/>
  <c r="BM496" i="50"/>
  <c r="BL499" i="50"/>
  <c r="BK502" i="50"/>
  <c r="BM504" i="50"/>
  <c r="BL507" i="50"/>
  <c r="BK510" i="50"/>
  <c r="BM512" i="50"/>
  <c r="BL515" i="50"/>
  <c r="BK518" i="50"/>
  <c r="BM520" i="50"/>
  <c r="BL523" i="50"/>
  <c r="BM526" i="50"/>
  <c r="BK532" i="50"/>
  <c r="BM534" i="50"/>
  <c r="BL537" i="50"/>
  <c r="BK540" i="50"/>
  <c r="BM542" i="50"/>
  <c r="BM548" i="50"/>
  <c r="BL551" i="50"/>
  <c r="BL557" i="50"/>
  <c r="BK560" i="50"/>
  <c r="BM562" i="50"/>
  <c r="BK566" i="50"/>
  <c r="BL571" i="50"/>
  <c r="BK574" i="50"/>
  <c r="BL579" i="50"/>
  <c r="BM582" i="50"/>
  <c r="BM590" i="50"/>
  <c r="BM612" i="50"/>
  <c r="BK616" i="50"/>
  <c r="BM618" i="50"/>
  <c r="BL627" i="50"/>
  <c r="BK630" i="50"/>
  <c r="BL633" i="50"/>
  <c r="BK636" i="50"/>
  <c r="BL639" i="50"/>
  <c r="BL647" i="50"/>
  <c r="BM650" i="50"/>
  <c r="BL653" i="50"/>
  <c r="BL661" i="50"/>
  <c r="BL667" i="50"/>
  <c r="BK670" i="50"/>
  <c r="BM230" i="50"/>
  <c r="BM238" i="50"/>
  <c r="BL241" i="50"/>
  <c r="BK244" i="50"/>
  <c r="BM246" i="50"/>
  <c r="BK260" i="50"/>
  <c r="BM262" i="50"/>
  <c r="BK268" i="50"/>
  <c r="BM270" i="50"/>
  <c r="BK276" i="50"/>
  <c r="BM278" i="50"/>
  <c r="BL281" i="50"/>
  <c r="BK284" i="50"/>
  <c r="BL289" i="50"/>
  <c r="BK292" i="50"/>
  <c r="BL297" i="50"/>
  <c r="BK300" i="50"/>
  <c r="BM318" i="50"/>
  <c r="BM326" i="50"/>
  <c r="BL329" i="50"/>
  <c r="BM334" i="50"/>
  <c r="BL337" i="50"/>
  <c r="BM342" i="50"/>
  <c r="BL345" i="50"/>
  <c r="BM350" i="50"/>
  <c r="BL353" i="50"/>
  <c r="BM358" i="50"/>
  <c r="BM366" i="50"/>
  <c r="BL369" i="50"/>
  <c r="BM382" i="50"/>
  <c r="BK386" i="50"/>
  <c r="BM388" i="50"/>
  <c r="BL391" i="50"/>
  <c r="BM394" i="50"/>
  <c r="BL397" i="50"/>
  <c r="BK400" i="50"/>
  <c r="BM402" i="50"/>
  <c r="BM414" i="50"/>
  <c r="BK420" i="50"/>
  <c r="BM422" i="50"/>
  <c r="BM434" i="50"/>
  <c r="BL437" i="50"/>
  <c r="BL443" i="50"/>
  <c r="BK446" i="50"/>
  <c r="BK452" i="50"/>
  <c r="BM462" i="50"/>
  <c r="BM470" i="50"/>
  <c r="BL473" i="50"/>
  <c r="BM484" i="50"/>
  <c r="BM492" i="50"/>
  <c r="BK496" i="50"/>
  <c r="BM506" i="50"/>
  <c r="BM514" i="50"/>
  <c r="BL517" i="50"/>
  <c r="BK520" i="50"/>
  <c r="BM522" i="50"/>
  <c r="BM528" i="50"/>
  <c r="BL531" i="50"/>
  <c r="BM536" i="50"/>
  <c r="BL539" i="50"/>
  <c r="BM544" i="50"/>
  <c r="BM550" i="50"/>
  <c r="BL553" i="50"/>
  <c r="BK562" i="50"/>
  <c r="BL565" i="50"/>
  <c r="BK568" i="50"/>
  <c r="BM570" i="50"/>
  <c r="BL573" i="50"/>
  <c r="BK576" i="50"/>
  <c r="BM578" i="50"/>
  <c r="BM584" i="50"/>
  <c r="BM592" i="50"/>
  <c r="BK604" i="50"/>
  <c r="BK612" i="50"/>
  <c r="BM626" i="50"/>
  <c r="BL629" i="50"/>
  <c r="BL635" i="50"/>
  <c r="BK638" i="50"/>
  <c r="BL641" i="50"/>
  <c r="BK127" i="50"/>
  <c r="BM129" i="50"/>
  <c r="BK133" i="50"/>
  <c r="BM135" i="50"/>
  <c r="BL138" i="50"/>
  <c r="BK141" i="50"/>
  <c r="BM143" i="50"/>
  <c r="BL146" i="50"/>
  <c r="BM151" i="50"/>
  <c r="BL154" i="50"/>
  <c r="BK157" i="50"/>
  <c r="BM159" i="50"/>
  <c r="BL162" i="50"/>
  <c r="BL170" i="50"/>
  <c r="BK173" i="50"/>
  <c r="BL178" i="50"/>
  <c r="BK181" i="50"/>
  <c r="BL186" i="50"/>
  <c r="BK189" i="50"/>
  <c r="BL194" i="50"/>
  <c r="BK197" i="50"/>
  <c r="BL202" i="50"/>
  <c r="BK205" i="50"/>
  <c r="BL210" i="50"/>
  <c r="BK213" i="50"/>
  <c r="BL218" i="50"/>
  <c r="BK221" i="50"/>
  <c r="BL226" i="50"/>
  <c r="BL234" i="50"/>
  <c r="BL242" i="50"/>
  <c r="BK245" i="50"/>
  <c r="BL250" i="50"/>
  <c r="BK253" i="50"/>
  <c r="BL258" i="50"/>
  <c r="BK261" i="50"/>
  <c r="BL266" i="50"/>
  <c r="BK269" i="50"/>
  <c r="BL274" i="50"/>
  <c r="BK277" i="50"/>
  <c r="BL282" i="50"/>
  <c r="BK285" i="50"/>
  <c r="BN285" i="50" s="1"/>
  <c r="BL290" i="50"/>
  <c r="BK293" i="50"/>
  <c r="BL298" i="50"/>
  <c r="BM303" i="50"/>
  <c r="BL306" i="50"/>
  <c r="BK309" i="50"/>
  <c r="BP309" i="50" s="1"/>
  <c r="BL314" i="50"/>
  <c r="BL322" i="50"/>
  <c r="BK325" i="50"/>
  <c r="BL330" i="50"/>
  <c r="BK333" i="50"/>
  <c r="BL338" i="50"/>
  <c r="BK341" i="50"/>
  <c r="BL346" i="50"/>
  <c r="BK349" i="50"/>
  <c r="BL354" i="50"/>
  <c r="BK357" i="50"/>
  <c r="BL362" i="50"/>
  <c r="BL370" i="50"/>
  <c r="BK373" i="50"/>
  <c r="BM375" i="50"/>
  <c r="BM383" i="50"/>
  <c r="BK387" i="50"/>
  <c r="BL392" i="50"/>
  <c r="BM395" i="50"/>
  <c r="BL398" i="50"/>
  <c r="BK401" i="50"/>
  <c r="BM403" i="50"/>
  <c r="BL404" i="50"/>
  <c r="BK421" i="50"/>
  <c r="BL424" i="50"/>
  <c r="BL432" i="50"/>
  <c r="BL438" i="50"/>
  <c r="BL444" i="50"/>
  <c r="BM449" i="50"/>
  <c r="BL458" i="50"/>
  <c r="BM471" i="50"/>
  <c r="BK475" i="50"/>
  <c r="BM477" i="50"/>
  <c r="BK483" i="50"/>
  <c r="BM485" i="50"/>
  <c r="BL488" i="50"/>
  <c r="BK491" i="50"/>
  <c r="BK497" i="50"/>
  <c r="BM499" i="50"/>
  <c r="BK505" i="50"/>
  <c r="BM507" i="50"/>
  <c r="BK513" i="50"/>
  <c r="BM515" i="50"/>
  <c r="BL518" i="50"/>
  <c r="BK521" i="50"/>
  <c r="BM523" i="50"/>
  <c r="BM529" i="50"/>
  <c r="BM537" i="50"/>
  <c r="BL540" i="50"/>
  <c r="BM545" i="50"/>
  <c r="BK549" i="50"/>
  <c r="BM557" i="50"/>
  <c r="BL560" i="50"/>
  <c r="BL566" i="50"/>
  <c r="BK569" i="50"/>
  <c r="BL574" i="50"/>
  <c r="BK577" i="50"/>
  <c r="BQ577" i="50" s="1"/>
  <c r="BL580" i="50"/>
  <c r="BM585" i="50"/>
  <c r="BL588" i="50"/>
  <c r="BM593" i="50"/>
  <c r="BL596" i="50"/>
  <c r="BL616" i="50"/>
  <c r="BK619" i="50"/>
  <c r="BK625" i="50"/>
  <c r="BN625" i="50" s="1"/>
  <c r="BL630" i="50"/>
  <c r="BK631" i="50"/>
  <c r="BM633" i="50"/>
  <c r="BM639" i="50"/>
  <c r="BL642" i="50"/>
  <c r="BK645" i="50"/>
  <c r="BM647" i="50"/>
  <c r="BL656" i="50"/>
  <c r="BM661" i="50"/>
  <c r="BL664" i="50"/>
  <c r="BK673" i="50"/>
  <c r="BK679" i="50"/>
  <c r="BM681" i="50"/>
  <c r="BL684" i="50"/>
  <c r="BK687" i="50"/>
  <c r="BM689" i="50"/>
  <c r="BL718" i="50"/>
  <c r="BK721" i="50"/>
  <c r="BL726" i="50"/>
  <c r="BK729" i="50"/>
  <c r="BL732" i="50"/>
  <c r="BM737" i="50"/>
  <c r="BL740" i="50"/>
  <c r="BL746" i="50"/>
  <c r="BL754" i="50"/>
  <c r="BM757" i="50"/>
  <c r="BK769" i="50"/>
  <c r="BM777" i="50"/>
  <c r="BL780" i="50"/>
  <c r="BM785" i="50"/>
  <c r="BM791" i="50"/>
  <c r="BL794" i="50"/>
  <c r="BM797" i="50"/>
  <c r="BL800" i="50"/>
  <c r="BM805" i="50"/>
  <c r="BL806" i="50"/>
  <c r="BK809" i="50"/>
  <c r="BM811" i="50"/>
  <c r="BM817" i="50"/>
  <c r="BL820" i="50"/>
  <c r="BK246" i="50"/>
  <c r="BM248" i="50"/>
  <c r="BL251" i="50"/>
  <c r="BK254" i="50"/>
  <c r="BM256" i="50"/>
  <c r="BL259" i="50"/>
  <c r="BK262" i="50"/>
  <c r="BM264" i="50"/>
  <c r="BL267" i="50"/>
  <c r="BK270" i="50"/>
  <c r="BM272" i="50"/>
  <c r="BL275" i="50"/>
  <c r="BK278" i="50"/>
  <c r="BM280" i="50"/>
  <c r="BL283" i="50"/>
  <c r="BK286" i="50"/>
  <c r="BL291" i="50"/>
  <c r="BL299" i="50"/>
  <c r="BM312" i="50"/>
  <c r="BM320" i="50"/>
  <c r="BM328" i="50"/>
  <c r="BM336" i="50"/>
  <c r="BM344" i="50"/>
  <c r="BM352" i="50"/>
  <c r="BK358" i="50"/>
  <c r="BL363" i="50"/>
  <c r="BK366" i="50"/>
  <c r="BM368" i="50"/>
  <c r="BL371" i="50"/>
  <c r="BL379" i="50"/>
  <c r="BL385" i="50"/>
  <c r="BK388" i="50"/>
  <c r="BM390" i="50"/>
  <c r="BL393" i="50"/>
  <c r="BK394" i="50"/>
  <c r="BM396" i="50"/>
  <c r="BL399" i="50"/>
  <c r="BK408" i="50"/>
  <c r="BM410" i="50"/>
  <c r="BL413" i="50"/>
  <c r="BL419" i="50"/>
  <c r="BK422" i="50"/>
  <c r="BL425" i="50"/>
  <c r="BM430" i="50"/>
  <c r="BL433" i="50"/>
  <c r="BM436" i="50"/>
  <c r="BL439" i="50"/>
  <c r="BM442" i="50"/>
  <c r="BL445" i="50"/>
  <c r="BM450" i="50"/>
  <c r="BL451" i="50"/>
  <c r="BK454" i="50"/>
  <c r="BK462" i="50"/>
  <c r="BM464" i="50"/>
  <c r="BK470" i="50"/>
  <c r="BL481" i="50"/>
  <c r="BM486" i="50"/>
  <c r="BL489" i="50"/>
  <c r="BM494" i="50"/>
  <c r="BL495" i="50"/>
  <c r="BK498" i="50"/>
  <c r="BM500" i="50"/>
  <c r="BL503" i="50"/>
  <c r="BK506" i="50"/>
  <c r="BM508" i="50"/>
  <c r="BL511" i="50"/>
  <c r="BK514" i="50"/>
  <c r="BM516" i="50"/>
  <c r="BL519" i="50"/>
  <c r="BK522" i="50"/>
  <c r="BM524" i="50"/>
  <c r="BM530" i="50"/>
  <c r="BL533" i="50"/>
  <c r="BM538" i="50"/>
  <c r="BM546" i="50"/>
  <c r="BL547" i="50"/>
  <c r="BM552" i="50"/>
  <c r="BK556" i="50"/>
  <c r="BL567" i="50"/>
  <c r="BK570" i="50"/>
  <c r="BL575" i="50"/>
  <c r="BK578" i="50"/>
  <c r="BM586" i="50"/>
  <c r="BM594" i="50"/>
  <c r="BK598" i="50"/>
  <c r="BM600" i="50"/>
  <c r="BK606" i="50"/>
  <c r="BM608" i="50"/>
  <c r="BM614" i="50"/>
  <c r="BM622" i="50"/>
  <c r="BK626" i="50"/>
  <c r="BK632" i="50"/>
  <c r="BM634" i="50"/>
  <c r="BL643" i="50"/>
  <c r="BK646" i="50"/>
  <c r="BM648" i="50"/>
  <c r="BL657" i="50"/>
  <c r="BM662" i="50"/>
  <c r="BK666" i="50"/>
  <c r="BM668" i="50"/>
  <c r="BL671" i="50"/>
  <c r="BM676" i="50"/>
  <c r="BM682" i="50"/>
  <c r="BL685" i="50"/>
  <c r="BL691" i="50"/>
  <c r="BL699" i="50"/>
  <c r="BM702" i="50"/>
  <c r="BM710" i="50"/>
  <c r="BL719" i="50"/>
  <c r="BK722" i="50"/>
  <c r="BL727" i="50"/>
  <c r="BK730" i="50"/>
  <c r="BL733" i="50"/>
  <c r="BK736" i="50"/>
  <c r="BM738" i="50"/>
  <c r="BL741" i="50"/>
  <c r="BM744" i="50"/>
  <c r="BL747" i="50"/>
  <c r="BM752" i="50"/>
  <c r="BM758" i="50"/>
  <c r="BL761" i="50"/>
  <c r="BM766" i="50"/>
  <c r="BK770" i="50"/>
  <c r="BL775" i="50"/>
  <c r="BK776" i="50"/>
  <c r="BM778" i="50"/>
  <c r="BL781" i="50"/>
  <c r="BK784" i="50"/>
  <c r="BL787" i="50"/>
  <c r="BL795" i="50"/>
  <c r="BM798" i="50"/>
  <c r="BL801" i="50"/>
  <c r="BL807" i="50"/>
  <c r="BK810" i="50"/>
  <c r="BM812" i="50"/>
  <c r="BM818" i="50"/>
  <c r="BL821" i="50"/>
  <c r="BL827" i="50"/>
  <c r="BL833" i="50"/>
  <c r="BM838" i="50"/>
  <c r="BL841" i="50"/>
  <c r="BM846" i="50"/>
  <c r="BL849" i="50"/>
  <c r="BK858" i="50"/>
  <c r="BK866" i="50"/>
  <c r="BM876" i="50"/>
  <c r="BL885" i="50"/>
  <c r="BM890" i="50"/>
  <c r="BL901" i="50"/>
  <c r="BK910" i="50"/>
  <c r="BM912" i="50"/>
  <c r="BL915" i="50"/>
  <c r="BK918" i="50"/>
  <c r="BM920" i="50"/>
  <c r="BL923" i="50"/>
  <c r="BM928" i="50"/>
  <c r="BM936" i="50"/>
  <c r="BL939" i="50"/>
  <c r="BM944" i="50"/>
  <c r="BL947" i="50"/>
  <c r="BK950" i="50"/>
  <c r="BM952" i="50"/>
  <c r="BL955" i="50"/>
  <c r="BM960" i="50"/>
  <c r="BM980" i="50"/>
  <c r="BL983" i="50"/>
  <c r="BM988" i="50"/>
  <c r="BM996" i="50"/>
  <c r="BL1005" i="50"/>
  <c r="BK1008" i="50"/>
  <c r="BM663" i="50"/>
  <c r="BL672" i="50"/>
  <c r="BK675" i="50"/>
  <c r="BM683" i="50"/>
  <c r="BL686" i="50"/>
  <c r="BL692" i="50"/>
  <c r="BM697" i="50"/>
  <c r="BM703" i="50"/>
  <c r="BL706" i="50"/>
  <c r="BM711" i="50"/>
  <c r="BL714" i="50"/>
  <c r="BK715" i="50"/>
  <c r="BM717" i="50"/>
  <c r="BL720" i="50"/>
  <c r="BK723" i="50"/>
  <c r="BL728" i="50"/>
  <c r="BK731" i="50"/>
  <c r="BL734" i="50"/>
  <c r="BK737" i="50"/>
  <c r="BM739" i="50"/>
  <c r="BL742" i="50"/>
  <c r="BK743" i="50"/>
  <c r="BM745" i="50"/>
  <c r="BM753" i="50"/>
  <c r="BL756" i="50"/>
  <c r="BK771" i="50"/>
  <c r="BM779" i="50"/>
  <c r="BL782" i="50"/>
  <c r="BL788" i="50"/>
  <c r="BM799" i="50"/>
  <c r="BL802" i="50"/>
  <c r="BL808" i="50"/>
  <c r="BK811" i="50"/>
  <c r="BM813" i="50"/>
  <c r="BL814" i="50"/>
  <c r="BM819" i="50"/>
  <c r="BL822" i="50"/>
  <c r="BM825" i="50"/>
  <c r="BL828" i="50"/>
  <c r="BM839" i="50"/>
  <c r="BM847" i="50"/>
  <c r="BL850" i="50"/>
  <c r="BL856" i="50"/>
  <c r="BM861" i="50"/>
  <c r="BM869" i="50"/>
  <c r="BK875" i="50"/>
  <c r="BM877" i="50"/>
  <c r="BK881" i="50"/>
  <c r="BK897" i="50"/>
  <c r="BM899" i="50"/>
  <c r="BL902" i="50"/>
  <c r="BK905" i="50"/>
  <c r="BM907" i="50"/>
  <c r="BK911" i="50"/>
  <c r="BM913" i="50"/>
  <c r="BK919" i="50"/>
  <c r="BM921" i="50"/>
  <c r="BL924" i="50"/>
  <c r="BK927" i="50"/>
  <c r="BM929" i="50"/>
  <c r="BL932" i="50"/>
  <c r="BM937" i="50"/>
  <c r="BM945" i="50"/>
  <c r="BM953" i="50"/>
  <c r="BK979" i="50"/>
  <c r="BK987" i="50"/>
  <c r="BK995" i="50"/>
  <c r="BK1001" i="50"/>
  <c r="BM1003" i="50"/>
  <c r="BL1006" i="50"/>
  <c r="BK1009" i="50"/>
  <c r="BM1011" i="50"/>
  <c r="BL1014" i="50"/>
  <c r="BK1017" i="50"/>
  <c r="BM1019" i="50"/>
  <c r="BL1022" i="50"/>
  <c r="BL1030" i="50"/>
  <c r="BM1033" i="50"/>
  <c r="BK1039" i="50"/>
  <c r="BM1041" i="50"/>
  <c r="BL1044" i="50"/>
  <c r="BK1047" i="50"/>
  <c r="BL1052" i="50"/>
  <c r="BL1060" i="50"/>
  <c r="BM657" i="50"/>
  <c r="BL660" i="50"/>
  <c r="BK669" i="50"/>
  <c r="BL680" i="50"/>
  <c r="BK683" i="50"/>
  <c r="BM685" i="50"/>
  <c r="BL688" i="50"/>
  <c r="BM699" i="50"/>
  <c r="BL700" i="50"/>
  <c r="BL708" i="50"/>
  <c r="BK717" i="50"/>
  <c r="BK725" i="50"/>
  <c r="BM733" i="50"/>
  <c r="BL736" i="50"/>
  <c r="BM741" i="50"/>
  <c r="BK745" i="50"/>
  <c r="BM761" i="50"/>
  <c r="BL770" i="50"/>
  <c r="BK773" i="50"/>
  <c r="BL776" i="50"/>
  <c r="BM781" i="50"/>
  <c r="BL784" i="50"/>
  <c r="BM787" i="50"/>
  <c r="BL790" i="50"/>
  <c r="BK793" i="50"/>
  <c r="BM795" i="50"/>
  <c r="BL796" i="50"/>
  <c r="BM801" i="50"/>
  <c r="BL804" i="50"/>
  <c r="BL810" i="50"/>
  <c r="BK813" i="50"/>
  <c r="BL816" i="50"/>
  <c r="BM821" i="50"/>
  <c r="BL830" i="50"/>
  <c r="BM833" i="50"/>
  <c r="BM841" i="50"/>
  <c r="BL844" i="50"/>
  <c r="BM849" i="50"/>
  <c r="BL852" i="50"/>
  <c r="BK869" i="50"/>
  <c r="BM885" i="50"/>
  <c r="BL888" i="50"/>
  <c r="BK891" i="50"/>
  <c r="BM893" i="50"/>
  <c r="BL904" i="50"/>
  <c r="BK913" i="50"/>
  <c r="BL918" i="50"/>
  <c r="BM923" i="50"/>
  <c r="BK929" i="50"/>
  <c r="BM931" i="50"/>
  <c r="BL950" i="50"/>
  <c r="BL958" i="50"/>
  <c r="BM983" i="50"/>
  <c r="BM991" i="50"/>
  <c r="BM999" i="50"/>
  <c r="BM1005" i="50"/>
  <c r="BL1008" i="50"/>
  <c r="BL1016" i="50"/>
  <c r="BM1021" i="50"/>
  <c r="BL1024" i="50"/>
  <c r="BM1029" i="50"/>
  <c r="BL1032" i="50"/>
  <c r="BK1033" i="50"/>
  <c r="BM1035" i="50"/>
  <c r="BL1038" i="50"/>
  <c r="BK1041" i="50"/>
  <c r="BQ1041" i="50" s="1"/>
  <c r="BL1046" i="50"/>
  <c r="BM1051" i="50"/>
  <c r="BL1054" i="50"/>
  <c r="BK1057" i="50"/>
  <c r="BM672" i="50"/>
  <c r="BL675" i="50"/>
  <c r="BM678" i="50"/>
  <c r="BL681" i="50"/>
  <c r="BM686" i="50"/>
  <c r="BL689" i="50"/>
  <c r="BL695" i="50"/>
  <c r="BL701" i="50"/>
  <c r="BL709" i="50"/>
  <c r="BK718" i="50"/>
  <c r="BL723" i="50"/>
  <c r="BK726" i="50"/>
  <c r="BL731" i="50"/>
  <c r="BK732" i="50"/>
  <c r="BM734" i="50"/>
  <c r="BL737" i="50"/>
  <c r="BK740" i="50"/>
  <c r="BM742" i="50"/>
  <c r="BL743" i="50"/>
  <c r="BM748" i="50"/>
  <c r="BL757" i="50"/>
  <c r="BM762" i="50"/>
  <c r="BM768" i="50"/>
  <c r="BL771" i="50"/>
  <c r="BK774" i="50"/>
  <c r="BL777" i="50"/>
  <c r="BK780" i="50"/>
  <c r="BM782" i="50"/>
  <c r="BL785" i="50"/>
  <c r="BM788" i="50"/>
  <c r="BL791" i="50"/>
  <c r="BL797" i="50"/>
  <c r="BM802" i="50"/>
  <c r="BL805" i="50"/>
  <c r="BK806" i="50"/>
  <c r="BL811" i="50"/>
  <c r="BM814" i="50"/>
  <c r="BL817" i="50"/>
  <c r="BM822" i="50"/>
  <c r="BL831" i="50"/>
  <c r="BM834" i="50"/>
  <c r="BL837" i="50"/>
  <c r="BM842" i="50"/>
  <c r="BK848" i="50"/>
  <c r="BM850" i="50"/>
  <c r="BL853" i="50"/>
  <c r="BK854" i="50"/>
  <c r="BM856" i="50"/>
  <c r="BK862" i="50"/>
  <c r="BM864" i="50"/>
  <c r="BK870" i="50"/>
  <c r="BM872" i="50"/>
  <c r="BL875" i="50"/>
  <c r="BM878" i="50"/>
  <c r="BK884" i="50"/>
  <c r="BM894" i="50"/>
  <c r="BK900" i="50"/>
  <c r="BM902" i="50"/>
  <c r="BL911" i="50"/>
  <c r="BM916" i="50"/>
  <c r="BL919" i="50"/>
  <c r="BK922" i="50"/>
  <c r="BK938" i="50"/>
  <c r="BM940" i="50"/>
  <c r="BM948" i="50"/>
  <c r="BM956" i="50"/>
  <c r="BM984" i="50"/>
  <c r="BL987" i="50"/>
  <c r="BM992" i="50"/>
  <c r="BL995" i="50"/>
  <c r="BM1000" i="50"/>
  <c r="BL1001" i="50"/>
  <c r="BK1004" i="50"/>
  <c r="BL1009" i="50"/>
  <c r="BK1012" i="50"/>
  <c r="BL1017" i="50"/>
  <c r="BK1020" i="50"/>
  <c r="BK1028" i="50"/>
  <c r="BK1034" i="50"/>
  <c r="BM1036" i="50"/>
  <c r="BK1042" i="50"/>
  <c r="BM1044" i="50"/>
  <c r="BK1050" i="50"/>
  <c r="BM1052" i="50"/>
  <c r="BM1060" i="50"/>
  <c r="BM1068" i="50"/>
  <c r="BL1077" i="50"/>
  <c r="BL1085" i="50"/>
  <c r="BK1088" i="50"/>
  <c r="BM1090" i="50"/>
  <c r="BL1093" i="50"/>
  <c r="BM1098" i="50"/>
  <c r="BM1106" i="50"/>
  <c r="BL1109" i="50"/>
  <c r="BL1115" i="50"/>
  <c r="BM1120" i="50"/>
  <c r="BL1123" i="50"/>
  <c r="BM1128" i="50"/>
  <c r="BM1136" i="50"/>
  <c r="BK644" i="50"/>
  <c r="BL649" i="50"/>
  <c r="BM652" i="50"/>
  <c r="BL655" i="50"/>
  <c r="BL663" i="50"/>
  <c r="BL669" i="50"/>
  <c r="BK672" i="50"/>
  <c r="BM674" i="50"/>
  <c r="BL677" i="50"/>
  <c r="BK678" i="50"/>
  <c r="BM680" i="50"/>
  <c r="BL683" i="50"/>
  <c r="BM688" i="50"/>
  <c r="BM694" i="50"/>
  <c r="BL697" i="50"/>
  <c r="BM700" i="50"/>
  <c r="BL703" i="50"/>
  <c r="BM708" i="50"/>
  <c r="BL711" i="50"/>
  <c r="BK720" i="50"/>
  <c r="BM722" i="50"/>
  <c r="BK728" i="50"/>
  <c r="BM736" i="50"/>
  <c r="BL739" i="50"/>
  <c r="BL745" i="50"/>
  <c r="BM764" i="50"/>
  <c r="BK768" i="50"/>
  <c r="BM776" i="50"/>
  <c r="BL779" i="50"/>
  <c r="BK782" i="50"/>
  <c r="BM784" i="50"/>
  <c r="BL793" i="50"/>
  <c r="BM796" i="50"/>
  <c r="BL799" i="50"/>
  <c r="BM804" i="50"/>
  <c r="BK808" i="50"/>
  <c r="BM816" i="50"/>
  <c r="BL819" i="50"/>
  <c r="BL825" i="50"/>
  <c r="BM830" i="50"/>
  <c r="BM836" i="50"/>
  <c r="BL839" i="50"/>
  <c r="BL847" i="50"/>
  <c r="BM852" i="50"/>
  <c r="BM858" i="50"/>
  <c r="BL861" i="50"/>
  <c r="BM866" i="50"/>
  <c r="BM874" i="50"/>
  <c r="BK878" i="50"/>
  <c r="BM880" i="50"/>
  <c r="BL891" i="50"/>
  <c r="BK894" i="50"/>
  <c r="BM896" i="50"/>
  <c r="BK902" i="50"/>
  <c r="BL907" i="50"/>
  <c r="BK908" i="50"/>
  <c r="BM910" i="50"/>
  <c r="BK916" i="50"/>
  <c r="BK924" i="50"/>
  <c r="BK932" i="50"/>
  <c r="BL945" i="50"/>
  <c r="BM978" i="50"/>
  <c r="BK984" i="50"/>
  <c r="BM986" i="50"/>
  <c r="BK992" i="50"/>
  <c r="BM994" i="50"/>
  <c r="BL997" i="50"/>
  <c r="BK1000" i="50"/>
  <c r="BK1006" i="50"/>
  <c r="BM1016" i="50"/>
  <c r="BK1030" i="50"/>
  <c r="BL1033" i="50"/>
  <c r="BK1036" i="50"/>
  <c r="BM1038" i="50"/>
  <c r="BK1044" i="50"/>
  <c r="BL1049" i="50"/>
  <c r="BM1054" i="50"/>
  <c r="BK1060" i="50"/>
  <c r="BM1070" i="50"/>
  <c r="BL1079" i="50"/>
  <c r="BM1084" i="50"/>
  <c r="BM1092" i="50"/>
  <c r="BL1103" i="50"/>
  <c r="BL1111" i="50"/>
  <c r="BM837" i="50"/>
  <c r="BK843" i="50"/>
  <c r="BL848" i="50"/>
  <c r="BK851" i="50"/>
  <c r="BM853" i="50"/>
  <c r="BL854" i="50"/>
  <c r="BK873" i="50"/>
  <c r="BM875" i="50"/>
  <c r="BK879" i="50"/>
  <c r="BM881" i="50"/>
  <c r="BK887" i="50"/>
  <c r="BM889" i="50"/>
  <c r="BL892" i="50"/>
  <c r="BK895" i="50"/>
  <c r="BM897" i="50"/>
  <c r="BL922" i="50"/>
  <c r="BK925" i="50"/>
  <c r="BM927" i="50"/>
  <c r="BL930" i="50"/>
  <c r="BK933" i="50"/>
  <c r="BM935" i="50"/>
  <c r="BL938" i="50"/>
  <c r="BK1016" i="50"/>
  <c r="BL1021" i="50"/>
  <c r="BK1024" i="50"/>
  <c r="BL1029" i="50"/>
  <c r="BK1032" i="50"/>
  <c r="BL1035" i="50"/>
  <c r="BK1038" i="50"/>
  <c r="BM1040" i="50"/>
  <c r="BL1043" i="50"/>
  <c r="BK1046" i="50"/>
  <c r="BM1048" i="50"/>
  <c r="BM1056" i="50"/>
  <c r="BK1062" i="50"/>
  <c r="BM1064" i="50"/>
  <c r="BM1072" i="50"/>
  <c r="BL1073" i="50"/>
  <c r="BL1081" i="50"/>
  <c r="BK1084" i="50"/>
  <c r="BL1089" i="50"/>
  <c r="BM1094" i="50"/>
  <c r="BL1097" i="50"/>
  <c r="BM1102" i="50"/>
  <c r="BL1105" i="50"/>
  <c r="BM1110" i="50"/>
  <c r="BL1113" i="50"/>
  <c r="BM1116" i="50"/>
  <c r="BM1124" i="50"/>
  <c r="BL1127" i="50"/>
  <c r="BM1132" i="50"/>
  <c r="BM1138" i="50"/>
  <c r="BK1158" i="50"/>
  <c r="BL1169" i="50"/>
  <c r="BM1174" i="50"/>
  <c r="BK1180" i="50"/>
  <c r="BM1182" i="50"/>
  <c r="BL1185" i="50"/>
  <c r="BM1190" i="50"/>
  <c r="BK1194" i="50"/>
  <c r="BM1196" i="50"/>
  <c r="BK1202" i="50"/>
  <c r="BM1204" i="50"/>
  <c r="BL1207" i="50"/>
  <c r="BK1210" i="50"/>
  <c r="BM1212" i="50"/>
  <c r="BL1215" i="50"/>
  <c r="BK1218" i="50"/>
  <c r="BM1220" i="50"/>
  <c r="BK1224" i="50"/>
  <c r="BM1226" i="50"/>
  <c r="BL1229" i="50"/>
  <c r="BK1232" i="50"/>
  <c r="BM1242" i="50"/>
  <c r="BL1243" i="50"/>
  <c r="BM1248" i="50"/>
  <c r="BK1254" i="50"/>
  <c r="BM1256" i="50"/>
  <c r="BK1260" i="50"/>
  <c r="BM1262" i="50"/>
  <c r="BM1268" i="50"/>
  <c r="BL1271" i="50"/>
  <c r="BL1279" i="50"/>
  <c r="BL1285" i="50"/>
  <c r="BM1290" i="50"/>
  <c r="BL1293" i="50"/>
  <c r="BK1296" i="50"/>
  <c r="BM1298" i="50"/>
  <c r="BL1301" i="50"/>
  <c r="BL1307" i="50"/>
  <c r="BM1312" i="50"/>
  <c r="BL1315" i="50"/>
  <c r="BM1320" i="50"/>
  <c r="BM1326" i="50"/>
  <c r="BL1329" i="50"/>
  <c r="BL1337" i="50"/>
  <c r="BL1343" i="50"/>
  <c r="BL1351" i="50"/>
  <c r="BK1360" i="50"/>
  <c r="BM1362" i="50"/>
  <c r="BK1374" i="50"/>
  <c r="BM1376" i="50"/>
  <c r="BK1382" i="50"/>
  <c r="BL1075" i="50"/>
  <c r="BM1104" i="50"/>
  <c r="BM1112" i="50"/>
  <c r="BM1118" i="50"/>
  <c r="BM1134" i="50"/>
  <c r="BL1143" i="50"/>
  <c r="BK1166" i="50"/>
  <c r="BL1171" i="50"/>
  <c r="BL1179" i="50"/>
  <c r="BM1184" i="50"/>
  <c r="BL1187" i="50"/>
  <c r="BK1204" i="50"/>
  <c r="BM1206" i="50"/>
  <c r="BL1209" i="50"/>
  <c r="BM1214" i="50"/>
  <c r="BL1217" i="50"/>
  <c r="BM1264" i="50"/>
  <c r="BK1268" i="50"/>
  <c r="BM1270" i="50"/>
  <c r="BK1276" i="50"/>
  <c r="BM1278" i="50"/>
  <c r="BK1282" i="50"/>
  <c r="BM1284" i="50"/>
  <c r="BM1292" i="50"/>
  <c r="BL1295" i="50"/>
  <c r="BK1298" i="50"/>
  <c r="BM1300" i="50"/>
  <c r="BK1304" i="50"/>
  <c r="BM1314" i="50"/>
  <c r="BL1317" i="50"/>
  <c r="BK1320" i="50"/>
  <c r="BM1322" i="50"/>
  <c r="BK1326" i="50"/>
  <c r="BK1334" i="50"/>
  <c r="BK1342" i="50"/>
  <c r="BL1345" i="50"/>
  <c r="BL1353" i="50"/>
  <c r="BM1370" i="50"/>
  <c r="BM1378" i="50"/>
  <c r="BM1386" i="50"/>
  <c r="BL1389" i="50"/>
  <c r="BM1394" i="50"/>
  <c r="BK1398" i="50"/>
  <c r="BM1400" i="50"/>
  <c r="BK1406" i="50"/>
  <c r="BM1408" i="50"/>
  <c r="BK1065" i="50"/>
  <c r="BL1070" i="50"/>
  <c r="BM1073" i="50"/>
  <c r="BL1076" i="50"/>
  <c r="BM1081" i="50"/>
  <c r="BL1092" i="50"/>
  <c r="BL1100" i="50"/>
  <c r="BM1105" i="50"/>
  <c r="BL1108" i="50"/>
  <c r="BM1113" i="50"/>
  <c r="BK1117" i="50"/>
  <c r="BM1119" i="50"/>
  <c r="BL1122" i="50"/>
  <c r="BM1127" i="50"/>
  <c r="BM1135" i="50"/>
  <c r="BM1141" i="50"/>
  <c r="BL1144" i="50"/>
  <c r="BN1144" i="50" s="1"/>
  <c r="BK1147" i="50"/>
  <c r="BK1153" i="50"/>
  <c r="BM1169" i="50"/>
  <c r="BK1175" i="50"/>
  <c r="BM1177" i="50"/>
  <c r="BK1183" i="50"/>
  <c r="BM1185" i="50"/>
  <c r="BM1191" i="50"/>
  <c r="BL1194" i="50"/>
  <c r="BK1197" i="50"/>
  <c r="BM1199" i="50"/>
  <c r="BL1202" i="50"/>
  <c r="BM1207" i="50"/>
  <c r="BM1215" i="50"/>
  <c r="BM1221" i="50"/>
  <c r="BL1224" i="50"/>
  <c r="BL1232" i="50"/>
  <c r="BM1237" i="50"/>
  <c r="BL1240" i="50"/>
  <c r="BM1243" i="50"/>
  <c r="BM1251" i="50"/>
  <c r="BL1260" i="50"/>
  <c r="BK1263" i="50"/>
  <c r="BM1265" i="50"/>
  <c r="BK1269" i="50"/>
  <c r="BM1271" i="50"/>
  <c r="BL1274" i="50"/>
  <c r="BK1277" i="50"/>
  <c r="BM1279" i="50"/>
  <c r="BL1280" i="50"/>
  <c r="BM1285" i="50"/>
  <c r="BL1288" i="50"/>
  <c r="BK1291" i="50"/>
  <c r="BM1293" i="50"/>
  <c r="BM1301" i="50"/>
  <c r="BM1307" i="50"/>
  <c r="BL1310" i="50"/>
  <c r="BK1313" i="50"/>
  <c r="BL1318" i="50"/>
  <c r="BK1321" i="50"/>
  <c r="BM1323" i="50"/>
  <c r="BM1329" i="50"/>
  <c r="BM1337" i="50"/>
  <c r="BL1340" i="50"/>
  <c r="BL1346" i="50"/>
  <c r="BL1354" i="50"/>
  <c r="BM1142" i="50"/>
  <c r="BM1150" i="50"/>
  <c r="BM1156" i="50"/>
  <c r="BM1164" i="50"/>
  <c r="BL1165" i="50"/>
  <c r="BM1170" i="50"/>
  <c r="BL1173" i="50"/>
  <c r="BK1176" i="50"/>
  <c r="BL1181" i="50"/>
  <c r="BM1186" i="50"/>
  <c r="BL1189" i="50"/>
  <c r="BK1198" i="50"/>
  <c r="BK1206" i="50"/>
  <c r="BM1208" i="50"/>
  <c r="BK1214" i="50"/>
  <c r="BL1219" i="50"/>
  <c r="BL1225" i="50"/>
  <c r="BM1230" i="50"/>
  <c r="BL1233" i="50"/>
  <c r="BM1238" i="50"/>
  <c r="BL1241" i="50"/>
  <c r="BM1244" i="50"/>
  <c r="BK1250" i="50"/>
  <c r="BM1258" i="50"/>
  <c r="BK1264" i="50"/>
  <c r="BM1266" i="50"/>
  <c r="BL1267" i="50"/>
  <c r="BM1272" i="50"/>
  <c r="BL1281" i="50"/>
  <c r="BK1284" i="50"/>
  <c r="BM1286" i="50"/>
  <c r="BL1289" i="50"/>
  <c r="BM1294" i="50"/>
  <c r="BM1302" i="50"/>
  <c r="BL1303" i="50"/>
  <c r="BM1308" i="50"/>
  <c r="BL1319" i="50"/>
  <c r="BM1324" i="50"/>
  <c r="BL1333" i="50"/>
  <c r="BM1338" i="50"/>
  <c r="BL1347" i="50"/>
  <c r="BM1352" i="50"/>
  <c r="BK1364" i="50"/>
  <c r="BM1372" i="50"/>
  <c r="BL1375" i="50"/>
  <c r="BM1380" i="50"/>
  <c r="BL1383" i="50"/>
  <c r="BM1388" i="50"/>
  <c r="BL1397" i="50"/>
  <c r="BK1400" i="50"/>
  <c r="BM1402" i="50"/>
  <c r="BK1408" i="50"/>
  <c r="BM1410" i="50"/>
  <c r="BL1413" i="50"/>
  <c r="BK1416" i="50"/>
  <c r="BK1422" i="50"/>
  <c r="BM1424" i="50"/>
  <c r="BK1430" i="50"/>
  <c r="BM1432" i="50"/>
  <c r="BM1438" i="50"/>
  <c r="BL1441" i="50"/>
  <c r="BK1456" i="50"/>
  <c r="BL1461" i="50"/>
  <c r="BL1467" i="50"/>
  <c r="BL1489" i="50"/>
  <c r="BK1500" i="50"/>
  <c r="BL1505" i="50"/>
  <c r="BM1508" i="50"/>
  <c r="BL1511" i="50"/>
  <c r="BM1516" i="50"/>
  <c r="BL1519" i="50"/>
  <c r="BM1530" i="50"/>
  <c r="BL1533" i="50"/>
  <c r="BK1536" i="50"/>
  <c r="BM1544" i="50"/>
  <c r="BK1550" i="50"/>
  <c r="BM1552" i="50"/>
  <c r="BL1555" i="50"/>
  <c r="BK1558" i="50"/>
  <c r="BL1561" i="50"/>
  <c r="BT1561" i="50" s="1"/>
  <c r="BL1139" i="50"/>
  <c r="BK1150" i="50"/>
  <c r="BK1156" i="50"/>
  <c r="BM1158" i="50"/>
  <c r="BK1164" i="50"/>
  <c r="BL1167" i="50"/>
  <c r="BM1172" i="50"/>
  <c r="BL1175" i="50"/>
  <c r="BM1180" i="50"/>
  <c r="BL1183" i="50"/>
  <c r="BK1192" i="50"/>
  <c r="BL1197" i="50"/>
  <c r="BK1200" i="50"/>
  <c r="BL1205" i="50"/>
  <c r="BL1213" i="50"/>
  <c r="BK1216" i="50"/>
  <c r="BM1224" i="50"/>
  <c r="BM1246" i="50"/>
  <c r="BL1257" i="50"/>
  <c r="BK1266" i="50"/>
  <c r="BL1269" i="50"/>
  <c r="BM1274" i="50"/>
  <c r="BK1286" i="50"/>
  <c r="BK1294" i="50"/>
  <c r="BL1299" i="50"/>
  <c r="BK1302" i="50"/>
  <c r="BP1302" i="50" s="1"/>
  <c r="BK1316" i="50"/>
  <c r="BL1321" i="50"/>
  <c r="BB1329" i="50"/>
  <c r="BS1329" i="50" s="1"/>
  <c r="BM1332" i="50"/>
  <c r="BM1340" i="50"/>
  <c r="BL1363" i="50"/>
  <c r="BK1372" i="50"/>
  <c r="BL1377" i="50"/>
  <c r="BK1380" i="50"/>
  <c r="BL946" i="50"/>
  <c r="BM951" i="50"/>
  <c r="BM979" i="50"/>
  <c r="BM987" i="50"/>
  <c r="BM995" i="50"/>
  <c r="BM1001" i="50"/>
  <c r="BL1004" i="50"/>
  <c r="BM1009" i="50"/>
  <c r="BL1012" i="50"/>
  <c r="BM1017" i="50"/>
  <c r="BL1020" i="50"/>
  <c r="BM1025" i="50"/>
  <c r="BL1028" i="50"/>
  <c r="BL1034" i="50"/>
  <c r="BK1037" i="50"/>
  <c r="BM1039" i="50"/>
  <c r="BK1045" i="50"/>
  <c r="BM1047" i="50"/>
  <c r="BK1053" i="50"/>
  <c r="BM1055" i="50"/>
  <c r="BL1058" i="50"/>
  <c r="BK1061" i="50"/>
  <c r="BL1066" i="50"/>
  <c r="BO1066" i="50" s="1"/>
  <c r="BK1069" i="50"/>
  <c r="BL1080" i="50"/>
  <c r="BL1088" i="50"/>
  <c r="BL1096" i="50"/>
  <c r="BL1104" i="50"/>
  <c r="BK1107" i="50"/>
  <c r="BM1109" i="50"/>
  <c r="BQ1109" i="50" s="1"/>
  <c r="BL1112" i="50"/>
  <c r="BM1115" i="50"/>
  <c r="BL1118" i="50"/>
  <c r="BL1126" i="50"/>
  <c r="BL1134" i="50"/>
  <c r="BM1145" i="50"/>
  <c r="BM1151" i="50"/>
  <c r="BK1157" i="50"/>
  <c r="BM1159" i="50"/>
  <c r="BM1165" i="50"/>
  <c r="BK1171" i="50"/>
  <c r="BM1173" i="50"/>
  <c r="BK1179" i="50"/>
  <c r="BK1187" i="50"/>
  <c r="BM1189" i="50"/>
  <c r="BK1193" i="50"/>
  <c r="BL1198" i="50"/>
  <c r="BK1201" i="50"/>
  <c r="BM1203" i="50"/>
  <c r="BL1206" i="50"/>
  <c r="BM1211" i="50"/>
  <c r="BL1214" i="50"/>
  <c r="BK1217" i="50"/>
  <c r="BM1219" i="50"/>
  <c r="BL1228" i="50"/>
  <c r="BL1236" i="50"/>
  <c r="BM1241" i="50"/>
  <c r="BM1247" i="50"/>
  <c r="BL1250" i="50"/>
  <c r="BM1261" i="50"/>
  <c r="BM1267" i="50"/>
  <c r="BL1270" i="50"/>
  <c r="BK1273" i="50"/>
  <c r="BM1275" i="50"/>
  <c r="BL1278" i="50"/>
  <c r="BM1281" i="50"/>
  <c r="BL1284" i="50"/>
  <c r="BK1287" i="50"/>
  <c r="BM1289" i="50"/>
  <c r="BL1292" i="50"/>
  <c r="BM1297" i="50"/>
  <c r="BL1300" i="50"/>
  <c r="BM1303" i="50"/>
  <c r="BL1306" i="50"/>
  <c r="BK1309" i="50"/>
  <c r="BM1311" i="50"/>
  <c r="BL1314" i="50"/>
  <c r="BL1322" i="50"/>
  <c r="BM1325" i="50"/>
  <c r="BL1328" i="50"/>
  <c r="BK1331" i="50"/>
  <c r="BM1333" i="50"/>
  <c r="BL1336" i="50"/>
  <c r="BM1341" i="50"/>
  <c r="BL1350" i="50"/>
  <c r="BK1353" i="50"/>
  <c r="BM1369" i="50"/>
  <c r="BL1370" i="50"/>
  <c r="BK1373" i="50"/>
  <c r="BM1375" i="50"/>
  <c r="BL1378" i="50"/>
  <c r="BK1381" i="50"/>
  <c r="BM1383" i="50"/>
  <c r="BL1386" i="50"/>
  <c r="BK1389" i="50"/>
  <c r="BM1397" i="50"/>
  <c r="BL1400" i="50"/>
  <c r="BK1403" i="50"/>
  <c r="BM1405" i="50"/>
  <c r="BL1408" i="50"/>
  <c r="BK1411" i="50"/>
  <c r="BM1413" i="50"/>
  <c r="BL1416" i="50"/>
  <c r="BM1419" i="50"/>
  <c r="BK1425" i="50"/>
  <c r="BK1433" i="50"/>
  <c r="BL1436" i="50"/>
  <c r="BM1441" i="50"/>
  <c r="BL1444" i="50"/>
  <c r="BK1445" i="50"/>
  <c r="BM1447" i="50"/>
  <c r="BO1447" i="50" s="1"/>
  <c r="BL1450" i="50"/>
  <c r="BM1453" i="50"/>
  <c r="BL1456" i="50"/>
  <c r="BM1461" i="50"/>
  <c r="BK1465" i="50"/>
  <c r="BM1467" i="50"/>
  <c r="BL1470" i="50"/>
  <c r="BK1473" i="50"/>
  <c r="BM1475" i="50"/>
  <c r="BL1478" i="50"/>
  <c r="BK1481" i="50"/>
  <c r="BM1483" i="50"/>
  <c r="BK1487" i="50"/>
  <c r="BM1489" i="50"/>
  <c r="BK1495" i="50"/>
  <c r="BL1500" i="50"/>
  <c r="BM1505" i="50"/>
  <c r="BL1506" i="50"/>
  <c r="BM1511" i="50"/>
  <c r="BK1517" i="50"/>
  <c r="BM1519" i="50"/>
  <c r="BK1525" i="50"/>
  <c r="BM1527" i="50"/>
  <c r="BL1542" i="50"/>
  <c r="BK1545" i="50"/>
  <c r="BM1547" i="50"/>
  <c r="BM1555" i="50"/>
  <c r="BL1558" i="50"/>
  <c r="BM1384" i="50"/>
  <c r="BK1390" i="50"/>
  <c r="BL1395" i="50"/>
  <c r="BK1396" i="50"/>
  <c r="BM1398" i="50"/>
  <c r="BL1401" i="50"/>
  <c r="BK1404" i="50"/>
  <c r="BM1406" i="50"/>
  <c r="BK1412" i="50"/>
  <c r="BM1414" i="50"/>
  <c r="BK1418" i="50"/>
  <c r="BM1420" i="50"/>
  <c r="BN1420" i="50" s="1"/>
  <c r="BL1423" i="50"/>
  <c r="BK1426" i="50"/>
  <c r="BM1428" i="50"/>
  <c r="BM1448" i="50"/>
  <c r="BK1452" i="50"/>
  <c r="BM1454" i="50"/>
  <c r="BL1457" i="50"/>
  <c r="BL1471" i="50"/>
  <c r="BL1479" i="50"/>
  <c r="BM1484" i="50"/>
  <c r="BM1490" i="50"/>
  <c r="BL1493" i="50"/>
  <c r="BL1501" i="50"/>
  <c r="BK1504" i="50"/>
  <c r="BL1507" i="50"/>
  <c r="BM1512" i="50"/>
  <c r="BL1515" i="50"/>
  <c r="BK1518" i="50"/>
  <c r="BM1520" i="50"/>
  <c r="BL1523" i="50"/>
  <c r="BK1532" i="50"/>
  <c r="BL1543" i="50"/>
  <c r="BM1548" i="50"/>
  <c r="BM1556" i="50"/>
  <c r="BL1559" i="50"/>
  <c r="BL1411" i="50"/>
  <c r="BM1416" i="50"/>
  <c r="BM1430" i="50"/>
  <c r="BL1433" i="50"/>
  <c r="BL1459" i="50"/>
  <c r="BK1462" i="50"/>
  <c r="BM1464" i="50"/>
  <c r="BK1468" i="50"/>
  <c r="BM1470" i="50"/>
  <c r="BL1473" i="50"/>
  <c r="BK1476" i="50"/>
  <c r="BM1478" i="50"/>
  <c r="BL1481" i="50"/>
  <c r="BL1487" i="50"/>
  <c r="BL1495" i="50"/>
  <c r="BM1500" i="50"/>
  <c r="BL1503" i="50"/>
  <c r="BL1509" i="50"/>
  <c r="BM1514" i="50"/>
  <c r="BL1517" i="50"/>
  <c r="BL1525" i="50"/>
  <c r="BK1540" i="50"/>
  <c r="BL1545" i="50"/>
  <c r="BM1550" i="50"/>
  <c r="BL1553" i="50"/>
  <c r="BL1368" i="50"/>
  <c r="BK1377" i="50"/>
  <c r="BM1379" i="50"/>
  <c r="BL1382" i="50"/>
  <c r="BK1385" i="50"/>
  <c r="BM1387" i="50"/>
  <c r="BL1390" i="50"/>
  <c r="BK1393" i="50"/>
  <c r="BM1395" i="50"/>
  <c r="BK1399" i="50"/>
  <c r="BM1401" i="50"/>
  <c r="BL1404" i="50"/>
  <c r="BK1407" i="50"/>
  <c r="BM1409" i="50"/>
  <c r="BL1412" i="50"/>
  <c r="BK1415" i="50"/>
  <c r="BM1417" i="50"/>
  <c r="BM1423" i="50"/>
  <c r="BL1426" i="50"/>
  <c r="BK1429" i="50"/>
  <c r="BM1431" i="50"/>
  <c r="BL1434" i="50"/>
  <c r="BK1435" i="50"/>
  <c r="BM1437" i="50"/>
  <c r="BL1446" i="50"/>
  <c r="BL1452" i="50"/>
  <c r="BM1457" i="50"/>
  <c r="BL1460" i="50"/>
  <c r="BK1463" i="50"/>
  <c r="BL1466" i="50"/>
  <c r="BL1474" i="50"/>
  <c r="BL1482" i="50"/>
  <c r="BK1485" i="50"/>
  <c r="BL1488" i="50"/>
  <c r="BL1504" i="50"/>
  <c r="BM1515" i="50"/>
  <c r="BK1521" i="50"/>
  <c r="BM1523" i="50"/>
  <c r="BL1532" i="50"/>
  <c r="BK1535" i="50"/>
  <c r="BM1543" i="50"/>
  <c r="BL1546" i="50"/>
  <c r="BM1551" i="50"/>
  <c r="BL1554" i="50"/>
  <c r="BM1559" i="50"/>
  <c r="BB1111" i="50"/>
  <c r="BS1111" i="50" s="1"/>
  <c r="BD1148" i="50"/>
  <c r="BB1166" i="50"/>
  <c r="BB1196" i="50"/>
  <c r="BB1262" i="50"/>
  <c r="BD1263" i="50"/>
  <c r="BD1291" i="50"/>
  <c r="BB1084" i="50"/>
  <c r="BS1084" i="50" s="1"/>
  <c r="BB1333" i="50"/>
  <c r="BS1333" i="50" s="1"/>
  <c r="BC265" i="50"/>
  <c r="BB924" i="50"/>
  <c r="BD1118" i="50"/>
  <c r="BC508" i="50"/>
  <c r="BB547" i="50"/>
  <c r="BC600" i="50"/>
  <c r="BC648" i="50"/>
  <c r="BT648" i="50" s="1"/>
  <c r="BB675" i="50"/>
  <c r="BC787" i="50"/>
  <c r="BC807" i="50"/>
  <c r="BD813" i="50"/>
  <c r="BD757" i="50"/>
  <c r="BD1129" i="50"/>
  <c r="BC1340" i="50"/>
  <c r="BD1400" i="50"/>
  <c r="BD1407" i="50"/>
  <c r="BC1034" i="50"/>
  <c r="BC1084" i="50"/>
  <c r="BT1084" i="50" s="1"/>
  <c r="BD118" i="50"/>
  <c r="BD36" i="50"/>
  <c r="BD1133" i="50"/>
  <c r="BD1341" i="50"/>
  <c r="BD812" i="50"/>
  <c r="BU812" i="50" s="1"/>
  <c r="BD912" i="50"/>
  <c r="BB918" i="50"/>
  <c r="BB178" i="50"/>
  <c r="BD684" i="50"/>
  <c r="BD1261" i="50"/>
  <c r="BD1332" i="50"/>
  <c r="BB1337" i="50"/>
  <c r="BD1401" i="50"/>
  <c r="BB27" i="50"/>
  <c r="BS27" i="50" s="1"/>
  <c r="BD77" i="50"/>
  <c r="BB89" i="50"/>
  <c r="BD541" i="50"/>
  <c r="BD588" i="50"/>
  <c r="BD761" i="50"/>
  <c r="BD1212" i="50"/>
  <c r="BB511" i="50"/>
  <c r="BS511" i="50" s="1"/>
  <c r="BB30" i="50"/>
  <c r="BS30" i="50" s="1"/>
  <c r="BD1141" i="50"/>
  <c r="BC1224" i="50"/>
  <c r="BD1251" i="50"/>
  <c r="BC1343" i="50"/>
  <c r="BB668" i="50"/>
  <c r="BC782" i="50"/>
  <c r="BB1447" i="50"/>
  <c r="BS1447" i="50" s="1"/>
  <c r="BC9" i="50"/>
  <c r="BD477" i="50"/>
  <c r="BB505" i="50"/>
  <c r="BB519" i="50"/>
  <c r="BD548" i="50"/>
  <c r="BC551" i="50"/>
  <c r="BD582" i="50"/>
  <c r="BB616" i="50"/>
  <c r="BD678" i="50"/>
  <c r="BC681" i="50"/>
  <c r="BC743" i="50"/>
  <c r="BC918" i="50"/>
  <c r="BB920" i="50"/>
  <c r="BS920" i="50" s="1"/>
  <c r="BD921" i="50"/>
  <c r="BB927" i="50"/>
  <c r="BB956" i="50"/>
  <c r="BS956" i="50" s="1"/>
  <c r="BC973" i="50"/>
  <c r="BD1325" i="50"/>
  <c r="BC1362" i="50"/>
  <c r="BB470" i="50"/>
  <c r="BC190" i="50"/>
  <c r="BD443" i="50"/>
  <c r="BD1298" i="50"/>
  <c r="BB227" i="50"/>
  <c r="BS227" i="50" s="1"/>
  <c r="BB257" i="50"/>
  <c r="BB321" i="50"/>
  <c r="BD323" i="50"/>
  <c r="BB329" i="50"/>
  <c r="BS329" i="50" s="1"/>
  <c r="BD331" i="50"/>
  <c r="BD339" i="50"/>
  <c r="BD355" i="50"/>
  <c r="BC691" i="50"/>
  <c r="BD875" i="50"/>
  <c r="BD880" i="50"/>
  <c r="BD881" i="50"/>
  <c r="BD889" i="50"/>
  <c r="BB939" i="50"/>
  <c r="BS939" i="50" s="1"/>
  <c r="BB945" i="50"/>
  <c r="BS945" i="50" s="1"/>
  <c r="BC1097" i="50"/>
  <c r="BD1137" i="50"/>
  <c r="BD1142" i="50"/>
  <c r="BB1425" i="50"/>
  <c r="BC1429" i="50"/>
  <c r="BB1433" i="50"/>
  <c r="BS1433" i="50" s="1"/>
  <c r="BC154" i="50"/>
  <c r="BB166" i="50"/>
  <c r="BS166" i="50" s="1"/>
  <c r="BC169" i="50"/>
  <c r="BB243" i="50"/>
  <c r="BS243" i="50" s="1"/>
  <c r="BB250" i="50"/>
  <c r="BB274" i="50"/>
  <c r="BC939" i="50"/>
  <c r="BD1286" i="50"/>
  <c r="BD1287" i="50"/>
  <c r="BB192" i="50"/>
  <c r="BC197" i="50"/>
  <c r="BT197" i="50" s="1"/>
  <c r="BB246" i="50"/>
  <c r="BC251" i="50"/>
  <c r="BB325" i="50"/>
  <c r="BD403" i="50"/>
  <c r="BB427" i="50"/>
  <c r="BS427" i="50" s="1"/>
  <c r="BD445" i="50"/>
  <c r="BD722" i="50"/>
  <c r="BD902" i="50"/>
  <c r="BC925" i="50"/>
  <c r="BB928" i="50"/>
  <c r="BD951" i="50"/>
  <c r="BB1043" i="50"/>
  <c r="BC1093" i="50"/>
  <c r="BC1238" i="50"/>
  <c r="BB1247" i="50"/>
  <c r="BS1247" i="50" s="1"/>
  <c r="BD1256" i="50"/>
  <c r="BB1307" i="50"/>
  <c r="BD1323" i="50"/>
  <c r="BB1435" i="50"/>
  <c r="BS1435" i="50" s="1"/>
  <c r="BB1453" i="50"/>
  <c r="BD1549" i="50"/>
  <c r="BC576" i="50"/>
  <c r="BB608" i="50"/>
  <c r="BS608" i="50" s="1"/>
  <c r="BC612" i="50"/>
  <c r="BB621" i="50"/>
  <c r="BS621" i="50" s="1"/>
  <c r="BD622" i="50"/>
  <c r="BB627" i="50"/>
  <c r="BS627" i="50" s="1"/>
  <c r="BC630" i="50"/>
  <c r="BB679" i="50"/>
  <c r="BB721" i="50"/>
  <c r="BB950" i="50"/>
  <c r="BD1001" i="50"/>
  <c r="BD1406" i="50"/>
  <c r="BC1420" i="50"/>
  <c r="BD1450" i="50"/>
  <c r="BC1472" i="50"/>
  <c r="BT1472" i="50" s="1"/>
  <c r="BC1494" i="50"/>
  <c r="BB1498" i="50"/>
  <c r="BD103" i="50"/>
  <c r="BC117" i="50"/>
  <c r="BD122" i="50"/>
  <c r="BU122" i="50" s="1"/>
  <c r="BC207" i="50"/>
  <c r="BD434" i="50"/>
  <c r="BC627" i="50"/>
  <c r="BB722" i="50"/>
  <c r="BC733" i="50"/>
  <c r="BB894" i="50"/>
  <c r="BC1317" i="50"/>
  <c r="BC1483" i="50"/>
  <c r="BB1514" i="50"/>
  <c r="BB211" i="50"/>
  <c r="BC231" i="50"/>
  <c r="BC692" i="50"/>
  <c r="BB887" i="50"/>
  <c r="BD81" i="50"/>
  <c r="BU81" i="50" s="1"/>
  <c r="BC114" i="50"/>
  <c r="BD125" i="50"/>
  <c r="BU125" i="50" s="1"/>
  <c r="BC132" i="50"/>
  <c r="BC283" i="50"/>
  <c r="BC511" i="50"/>
  <c r="BC553" i="50"/>
  <c r="BD613" i="50"/>
  <c r="BD741" i="50"/>
  <c r="BD876" i="50"/>
  <c r="BB905" i="50"/>
  <c r="BC972" i="50"/>
  <c r="BT972" i="50" s="1"/>
  <c r="BD1004" i="50"/>
  <c r="BC1041" i="50"/>
  <c r="BD1116" i="50"/>
  <c r="BC1197" i="50"/>
  <c r="BB1200" i="50"/>
  <c r="BD1314" i="50"/>
  <c r="BB1319" i="50"/>
  <c r="BB1325" i="50"/>
  <c r="BS1325" i="50" s="1"/>
  <c r="BD1414" i="50"/>
  <c r="BD1415" i="50"/>
  <c r="BD1554" i="50"/>
  <c r="BU1554" i="50" s="1"/>
  <c r="BD105" i="50"/>
  <c r="BC121" i="50"/>
  <c r="BC241" i="50"/>
  <c r="BC1076" i="50"/>
  <c r="BD1145" i="50"/>
  <c r="BB1193" i="50"/>
  <c r="BB1265" i="50"/>
  <c r="BD1389" i="50"/>
  <c r="BC1408" i="50"/>
  <c r="BC1428" i="50"/>
  <c r="BC1455" i="50"/>
  <c r="BC100" i="50"/>
  <c r="BB147" i="50"/>
  <c r="BS147" i="50" s="1"/>
  <c r="BC175" i="50"/>
  <c r="BB212" i="50"/>
  <c r="BB247" i="50"/>
  <c r="BB429" i="50"/>
  <c r="BC433" i="50"/>
  <c r="BB495" i="50"/>
  <c r="BD758" i="50"/>
  <c r="BU758" i="50" s="1"/>
  <c r="BC779" i="50"/>
  <c r="BB814" i="50"/>
  <c r="BS814" i="50" s="1"/>
  <c r="BC818" i="50"/>
  <c r="BD823" i="50"/>
  <c r="BB952" i="50"/>
  <c r="BB958" i="50"/>
  <c r="BD1021" i="50"/>
  <c r="BD1190" i="50"/>
  <c r="BB1263" i="50"/>
  <c r="BC1301" i="50"/>
  <c r="BD1409" i="50"/>
  <c r="BC8" i="50"/>
  <c r="BD17" i="50"/>
  <c r="BU17" i="50" s="1"/>
  <c r="BC37" i="50"/>
  <c r="BD44" i="50"/>
  <c r="BC87" i="50"/>
  <c r="BD97" i="50"/>
  <c r="BB148" i="50"/>
  <c r="BC168" i="50"/>
  <c r="BT168" i="50" s="1"/>
  <c r="BB171" i="50"/>
  <c r="BC187" i="50"/>
  <c r="BB191" i="50"/>
  <c r="BC191" i="50"/>
  <c r="BC203" i="50"/>
  <c r="BB206" i="50"/>
  <c r="BC210" i="50"/>
  <c r="BB236" i="50"/>
  <c r="BS236" i="50" s="1"/>
  <c r="BC267" i="50"/>
  <c r="BB270" i="50"/>
  <c r="BC282" i="50"/>
  <c r="BB284" i="50"/>
  <c r="BB292" i="50"/>
  <c r="BS292" i="50" s="1"/>
  <c r="BD380" i="50"/>
  <c r="BD453" i="50"/>
  <c r="BB517" i="50"/>
  <c r="BC671" i="50"/>
  <c r="BD674" i="50"/>
  <c r="BB686" i="50"/>
  <c r="BS686" i="50" s="1"/>
  <c r="BD766" i="50"/>
  <c r="BB809" i="50"/>
  <c r="BD816" i="50"/>
  <c r="BC819" i="50"/>
  <c r="BD836" i="50"/>
  <c r="BB964" i="50"/>
  <c r="BS964" i="50" s="1"/>
  <c r="BC993" i="50"/>
  <c r="BB1064" i="50"/>
  <c r="BS1064" i="50" s="1"/>
  <c r="BB1252" i="50"/>
  <c r="BB1258" i="50"/>
  <c r="BS1258" i="50" s="1"/>
  <c r="BD1270" i="50"/>
  <c r="BB1291" i="50"/>
  <c r="BB1304" i="50"/>
  <c r="BC1304" i="50"/>
  <c r="BT1304" i="50" s="1"/>
  <c r="BD1305" i="50"/>
  <c r="BC1353" i="50"/>
  <c r="BB1369" i="50"/>
  <c r="BB1390" i="50"/>
  <c r="BD1396" i="50"/>
  <c r="BD1397" i="50"/>
  <c r="BD1403" i="50"/>
  <c r="BC1467" i="50"/>
  <c r="BC1468" i="50"/>
  <c r="BC1533" i="50"/>
  <c r="BC1559" i="50"/>
  <c r="BC1560" i="50"/>
  <c r="BT1560" i="50" s="1"/>
  <c r="BC244" i="50"/>
  <c r="BT244" i="50" s="1"/>
  <c r="BC438" i="50"/>
  <c r="BC534" i="50"/>
  <c r="BT534" i="50" s="1"/>
  <c r="BB673" i="50"/>
  <c r="BD776" i="50"/>
  <c r="BD784" i="50"/>
  <c r="BD953" i="50"/>
  <c r="BC1038" i="50"/>
  <c r="BD1189" i="50"/>
  <c r="BC1235" i="50"/>
  <c r="BD1324" i="50"/>
  <c r="BC1412" i="50"/>
  <c r="BB141" i="50"/>
  <c r="BB371" i="50"/>
  <c r="BB475" i="50"/>
  <c r="BD585" i="50"/>
  <c r="BB648" i="50"/>
  <c r="BS648" i="50" s="1"/>
  <c r="BD668" i="50"/>
  <c r="BD681" i="50"/>
  <c r="BC686" i="50"/>
  <c r="BC756" i="50"/>
  <c r="BD1161" i="50"/>
  <c r="BB1203" i="50"/>
  <c r="BD1203" i="50"/>
  <c r="BD1204" i="50"/>
  <c r="BD1219" i="50"/>
  <c r="BD1542" i="50"/>
  <c r="BD1548" i="50"/>
  <c r="BB390" i="50"/>
  <c r="BC443" i="50"/>
  <c r="BD815" i="50"/>
  <c r="BB1323" i="50"/>
  <c r="BS1323" i="50" s="1"/>
  <c r="BB1408" i="50"/>
  <c r="BB1428" i="50"/>
  <c r="BS1428" i="50" s="1"/>
  <c r="BD1440" i="50"/>
  <c r="BD76" i="50"/>
  <c r="BC88" i="50"/>
  <c r="BD93" i="50"/>
  <c r="BC124" i="50"/>
  <c r="BT124" i="50" s="1"/>
  <c r="BC257" i="50"/>
  <c r="BC519" i="50"/>
  <c r="BC675" i="50"/>
  <c r="BC754" i="50"/>
  <c r="BD894" i="50"/>
  <c r="BD1482" i="50"/>
  <c r="BC1498" i="50"/>
  <c r="BD1526" i="50"/>
  <c r="BB1538" i="50"/>
  <c r="BS1538" i="50" s="1"/>
  <c r="BB28" i="50"/>
  <c r="BS28" i="50" s="1"/>
  <c r="BB177" i="50"/>
  <c r="BC252" i="50"/>
  <c r="BB254" i="50"/>
  <c r="BS254" i="50" s="1"/>
  <c r="BC625" i="50"/>
  <c r="BT625" i="50" s="1"/>
  <c r="BB1076" i="50"/>
  <c r="BS1076" i="50" s="1"/>
  <c r="BD1127" i="50"/>
  <c r="BC1227" i="50"/>
  <c r="BD1265" i="50"/>
  <c r="BB1355" i="50"/>
  <c r="BS1355" i="50" s="1"/>
  <c r="BB1360" i="50"/>
  <c r="BD8" i="50"/>
  <c r="BB25" i="50"/>
  <c r="BC25" i="50"/>
  <c r="BT25" i="50" s="1"/>
  <c r="BD35" i="50"/>
  <c r="BU35" i="50" s="1"/>
  <c r="BC48" i="50"/>
  <c r="BD59" i="50"/>
  <c r="BD72" i="50"/>
  <c r="BU72" i="50" s="1"/>
  <c r="BB151" i="50"/>
  <c r="BC156" i="50"/>
  <c r="BB174" i="50"/>
  <c r="BB179" i="50"/>
  <c r="BB186" i="50"/>
  <c r="BB224" i="50"/>
  <c r="BC228" i="50"/>
  <c r="BB238" i="50"/>
  <c r="BS238" i="50" s="1"/>
  <c r="BC248" i="50"/>
  <c r="BT248" i="50" s="1"/>
  <c r="BB311" i="50"/>
  <c r="BS311" i="50" s="1"/>
  <c r="BB358" i="50"/>
  <c r="BB381" i="50"/>
  <c r="BS381" i="50" s="1"/>
  <c r="BB499" i="50"/>
  <c r="BC517" i="50"/>
  <c r="BC524" i="50"/>
  <c r="BB553" i="50"/>
  <c r="BC570" i="50"/>
  <c r="BT570" i="50" s="1"/>
  <c r="BB600" i="50"/>
  <c r="BB606" i="50"/>
  <c r="BC606" i="50"/>
  <c r="BT606" i="50" s="1"/>
  <c r="BB812" i="50"/>
  <c r="BC946" i="50"/>
  <c r="BB1001" i="50"/>
  <c r="BB1016" i="50"/>
  <c r="BS1016" i="50" s="1"/>
  <c r="BD1016" i="50"/>
  <c r="BD1039" i="50"/>
  <c r="BB1093" i="50"/>
  <c r="BD1333" i="50"/>
  <c r="BC1335" i="50"/>
  <c r="BD1431" i="50"/>
  <c r="BU1431" i="50" s="1"/>
  <c r="BB1443" i="50"/>
  <c r="BS1443" i="50" s="1"/>
  <c r="BC1445" i="50"/>
  <c r="BB1452" i="50"/>
  <c r="BC1457" i="50"/>
  <c r="BC1478" i="50"/>
  <c r="BC1536" i="50"/>
  <c r="BB1539" i="50"/>
  <c r="BC1543" i="50"/>
  <c r="BD1544" i="50"/>
  <c r="BC547" i="50"/>
  <c r="BC721" i="50"/>
  <c r="BC950" i="50"/>
  <c r="BD1170" i="50"/>
  <c r="BD1321" i="50"/>
  <c r="BD1372" i="50"/>
  <c r="BB1544" i="50"/>
  <c r="BB32" i="50"/>
  <c r="BC34" i="50"/>
  <c r="BT34" i="50" s="1"/>
  <c r="BD41" i="50"/>
  <c r="BB90" i="50"/>
  <c r="BB130" i="50"/>
  <c r="BC134" i="50"/>
  <c r="BB138" i="50"/>
  <c r="BC138" i="50"/>
  <c r="BB176" i="50"/>
  <c r="BB218" i="50"/>
  <c r="BB233" i="50"/>
  <c r="BC239" i="50"/>
  <c r="BB253" i="50"/>
  <c r="BC272" i="50"/>
  <c r="BT272" i="50" s="1"/>
  <c r="BC275" i="50"/>
  <c r="BB289" i="50"/>
  <c r="BS289" i="50" s="1"/>
  <c r="BB297" i="50"/>
  <c r="BB368" i="50"/>
  <c r="BB375" i="50"/>
  <c r="BS375" i="50" s="1"/>
  <c r="BC413" i="50"/>
  <c r="BB479" i="50"/>
  <c r="BB487" i="50"/>
  <c r="BD529" i="50"/>
  <c r="BC572" i="50"/>
  <c r="BT572" i="50" s="1"/>
  <c r="BB575" i="50"/>
  <c r="BC629" i="50"/>
  <c r="BC680" i="50"/>
  <c r="BD685" i="50"/>
  <c r="BC772" i="50"/>
  <c r="BB775" i="50"/>
  <c r="BC775" i="50"/>
  <c r="BC777" i="50"/>
  <c r="BC785" i="50"/>
  <c r="BC791" i="50"/>
  <c r="BD814" i="50"/>
  <c r="BD821" i="50"/>
  <c r="BC829" i="50"/>
  <c r="BC857" i="50"/>
  <c r="BB890" i="50"/>
  <c r="BD897" i="50"/>
  <c r="BB910" i="50"/>
  <c r="BB931" i="50"/>
  <c r="BS931" i="50" s="1"/>
  <c r="BB962" i="50"/>
  <c r="BS962" i="50" s="1"/>
  <c r="BB1046" i="50"/>
  <c r="BC1046" i="50"/>
  <c r="BB1081" i="50"/>
  <c r="BS1081" i="50" s="1"/>
  <c r="BB1103" i="50"/>
  <c r="BD1144" i="50"/>
  <c r="BU1144" i="50" s="1"/>
  <c r="BC1449" i="50"/>
  <c r="BK501" i="50"/>
  <c r="BB501" i="50"/>
  <c r="BL809" i="50"/>
  <c r="BC809" i="50"/>
  <c r="BD98" i="50"/>
  <c r="BM163" i="50"/>
  <c r="BD163" i="50"/>
  <c r="BK167" i="50"/>
  <c r="BB167" i="50"/>
  <c r="BC464" i="50"/>
  <c r="BT464" i="50" s="1"/>
  <c r="BM1404" i="50"/>
  <c r="BD1404" i="50"/>
  <c r="BD19" i="50"/>
  <c r="BC26" i="50"/>
  <c r="BB29" i="50"/>
  <c r="BD34" i="50"/>
  <c r="BC35" i="50"/>
  <c r="BC56" i="50"/>
  <c r="BD61" i="50"/>
  <c r="BC64" i="50"/>
  <c r="BT64" i="50" s="1"/>
  <c r="BC70" i="50"/>
  <c r="BT70" i="50" s="1"/>
  <c r="BL71" i="50"/>
  <c r="BC71" i="50"/>
  <c r="BB82" i="50"/>
  <c r="BS82" i="50" s="1"/>
  <c r="BB88" i="50"/>
  <c r="BD94" i="50"/>
  <c r="BB161" i="50"/>
  <c r="BC204" i="50"/>
  <c r="BB221" i="50"/>
  <c r="BD312" i="50"/>
  <c r="BB327" i="50"/>
  <c r="BD328" i="50"/>
  <c r="BB343" i="50"/>
  <c r="BB351" i="50"/>
  <c r="BD361" i="50"/>
  <c r="BB385" i="50"/>
  <c r="BS385" i="50" s="1"/>
  <c r="BB425" i="50"/>
  <c r="BS425" i="50" s="1"/>
  <c r="BK426" i="50"/>
  <c r="BB426" i="50"/>
  <c r="BD437" i="50"/>
  <c r="BM439" i="50"/>
  <c r="BD439" i="50"/>
  <c r="BD583" i="50"/>
  <c r="BD590" i="50"/>
  <c r="BM591" i="50"/>
  <c r="BD591" i="50"/>
  <c r="BM763" i="50"/>
  <c r="BD763" i="50"/>
  <c r="BL1050" i="50"/>
  <c r="BC1050" i="50"/>
  <c r="BB1073" i="50"/>
  <c r="BS1073" i="50" s="1"/>
  <c r="BB1079" i="50"/>
  <c r="BS1079" i="50" s="1"/>
  <c r="BM1192" i="50"/>
  <c r="BD1192" i="50"/>
  <c r="BC1194" i="50"/>
  <c r="BB1197" i="50"/>
  <c r="BC1201" i="50"/>
  <c r="BB1219" i="50"/>
  <c r="BD1306" i="50"/>
  <c r="BC1489" i="50"/>
  <c r="BC6" i="50"/>
  <c r="BC32" i="50"/>
  <c r="BC36" i="50"/>
  <c r="BD42" i="50"/>
  <c r="BB134" i="50"/>
  <c r="BD135" i="50"/>
  <c r="BC150" i="50"/>
  <c r="BB154" i="50"/>
  <c r="BC172" i="50"/>
  <c r="BT172" i="50" s="1"/>
  <c r="BC184" i="50"/>
  <c r="BB260" i="50"/>
  <c r="BB283" i="50"/>
  <c r="BC295" i="50"/>
  <c r="BC302" i="50"/>
  <c r="BT302" i="50" s="1"/>
  <c r="BD382" i="50"/>
  <c r="BL384" i="50"/>
  <c r="BC384" i="50"/>
  <c r="BL412" i="50"/>
  <c r="BC412" i="50"/>
  <c r="BL542" i="50"/>
  <c r="BC542" i="50"/>
  <c r="BC565" i="50"/>
  <c r="BC641" i="50"/>
  <c r="BD661" i="50"/>
  <c r="BC695" i="50"/>
  <c r="BB1010" i="50"/>
  <c r="BM1013" i="50"/>
  <c r="BD1013" i="50"/>
  <c r="BC10" i="50"/>
  <c r="BD73" i="50"/>
  <c r="BD78" i="50"/>
  <c r="BB145" i="50"/>
  <c r="BD147" i="50"/>
  <c r="BB474" i="50"/>
  <c r="BM924" i="50"/>
  <c r="BD924" i="50"/>
  <c r="BL1221" i="50"/>
  <c r="BC1221" i="50"/>
  <c r="BC1563" i="50"/>
  <c r="BL1563" i="50"/>
  <c r="BC7" i="50"/>
  <c r="BC52" i="50"/>
  <c r="BC58" i="50"/>
  <c r="BC72" i="50"/>
  <c r="BD80" i="50"/>
  <c r="BC92" i="50"/>
  <c r="BC97" i="50"/>
  <c r="BL153" i="50"/>
  <c r="BC153" i="50"/>
  <c r="BD368" i="50"/>
  <c r="BD375" i="50"/>
  <c r="BK382" i="50"/>
  <c r="BB382" i="50"/>
  <c r="BL446" i="50"/>
  <c r="BC446" i="50"/>
  <c r="BD470" i="50"/>
  <c r="BM478" i="50"/>
  <c r="BD478" i="50"/>
  <c r="BD702" i="50"/>
  <c r="BM900" i="50"/>
  <c r="BD900" i="50"/>
  <c r="BL981" i="50"/>
  <c r="BC981" i="50"/>
  <c r="BB366" i="50"/>
  <c r="BB372" i="50"/>
  <c r="BB508" i="50"/>
  <c r="BL564" i="50"/>
  <c r="BC564" i="50"/>
  <c r="BD21" i="50"/>
  <c r="BD43" i="50"/>
  <c r="BL98" i="50"/>
  <c r="BC98" i="50"/>
  <c r="BD130" i="50"/>
  <c r="BC133" i="50"/>
  <c r="BT133" i="50" s="1"/>
  <c r="BB135" i="50"/>
  <c r="BC142" i="50"/>
  <c r="BD143" i="50"/>
  <c r="BC146" i="50"/>
  <c r="BC149" i="50"/>
  <c r="BB164" i="50"/>
  <c r="BC235" i="50"/>
  <c r="BB237" i="50"/>
  <c r="BM310" i="50"/>
  <c r="BD310" i="50"/>
  <c r="BB354" i="50"/>
  <c r="BS354" i="50" s="1"/>
  <c r="BB362" i="50"/>
  <c r="BM417" i="50"/>
  <c r="BD417" i="50"/>
  <c r="BB422" i="50"/>
  <c r="BL461" i="50"/>
  <c r="BC461" i="50"/>
  <c r="BC518" i="50"/>
  <c r="BC521" i="50"/>
  <c r="BC526" i="50"/>
  <c r="BL528" i="50"/>
  <c r="BC528" i="50"/>
  <c r="BD655" i="50"/>
  <c r="BC689" i="50"/>
  <c r="BB716" i="50"/>
  <c r="BD717" i="50"/>
  <c r="BC728" i="50"/>
  <c r="BL910" i="50"/>
  <c r="BC910" i="50"/>
  <c r="BL249" i="50"/>
  <c r="BC249" i="50"/>
  <c r="BK404" i="50"/>
  <c r="BB404" i="50"/>
  <c r="BK435" i="50"/>
  <c r="BB435" i="50"/>
  <c r="BD33" i="50"/>
  <c r="BC85" i="50"/>
  <c r="BL396" i="50"/>
  <c r="BC396" i="50"/>
  <c r="BD16" i="50"/>
  <c r="BC33" i="50"/>
  <c r="BD40" i="50"/>
  <c r="BD57" i="50"/>
  <c r="BC60" i="50"/>
  <c r="BC66" i="50"/>
  <c r="BD70" i="50"/>
  <c r="BD71" i="50"/>
  <c r="BD75" i="50"/>
  <c r="BD91" i="50"/>
  <c r="BD95" i="50"/>
  <c r="BU95" i="50" s="1"/>
  <c r="BB157" i="50"/>
  <c r="BM160" i="50"/>
  <c r="BD160" i="50"/>
  <c r="BK165" i="50"/>
  <c r="BB165" i="50"/>
  <c r="BC214" i="50"/>
  <c r="BT214" i="50" s="1"/>
  <c r="BB217" i="50"/>
  <c r="BL223" i="50"/>
  <c r="BC223" i="50"/>
  <c r="BC229" i="50"/>
  <c r="BK232" i="50"/>
  <c r="BB232" i="50"/>
  <c r="BB263" i="50"/>
  <c r="BC268" i="50"/>
  <c r="BT268" i="50" s="1"/>
  <c r="BC290" i="50"/>
  <c r="BB301" i="50"/>
  <c r="BS301" i="50" s="1"/>
  <c r="BC305" i="50"/>
  <c r="BB389" i="50"/>
  <c r="BC440" i="50"/>
  <c r="BL454" i="50"/>
  <c r="BC454" i="50"/>
  <c r="BC503" i="50"/>
  <c r="BK512" i="50"/>
  <c r="BB512" i="50"/>
  <c r="BD617" i="50"/>
  <c r="BL826" i="50"/>
  <c r="BC826" i="50"/>
  <c r="BD835" i="50"/>
  <c r="BM908" i="50"/>
  <c r="BD908" i="50"/>
  <c r="BL1497" i="50"/>
  <c r="BC1497" i="50"/>
  <c r="BD6" i="50"/>
  <c r="BD7" i="50"/>
  <c r="BC99" i="50"/>
  <c r="BB143" i="50"/>
  <c r="BB150" i="50"/>
  <c r="BC180" i="50"/>
  <c r="BB183" i="50"/>
  <c r="BS183" i="50" s="1"/>
  <c r="BC194" i="50"/>
  <c r="BB197" i="50"/>
  <c r="BC201" i="50"/>
  <c r="BC211" i="50"/>
  <c r="BD384" i="50"/>
  <c r="BK507" i="50"/>
  <c r="BB507" i="50"/>
  <c r="BC590" i="50"/>
  <c r="BT590" i="50" s="1"/>
  <c r="BD618" i="50"/>
  <c r="BC631" i="50"/>
  <c r="BB635" i="50"/>
  <c r="BD637" i="50"/>
  <c r="BM638" i="50"/>
  <c r="BD638" i="50"/>
  <c r="BB776" i="50"/>
  <c r="BD778" i="50"/>
  <c r="BB784" i="50"/>
  <c r="BB201" i="50"/>
  <c r="BB222" i="50"/>
  <c r="BC226" i="50"/>
  <c r="BB234" i="50"/>
  <c r="BB239" i="50"/>
  <c r="BC242" i="50"/>
  <c r="BC255" i="50"/>
  <c r="BB265" i="50"/>
  <c r="BS265" i="50" s="1"/>
  <c r="BB279" i="50"/>
  <c r="BB294" i="50"/>
  <c r="BD317" i="50"/>
  <c r="BD325" i="50"/>
  <c r="BD383" i="50"/>
  <c r="BB393" i="50"/>
  <c r="BC403" i="50"/>
  <c r="BT403" i="50" s="1"/>
  <c r="BB456" i="50"/>
  <c r="BB483" i="50"/>
  <c r="BB497" i="50"/>
  <c r="BB503" i="50"/>
  <c r="BS503" i="50" s="1"/>
  <c r="BC506" i="50"/>
  <c r="BC507" i="50"/>
  <c r="BC512" i="50"/>
  <c r="BT512" i="50" s="1"/>
  <c r="BC530" i="50"/>
  <c r="BB551" i="50"/>
  <c r="BS551" i="50" s="1"/>
  <c r="BB569" i="50"/>
  <c r="BC598" i="50"/>
  <c r="BB630" i="50"/>
  <c r="BC633" i="50"/>
  <c r="BC645" i="50"/>
  <c r="BB649" i="50"/>
  <c r="BD662" i="50"/>
  <c r="BB671" i="50"/>
  <c r="BS671" i="50" s="1"/>
  <c r="BC685" i="50"/>
  <c r="BD688" i="50"/>
  <c r="BD732" i="50"/>
  <c r="BU732" i="50" s="1"/>
  <c r="BM914" i="50"/>
  <c r="BD914" i="50"/>
  <c r="BK946" i="50"/>
  <c r="BB946" i="50"/>
  <c r="BB1004" i="50"/>
  <c r="BC1126" i="50"/>
  <c r="BD1130" i="50"/>
  <c r="BM1131" i="50"/>
  <c r="BD1131" i="50"/>
  <c r="BM1296" i="50"/>
  <c r="BD1296" i="50"/>
  <c r="BL1464" i="50"/>
  <c r="BC1464" i="50"/>
  <c r="BC1552" i="50"/>
  <c r="BT1552" i="50" s="1"/>
  <c r="BD63" i="50"/>
  <c r="BC101" i="50"/>
  <c r="BC119" i="50"/>
  <c r="BT119" i="50" s="1"/>
  <c r="BD124" i="50"/>
  <c r="BC125" i="50"/>
  <c r="BB127" i="50"/>
  <c r="BD129" i="50"/>
  <c r="BC137" i="50"/>
  <c r="BD148" i="50"/>
  <c r="BB160" i="50"/>
  <c r="BB188" i="50"/>
  <c r="BB195" i="50"/>
  <c r="BB208" i="50"/>
  <c r="BB215" i="50"/>
  <c r="BC220" i="50"/>
  <c r="BC256" i="50"/>
  <c r="BB258" i="50"/>
  <c r="BB273" i="50"/>
  <c r="BC277" i="50"/>
  <c r="BB280" i="50"/>
  <c r="BC299" i="50"/>
  <c r="BB364" i="50"/>
  <c r="BS364" i="50" s="1"/>
  <c r="BD371" i="50"/>
  <c r="BU371" i="50" s="1"/>
  <c r="BB376" i="50"/>
  <c r="BB387" i="50"/>
  <c r="BD406" i="50"/>
  <c r="BB428" i="50"/>
  <c r="BD442" i="50"/>
  <c r="BC444" i="50"/>
  <c r="BD486" i="50"/>
  <c r="BD494" i="50"/>
  <c r="BB515" i="50"/>
  <c r="BB521" i="50"/>
  <c r="BC549" i="50"/>
  <c r="BT549" i="50" s="1"/>
  <c r="BC567" i="50"/>
  <c r="BB625" i="50"/>
  <c r="BC628" i="50"/>
  <c r="BT628" i="50" s="1"/>
  <c r="BB667" i="50"/>
  <c r="BS667" i="50" s="1"/>
  <c r="BC669" i="50"/>
  <c r="BC677" i="50"/>
  <c r="BC682" i="50"/>
  <c r="BB687" i="50"/>
  <c r="BD689" i="50"/>
  <c r="BC696" i="50"/>
  <c r="BC699" i="50"/>
  <c r="BD733" i="50"/>
  <c r="BC735" i="50"/>
  <c r="BD740" i="50"/>
  <c r="BC752" i="50"/>
  <c r="BT752" i="50" s="1"/>
  <c r="BB767" i="50"/>
  <c r="BD781" i="50"/>
  <c r="BD800" i="50"/>
  <c r="BC822" i="50"/>
  <c r="BM905" i="50"/>
  <c r="BD905" i="50"/>
  <c r="BB913" i="50"/>
  <c r="BL969" i="50"/>
  <c r="BC969" i="50"/>
  <c r="BL991" i="50"/>
  <c r="BC991" i="50"/>
  <c r="BC1091" i="50"/>
  <c r="BK1095" i="50"/>
  <c r="BB1095" i="50"/>
  <c r="BM1117" i="50"/>
  <c r="BD1117" i="50"/>
  <c r="BC1547" i="50"/>
  <c r="BL1547" i="50"/>
  <c r="BC193" i="50"/>
  <c r="BC200" i="50"/>
  <c r="BB202" i="50"/>
  <c r="BB240" i="50"/>
  <c r="BC264" i="50"/>
  <c r="BB266" i="50"/>
  <c r="BC271" i="50"/>
  <c r="BC278" i="50"/>
  <c r="BC293" i="50"/>
  <c r="BT293" i="50" s="1"/>
  <c r="BC301" i="50"/>
  <c r="BD334" i="50"/>
  <c r="BB341" i="50"/>
  <c r="BB388" i="50"/>
  <c r="BC397" i="50"/>
  <c r="BB400" i="50"/>
  <c r="BS400" i="50" s="1"/>
  <c r="BB405" i="50"/>
  <c r="BD425" i="50"/>
  <c r="BU425" i="50" s="1"/>
  <c r="BB458" i="50"/>
  <c r="BB472" i="50"/>
  <c r="BD473" i="50"/>
  <c r="BC495" i="50"/>
  <c r="BD537" i="50"/>
  <c r="BB558" i="50"/>
  <c r="BD560" i="50"/>
  <c r="BB564" i="50"/>
  <c r="BC594" i="50"/>
  <c r="BC639" i="50"/>
  <c r="BC640" i="50"/>
  <c r="BC667" i="50"/>
  <c r="BB719" i="50"/>
  <c r="BM759" i="50"/>
  <c r="BD759" i="50"/>
  <c r="BM765" i="50"/>
  <c r="BD765" i="50"/>
  <c r="BK935" i="50"/>
  <c r="BB935" i="50"/>
  <c r="BC1114" i="50"/>
  <c r="BC1167" i="50"/>
  <c r="BM1181" i="50"/>
  <c r="BD1181" i="50"/>
  <c r="BB1273" i="50"/>
  <c r="BM1276" i="50"/>
  <c r="BD1276" i="50"/>
  <c r="BC1356" i="50"/>
  <c r="BL1357" i="50"/>
  <c r="BC1357" i="50"/>
  <c r="BL1458" i="50"/>
  <c r="BC1458" i="50"/>
  <c r="BD729" i="50"/>
  <c r="BC737" i="50"/>
  <c r="BL845" i="50"/>
  <c r="BC845" i="50"/>
  <c r="BL971" i="50"/>
  <c r="BC971" i="50"/>
  <c r="BB1034" i="50"/>
  <c r="BK1089" i="50"/>
  <c r="BB1089" i="50"/>
  <c r="BL1142" i="50"/>
  <c r="BC1142" i="50"/>
  <c r="BK1354" i="50"/>
  <c r="BB1354" i="50"/>
  <c r="BL1451" i="50"/>
  <c r="BC1451" i="50"/>
  <c r="BD1455" i="50"/>
  <c r="BM1546" i="50"/>
  <c r="BD1546" i="50"/>
  <c r="BM1024" i="50"/>
  <c r="BD1024" i="50"/>
  <c r="BL1087" i="50"/>
  <c r="BC1087" i="50"/>
  <c r="BC1109" i="50"/>
  <c r="BD1245" i="50"/>
  <c r="BL1261" i="50"/>
  <c r="BC1261" i="50"/>
  <c r="BC1320" i="50"/>
  <c r="BT1320" i="50" s="1"/>
  <c r="BC1502" i="50"/>
  <c r="BT1502" i="50" s="1"/>
  <c r="BC1531" i="50"/>
  <c r="BB1533" i="50"/>
  <c r="BS1533" i="50" s="1"/>
  <c r="BC62" i="50"/>
  <c r="BD65" i="50"/>
  <c r="BC67" i="50"/>
  <c r="BC68" i="50"/>
  <c r="BD107" i="50"/>
  <c r="BU107" i="50" s="1"/>
  <c r="BD120" i="50"/>
  <c r="BC123" i="50"/>
  <c r="BC140" i="50"/>
  <c r="BD151" i="50"/>
  <c r="BB163" i="50"/>
  <c r="BD164" i="50"/>
  <c r="BC170" i="50"/>
  <c r="BB173" i="50"/>
  <c r="BS173" i="50" s="1"/>
  <c r="BC182" i="50"/>
  <c r="BT182" i="50" s="1"/>
  <c r="BB185" i="50"/>
  <c r="BC196" i="50"/>
  <c r="BB198" i="50"/>
  <c r="BB205" i="50"/>
  <c r="BC209" i="50"/>
  <c r="BC216" i="50"/>
  <c r="BC246" i="50"/>
  <c r="BB249" i="50"/>
  <c r="BB255" i="50"/>
  <c r="BB269" i="50"/>
  <c r="BC288" i="50"/>
  <c r="BT288" i="50" s="1"/>
  <c r="BB291" i="50"/>
  <c r="BC296" i="50"/>
  <c r="BB299" i="50"/>
  <c r="BC303" i="50"/>
  <c r="BB306" i="50"/>
  <c r="BB367" i="50"/>
  <c r="BB384" i="50"/>
  <c r="BD385" i="50"/>
  <c r="BU385" i="50" s="1"/>
  <c r="BC388" i="50"/>
  <c r="BD391" i="50"/>
  <c r="BD392" i="50"/>
  <c r="BB408" i="50"/>
  <c r="BD414" i="50"/>
  <c r="BB420" i="50"/>
  <c r="BB430" i="50"/>
  <c r="BD436" i="50"/>
  <c r="BC439" i="50"/>
  <c r="BD440" i="50"/>
  <c r="BD449" i="50"/>
  <c r="BB454" i="50"/>
  <c r="BD462" i="50"/>
  <c r="BD469" i="50"/>
  <c r="BD482" i="50"/>
  <c r="BC499" i="50"/>
  <c r="BD525" i="50"/>
  <c r="BU525" i="50" s="1"/>
  <c r="BD532" i="50"/>
  <c r="BD538" i="50"/>
  <c r="BD539" i="50"/>
  <c r="BB566" i="50"/>
  <c r="BD580" i="50"/>
  <c r="BD593" i="50"/>
  <c r="BD594" i="50"/>
  <c r="BB598" i="50"/>
  <c r="BB623" i="50"/>
  <c r="BB633" i="50"/>
  <c r="BD659" i="50"/>
  <c r="BC719" i="50"/>
  <c r="BB729" i="50"/>
  <c r="BD736" i="50"/>
  <c r="BC745" i="50"/>
  <c r="BB849" i="50"/>
  <c r="BC853" i="50"/>
  <c r="BD878" i="50"/>
  <c r="BK917" i="50"/>
  <c r="BB917" i="50"/>
  <c r="BK923" i="50"/>
  <c r="BB923" i="50"/>
  <c r="BK1106" i="50"/>
  <c r="BB1106" i="50"/>
  <c r="BK1450" i="50"/>
  <c r="BB1450" i="50"/>
  <c r="BB736" i="50"/>
  <c r="BC736" i="50"/>
  <c r="BC749" i="50"/>
  <c r="BD760" i="50"/>
  <c r="BD783" i="50"/>
  <c r="BU783" i="50" s="1"/>
  <c r="BC792" i="50"/>
  <c r="BB807" i="50"/>
  <c r="BB813" i="50"/>
  <c r="BD820" i="50"/>
  <c r="BU820" i="50" s="1"/>
  <c r="BC831" i="50"/>
  <c r="BD857" i="50"/>
  <c r="BD858" i="50"/>
  <c r="BD866" i="50"/>
  <c r="BC876" i="50"/>
  <c r="BD885" i="50"/>
  <c r="BC917" i="50"/>
  <c r="BC949" i="50"/>
  <c r="BC962" i="50"/>
  <c r="BB968" i="50"/>
  <c r="BD1032" i="50"/>
  <c r="BB1036" i="50"/>
  <c r="BD1036" i="50"/>
  <c r="BD1041" i="50"/>
  <c r="BB1053" i="50"/>
  <c r="BB1061" i="50"/>
  <c r="BC1079" i="50"/>
  <c r="BC1099" i="50"/>
  <c r="BT1099" i="50" s="1"/>
  <c r="BB1101" i="50"/>
  <c r="BC1101" i="50"/>
  <c r="BT1101" i="50" s="1"/>
  <c r="BC1123" i="50"/>
  <c r="BD1135" i="50"/>
  <c r="BB1139" i="50"/>
  <c r="BS1139" i="50" s="1"/>
  <c r="BD1139" i="50"/>
  <c r="BB1157" i="50"/>
  <c r="BD1159" i="50"/>
  <c r="BD1186" i="50"/>
  <c r="BD1199" i="50"/>
  <c r="BD1213" i="50"/>
  <c r="BD1214" i="50"/>
  <c r="BD1226" i="50"/>
  <c r="BC1229" i="50"/>
  <c r="BC1284" i="50"/>
  <c r="BC1292" i="50"/>
  <c r="BD1301" i="50"/>
  <c r="BC1303" i="50"/>
  <c r="BC1312" i="50"/>
  <c r="BD1313" i="50"/>
  <c r="BD1328" i="50"/>
  <c r="BB1334" i="50"/>
  <c r="BC1344" i="50"/>
  <c r="BB1347" i="50"/>
  <c r="BC1351" i="50"/>
  <c r="BB1364" i="50"/>
  <c r="BS1364" i="50" s="1"/>
  <c r="BC1364" i="50"/>
  <c r="BT1364" i="50" s="1"/>
  <c r="BB1377" i="50"/>
  <c r="BD1378" i="50"/>
  <c r="BD1379" i="50"/>
  <c r="BB1385" i="50"/>
  <c r="BC1407" i="50"/>
  <c r="BD1410" i="50"/>
  <c r="BB1415" i="50"/>
  <c r="BD1417" i="50"/>
  <c r="BD1430" i="50"/>
  <c r="BC1448" i="50"/>
  <c r="BD1456" i="50"/>
  <c r="BC1477" i="50"/>
  <c r="BC1484" i="50"/>
  <c r="BC1493" i="50"/>
  <c r="BC1538" i="50"/>
  <c r="BC1553" i="50"/>
  <c r="BD1558" i="50"/>
  <c r="BU1558" i="50" s="1"/>
  <c r="BB808" i="50"/>
  <c r="BC848" i="50"/>
  <c r="BC854" i="50"/>
  <c r="BB919" i="50"/>
  <c r="BS919" i="50" s="1"/>
  <c r="BB930" i="50"/>
  <c r="BC933" i="50"/>
  <c r="BT933" i="50" s="1"/>
  <c r="BD935" i="50"/>
  <c r="BD936" i="50"/>
  <c r="BC965" i="50"/>
  <c r="BC997" i="50"/>
  <c r="BB1024" i="50"/>
  <c r="BC1048" i="50"/>
  <c r="BD1173" i="50"/>
  <c r="BB1192" i="50"/>
  <c r="BS1192" i="50" s="1"/>
  <c r="BD1246" i="50"/>
  <c r="BC1263" i="50"/>
  <c r="BD1269" i="50"/>
  <c r="BC1279" i="50"/>
  <c r="BC1306" i="50"/>
  <c r="BB1324" i="50"/>
  <c r="BB1342" i="50"/>
  <c r="BC1368" i="50"/>
  <c r="BD1388" i="50"/>
  <c r="BB1404" i="50"/>
  <c r="BD1405" i="50"/>
  <c r="BB1429" i="50"/>
  <c r="BS1429" i="50" s="1"/>
  <c r="BB1441" i="50"/>
  <c r="BS1441" i="50" s="1"/>
  <c r="BD1447" i="50"/>
  <c r="BC1481" i="50"/>
  <c r="BB1500" i="50"/>
  <c r="BC1504" i="50"/>
  <c r="BC1505" i="50"/>
  <c r="BD1508" i="50"/>
  <c r="BD1531" i="50"/>
  <c r="BC1535" i="50"/>
  <c r="BK1562" i="50"/>
  <c r="BS1562" i="50" s="1"/>
  <c r="BC741" i="50"/>
  <c r="BC780" i="50"/>
  <c r="BC806" i="50"/>
  <c r="BD937" i="50"/>
  <c r="BB947" i="50"/>
  <c r="BS947" i="50" s="1"/>
  <c r="BC995" i="50"/>
  <c r="BB1006" i="50"/>
  <c r="BB1013" i="50"/>
  <c r="BB1018" i="50"/>
  <c r="BS1018" i="50" s="1"/>
  <c r="BD1044" i="50"/>
  <c r="BC1073" i="50"/>
  <c r="BB1086" i="50"/>
  <c r="BS1086" i="50" s="1"/>
  <c r="BB1090" i="50"/>
  <c r="BC1094" i="50"/>
  <c r="BT1094" i="50" s="1"/>
  <c r="BC1105" i="50"/>
  <c r="BB1113" i="50"/>
  <c r="BS1113" i="50" s="1"/>
  <c r="BD1119" i="50"/>
  <c r="BC1146" i="50"/>
  <c r="BT1146" i="50" s="1"/>
  <c r="BD1182" i="50"/>
  <c r="BD1208" i="50"/>
  <c r="BB1214" i="50"/>
  <c r="BC1241" i="50"/>
  <c r="BD1242" i="50"/>
  <c r="BB1276" i="50"/>
  <c r="BD1277" i="50"/>
  <c r="BC1286" i="50"/>
  <c r="BB1289" i="50"/>
  <c r="BS1289" i="50" s="1"/>
  <c r="BC1305" i="50"/>
  <c r="BC1346" i="50"/>
  <c r="BC1349" i="50"/>
  <c r="BC1359" i="50"/>
  <c r="BD1373" i="50"/>
  <c r="BU1373" i="50" s="1"/>
  <c r="BB1379" i="50"/>
  <c r="BB1410" i="50"/>
  <c r="BB1430" i="50"/>
  <c r="BC1463" i="50"/>
  <c r="BT1463" i="50" s="1"/>
  <c r="BD1538" i="50"/>
  <c r="BD1547" i="50"/>
  <c r="BC1551" i="50"/>
  <c r="BT1551" i="50" s="1"/>
  <c r="BC1562" i="50"/>
  <c r="BK1542" i="50"/>
  <c r="BD1271" i="50"/>
  <c r="BC1274" i="50"/>
  <c r="BD1413" i="50"/>
  <c r="BB1431" i="50"/>
  <c r="BC1480" i="50"/>
  <c r="BD1510" i="50"/>
  <c r="BC1534" i="50"/>
  <c r="BC1550" i="50"/>
  <c r="BD1560" i="50"/>
  <c r="BC930" i="50"/>
  <c r="BD1009" i="50"/>
  <c r="BD1040" i="50"/>
  <c r="BB1057" i="50"/>
  <c r="BB1087" i="50"/>
  <c r="BS1087" i="50" s="1"/>
  <c r="BB1098" i="50"/>
  <c r="BB1109" i="50"/>
  <c r="BS1109" i="50" s="1"/>
  <c r="BC1112" i="50"/>
  <c r="BD1121" i="50"/>
  <c r="BD1128" i="50"/>
  <c r="BC1139" i="50"/>
  <c r="BB1142" i="50"/>
  <c r="BB1175" i="50"/>
  <c r="BC1198" i="50"/>
  <c r="BC1212" i="50"/>
  <c r="BC1240" i="50"/>
  <c r="BB1242" i="50"/>
  <c r="BD1369" i="50"/>
  <c r="BB1373" i="50"/>
  <c r="BB1389" i="50"/>
  <c r="BD1390" i="50"/>
  <c r="BB1406" i="50"/>
  <c r="BC1462" i="50"/>
  <c r="BD1543" i="50"/>
  <c r="BK1553" i="50"/>
  <c r="BS1553" i="50" s="1"/>
  <c r="BB778" i="50"/>
  <c r="BD817" i="50"/>
  <c r="BB848" i="50"/>
  <c r="BD856" i="50"/>
  <c r="BB882" i="50"/>
  <c r="BB902" i="50"/>
  <c r="BC919" i="50"/>
  <c r="BB944" i="50"/>
  <c r="BS944" i="50" s="1"/>
  <c r="BD945" i="50"/>
  <c r="BC958" i="50"/>
  <c r="BC975" i="50"/>
  <c r="BB1021" i="50"/>
  <c r="BD1029" i="50"/>
  <c r="BC1086" i="50"/>
  <c r="BT1086" i="50" s="1"/>
  <c r="BC1096" i="50"/>
  <c r="BB1099" i="50"/>
  <c r="BB1104" i="50"/>
  <c r="BS1104" i="50" s="1"/>
  <c r="BC1107" i="50"/>
  <c r="BT1107" i="50" s="1"/>
  <c r="BD1122" i="50"/>
  <c r="BD1134" i="50"/>
  <c r="BD1138" i="50"/>
  <c r="BD1143" i="50"/>
  <c r="BD1150" i="50"/>
  <c r="BB1183" i="50"/>
  <c r="BD1197" i="50"/>
  <c r="BB1202" i="50"/>
  <c r="BC1206" i="50"/>
  <c r="BC1233" i="50"/>
  <c r="BB1237" i="50"/>
  <c r="BS1237" i="50" s="1"/>
  <c r="BD1262" i="50"/>
  <c r="BC1268" i="50"/>
  <c r="BB1271" i="50"/>
  <c r="BD1327" i="50"/>
  <c r="BC1399" i="50"/>
  <c r="BT1399" i="50" s="1"/>
  <c r="BC1474" i="50"/>
  <c r="BC1487" i="50"/>
  <c r="BL1550" i="50"/>
  <c r="BB8" i="50"/>
  <c r="BK8" i="50"/>
  <c r="BD10" i="50"/>
  <c r="BC13" i="50"/>
  <c r="BD38" i="50"/>
  <c r="BC44" i="50"/>
  <c r="BL44" i="50"/>
  <c r="BD46" i="50"/>
  <c r="BM46" i="50"/>
  <c r="BD54" i="50"/>
  <c r="BM54" i="50"/>
  <c r="BB58" i="50"/>
  <c r="BK58" i="50"/>
  <c r="BC73" i="50"/>
  <c r="BC76" i="50"/>
  <c r="BL76" i="50"/>
  <c r="BL130" i="50"/>
  <c r="BC130" i="50"/>
  <c r="BD207" i="50"/>
  <c r="BM207" i="50"/>
  <c r="BB14" i="50"/>
  <c r="BK14" i="50"/>
  <c r="BO14" i="50" s="1"/>
  <c r="BB16" i="50"/>
  <c r="BK16" i="50"/>
  <c r="BS16" i="50" s="1"/>
  <c r="BB21" i="50"/>
  <c r="BK21" i="50"/>
  <c r="BL28" i="50"/>
  <c r="BC28" i="50"/>
  <c r="BD30" i="50"/>
  <c r="BM30" i="50"/>
  <c r="BP30" i="50" s="1"/>
  <c r="BL31" i="50"/>
  <c r="BC31" i="50"/>
  <c r="BB39" i="50"/>
  <c r="BK39" i="50"/>
  <c r="BP39" i="50" s="1"/>
  <c r="BD47" i="50"/>
  <c r="BM47" i="50"/>
  <c r="BD55" i="50"/>
  <c r="BM55" i="50"/>
  <c r="BM66" i="50"/>
  <c r="BD66" i="50"/>
  <c r="BB70" i="50"/>
  <c r="BK70" i="50"/>
  <c r="BM74" i="50"/>
  <c r="BD74" i="50"/>
  <c r="BD85" i="50"/>
  <c r="BM85" i="50"/>
  <c r="BL102" i="50"/>
  <c r="BC102" i="50"/>
  <c r="BB123" i="50"/>
  <c r="BK123" i="50"/>
  <c r="BB128" i="50"/>
  <c r="BK128" i="50"/>
  <c r="BK153" i="50"/>
  <c r="BB153" i="50"/>
  <c r="BK187" i="50"/>
  <c r="BB187" i="50"/>
  <c r="BD275" i="50"/>
  <c r="BM275" i="50"/>
  <c r="BK302" i="50"/>
  <c r="BB302" i="50"/>
  <c r="BB6" i="50"/>
  <c r="BK6" i="50"/>
  <c r="BC11" i="50"/>
  <c r="BC14" i="50"/>
  <c r="BT14" i="50" s="1"/>
  <c r="BC19" i="50"/>
  <c r="BL19" i="50"/>
  <c r="BD27" i="50"/>
  <c r="BM27" i="50"/>
  <c r="BB36" i="50"/>
  <c r="BK36" i="50"/>
  <c r="BL38" i="50"/>
  <c r="BC38" i="50"/>
  <c r="BC39" i="50"/>
  <c r="BC41" i="50"/>
  <c r="BL41" i="50"/>
  <c r="BC45" i="50"/>
  <c r="BL45" i="50"/>
  <c r="BD48" i="50"/>
  <c r="BM48" i="50"/>
  <c r="BB60" i="50"/>
  <c r="BK60" i="50"/>
  <c r="BC65" i="50"/>
  <c r="BM136" i="50"/>
  <c r="BD136" i="50"/>
  <c r="BC151" i="50"/>
  <c r="BL151" i="50"/>
  <c r="BL205" i="50"/>
  <c r="BC205" i="50"/>
  <c r="BD298" i="50"/>
  <c r="BM298" i="50"/>
  <c r="BK317" i="50"/>
  <c r="BB317" i="50"/>
  <c r="BB9" i="50"/>
  <c r="BK9" i="50"/>
  <c r="BD11" i="50"/>
  <c r="BD14" i="50"/>
  <c r="BB17" i="50"/>
  <c r="BK17" i="50"/>
  <c r="BC20" i="50"/>
  <c r="BL20" i="50"/>
  <c r="BB22" i="50"/>
  <c r="BK22" i="50"/>
  <c r="BD22" i="50"/>
  <c r="BB26" i="50"/>
  <c r="BS26" i="50" s="1"/>
  <c r="BM37" i="50"/>
  <c r="BD37" i="50"/>
  <c r="BB40" i="50"/>
  <c r="BK40" i="50"/>
  <c r="BD49" i="50"/>
  <c r="BM49" i="50"/>
  <c r="BB66" i="50"/>
  <c r="BK66" i="50"/>
  <c r="BL69" i="50"/>
  <c r="BC69" i="50"/>
  <c r="BM101" i="50"/>
  <c r="BD101" i="50"/>
  <c r="BK142" i="50"/>
  <c r="BB142" i="50"/>
  <c r="BD203" i="50"/>
  <c r="BM203" i="50"/>
  <c r="BQ203" i="50" s="1"/>
  <c r="BL273" i="50"/>
  <c r="BC273" i="50"/>
  <c r="BB12" i="50"/>
  <c r="BK12" i="50"/>
  <c r="BB15" i="50"/>
  <c r="BK15" i="50"/>
  <c r="BC16" i="50"/>
  <c r="BL16" i="50"/>
  <c r="BC21" i="50"/>
  <c r="BL21" i="50"/>
  <c r="BB23" i="50"/>
  <c r="BK23" i="50"/>
  <c r="BD31" i="50"/>
  <c r="BM31" i="50"/>
  <c r="BB33" i="50"/>
  <c r="BK33" i="50"/>
  <c r="BC42" i="50"/>
  <c r="BL42" i="50"/>
  <c r="BD50" i="50"/>
  <c r="BM50" i="50"/>
  <c r="BB62" i="50"/>
  <c r="BK62" i="50"/>
  <c r="BB75" i="50"/>
  <c r="BK75" i="50"/>
  <c r="BC79" i="50"/>
  <c r="BL79" i="50"/>
  <c r="BB95" i="50"/>
  <c r="BK95" i="50"/>
  <c r="BP95" i="50" s="1"/>
  <c r="BD114" i="50"/>
  <c r="BM114" i="50"/>
  <c r="BK149" i="50"/>
  <c r="BB149" i="50"/>
  <c r="BD271" i="50"/>
  <c r="BM271" i="50"/>
  <c r="BB7" i="50"/>
  <c r="BK7" i="50"/>
  <c r="BD9" i="50"/>
  <c r="BC12" i="50"/>
  <c r="BM13" i="50"/>
  <c r="BD13" i="50"/>
  <c r="BC15" i="50"/>
  <c r="BB18" i="50"/>
  <c r="BK18" i="50"/>
  <c r="BB24" i="50"/>
  <c r="BK24" i="50"/>
  <c r="BD24" i="50"/>
  <c r="BC27" i="50"/>
  <c r="BC30" i="50"/>
  <c r="BT30" i="50" s="1"/>
  <c r="BD32" i="50"/>
  <c r="BM32" i="50"/>
  <c r="BB34" i="50"/>
  <c r="BK34" i="50"/>
  <c r="BD51" i="50"/>
  <c r="BM51" i="50"/>
  <c r="BL90" i="50"/>
  <c r="BC90" i="50"/>
  <c r="BC104" i="50"/>
  <c r="BL104" i="50"/>
  <c r="BB107" i="50"/>
  <c r="BK107" i="50"/>
  <c r="BC112" i="50"/>
  <c r="BL112" i="50"/>
  <c r="BL141" i="50"/>
  <c r="BC141" i="50"/>
  <c r="BC147" i="50"/>
  <c r="BL147" i="50"/>
  <c r="BK223" i="50"/>
  <c r="BB223" i="50"/>
  <c r="BD231" i="50"/>
  <c r="BM231" i="50"/>
  <c r="BB328" i="50"/>
  <c r="BK328" i="50"/>
  <c r="BD330" i="50"/>
  <c r="BM330" i="50"/>
  <c r="BB10" i="50"/>
  <c r="BK10" i="50"/>
  <c r="BD12" i="50"/>
  <c r="BU12" i="50" s="1"/>
  <c r="BD15" i="50"/>
  <c r="BC17" i="50"/>
  <c r="BL17" i="50"/>
  <c r="BD18" i="50"/>
  <c r="BU18" i="50" s="1"/>
  <c r="BC22" i="50"/>
  <c r="BL22" i="50"/>
  <c r="BD25" i="50"/>
  <c r="BM25" i="50"/>
  <c r="BD29" i="50"/>
  <c r="BM29" i="50"/>
  <c r="BC43" i="50"/>
  <c r="BL43" i="50"/>
  <c r="BD52" i="50"/>
  <c r="BM52" i="50"/>
  <c r="BB56" i="50"/>
  <c r="BK56" i="50"/>
  <c r="BB68" i="50"/>
  <c r="BK68" i="50"/>
  <c r="BM139" i="50"/>
  <c r="BD139" i="50"/>
  <c r="BL195" i="50"/>
  <c r="BC195" i="50"/>
  <c r="BD241" i="50"/>
  <c r="BM241" i="50"/>
  <c r="BL269" i="50"/>
  <c r="BC269" i="50"/>
  <c r="BL304" i="50"/>
  <c r="BC304" i="50"/>
  <c r="BC326" i="50"/>
  <c r="BL326" i="50"/>
  <c r="BB13" i="50"/>
  <c r="BK13" i="50"/>
  <c r="BQ13" i="50" s="1"/>
  <c r="BB19" i="50"/>
  <c r="BK19" i="50"/>
  <c r="BC23" i="50"/>
  <c r="BE23" i="50" s="1"/>
  <c r="BL23" i="50"/>
  <c r="BB38" i="50"/>
  <c r="BK38" i="50"/>
  <c r="BD53" i="50"/>
  <c r="BM53" i="50"/>
  <c r="BD68" i="50"/>
  <c r="BB103" i="50"/>
  <c r="BK103" i="50"/>
  <c r="BM146" i="50"/>
  <c r="BD146" i="50"/>
  <c r="BD193" i="50"/>
  <c r="BM193" i="50"/>
  <c r="BD267" i="50"/>
  <c r="BM267" i="50"/>
  <c r="BD324" i="50"/>
  <c r="BM324" i="50"/>
  <c r="BB35" i="50"/>
  <c r="BK35" i="50"/>
  <c r="BC40" i="50"/>
  <c r="BB43" i="50"/>
  <c r="BK43" i="50"/>
  <c r="BB46" i="50"/>
  <c r="BC46" i="50"/>
  <c r="BB50" i="50"/>
  <c r="BC50" i="50"/>
  <c r="BB54" i="50"/>
  <c r="BC54" i="50"/>
  <c r="BB59" i="50"/>
  <c r="BK59" i="50"/>
  <c r="BD60" i="50"/>
  <c r="BC63" i="50"/>
  <c r="BB65" i="50"/>
  <c r="BK65" i="50"/>
  <c r="BD67" i="50"/>
  <c r="BB73" i="50"/>
  <c r="BK73" i="50"/>
  <c r="BC74" i="50"/>
  <c r="BL74" i="50"/>
  <c r="BB76" i="50"/>
  <c r="BK76" i="50"/>
  <c r="BB81" i="50"/>
  <c r="BK81" i="50"/>
  <c r="BB83" i="50"/>
  <c r="BC83" i="50"/>
  <c r="BB87" i="50"/>
  <c r="BD88" i="50"/>
  <c r="BM88" i="50"/>
  <c r="BC93" i="50"/>
  <c r="BB100" i="50"/>
  <c r="BK100" i="50"/>
  <c r="BD102" i="50"/>
  <c r="BB106" i="50"/>
  <c r="BK106" i="50"/>
  <c r="BD106" i="50"/>
  <c r="BC111" i="50"/>
  <c r="BL111" i="50"/>
  <c r="BB116" i="50"/>
  <c r="BS116" i="50" s="1"/>
  <c r="BC116" i="50"/>
  <c r="BC118" i="50"/>
  <c r="BB122" i="50"/>
  <c r="BK122" i="50"/>
  <c r="BO122" i="50" s="1"/>
  <c r="BD123" i="50"/>
  <c r="BC126" i="50"/>
  <c r="BL126" i="50"/>
  <c r="BC144" i="50"/>
  <c r="BL144" i="50"/>
  <c r="BB152" i="50"/>
  <c r="BD152" i="50"/>
  <c r="BB155" i="50"/>
  <c r="BD155" i="50"/>
  <c r="BD156" i="50"/>
  <c r="BD157" i="50"/>
  <c r="BM157" i="50"/>
  <c r="BB159" i="50"/>
  <c r="BS159" i="50" s="1"/>
  <c r="BD161" i="50"/>
  <c r="BM161" i="50"/>
  <c r="BD167" i="50"/>
  <c r="BM167" i="50"/>
  <c r="BB169" i="50"/>
  <c r="BB172" i="50"/>
  <c r="BC174" i="50"/>
  <c r="BT174" i="50" s="1"/>
  <c r="BD177" i="50"/>
  <c r="BM177" i="50"/>
  <c r="BB182" i="50"/>
  <c r="BS182" i="50" s="1"/>
  <c r="BC188" i="50"/>
  <c r="BB190" i="50"/>
  <c r="BS190" i="50" s="1"/>
  <c r="BD197" i="50"/>
  <c r="BM197" i="50"/>
  <c r="BC198" i="50"/>
  <c r="BB200" i="50"/>
  <c r="BB209" i="50"/>
  <c r="BD211" i="50"/>
  <c r="BM211" i="50"/>
  <c r="BC212" i="50"/>
  <c r="BB214" i="50"/>
  <c r="BS214" i="50" s="1"/>
  <c r="BC224" i="50"/>
  <c r="BT224" i="50" s="1"/>
  <c r="BB226" i="50"/>
  <c r="BC234" i="50"/>
  <c r="BD237" i="50"/>
  <c r="BM237" i="50"/>
  <c r="BB242" i="50"/>
  <c r="BB251" i="50"/>
  <c r="BD253" i="50"/>
  <c r="BM253" i="50"/>
  <c r="BD257" i="50"/>
  <c r="BM257" i="50"/>
  <c r="BC258" i="50"/>
  <c r="BB264" i="50"/>
  <c r="BB277" i="50"/>
  <c r="BD279" i="50"/>
  <c r="BM279" i="50"/>
  <c r="BC280" i="50"/>
  <c r="BB282" i="50"/>
  <c r="BC286" i="50"/>
  <c r="BB288" i="50"/>
  <c r="BD291" i="50"/>
  <c r="BM291" i="50"/>
  <c r="BC292" i="50"/>
  <c r="BB295" i="50"/>
  <c r="BS295" i="50" s="1"/>
  <c r="BD306" i="50"/>
  <c r="BM306" i="50"/>
  <c r="BB310" i="50"/>
  <c r="BK310" i="50"/>
  <c r="BD311" i="50"/>
  <c r="BM311" i="50"/>
  <c r="BC313" i="50"/>
  <c r="BL313" i="50"/>
  <c r="BB316" i="50"/>
  <c r="BK316" i="50"/>
  <c r="BD329" i="50"/>
  <c r="BM329" i="50"/>
  <c r="BB334" i="50"/>
  <c r="BK334" i="50"/>
  <c r="BB346" i="50"/>
  <c r="BB347" i="50"/>
  <c r="BK347" i="50"/>
  <c r="BB353" i="50"/>
  <c r="BD364" i="50"/>
  <c r="BM364" i="50"/>
  <c r="BK378" i="50"/>
  <c r="BB378" i="50"/>
  <c r="BD393" i="50"/>
  <c r="BD405" i="50"/>
  <c r="BM405" i="50"/>
  <c r="BD412" i="50"/>
  <c r="BM412" i="50"/>
  <c r="BM416" i="50"/>
  <c r="BD416" i="50"/>
  <c r="BK431" i="50"/>
  <c r="BB431" i="50"/>
  <c r="BC442" i="50"/>
  <c r="BL442" i="50"/>
  <c r="BM455" i="50"/>
  <c r="BD455" i="50"/>
  <c r="BD501" i="50"/>
  <c r="BM501" i="50"/>
  <c r="BL514" i="50"/>
  <c r="BC514" i="50"/>
  <c r="BK677" i="50"/>
  <c r="BB677" i="50"/>
  <c r="BB788" i="50"/>
  <c r="BK788" i="50"/>
  <c r="BD790" i="50"/>
  <c r="BM790" i="50"/>
  <c r="BD337" i="50"/>
  <c r="BM337" i="50"/>
  <c r="BC339" i="50"/>
  <c r="BL339" i="50"/>
  <c r="BB348" i="50"/>
  <c r="BK348" i="50"/>
  <c r="BB355" i="50"/>
  <c r="BK355" i="50"/>
  <c r="BM357" i="50"/>
  <c r="BN357" i="50" s="1"/>
  <c r="BD357" i="50"/>
  <c r="BK363" i="50"/>
  <c r="BB363" i="50"/>
  <c r="BB411" i="50"/>
  <c r="BK411" i="50"/>
  <c r="BD428" i="50"/>
  <c r="BM428" i="50"/>
  <c r="BK432" i="50"/>
  <c r="BB432" i="50"/>
  <c r="BL466" i="50"/>
  <c r="BC466" i="50"/>
  <c r="BK500" i="50"/>
  <c r="BB500" i="50"/>
  <c r="BC527" i="50"/>
  <c r="BL527" i="50"/>
  <c r="BC550" i="50"/>
  <c r="BL550" i="50"/>
  <c r="BL568" i="50"/>
  <c r="BC568" i="50"/>
  <c r="BM609" i="50"/>
  <c r="BD609" i="50"/>
  <c r="BC617" i="50"/>
  <c r="BL617" i="50"/>
  <c r="BM632" i="50"/>
  <c r="BD632" i="50"/>
  <c r="BM651" i="50"/>
  <c r="BD651" i="50"/>
  <c r="BL690" i="50"/>
  <c r="BC690" i="50"/>
  <c r="BD706" i="50"/>
  <c r="BM706" i="50"/>
  <c r="BB712" i="50"/>
  <c r="BK712" i="50"/>
  <c r="BD714" i="50"/>
  <c r="BM714" i="50"/>
  <c r="BL715" i="50"/>
  <c r="BC715" i="50"/>
  <c r="BD23" i="50"/>
  <c r="BD28" i="50"/>
  <c r="BM28" i="50"/>
  <c r="BB44" i="50"/>
  <c r="BK44" i="50"/>
  <c r="BB47" i="50"/>
  <c r="BC47" i="50"/>
  <c r="BB51" i="50"/>
  <c r="BC51" i="50"/>
  <c r="BT51" i="50" s="1"/>
  <c r="BB55" i="50"/>
  <c r="BS55" i="50" s="1"/>
  <c r="BC55" i="50"/>
  <c r="BC57" i="50"/>
  <c r="BB61" i="50"/>
  <c r="BK61" i="50"/>
  <c r="BD62" i="50"/>
  <c r="BB71" i="50"/>
  <c r="BK71" i="50"/>
  <c r="BC75" i="50"/>
  <c r="BL75" i="50"/>
  <c r="BB77" i="50"/>
  <c r="BK77" i="50"/>
  <c r="BC80" i="50"/>
  <c r="BL80" i="50"/>
  <c r="BD82" i="50"/>
  <c r="BM82" i="50"/>
  <c r="BB84" i="50"/>
  <c r="BC84" i="50"/>
  <c r="BD89" i="50"/>
  <c r="BM89" i="50"/>
  <c r="BB91" i="50"/>
  <c r="BK91" i="50"/>
  <c r="BD92" i="50"/>
  <c r="BC94" i="50"/>
  <c r="BC95" i="50"/>
  <c r="BT95" i="50" s="1"/>
  <c r="BB98" i="50"/>
  <c r="BK98" i="50"/>
  <c r="BD100" i="50"/>
  <c r="BC103" i="50"/>
  <c r="BC105" i="50"/>
  <c r="BL105" i="50"/>
  <c r="BB108" i="50"/>
  <c r="BK108" i="50"/>
  <c r="BD108" i="50"/>
  <c r="BB113" i="50"/>
  <c r="BC113" i="50"/>
  <c r="BD117" i="50"/>
  <c r="BC120" i="50"/>
  <c r="BB124" i="50"/>
  <c r="BK124" i="50"/>
  <c r="BB129" i="50"/>
  <c r="BK129" i="50"/>
  <c r="BB131" i="50"/>
  <c r="BS131" i="50" s="1"/>
  <c r="BD131" i="50"/>
  <c r="BD132" i="50"/>
  <c r="BD138" i="50"/>
  <c r="BC145" i="50"/>
  <c r="BD150" i="50"/>
  <c r="BM150" i="50"/>
  <c r="BC152" i="50"/>
  <c r="BL152" i="50"/>
  <c r="BC155" i="50"/>
  <c r="BL155" i="50"/>
  <c r="BB156" i="50"/>
  <c r="BC159" i="50"/>
  <c r="BL159" i="50"/>
  <c r="BD165" i="50"/>
  <c r="BM165" i="50"/>
  <c r="BO165" i="50" s="1"/>
  <c r="BD171" i="50"/>
  <c r="BM171" i="50"/>
  <c r="BC173" i="50"/>
  <c r="BC178" i="50"/>
  <c r="BC179" i="50"/>
  <c r="BC183" i="50"/>
  <c r="BD185" i="50"/>
  <c r="BM185" i="50"/>
  <c r="BB196" i="50"/>
  <c r="BC208" i="50"/>
  <c r="BB210" i="50"/>
  <c r="BC215" i="50"/>
  <c r="BD217" i="50"/>
  <c r="BM217" i="50"/>
  <c r="BB219" i="50"/>
  <c r="BC219" i="50"/>
  <c r="BD221" i="50"/>
  <c r="BM221" i="50"/>
  <c r="BC227" i="50"/>
  <c r="BB230" i="50"/>
  <c r="BC230" i="50"/>
  <c r="BT230" i="50" s="1"/>
  <c r="BC232" i="50"/>
  <c r="BC233" i="50"/>
  <c r="BC238" i="50"/>
  <c r="BT238" i="50" s="1"/>
  <c r="BC243" i="50"/>
  <c r="BC247" i="50"/>
  <c r="BD249" i="50"/>
  <c r="BM249" i="50"/>
  <c r="BC250" i="50"/>
  <c r="BB252" i="50"/>
  <c r="BC254" i="50"/>
  <c r="BB256" i="50"/>
  <c r="BS256" i="50" s="1"/>
  <c r="BB261" i="50"/>
  <c r="BC261" i="50"/>
  <c r="BD263" i="50"/>
  <c r="BM263" i="50"/>
  <c r="BC276" i="50"/>
  <c r="BB278" i="50"/>
  <c r="BD286" i="50"/>
  <c r="BM286" i="50"/>
  <c r="BB290" i="50"/>
  <c r="BC294" i="50"/>
  <c r="BB296" i="50"/>
  <c r="BD299" i="50"/>
  <c r="BM299" i="50"/>
  <c r="BP299" i="50" s="1"/>
  <c r="BC300" i="50"/>
  <c r="BT300" i="50" s="1"/>
  <c r="BB305" i="50"/>
  <c r="BD307" i="50"/>
  <c r="BU307" i="50" s="1"/>
  <c r="BD308" i="50"/>
  <c r="BM308" i="50"/>
  <c r="BC315" i="50"/>
  <c r="BL315" i="50"/>
  <c r="BB322" i="50"/>
  <c r="BB323" i="50"/>
  <c r="BK323" i="50"/>
  <c r="BB335" i="50"/>
  <c r="BB336" i="50"/>
  <c r="BK336" i="50"/>
  <c r="BD336" i="50"/>
  <c r="BD341" i="50"/>
  <c r="BU341" i="50" s="1"/>
  <c r="BD343" i="50"/>
  <c r="BM343" i="50"/>
  <c r="BM369" i="50"/>
  <c r="BD369" i="50"/>
  <c r="BB373" i="50"/>
  <c r="BD374" i="50"/>
  <c r="BL409" i="50"/>
  <c r="BC409" i="50"/>
  <c r="BC414" i="50"/>
  <c r="BL414" i="50"/>
  <c r="BC420" i="50"/>
  <c r="BL420" i="50"/>
  <c r="BC426" i="50"/>
  <c r="BL426" i="50"/>
  <c r="BL448" i="50"/>
  <c r="BC448" i="50"/>
  <c r="BB450" i="50"/>
  <c r="BK450" i="50"/>
  <c r="BL453" i="50"/>
  <c r="BC453" i="50"/>
  <c r="BL460" i="50"/>
  <c r="BC460" i="50"/>
  <c r="BL474" i="50"/>
  <c r="BQ474" i="50" s="1"/>
  <c r="BC474" i="50"/>
  <c r="BD476" i="50"/>
  <c r="BM476" i="50"/>
  <c r="BB481" i="50"/>
  <c r="BK481" i="50"/>
  <c r="BQ481" i="50" s="1"/>
  <c r="BM483" i="50"/>
  <c r="BD483" i="50"/>
  <c r="BD497" i="50"/>
  <c r="BM497" i="50"/>
  <c r="BL510" i="50"/>
  <c r="BC510" i="50"/>
  <c r="BM615" i="50"/>
  <c r="BD615" i="50"/>
  <c r="BC676" i="50"/>
  <c r="BL676" i="50"/>
  <c r="BB688" i="50"/>
  <c r="BK688" i="50"/>
  <c r="BB705" i="50"/>
  <c r="BK705" i="50"/>
  <c r="BC764" i="50"/>
  <c r="BL764" i="50"/>
  <c r="BM773" i="50"/>
  <c r="BD773" i="50"/>
  <c r="BC81" i="50"/>
  <c r="BH81" i="50" s="1"/>
  <c r="BL81" i="50"/>
  <c r="BD86" i="50"/>
  <c r="BM86" i="50"/>
  <c r="BQ86" i="50" s="1"/>
  <c r="BB92" i="50"/>
  <c r="BK92" i="50"/>
  <c r="BB101" i="50"/>
  <c r="BK101" i="50"/>
  <c r="BC106" i="50"/>
  <c r="BL106" i="50"/>
  <c r="BB109" i="50"/>
  <c r="BK109" i="50"/>
  <c r="BD109" i="50"/>
  <c r="BD115" i="50"/>
  <c r="BM115" i="50"/>
  <c r="BB117" i="50"/>
  <c r="BK117" i="50"/>
  <c r="BD126" i="50"/>
  <c r="BM126" i="50"/>
  <c r="BC127" i="50"/>
  <c r="BL127" i="50"/>
  <c r="BD133" i="50"/>
  <c r="BM133" i="50"/>
  <c r="BD137" i="50"/>
  <c r="BM137" i="50"/>
  <c r="BO137" i="50" s="1"/>
  <c r="BD158" i="50"/>
  <c r="BM158" i="50"/>
  <c r="BC160" i="50"/>
  <c r="BL160" i="50"/>
  <c r="BC163" i="50"/>
  <c r="BH163" i="50" s="1"/>
  <c r="BL163" i="50"/>
  <c r="BD175" i="50"/>
  <c r="BM175" i="50"/>
  <c r="BD181" i="50"/>
  <c r="BM181" i="50"/>
  <c r="BD189" i="50"/>
  <c r="BM189" i="50"/>
  <c r="BD199" i="50"/>
  <c r="BM199" i="50"/>
  <c r="BD213" i="50"/>
  <c r="BM213" i="50"/>
  <c r="BD225" i="50"/>
  <c r="BM225" i="50"/>
  <c r="BD229" i="50"/>
  <c r="BM229" i="50"/>
  <c r="BD235" i="50"/>
  <c r="BM235" i="50"/>
  <c r="BO235" i="50" s="1"/>
  <c r="BD245" i="50"/>
  <c r="BM245" i="50"/>
  <c r="BN245" i="50" s="1"/>
  <c r="BD259" i="50"/>
  <c r="BM259" i="50"/>
  <c r="BC279" i="50"/>
  <c r="BD281" i="50"/>
  <c r="BM281" i="50"/>
  <c r="BO281" i="50" s="1"/>
  <c r="BD287" i="50"/>
  <c r="BM287" i="50"/>
  <c r="BC291" i="50"/>
  <c r="BG291" i="50" s="1"/>
  <c r="BB307" i="50"/>
  <c r="BK307" i="50"/>
  <c r="BC310" i="50"/>
  <c r="BL310" i="50"/>
  <c r="BD313" i="50"/>
  <c r="BM313" i="50"/>
  <c r="BD319" i="50"/>
  <c r="BM319" i="50"/>
  <c r="BC321" i="50"/>
  <c r="BL321" i="50"/>
  <c r="BB324" i="50"/>
  <c r="BK324" i="50"/>
  <c r="BC334" i="50"/>
  <c r="BL334" i="50"/>
  <c r="BD338" i="50"/>
  <c r="BM338" i="50"/>
  <c r="BB342" i="50"/>
  <c r="BK342" i="50"/>
  <c r="BD342" i="50"/>
  <c r="BB350" i="50"/>
  <c r="BK350" i="50"/>
  <c r="BD350" i="50"/>
  <c r="BM408" i="50"/>
  <c r="BD408" i="50"/>
  <c r="BD429" i="50"/>
  <c r="BM429" i="50"/>
  <c r="BL431" i="50"/>
  <c r="BC431" i="50"/>
  <c r="BB437" i="50"/>
  <c r="BK437" i="50"/>
  <c r="BL449" i="50"/>
  <c r="BC449" i="50"/>
  <c r="BD458" i="50"/>
  <c r="BM458" i="50"/>
  <c r="BB463" i="50"/>
  <c r="BK463" i="50"/>
  <c r="BD472" i="50"/>
  <c r="BM472" i="50"/>
  <c r="BD475" i="50"/>
  <c r="BK490" i="50"/>
  <c r="BB490" i="50"/>
  <c r="BC541" i="50"/>
  <c r="BL541" i="50"/>
  <c r="BL563" i="50"/>
  <c r="BC563" i="50"/>
  <c r="BM605" i="50"/>
  <c r="BD605" i="50"/>
  <c r="BK674" i="50"/>
  <c r="BB674" i="50"/>
  <c r="BL698" i="50"/>
  <c r="BC698" i="50"/>
  <c r="BL755" i="50"/>
  <c r="BC755" i="50"/>
  <c r="BB41" i="50"/>
  <c r="BK41" i="50"/>
  <c r="BB45" i="50"/>
  <c r="BK45" i="50"/>
  <c r="BD45" i="50"/>
  <c r="BB48" i="50"/>
  <c r="BB52" i="50"/>
  <c r="BD56" i="50"/>
  <c r="BC59" i="50"/>
  <c r="BB63" i="50"/>
  <c r="BK63" i="50"/>
  <c r="BD64" i="50"/>
  <c r="BB69" i="50"/>
  <c r="BK69" i="50"/>
  <c r="BB78" i="50"/>
  <c r="BK78" i="50"/>
  <c r="BB85" i="50"/>
  <c r="BD90" i="50"/>
  <c r="BM90" i="50"/>
  <c r="BB93" i="50"/>
  <c r="BK93" i="50"/>
  <c r="BB96" i="50"/>
  <c r="BK96" i="50"/>
  <c r="BC107" i="50"/>
  <c r="BG107" i="50" s="1"/>
  <c r="BL107" i="50"/>
  <c r="BB110" i="50"/>
  <c r="BK110" i="50"/>
  <c r="BD110" i="50"/>
  <c r="BB114" i="50"/>
  <c r="BS114" i="50" s="1"/>
  <c r="BB118" i="50"/>
  <c r="BK118" i="50"/>
  <c r="BD119" i="50"/>
  <c r="BC122" i="50"/>
  <c r="BB125" i="50"/>
  <c r="BK125" i="50"/>
  <c r="BC131" i="50"/>
  <c r="BL131" i="50"/>
  <c r="BB132" i="50"/>
  <c r="BB136" i="50"/>
  <c r="BB139" i="50"/>
  <c r="BD140" i="50"/>
  <c r="BD141" i="50"/>
  <c r="BM141" i="50"/>
  <c r="BB146" i="50"/>
  <c r="BC148" i="50"/>
  <c r="BC157" i="50"/>
  <c r="BC161" i="50"/>
  <c r="BC166" i="50"/>
  <c r="BC167" i="50"/>
  <c r="BB170" i="50"/>
  <c r="BS170" i="50" s="1"/>
  <c r="BC176" i="50"/>
  <c r="BC177" i="50"/>
  <c r="BB180" i="50"/>
  <c r="BB184" i="50"/>
  <c r="BS184" i="50" s="1"/>
  <c r="BC186" i="50"/>
  <c r="BB193" i="50"/>
  <c r="BD195" i="50"/>
  <c r="BM195" i="50"/>
  <c r="BB203" i="50"/>
  <c r="BS203" i="50" s="1"/>
  <c r="BD205" i="50"/>
  <c r="BM205" i="50"/>
  <c r="BB207" i="50"/>
  <c r="BB216" i="50"/>
  <c r="BC218" i="50"/>
  <c r="BB220" i="50"/>
  <c r="BC222" i="50"/>
  <c r="BB228" i="50"/>
  <c r="BS228" i="50" s="1"/>
  <c r="BB231" i="50"/>
  <c r="BS231" i="50" s="1"/>
  <c r="BC236" i="50"/>
  <c r="BC237" i="50"/>
  <c r="BB241" i="50"/>
  <c r="BS241" i="50" s="1"/>
  <c r="BB244" i="50"/>
  <c r="BB248" i="50"/>
  <c r="BC253" i="50"/>
  <c r="BC260" i="50"/>
  <c r="BB262" i="50"/>
  <c r="BB267" i="50"/>
  <c r="BS267" i="50" s="1"/>
  <c r="BD269" i="50"/>
  <c r="BM269" i="50"/>
  <c r="BB271" i="50"/>
  <c r="BD273" i="50"/>
  <c r="BM273" i="50"/>
  <c r="BB275" i="50"/>
  <c r="BC289" i="50"/>
  <c r="BD294" i="50"/>
  <c r="BM294" i="50"/>
  <c r="BB298" i="50"/>
  <c r="BD304" i="50"/>
  <c r="BM304" i="50"/>
  <c r="BB308" i="50"/>
  <c r="BK308" i="50"/>
  <c r="BB312" i="50"/>
  <c r="BK312" i="50"/>
  <c r="BD314" i="50"/>
  <c r="BM314" i="50"/>
  <c r="BB318" i="50"/>
  <c r="BK318" i="50"/>
  <c r="BD318" i="50"/>
  <c r="BB330" i="50"/>
  <c r="BS330" i="50" s="1"/>
  <c r="BB331" i="50"/>
  <c r="BK331" i="50"/>
  <c r="BB337" i="50"/>
  <c r="BD345" i="50"/>
  <c r="BM345" i="50"/>
  <c r="BD360" i="50"/>
  <c r="BM360" i="50"/>
  <c r="BD386" i="50"/>
  <c r="BB395" i="50"/>
  <c r="BK395" i="50"/>
  <c r="BB407" i="50"/>
  <c r="BK407" i="50"/>
  <c r="BL411" i="50"/>
  <c r="BC411" i="50"/>
  <c r="BD493" i="50"/>
  <c r="BM493" i="50"/>
  <c r="BB548" i="50"/>
  <c r="BK548" i="50"/>
  <c r="BB561" i="50"/>
  <c r="BK561" i="50"/>
  <c r="BD670" i="50"/>
  <c r="BM670" i="50"/>
  <c r="BB746" i="50"/>
  <c r="BK746" i="50"/>
  <c r="BL750" i="50"/>
  <c r="BC750" i="50"/>
  <c r="BB64" i="50"/>
  <c r="BK64" i="50"/>
  <c r="BB72" i="50"/>
  <c r="BK72" i="50"/>
  <c r="BN72" i="50" s="1"/>
  <c r="BB74" i="50"/>
  <c r="BK74" i="50"/>
  <c r="BC77" i="50"/>
  <c r="BL77" i="50"/>
  <c r="BD83" i="50"/>
  <c r="BM83" i="50"/>
  <c r="BD87" i="50"/>
  <c r="BM87" i="50"/>
  <c r="BC89" i="50"/>
  <c r="BT89" i="50" s="1"/>
  <c r="BC96" i="50"/>
  <c r="BB99" i="50"/>
  <c r="BK99" i="50"/>
  <c r="BC108" i="50"/>
  <c r="BL108" i="50"/>
  <c r="BB111" i="50"/>
  <c r="BK111" i="50"/>
  <c r="BD111" i="50"/>
  <c r="BD116" i="50"/>
  <c r="BM116" i="50"/>
  <c r="BB119" i="50"/>
  <c r="BK119" i="50"/>
  <c r="BC129" i="50"/>
  <c r="BL129" i="50"/>
  <c r="BC135" i="50"/>
  <c r="BL135" i="50"/>
  <c r="BD169" i="50"/>
  <c r="BM169" i="50"/>
  <c r="BP169" i="50" s="1"/>
  <c r="BD209" i="50"/>
  <c r="BM209" i="50"/>
  <c r="BD251" i="50"/>
  <c r="BM251" i="50"/>
  <c r="BD255" i="50"/>
  <c r="BM255" i="50"/>
  <c r="BD277" i="50"/>
  <c r="BM277" i="50"/>
  <c r="BD288" i="50"/>
  <c r="BM288" i="50"/>
  <c r="BD295" i="50"/>
  <c r="BM295" i="50"/>
  <c r="BC323" i="50"/>
  <c r="BL323" i="50"/>
  <c r="BD327" i="50"/>
  <c r="BM327" i="50"/>
  <c r="BB332" i="50"/>
  <c r="BK332" i="50"/>
  <c r="BB344" i="50"/>
  <c r="BK344" i="50"/>
  <c r="BD353" i="50"/>
  <c r="BM353" i="50"/>
  <c r="BK359" i="50"/>
  <c r="BB359" i="50"/>
  <c r="BB370" i="50"/>
  <c r="BK370" i="50"/>
  <c r="BC405" i="50"/>
  <c r="BL405" i="50"/>
  <c r="BD409" i="50"/>
  <c r="BM409" i="50"/>
  <c r="BC416" i="50"/>
  <c r="BL416" i="50"/>
  <c r="BD420" i="50"/>
  <c r="BM420" i="50"/>
  <c r="BM435" i="50"/>
  <c r="BD435" i="50"/>
  <c r="BB442" i="50"/>
  <c r="BK442" i="50"/>
  <c r="BM448" i="50"/>
  <c r="BD448" i="50"/>
  <c r="BD460" i="50"/>
  <c r="BM460" i="50"/>
  <c r="BM474" i="50"/>
  <c r="BD474" i="50"/>
  <c r="BB484" i="50"/>
  <c r="BK484" i="50"/>
  <c r="BL501" i="50"/>
  <c r="BC501" i="50"/>
  <c r="BD505" i="50"/>
  <c r="BM505" i="50"/>
  <c r="BM540" i="50"/>
  <c r="BD540" i="50"/>
  <c r="BD556" i="50"/>
  <c r="BM556" i="50"/>
  <c r="BC559" i="50"/>
  <c r="BL559" i="50"/>
  <c r="BL602" i="50"/>
  <c r="BC602" i="50"/>
  <c r="BB611" i="50"/>
  <c r="BK611" i="50"/>
  <c r="BD666" i="50"/>
  <c r="BM666" i="50"/>
  <c r="BB11" i="50"/>
  <c r="BK11" i="50"/>
  <c r="BC18" i="50"/>
  <c r="BL18" i="50"/>
  <c r="BB20" i="50"/>
  <c r="BK20" i="50"/>
  <c r="BD20" i="50"/>
  <c r="BC24" i="50"/>
  <c r="BL24" i="50"/>
  <c r="BD26" i="50"/>
  <c r="BM26" i="50"/>
  <c r="BB31" i="50"/>
  <c r="BB37" i="50"/>
  <c r="BK37" i="50"/>
  <c r="BD39" i="50"/>
  <c r="BB42" i="50"/>
  <c r="BK42" i="50"/>
  <c r="BB49" i="50"/>
  <c r="BC49" i="50"/>
  <c r="BB53" i="50"/>
  <c r="BC53" i="50"/>
  <c r="BB57" i="50"/>
  <c r="BK57" i="50"/>
  <c r="BD58" i="50"/>
  <c r="BC61" i="50"/>
  <c r="BB67" i="50"/>
  <c r="BK67" i="50"/>
  <c r="BD69" i="50"/>
  <c r="BB79" i="50"/>
  <c r="BK79" i="50"/>
  <c r="BD79" i="50"/>
  <c r="BC82" i="50"/>
  <c r="BB86" i="50"/>
  <c r="BC86" i="50"/>
  <c r="BT86" i="50" s="1"/>
  <c r="BC91" i="50"/>
  <c r="BB94" i="50"/>
  <c r="BK94" i="50"/>
  <c r="BD96" i="50"/>
  <c r="BB102" i="50"/>
  <c r="BK102" i="50"/>
  <c r="BB104" i="50"/>
  <c r="BK104" i="50"/>
  <c r="BD104" i="50"/>
  <c r="BC109" i="50"/>
  <c r="BL109" i="50"/>
  <c r="BB112" i="50"/>
  <c r="BK112" i="50"/>
  <c r="BD112" i="50"/>
  <c r="BB115" i="50"/>
  <c r="BC115" i="50"/>
  <c r="BB120" i="50"/>
  <c r="BK120" i="50"/>
  <c r="BD121" i="50"/>
  <c r="BD127" i="50"/>
  <c r="BM127" i="50"/>
  <c r="BB133" i="50"/>
  <c r="BD134" i="50"/>
  <c r="BG134" i="50" s="1"/>
  <c r="BM134" i="50"/>
  <c r="BC136" i="50"/>
  <c r="BL136" i="50"/>
  <c r="BB137" i="50"/>
  <c r="BC139" i="50"/>
  <c r="BL139" i="50"/>
  <c r="BB140" i="50"/>
  <c r="BB144" i="50"/>
  <c r="BD145" i="50"/>
  <c r="BM145" i="50"/>
  <c r="BD154" i="50"/>
  <c r="BU154" i="50" s="1"/>
  <c r="BB158" i="50"/>
  <c r="BC158" i="50"/>
  <c r="BT158" i="50" s="1"/>
  <c r="BD159" i="50"/>
  <c r="BB162" i="50"/>
  <c r="BC162" i="50"/>
  <c r="BC164" i="50"/>
  <c r="BC165" i="50"/>
  <c r="BB168" i="50"/>
  <c r="BC171" i="50"/>
  <c r="BD173" i="50"/>
  <c r="BM173" i="50"/>
  <c r="BQ173" i="50" s="1"/>
  <c r="BB175" i="50"/>
  <c r="BD179" i="50"/>
  <c r="BM179" i="50"/>
  <c r="BB181" i="50"/>
  <c r="BC181" i="50"/>
  <c r="BD183" i="50"/>
  <c r="BM183" i="50"/>
  <c r="BC185" i="50"/>
  <c r="BB189" i="50"/>
  <c r="BC189" i="50"/>
  <c r="BE189" i="50" s="1"/>
  <c r="BD191" i="50"/>
  <c r="BM191" i="50"/>
  <c r="BN191" i="50" s="1"/>
  <c r="BC192" i="50"/>
  <c r="BB194" i="50"/>
  <c r="BB199" i="50"/>
  <c r="BC199" i="50"/>
  <c r="BD201" i="50"/>
  <c r="BM201" i="50"/>
  <c r="BN201" i="50" s="1"/>
  <c r="BC202" i="50"/>
  <c r="BB204" i="50"/>
  <c r="BC206" i="50"/>
  <c r="BB213" i="50"/>
  <c r="BC213" i="50"/>
  <c r="BD215" i="50"/>
  <c r="BM215" i="50"/>
  <c r="BC217" i="50"/>
  <c r="BC221" i="50"/>
  <c r="BT221" i="50" s="1"/>
  <c r="BB225" i="50"/>
  <c r="BC225" i="50"/>
  <c r="BD227" i="50"/>
  <c r="BM227" i="50"/>
  <c r="BN227" i="50" s="1"/>
  <c r="BB229" i="50"/>
  <c r="BS229" i="50" s="1"/>
  <c r="BD233" i="50"/>
  <c r="BM233" i="50"/>
  <c r="BB235" i="50"/>
  <c r="BS235" i="50" s="1"/>
  <c r="BD239" i="50"/>
  <c r="BM239" i="50"/>
  <c r="BC240" i="50"/>
  <c r="BD243" i="50"/>
  <c r="BM243" i="50"/>
  <c r="BB245" i="50"/>
  <c r="BS245" i="50" s="1"/>
  <c r="BC245" i="50"/>
  <c r="BT245" i="50" s="1"/>
  <c r="BD247" i="50"/>
  <c r="BM247" i="50"/>
  <c r="BB259" i="50"/>
  <c r="BS259" i="50" s="1"/>
  <c r="BC263" i="50"/>
  <c r="BD265" i="50"/>
  <c r="BM265" i="50"/>
  <c r="BC266" i="50"/>
  <c r="BB268" i="50"/>
  <c r="BC270" i="50"/>
  <c r="BB272" i="50"/>
  <c r="BC274" i="50"/>
  <c r="BB281" i="50"/>
  <c r="BC281" i="50"/>
  <c r="BD283" i="50"/>
  <c r="BM283" i="50"/>
  <c r="BC284" i="50"/>
  <c r="BB287" i="50"/>
  <c r="BC287" i="50"/>
  <c r="BB293" i="50"/>
  <c r="BC297" i="50"/>
  <c r="BB303" i="50"/>
  <c r="BC307" i="50"/>
  <c r="BL307" i="50"/>
  <c r="BB309" i="50"/>
  <c r="BS309" i="50" s="1"/>
  <c r="BB313" i="50"/>
  <c r="BD315" i="50"/>
  <c r="BD316" i="50"/>
  <c r="BM316" i="50"/>
  <c r="BB319" i="50"/>
  <c r="BB320" i="50"/>
  <c r="BK320" i="50"/>
  <c r="BD321" i="50"/>
  <c r="BM321" i="50"/>
  <c r="BB326" i="50"/>
  <c r="BK326" i="50"/>
  <c r="BD326" i="50"/>
  <c r="BB338" i="50"/>
  <c r="BB339" i="50"/>
  <c r="BG339" i="50" s="1"/>
  <c r="BK339" i="50"/>
  <c r="BC342" i="50"/>
  <c r="BL342" i="50"/>
  <c r="BC350" i="50"/>
  <c r="BL350" i="50"/>
  <c r="BB352" i="50"/>
  <c r="BK352" i="50"/>
  <c r="BD352" i="50"/>
  <c r="BD354" i="50"/>
  <c r="BM354" i="50"/>
  <c r="BD366" i="50"/>
  <c r="BD404" i="50"/>
  <c r="BM404" i="50"/>
  <c r="BB447" i="50"/>
  <c r="BK447" i="50"/>
  <c r="BM454" i="50"/>
  <c r="BD454" i="50"/>
  <c r="BB459" i="50"/>
  <c r="BK459" i="50"/>
  <c r="BK466" i="50"/>
  <c r="BB466" i="50"/>
  <c r="BD468" i="50"/>
  <c r="BM468" i="50"/>
  <c r="BK504" i="50"/>
  <c r="BB504" i="50"/>
  <c r="BL538" i="50"/>
  <c r="BC538" i="50"/>
  <c r="BB545" i="50"/>
  <c r="BK545" i="50"/>
  <c r="BC554" i="50"/>
  <c r="BL554" i="50"/>
  <c r="BB680" i="50"/>
  <c r="BK680" i="50"/>
  <c r="BL694" i="50"/>
  <c r="BC694" i="50"/>
  <c r="BC78" i="50"/>
  <c r="BL78" i="50"/>
  <c r="BB80" i="50"/>
  <c r="BK80" i="50"/>
  <c r="BD84" i="50"/>
  <c r="BM84" i="50"/>
  <c r="BB97" i="50"/>
  <c r="BK97" i="50"/>
  <c r="BD99" i="50"/>
  <c r="BB105" i="50"/>
  <c r="BK105" i="50"/>
  <c r="BC110" i="50"/>
  <c r="BL110" i="50"/>
  <c r="BD113" i="50"/>
  <c r="BM113" i="50"/>
  <c r="BB121" i="50"/>
  <c r="BK121" i="50"/>
  <c r="BD128" i="50"/>
  <c r="BM128" i="50"/>
  <c r="BD142" i="50"/>
  <c r="BM142" i="50"/>
  <c r="BC143" i="50"/>
  <c r="BL143" i="50"/>
  <c r="BD144" i="50"/>
  <c r="BD149" i="50"/>
  <c r="BM149" i="50"/>
  <c r="BD153" i="50"/>
  <c r="BM153" i="50"/>
  <c r="BD162" i="50"/>
  <c r="BD187" i="50"/>
  <c r="BM187" i="50"/>
  <c r="BD219" i="50"/>
  <c r="BM219" i="50"/>
  <c r="BD223" i="50"/>
  <c r="BM223" i="50"/>
  <c r="BC259" i="50"/>
  <c r="BD261" i="50"/>
  <c r="BM261" i="50"/>
  <c r="BC262" i="50"/>
  <c r="BB276" i="50"/>
  <c r="BC285" i="50"/>
  <c r="BD290" i="50"/>
  <c r="BM290" i="50"/>
  <c r="BD296" i="50"/>
  <c r="BM296" i="50"/>
  <c r="BC298" i="50"/>
  <c r="BB300" i="50"/>
  <c r="BD302" i="50"/>
  <c r="BM302" i="50"/>
  <c r="BB304" i="50"/>
  <c r="BD305" i="50"/>
  <c r="BM305" i="50"/>
  <c r="BO305" i="50" s="1"/>
  <c r="BC308" i="50"/>
  <c r="BL308" i="50"/>
  <c r="BD309" i="50"/>
  <c r="BU309" i="50" s="1"/>
  <c r="BB314" i="50"/>
  <c r="BB315" i="50"/>
  <c r="BK315" i="50"/>
  <c r="BC318" i="50"/>
  <c r="BL318" i="50"/>
  <c r="BD320" i="50"/>
  <c r="BD322" i="50"/>
  <c r="BM322" i="50"/>
  <c r="BC331" i="50"/>
  <c r="BL331" i="50"/>
  <c r="BB333" i="50"/>
  <c r="BD333" i="50"/>
  <c r="BD335" i="50"/>
  <c r="BM335" i="50"/>
  <c r="BB340" i="50"/>
  <c r="BK340" i="50"/>
  <c r="BB345" i="50"/>
  <c r="BD347" i="50"/>
  <c r="BD348" i="50"/>
  <c r="BM348" i="50"/>
  <c r="BB360" i="50"/>
  <c r="BB361" i="50"/>
  <c r="BK361" i="50"/>
  <c r="BD373" i="50"/>
  <c r="BM373" i="50"/>
  <c r="BB383" i="50"/>
  <c r="BK383" i="50"/>
  <c r="BM389" i="50"/>
  <c r="BD389" i="50"/>
  <c r="BL402" i="50"/>
  <c r="BC402" i="50"/>
  <c r="BL407" i="50"/>
  <c r="BC407" i="50"/>
  <c r="BK414" i="50"/>
  <c r="BB414" i="50"/>
  <c r="BB453" i="50"/>
  <c r="BK453" i="50"/>
  <c r="BO453" i="50" s="1"/>
  <c r="BC457" i="50"/>
  <c r="BL457" i="50"/>
  <c r="BB467" i="50"/>
  <c r="BK467" i="50"/>
  <c r="BC476" i="50"/>
  <c r="BL476" i="50"/>
  <c r="BC483" i="50"/>
  <c r="BL483" i="50"/>
  <c r="BB485" i="50"/>
  <c r="BB486" i="50"/>
  <c r="BK486" i="50"/>
  <c r="BL502" i="50"/>
  <c r="BC502" i="50"/>
  <c r="BL610" i="50"/>
  <c r="BC610" i="50"/>
  <c r="BB618" i="50"/>
  <c r="BK618" i="50"/>
  <c r="BL678" i="50"/>
  <c r="BC678" i="50"/>
  <c r="BM718" i="50"/>
  <c r="BD718" i="50"/>
  <c r="BB365" i="50"/>
  <c r="BK365" i="50"/>
  <c r="BB369" i="50"/>
  <c r="BK369" i="50"/>
  <c r="BC372" i="50"/>
  <c r="BL372" i="50"/>
  <c r="BB374" i="50"/>
  <c r="BK374" i="50"/>
  <c r="BC376" i="50"/>
  <c r="BL376" i="50"/>
  <c r="BD379" i="50"/>
  <c r="BC382" i="50"/>
  <c r="BL382" i="50"/>
  <c r="BB386" i="50"/>
  <c r="BD387" i="50"/>
  <c r="BD390" i="50"/>
  <c r="BB397" i="50"/>
  <c r="BK397" i="50"/>
  <c r="BD397" i="50"/>
  <c r="BC399" i="50"/>
  <c r="BC401" i="50"/>
  <c r="BD402" i="50"/>
  <c r="BC404" i="50"/>
  <c r="BB415" i="50"/>
  <c r="BK415" i="50"/>
  <c r="BB418" i="50"/>
  <c r="BB419" i="50"/>
  <c r="BK419" i="50"/>
  <c r="BB424" i="50"/>
  <c r="BC436" i="50"/>
  <c r="BL436" i="50"/>
  <c r="BB438" i="50"/>
  <c r="BK438" i="50"/>
  <c r="BD441" i="50"/>
  <c r="BM441" i="50"/>
  <c r="BB444" i="50"/>
  <c r="BK444" i="50"/>
  <c r="BC447" i="50"/>
  <c r="BD451" i="50"/>
  <c r="BM451" i="50"/>
  <c r="BC452" i="50"/>
  <c r="BC456" i="50"/>
  <c r="BD459" i="50"/>
  <c r="BC462" i="50"/>
  <c r="BL462" i="50"/>
  <c r="BB464" i="50"/>
  <c r="BK464" i="50"/>
  <c r="BD467" i="50"/>
  <c r="BU467" i="50" s="1"/>
  <c r="BB473" i="50"/>
  <c r="BC473" i="50"/>
  <c r="BC479" i="50"/>
  <c r="BL479" i="50"/>
  <c r="BB482" i="50"/>
  <c r="BK482" i="50"/>
  <c r="BD488" i="50"/>
  <c r="BM488" i="50"/>
  <c r="BB491" i="50"/>
  <c r="BB492" i="50"/>
  <c r="BK492" i="50"/>
  <c r="BB496" i="50"/>
  <c r="BC496" i="50"/>
  <c r="BT496" i="50" s="1"/>
  <c r="BD498" i="50"/>
  <c r="BM498" i="50"/>
  <c r="BD509" i="50"/>
  <c r="BM509" i="50"/>
  <c r="BD513" i="50"/>
  <c r="BM513" i="50"/>
  <c r="BB516" i="50"/>
  <c r="BD518" i="50"/>
  <c r="BM518" i="50"/>
  <c r="BB520" i="50"/>
  <c r="BC523" i="50"/>
  <c r="BB525" i="50"/>
  <c r="BK525" i="50"/>
  <c r="BD528" i="50"/>
  <c r="BC532" i="50"/>
  <c r="BT532" i="50" s="1"/>
  <c r="BB536" i="50"/>
  <c r="BK536" i="50"/>
  <c r="BB539" i="50"/>
  <c r="BK539" i="50"/>
  <c r="BD543" i="50"/>
  <c r="BB546" i="50"/>
  <c r="BK546" i="50"/>
  <c r="BD549" i="50"/>
  <c r="BM549" i="50"/>
  <c r="BB552" i="50"/>
  <c r="BK552" i="50"/>
  <c r="BD553" i="50"/>
  <c r="BM553" i="50"/>
  <c r="BB555" i="50"/>
  <c r="BK555" i="50"/>
  <c r="BD567" i="50"/>
  <c r="BM567" i="50"/>
  <c r="BB570" i="50"/>
  <c r="BD572" i="50"/>
  <c r="BM572" i="50"/>
  <c r="BC573" i="50"/>
  <c r="BB576" i="50"/>
  <c r="BC579" i="50"/>
  <c r="BC582" i="50"/>
  <c r="BT582" i="50" s="1"/>
  <c r="BC583" i="50"/>
  <c r="BL583" i="50"/>
  <c r="BC588" i="50"/>
  <c r="BB590" i="50"/>
  <c r="BK590" i="50"/>
  <c r="BB594" i="50"/>
  <c r="BK594" i="50"/>
  <c r="BC596" i="50"/>
  <c r="BB597" i="50"/>
  <c r="BK597" i="50"/>
  <c r="BC599" i="50"/>
  <c r="BL599" i="50"/>
  <c r="BB603" i="50"/>
  <c r="BC607" i="50"/>
  <c r="BL607" i="50"/>
  <c r="BD608" i="50"/>
  <c r="BB614" i="50"/>
  <c r="BK614" i="50"/>
  <c r="BD614" i="50"/>
  <c r="BD620" i="50"/>
  <c r="BM620" i="50"/>
  <c r="BC623" i="50"/>
  <c r="BL623" i="50"/>
  <c r="BC626" i="50"/>
  <c r="BT626" i="50" s="1"/>
  <c r="BD629" i="50"/>
  <c r="BM629" i="50"/>
  <c r="BB636" i="50"/>
  <c r="BC642" i="50"/>
  <c r="BB645" i="50"/>
  <c r="BB650" i="50"/>
  <c r="BK650" i="50"/>
  <c r="BD650" i="50"/>
  <c r="BB656" i="50"/>
  <c r="BK656" i="50"/>
  <c r="BD656" i="50"/>
  <c r="BU656" i="50" s="1"/>
  <c r="BD658" i="50"/>
  <c r="BM658" i="50"/>
  <c r="BB662" i="50"/>
  <c r="BK662" i="50"/>
  <c r="BD667" i="50"/>
  <c r="BM667" i="50"/>
  <c r="BD671" i="50"/>
  <c r="BM671" i="50"/>
  <c r="BD675" i="50"/>
  <c r="BM675" i="50"/>
  <c r="BB681" i="50"/>
  <c r="BK681" i="50"/>
  <c r="BC683" i="50"/>
  <c r="BB689" i="50"/>
  <c r="BK689" i="50"/>
  <c r="BB692" i="50"/>
  <c r="BK692" i="50"/>
  <c r="BB713" i="50"/>
  <c r="BK713" i="50"/>
  <c r="BB717" i="50"/>
  <c r="BB747" i="50"/>
  <c r="BK747" i="50"/>
  <c r="BL786" i="50"/>
  <c r="BC786" i="50"/>
  <c r="BD367" i="50"/>
  <c r="BM367" i="50"/>
  <c r="BC373" i="50"/>
  <c r="BL373" i="50"/>
  <c r="BC377" i="50"/>
  <c r="BL377" i="50"/>
  <c r="BB379" i="50"/>
  <c r="BK379" i="50"/>
  <c r="BC392" i="50"/>
  <c r="BD394" i="50"/>
  <c r="BB402" i="50"/>
  <c r="BK402" i="50"/>
  <c r="BB413" i="50"/>
  <c r="BS413" i="50" s="1"/>
  <c r="BB416" i="50"/>
  <c r="BK416" i="50"/>
  <c r="BC428" i="50"/>
  <c r="BL428" i="50"/>
  <c r="BC432" i="50"/>
  <c r="BC434" i="50"/>
  <c r="BL434" i="50"/>
  <c r="BD438" i="50"/>
  <c r="BU438" i="50" s="1"/>
  <c r="BB448" i="50"/>
  <c r="BK448" i="50"/>
  <c r="BB455" i="50"/>
  <c r="BK455" i="50"/>
  <c r="BD456" i="50"/>
  <c r="BM456" i="50"/>
  <c r="BB460" i="50"/>
  <c r="BH460" i="50" s="1"/>
  <c r="BK460" i="50"/>
  <c r="BB468" i="50"/>
  <c r="BK468" i="50"/>
  <c r="BC475" i="50"/>
  <c r="BL475" i="50"/>
  <c r="BQ475" i="50" s="1"/>
  <c r="BB476" i="50"/>
  <c r="BK476" i="50"/>
  <c r="BC480" i="50"/>
  <c r="BL480" i="50"/>
  <c r="BD487" i="50"/>
  <c r="BD489" i="50"/>
  <c r="BM489" i="50"/>
  <c r="BB493" i="50"/>
  <c r="BK493" i="50"/>
  <c r="BD533" i="50"/>
  <c r="BC535" i="50"/>
  <c r="BL535" i="50"/>
  <c r="BC536" i="50"/>
  <c r="BT536" i="50" s="1"/>
  <c r="BB543" i="50"/>
  <c r="BK543" i="50"/>
  <c r="BC544" i="50"/>
  <c r="BC546" i="50"/>
  <c r="BD552" i="50"/>
  <c r="BD557" i="50"/>
  <c r="BD558" i="50"/>
  <c r="BM558" i="50"/>
  <c r="BB562" i="50"/>
  <c r="BD562" i="50"/>
  <c r="BB565" i="50"/>
  <c r="BS565" i="50" s="1"/>
  <c r="BB571" i="50"/>
  <c r="BC571" i="50"/>
  <c r="BC574" i="50"/>
  <c r="BD579" i="50"/>
  <c r="BM579" i="50"/>
  <c r="BB586" i="50"/>
  <c r="BK586" i="50"/>
  <c r="BC592" i="50"/>
  <c r="BC593" i="50"/>
  <c r="BL593" i="50"/>
  <c r="BD597" i="50"/>
  <c r="BU597" i="50" s="1"/>
  <c r="BD598" i="50"/>
  <c r="BM598" i="50"/>
  <c r="BD600" i="50"/>
  <c r="BB604" i="50"/>
  <c r="BS604" i="50" s="1"/>
  <c r="BB605" i="50"/>
  <c r="BK605" i="50"/>
  <c r="BD606" i="50"/>
  <c r="BM606" i="50"/>
  <c r="BC608" i="50"/>
  <c r="BH608" i="50" s="1"/>
  <c r="BL608" i="50"/>
  <c r="BB609" i="50"/>
  <c r="BK609" i="50"/>
  <c r="BB612" i="50"/>
  <c r="BD616" i="50"/>
  <c r="BM616" i="50"/>
  <c r="BB619" i="50"/>
  <c r="BD619" i="50"/>
  <c r="BD621" i="50"/>
  <c r="BM621" i="50"/>
  <c r="BB624" i="50"/>
  <c r="BB628" i="50"/>
  <c r="BS628" i="50" s="1"/>
  <c r="BD630" i="50"/>
  <c r="BM630" i="50"/>
  <c r="BC634" i="50"/>
  <c r="BT634" i="50" s="1"/>
  <c r="BB640" i="50"/>
  <c r="BS640" i="50" s="1"/>
  <c r="BC643" i="50"/>
  <c r="BB646" i="50"/>
  <c r="BB647" i="50"/>
  <c r="BK647" i="50"/>
  <c r="BB651" i="50"/>
  <c r="BK651" i="50"/>
  <c r="BB657" i="50"/>
  <c r="BK657" i="50"/>
  <c r="BP657" i="50" s="1"/>
  <c r="BC665" i="50"/>
  <c r="BL665" i="50"/>
  <c r="BC668" i="50"/>
  <c r="BL668" i="50"/>
  <c r="BB669" i="50"/>
  <c r="BD682" i="50"/>
  <c r="BC684" i="50"/>
  <c r="BD686" i="50"/>
  <c r="BD701" i="50"/>
  <c r="BM701" i="50"/>
  <c r="BC704" i="50"/>
  <c r="BL704" i="50"/>
  <c r="BB706" i="50"/>
  <c r="BK706" i="50"/>
  <c r="BB714" i="50"/>
  <c r="BK714" i="50"/>
  <c r="BD719" i="50"/>
  <c r="BM719" i="50"/>
  <c r="BC720" i="50"/>
  <c r="BM730" i="50"/>
  <c r="BD730" i="50"/>
  <c r="BL751" i="50"/>
  <c r="BC751" i="50"/>
  <c r="BC760" i="50"/>
  <c r="BL760" i="50"/>
  <c r="BB777" i="50"/>
  <c r="BK777" i="50"/>
  <c r="BC378" i="50"/>
  <c r="BL378" i="50"/>
  <c r="BC383" i="50"/>
  <c r="BL383" i="50"/>
  <c r="BC386" i="50"/>
  <c r="BL386" i="50"/>
  <c r="BB406" i="50"/>
  <c r="BK406" i="50"/>
  <c r="BC418" i="50"/>
  <c r="BL418" i="50"/>
  <c r="BD423" i="50"/>
  <c r="BM423" i="50"/>
  <c r="BB445" i="50"/>
  <c r="BK445" i="50"/>
  <c r="BC450" i="50"/>
  <c r="BL450" i="50"/>
  <c r="BB451" i="50"/>
  <c r="BK451" i="50"/>
  <c r="BC459" i="50"/>
  <c r="BL459" i="50"/>
  <c r="BB465" i="50"/>
  <c r="BK465" i="50"/>
  <c r="BD466" i="50"/>
  <c r="BM466" i="50"/>
  <c r="BC467" i="50"/>
  <c r="BL467" i="50"/>
  <c r="BB469" i="50"/>
  <c r="BK469" i="50"/>
  <c r="BB477" i="50"/>
  <c r="BK477" i="50"/>
  <c r="BB488" i="50"/>
  <c r="BK488" i="50"/>
  <c r="BD502" i="50"/>
  <c r="BM502" i="50"/>
  <c r="BD510" i="50"/>
  <c r="BM510" i="50"/>
  <c r="BC515" i="50"/>
  <c r="BB526" i="50"/>
  <c r="BK526" i="50"/>
  <c r="BB529" i="50"/>
  <c r="BK529" i="50"/>
  <c r="BB533" i="50"/>
  <c r="BK533" i="50"/>
  <c r="BD536" i="50"/>
  <c r="BG536" i="50" s="1"/>
  <c r="BC540" i="50"/>
  <c r="BC545" i="50"/>
  <c r="BL545" i="50"/>
  <c r="BD546" i="50"/>
  <c r="BC548" i="50"/>
  <c r="BL548" i="50"/>
  <c r="BB556" i="50"/>
  <c r="BB557" i="50"/>
  <c r="BK557" i="50"/>
  <c r="BD559" i="50"/>
  <c r="BM559" i="50"/>
  <c r="BC561" i="50"/>
  <c r="BL561" i="50"/>
  <c r="BD563" i="50"/>
  <c r="BM563" i="50"/>
  <c r="BD568" i="50"/>
  <c r="BM568" i="50"/>
  <c r="BC569" i="50"/>
  <c r="BB577" i="50"/>
  <c r="BC580" i="50"/>
  <c r="BC585" i="50"/>
  <c r="BL585" i="50"/>
  <c r="BC589" i="50"/>
  <c r="BL589" i="50"/>
  <c r="BB601" i="50"/>
  <c r="BK601" i="50"/>
  <c r="BD602" i="50"/>
  <c r="BM602" i="50"/>
  <c r="BC603" i="50"/>
  <c r="BL603" i="50"/>
  <c r="BD610" i="50"/>
  <c r="BM610" i="50"/>
  <c r="BC611" i="50"/>
  <c r="BL611" i="50"/>
  <c r="BD612" i="50"/>
  <c r="BB615" i="50"/>
  <c r="BS615" i="50" s="1"/>
  <c r="BB620" i="50"/>
  <c r="BK620" i="50"/>
  <c r="BC624" i="50"/>
  <c r="BB632" i="50"/>
  <c r="BC635" i="50"/>
  <c r="BC636" i="50"/>
  <c r="BL636" i="50"/>
  <c r="BB641" i="50"/>
  <c r="BK641" i="50"/>
  <c r="BC647" i="50"/>
  <c r="BC649" i="50"/>
  <c r="BD653" i="50"/>
  <c r="BM653" i="50"/>
  <c r="BB658" i="50"/>
  <c r="BK658" i="50"/>
  <c r="BB663" i="50"/>
  <c r="BK663" i="50"/>
  <c r="BB666" i="50"/>
  <c r="BB670" i="50"/>
  <c r="BC673" i="50"/>
  <c r="BT673" i="50" s="1"/>
  <c r="BC674" i="50"/>
  <c r="BL674" i="50"/>
  <c r="BC679" i="50"/>
  <c r="BB682" i="50"/>
  <c r="BK682" i="50"/>
  <c r="BN682" i="50" s="1"/>
  <c r="BC687" i="50"/>
  <c r="BT687" i="50" s="1"/>
  <c r="BD690" i="50"/>
  <c r="BM690" i="50"/>
  <c r="BB693" i="50"/>
  <c r="BK693" i="50"/>
  <c r="BB697" i="50"/>
  <c r="BK697" i="50"/>
  <c r="BB700" i="50"/>
  <c r="BK700" i="50"/>
  <c r="BD700" i="50"/>
  <c r="BC705" i="50"/>
  <c r="BL705" i="50"/>
  <c r="BB707" i="50"/>
  <c r="BK707" i="50"/>
  <c r="BD707" i="50"/>
  <c r="BD709" i="50"/>
  <c r="BM709" i="50"/>
  <c r="BC712" i="50"/>
  <c r="BL712" i="50"/>
  <c r="BD715" i="50"/>
  <c r="BM715" i="50"/>
  <c r="BC716" i="50"/>
  <c r="BT716" i="50" s="1"/>
  <c r="BC717" i="50"/>
  <c r="BL717" i="50"/>
  <c r="BB718" i="50"/>
  <c r="BD724" i="50"/>
  <c r="BM724" i="50"/>
  <c r="BC729" i="50"/>
  <c r="BT729" i="50" s="1"/>
  <c r="BC732" i="50"/>
  <c r="BD743" i="50"/>
  <c r="BM743" i="50"/>
  <c r="BC766" i="50"/>
  <c r="BL766" i="50"/>
  <c r="BB797" i="50"/>
  <c r="BK797" i="50"/>
  <c r="BC347" i="50"/>
  <c r="BL347" i="50"/>
  <c r="BB349" i="50"/>
  <c r="BD349" i="50"/>
  <c r="BU349" i="50" s="1"/>
  <c r="BD351" i="50"/>
  <c r="BM351" i="50"/>
  <c r="BB356" i="50"/>
  <c r="BK356" i="50"/>
  <c r="BC365" i="50"/>
  <c r="BL365" i="50"/>
  <c r="BD372" i="50"/>
  <c r="BM372" i="50"/>
  <c r="BC374" i="50"/>
  <c r="BL374" i="50"/>
  <c r="BD376" i="50"/>
  <c r="BM376" i="50"/>
  <c r="BB380" i="50"/>
  <c r="BS380" i="50" s="1"/>
  <c r="BB391" i="50"/>
  <c r="BB394" i="50"/>
  <c r="BC394" i="50"/>
  <c r="BB398" i="50"/>
  <c r="BD398" i="50"/>
  <c r="BB410" i="50"/>
  <c r="BK410" i="50"/>
  <c r="BB417" i="50"/>
  <c r="BK417" i="50"/>
  <c r="BB421" i="50"/>
  <c r="BS421" i="50" s="1"/>
  <c r="BC424" i="50"/>
  <c r="BB433" i="50"/>
  <c r="BS433" i="50" s="1"/>
  <c r="BC437" i="50"/>
  <c r="BB439" i="50"/>
  <c r="BB441" i="50"/>
  <c r="BC441" i="50"/>
  <c r="BC445" i="50"/>
  <c r="BC458" i="50"/>
  <c r="BB461" i="50"/>
  <c r="BK461" i="50"/>
  <c r="BD461" i="50"/>
  <c r="BD465" i="50"/>
  <c r="BC472" i="50"/>
  <c r="BT472" i="50" s="1"/>
  <c r="BB478" i="50"/>
  <c r="BK478" i="50"/>
  <c r="BD479" i="50"/>
  <c r="BM479" i="50"/>
  <c r="BC482" i="50"/>
  <c r="BL482" i="50"/>
  <c r="BC487" i="50"/>
  <c r="BL487" i="50"/>
  <c r="BB489" i="50"/>
  <c r="BK489" i="50"/>
  <c r="BC492" i="50"/>
  <c r="BL492" i="50"/>
  <c r="BB494" i="50"/>
  <c r="BB498" i="50"/>
  <c r="BC498" i="50"/>
  <c r="BC500" i="50"/>
  <c r="BC504" i="50"/>
  <c r="BC505" i="50"/>
  <c r="BB509" i="50"/>
  <c r="BC509" i="50"/>
  <c r="BC513" i="50"/>
  <c r="BT513" i="50" s="1"/>
  <c r="BC516" i="50"/>
  <c r="BT516" i="50" s="1"/>
  <c r="BB518" i="50"/>
  <c r="BC520" i="50"/>
  <c r="BB522" i="50"/>
  <c r="BC522" i="50"/>
  <c r="BC525" i="50"/>
  <c r="BL525" i="50"/>
  <c r="BD526" i="50"/>
  <c r="BB530" i="50"/>
  <c r="BK530" i="50"/>
  <c r="BB534" i="50"/>
  <c r="BK534" i="50"/>
  <c r="BB537" i="50"/>
  <c r="BK537" i="50"/>
  <c r="BD547" i="50"/>
  <c r="BM547" i="50"/>
  <c r="BC552" i="50"/>
  <c r="BL552" i="50"/>
  <c r="BB567" i="50"/>
  <c r="BB572" i="50"/>
  <c r="BC575" i="50"/>
  <c r="BB578" i="50"/>
  <c r="BD581" i="50"/>
  <c r="BD587" i="50"/>
  <c r="BB591" i="50"/>
  <c r="BK591" i="50"/>
  <c r="BD595" i="50"/>
  <c r="BC597" i="50"/>
  <c r="BL597" i="50"/>
  <c r="BD599" i="50"/>
  <c r="BM599" i="50"/>
  <c r="BD601" i="50"/>
  <c r="BC604" i="50"/>
  <c r="BL604" i="50"/>
  <c r="BD607" i="50"/>
  <c r="BM607" i="50"/>
  <c r="BB613" i="50"/>
  <c r="BK613" i="50"/>
  <c r="BC619" i="50"/>
  <c r="BL619" i="50"/>
  <c r="BD627" i="50"/>
  <c r="BM627" i="50"/>
  <c r="BB629" i="50"/>
  <c r="BD633" i="50"/>
  <c r="BC637" i="50"/>
  <c r="BL637" i="50"/>
  <c r="BC638" i="50"/>
  <c r="BB642" i="50"/>
  <c r="BK642" i="50"/>
  <c r="BD644" i="50"/>
  <c r="BM644" i="50"/>
  <c r="BD649" i="50"/>
  <c r="BM649" i="50"/>
  <c r="BB652" i="50"/>
  <c r="BK652" i="50"/>
  <c r="BD654" i="50"/>
  <c r="BM654" i="50"/>
  <c r="BB659" i="50"/>
  <c r="BK659" i="50"/>
  <c r="BD660" i="50"/>
  <c r="BM660" i="50"/>
  <c r="BD663" i="50"/>
  <c r="BC688" i="50"/>
  <c r="BC693" i="50"/>
  <c r="BC697" i="50"/>
  <c r="BB701" i="50"/>
  <c r="BK701" i="50"/>
  <c r="BB708" i="50"/>
  <c r="BK708" i="50"/>
  <c r="BD708" i="50"/>
  <c r="BC713" i="50"/>
  <c r="BL713" i="50"/>
  <c r="BD720" i="50"/>
  <c r="BM720" i="50"/>
  <c r="BC722" i="50"/>
  <c r="BL722" i="50"/>
  <c r="BC723" i="50"/>
  <c r="BT723" i="50" s="1"/>
  <c r="BM725" i="50"/>
  <c r="BD725" i="50"/>
  <c r="BB739" i="50"/>
  <c r="BK739" i="50"/>
  <c r="BM769" i="50"/>
  <c r="BD769" i="50"/>
  <c r="BB527" i="50"/>
  <c r="BK527" i="50"/>
  <c r="BB538" i="50"/>
  <c r="BK538" i="50"/>
  <c r="BB541" i="50"/>
  <c r="BK541" i="50"/>
  <c r="BN541" i="50" s="1"/>
  <c r="BC543" i="50"/>
  <c r="BL543" i="50"/>
  <c r="BB544" i="50"/>
  <c r="BK544" i="50"/>
  <c r="BB550" i="50"/>
  <c r="BK550" i="50"/>
  <c r="BD551" i="50"/>
  <c r="BM551" i="50"/>
  <c r="BB554" i="50"/>
  <c r="BK554" i="50"/>
  <c r="BB559" i="50"/>
  <c r="BK559" i="50"/>
  <c r="BD564" i="50"/>
  <c r="BM564" i="50"/>
  <c r="BD575" i="50"/>
  <c r="BM575" i="50"/>
  <c r="BB582" i="50"/>
  <c r="BK582" i="50"/>
  <c r="BB588" i="50"/>
  <c r="BK588" i="50"/>
  <c r="BB596" i="50"/>
  <c r="BK596" i="50"/>
  <c r="BC605" i="50"/>
  <c r="BL605" i="50"/>
  <c r="BC609" i="50"/>
  <c r="BL609" i="50"/>
  <c r="BC615" i="50"/>
  <c r="BL615" i="50"/>
  <c r="BB622" i="50"/>
  <c r="BK622" i="50"/>
  <c r="BB643" i="50"/>
  <c r="BK643" i="50"/>
  <c r="BB653" i="50"/>
  <c r="BK653" i="50"/>
  <c r="BB664" i="50"/>
  <c r="BK664" i="50"/>
  <c r="BD665" i="50"/>
  <c r="BM665" i="50"/>
  <c r="BC666" i="50"/>
  <c r="BL666" i="50"/>
  <c r="BC670" i="50"/>
  <c r="BL670" i="50"/>
  <c r="BD673" i="50"/>
  <c r="BM673" i="50"/>
  <c r="BB690" i="50"/>
  <c r="BK690" i="50"/>
  <c r="BD691" i="50"/>
  <c r="BM691" i="50"/>
  <c r="BB694" i="50"/>
  <c r="BK694" i="50"/>
  <c r="BD695" i="50"/>
  <c r="BM695" i="50"/>
  <c r="BB698" i="50"/>
  <c r="BK698" i="50"/>
  <c r="BB702" i="50"/>
  <c r="BK702" i="50"/>
  <c r="BD704" i="50"/>
  <c r="BM704" i="50"/>
  <c r="BB709" i="50"/>
  <c r="BK709" i="50"/>
  <c r="BD716" i="50"/>
  <c r="BM716" i="50"/>
  <c r="BD721" i="50"/>
  <c r="BM721" i="50"/>
  <c r="BM726" i="50"/>
  <c r="BD726" i="50"/>
  <c r="BL748" i="50"/>
  <c r="BC748" i="50"/>
  <c r="BL753" i="50"/>
  <c r="BC753" i="50"/>
  <c r="BC762" i="50"/>
  <c r="BL762" i="50"/>
  <c r="BD344" i="50"/>
  <c r="BD346" i="50"/>
  <c r="BM346" i="50"/>
  <c r="BC355" i="50"/>
  <c r="BL355" i="50"/>
  <c r="BB357" i="50"/>
  <c r="BD358" i="50"/>
  <c r="BD359" i="50"/>
  <c r="BM359" i="50"/>
  <c r="BC361" i="50"/>
  <c r="BL361" i="50"/>
  <c r="BD377" i="50"/>
  <c r="BD378" i="50"/>
  <c r="BM378" i="50"/>
  <c r="BC380" i="50"/>
  <c r="BL380" i="50"/>
  <c r="BD388" i="50"/>
  <c r="BD395" i="50"/>
  <c r="BD399" i="50"/>
  <c r="BU399" i="50" s="1"/>
  <c r="BC406" i="50"/>
  <c r="BL406" i="50"/>
  <c r="BD418" i="50"/>
  <c r="BM418" i="50"/>
  <c r="BC421" i="50"/>
  <c r="BL421" i="50"/>
  <c r="BB423" i="50"/>
  <c r="BS423" i="50" s="1"/>
  <c r="BD424" i="50"/>
  <c r="BM424" i="50"/>
  <c r="BD427" i="50"/>
  <c r="BD432" i="50"/>
  <c r="BM432" i="50"/>
  <c r="BC435" i="50"/>
  <c r="BB436" i="50"/>
  <c r="BK436" i="50"/>
  <c r="BB440" i="50"/>
  <c r="BK440" i="50"/>
  <c r="BB443" i="50"/>
  <c r="BK443" i="50"/>
  <c r="BD446" i="50"/>
  <c r="BD447" i="50"/>
  <c r="BM447" i="50"/>
  <c r="BB457" i="50"/>
  <c r="BD457" i="50"/>
  <c r="BU457" i="50" s="1"/>
  <c r="BD463" i="50"/>
  <c r="BM463" i="50"/>
  <c r="BC465" i="50"/>
  <c r="BL465" i="50"/>
  <c r="BC469" i="50"/>
  <c r="BL469" i="50"/>
  <c r="BB471" i="50"/>
  <c r="BK471" i="50"/>
  <c r="BD471" i="50"/>
  <c r="BD485" i="50"/>
  <c r="BD491" i="50"/>
  <c r="BM491" i="50"/>
  <c r="BC494" i="50"/>
  <c r="BL494" i="50"/>
  <c r="BB502" i="50"/>
  <c r="BS502" i="50" s="1"/>
  <c r="BB510" i="50"/>
  <c r="BB523" i="50"/>
  <c r="BD527" i="50"/>
  <c r="BC529" i="50"/>
  <c r="BL529" i="50"/>
  <c r="BD530" i="50"/>
  <c r="BD531" i="50"/>
  <c r="BD534" i="50"/>
  <c r="BD535" i="50"/>
  <c r="BU535" i="50" s="1"/>
  <c r="BB542" i="50"/>
  <c r="BK542" i="50"/>
  <c r="BD544" i="50"/>
  <c r="BD550" i="50"/>
  <c r="BD554" i="50"/>
  <c r="BU554" i="50" s="1"/>
  <c r="BC566" i="50"/>
  <c r="BB568" i="50"/>
  <c r="BB573" i="50"/>
  <c r="BD576" i="50"/>
  <c r="BM576" i="50"/>
  <c r="BC577" i="50"/>
  <c r="BC581" i="50"/>
  <c r="BL581" i="50"/>
  <c r="BB583" i="50"/>
  <c r="BK583" i="50"/>
  <c r="BC587" i="50"/>
  <c r="BL587" i="50"/>
  <c r="BB592" i="50"/>
  <c r="BK592" i="50"/>
  <c r="BD592" i="50"/>
  <c r="BC595" i="50"/>
  <c r="BL595" i="50"/>
  <c r="BD596" i="50"/>
  <c r="BU596" i="50" s="1"/>
  <c r="BB599" i="50"/>
  <c r="BK599" i="50"/>
  <c r="BC601" i="50"/>
  <c r="BL601" i="50"/>
  <c r="BB602" i="50"/>
  <c r="BD603" i="50"/>
  <c r="BM603" i="50"/>
  <c r="BB607" i="50"/>
  <c r="BK607" i="50"/>
  <c r="BB610" i="50"/>
  <c r="BS610" i="50" s="1"/>
  <c r="BD611" i="50"/>
  <c r="BM611" i="50"/>
  <c r="BB617" i="50"/>
  <c r="BS617" i="50" s="1"/>
  <c r="BB626" i="50"/>
  <c r="BB634" i="50"/>
  <c r="BK634" i="50"/>
  <c r="BD635" i="50"/>
  <c r="BD645" i="50"/>
  <c r="BM645" i="50"/>
  <c r="BC646" i="50"/>
  <c r="BB654" i="50"/>
  <c r="BK654" i="50"/>
  <c r="BB660" i="50"/>
  <c r="BK660" i="50"/>
  <c r="BD664" i="50"/>
  <c r="BB672" i="50"/>
  <c r="BD672" i="50"/>
  <c r="BB676" i="50"/>
  <c r="BS676" i="50" s="1"/>
  <c r="BD677" i="50"/>
  <c r="BM677" i="50"/>
  <c r="BD679" i="50"/>
  <c r="BB683" i="50"/>
  <c r="BB684" i="50"/>
  <c r="BK684" i="50"/>
  <c r="BD687" i="50"/>
  <c r="BB703" i="50"/>
  <c r="BK703" i="50"/>
  <c r="BD703" i="50"/>
  <c r="BD705" i="50"/>
  <c r="BM705" i="50"/>
  <c r="BB710" i="50"/>
  <c r="BK710" i="50"/>
  <c r="BD710" i="50"/>
  <c r="BD712" i="50"/>
  <c r="BM712" i="50"/>
  <c r="BB724" i="50"/>
  <c r="BD727" i="50"/>
  <c r="BM727" i="50"/>
  <c r="BB744" i="50"/>
  <c r="BK744" i="50"/>
  <c r="BL767" i="50"/>
  <c r="BC767" i="50"/>
  <c r="BD771" i="50"/>
  <c r="BM771" i="50"/>
  <c r="BB377" i="50"/>
  <c r="BK377" i="50"/>
  <c r="BC381" i="50"/>
  <c r="BL381" i="50"/>
  <c r="BN381" i="50" s="1"/>
  <c r="BC387" i="50"/>
  <c r="BT387" i="50" s="1"/>
  <c r="BC390" i="50"/>
  <c r="BB392" i="50"/>
  <c r="BB396" i="50"/>
  <c r="BK396" i="50"/>
  <c r="BD396" i="50"/>
  <c r="BD400" i="50"/>
  <c r="BU400" i="50" s="1"/>
  <c r="BC410" i="50"/>
  <c r="BL410" i="50"/>
  <c r="BD413" i="50"/>
  <c r="BM413" i="50"/>
  <c r="BD415" i="50"/>
  <c r="BM415" i="50"/>
  <c r="BC417" i="50"/>
  <c r="BL417" i="50"/>
  <c r="BD419" i="50"/>
  <c r="BM419" i="50"/>
  <c r="BC430" i="50"/>
  <c r="BL430" i="50"/>
  <c r="BB434" i="50"/>
  <c r="BK434" i="50"/>
  <c r="BD450" i="50"/>
  <c r="BU450" i="50" s="1"/>
  <c r="BB462" i="50"/>
  <c r="BC468" i="50"/>
  <c r="BC470" i="50"/>
  <c r="BL470" i="50"/>
  <c r="BB480" i="50"/>
  <c r="BK480" i="50"/>
  <c r="BD490" i="50"/>
  <c r="BB506" i="50"/>
  <c r="BD517" i="50"/>
  <c r="BM517" i="50"/>
  <c r="BQ517" i="50" s="1"/>
  <c r="BD521" i="50"/>
  <c r="BM521" i="50"/>
  <c r="BB524" i="50"/>
  <c r="BB528" i="50"/>
  <c r="BK528" i="50"/>
  <c r="BB531" i="50"/>
  <c r="BK531" i="50"/>
  <c r="BB535" i="50"/>
  <c r="BK535" i="50"/>
  <c r="BD545" i="50"/>
  <c r="BB560" i="50"/>
  <c r="BD561" i="50"/>
  <c r="BU561" i="50" s="1"/>
  <c r="BD571" i="50"/>
  <c r="BM571" i="50"/>
  <c r="BB574" i="50"/>
  <c r="BC578" i="50"/>
  <c r="BB580" i="50"/>
  <c r="BK580" i="50"/>
  <c r="BB584" i="50"/>
  <c r="BK584" i="50"/>
  <c r="BD584" i="50"/>
  <c r="BC586" i="50"/>
  <c r="BD589" i="50"/>
  <c r="BC591" i="50"/>
  <c r="BL591" i="50"/>
  <c r="BB593" i="50"/>
  <c r="BK593" i="50"/>
  <c r="BD604" i="50"/>
  <c r="BM604" i="50"/>
  <c r="BO604" i="50" s="1"/>
  <c r="BC613" i="50"/>
  <c r="BL613" i="50"/>
  <c r="BC621" i="50"/>
  <c r="BL621" i="50"/>
  <c r="BD624" i="50"/>
  <c r="BM624" i="50"/>
  <c r="BP624" i="50" s="1"/>
  <c r="BD628" i="50"/>
  <c r="BM628" i="50"/>
  <c r="BD631" i="50"/>
  <c r="BD636" i="50"/>
  <c r="BD640" i="50"/>
  <c r="BM640" i="50"/>
  <c r="BC644" i="50"/>
  <c r="BT644" i="50" s="1"/>
  <c r="BD646" i="50"/>
  <c r="BM646" i="50"/>
  <c r="BC652" i="50"/>
  <c r="BL652" i="50"/>
  <c r="BB655" i="50"/>
  <c r="BK655" i="50"/>
  <c r="BB661" i="50"/>
  <c r="BK661" i="50"/>
  <c r="BB665" i="50"/>
  <c r="BK665" i="50"/>
  <c r="BD669" i="50"/>
  <c r="BM669" i="50"/>
  <c r="BD676" i="50"/>
  <c r="BD680" i="50"/>
  <c r="BB691" i="50"/>
  <c r="BK691" i="50"/>
  <c r="BD692" i="50"/>
  <c r="BM692" i="50"/>
  <c r="BB695" i="50"/>
  <c r="BK695" i="50"/>
  <c r="BD696" i="50"/>
  <c r="BM696" i="50"/>
  <c r="BB699" i="50"/>
  <c r="BK699" i="50"/>
  <c r="BB704" i="50"/>
  <c r="BK704" i="50"/>
  <c r="BB711" i="50"/>
  <c r="BK711" i="50"/>
  <c r="BD711" i="50"/>
  <c r="BD713" i="50"/>
  <c r="BM713" i="50"/>
  <c r="BB720" i="50"/>
  <c r="BB725" i="50"/>
  <c r="BD728" i="50"/>
  <c r="BM728" i="50"/>
  <c r="BC731" i="50"/>
  <c r="BB735" i="50"/>
  <c r="BK735" i="50"/>
  <c r="BC740" i="50"/>
  <c r="BD747" i="50"/>
  <c r="BM747" i="50"/>
  <c r="BL774" i="50"/>
  <c r="BC774" i="50"/>
  <c r="BC765" i="50"/>
  <c r="BL765" i="50"/>
  <c r="BD770" i="50"/>
  <c r="BM770" i="50"/>
  <c r="BC789" i="50"/>
  <c r="BD793" i="50"/>
  <c r="BM793" i="50"/>
  <c r="BN793" i="50" s="1"/>
  <c r="BB802" i="50"/>
  <c r="BK802" i="50"/>
  <c r="BD806" i="50"/>
  <c r="BM806" i="50"/>
  <c r="BC808" i="50"/>
  <c r="BD811" i="50"/>
  <c r="BB819" i="50"/>
  <c r="BK819" i="50"/>
  <c r="BD824" i="50"/>
  <c r="BM824" i="50"/>
  <c r="BC827" i="50"/>
  <c r="BD828" i="50"/>
  <c r="BM828" i="50"/>
  <c r="BC830" i="50"/>
  <c r="BB834" i="50"/>
  <c r="BK834" i="50"/>
  <c r="BC842" i="50"/>
  <c r="BL842" i="50"/>
  <c r="BC844" i="50"/>
  <c r="BC849" i="50"/>
  <c r="BD851" i="50"/>
  <c r="BM851" i="50"/>
  <c r="BD855" i="50"/>
  <c r="BM855" i="50"/>
  <c r="BB859" i="50"/>
  <c r="BK859" i="50"/>
  <c r="BM865" i="50"/>
  <c r="BD865" i="50"/>
  <c r="BL867" i="50"/>
  <c r="BC867" i="50"/>
  <c r="BC872" i="50"/>
  <c r="BL872" i="50"/>
  <c r="BC884" i="50"/>
  <c r="BL884" i="50"/>
  <c r="BD898" i="50"/>
  <c r="BM898" i="50"/>
  <c r="BD904" i="50"/>
  <c r="BM904" i="50"/>
  <c r="BC911" i="50"/>
  <c r="BT911" i="50" s="1"/>
  <c r="BC914" i="50"/>
  <c r="BL914" i="50"/>
  <c r="BD926" i="50"/>
  <c r="BM926" i="50"/>
  <c r="BL934" i="50"/>
  <c r="BC934" i="50"/>
  <c r="BD947" i="50"/>
  <c r="BM947" i="50"/>
  <c r="BC948" i="50"/>
  <c r="BL948" i="50"/>
  <c r="BL953" i="50"/>
  <c r="BC953" i="50"/>
  <c r="BK955" i="50"/>
  <c r="BB955" i="50"/>
  <c r="BK960" i="50"/>
  <c r="BB960" i="50"/>
  <c r="BM1043" i="50"/>
  <c r="BD1043" i="50"/>
  <c r="BK1112" i="50"/>
  <c r="BB1112" i="50"/>
  <c r="BB1145" i="50"/>
  <c r="BK1145" i="50"/>
  <c r="BD1160" i="50"/>
  <c r="BM1160" i="50"/>
  <c r="BC1163" i="50"/>
  <c r="BL1163" i="50"/>
  <c r="BD1188" i="50"/>
  <c r="BM1188" i="50"/>
  <c r="BB1213" i="50"/>
  <c r="BK1213" i="50"/>
  <c r="BK1240" i="50"/>
  <c r="BB1240" i="50"/>
  <c r="BC734" i="50"/>
  <c r="BD737" i="50"/>
  <c r="BB741" i="50"/>
  <c r="BK741" i="50"/>
  <c r="BC744" i="50"/>
  <c r="BB749" i="50"/>
  <c r="BK749" i="50"/>
  <c r="BD750" i="50"/>
  <c r="BM750" i="50"/>
  <c r="BB752" i="50"/>
  <c r="BK752" i="50"/>
  <c r="BP752" i="50" s="1"/>
  <c r="BB756" i="50"/>
  <c r="BK756" i="50"/>
  <c r="BB759" i="50"/>
  <c r="BK759" i="50"/>
  <c r="BB763" i="50"/>
  <c r="BK763" i="50"/>
  <c r="BD767" i="50"/>
  <c r="BM767" i="50"/>
  <c r="BC768" i="50"/>
  <c r="BL768" i="50"/>
  <c r="BB769" i="50"/>
  <c r="BB773" i="50"/>
  <c r="BD774" i="50"/>
  <c r="BM774" i="50"/>
  <c r="BD777" i="50"/>
  <c r="BB782" i="50"/>
  <c r="BB783" i="50"/>
  <c r="BK783" i="50"/>
  <c r="BO783" i="50" s="1"/>
  <c r="BD789" i="50"/>
  <c r="BM789" i="50"/>
  <c r="BC790" i="50"/>
  <c r="BB796" i="50"/>
  <c r="BK796" i="50"/>
  <c r="BD796" i="50"/>
  <c r="BD802" i="50"/>
  <c r="BB815" i="50"/>
  <c r="BK815" i="50"/>
  <c r="BC817" i="50"/>
  <c r="BB820" i="50"/>
  <c r="BK820" i="50"/>
  <c r="BC823" i="50"/>
  <c r="BB831" i="50"/>
  <c r="BK831" i="50"/>
  <c r="BD832" i="50"/>
  <c r="BM832" i="50"/>
  <c r="BD834" i="50"/>
  <c r="BC838" i="50"/>
  <c r="BL838" i="50"/>
  <c r="BB839" i="50"/>
  <c r="BK839" i="50"/>
  <c r="BD839" i="50"/>
  <c r="BB845" i="50"/>
  <c r="BK845" i="50"/>
  <c r="BC847" i="50"/>
  <c r="BB850" i="50"/>
  <c r="BK850" i="50"/>
  <c r="BB860" i="50"/>
  <c r="BK860" i="50"/>
  <c r="BC862" i="50"/>
  <c r="BL862" i="50"/>
  <c r="BB864" i="50"/>
  <c r="BK864" i="50"/>
  <c r="BD869" i="50"/>
  <c r="BD870" i="50"/>
  <c r="BD871" i="50"/>
  <c r="BM871" i="50"/>
  <c r="BB879" i="50"/>
  <c r="BB880" i="50"/>
  <c r="BK880" i="50"/>
  <c r="BD892" i="50"/>
  <c r="BD893" i="50"/>
  <c r="BB897" i="50"/>
  <c r="BK912" i="50"/>
  <c r="BB912" i="50"/>
  <c r="BM932" i="50"/>
  <c r="BD932" i="50"/>
  <c r="BK951" i="50"/>
  <c r="BB951" i="50"/>
  <c r="BD965" i="50"/>
  <c r="BM965" i="50"/>
  <c r="BL979" i="50"/>
  <c r="BC979" i="50"/>
  <c r="BB989" i="50"/>
  <c r="BK989" i="50"/>
  <c r="BL999" i="50"/>
  <c r="BC999" i="50"/>
  <c r="BK1075" i="50"/>
  <c r="BB1075" i="50"/>
  <c r="BK1096" i="50"/>
  <c r="BB1096" i="50"/>
  <c r="BB1151" i="50"/>
  <c r="BK1151" i="50"/>
  <c r="BC1156" i="50"/>
  <c r="BL1156" i="50"/>
  <c r="BB803" i="50"/>
  <c r="BK803" i="50"/>
  <c r="BD810" i="50"/>
  <c r="BM810" i="50"/>
  <c r="BB824" i="50"/>
  <c r="BK824" i="50"/>
  <c r="BB828" i="50"/>
  <c r="BK828" i="50"/>
  <c r="BB835" i="50"/>
  <c r="BK835" i="50"/>
  <c r="BB840" i="50"/>
  <c r="BK840" i="50"/>
  <c r="BB855" i="50"/>
  <c r="BK855" i="50"/>
  <c r="BC858" i="50"/>
  <c r="BL858" i="50"/>
  <c r="BL863" i="50"/>
  <c r="BC863" i="50"/>
  <c r="BB865" i="50"/>
  <c r="BK865" i="50"/>
  <c r="BC878" i="50"/>
  <c r="BL878" i="50"/>
  <c r="BB888" i="50"/>
  <c r="BK888" i="50"/>
  <c r="BK921" i="50"/>
  <c r="BB921" i="50"/>
  <c r="BC954" i="50"/>
  <c r="BL954" i="50"/>
  <c r="BL959" i="50"/>
  <c r="BC959" i="50"/>
  <c r="BB982" i="50"/>
  <c r="BK982" i="50"/>
  <c r="BM1008" i="50"/>
  <c r="BD1008" i="50"/>
  <c r="BB1019" i="50"/>
  <c r="BK1019" i="50"/>
  <c r="BB1235" i="50"/>
  <c r="BK1235" i="50"/>
  <c r="BN1235" i="50" s="1"/>
  <c r="BL1465" i="50"/>
  <c r="BC1465" i="50"/>
  <c r="BD723" i="50"/>
  <c r="BM723" i="50"/>
  <c r="BC724" i="50"/>
  <c r="BC725" i="50"/>
  <c r="BL725" i="50"/>
  <c r="BB726" i="50"/>
  <c r="BB730" i="50"/>
  <c r="BD731" i="50"/>
  <c r="BM731" i="50"/>
  <c r="BB733" i="50"/>
  <c r="BK733" i="50"/>
  <c r="BB737" i="50"/>
  <c r="BB738" i="50"/>
  <c r="BK738" i="50"/>
  <c r="BD739" i="50"/>
  <c r="BB742" i="50"/>
  <c r="BK742" i="50"/>
  <c r="BC747" i="50"/>
  <c r="BB750" i="50"/>
  <c r="BK750" i="50"/>
  <c r="BB753" i="50"/>
  <c r="BK753" i="50"/>
  <c r="BB760" i="50"/>
  <c r="BK760" i="50"/>
  <c r="BB764" i="50"/>
  <c r="BK764" i="50"/>
  <c r="BD764" i="50"/>
  <c r="BC769" i="50"/>
  <c r="BL769" i="50"/>
  <c r="BB770" i="50"/>
  <c r="BC770" i="50"/>
  <c r="BC773" i="50"/>
  <c r="BL773" i="50"/>
  <c r="BD775" i="50"/>
  <c r="BM775" i="50"/>
  <c r="BD779" i="50"/>
  <c r="BC781" i="50"/>
  <c r="BD785" i="50"/>
  <c r="BB789" i="50"/>
  <c r="BK789" i="50"/>
  <c r="BC793" i="50"/>
  <c r="BT793" i="50" s="1"/>
  <c r="BC795" i="50"/>
  <c r="BD797" i="50"/>
  <c r="BD803" i="50"/>
  <c r="BB806" i="50"/>
  <c r="BD807" i="50"/>
  <c r="BM807" i="50"/>
  <c r="BD809" i="50"/>
  <c r="BC814" i="50"/>
  <c r="BB816" i="50"/>
  <c r="BK816" i="50"/>
  <c r="BB821" i="50"/>
  <c r="BK821" i="50"/>
  <c r="BD822" i="50"/>
  <c r="BB825" i="50"/>
  <c r="BK825" i="50"/>
  <c r="BC828" i="50"/>
  <c r="BD829" i="50"/>
  <c r="BM829" i="50"/>
  <c r="BB832" i="50"/>
  <c r="BK832" i="50"/>
  <c r="BC834" i="50"/>
  <c r="BL834" i="50"/>
  <c r="BB836" i="50"/>
  <c r="BK836" i="50"/>
  <c r="BD840" i="50"/>
  <c r="BB846" i="50"/>
  <c r="BK846" i="50"/>
  <c r="BD848" i="50"/>
  <c r="BM848" i="50"/>
  <c r="BB851" i="50"/>
  <c r="BS851" i="50" s="1"/>
  <c r="BB852" i="50"/>
  <c r="BK852" i="50"/>
  <c r="BB856" i="50"/>
  <c r="BK856" i="50"/>
  <c r="BL859" i="50"/>
  <c r="BC859" i="50"/>
  <c r="BB861" i="50"/>
  <c r="BK861" i="50"/>
  <c r="BD867" i="50"/>
  <c r="BM867" i="50"/>
  <c r="BL869" i="50"/>
  <c r="BC869" i="50"/>
  <c r="BD877" i="50"/>
  <c r="BM884" i="50"/>
  <c r="BD884" i="50"/>
  <c r="BC886" i="50"/>
  <c r="BL886" i="50"/>
  <c r="BB889" i="50"/>
  <c r="BK889" i="50"/>
  <c r="BD906" i="50"/>
  <c r="BM906" i="50"/>
  <c r="BK909" i="50"/>
  <c r="BB909" i="50"/>
  <c r="BC916" i="50"/>
  <c r="BL916" i="50"/>
  <c r="BD919" i="50"/>
  <c r="BM919" i="50"/>
  <c r="BK937" i="50"/>
  <c r="BB937" i="50"/>
  <c r="BD939" i="50"/>
  <c r="BM939" i="50"/>
  <c r="BC940" i="50"/>
  <c r="BL940" i="50"/>
  <c r="BK942" i="50"/>
  <c r="BB942" i="50"/>
  <c r="BB961" i="50"/>
  <c r="BK961" i="50"/>
  <c r="BC1069" i="50"/>
  <c r="BL1069" i="50"/>
  <c r="BB1072" i="50"/>
  <c r="BK1072" i="50"/>
  <c r="BL1074" i="50"/>
  <c r="BC1074" i="50"/>
  <c r="BB1126" i="50"/>
  <c r="BK1126" i="50"/>
  <c r="BM1149" i="50"/>
  <c r="BD1149" i="50"/>
  <c r="BC759" i="50"/>
  <c r="BL759" i="50"/>
  <c r="BD772" i="50"/>
  <c r="BM772" i="50"/>
  <c r="BB779" i="50"/>
  <c r="BK779" i="50"/>
  <c r="BB785" i="50"/>
  <c r="BK785" i="50"/>
  <c r="BB790" i="50"/>
  <c r="BK790" i="50"/>
  <c r="BB794" i="50"/>
  <c r="BK794" i="50"/>
  <c r="BB798" i="50"/>
  <c r="BK798" i="50"/>
  <c r="BD798" i="50"/>
  <c r="BB804" i="50"/>
  <c r="BK804" i="50"/>
  <c r="BC812" i="50"/>
  <c r="BL812" i="50"/>
  <c r="BC816" i="50"/>
  <c r="BB822" i="50"/>
  <c r="BK822" i="50"/>
  <c r="BP822" i="50" s="1"/>
  <c r="BC825" i="50"/>
  <c r="BC832" i="50"/>
  <c r="BT832" i="50" s="1"/>
  <c r="BB841" i="50"/>
  <c r="BK841" i="50"/>
  <c r="BD841" i="50"/>
  <c r="BD843" i="50"/>
  <c r="BM843" i="50"/>
  <c r="BB847" i="50"/>
  <c r="BK847" i="50"/>
  <c r="BC852" i="50"/>
  <c r="BC856" i="50"/>
  <c r="BC860" i="50"/>
  <c r="BL860" i="50"/>
  <c r="BC861" i="50"/>
  <c r="BC864" i="50"/>
  <c r="BL864" i="50"/>
  <c r="BM873" i="50"/>
  <c r="BD873" i="50"/>
  <c r="BB883" i="50"/>
  <c r="BK883" i="50"/>
  <c r="BD895" i="50"/>
  <c r="BM895" i="50"/>
  <c r="BM901" i="50"/>
  <c r="BD901" i="50"/>
  <c r="BC903" i="50"/>
  <c r="BL903" i="50"/>
  <c r="BC908" i="50"/>
  <c r="BL908" i="50"/>
  <c r="BC912" i="50"/>
  <c r="BL912" i="50"/>
  <c r="BD913" i="50"/>
  <c r="BK943" i="50"/>
  <c r="BB943" i="50"/>
  <c r="BD952" i="50"/>
  <c r="BK966" i="50"/>
  <c r="BB966" i="50"/>
  <c r="BD968" i="50"/>
  <c r="BM968" i="50"/>
  <c r="BK972" i="50"/>
  <c r="BB972" i="50"/>
  <c r="BD1010" i="50"/>
  <c r="BM1010" i="50"/>
  <c r="BC1055" i="50"/>
  <c r="BL1055" i="50"/>
  <c r="BB1058" i="50"/>
  <c r="BK1058" i="50"/>
  <c r="BC1063" i="50"/>
  <c r="BL1063" i="50"/>
  <c r="BC1136" i="50"/>
  <c r="BL1136" i="50"/>
  <c r="BB1148" i="50"/>
  <c r="BK1148" i="50"/>
  <c r="BM1178" i="50"/>
  <c r="BD1178" i="50"/>
  <c r="BC1199" i="50"/>
  <c r="BL1199" i="50"/>
  <c r="BK1229" i="50"/>
  <c r="BB1229" i="50"/>
  <c r="BC1379" i="50"/>
  <c r="BL1379" i="50"/>
  <c r="BB727" i="50"/>
  <c r="BC727" i="50"/>
  <c r="BC730" i="50"/>
  <c r="BL730" i="50"/>
  <c r="BB734" i="50"/>
  <c r="BK734" i="50"/>
  <c r="BC739" i="50"/>
  <c r="BT739" i="50" s="1"/>
  <c r="BC746" i="50"/>
  <c r="BD751" i="50"/>
  <c r="BM751" i="50"/>
  <c r="BB754" i="50"/>
  <c r="BK754" i="50"/>
  <c r="BD755" i="50"/>
  <c r="BM755" i="50"/>
  <c r="BB757" i="50"/>
  <c r="BK757" i="50"/>
  <c r="BB761" i="50"/>
  <c r="BK761" i="50"/>
  <c r="BU762" i="50"/>
  <c r="BB765" i="50"/>
  <c r="BE765" i="50" s="1"/>
  <c r="BK765" i="50"/>
  <c r="BB771" i="50"/>
  <c r="BC771" i="50"/>
  <c r="BC776" i="50"/>
  <c r="BD780" i="50"/>
  <c r="BC783" i="50"/>
  <c r="BT783" i="50" s="1"/>
  <c r="BC794" i="50"/>
  <c r="BB799" i="50"/>
  <c r="BK799" i="50"/>
  <c r="BD799" i="50"/>
  <c r="BD804" i="50"/>
  <c r="BD808" i="50"/>
  <c r="BM808" i="50"/>
  <c r="BB810" i="50"/>
  <c r="BC810" i="50"/>
  <c r="BC815" i="50"/>
  <c r="BB817" i="50"/>
  <c r="BK817" i="50"/>
  <c r="BP817" i="50" s="1"/>
  <c r="BD818" i="50"/>
  <c r="BC820" i="50"/>
  <c r="BB823" i="50"/>
  <c r="BK823" i="50"/>
  <c r="BB826" i="50"/>
  <c r="BK826" i="50"/>
  <c r="BD827" i="50"/>
  <c r="BM827" i="50"/>
  <c r="BB829" i="50"/>
  <c r="BK829" i="50"/>
  <c r="BB837" i="50"/>
  <c r="BK837" i="50"/>
  <c r="BD837" i="50"/>
  <c r="BC840" i="50"/>
  <c r="BL840" i="50"/>
  <c r="BB842" i="50"/>
  <c r="BK842" i="50"/>
  <c r="BD844" i="50"/>
  <c r="BM844" i="50"/>
  <c r="BB853" i="50"/>
  <c r="BK853" i="50"/>
  <c r="BC855" i="50"/>
  <c r="BL855" i="50"/>
  <c r="BB857" i="50"/>
  <c r="BK857" i="50"/>
  <c r="BD861" i="50"/>
  <c r="BD862" i="50"/>
  <c r="BU862" i="50" s="1"/>
  <c r="BD863" i="50"/>
  <c r="BM863" i="50"/>
  <c r="BC870" i="50"/>
  <c r="BL870" i="50"/>
  <c r="BB872" i="50"/>
  <c r="BK872" i="50"/>
  <c r="BC881" i="50"/>
  <c r="BL881" i="50"/>
  <c r="BD891" i="50"/>
  <c r="BM891" i="50"/>
  <c r="BQ891" i="50" s="1"/>
  <c r="BC893" i="50"/>
  <c r="BL893" i="50"/>
  <c r="BB900" i="50"/>
  <c r="BD911" i="50"/>
  <c r="BM911" i="50"/>
  <c r="BL921" i="50"/>
  <c r="BC921" i="50"/>
  <c r="BL926" i="50"/>
  <c r="BC926" i="50"/>
  <c r="BC936" i="50"/>
  <c r="BL936" i="50"/>
  <c r="BB967" i="50"/>
  <c r="BK967" i="50"/>
  <c r="BQ967" i="50" s="1"/>
  <c r="BB978" i="50"/>
  <c r="BK978" i="50"/>
  <c r="BB985" i="50"/>
  <c r="BK985" i="50"/>
  <c r="BB998" i="50"/>
  <c r="BK998" i="50"/>
  <c r="BD1030" i="50"/>
  <c r="BM1030" i="50"/>
  <c r="BD1089" i="50"/>
  <c r="BM1089" i="50"/>
  <c r="BB1121" i="50"/>
  <c r="BK1121" i="50"/>
  <c r="BM1123" i="50"/>
  <c r="BD1123" i="50"/>
  <c r="BD1171" i="50"/>
  <c r="BM1171" i="50"/>
  <c r="BC1174" i="50"/>
  <c r="BL1174" i="50"/>
  <c r="BB1257" i="50"/>
  <c r="BK1257" i="50"/>
  <c r="BL1282" i="50"/>
  <c r="BC1282" i="50"/>
  <c r="BD1295" i="50"/>
  <c r="BM1295" i="50"/>
  <c r="BL1297" i="50"/>
  <c r="BC1297" i="50"/>
  <c r="BB791" i="50"/>
  <c r="BK791" i="50"/>
  <c r="BD792" i="50"/>
  <c r="BM792" i="50"/>
  <c r="BB795" i="50"/>
  <c r="BK795" i="50"/>
  <c r="BB800" i="50"/>
  <c r="BK800" i="50"/>
  <c r="BP800" i="50" s="1"/>
  <c r="BB805" i="50"/>
  <c r="BK805" i="50"/>
  <c r="BC813" i="50"/>
  <c r="BL813" i="50"/>
  <c r="BB818" i="50"/>
  <c r="BK818" i="50"/>
  <c r="BC836" i="50"/>
  <c r="BL836" i="50"/>
  <c r="BB838" i="50"/>
  <c r="BK838" i="50"/>
  <c r="BD859" i="50"/>
  <c r="BM859" i="50"/>
  <c r="BB868" i="50"/>
  <c r="BK868" i="50"/>
  <c r="BL871" i="50"/>
  <c r="BC871" i="50"/>
  <c r="BD879" i="50"/>
  <c r="BM879" i="50"/>
  <c r="BD886" i="50"/>
  <c r="BM886" i="50"/>
  <c r="BC889" i="50"/>
  <c r="BL889" i="50"/>
  <c r="BD890" i="50"/>
  <c r="BK949" i="50"/>
  <c r="BB949" i="50"/>
  <c r="BL957" i="50"/>
  <c r="BC957" i="50"/>
  <c r="BD964" i="50"/>
  <c r="BM964" i="50"/>
  <c r="BK974" i="50"/>
  <c r="BB974" i="50"/>
  <c r="BD981" i="50"/>
  <c r="BM981" i="50"/>
  <c r="BB986" i="50"/>
  <c r="BK986" i="50"/>
  <c r="BC1007" i="50"/>
  <c r="BL1007" i="50"/>
  <c r="BB1029" i="50"/>
  <c r="BK1029" i="50"/>
  <c r="BL1147" i="50"/>
  <c r="BC1147" i="50"/>
  <c r="BB1170" i="50"/>
  <c r="BK1170" i="50"/>
  <c r="BB728" i="50"/>
  <c r="BC738" i="50"/>
  <c r="BC742" i="50"/>
  <c r="BT742" i="50" s="1"/>
  <c r="BB748" i="50"/>
  <c r="BK748" i="50"/>
  <c r="BD749" i="50"/>
  <c r="BM749" i="50"/>
  <c r="BB751" i="50"/>
  <c r="BK751" i="50"/>
  <c r="BB755" i="50"/>
  <c r="BK755" i="50"/>
  <c r="BD756" i="50"/>
  <c r="BM756" i="50"/>
  <c r="BB758" i="50"/>
  <c r="BK758" i="50"/>
  <c r="BB762" i="50"/>
  <c r="BK762" i="50"/>
  <c r="BB766" i="50"/>
  <c r="BH766" i="50" s="1"/>
  <c r="BK766" i="50"/>
  <c r="BB768" i="50"/>
  <c r="BD768" i="50"/>
  <c r="BB772" i="50"/>
  <c r="BS772" i="50" s="1"/>
  <c r="BC778" i="50"/>
  <c r="BB780" i="50"/>
  <c r="BB781" i="50"/>
  <c r="BK781" i="50"/>
  <c r="BD782" i="50"/>
  <c r="BC784" i="50"/>
  <c r="BB786" i="50"/>
  <c r="BK786" i="50"/>
  <c r="BC788" i="50"/>
  <c r="BB801" i="50"/>
  <c r="BK801" i="50"/>
  <c r="BD801" i="50"/>
  <c r="BD805" i="50"/>
  <c r="BB811" i="50"/>
  <c r="BC811" i="50"/>
  <c r="BD819" i="50"/>
  <c r="BC821" i="50"/>
  <c r="BC824" i="50"/>
  <c r="BB827" i="50"/>
  <c r="BK827" i="50"/>
  <c r="BB830" i="50"/>
  <c r="BK830" i="50"/>
  <c r="BD831" i="50"/>
  <c r="BM831" i="50"/>
  <c r="BB833" i="50"/>
  <c r="BK833" i="50"/>
  <c r="BD833" i="50"/>
  <c r="BD838" i="50"/>
  <c r="BB843" i="50"/>
  <c r="BB844" i="50"/>
  <c r="BK844" i="50"/>
  <c r="BD845" i="50"/>
  <c r="BM845" i="50"/>
  <c r="BC846" i="50"/>
  <c r="BD860" i="50"/>
  <c r="BM860" i="50"/>
  <c r="BC866" i="50"/>
  <c r="BL866" i="50"/>
  <c r="BB874" i="50"/>
  <c r="BK874" i="50"/>
  <c r="BC877" i="50"/>
  <c r="BL877" i="50"/>
  <c r="BC883" i="50"/>
  <c r="BL883" i="50"/>
  <c r="BB885" i="50"/>
  <c r="BD887" i="50"/>
  <c r="BM887" i="50"/>
  <c r="BD903" i="50"/>
  <c r="BM903" i="50"/>
  <c r="BC909" i="50"/>
  <c r="BT909" i="50" s="1"/>
  <c r="BD916" i="50"/>
  <c r="BL977" i="50"/>
  <c r="BC977" i="50"/>
  <c r="BD1012" i="50"/>
  <c r="BU1012" i="50" s="1"/>
  <c r="BC1027" i="50"/>
  <c r="BL1027" i="50"/>
  <c r="BM1146" i="50"/>
  <c r="BD1146" i="50"/>
  <c r="BC943" i="50"/>
  <c r="BL943" i="50"/>
  <c r="BD957" i="50"/>
  <c r="BM957" i="50"/>
  <c r="BD959" i="50"/>
  <c r="BM959" i="50"/>
  <c r="BC960" i="50"/>
  <c r="BL960" i="50"/>
  <c r="BB975" i="50"/>
  <c r="BK975" i="50"/>
  <c r="BD976" i="50"/>
  <c r="BM976" i="50"/>
  <c r="BC980" i="50"/>
  <c r="BL980" i="50"/>
  <c r="BC998" i="50"/>
  <c r="BL998" i="50"/>
  <c r="BD999" i="50"/>
  <c r="BD1000" i="50"/>
  <c r="BB1008" i="50"/>
  <c r="BS1008" i="50" s="1"/>
  <c r="BD1014" i="50"/>
  <c r="BM1014" i="50"/>
  <c r="BB1028" i="50"/>
  <c r="BS1028" i="50" s="1"/>
  <c r="BD1028" i="50"/>
  <c r="BB1035" i="50"/>
  <c r="BD1037" i="50"/>
  <c r="BM1037" i="50"/>
  <c r="BC1039" i="50"/>
  <c r="BL1039" i="50"/>
  <c r="BB1041" i="50"/>
  <c r="BD1042" i="50"/>
  <c r="BM1042" i="50"/>
  <c r="BB1045" i="50"/>
  <c r="BD1059" i="50"/>
  <c r="BM1059" i="50"/>
  <c r="BC1062" i="50"/>
  <c r="BL1062" i="50"/>
  <c r="BB1071" i="50"/>
  <c r="BK1071" i="50"/>
  <c r="BD1082" i="50"/>
  <c r="BM1082" i="50"/>
  <c r="BO1082" i="50" s="1"/>
  <c r="BD1085" i="50"/>
  <c r="BM1085" i="50"/>
  <c r="BD1088" i="50"/>
  <c r="BM1088" i="50"/>
  <c r="BD1108" i="50"/>
  <c r="BM1108" i="50"/>
  <c r="BC1116" i="50"/>
  <c r="BL1116" i="50"/>
  <c r="BC1119" i="50"/>
  <c r="BL1119" i="50"/>
  <c r="BD1120" i="50"/>
  <c r="BB1125" i="50"/>
  <c r="BK1125" i="50"/>
  <c r="BD1126" i="50"/>
  <c r="BC1128" i="50"/>
  <c r="BL1128" i="50"/>
  <c r="BB1129" i="50"/>
  <c r="BK1129" i="50"/>
  <c r="BB1133" i="50"/>
  <c r="BK1133" i="50"/>
  <c r="BB1137" i="50"/>
  <c r="BK1137" i="50"/>
  <c r="BC1141" i="50"/>
  <c r="BL1141" i="50"/>
  <c r="BD1147" i="50"/>
  <c r="BC1150" i="50"/>
  <c r="BL1150" i="50"/>
  <c r="BD1151" i="50"/>
  <c r="BD1152" i="50"/>
  <c r="BM1152" i="50"/>
  <c r="BC1155" i="50"/>
  <c r="BL1155" i="50"/>
  <c r="BC1162" i="50"/>
  <c r="BL1162" i="50"/>
  <c r="BB1164" i="50"/>
  <c r="BD1164" i="50"/>
  <c r="BB1169" i="50"/>
  <c r="BK1169" i="50"/>
  <c r="BD1169" i="50"/>
  <c r="BB1180" i="50"/>
  <c r="BB1181" i="50"/>
  <c r="BK1181" i="50"/>
  <c r="BC1184" i="50"/>
  <c r="BL1184" i="50"/>
  <c r="BB1186" i="50"/>
  <c r="BK1186" i="50"/>
  <c r="BD1187" i="50"/>
  <c r="BM1187" i="50"/>
  <c r="BC1190" i="50"/>
  <c r="BL1190" i="50"/>
  <c r="BD1191" i="50"/>
  <c r="BD1196" i="50"/>
  <c r="BB1223" i="50"/>
  <c r="BK1223" i="50"/>
  <c r="BD1225" i="50"/>
  <c r="BM1225" i="50"/>
  <c r="BC1228" i="50"/>
  <c r="BC1231" i="50"/>
  <c r="BL1231" i="50"/>
  <c r="BB1234" i="50"/>
  <c r="BK1234" i="50"/>
  <c r="BC1242" i="50"/>
  <c r="BL1242" i="50"/>
  <c r="BC1247" i="50"/>
  <c r="BL1247" i="50"/>
  <c r="BB1292" i="50"/>
  <c r="BK1292" i="50"/>
  <c r="BB1357" i="50"/>
  <c r="BK1357" i="50"/>
  <c r="BC1365" i="50"/>
  <c r="BL1365" i="50"/>
  <c r="BB1424" i="50"/>
  <c r="BK1424" i="50"/>
  <c r="BL1453" i="50"/>
  <c r="BC1453" i="50"/>
  <c r="BB1467" i="50"/>
  <c r="BK1467" i="50"/>
  <c r="BP1467" i="50" s="1"/>
  <c r="BL1492" i="50"/>
  <c r="BC1492" i="50"/>
  <c r="BB863" i="50"/>
  <c r="BK863" i="50"/>
  <c r="BB867" i="50"/>
  <c r="BK867" i="50"/>
  <c r="BD868" i="50"/>
  <c r="BM868" i="50"/>
  <c r="BB871" i="50"/>
  <c r="BK871" i="50"/>
  <c r="BB878" i="50"/>
  <c r="BG878" i="50" s="1"/>
  <c r="BB893" i="50"/>
  <c r="BC896" i="50"/>
  <c r="BL896" i="50"/>
  <c r="BB903" i="50"/>
  <c r="BK903" i="50"/>
  <c r="BD918" i="50"/>
  <c r="BM918" i="50"/>
  <c r="BD920" i="50"/>
  <c r="BB922" i="50"/>
  <c r="BC922" i="50"/>
  <c r="BB925" i="50"/>
  <c r="BC927" i="50"/>
  <c r="BL927" i="50"/>
  <c r="BB929" i="50"/>
  <c r="BS929" i="50" s="1"/>
  <c r="BC929" i="50"/>
  <c r="BD931" i="50"/>
  <c r="BC941" i="50"/>
  <c r="BT941" i="50" s="1"/>
  <c r="BD946" i="50"/>
  <c r="BM946" i="50"/>
  <c r="BC961" i="50"/>
  <c r="BC963" i="50"/>
  <c r="BT963" i="50" s="1"/>
  <c r="BC967" i="50"/>
  <c r="BT967" i="50" s="1"/>
  <c r="BC990" i="50"/>
  <c r="BL990" i="50"/>
  <c r="BD991" i="50"/>
  <c r="BD992" i="50"/>
  <c r="BD993" i="50"/>
  <c r="BM993" i="50"/>
  <c r="BC994" i="50"/>
  <c r="BL994" i="50"/>
  <c r="BD995" i="50"/>
  <c r="BD996" i="50"/>
  <c r="BD997" i="50"/>
  <c r="BM997" i="50"/>
  <c r="BC1003" i="50"/>
  <c r="BL1003" i="50"/>
  <c r="BD1006" i="50"/>
  <c r="BM1006" i="50"/>
  <c r="BB1009" i="50"/>
  <c r="BC1013" i="50"/>
  <c r="BL1013" i="50"/>
  <c r="BC1023" i="50"/>
  <c r="BL1023" i="50"/>
  <c r="BB1025" i="50"/>
  <c r="BK1025" i="50"/>
  <c r="BD1031" i="50"/>
  <c r="BM1031" i="50"/>
  <c r="BB1033" i="50"/>
  <c r="BC1033" i="50"/>
  <c r="BB1051" i="50"/>
  <c r="BK1051" i="50"/>
  <c r="BD1051" i="50"/>
  <c r="BB1059" i="50"/>
  <c r="BK1059" i="50"/>
  <c r="BB1065" i="50"/>
  <c r="BD1067" i="50"/>
  <c r="BM1067" i="50"/>
  <c r="BC1077" i="50"/>
  <c r="BB1078" i="50"/>
  <c r="BS1078" i="50" s="1"/>
  <c r="BC1078" i="50"/>
  <c r="BC1080" i="50"/>
  <c r="BD1086" i="50"/>
  <c r="BF1086" i="50" s="1"/>
  <c r="BM1086" i="50"/>
  <c r="BB1091" i="50"/>
  <c r="BS1091" i="50" s="1"/>
  <c r="BD1093" i="50"/>
  <c r="BM1093" i="50"/>
  <c r="BD1101" i="50"/>
  <c r="BM1101" i="50"/>
  <c r="BC1102" i="50"/>
  <c r="BB1107" i="50"/>
  <c r="BS1107" i="50" s="1"/>
  <c r="BC1110" i="50"/>
  <c r="BB1115" i="50"/>
  <c r="BK1115" i="50"/>
  <c r="BB1118" i="50"/>
  <c r="BK1118" i="50"/>
  <c r="BC1120" i="50"/>
  <c r="BL1120" i="50"/>
  <c r="BB1122" i="50"/>
  <c r="BK1122" i="50"/>
  <c r="BB1127" i="50"/>
  <c r="BK1127" i="50"/>
  <c r="BB1130" i="50"/>
  <c r="BK1130" i="50"/>
  <c r="BB1134" i="50"/>
  <c r="BK1134" i="50"/>
  <c r="BC1138" i="50"/>
  <c r="BT1138" i="50" s="1"/>
  <c r="BB1140" i="50"/>
  <c r="BK1140" i="50"/>
  <c r="BB1152" i="50"/>
  <c r="BK1152" i="50"/>
  <c r="BD1154" i="50"/>
  <c r="BM1154" i="50"/>
  <c r="BB1158" i="50"/>
  <c r="BB1159" i="50"/>
  <c r="BK1159" i="50"/>
  <c r="BC1164" i="50"/>
  <c r="BL1164" i="50"/>
  <c r="BD1166" i="50"/>
  <c r="BM1166" i="50"/>
  <c r="BC1168" i="50"/>
  <c r="BL1168" i="50"/>
  <c r="BB1176" i="50"/>
  <c r="BS1176" i="50" s="1"/>
  <c r="BB1177" i="50"/>
  <c r="BK1177" i="50"/>
  <c r="BD1177" i="50"/>
  <c r="BC1180" i="50"/>
  <c r="BL1180" i="50"/>
  <c r="BB1182" i="50"/>
  <c r="BK1182" i="50"/>
  <c r="BD1183" i="50"/>
  <c r="BM1183" i="50"/>
  <c r="BC1196" i="50"/>
  <c r="BM1216" i="50"/>
  <c r="BD1216" i="50"/>
  <c r="BB1220" i="50"/>
  <c r="BK1220" i="50"/>
  <c r="BB1225" i="50"/>
  <c r="BK1225" i="50"/>
  <c r="BB1236" i="50"/>
  <c r="BK1236" i="50"/>
  <c r="BB1244" i="50"/>
  <c r="BK1244" i="50"/>
  <c r="BL1277" i="50"/>
  <c r="BC1277" i="50"/>
  <c r="BD1318" i="50"/>
  <c r="BM1318" i="50"/>
  <c r="BB1346" i="50"/>
  <c r="BK1346" i="50"/>
  <c r="BD1348" i="50"/>
  <c r="BM1348" i="50"/>
  <c r="BK1363" i="50"/>
  <c r="BB1363" i="50"/>
  <c r="BB1432" i="50"/>
  <c r="BK1432" i="50"/>
  <c r="BB1489" i="50"/>
  <c r="BK1489" i="50"/>
  <c r="BK1531" i="50"/>
  <c r="BP1531" i="50" s="1"/>
  <c r="BB1531" i="50"/>
  <c r="BC865" i="50"/>
  <c r="BC873" i="50"/>
  <c r="BC874" i="50"/>
  <c r="BL874" i="50"/>
  <c r="BO874" i="50" s="1"/>
  <c r="BB876" i="50"/>
  <c r="BK876" i="50"/>
  <c r="BB884" i="50"/>
  <c r="BC897" i="50"/>
  <c r="BL897" i="50"/>
  <c r="BB898" i="50"/>
  <c r="BB899" i="50"/>
  <c r="BK899" i="50"/>
  <c r="BB904" i="50"/>
  <c r="BK904" i="50"/>
  <c r="BB908" i="50"/>
  <c r="BD909" i="50"/>
  <c r="BM909" i="50"/>
  <c r="BB911" i="50"/>
  <c r="BC913" i="50"/>
  <c r="BB914" i="50"/>
  <c r="BS914" i="50" s="1"/>
  <c r="BD915" i="50"/>
  <c r="BM915" i="50"/>
  <c r="BD922" i="50"/>
  <c r="BB926" i="50"/>
  <c r="BS926" i="50" s="1"/>
  <c r="BC928" i="50"/>
  <c r="BL928" i="50"/>
  <c r="BD929" i="50"/>
  <c r="BC931" i="50"/>
  <c r="BL931" i="50"/>
  <c r="BD933" i="50"/>
  <c r="BM933" i="50"/>
  <c r="BC937" i="50"/>
  <c r="BT937" i="50" s="1"/>
  <c r="BD938" i="50"/>
  <c r="BM938" i="50"/>
  <c r="BB940" i="50"/>
  <c r="BC942" i="50"/>
  <c r="BT942" i="50" s="1"/>
  <c r="BD943" i="50"/>
  <c r="BM943" i="50"/>
  <c r="BC947" i="50"/>
  <c r="BB948" i="50"/>
  <c r="BS948" i="50" s="1"/>
  <c r="BD949" i="50"/>
  <c r="BM949" i="50"/>
  <c r="BB954" i="50"/>
  <c r="BS954" i="50" s="1"/>
  <c r="BD955" i="50"/>
  <c r="BM955" i="50"/>
  <c r="BB957" i="50"/>
  <c r="BS957" i="50" s="1"/>
  <c r="BB959" i="50"/>
  <c r="BC964" i="50"/>
  <c r="BB965" i="50"/>
  <c r="BK965" i="50"/>
  <c r="BD966" i="50"/>
  <c r="BM966" i="50"/>
  <c r="BC970" i="50"/>
  <c r="BT970" i="50" s="1"/>
  <c r="BB973" i="50"/>
  <c r="BK973" i="50"/>
  <c r="BD974" i="50"/>
  <c r="BM974" i="50"/>
  <c r="BB976" i="50"/>
  <c r="BS976" i="50" s="1"/>
  <c r="BD983" i="50"/>
  <c r="BD984" i="50"/>
  <c r="BD985" i="50"/>
  <c r="BM985" i="50"/>
  <c r="BD987" i="50"/>
  <c r="BD988" i="50"/>
  <c r="BD989" i="50"/>
  <c r="BM989" i="50"/>
  <c r="BB1005" i="50"/>
  <c r="BD1005" i="50"/>
  <c r="BB1014" i="50"/>
  <c r="BB1015" i="50"/>
  <c r="BK1015" i="50"/>
  <c r="BB1020" i="50"/>
  <c r="BD1020" i="50"/>
  <c r="BD1025" i="50"/>
  <c r="BD1026" i="50"/>
  <c r="BM1026" i="50"/>
  <c r="BQ1026" i="50" s="1"/>
  <c r="BD1033" i="50"/>
  <c r="BC1036" i="50"/>
  <c r="BL1036" i="50"/>
  <c r="BB1037" i="50"/>
  <c r="BC1045" i="50"/>
  <c r="BB1047" i="50"/>
  <c r="BD1047" i="50"/>
  <c r="BB1052" i="50"/>
  <c r="BK1052" i="50"/>
  <c r="BD1053" i="50"/>
  <c r="BC1057" i="50"/>
  <c r="BL1057" i="50"/>
  <c r="BD1062" i="50"/>
  <c r="BM1062" i="50"/>
  <c r="BB1066" i="50"/>
  <c r="BS1066" i="50" s="1"/>
  <c r="BC1071" i="50"/>
  <c r="BL1071" i="50"/>
  <c r="BC1075" i="50"/>
  <c r="BB1082" i="50"/>
  <c r="BB1085" i="50"/>
  <c r="BS1085" i="50" s="1"/>
  <c r="BB1088" i="50"/>
  <c r="BC1090" i="50"/>
  <c r="BB1092" i="50"/>
  <c r="BS1092" i="50" s="1"/>
  <c r="BD1097" i="50"/>
  <c r="BM1097" i="50"/>
  <c r="BC1098" i="50"/>
  <c r="BB1100" i="50"/>
  <c r="BS1100" i="50" s="1"/>
  <c r="BC1106" i="50"/>
  <c r="BB1108" i="50"/>
  <c r="BS1108" i="50" s="1"/>
  <c r="BC1111" i="50"/>
  <c r="BO1113" i="50"/>
  <c r="BD1114" i="50"/>
  <c r="BM1114" i="50"/>
  <c r="BC1115" i="50"/>
  <c r="BC1117" i="50"/>
  <c r="BL1117" i="50"/>
  <c r="BC1118" i="50"/>
  <c r="BB1123" i="50"/>
  <c r="BK1123" i="50"/>
  <c r="BC1125" i="50"/>
  <c r="BL1125" i="50"/>
  <c r="BC1127" i="50"/>
  <c r="BC1129" i="50"/>
  <c r="BL1129" i="50"/>
  <c r="BC1130" i="50"/>
  <c r="BT1130" i="50" s="1"/>
  <c r="BC1133" i="50"/>
  <c r="BL1133" i="50"/>
  <c r="BC1134" i="50"/>
  <c r="BC1137" i="50"/>
  <c r="BD1140" i="50"/>
  <c r="BU1140" i="50" s="1"/>
  <c r="BB1143" i="50"/>
  <c r="BS1143" i="50" s="1"/>
  <c r="BB1146" i="50"/>
  <c r="BK1146" i="50"/>
  <c r="BB1149" i="50"/>
  <c r="BK1149" i="50"/>
  <c r="BD1153" i="50"/>
  <c r="BD1155" i="50"/>
  <c r="BM1155" i="50"/>
  <c r="BC1157" i="50"/>
  <c r="BL1157" i="50"/>
  <c r="BB1160" i="50"/>
  <c r="BK1160" i="50"/>
  <c r="BD1162" i="50"/>
  <c r="BM1162" i="50"/>
  <c r="BD1167" i="50"/>
  <c r="BM1167" i="50"/>
  <c r="BB1178" i="50"/>
  <c r="BK1178" i="50"/>
  <c r="BB1187" i="50"/>
  <c r="BB1188" i="50"/>
  <c r="BK1188" i="50"/>
  <c r="BC1195" i="50"/>
  <c r="BL1195" i="50"/>
  <c r="BD1198" i="50"/>
  <c r="BM1198" i="50"/>
  <c r="BC1202" i="50"/>
  <c r="BD1207" i="50"/>
  <c r="BB1215" i="50"/>
  <c r="BK1215" i="50"/>
  <c r="BB1230" i="50"/>
  <c r="BK1230" i="50"/>
  <c r="BD1236" i="50"/>
  <c r="BU1236" i="50" s="1"/>
  <c r="BC1249" i="50"/>
  <c r="BL1249" i="50"/>
  <c r="BC1256" i="50"/>
  <c r="BL1256" i="50"/>
  <c r="BB1274" i="50"/>
  <c r="BK1274" i="50"/>
  <c r="BL1332" i="50"/>
  <c r="BC1332" i="50"/>
  <c r="BC1373" i="50"/>
  <c r="BH1373" i="50" s="1"/>
  <c r="BL1373" i="50"/>
  <c r="BC1431" i="50"/>
  <c r="BL1431" i="50"/>
  <c r="BB1477" i="50"/>
  <c r="BK1477" i="50"/>
  <c r="BB932" i="50"/>
  <c r="BD934" i="50"/>
  <c r="BM934" i="50"/>
  <c r="BD940" i="50"/>
  <c r="BD941" i="50"/>
  <c r="BM941" i="50"/>
  <c r="BC945" i="50"/>
  <c r="BD948" i="50"/>
  <c r="BC951" i="50"/>
  <c r="BL951" i="50"/>
  <c r="BD954" i="50"/>
  <c r="BD960" i="50"/>
  <c r="BB969" i="50"/>
  <c r="BK969" i="50"/>
  <c r="BD970" i="50"/>
  <c r="BM970" i="50"/>
  <c r="BD977" i="50"/>
  <c r="BM977" i="50"/>
  <c r="BC978" i="50"/>
  <c r="BL978" i="50"/>
  <c r="BD979" i="50"/>
  <c r="BC982" i="50"/>
  <c r="BL982" i="50"/>
  <c r="BC986" i="50"/>
  <c r="BL986" i="50"/>
  <c r="BB993" i="50"/>
  <c r="BK993" i="50"/>
  <c r="BB997" i="50"/>
  <c r="BK997" i="50"/>
  <c r="BC1000" i="50"/>
  <c r="BL1000" i="50"/>
  <c r="BD1002" i="50"/>
  <c r="BM1002" i="50"/>
  <c r="BB1011" i="50"/>
  <c r="BK1011" i="50"/>
  <c r="BC1019" i="50"/>
  <c r="BL1019" i="50"/>
  <c r="BD1022" i="50"/>
  <c r="BM1022" i="50"/>
  <c r="BD1027" i="50"/>
  <c r="BM1027" i="50"/>
  <c r="BB1030" i="50"/>
  <c r="BB1031" i="50"/>
  <c r="BK1031" i="50"/>
  <c r="BB1060" i="50"/>
  <c r="BD1063" i="50"/>
  <c r="BM1063" i="50"/>
  <c r="BC1065" i="50"/>
  <c r="BL1065" i="50"/>
  <c r="BB1067" i="50"/>
  <c r="BK1067" i="50"/>
  <c r="BD1069" i="50"/>
  <c r="BM1069" i="50"/>
  <c r="BD1074" i="50"/>
  <c r="BM1074" i="50"/>
  <c r="BD1077" i="50"/>
  <c r="BM1077" i="50"/>
  <c r="BD1080" i="50"/>
  <c r="BM1080" i="50"/>
  <c r="BQ1080" i="50" s="1"/>
  <c r="BC1081" i="50"/>
  <c r="BC1103" i="50"/>
  <c r="BD1115" i="50"/>
  <c r="BU1115" i="50" s="1"/>
  <c r="BC1121" i="50"/>
  <c r="BL1121" i="50"/>
  <c r="BB1131" i="50"/>
  <c r="BK1131" i="50"/>
  <c r="BB1135" i="50"/>
  <c r="BK1135" i="50"/>
  <c r="BC1145" i="50"/>
  <c r="BL1145" i="50"/>
  <c r="BC1148" i="50"/>
  <c r="BL1148" i="50"/>
  <c r="BC1151" i="50"/>
  <c r="BL1151" i="50"/>
  <c r="BB1153" i="50"/>
  <c r="BB1154" i="50"/>
  <c r="BK1154" i="50"/>
  <c r="BC1158" i="50"/>
  <c r="BL1158" i="50"/>
  <c r="BB1161" i="50"/>
  <c r="BK1161" i="50"/>
  <c r="BD1163" i="50"/>
  <c r="BM1163" i="50"/>
  <c r="BB1165" i="50"/>
  <c r="BS1165" i="50" s="1"/>
  <c r="BB1171" i="50"/>
  <c r="BB1172" i="50"/>
  <c r="BK1172" i="50"/>
  <c r="BC1176" i="50"/>
  <c r="BL1176" i="50"/>
  <c r="BD1179" i="50"/>
  <c r="BM1179" i="50"/>
  <c r="BB1189" i="50"/>
  <c r="BK1189" i="50"/>
  <c r="BC1191" i="50"/>
  <c r="BL1191" i="50"/>
  <c r="BD1194" i="50"/>
  <c r="BM1194" i="50"/>
  <c r="BM1210" i="50"/>
  <c r="BD1210" i="50"/>
  <c r="BM1218" i="50"/>
  <c r="BD1218" i="50"/>
  <c r="BD1232" i="50"/>
  <c r="BM1232" i="50"/>
  <c r="BB1246" i="50"/>
  <c r="BK1246" i="50"/>
  <c r="BM1254" i="50"/>
  <c r="BD1254" i="50"/>
  <c r="BB1288" i="50"/>
  <c r="BK1288" i="50"/>
  <c r="BD1330" i="50"/>
  <c r="BM1330" i="50"/>
  <c r="BM1371" i="50"/>
  <c r="BD1371" i="50"/>
  <c r="BK1449" i="50"/>
  <c r="BB1449" i="50"/>
  <c r="BL1475" i="50"/>
  <c r="BC1475" i="50"/>
  <c r="BD1499" i="50"/>
  <c r="BM1499" i="50"/>
  <c r="BC1524" i="50"/>
  <c r="BL1524" i="50"/>
  <c r="BB1527" i="50"/>
  <c r="BK1527" i="50"/>
  <c r="BC1025" i="50"/>
  <c r="BL1025" i="50"/>
  <c r="BC1042" i="50"/>
  <c r="BL1042" i="50"/>
  <c r="BD1045" i="50"/>
  <c r="BM1045" i="50"/>
  <c r="BC1047" i="50"/>
  <c r="BL1047" i="50"/>
  <c r="BD1049" i="50"/>
  <c r="BM1049" i="50"/>
  <c r="BC1051" i="50"/>
  <c r="BL1051" i="50"/>
  <c r="BB1054" i="50"/>
  <c r="BK1054" i="50"/>
  <c r="BC1059" i="50"/>
  <c r="BL1059" i="50"/>
  <c r="BD1095" i="50"/>
  <c r="BM1095" i="50"/>
  <c r="BD1111" i="50"/>
  <c r="BM1111" i="50"/>
  <c r="BB1116" i="50"/>
  <c r="BK1116" i="50"/>
  <c r="BB1119" i="50"/>
  <c r="BK1119" i="50"/>
  <c r="BB1128" i="50"/>
  <c r="BK1128" i="50"/>
  <c r="BB1138" i="50"/>
  <c r="BK1138" i="50"/>
  <c r="BP1138" i="50" s="1"/>
  <c r="BC1140" i="50"/>
  <c r="BL1140" i="50"/>
  <c r="BB1141" i="50"/>
  <c r="BK1141" i="50"/>
  <c r="BC1152" i="50"/>
  <c r="BL1152" i="50"/>
  <c r="BB1155" i="50"/>
  <c r="BK1155" i="50"/>
  <c r="BC1159" i="50"/>
  <c r="BL1159" i="50"/>
  <c r="BB1162" i="50"/>
  <c r="BK1162" i="50"/>
  <c r="BB1167" i="50"/>
  <c r="BK1167" i="50"/>
  <c r="BD1168" i="50"/>
  <c r="BM1168" i="50"/>
  <c r="BC1177" i="50"/>
  <c r="BL1177" i="50"/>
  <c r="BB1184" i="50"/>
  <c r="BK1184" i="50"/>
  <c r="BB1190" i="50"/>
  <c r="BK1190" i="50"/>
  <c r="BB1209" i="50"/>
  <c r="BK1209" i="50"/>
  <c r="BM1222" i="50"/>
  <c r="BD1222" i="50"/>
  <c r="BK1227" i="50"/>
  <c r="BB1227" i="50"/>
  <c r="BM1239" i="50"/>
  <c r="BD1239" i="50"/>
  <c r="BC1251" i="50"/>
  <c r="BL1251" i="50"/>
  <c r="BK1253" i="50"/>
  <c r="BB1253" i="50"/>
  <c r="BL1311" i="50"/>
  <c r="BC1311" i="50"/>
  <c r="BL1327" i="50"/>
  <c r="BC1327" i="50"/>
  <c r="BD1343" i="50"/>
  <c r="BM1343" i="50"/>
  <c r="BC1369" i="50"/>
  <c r="BE1369" i="50" s="1"/>
  <c r="BL1369" i="50"/>
  <c r="BL1418" i="50"/>
  <c r="BC1418" i="50"/>
  <c r="BK1440" i="50"/>
  <c r="BB1440" i="50"/>
  <c r="BD1473" i="50"/>
  <c r="BM1473" i="50"/>
  <c r="BD1486" i="50"/>
  <c r="BM1486" i="50"/>
  <c r="BL1496" i="50"/>
  <c r="BC1496" i="50"/>
  <c r="BB1512" i="50"/>
  <c r="BK1512" i="50"/>
  <c r="BB1520" i="50"/>
  <c r="BK1520" i="50"/>
  <c r="BM1522" i="50"/>
  <c r="BD1522" i="50"/>
  <c r="BM1545" i="50"/>
  <c r="BD1545" i="50"/>
  <c r="BC875" i="50"/>
  <c r="BB877" i="50"/>
  <c r="BK877" i="50"/>
  <c r="BB881" i="50"/>
  <c r="BD882" i="50"/>
  <c r="BM882" i="50"/>
  <c r="BD888" i="50"/>
  <c r="BM888" i="50"/>
  <c r="BC894" i="50"/>
  <c r="BL894" i="50"/>
  <c r="BC899" i="50"/>
  <c r="BL899" i="50"/>
  <c r="BB901" i="50"/>
  <c r="BK901" i="50"/>
  <c r="BB915" i="50"/>
  <c r="BD917" i="50"/>
  <c r="BM917" i="50"/>
  <c r="BD923" i="50"/>
  <c r="BB933" i="50"/>
  <c r="BC935" i="50"/>
  <c r="BL935" i="50"/>
  <c r="BB938" i="50"/>
  <c r="BC938" i="50"/>
  <c r="BD944" i="50"/>
  <c r="BU944" i="50" s="1"/>
  <c r="BD958" i="50"/>
  <c r="BM958" i="50"/>
  <c r="BB963" i="50"/>
  <c r="BK963" i="50"/>
  <c r="BT965" i="50"/>
  <c r="BB970" i="50"/>
  <c r="BK970" i="50"/>
  <c r="BC976" i="50"/>
  <c r="BB977" i="50"/>
  <c r="BK977" i="50"/>
  <c r="BD980" i="50"/>
  <c r="BC985" i="50"/>
  <c r="BC989" i="50"/>
  <c r="BC992" i="50"/>
  <c r="BL992" i="50"/>
  <c r="BC996" i="50"/>
  <c r="BL996" i="50"/>
  <c r="BB1007" i="50"/>
  <c r="BK1007" i="50"/>
  <c r="BB1012" i="50"/>
  <c r="BS1012" i="50" s="1"/>
  <c r="BC1015" i="50"/>
  <c r="BL1015" i="50"/>
  <c r="BD1018" i="50"/>
  <c r="BM1018" i="50"/>
  <c r="BB1026" i="50"/>
  <c r="BS1026" i="50" s="1"/>
  <c r="BB1027" i="50"/>
  <c r="BK1027" i="50"/>
  <c r="BB1032" i="50"/>
  <c r="BD1034" i="50"/>
  <c r="BD1035" i="50"/>
  <c r="BC1037" i="50"/>
  <c r="BB1039" i="50"/>
  <c r="BB1044" i="50"/>
  <c r="BS1044" i="50" s="1"/>
  <c r="BD1046" i="50"/>
  <c r="BM1046" i="50"/>
  <c r="BD1048" i="50"/>
  <c r="BD1050" i="50"/>
  <c r="BM1050" i="50"/>
  <c r="BB1055" i="50"/>
  <c r="BK1055" i="50"/>
  <c r="BD1056" i="50"/>
  <c r="BD1057" i="50"/>
  <c r="BM1057" i="50"/>
  <c r="BB1062" i="50"/>
  <c r="BB1063" i="50"/>
  <c r="BK1063" i="50"/>
  <c r="BB1068" i="50"/>
  <c r="BS1068" i="50" s="1"/>
  <c r="BD1071" i="50"/>
  <c r="BM1071" i="50"/>
  <c r="BB1083" i="50"/>
  <c r="BS1083" i="50" s="1"/>
  <c r="BC1088" i="50"/>
  <c r="BC1092" i="50"/>
  <c r="BB1094" i="50"/>
  <c r="BS1094" i="50" s="1"/>
  <c r="BB1097" i="50"/>
  <c r="BS1097" i="50" s="1"/>
  <c r="BD1099" i="50"/>
  <c r="BM1099" i="50"/>
  <c r="BN1099" i="50" s="1"/>
  <c r="BC1100" i="50"/>
  <c r="BT1100" i="50" s="1"/>
  <c r="BD1103" i="50"/>
  <c r="BM1103" i="50"/>
  <c r="BB1105" i="50"/>
  <c r="BS1105" i="50" s="1"/>
  <c r="BB1114" i="50"/>
  <c r="BC1122" i="50"/>
  <c r="BB1124" i="50"/>
  <c r="BK1124" i="50"/>
  <c r="BB1132" i="50"/>
  <c r="BK1132" i="50"/>
  <c r="BB1136" i="50"/>
  <c r="BK1136" i="50"/>
  <c r="BB1144" i="50"/>
  <c r="BS1144" i="50" s="1"/>
  <c r="BC1149" i="50"/>
  <c r="BL1149" i="50"/>
  <c r="BB1150" i="50"/>
  <c r="BC1153" i="50"/>
  <c r="BL1153" i="50"/>
  <c r="BD1157" i="50"/>
  <c r="BM1157" i="50"/>
  <c r="BC1160" i="50"/>
  <c r="BL1160" i="50"/>
  <c r="BB1163" i="50"/>
  <c r="BK1163" i="50"/>
  <c r="BB1173" i="50"/>
  <c r="BS1173" i="50" s="1"/>
  <c r="BB1174" i="50"/>
  <c r="BK1174" i="50"/>
  <c r="BD1175" i="50"/>
  <c r="BM1175" i="50"/>
  <c r="BC1178" i="50"/>
  <c r="BL1178" i="50"/>
  <c r="BC1188" i="50"/>
  <c r="BL1188" i="50"/>
  <c r="BD1195" i="50"/>
  <c r="BM1195" i="50"/>
  <c r="BM1223" i="50"/>
  <c r="BD1223" i="50"/>
  <c r="BM1234" i="50"/>
  <c r="BD1234" i="50"/>
  <c r="BB1238" i="50"/>
  <c r="BK1238" i="50"/>
  <c r="BK1259" i="50"/>
  <c r="BB1259" i="50"/>
  <c r="BM1309" i="50"/>
  <c r="BD1309" i="50"/>
  <c r="BC1341" i="50"/>
  <c r="BL1341" i="50"/>
  <c r="BB1387" i="50"/>
  <c r="BK1387" i="50"/>
  <c r="BB1454" i="50"/>
  <c r="BK1454" i="50"/>
  <c r="BD1507" i="50"/>
  <c r="BM1507" i="50"/>
  <c r="BD1540" i="50"/>
  <c r="BM1540" i="50"/>
  <c r="BL1137" i="50"/>
  <c r="BC868" i="50"/>
  <c r="BL868" i="50"/>
  <c r="BC880" i="50"/>
  <c r="BL880" i="50"/>
  <c r="BD883" i="50"/>
  <c r="BM883" i="50"/>
  <c r="BB886" i="50"/>
  <c r="BB891" i="50"/>
  <c r="BB892" i="50"/>
  <c r="BK892" i="50"/>
  <c r="BB895" i="50"/>
  <c r="BB896" i="50"/>
  <c r="BK896" i="50"/>
  <c r="BD896" i="50"/>
  <c r="BC900" i="50"/>
  <c r="BL900" i="50"/>
  <c r="BC905" i="50"/>
  <c r="BL905" i="50"/>
  <c r="BB906" i="50"/>
  <c r="BS906" i="50" s="1"/>
  <c r="BB907" i="50"/>
  <c r="BK907" i="50"/>
  <c r="BB916" i="50"/>
  <c r="BD925" i="50"/>
  <c r="BM925" i="50"/>
  <c r="BD928" i="50"/>
  <c r="BD930" i="50"/>
  <c r="BU930" i="50" s="1"/>
  <c r="BB934" i="50"/>
  <c r="BS934" i="50" s="1"/>
  <c r="BB936" i="50"/>
  <c r="BS936" i="50" s="1"/>
  <c r="BB941" i="50"/>
  <c r="BS941" i="50" s="1"/>
  <c r="BD942" i="50"/>
  <c r="BM942" i="50"/>
  <c r="BB953" i="50"/>
  <c r="BS953" i="50" s="1"/>
  <c r="BC955" i="50"/>
  <c r="BD956" i="50"/>
  <c r="BD961" i="50"/>
  <c r="BM961" i="50"/>
  <c r="BC966" i="50"/>
  <c r="BC968" i="50"/>
  <c r="BT968" i="50" s="1"/>
  <c r="BB971" i="50"/>
  <c r="BK971" i="50"/>
  <c r="BD972" i="50"/>
  <c r="BM972" i="50"/>
  <c r="BC974" i="50"/>
  <c r="BB981" i="50"/>
  <c r="BK981" i="50"/>
  <c r="BD982" i="50"/>
  <c r="BM982" i="50"/>
  <c r="BC983" i="50"/>
  <c r="BC984" i="50"/>
  <c r="BL984" i="50"/>
  <c r="BC987" i="50"/>
  <c r="BC988" i="50"/>
  <c r="BL988" i="50"/>
  <c r="BB990" i="50"/>
  <c r="BK990" i="50"/>
  <c r="BB994" i="50"/>
  <c r="BK994" i="50"/>
  <c r="BB1002" i="50"/>
  <c r="BB1003" i="50"/>
  <c r="BK1003" i="50"/>
  <c r="BC1011" i="50"/>
  <c r="BL1011" i="50"/>
  <c r="BB1017" i="50"/>
  <c r="BD1017" i="50"/>
  <c r="BB1022" i="50"/>
  <c r="BB1023" i="50"/>
  <c r="BK1023" i="50"/>
  <c r="BC1031" i="50"/>
  <c r="BG1031" i="50" s="1"/>
  <c r="BL1031" i="50"/>
  <c r="BB1040" i="50"/>
  <c r="BB1049" i="50"/>
  <c r="BK1049" i="50"/>
  <c r="BC1053" i="50"/>
  <c r="BL1053" i="50"/>
  <c r="BB1056" i="50"/>
  <c r="BK1056" i="50"/>
  <c r="BD1058" i="50"/>
  <c r="BM1058" i="50"/>
  <c r="BC1061" i="50"/>
  <c r="BL1061" i="50"/>
  <c r="BD1065" i="50"/>
  <c r="BM1065" i="50"/>
  <c r="BC1067" i="50"/>
  <c r="BL1067" i="50"/>
  <c r="BB1069" i="50"/>
  <c r="BS1069" i="50" s="1"/>
  <c r="BB1070" i="50"/>
  <c r="BK1070" i="50"/>
  <c r="BB1074" i="50"/>
  <c r="BS1074" i="50" s="1"/>
  <c r="BB1077" i="50"/>
  <c r="BD1078" i="50"/>
  <c r="BM1078" i="50"/>
  <c r="BB1080" i="50"/>
  <c r="BS1080" i="50" s="1"/>
  <c r="BC1082" i="50"/>
  <c r="BC1083" i="50"/>
  <c r="BT1083" i="50" s="1"/>
  <c r="BC1089" i="50"/>
  <c r="BD1091" i="50"/>
  <c r="BM1091" i="50"/>
  <c r="BD1096" i="50"/>
  <c r="BM1096" i="50"/>
  <c r="BB1102" i="50"/>
  <c r="BS1102" i="50" s="1"/>
  <c r="BD1107" i="50"/>
  <c r="BE1107" i="50" s="1"/>
  <c r="BM1107" i="50"/>
  <c r="BB1110" i="50"/>
  <c r="BC1113" i="50"/>
  <c r="BB1120" i="50"/>
  <c r="BK1120" i="50"/>
  <c r="BD1124" i="50"/>
  <c r="BD1125" i="50"/>
  <c r="BU1125" i="50" s="1"/>
  <c r="BC1131" i="50"/>
  <c r="BL1131" i="50"/>
  <c r="BD1132" i="50"/>
  <c r="BC1135" i="50"/>
  <c r="BG1135" i="50" s="1"/>
  <c r="BL1135" i="50"/>
  <c r="BD1136" i="50"/>
  <c r="BC1143" i="50"/>
  <c r="BC1144" i="50"/>
  <c r="BB1147" i="50"/>
  <c r="BC1154" i="50"/>
  <c r="BL1154" i="50"/>
  <c r="BB1156" i="50"/>
  <c r="BD1156" i="50"/>
  <c r="BC1161" i="50"/>
  <c r="BL1161" i="50"/>
  <c r="BC1165" i="50"/>
  <c r="BB1168" i="50"/>
  <c r="BK1168" i="50"/>
  <c r="BC1172" i="50"/>
  <c r="BL1172" i="50"/>
  <c r="BD1174" i="50"/>
  <c r="BD1176" i="50"/>
  <c r="BM1176" i="50"/>
  <c r="BB1179" i="50"/>
  <c r="BB1185" i="50"/>
  <c r="BS1185" i="50" s="1"/>
  <c r="BD1185" i="50"/>
  <c r="BB1194" i="50"/>
  <c r="BC1203" i="50"/>
  <c r="BL1203" i="50"/>
  <c r="BC1208" i="50"/>
  <c r="BL1208" i="50"/>
  <c r="BB1222" i="50"/>
  <c r="BK1222" i="50"/>
  <c r="BC1226" i="50"/>
  <c r="BL1226" i="50"/>
  <c r="BM1229" i="50"/>
  <c r="BD1229" i="50"/>
  <c r="BC1237" i="50"/>
  <c r="BL1237" i="50"/>
  <c r="BB1239" i="50"/>
  <c r="BK1239" i="50"/>
  <c r="BB1248" i="50"/>
  <c r="BK1248" i="50"/>
  <c r="BD1250" i="50"/>
  <c r="BM1250" i="50"/>
  <c r="BC1252" i="50"/>
  <c r="BL1252" i="50"/>
  <c r="BD1257" i="50"/>
  <c r="BM1257" i="50"/>
  <c r="BQ1257" i="50" s="1"/>
  <c r="BC1258" i="50"/>
  <c r="BL1258" i="50"/>
  <c r="BN1258" i="50" s="1"/>
  <c r="BB1270" i="50"/>
  <c r="BK1270" i="50"/>
  <c r="BL1275" i="50"/>
  <c r="BC1275" i="50"/>
  <c r="BD1382" i="50"/>
  <c r="BM1382" i="50"/>
  <c r="BQ1382" i="50" s="1"/>
  <c r="BD1468" i="50"/>
  <c r="BM1468" i="50"/>
  <c r="BB1506" i="50"/>
  <c r="BK1506" i="50"/>
  <c r="BD1536" i="50"/>
  <c r="BM1536" i="50"/>
  <c r="BL1539" i="50"/>
  <c r="BC1539" i="50"/>
  <c r="BT1201" i="50"/>
  <c r="BC1207" i="50"/>
  <c r="BC1210" i="50"/>
  <c r="BL1210" i="50"/>
  <c r="BB1211" i="50"/>
  <c r="BS1211" i="50" s="1"/>
  <c r="BB1212" i="50"/>
  <c r="BK1212" i="50"/>
  <c r="BC1215" i="50"/>
  <c r="BC1216" i="50"/>
  <c r="BL1216" i="50"/>
  <c r="BC1217" i="50"/>
  <c r="BC1219" i="50"/>
  <c r="BC1222" i="50"/>
  <c r="BL1222" i="50"/>
  <c r="BD1230" i="50"/>
  <c r="BU1230" i="50" s="1"/>
  <c r="BD1235" i="50"/>
  <c r="BD1237" i="50"/>
  <c r="BD1238" i="50"/>
  <c r="BB1243" i="50"/>
  <c r="BK1243" i="50"/>
  <c r="BB1249" i="50"/>
  <c r="BB1254" i="50"/>
  <c r="BD1258" i="50"/>
  <c r="BD1259" i="50"/>
  <c r="BU1259" i="50" s="1"/>
  <c r="BC1266" i="50"/>
  <c r="BC1272" i="50"/>
  <c r="BB1280" i="50"/>
  <c r="BK1280" i="50"/>
  <c r="BD1282" i="50"/>
  <c r="BM1282" i="50"/>
  <c r="BC1285" i="50"/>
  <c r="BC1294" i="50"/>
  <c r="BL1294" i="50"/>
  <c r="BB1301" i="50"/>
  <c r="BK1301" i="50"/>
  <c r="BD1307" i="50"/>
  <c r="BB1312" i="50"/>
  <c r="BK1312" i="50"/>
  <c r="BD1312" i="50"/>
  <c r="BB1316" i="50"/>
  <c r="BB1317" i="50"/>
  <c r="BK1317" i="50"/>
  <c r="BC1319" i="50"/>
  <c r="BC1321" i="50"/>
  <c r="BC1326" i="50"/>
  <c r="BL1326" i="50"/>
  <c r="BB1328" i="50"/>
  <c r="BK1328" i="50"/>
  <c r="BC1331" i="50"/>
  <c r="BL1331" i="50"/>
  <c r="BC1334" i="50"/>
  <c r="BS1337" i="50"/>
  <c r="BB1345" i="50"/>
  <c r="BK1345" i="50"/>
  <c r="BD1347" i="50"/>
  <c r="BM1347" i="50"/>
  <c r="BB1352" i="50"/>
  <c r="BK1352" i="50"/>
  <c r="BD1354" i="50"/>
  <c r="BM1354" i="50"/>
  <c r="BB1356" i="50"/>
  <c r="BS1356" i="50" s="1"/>
  <c r="BD1357" i="50"/>
  <c r="BB1359" i="50"/>
  <c r="BK1359" i="50"/>
  <c r="BD1360" i="50"/>
  <c r="BM1360" i="50"/>
  <c r="BD1362" i="50"/>
  <c r="BU1362" i="50" s="1"/>
  <c r="BC1372" i="50"/>
  <c r="BL1372" i="50"/>
  <c r="BB1380" i="50"/>
  <c r="BS1380" i="50" s="1"/>
  <c r="BD1380" i="50"/>
  <c r="BD1386" i="50"/>
  <c r="BB1391" i="50"/>
  <c r="BK1391" i="50"/>
  <c r="BD1392" i="50"/>
  <c r="BM1392" i="50"/>
  <c r="BU1397" i="50"/>
  <c r="BC1400" i="50"/>
  <c r="BC1403" i="50"/>
  <c r="BL1403" i="50"/>
  <c r="BC1411" i="50"/>
  <c r="BD1416" i="50"/>
  <c r="BB1419" i="50"/>
  <c r="BK1419" i="50"/>
  <c r="BC1422" i="50"/>
  <c r="BL1422" i="50"/>
  <c r="BB1423" i="50"/>
  <c r="BS1423" i="50" s="1"/>
  <c r="BD1423" i="50"/>
  <c r="BD1436" i="50"/>
  <c r="BM1436" i="50"/>
  <c r="BD1439" i="50"/>
  <c r="BD1444" i="50"/>
  <c r="BM1444" i="50"/>
  <c r="BB1446" i="50"/>
  <c r="BS1446" i="50" s="1"/>
  <c r="BC1446" i="50"/>
  <c r="BD1449" i="50"/>
  <c r="BU1449" i="50" s="1"/>
  <c r="BD1453" i="50"/>
  <c r="BB1458" i="50"/>
  <c r="BK1458" i="50"/>
  <c r="BD1459" i="50"/>
  <c r="BM1459" i="50"/>
  <c r="BB1466" i="50"/>
  <c r="BK1466" i="50"/>
  <c r="BB1472" i="50"/>
  <c r="BK1472" i="50"/>
  <c r="BD1485" i="50"/>
  <c r="BC1488" i="50"/>
  <c r="BD1494" i="50"/>
  <c r="BM1494" i="50"/>
  <c r="BD1498" i="50"/>
  <c r="BH1498" i="50" s="1"/>
  <c r="BM1498" i="50"/>
  <c r="BC1501" i="50"/>
  <c r="BC1503" i="50"/>
  <c r="BB1511" i="50"/>
  <c r="BK1511" i="50"/>
  <c r="BC1516" i="50"/>
  <c r="BL1516" i="50"/>
  <c r="BB1519" i="50"/>
  <c r="BK1519" i="50"/>
  <c r="BD1520" i="50"/>
  <c r="BD1521" i="50"/>
  <c r="BM1521" i="50"/>
  <c r="BB1526" i="50"/>
  <c r="BK1526" i="50"/>
  <c r="BD1528" i="50"/>
  <c r="BC1529" i="50"/>
  <c r="BL1529" i="50"/>
  <c r="BB1530" i="50"/>
  <c r="BC1530" i="50"/>
  <c r="BT1530" i="50" s="1"/>
  <c r="BB1534" i="50"/>
  <c r="BS1534" i="50" s="1"/>
  <c r="BB1543" i="50"/>
  <c r="BK1543" i="50"/>
  <c r="BB1547" i="50"/>
  <c r="BK1547" i="50"/>
  <c r="BB1552" i="50"/>
  <c r="BK1552" i="50"/>
  <c r="BB1198" i="50"/>
  <c r="BD1200" i="50"/>
  <c r="BM1200" i="50"/>
  <c r="BB1208" i="50"/>
  <c r="BK1208" i="50"/>
  <c r="BD1209" i="50"/>
  <c r="BC1211" i="50"/>
  <c r="BL1211" i="50"/>
  <c r="BD1215" i="50"/>
  <c r="BU1215" i="50" s="1"/>
  <c r="BB1218" i="50"/>
  <c r="BS1218" i="50" s="1"/>
  <c r="BC1220" i="50"/>
  <c r="BL1220" i="50"/>
  <c r="BC1223" i="50"/>
  <c r="BL1223" i="50"/>
  <c r="BB1224" i="50"/>
  <c r="BB1228" i="50"/>
  <c r="BK1228" i="50"/>
  <c r="BD1231" i="50"/>
  <c r="BM1231" i="50"/>
  <c r="BC1232" i="50"/>
  <c r="BC1234" i="50"/>
  <c r="BL1234" i="50"/>
  <c r="BB1241" i="50"/>
  <c r="BK1241" i="50"/>
  <c r="BB1245" i="50"/>
  <c r="BK1245" i="50"/>
  <c r="BP1245" i="50" s="1"/>
  <c r="BB1250" i="50"/>
  <c r="BB1251" i="50"/>
  <c r="BK1251" i="50"/>
  <c r="BD1252" i="50"/>
  <c r="BM1252" i="50"/>
  <c r="BC1254" i="50"/>
  <c r="BL1254" i="50"/>
  <c r="BB1255" i="50"/>
  <c r="BB1256" i="50"/>
  <c r="BK1256" i="50"/>
  <c r="BD1260" i="50"/>
  <c r="BC1262" i="50"/>
  <c r="BT1262" i="50" s="1"/>
  <c r="BD1264" i="50"/>
  <c r="BB1281" i="50"/>
  <c r="BD1283" i="50"/>
  <c r="BM1283" i="50"/>
  <c r="BB1286" i="50"/>
  <c r="BB1297" i="50"/>
  <c r="BK1297" i="50"/>
  <c r="BD1297" i="50"/>
  <c r="BB1305" i="50"/>
  <c r="BG1305" i="50" s="1"/>
  <c r="BK1305" i="50"/>
  <c r="BB1308" i="50"/>
  <c r="BS1308" i="50" s="1"/>
  <c r="BD1308" i="50"/>
  <c r="BU1314" i="50"/>
  <c r="BC1316" i="50"/>
  <c r="BL1316" i="50"/>
  <c r="BD1317" i="50"/>
  <c r="BD1319" i="50"/>
  <c r="BM1319" i="50"/>
  <c r="BB1322" i="50"/>
  <c r="BK1322" i="50"/>
  <c r="BD1322" i="50"/>
  <c r="BC1324" i="50"/>
  <c r="BT1324" i="50" s="1"/>
  <c r="BC1333" i="50"/>
  <c r="BG1333" i="50" s="1"/>
  <c r="BD1334" i="50"/>
  <c r="BM1334" i="50"/>
  <c r="BB1338" i="50"/>
  <c r="BK1338" i="50"/>
  <c r="BD1339" i="50"/>
  <c r="BM1339" i="50"/>
  <c r="BC1350" i="50"/>
  <c r="BT1350" i="50" s="1"/>
  <c r="BB1353" i="50"/>
  <c r="BD1355" i="50"/>
  <c r="BD1361" i="50"/>
  <c r="BM1361" i="50"/>
  <c r="BD1364" i="50"/>
  <c r="BM1364" i="50"/>
  <c r="BQ1364" i="50" s="1"/>
  <c r="BC1366" i="50"/>
  <c r="BL1366" i="50"/>
  <c r="BB1367" i="50"/>
  <c r="BK1367" i="50"/>
  <c r="BO1367" i="50" s="1"/>
  <c r="BD1368" i="50"/>
  <c r="BM1368" i="50"/>
  <c r="BB1370" i="50"/>
  <c r="BK1370" i="50"/>
  <c r="BB1374" i="50"/>
  <c r="BB1375" i="50"/>
  <c r="BK1375" i="50"/>
  <c r="BC1380" i="50"/>
  <c r="BL1380" i="50"/>
  <c r="BB1381" i="50"/>
  <c r="BD1381" i="50"/>
  <c r="BB1388" i="50"/>
  <c r="BK1388" i="50"/>
  <c r="BB1392" i="50"/>
  <c r="BK1392" i="50"/>
  <c r="BD1398" i="50"/>
  <c r="BD1402" i="50"/>
  <c r="BD1408" i="50"/>
  <c r="BB1417" i="50"/>
  <c r="BK1417" i="50"/>
  <c r="BB1420" i="50"/>
  <c r="BD1424" i="50"/>
  <c r="BD1425" i="50"/>
  <c r="BM1425" i="50"/>
  <c r="BC1427" i="50"/>
  <c r="BL1427" i="50"/>
  <c r="BD1429" i="50"/>
  <c r="BD1432" i="50"/>
  <c r="BD1433" i="50"/>
  <c r="BM1433" i="50"/>
  <c r="BC1434" i="50"/>
  <c r="BB1436" i="50"/>
  <c r="BK1436" i="50"/>
  <c r="BC1439" i="50"/>
  <c r="BL1439" i="50"/>
  <c r="BB1444" i="50"/>
  <c r="BK1444" i="50"/>
  <c r="BB1451" i="50"/>
  <c r="BK1451" i="50"/>
  <c r="BD1451" i="50"/>
  <c r="BD1454" i="50"/>
  <c r="BU1454" i="50" s="1"/>
  <c r="BB1459" i="50"/>
  <c r="BK1459" i="50"/>
  <c r="BC1461" i="50"/>
  <c r="BB1464" i="50"/>
  <c r="BK1464" i="50"/>
  <c r="BC1470" i="50"/>
  <c r="BD1479" i="50"/>
  <c r="BM1479" i="50"/>
  <c r="BB1482" i="50"/>
  <c r="BK1482" i="50"/>
  <c r="BC1485" i="50"/>
  <c r="BL1485" i="50"/>
  <c r="BC1491" i="50"/>
  <c r="BT1491" i="50" s="1"/>
  <c r="BB1494" i="50"/>
  <c r="BD1495" i="50"/>
  <c r="BM1495" i="50"/>
  <c r="BD1506" i="50"/>
  <c r="BU1506" i="50" s="1"/>
  <c r="BC1510" i="50"/>
  <c r="BB1513" i="50"/>
  <c r="BK1513" i="50"/>
  <c r="BD1513" i="50"/>
  <c r="BD1514" i="50"/>
  <c r="BC1518" i="50"/>
  <c r="BL1518" i="50"/>
  <c r="BB1521" i="50"/>
  <c r="BD1532" i="50"/>
  <c r="BM1532" i="50"/>
  <c r="BB1535" i="50"/>
  <c r="BD1537" i="50"/>
  <c r="BM1537" i="50"/>
  <c r="BB1563" i="50"/>
  <c r="BK1563" i="50"/>
  <c r="BM1560" i="50"/>
  <c r="BL1483" i="50"/>
  <c r="BL1255" i="50"/>
  <c r="BT1255" i="50" s="1"/>
  <c r="BD1267" i="50"/>
  <c r="BU1267" i="50" s="1"/>
  <c r="BB1272" i="50"/>
  <c r="BK1272" i="50"/>
  <c r="BC1276" i="50"/>
  <c r="BL1276" i="50"/>
  <c r="BD1288" i="50"/>
  <c r="BM1288" i="50"/>
  <c r="BC1289" i="50"/>
  <c r="BT1289" i="50" s="1"/>
  <c r="BC1291" i="50"/>
  <c r="BL1291" i="50"/>
  <c r="BD1293" i="50"/>
  <c r="BC1296" i="50"/>
  <c r="BL1296" i="50"/>
  <c r="BC1302" i="50"/>
  <c r="BD1310" i="50"/>
  <c r="BM1310" i="50"/>
  <c r="BC1315" i="50"/>
  <c r="BT1315" i="50" s="1"/>
  <c r="BB1318" i="50"/>
  <c r="BK1318" i="50"/>
  <c r="BC1322" i="50"/>
  <c r="BD1326" i="50"/>
  <c r="BB1330" i="50"/>
  <c r="BK1330" i="50"/>
  <c r="BD1331" i="50"/>
  <c r="BM1331" i="50"/>
  <c r="BC1338" i="50"/>
  <c r="BC1342" i="50"/>
  <c r="BL1342" i="50"/>
  <c r="BD1344" i="50"/>
  <c r="BM1344" i="50"/>
  <c r="BC1360" i="50"/>
  <c r="BD1363" i="50"/>
  <c r="BC1367" i="50"/>
  <c r="BT1367" i="50" s="1"/>
  <c r="BB1371" i="50"/>
  <c r="BK1371" i="50"/>
  <c r="BB1376" i="50"/>
  <c r="BK1376" i="50"/>
  <c r="BC1391" i="50"/>
  <c r="BL1391" i="50"/>
  <c r="BC1396" i="50"/>
  <c r="BL1396" i="50"/>
  <c r="BD1412" i="50"/>
  <c r="BU1412" i="50" s="1"/>
  <c r="BC1419" i="50"/>
  <c r="BL1419" i="50"/>
  <c r="BB1421" i="50"/>
  <c r="BK1421" i="50"/>
  <c r="BD1421" i="50"/>
  <c r="BU1421" i="50" s="1"/>
  <c r="BC1426" i="50"/>
  <c r="BD1445" i="50"/>
  <c r="BM1445" i="50"/>
  <c r="BD1474" i="50"/>
  <c r="BM1474" i="50"/>
  <c r="BB1478" i="50"/>
  <c r="BK1478" i="50"/>
  <c r="BD1480" i="50"/>
  <c r="BM1480" i="50"/>
  <c r="BB1483" i="50"/>
  <c r="BK1483" i="50"/>
  <c r="BB1486" i="50"/>
  <c r="BK1486" i="50"/>
  <c r="BB1490" i="50"/>
  <c r="BK1490" i="50"/>
  <c r="BB1499" i="50"/>
  <c r="BK1499" i="50"/>
  <c r="BC1500" i="50"/>
  <c r="BB1503" i="50"/>
  <c r="BK1503" i="50"/>
  <c r="BB1507" i="50"/>
  <c r="BK1507" i="50"/>
  <c r="BB1522" i="50"/>
  <c r="BK1522" i="50"/>
  <c r="BC1526" i="50"/>
  <c r="BL1526" i="50"/>
  <c r="BD1529" i="50"/>
  <c r="BM1529" i="50"/>
  <c r="BD1533" i="50"/>
  <c r="BM1533" i="50"/>
  <c r="BB1554" i="50"/>
  <c r="BK1554" i="50"/>
  <c r="BD1555" i="50"/>
  <c r="BC1557" i="50"/>
  <c r="BM1528" i="50"/>
  <c r="BK1514" i="50"/>
  <c r="BK1362" i="50"/>
  <c r="BL1305" i="50"/>
  <c r="BK1249" i="50"/>
  <c r="BB1191" i="50"/>
  <c r="BC1193" i="50"/>
  <c r="BB1195" i="50"/>
  <c r="BD1202" i="50"/>
  <c r="BM1202" i="50"/>
  <c r="BB1205" i="50"/>
  <c r="BK1205" i="50"/>
  <c r="BD1205" i="50"/>
  <c r="BD1206" i="50"/>
  <c r="BU1206" i="50" s="1"/>
  <c r="BC1209" i="50"/>
  <c r="BC1218" i="50"/>
  <c r="BL1218" i="50"/>
  <c r="BD1221" i="50"/>
  <c r="BC1225" i="50"/>
  <c r="BU1226" i="50"/>
  <c r="BD1228" i="50"/>
  <c r="BC1230" i="50"/>
  <c r="BL1230" i="50"/>
  <c r="BB1231" i="50"/>
  <c r="BK1231" i="50"/>
  <c r="BD1233" i="50"/>
  <c r="BM1233" i="50"/>
  <c r="BT1235" i="50"/>
  <c r="BC1236" i="50"/>
  <c r="BT1238" i="50"/>
  <c r="BC1244" i="50"/>
  <c r="BL1244" i="50"/>
  <c r="BD1253" i="50"/>
  <c r="BC1259" i="50"/>
  <c r="BL1259" i="50"/>
  <c r="BB1260" i="50"/>
  <c r="BS1260" i="50" s="1"/>
  <c r="BC1267" i="50"/>
  <c r="BD1273" i="50"/>
  <c r="BU1273" i="50" s="1"/>
  <c r="BB1278" i="50"/>
  <c r="BK1278" i="50"/>
  <c r="BD1278" i="50"/>
  <c r="BD1279" i="50"/>
  <c r="BB1283" i="50"/>
  <c r="BK1283" i="50"/>
  <c r="BC1290" i="50"/>
  <c r="BT1290" i="50" s="1"/>
  <c r="BB1293" i="50"/>
  <c r="BC1293" i="50"/>
  <c r="BD1299" i="50"/>
  <c r="BM1299" i="50"/>
  <c r="BD1302" i="50"/>
  <c r="BB1306" i="50"/>
  <c r="BK1306" i="50"/>
  <c r="BC1307" i="50"/>
  <c r="BC1308" i="50"/>
  <c r="BL1308" i="50"/>
  <c r="BB1314" i="50"/>
  <c r="BK1314" i="50"/>
  <c r="BQ1314" i="50" s="1"/>
  <c r="BD1315" i="50"/>
  <c r="BM1315" i="50"/>
  <c r="BC1330" i="50"/>
  <c r="BD1335" i="50"/>
  <c r="BC1337" i="50"/>
  <c r="BB1339" i="50"/>
  <c r="BK1339" i="50"/>
  <c r="BB1343" i="50"/>
  <c r="BS1343" i="50" s="1"/>
  <c r="BB1349" i="50"/>
  <c r="BK1349" i="50"/>
  <c r="BC1352" i="50"/>
  <c r="BT1352" i="50" s="1"/>
  <c r="BB1361" i="50"/>
  <c r="BK1361" i="50"/>
  <c r="BD1365" i="50"/>
  <c r="BM1365" i="50"/>
  <c r="BB1368" i="50"/>
  <c r="BK1368" i="50"/>
  <c r="BC1374" i="50"/>
  <c r="BL1374" i="50"/>
  <c r="BC1381" i="50"/>
  <c r="BL1381" i="50"/>
  <c r="BB1382" i="50"/>
  <c r="BS1382" i="50" s="1"/>
  <c r="BB1383" i="50"/>
  <c r="BK1383" i="50"/>
  <c r="BD1385" i="50"/>
  <c r="BM1385" i="50"/>
  <c r="BC1387" i="50"/>
  <c r="BL1387" i="50"/>
  <c r="BB1393" i="50"/>
  <c r="BB1394" i="50"/>
  <c r="BK1394" i="50"/>
  <c r="BB1398" i="50"/>
  <c r="BC1398" i="50"/>
  <c r="BT1398" i="50" s="1"/>
  <c r="BD1399" i="50"/>
  <c r="BB1402" i="50"/>
  <c r="BC1402" i="50"/>
  <c r="BC1404" i="50"/>
  <c r="BT1404" i="50" s="1"/>
  <c r="BC1421" i="50"/>
  <c r="BC1424" i="50"/>
  <c r="BL1424" i="50"/>
  <c r="BC1432" i="50"/>
  <c r="BL1432" i="50"/>
  <c r="BB1437" i="50"/>
  <c r="BS1437" i="50" s="1"/>
  <c r="BD1438" i="50"/>
  <c r="BC1440" i="50"/>
  <c r="BL1440" i="50"/>
  <c r="BC1447" i="50"/>
  <c r="BD1448" i="50"/>
  <c r="BD1452" i="50"/>
  <c r="BU1452" i="50" s="1"/>
  <c r="BC1454" i="50"/>
  <c r="BL1454" i="50"/>
  <c r="BB1455" i="50"/>
  <c r="BK1455" i="50"/>
  <c r="BB1460" i="50"/>
  <c r="BK1460" i="50"/>
  <c r="BD1465" i="50"/>
  <c r="BM1465" i="50"/>
  <c r="BB1469" i="50"/>
  <c r="BK1469" i="50"/>
  <c r="BC1473" i="50"/>
  <c r="BC1476" i="50"/>
  <c r="BB1479" i="50"/>
  <c r="BK1479" i="50"/>
  <c r="BC1486" i="50"/>
  <c r="BC1490" i="50"/>
  <c r="BD1492" i="50"/>
  <c r="BM1492" i="50"/>
  <c r="BC1499" i="50"/>
  <c r="BT1499" i="50" s="1"/>
  <c r="BB1508" i="50"/>
  <c r="BK1508" i="50"/>
  <c r="BC1512" i="50"/>
  <c r="BL1512" i="50"/>
  <c r="BB1515" i="50"/>
  <c r="BK1515" i="50"/>
  <c r="BQ1515" i="50" s="1"/>
  <c r="BD1516" i="50"/>
  <c r="BD1517" i="50"/>
  <c r="BM1517" i="50"/>
  <c r="BC1520" i="50"/>
  <c r="BL1520" i="50"/>
  <c r="BD1524" i="50"/>
  <c r="BC1527" i="50"/>
  <c r="BL1527" i="50"/>
  <c r="BB1541" i="50"/>
  <c r="BK1541" i="50"/>
  <c r="BC1545" i="50"/>
  <c r="BB1549" i="50"/>
  <c r="BK1549" i="50"/>
  <c r="BK1528" i="50"/>
  <c r="BS1528" i="50" s="1"/>
  <c r="BL1510" i="50"/>
  <c r="BM1355" i="50"/>
  <c r="BB1310" i="50"/>
  <c r="BK1310" i="50"/>
  <c r="BC1313" i="50"/>
  <c r="BL1313" i="50"/>
  <c r="BD1316" i="50"/>
  <c r="BM1316" i="50"/>
  <c r="BC1325" i="50"/>
  <c r="BL1325" i="50"/>
  <c r="BB1335" i="50"/>
  <c r="BK1335" i="50"/>
  <c r="BD1336" i="50"/>
  <c r="BM1336" i="50"/>
  <c r="BB1340" i="50"/>
  <c r="BK1340" i="50"/>
  <c r="BB1344" i="50"/>
  <c r="BK1344" i="50"/>
  <c r="BD1351" i="50"/>
  <c r="BM1351" i="50"/>
  <c r="BD1356" i="50"/>
  <c r="BM1356" i="50"/>
  <c r="BD1358" i="50"/>
  <c r="BM1358" i="50"/>
  <c r="BD1366" i="50"/>
  <c r="BM1366" i="50"/>
  <c r="BB1378" i="50"/>
  <c r="BK1378" i="50"/>
  <c r="BB1384" i="50"/>
  <c r="BK1384" i="50"/>
  <c r="BC1405" i="50"/>
  <c r="BL1405" i="50"/>
  <c r="BC1417" i="50"/>
  <c r="BL1417" i="50"/>
  <c r="BD1427" i="50"/>
  <c r="BM1427" i="50"/>
  <c r="BB1434" i="50"/>
  <c r="BK1434" i="50"/>
  <c r="BD1442" i="50"/>
  <c r="BM1442" i="50"/>
  <c r="BD1446" i="50"/>
  <c r="BM1446" i="50"/>
  <c r="BC1452" i="50"/>
  <c r="BC1460" i="50"/>
  <c r="BT1460" i="50" s="1"/>
  <c r="BD1462" i="50"/>
  <c r="BM1462" i="50"/>
  <c r="BC1469" i="50"/>
  <c r="BT1469" i="50" s="1"/>
  <c r="BD1471" i="50"/>
  <c r="BM1471" i="50"/>
  <c r="BB1474" i="50"/>
  <c r="BK1474" i="50"/>
  <c r="BB1480" i="50"/>
  <c r="BK1480" i="50"/>
  <c r="BB1484" i="50"/>
  <c r="BK1484" i="50"/>
  <c r="BD1484" i="50"/>
  <c r="BB1491" i="50"/>
  <c r="BK1491" i="50"/>
  <c r="BC1495" i="50"/>
  <c r="BD1501" i="50"/>
  <c r="BM1501" i="50"/>
  <c r="BB1504" i="50"/>
  <c r="BS1504" i="50" s="1"/>
  <c r="BB1505" i="50"/>
  <c r="BK1505" i="50"/>
  <c r="BB1516" i="50"/>
  <c r="BK1516" i="50"/>
  <c r="BB1523" i="50"/>
  <c r="BK1523" i="50"/>
  <c r="BC1541" i="50"/>
  <c r="BB1556" i="50"/>
  <c r="BK1556" i="50"/>
  <c r="BK1348" i="50"/>
  <c r="BB1201" i="50"/>
  <c r="BS1201" i="50" s="1"/>
  <c r="BB1206" i="50"/>
  <c r="BB1210" i="50"/>
  <c r="BD1211" i="50"/>
  <c r="BB1216" i="50"/>
  <c r="BD1217" i="50"/>
  <c r="BD1220" i="50"/>
  <c r="BB1226" i="50"/>
  <c r="BK1226" i="50"/>
  <c r="BD1227" i="50"/>
  <c r="BB1232" i="50"/>
  <c r="BB1233" i="50"/>
  <c r="BK1233" i="50"/>
  <c r="BC1239" i="50"/>
  <c r="BL1239" i="50"/>
  <c r="BC1246" i="50"/>
  <c r="BL1246" i="50"/>
  <c r="BD1247" i="50"/>
  <c r="BD1248" i="50"/>
  <c r="BD1249" i="50"/>
  <c r="BM1249" i="50"/>
  <c r="BC1264" i="50"/>
  <c r="BL1264" i="50"/>
  <c r="BD1266" i="50"/>
  <c r="BU1266" i="50" s="1"/>
  <c r="BB1268" i="50"/>
  <c r="BB1275" i="50"/>
  <c r="BK1275" i="50"/>
  <c r="BD1275" i="50"/>
  <c r="BB1279" i="50"/>
  <c r="BD1280" i="50"/>
  <c r="BM1280" i="50"/>
  <c r="BC1281" i="50"/>
  <c r="BB1284" i="50"/>
  <c r="BD1294" i="50"/>
  <c r="BB1299" i="50"/>
  <c r="BK1299" i="50"/>
  <c r="BD1304" i="50"/>
  <c r="BM1304" i="50"/>
  <c r="BC1309" i="50"/>
  <c r="BL1309" i="50"/>
  <c r="BB1320" i="50"/>
  <c r="BS1324" i="50"/>
  <c r="BB1326" i="50"/>
  <c r="BB1327" i="50"/>
  <c r="BK1327" i="50"/>
  <c r="BU1328" i="50"/>
  <c r="BC1329" i="50"/>
  <c r="BT1329" i="50" s="1"/>
  <c r="BB1331" i="50"/>
  <c r="BB1332" i="50"/>
  <c r="BK1332" i="50"/>
  <c r="BB1341" i="50"/>
  <c r="BK1341" i="50"/>
  <c r="BD1342" i="50"/>
  <c r="BM1342" i="50"/>
  <c r="BD1345" i="50"/>
  <c r="BM1345" i="50"/>
  <c r="BC1347" i="50"/>
  <c r="BB1350" i="50"/>
  <c r="BK1350" i="50"/>
  <c r="BC1354" i="50"/>
  <c r="BC1355" i="50"/>
  <c r="BB1365" i="50"/>
  <c r="BK1365" i="50"/>
  <c r="BS1369" i="50"/>
  <c r="BC1371" i="50"/>
  <c r="BL1371" i="50"/>
  <c r="BB1372" i="50"/>
  <c r="BD1391" i="50"/>
  <c r="BM1391" i="50"/>
  <c r="BB1395" i="50"/>
  <c r="BS1395" i="50" s="1"/>
  <c r="BB1399" i="50"/>
  <c r="BG1399" i="50" s="1"/>
  <c r="BB1403" i="50"/>
  <c r="BD1411" i="50"/>
  <c r="BB1414" i="50"/>
  <c r="BK1414" i="50"/>
  <c r="BC1416" i="50"/>
  <c r="BD1419" i="50"/>
  <c r="BB1422" i="50"/>
  <c r="BS1422" i="50" s="1"/>
  <c r="BD1422" i="50"/>
  <c r="BB1426" i="50"/>
  <c r="BD1435" i="50"/>
  <c r="BM1435" i="50"/>
  <c r="BC1437" i="50"/>
  <c r="BL1437" i="50"/>
  <c r="BB1438" i="50"/>
  <c r="BS1438" i="50" s="1"/>
  <c r="BD1441" i="50"/>
  <c r="BB1448" i="50"/>
  <c r="BC1450" i="50"/>
  <c r="BD1458" i="50"/>
  <c r="BM1458" i="50"/>
  <c r="BC1459" i="50"/>
  <c r="BB1461" i="50"/>
  <c r="BK1461" i="50"/>
  <c r="BD1463" i="50"/>
  <c r="BM1463" i="50"/>
  <c r="BD1466" i="50"/>
  <c r="BM1466" i="50"/>
  <c r="BB1470" i="50"/>
  <c r="BK1470" i="50"/>
  <c r="BD1472" i="50"/>
  <c r="BM1472" i="50"/>
  <c r="BD1476" i="50"/>
  <c r="BM1476" i="50"/>
  <c r="BD1481" i="50"/>
  <c r="BM1481" i="50"/>
  <c r="BB1492" i="50"/>
  <c r="BK1492" i="50"/>
  <c r="BD1493" i="50"/>
  <c r="BM1493" i="50"/>
  <c r="BB1496" i="50"/>
  <c r="BK1496" i="50"/>
  <c r="BD1497" i="50"/>
  <c r="BM1497" i="50"/>
  <c r="BB1509" i="50"/>
  <c r="BK1509" i="50"/>
  <c r="BU1526" i="50"/>
  <c r="BS1539" i="50"/>
  <c r="BC1544" i="50"/>
  <c r="BB1546" i="50"/>
  <c r="BK1546" i="50"/>
  <c r="BC1548" i="50"/>
  <c r="BD1552" i="50"/>
  <c r="BD1557" i="50"/>
  <c r="BB1561" i="50"/>
  <c r="BD1562" i="50"/>
  <c r="BG1562" i="50" s="1"/>
  <c r="BM1562" i="50"/>
  <c r="BM1524" i="50"/>
  <c r="BD1255" i="50"/>
  <c r="BM1255" i="50"/>
  <c r="BC1265" i="50"/>
  <c r="BL1265" i="50"/>
  <c r="BD1268" i="50"/>
  <c r="BC1273" i="50"/>
  <c r="BL1273" i="50"/>
  <c r="BC1283" i="50"/>
  <c r="BL1283" i="50"/>
  <c r="BD1285" i="50"/>
  <c r="BC1287" i="50"/>
  <c r="BL1287" i="50"/>
  <c r="BB1290" i="50"/>
  <c r="BK1290" i="50"/>
  <c r="BB1295" i="50"/>
  <c r="BK1295" i="50"/>
  <c r="BC1298" i="50"/>
  <c r="BL1298" i="50"/>
  <c r="BB1300" i="50"/>
  <c r="BK1300" i="50"/>
  <c r="BB1303" i="50"/>
  <c r="BK1303" i="50"/>
  <c r="BC1323" i="50"/>
  <c r="BL1323" i="50"/>
  <c r="BB1336" i="50"/>
  <c r="BK1336" i="50"/>
  <c r="BC1339" i="50"/>
  <c r="BL1339" i="50"/>
  <c r="BB1351" i="50"/>
  <c r="BK1351" i="50"/>
  <c r="BD1353" i="50"/>
  <c r="BM1353" i="50"/>
  <c r="BB1358" i="50"/>
  <c r="BK1358" i="50"/>
  <c r="BC1361" i="50"/>
  <c r="BL1361" i="50"/>
  <c r="BB1366" i="50"/>
  <c r="BK1366" i="50"/>
  <c r="BD1374" i="50"/>
  <c r="BM1374" i="50"/>
  <c r="BB1386" i="50"/>
  <c r="BK1386" i="50"/>
  <c r="BC1394" i="50"/>
  <c r="BL1394" i="50"/>
  <c r="BC1409" i="50"/>
  <c r="BL1409" i="50"/>
  <c r="BC1425" i="50"/>
  <c r="BL1425" i="50"/>
  <c r="BB1427" i="50"/>
  <c r="BK1427" i="50"/>
  <c r="BC1430" i="50"/>
  <c r="BL1430" i="50"/>
  <c r="BB1439" i="50"/>
  <c r="BK1439" i="50"/>
  <c r="BB1442" i="50"/>
  <c r="BK1442" i="50"/>
  <c r="BT1455" i="50"/>
  <c r="BB1457" i="50"/>
  <c r="BK1457" i="50"/>
  <c r="BB1471" i="50"/>
  <c r="BK1471" i="50"/>
  <c r="BD1477" i="50"/>
  <c r="BM1477" i="50"/>
  <c r="BB1488" i="50"/>
  <c r="BK1488" i="50"/>
  <c r="BB1501" i="50"/>
  <c r="BK1501" i="50"/>
  <c r="BD1502" i="50"/>
  <c r="BM1502" i="50"/>
  <c r="BB1525" i="50"/>
  <c r="BS1525" i="50" s="1"/>
  <c r="BD1535" i="50"/>
  <c r="BM1535" i="50"/>
  <c r="BL1537" i="50"/>
  <c r="BC1537" i="50"/>
  <c r="BC1549" i="50"/>
  <c r="BL1549" i="50"/>
  <c r="BB1557" i="50"/>
  <c r="BK1557" i="50"/>
  <c r="BB1550" i="50"/>
  <c r="BD1550" i="50"/>
  <c r="BD1551" i="50"/>
  <c r="BD1556" i="50"/>
  <c r="BC1558" i="50"/>
  <c r="BB1560" i="50"/>
  <c r="BD1561" i="50"/>
  <c r="BK1510" i="50"/>
  <c r="BK1560" i="50"/>
  <c r="BK1544" i="50"/>
  <c r="BM1538" i="50"/>
  <c r="BP1538" i="50" s="1"/>
  <c r="BB1517" i="50"/>
  <c r="BD1518" i="50"/>
  <c r="BD1519" i="50"/>
  <c r="BC1522" i="50"/>
  <c r="BB1524" i="50"/>
  <c r="BD1525" i="50"/>
  <c r="BM1525" i="50"/>
  <c r="BP1525" i="50" s="1"/>
  <c r="BC1528" i="50"/>
  <c r="BL1528" i="50"/>
  <c r="BC1542" i="50"/>
  <c r="BD1553" i="50"/>
  <c r="BU1553" i="50" s="1"/>
  <c r="BC1555" i="50"/>
  <c r="BB1558" i="50"/>
  <c r="BM1561" i="50"/>
  <c r="BL1522" i="50"/>
  <c r="BC1508" i="50"/>
  <c r="BL1508" i="50"/>
  <c r="BB1518" i="50"/>
  <c r="BB1529" i="50"/>
  <c r="BD1530" i="50"/>
  <c r="BU1530" i="50" s="1"/>
  <c r="BD1534" i="50"/>
  <c r="BD1539" i="50"/>
  <c r="BD1541" i="50"/>
  <c r="BU1541" i="50" s="1"/>
  <c r="BB1545" i="50"/>
  <c r="BS1545" i="50" s="1"/>
  <c r="BB1548" i="50"/>
  <c r="BC1556" i="50"/>
  <c r="BT1556" i="50" s="1"/>
  <c r="BB1559" i="50"/>
  <c r="BD1563" i="50"/>
  <c r="BK1548" i="50"/>
  <c r="BM1534" i="50"/>
  <c r="BS132" i="50"/>
  <c r="BS1103" i="50"/>
  <c r="BO511" i="50"/>
  <c r="BN503" i="50"/>
  <c r="BP503" i="50"/>
  <c r="BQ191" i="50"/>
  <c r="BS143" i="50"/>
  <c r="BS95" i="50"/>
  <c r="BY95" i="50" s="1"/>
  <c r="BN95" i="50"/>
  <c r="BQ95" i="50"/>
  <c r="BO95" i="50"/>
  <c r="BN71" i="50"/>
  <c r="BQ71" i="50"/>
  <c r="BO71" i="50"/>
  <c r="BN39" i="50"/>
  <c r="BO1289" i="50"/>
  <c r="BQ364" i="50"/>
  <c r="BN364" i="50"/>
  <c r="BP364" i="50"/>
  <c r="BO364" i="50"/>
  <c r="BN300" i="50"/>
  <c r="BO300" i="50"/>
  <c r="BP300" i="50"/>
  <c r="BQ300" i="50"/>
  <c r="BS12" i="50"/>
  <c r="BS7" i="50"/>
  <c r="BN1289" i="50"/>
  <c r="BS508" i="50"/>
  <c r="BN236" i="50"/>
  <c r="BO236" i="50"/>
  <c r="BP236" i="50"/>
  <c r="BQ236" i="50"/>
  <c r="BO228" i="50"/>
  <c r="BQ228" i="50"/>
  <c r="BS164" i="50"/>
  <c r="BN1113" i="50"/>
  <c r="BQ1113" i="50"/>
  <c r="BS721" i="50"/>
  <c r="BO505" i="50"/>
  <c r="BP505" i="50"/>
  <c r="BN385" i="50"/>
  <c r="BO385" i="50"/>
  <c r="BP385" i="50"/>
  <c r="BQ385" i="50"/>
  <c r="BS321" i="50"/>
  <c r="BS305" i="50"/>
  <c r="BN137" i="50"/>
  <c r="BQ137" i="50"/>
  <c r="BQ1324" i="50"/>
  <c r="BO687" i="50"/>
  <c r="BN638" i="50"/>
  <c r="BO638" i="50"/>
  <c r="BP638" i="50"/>
  <c r="BQ638" i="50"/>
  <c r="BS270" i="50"/>
  <c r="BS262" i="50"/>
  <c r="BN110" i="50"/>
  <c r="BS86" i="50"/>
  <c r="BN86" i="50"/>
  <c r="BO86" i="50"/>
  <c r="BP86" i="50"/>
  <c r="BN30" i="50"/>
  <c r="BS324" i="50"/>
  <c r="BS1203" i="50"/>
  <c r="BS1099" i="50"/>
  <c r="BS499" i="50"/>
  <c r="BS475" i="50"/>
  <c r="BS355" i="50"/>
  <c r="BS211" i="50"/>
  <c r="BS163" i="50"/>
  <c r="BQ1156" i="50"/>
  <c r="BO1100" i="50"/>
  <c r="BN1068" i="50"/>
  <c r="BO1068" i="50"/>
  <c r="BP1068" i="50"/>
  <c r="BQ1068" i="50"/>
  <c r="BO524" i="50"/>
  <c r="BS428" i="50"/>
  <c r="BS952" i="50"/>
  <c r="BN952" i="50"/>
  <c r="BO952" i="50"/>
  <c r="BP952" i="50"/>
  <c r="BQ952" i="50"/>
  <c r="BN920" i="50"/>
  <c r="BO920" i="50"/>
  <c r="BP920" i="50"/>
  <c r="BQ920" i="50"/>
  <c r="BO680" i="50"/>
  <c r="BS368" i="50"/>
  <c r="BS264" i="50"/>
  <c r="BQ240" i="50"/>
  <c r="BS168" i="50"/>
  <c r="BN168" i="50"/>
  <c r="BO168" i="50"/>
  <c r="BP168" i="50"/>
  <c r="BQ168" i="50"/>
  <c r="BS152" i="50"/>
  <c r="BS96" i="50"/>
  <c r="BS64" i="50"/>
  <c r="BS48" i="50"/>
  <c r="BS40" i="50"/>
  <c r="BO16" i="50"/>
  <c r="BO541" i="50"/>
  <c r="BQ541" i="50"/>
  <c r="BN501" i="50"/>
  <c r="BS429" i="50"/>
  <c r="BS325" i="50"/>
  <c r="BN325" i="50"/>
  <c r="BN309" i="50"/>
  <c r="BQ309" i="50"/>
  <c r="BO309" i="50"/>
  <c r="BQ301" i="50"/>
  <c r="BO293" i="50"/>
  <c r="BQ285" i="50"/>
  <c r="BO245" i="50"/>
  <c r="BS237" i="50"/>
  <c r="BN229" i="50"/>
  <c r="BS205" i="50"/>
  <c r="BO197" i="50"/>
  <c r="BQ1289" i="50"/>
  <c r="BQ1267" i="50"/>
  <c r="BP301" i="50"/>
  <c r="BN1044" i="50"/>
  <c r="BP1106" i="50"/>
  <c r="BS1090" i="50"/>
  <c r="BS602" i="50"/>
  <c r="BS474" i="50"/>
  <c r="BO474" i="50"/>
  <c r="BS458" i="50"/>
  <c r="BO82" i="50"/>
  <c r="BP50" i="50"/>
  <c r="BN18" i="50"/>
  <c r="BO18" i="50"/>
  <c r="BP18" i="50"/>
  <c r="BQ18" i="50"/>
  <c r="BP1423" i="50"/>
  <c r="BP1289" i="50"/>
  <c r="BP1217" i="50"/>
  <c r="BP1113" i="50"/>
  <c r="BP721" i="50"/>
  <c r="BE45" i="50"/>
  <c r="BF52" i="50"/>
  <c r="BF40" i="50"/>
  <c r="BH35" i="50"/>
  <c r="BG54" i="50"/>
  <c r="BH83" i="50"/>
  <c r="BE209" i="50"/>
  <c r="BE53" i="50"/>
  <c r="BF189" i="50"/>
  <c r="BH189" i="50"/>
  <c r="BH17" i="50"/>
  <c r="BD166" i="50"/>
  <c r="BD170" i="50"/>
  <c r="BD174" i="50"/>
  <c r="BD178" i="50"/>
  <c r="BD182" i="50"/>
  <c r="BD186" i="50"/>
  <c r="BD190" i="50"/>
  <c r="BD194" i="50"/>
  <c r="BD198" i="50"/>
  <c r="BD202" i="50"/>
  <c r="BD206" i="50"/>
  <c r="BD210" i="50"/>
  <c r="BD214" i="50"/>
  <c r="BD218" i="50"/>
  <c r="BD222" i="50"/>
  <c r="BD226" i="50"/>
  <c r="BD230" i="50"/>
  <c r="BD234" i="50"/>
  <c r="BD238" i="50"/>
  <c r="BD242" i="50"/>
  <c r="BD246" i="50"/>
  <c r="BD250" i="50"/>
  <c r="BD254" i="50"/>
  <c r="BD258" i="50"/>
  <c r="BD262" i="50"/>
  <c r="BD266" i="50"/>
  <c r="BD270" i="50"/>
  <c r="BD274" i="50"/>
  <c r="BD278" i="50"/>
  <c r="BD282" i="50"/>
  <c r="BD285" i="50"/>
  <c r="BU285" i="50" s="1"/>
  <c r="BB286" i="50"/>
  <c r="BD293" i="50"/>
  <c r="BH295" i="50"/>
  <c r="BD301" i="50"/>
  <c r="BC358" i="50"/>
  <c r="BC364" i="50"/>
  <c r="BD365" i="50"/>
  <c r="BC370" i="50"/>
  <c r="BD410" i="50"/>
  <c r="BB412" i="50"/>
  <c r="BC455" i="50"/>
  <c r="BB126" i="50"/>
  <c r="BE175" i="50"/>
  <c r="BD284" i="50"/>
  <c r="BE284" i="50" s="1"/>
  <c r="BB285" i="50"/>
  <c r="BS285" i="50" s="1"/>
  <c r="BD292" i="50"/>
  <c r="BD300" i="50"/>
  <c r="BD332" i="50"/>
  <c r="BD340" i="50"/>
  <c r="BD356" i="50"/>
  <c r="BC367" i="50"/>
  <c r="BC385" i="50"/>
  <c r="BT385" i="50" s="1"/>
  <c r="BC389" i="50"/>
  <c r="BC391" i="50"/>
  <c r="BD407" i="50"/>
  <c r="BD411" i="50"/>
  <c r="BE291" i="50"/>
  <c r="BC128" i="50"/>
  <c r="BD168" i="50"/>
  <c r="BF168" i="50" s="1"/>
  <c r="BD172" i="50"/>
  <c r="BD176" i="50"/>
  <c r="BD180" i="50"/>
  <c r="BD184" i="50"/>
  <c r="BH184" i="50" s="1"/>
  <c r="BD188" i="50"/>
  <c r="BD192" i="50"/>
  <c r="BG195" i="50"/>
  <c r="BD196" i="50"/>
  <c r="BD200" i="50"/>
  <c r="BD204" i="50"/>
  <c r="BD208" i="50"/>
  <c r="BD212" i="50"/>
  <c r="BD216" i="50"/>
  <c r="BD220" i="50"/>
  <c r="BG220" i="50" s="1"/>
  <c r="BD224" i="50"/>
  <c r="BD228" i="50"/>
  <c r="BD232" i="50"/>
  <c r="BG232" i="50" s="1"/>
  <c r="BD236" i="50"/>
  <c r="BD240" i="50"/>
  <c r="BD244" i="50"/>
  <c r="BD248" i="50"/>
  <c r="BD252" i="50"/>
  <c r="BD256" i="50"/>
  <c r="BD260" i="50"/>
  <c r="BD264" i="50"/>
  <c r="BD268" i="50"/>
  <c r="BD272" i="50"/>
  <c r="BD276" i="50"/>
  <c r="BD280" i="50"/>
  <c r="BD289" i="50"/>
  <c r="BH291" i="50"/>
  <c r="BD297" i="50"/>
  <c r="BD303" i="50"/>
  <c r="BG305" i="50"/>
  <c r="BC311" i="50"/>
  <c r="BC319" i="50"/>
  <c r="BC327" i="50"/>
  <c r="BC329" i="50"/>
  <c r="BC335" i="50"/>
  <c r="BC337" i="50"/>
  <c r="BC343" i="50"/>
  <c r="BC345" i="50"/>
  <c r="BC351" i="50"/>
  <c r="BC353" i="50"/>
  <c r="BC359" i="50"/>
  <c r="BC369" i="50"/>
  <c r="BD381" i="50"/>
  <c r="BC393" i="50"/>
  <c r="BC395" i="50"/>
  <c r="BC408" i="50"/>
  <c r="BD426" i="50"/>
  <c r="BB446" i="50"/>
  <c r="BB452" i="50"/>
  <c r="BS452" i="50" s="1"/>
  <c r="BH175" i="50"/>
  <c r="BG295" i="50"/>
  <c r="BD363" i="50"/>
  <c r="BU363" i="50" s="1"/>
  <c r="BC398" i="50"/>
  <c r="BB401" i="50"/>
  <c r="BB403" i="50"/>
  <c r="BS403" i="50" s="1"/>
  <c r="BC312" i="50"/>
  <c r="BC320" i="50"/>
  <c r="BC328" i="50"/>
  <c r="BC336" i="50"/>
  <c r="BC344" i="50"/>
  <c r="BC352" i="50"/>
  <c r="BF352" i="50" s="1"/>
  <c r="BC368" i="50"/>
  <c r="BD370" i="50"/>
  <c r="BC427" i="50"/>
  <c r="BD430" i="50"/>
  <c r="BD444" i="50"/>
  <c r="BC478" i="50"/>
  <c r="BC555" i="50"/>
  <c r="BF576" i="50"/>
  <c r="BH576" i="50"/>
  <c r="BB579" i="50"/>
  <c r="BD623" i="50"/>
  <c r="BC309" i="50"/>
  <c r="BC317" i="50"/>
  <c r="BC325" i="50"/>
  <c r="BF325" i="50" s="1"/>
  <c r="BC333" i="50"/>
  <c r="BC341" i="50"/>
  <c r="BC349" i="50"/>
  <c r="BC357" i="50"/>
  <c r="BC362" i="50"/>
  <c r="BC366" i="50"/>
  <c r="BC375" i="50"/>
  <c r="BB399" i="50"/>
  <c r="BB409" i="50"/>
  <c r="BS409" i="50" s="1"/>
  <c r="BC425" i="50"/>
  <c r="BC463" i="50"/>
  <c r="BB513" i="50"/>
  <c r="BC531" i="50"/>
  <c r="BC584" i="50"/>
  <c r="BD652" i="50"/>
  <c r="BC316" i="50"/>
  <c r="BC324" i="50"/>
  <c r="BC332" i="50"/>
  <c r="BC340" i="50"/>
  <c r="BC348" i="50"/>
  <c r="BC356" i="50"/>
  <c r="BC400" i="50"/>
  <c r="BC415" i="50"/>
  <c r="BD421" i="50"/>
  <c r="BC423" i="50"/>
  <c r="BD433" i="50"/>
  <c r="BD522" i="50"/>
  <c r="BC537" i="50"/>
  <c r="BB549" i="50"/>
  <c r="BS549" i="50" s="1"/>
  <c r="BB563" i="50"/>
  <c r="BC306" i="50"/>
  <c r="BC314" i="50"/>
  <c r="BC322" i="50"/>
  <c r="BC330" i="50"/>
  <c r="BC338" i="50"/>
  <c r="BC346" i="50"/>
  <c r="BC354" i="50"/>
  <c r="BC360" i="50"/>
  <c r="BT360" i="50" s="1"/>
  <c r="BD362" i="50"/>
  <c r="BU362" i="50" s="1"/>
  <c r="BD401" i="50"/>
  <c r="BC419" i="50"/>
  <c r="BT419" i="50" s="1"/>
  <c r="BC422" i="50"/>
  <c r="BC429" i="50"/>
  <c r="BD431" i="50"/>
  <c r="BD481" i="50"/>
  <c r="BU481" i="50" s="1"/>
  <c r="BD492" i="50"/>
  <c r="BU492" i="50" s="1"/>
  <c r="BC497" i="50"/>
  <c r="BH689" i="50"/>
  <c r="BC363" i="50"/>
  <c r="BC371" i="50"/>
  <c r="BC379" i="50"/>
  <c r="BD422" i="50"/>
  <c r="BC451" i="50"/>
  <c r="BD464" i="50"/>
  <c r="BD480" i="50"/>
  <c r="BC484" i="50"/>
  <c r="BC486" i="50"/>
  <c r="BC491" i="50"/>
  <c r="BD499" i="50"/>
  <c r="BD507" i="50"/>
  <c r="BD515" i="50"/>
  <c r="BU515" i="50" s="1"/>
  <c r="BC539" i="50"/>
  <c r="BB631" i="50"/>
  <c r="BS631" i="50" s="1"/>
  <c r="BB637" i="50"/>
  <c r="BB678" i="50"/>
  <c r="BS678" i="50" s="1"/>
  <c r="BB685" i="50"/>
  <c r="BD484" i="50"/>
  <c r="BU484" i="50" s="1"/>
  <c r="BC488" i="50"/>
  <c r="BC490" i="50"/>
  <c r="BD506" i="50"/>
  <c r="BD514" i="50"/>
  <c r="BC533" i="50"/>
  <c r="BC557" i="50"/>
  <c r="BT557" i="50" s="1"/>
  <c r="BD586" i="50"/>
  <c r="BH594" i="50"/>
  <c r="BB644" i="50"/>
  <c r="BH814" i="50"/>
  <c r="BG857" i="50"/>
  <c r="BB514" i="50"/>
  <c r="BD523" i="50"/>
  <c r="BE606" i="50"/>
  <c r="BD634" i="50"/>
  <c r="BC672" i="50"/>
  <c r="BD452" i="50"/>
  <c r="BU452" i="50" s="1"/>
  <c r="BC471" i="50"/>
  <c r="BD555" i="50"/>
  <c r="BG542" i="50"/>
  <c r="BD565" i="50"/>
  <c r="BD573" i="50"/>
  <c r="BC614" i="50"/>
  <c r="BF617" i="50"/>
  <c r="BC618" i="50"/>
  <c r="BC622" i="50"/>
  <c r="BD625" i="50"/>
  <c r="BC651" i="50"/>
  <c r="BC656" i="50"/>
  <c r="BC664" i="50"/>
  <c r="BD699" i="50"/>
  <c r="BB715" i="50"/>
  <c r="BS715" i="50" s="1"/>
  <c r="BC726" i="50"/>
  <c r="BB731" i="50"/>
  <c r="BC761" i="50"/>
  <c r="BC804" i="50"/>
  <c r="BD854" i="50"/>
  <c r="BU854" i="50" s="1"/>
  <c r="BD872" i="50"/>
  <c r="BC891" i="50"/>
  <c r="BB1038" i="50"/>
  <c r="BC477" i="50"/>
  <c r="BC481" i="50"/>
  <c r="BC485" i="50"/>
  <c r="BC489" i="50"/>
  <c r="BC493" i="50"/>
  <c r="BD496" i="50"/>
  <c r="BD504" i="50"/>
  <c r="BD512" i="50"/>
  <c r="BD520" i="50"/>
  <c r="BE542" i="50"/>
  <c r="BC556" i="50"/>
  <c r="BC560" i="50"/>
  <c r="BD570" i="50"/>
  <c r="BD578" i="50"/>
  <c r="BB581" i="50"/>
  <c r="BS581" i="50" s="1"/>
  <c r="BB585" i="50"/>
  <c r="BB589" i="50"/>
  <c r="BC632" i="50"/>
  <c r="BB639" i="50"/>
  <c r="BS639" i="50" s="1"/>
  <c r="BD641" i="50"/>
  <c r="BC655" i="50"/>
  <c r="BC659" i="50"/>
  <c r="BC661" i="50"/>
  <c r="BT661" i="50" s="1"/>
  <c r="BC700" i="50"/>
  <c r="BT700" i="50" s="1"/>
  <c r="BC708" i="50"/>
  <c r="BD735" i="50"/>
  <c r="BD754" i="50"/>
  <c r="BC798" i="50"/>
  <c r="BC802" i="50"/>
  <c r="BB449" i="50"/>
  <c r="BS449" i="50" s="1"/>
  <c r="BD495" i="50"/>
  <c r="BD503" i="50"/>
  <c r="BD511" i="50"/>
  <c r="BD519" i="50"/>
  <c r="BB532" i="50"/>
  <c r="BB540" i="50"/>
  <c r="BS540" i="50" s="1"/>
  <c r="BF542" i="50"/>
  <c r="BD569" i="50"/>
  <c r="BD577" i="50"/>
  <c r="BC616" i="50"/>
  <c r="BC620" i="50"/>
  <c r="BB638" i="50"/>
  <c r="BS638" i="50" s="1"/>
  <c r="BD648" i="50"/>
  <c r="BC650" i="50"/>
  <c r="BC657" i="50"/>
  <c r="BD698" i="50"/>
  <c r="BC703" i="50"/>
  <c r="BC711" i="50"/>
  <c r="BC718" i="50"/>
  <c r="BB723" i="50"/>
  <c r="BS723" i="50" s="1"/>
  <c r="BB732" i="50"/>
  <c r="BS732" i="50" s="1"/>
  <c r="BD738" i="50"/>
  <c r="BB740" i="50"/>
  <c r="BB774" i="50"/>
  <c r="BC851" i="50"/>
  <c r="BC923" i="50"/>
  <c r="BT923" i="50" s="1"/>
  <c r="BD927" i="50"/>
  <c r="BD500" i="50"/>
  <c r="BD508" i="50"/>
  <c r="BD516" i="50"/>
  <c r="BD524" i="50"/>
  <c r="BC558" i="50"/>
  <c r="BC562" i="50"/>
  <c r="BD566" i="50"/>
  <c r="BD574" i="50"/>
  <c r="BB587" i="50"/>
  <c r="BS587" i="50" s="1"/>
  <c r="BB595" i="50"/>
  <c r="BS595" i="50" s="1"/>
  <c r="BD626" i="50"/>
  <c r="BD642" i="50"/>
  <c r="BC654" i="50"/>
  <c r="BD657" i="50"/>
  <c r="BU657" i="50" s="1"/>
  <c r="BC658" i="50"/>
  <c r="BC660" i="50"/>
  <c r="BB696" i="50"/>
  <c r="BD746" i="50"/>
  <c r="BU746" i="50" s="1"/>
  <c r="BC763" i="50"/>
  <c r="BT763" i="50" s="1"/>
  <c r="BD788" i="50"/>
  <c r="BD791" i="50"/>
  <c r="BC796" i="50"/>
  <c r="BC800" i="50"/>
  <c r="BD830" i="50"/>
  <c r="BD864" i="50"/>
  <c r="BU864" i="50" s="1"/>
  <c r="BD697" i="50"/>
  <c r="BC702" i="50"/>
  <c r="BC710" i="50"/>
  <c r="BD748" i="50"/>
  <c r="BD853" i="50"/>
  <c r="BD639" i="50"/>
  <c r="BD643" i="50"/>
  <c r="BD647" i="50"/>
  <c r="BE647" i="50" s="1"/>
  <c r="BC663" i="50"/>
  <c r="BD683" i="50"/>
  <c r="BD694" i="50"/>
  <c r="BC707" i="50"/>
  <c r="BD734" i="50"/>
  <c r="BD742" i="50"/>
  <c r="BB743" i="50"/>
  <c r="BD745" i="50"/>
  <c r="BD753" i="50"/>
  <c r="BC758" i="50"/>
  <c r="BD787" i="50"/>
  <c r="BB793" i="50"/>
  <c r="BS793" i="50" s="1"/>
  <c r="BD795" i="50"/>
  <c r="BC797" i="50"/>
  <c r="BC799" i="50"/>
  <c r="BC801" i="50"/>
  <c r="BC803" i="50"/>
  <c r="BC805" i="50"/>
  <c r="BD826" i="50"/>
  <c r="BC850" i="50"/>
  <c r="BC915" i="50"/>
  <c r="BC920" i="50"/>
  <c r="BC701" i="50"/>
  <c r="BC709" i="50"/>
  <c r="BB745" i="50"/>
  <c r="BB787" i="50"/>
  <c r="BS787" i="50" s="1"/>
  <c r="BC833" i="50"/>
  <c r="BC835" i="50"/>
  <c r="BH835" i="50" s="1"/>
  <c r="BC837" i="50"/>
  <c r="BC839" i="50"/>
  <c r="BC841" i="50"/>
  <c r="BE939" i="50"/>
  <c r="BC653" i="50"/>
  <c r="BC662" i="50"/>
  <c r="BT662" i="50" s="1"/>
  <c r="BD693" i="50"/>
  <c r="BC706" i="50"/>
  <c r="BC714" i="50"/>
  <c r="BD744" i="50"/>
  <c r="BD752" i="50"/>
  <c r="BC757" i="50"/>
  <c r="BD786" i="50"/>
  <c r="BB792" i="50"/>
  <c r="BD794" i="50"/>
  <c r="BD825" i="50"/>
  <c r="BH834" i="50"/>
  <c r="BC843" i="50"/>
  <c r="BD852" i="50"/>
  <c r="BC1005" i="50"/>
  <c r="BC1017" i="50"/>
  <c r="BD1061" i="50"/>
  <c r="BB869" i="50"/>
  <c r="BC888" i="50"/>
  <c r="BD899" i="50"/>
  <c r="BD910" i="50"/>
  <c r="BD969" i="50"/>
  <c r="BB979" i="50"/>
  <c r="BD986" i="50"/>
  <c r="BD994" i="50"/>
  <c r="BD1011" i="50"/>
  <c r="BD1023" i="50"/>
  <c r="BC1029" i="50"/>
  <c r="BC1035" i="50"/>
  <c r="BC1040" i="50"/>
  <c r="BB1050" i="50"/>
  <c r="BS1050" i="50" s="1"/>
  <c r="BD842" i="50"/>
  <c r="BD850" i="50"/>
  <c r="BB854" i="50"/>
  <c r="BB875" i="50"/>
  <c r="BC887" i="50"/>
  <c r="BC890" i="50"/>
  <c r="BE890" i="50" s="1"/>
  <c r="BC902" i="50"/>
  <c r="BD1007" i="50"/>
  <c r="BU1007" i="50" s="1"/>
  <c r="BD1019" i="50"/>
  <c r="BD849" i="50"/>
  <c r="BD874" i="50"/>
  <c r="BU874" i="50" s="1"/>
  <c r="BC907" i="50"/>
  <c r="BC944" i="50"/>
  <c r="BC956" i="50"/>
  <c r="BT956" i="50" s="1"/>
  <c r="BD978" i="50"/>
  <c r="BD990" i="50"/>
  <c r="BD998" i="50"/>
  <c r="BC1001" i="50"/>
  <c r="BC1043" i="50"/>
  <c r="BD847" i="50"/>
  <c r="BB858" i="50"/>
  <c r="BB862" i="50"/>
  <c r="BB866" i="50"/>
  <c r="BB870" i="50"/>
  <c r="BS870" i="50" s="1"/>
  <c r="BC892" i="50"/>
  <c r="BC901" i="50"/>
  <c r="BC906" i="50"/>
  <c r="BC952" i="50"/>
  <c r="BB983" i="50"/>
  <c r="BD1003" i="50"/>
  <c r="BC1009" i="50"/>
  <c r="BD1015" i="50"/>
  <c r="BC1021" i="50"/>
  <c r="BD1038" i="50"/>
  <c r="BB1042" i="50"/>
  <c r="BD1055" i="50"/>
  <c r="BD1072" i="50"/>
  <c r="BD1106" i="50"/>
  <c r="BD846" i="50"/>
  <c r="BC879" i="50"/>
  <c r="BC882" i="50"/>
  <c r="BC885" i="50"/>
  <c r="BC895" i="50"/>
  <c r="BC898" i="50"/>
  <c r="BD907" i="50"/>
  <c r="BU907" i="50" s="1"/>
  <c r="BC924" i="50"/>
  <c r="BC932" i="50"/>
  <c r="BD950" i="50"/>
  <c r="BD973" i="50"/>
  <c r="BC1044" i="50"/>
  <c r="BC1058" i="50"/>
  <c r="BB987" i="50"/>
  <c r="BB991" i="50"/>
  <c r="BS991" i="50" s="1"/>
  <c r="BB995" i="50"/>
  <c r="BB999" i="50"/>
  <c r="BB1048" i="50"/>
  <c r="BS1048" i="50" s="1"/>
  <c r="BC1049" i="50"/>
  <c r="BC1054" i="50"/>
  <c r="BD1068" i="50"/>
  <c r="BU1068" i="50" s="1"/>
  <c r="BD1083" i="50"/>
  <c r="BD1104" i="50"/>
  <c r="BC1124" i="50"/>
  <c r="BF1252" i="50"/>
  <c r="BC1260" i="50"/>
  <c r="BT1260" i="50" s="1"/>
  <c r="BC1269" i="50"/>
  <c r="BC1004" i="50"/>
  <c r="BF1004" i="50" s="1"/>
  <c r="BC1008" i="50"/>
  <c r="BC1012" i="50"/>
  <c r="BC1016" i="50"/>
  <c r="BC1020" i="50"/>
  <c r="BC1024" i="50"/>
  <c r="BC1028" i="50"/>
  <c r="BC1032" i="50"/>
  <c r="BD1054" i="50"/>
  <c r="BC1066" i="50"/>
  <c r="BD1092" i="50"/>
  <c r="BD1110" i="50"/>
  <c r="BC1189" i="50"/>
  <c r="BB1199" i="50"/>
  <c r="BS1199" i="50" s="1"/>
  <c r="BC1204" i="50"/>
  <c r="BB1221" i="50"/>
  <c r="BD963" i="50"/>
  <c r="BD967" i="50"/>
  <c r="BD971" i="50"/>
  <c r="BD975" i="50"/>
  <c r="BD1052" i="50"/>
  <c r="BC1070" i="50"/>
  <c r="BD1079" i="50"/>
  <c r="BD1087" i="50"/>
  <c r="BD1112" i="50"/>
  <c r="BC1214" i="50"/>
  <c r="BC904" i="50"/>
  <c r="BD962" i="50"/>
  <c r="BB980" i="50"/>
  <c r="BB984" i="50"/>
  <c r="BB988" i="50"/>
  <c r="BS988" i="50" s="1"/>
  <c r="BB992" i="50"/>
  <c r="BB996" i="50"/>
  <c r="BS996" i="50" s="1"/>
  <c r="BB1000" i="50"/>
  <c r="BS1000" i="50" s="1"/>
  <c r="BD1060" i="50"/>
  <c r="BU1060" i="50" s="1"/>
  <c r="BD1066" i="50"/>
  <c r="BC1095" i="50"/>
  <c r="BD1100" i="50"/>
  <c r="BC1132" i="50"/>
  <c r="BC1192" i="50"/>
  <c r="BT1192" i="50" s="1"/>
  <c r="BD1193" i="50"/>
  <c r="BB873" i="50"/>
  <c r="BS873" i="50" s="1"/>
  <c r="BC1002" i="50"/>
  <c r="BC1006" i="50"/>
  <c r="BC1010" i="50"/>
  <c r="BC1014" i="50"/>
  <c r="BC1018" i="50"/>
  <c r="BC1022" i="50"/>
  <c r="BC1026" i="50"/>
  <c r="BC1030" i="50"/>
  <c r="BD1064" i="50"/>
  <c r="BU1064" i="50" s="1"/>
  <c r="BD1070" i="50"/>
  <c r="BD1075" i="50"/>
  <c r="BC1085" i="50"/>
  <c r="BD1102" i="50"/>
  <c r="BD1158" i="50"/>
  <c r="BC1166" i="50"/>
  <c r="BC1170" i="50"/>
  <c r="BB1285" i="50"/>
  <c r="BB1313" i="50"/>
  <c r="BS1313" i="50" s="1"/>
  <c r="BB1117" i="50"/>
  <c r="BC1169" i="50"/>
  <c r="BC1182" i="50"/>
  <c r="BC1052" i="50"/>
  <c r="BC1056" i="50"/>
  <c r="BC1060" i="50"/>
  <c r="BC1064" i="50"/>
  <c r="BC1068" i="50"/>
  <c r="BC1072" i="50"/>
  <c r="BD1076" i="50"/>
  <c r="BD1084" i="50"/>
  <c r="BD1090" i="50"/>
  <c r="BD1094" i="50"/>
  <c r="BD1098" i="50"/>
  <c r="BD1165" i="50"/>
  <c r="BD1172" i="50"/>
  <c r="BC1173" i="50"/>
  <c r="BC1186" i="50"/>
  <c r="BB1207" i="50"/>
  <c r="BS1207" i="50" s="1"/>
  <c r="BB1217" i="50"/>
  <c r="BS1217" i="50" s="1"/>
  <c r="BB1493" i="50"/>
  <c r="BD1180" i="50"/>
  <c r="BC1181" i="50"/>
  <c r="BD1073" i="50"/>
  <c r="BD1081" i="50"/>
  <c r="BC1104" i="50"/>
  <c r="BT1104" i="50" s="1"/>
  <c r="BD1105" i="50"/>
  <c r="BC1108" i="50"/>
  <c r="BD1109" i="50"/>
  <c r="BD1113" i="50"/>
  <c r="BD1184" i="50"/>
  <c r="BC1185" i="50"/>
  <c r="BC1200" i="50"/>
  <c r="BD1201" i="50"/>
  <c r="BD1241" i="50"/>
  <c r="BD1243" i="50"/>
  <c r="BB1267" i="50"/>
  <c r="BD1387" i="50"/>
  <c r="BB1204" i="50"/>
  <c r="BC1205" i="50"/>
  <c r="BD1244" i="50"/>
  <c r="BC1248" i="50"/>
  <c r="BC1280" i="50"/>
  <c r="BT1280" i="50" s="1"/>
  <c r="BD1281" i="50"/>
  <c r="BB1311" i="50"/>
  <c r="BS1311" i="50" s="1"/>
  <c r="BB1315" i="50"/>
  <c r="BB1321" i="50"/>
  <c r="BD1340" i="50"/>
  <c r="BC1363" i="50"/>
  <c r="BT1363" i="50" s="1"/>
  <c r="BC1397" i="50"/>
  <c r="BD1426" i="50"/>
  <c r="BC1257" i="50"/>
  <c r="BD1290" i="50"/>
  <c r="BC1300" i="50"/>
  <c r="BC1213" i="50"/>
  <c r="BD1240" i="50"/>
  <c r="BU1240" i="50" s="1"/>
  <c r="BB1261" i="50"/>
  <c r="BB1266" i="50"/>
  <c r="BC1271" i="50"/>
  <c r="BD1272" i="50"/>
  <c r="BD1274" i="50"/>
  <c r="BB1277" i="50"/>
  <c r="BC1278" i="50"/>
  <c r="BD1292" i="50"/>
  <c r="BD1349" i="50"/>
  <c r="BD1375" i="50"/>
  <c r="BB1400" i="50"/>
  <c r="BB1269" i="50"/>
  <c r="BS1269" i="50" s="1"/>
  <c r="BC1270" i="50"/>
  <c r="BD1284" i="50"/>
  <c r="BB1287" i="50"/>
  <c r="BC1288" i="50"/>
  <c r="BD1289" i="50"/>
  <c r="BC1295" i="50"/>
  <c r="BC1299" i="50"/>
  <c r="BD1300" i="50"/>
  <c r="BD1311" i="50"/>
  <c r="BC1171" i="50"/>
  <c r="BC1175" i="50"/>
  <c r="BC1179" i="50"/>
  <c r="BC1183" i="50"/>
  <c r="BC1187" i="50"/>
  <c r="BD1224" i="50"/>
  <c r="BF1224" i="50" s="1"/>
  <c r="BB1264" i="50"/>
  <c r="BB1282" i="50"/>
  <c r="BB1296" i="50"/>
  <c r="BS1296" i="50" s="1"/>
  <c r="BB1302" i="50"/>
  <c r="BC1310" i="50"/>
  <c r="BC1314" i="50"/>
  <c r="BC1318" i="50"/>
  <c r="BC1336" i="50"/>
  <c r="BD1337" i="50"/>
  <c r="BC1348" i="50"/>
  <c r="BT1348" i="50" s="1"/>
  <c r="BC1388" i="50"/>
  <c r="BB1412" i="50"/>
  <c r="BC1245" i="50"/>
  <c r="BC1253" i="50"/>
  <c r="BC1328" i="50"/>
  <c r="BD1329" i="50"/>
  <c r="BD1350" i="50"/>
  <c r="BD1359" i="50"/>
  <c r="BD1367" i="50"/>
  <c r="BB1396" i="50"/>
  <c r="BC1243" i="50"/>
  <c r="BC1358" i="50"/>
  <c r="BD1469" i="50"/>
  <c r="BC1482" i="50"/>
  <c r="BC1250" i="50"/>
  <c r="BB1294" i="50"/>
  <c r="BS1294" i="50" s="1"/>
  <c r="BD1303" i="50"/>
  <c r="BB1309" i="50"/>
  <c r="BD1320" i="50"/>
  <c r="BD1338" i="50"/>
  <c r="BD1370" i="50"/>
  <c r="BD1377" i="50"/>
  <c r="BC1395" i="50"/>
  <c r="BC1401" i="50"/>
  <c r="BT1401" i="50" s="1"/>
  <c r="BC1413" i="50"/>
  <c r="BC1441" i="50"/>
  <c r="BD1352" i="50"/>
  <c r="BC1383" i="50"/>
  <c r="BD1384" i="50"/>
  <c r="BC1390" i="50"/>
  <c r="BD1434" i="50"/>
  <c r="BD1488" i="50"/>
  <c r="BC1511" i="50"/>
  <c r="BC1375" i="50"/>
  <c r="BD1376" i="50"/>
  <c r="BC1382" i="50"/>
  <c r="BT1382" i="50" s="1"/>
  <c r="BC1389" i="50"/>
  <c r="BD1393" i="50"/>
  <c r="BU1393" i="50" s="1"/>
  <c r="BC1406" i="50"/>
  <c r="BC1410" i="50"/>
  <c r="BC1423" i="50"/>
  <c r="BC1433" i="50"/>
  <c r="BB1475" i="50"/>
  <c r="BB1298" i="50"/>
  <c r="BC1345" i="50"/>
  <c r="BD1346" i="50"/>
  <c r="BD1383" i="50"/>
  <c r="BU1383" i="50" s="1"/>
  <c r="BB1407" i="50"/>
  <c r="BB1411" i="50"/>
  <c r="BS1411" i="50" s="1"/>
  <c r="BC1415" i="50"/>
  <c r="BB1502" i="50"/>
  <c r="BS1502" i="50" s="1"/>
  <c r="BD1503" i="50"/>
  <c r="BC1370" i="50"/>
  <c r="BC1378" i="50"/>
  <c r="BC1386" i="50"/>
  <c r="BD1395" i="50"/>
  <c r="BB1416" i="50"/>
  <c r="BD1418" i="50"/>
  <c r="BD1437" i="50"/>
  <c r="BC1506" i="50"/>
  <c r="BC1377" i="50"/>
  <c r="BC1385" i="50"/>
  <c r="BC1393" i="50"/>
  <c r="BB1397" i="50"/>
  <c r="BS1397" i="50" s="1"/>
  <c r="BB1401" i="50"/>
  <c r="BC1414" i="50"/>
  <c r="BD1420" i="50"/>
  <c r="BC1466" i="50"/>
  <c r="BE1498" i="50"/>
  <c r="BC1376" i="50"/>
  <c r="BC1384" i="50"/>
  <c r="BC1392" i="50"/>
  <c r="BD1394" i="50"/>
  <c r="BB1405" i="50"/>
  <c r="BB1409" i="50"/>
  <c r="BS1409" i="50" s="1"/>
  <c r="BB1413" i="50"/>
  <c r="BB1418" i="50"/>
  <c r="BD1428" i="50"/>
  <c r="BC1442" i="50"/>
  <c r="BD1443" i="50"/>
  <c r="BD1460" i="50"/>
  <c r="BB1537" i="50"/>
  <c r="BS1537" i="50" s="1"/>
  <c r="BC1438" i="50"/>
  <c r="BB1445" i="50"/>
  <c r="BC1456" i="50"/>
  <c r="BD1457" i="50"/>
  <c r="BD1523" i="50"/>
  <c r="BC1532" i="50"/>
  <c r="BT1532" i="50" s="1"/>
  <c r="BC1540" i="50"/>
  <c r="BT1540" i="50" s="1"/>
  <c r="BC1546" i="50"/>
  <c r="BC1436" i="50"/>
  <c r="BC1444" i="50"/>
  <c r="BC1471" i="50"/>
  <c r="BC1479" i="50"/>
  <c r="BD1505" i="50"/>
  <c r="BD1509" i="50"/>
  <c r="BC1435" i="50"/>
  <c r="BC1443" i="50"/>
  <c r="BB1463" i="50"/>
  <c r="BB1487" i="50"/>
  <c r="BD1490" i="50"/>
  <c r="BD1512" i="50"/>
  <c r="BC1519" i="50"/>
  <c r="BC1554" i="50"/>
  <c r="BT1554" i="50" s="1"/>
  <c r="BB1456" i="50"/>
  <c r="BB1462" i="50"/>
  <c r="BD1464" i="50"/>
  <c r="BB1468" i="50"/>
  <c r="BS1468" i="50" s="1"/>
  <c r="BD1470" i="50"/>
  <c r="BB1476" i="50"/>
  <c r="BD1478" i="50"/>
  <c r="BD1489" i="50"/>
  <c r="BD1491" i="50"/>
  <c r="BB1497" i="50"/>
  <c r="BS1497" i="50" s="1"/>
  <c r="BD1515" i="50"/>
  <c r="BU1515" i="50" s="1"/>
  <c r="BB1536" i="50"/>
  <c r="BD1461" i="50"/>
  <c r="BU1461" i="50" s="1"/>
  <c r="BB1465" i="50"/>
  <c r="BD1467" i="50"/>
  <c r="BB1473" i="50"/>
  <c r="BD1475" i="50"/>
  <c r="BU1475" i="50" s="1"/>
  <c r="BB1481" i="50"/>
  <c r="BD1483" i="50"/>
  <c r="BB1485" i="50"/>
  <c r="BD1487" i="50"/>
  <c r="BB1495" i="50"/>
  <c r="BD1511" i="50"/>
  <c r="BC1514" i="50"/>
  <c r="BD1527" i="50"/>
  <c r="BB1532" i="50"/>
  <c r="BB1540" i="50"/>
  <c r="BB1555" i="50"/>
  <c r="BS1555" i="50" s="1"/>
  <c r="BC1507" i="50"/>
  <c r="BC1515" i="50"/>
  <c r="BC1523" i="50"/>
  <c r="BT1523" i="50" s="1"/>
  <c r="BB1551" i="50"/>
  <c r="BD1496" i="50"/>
  <c r="BD1504" i="50"/>
  <c r="BC1509" i="50"/>
  <c r="BC1517" i="50"/>
  <c r="BC1525" i="50"/>
  <c r="BD1559" i="50"/>
  <c r="BG1559" i="50" s="1"/>
  <c r="BD1500" i="50"/>
  <c r="BC1513" i="50"/>
  <c r="BC1521" i="50"/>
  <c r="AE13" i="49"/>
  <c r="AF13" i="49" s="1"/>
  <c r="AG13" i="49" s="1"/>
  <c r="AA17" i="49"/>
  <c r="AA18" i="49" s="1"/>
  <c r="AE346" i="49"/>
  <c r="AO346" i="49"/>
  <c r="AD346" i="49"/>
  <c r="AT346" i="49"/>
  <c r="AU346" i="49"/>
  <c r="BD343" i="49"/>
  <c r="BD342" i="49" s="1"/>
  <c r="AF346" i="49"/>
  <c r="AV346" i="49"/>
  <c r="P15" i="49"/>
  <c r="Q15" i="49" s="1"/>
  <c r="R15" i="49" s="1"/>
  <c r="P11" i="49"/>
  <c r="Q11" i="49" s="1"/>
  <c r="R11" i="49" s="1"/>
  <c r="AN346" i="49"/>
  <c r="AW346" i="49"/>
  <c r="AX346" i="49"/>
  <c r="BA346" i="49"/>
  <c r="BA345" i="49" s="1"/>
  <c r="AP346" i="49"/>
  <c r="BF343" i="49"/>
  <c r="BF342" i="49" s="1"/>
  <c r="AI346" i="49"/>
  <c r="AB346" i="49"/>
  <c r="AQ346" i="49"/>
  <c r="BC346" i="49"/>
  <c r="BC345" i="49" s="1"/>
  <c r="AC346" i="49"/>
  <c r="AR346" i="49"/>
  <c r="BG343" i="49"/>
  <c r="BG342" i="49" s="1"/>
  <c r="AS346" i="49"/>
  <c r="BD346" i="49"/>
  <c r="BD345" i="49" s="1"/>
  <c r="P13" i="49"/>
  <c r="Q13" i="49" s="1"/>
  <c r="R13" i="49" s="1"/>
  <c r="AM346" i="49"/>
  <c r="P16" i="49"/>
  <c r="Q16" i="49" s="1"/>
  <c r="R16" i="49" s="1"/>
  <c r="P12" i="49"/>
  <c r="Q12" i="49" s="1"/>
  <c r="R12" i="49" s="1"/>
  <c r="P14" i="49"/>
  <c r="Q14" i="49" s="1"/>
  <c r="R14" i="49" s="1"/>
  <c r="AG346" i="49"/>
  <c r="AA346" i="49"/>
  <c r="BF340" i="49"/>
  <c r="BF339" i="49" s="1"/>
  <c r="BE340" i="49"/>
  <c r="BE339" i="49" s="1"/>
  <c r="AL346" i="49"/>
  <c r="AK346" i="49"/>
  <c r="BC343" i="49"/>
  <c r="BC342" i="49" s="1"/>
  <c r="BD340" i="49"/>
  <c r="BD339" i="49" s="1"/>
  <c r="BB343" i="49"/>
  <c r="BB342" i="49" s="1"/>
  <c r="BC340" i="49"/>
  <c r="BC339" i="49" s="1"/>
  <c r="BB340" i="49"/>
  <c r="BB339" i="49" s="1"/>
  <c r="AJ346" i="49"/>
  <c r="AH346" i="49"/>
  <c r="BA340" i="49"/>
  <c r="BA339" i="49" s="1"/>
  <c r="BA343" i="49"/>
  <c r="BA342" i="49" s="1"/>
  <c r="BA336" i="49"/>
  <c r="BB346" i="49"/>
  <c r="BB345" i="49" s="1"/>
  <c r="BA337" i="49"/>
  <c r="AB14" i="49"/>
  <c r="AE14" i="49" s="1"/>
  <c r="AF14" i="49" s="1"/>
  <c r="AG14" i="49" s="1"/>
  <c r="AG36" i="49"/>
  <c r="AG37" i="49" s="1"/>
  <c r="AG38" i="49" s="1"/>
  <c r="AE10" i="49"/>
  <c r="AF10" i="49" s="1"/>
  <c r="AG10" i="49" s="1"/>
  <c r="AC17" i="49"/>
  <c r="AC18" i="49" s="1"/>
  <c r="AC19" i="49" s="1"/>
  <c r="AE15" i="49"/>
  <c r="AF15" i="49" s="1"/>
  <c r="AG15" i="49" s="1"/>
  <c r="AE11" i="49"/>
  <c r="AF11" i="49" s="1"/>
  <c r="AG11" i="49" s="1"/>
  <c r="AE12" i="49"/>
  <c r="AF12" i="49" s="1"/>
  <c r="AG12" i="49" s="1"/>
  <c r="AD17" i="49"/>
  <c r="E6" i="49"/>
  <c r="G10" i="49"/>
  <c r="G16" i="49"/>
  <c r="G15" i="49"/>
  <c r="G14" i="49"/>
  <c r="G13" i="49"/>
  <c r="G12" i="49"/>
  <c r="G11" i="49"/>
  <c r="C17" i="49"/>
  <c r="F17" i="49"/>
  <c r="E17" i="49"/>
  <c r="D17" i="49"/>
  <c r="M17" i="49"/>
  <c r="M18" i="49" s="1"/>
  <c r="M19" i="49" s="1"/>
  <c r="L10" i="49"/>
  <c r="AA363" i="49"/>
  <c r="AA364" i="49"/>
  <c r="AA366" i="49"/>
  <c r="O17" i="49"/>
  <c r="O18" i="49" s="1"/>
  <c r="O19" i="49" s="1"/>
  <c r="N17" i="49"/>
  <c r="N18" i="49" s="1"/>
  <c r="N19" i="49" s="1"/>
  <c r="AA362" i="49"/>
  <c r="AA365" i="49"/>
  <c r="BN6" i="60" l="1"/>
  <c r="BO6" i="60"/>
  <c r="BO12" i="60"/>
  <c r="BN12" i="60"/>
  <c r="BP6" i="60"/>
  <c r="BQ6" i="60"/>
  <c r="BS20" i="60"/>
  <c r="BT15" i="60"/>
  <c r="BT21" i="60"/>
  <c r="BU6" i="60"/>
  <c r="BG6" i="60"/>
  <c r="BH6" i="60"/>
  <c r="BF6" i="60"/>
  <c r="BT12" i="60"/>
  <c r="BF12" i="60"/>
  <c r="BE12" i="60"/>
  <c r="BG12" i="60"/>
  <c r="BH12" i="60"/>
  <c r="BN21" i="60"/>
  <c r="BS21" i="60"/>
  <c r="BU11" i="60"/>
  <c r="BU16" i="60"/>
  <c r="BT10" i="60"/>
  <c r="BS18" i="60"/>
  <c r="BT9" i="60"/>
  <c r="BT22" i="60"/>
  <c r="BS11" i="60"/>
  <c r="BO23" i="60"/>
  <c r="BE17" i="60"/>
  <c r="BT8" i="60"/>
  <c r="BE20" i="60"/>
  <c r="BS7" i="60"/>
  <c r="BU19" i="60"/>
  <c r="BT19" i="60"/>
  <c r="BG14" i="60"/>
  <c r="BF21" i="60"/>
  <c r="BS23" i="60"/>
  <c r="BU9" i="60"/>
  <c r="BS9" i="60"/>
  <c r="BH8" i="60"/>
  <c r="BT20" i="60"/>
  <c r="BO13" i="60"/>
  <c r="BS8" i="60"/>
  <c r="BT13" i="60"/>
  <c r="BU18" i="60"/>
  <c r="BU15" i="60"/>
  <c r="BE9" i="60"/>
  <c r="BQ13" i="60"/>
  <c r="BP7" i="60"/>
  <c r="BF16" i="60"/>
  <c r="BH7" i="60"/>
  <c r="BE10" i="60"/>
  <c r="BU13" i="60"/>
  <c r="BH9" i="60"/>
  <c r="BP23" i="60"/>
  <c r="BF19" i="60"/>
  <c r="BS16" i="60"/>
  <c r="CE16" i="60" s="1"/>
  <c r="BP9" i="60"/>
  <c r="BG8" i="60"/>
  <c r="BN23" i="60"/>
  <c r="BQ9" i="60"/>
  <c r="BO9" i="60"/>
  <c r="BF7" i="60"/>
  <c r="BE22" i="60"/>
  <c r="BQ23" i="60"/>
  <c r="BF9" i="60"/>
  <c r="BG7" i="60"/>
  <c r="BG23" i="60"/>
  <c r="BE21" i="60"/>
  <c r="BH16" i="60"/>
  <c r="BG9" i="60"/>
  <c r="BH23" i="60"/>
  <c r="BH21" i="60"/>
  <c r="BE16" i="60"/>
  <c r="BF22" i="60"/>
  <c r="BU22" i="60"/>
  <c r="BP17" i="60"/>
  <c r="BO17" i="60"/>
  <c r="BE8" i="60"/>
  <c r="BO21" i="60"/>
  <c r="BN17" i="60"/>
  <c r="BH22" i="60"/>
  <c r="BP13" i="60"/>
  <c r="BE11" i="60"/>
  <c r="BN9" i="60"/>
  <c r="BU7" i="60"/>
  <c r="BL29" i="60"/>
  <c r="BL32" i="60" s="1"/>
  <c r="BB29" i="60"/>
  <c r="BB32" i="60" s="1"/>
  <c r="BU8" i="60"/>
  <c r="BF8" i="60"/>
  <c r="BT7" i="60"/>
  <c r="BE7" i="60"/>
  <c r="BG21" i="60"/>
  <c r="BU17" i="60"/>
  <c r="CQ18" i="60"/>
  <c r="CG18" i="60"/>
  <c r="CG16" i="60"/>
  <c r="BG18" i="60"/>
  <c r="BF18" i="60"/>
  <c r="BH18" i="60"/>
  <c r="BH15" i="60"/>
  <c r="BO15" i="60"/>
  <c r="BG11" i="60"/>
  <c r="BN10" i="60"/>
  <c r="BQ10" i="60"/>
  <c r="BP10" i="60"/>
  <c r="BO10" i="60"/>
  <c r="BC26" i="60"/>
  <c r="BQ7" i="60"/>
  <c r="BF10" i="60"/>
  <c r="BP8" i="60"/>
  <c r="BD29" i="60"/>
  <c r="BB28" i="60"/>
  <c r="BU14" i="60"/>
  <c r="BN15" i="60"/>
  <c r="BH11" i="60"/>
  <c r="BH14" i="60"/>
  <c r="BC28" i="60"/>
  <c r="BG10" i="60"/>
  <c r="BD26" i="60"/>
  <c r="BB26" i="60"/>
  <c r="BE18" i="60"/>
  <c r="BF15" i="60"/>
  <c r="BP15" i="60"/>
  <c r="BF11" i="60"/>
  <c r="BF14" i="60"/>
  <c r="BQ8" i="60"/>
  <c r="BO7" i="60"/>
  <c r="BM26" i="60"/>
  <c r="BD28" i="60"/>
  <c r="BB27" i="60"/>
  <c r="BO18" i="60"/>
  <c r="BQ18" i="60"/>
  <c r="BP18" i="60"/>
  <c r="BN18" i="60"/>
  <c r="BP21" i="60"/>
  <c r="BG15" i="60"/>
  <c r="BQ15" i="60"/>
  <c r="BO14" i="60"/>
  <c r="BN14" i="60"/>
  <c r="BP14" i="60"/>
  <c r="BQ14" i="60"/>
  <c r="BE14" i="60"/>
  <c r="BN8" i="60"/>
  <c r="BM28" i="60"/>
  <c r="BK29" i="60"/>
  <c r="BK28" i="60"/>
  <c r="BK26" i="60"/>
  <c r="BK27" i="60"/>
  <c r="BT23" i="60"/>
  <c r="CG23" i="60" s="1"/>
  <c r="BE23" i="60"/>
  <c r="BF23" i="60"/>
  <c r="BQ21" i="60"/>
  <c r="BQ16" i="60"/>
  <c r="BP16" i="60"/>
  <c r="BO16" i="60"/>
  <c r="BN16" i="60"/>
  <c r="BG20" i="60"/>
  <c r="BN13" i="60"/>
  <c r="BO8" i="60"/>
  <c r="BM27" i="60"/>
  <c r="BL26" i="60"/>
  <c r="BQ22" i="60"/>
  <c r="BN22" i="60"/>
  <c r="BO22" i="60"/>
  <c r="BP22" i="60"/>
  <c r="BS22" i="60"/>
  <c r="BH19" i="60"/>
  <c r="BU21" i="60"/>
  <c r="CM21" i="60" s="1"/>
  <c r="BG22" i="60"/>
  <c r="BP20" i="60"/>
  <c r="BO20" i="60"/>
  <c r="BN20" i="60"/>
  <c r="BQ20" i="60"/>
  <c r="BQ17" i="60"/>
  <c r="BH20" i="60"/>
  <c r="BG16" i="60"/>
  <c r="BP11" i="60"/>
  <c r="BQ11" i="60"/>
  <c r="BO11" i="60"/>
  <c r="BN11" i="60"/>
  <c r="BM29" i="60"/>
  <c r="BL28" i="60"/>
  <c r="BE19" i="60"/>
  <c r="BF17" i="60"/>
  <c r="BT17" i="60"/>
  <c r="CL17" i="60" s="1"/>
  <c r="BG17" i="60"/>
  <c r="BH17" i="60"/>
  <c r="BU10" i="60"/>
  <c r="BC27" i="60"/>
  <c r="BN7" i="60"/>
  <c r="BH10" i="60"/>
  <c r="BL27" i="60"/>
  <c r="BU20" i="60"/>
  <c r="BQ19" i="60"/>
  <c r="BO19" i="60"/>
  <c r="BN19" i="60"/>
  <c r="BP19" i="60"/>
  <c r="BS19" i="60"/>
  <c r="BG19" i="60"/>
  <c r="BF20" i="60"/>
  <c r="BF13" i="60"/>
  <c r="BE13" i="60"/>
  <c r="BG13" i="60"/>
  <c r="BH13" i="60"/>
  <c r="BS13" i="60"/>
  <c r="BE15" i="60"/>
  <c r="CO11" i="60"/>
  <c r="CG11" i="60"/>
  <c r="BY11" i="60"/>
  <c r="CL11" i="60"/>
  <c r="CD11" i="60"/>
  <c r="BV11" i="60"/>
  <c r="CM11" i="60"/>
  <c r="CK11" i="60"/>
  <c r="CJ11" i="60"/>
  <c r="CI11" i="60"/>
  <c r="BX11" i="60"/>
  <c r="CR11" i="60"/>
  <c r="CH11" i="60"/>
  <c r="BW11" i="60"/>
  <c r="CQ11" i="60"/>
  <c r="CF11" i="60"/>
  <c r="CP11" i="60"/>
  <c r="CE11" i="60"/>
  <c r="CN11" i="60"/>
  <c r="BS14" i="60"/>
  <c r="BC29" i="60"/>
  <c r="BS10" i="60"/>
  <c r="BD27" i="60"/>
  <c r="BZ82" i="59"/>
  <c r="CA82" i="59"/>
  <c r="CB82" i="59"/>
  <c r="CC82" i="59"/>
  <c r="CM79" i="59"/>
  <c r="CH79" i="59"/>
  <c r="BH79" i="59"/>
  <c r="BE80" i="59"/>
  <c r="BF80" i="59"/>
  <c r="BV79" i="59"/>
  <c r="CP79" i="59"/>
  <c r="CQ79" i="59"/>
  <c r="BG80" i="59"/>
  <c r="CD79" i="59"/>
  <c r="BF79" i="59"/>
  <c r="CJ79" i="59"/>
  <c r="CI80" i="59"/>
  <c r="CQ80" i="59"/>
  <c r="CH80" i="59"/>
  <c r="CJ80" i="59"/>
  <c r="CR80" i="59"/>
  <c r="CK80" i="59"/>
  <c r="CP80" i="59"/>
  <c r="BV80" i="59"/>
  <c r="CD80" i="59"/>
  <c r="CL80" i="59"/>
  <c r="BW80" i="59"/>
  <c r="CE80" i="59"/>
  <c r="CM80" i="59"/>
  <c r="BX80" i="59"/>
  <c r="CF80" i="59"/>
  <c r="CN80" i="59"/>
  <c r="BY80" i="59"/>
  <c r="CG80" i="59"/>
  <c r="CO80" i="59"/>
  <c r="BE81" i="59"/>
  <c r="CR79" i="59"/>
  <c r="CL79" i="59"/>
  <c r="BY79" i="59"/>
  <c r="BH80" i="59"/>
  <c r="CH81" i="59"/>
  <c r="CP81" i="59"/>
  <c r="CG81" i="59"/>
  <c r="CI81" i="59"/>
  <c r="CQ81" i="59"/>
  <c r="CJ81" i="59"/>
  <c r="CR81" i="59"/>
  <c r="CK81" i="59"/>
  <c r="CO81" i="59"/>
  <c r="BV81" i="59"/>
  <c r="CD81" i="59"/>
  <c r="CL81" i="59"/>
  <c r="BW81" i="59"/>
  <c r="CE81" i="59"/>
  <c r="CM81" i="59"/>
  <c r="BX81" i="59"/>
  <c r="CF81" i="59"/>
  <c r="CN81" i="59"/>
  <c r="BY81" i="59"/>
  <c r="CI79" i="59"/>
  <c r="BX79" i="59"/>
  <c r="CG79" i="59"/>
  <c r="BH81" i="59"/>
  <c r="CF79" i="59"/>
  <c r="CO79" i="59"/>
  <c r="CI82" i="59"/>
  <c r="CQ82" i="59"/>
  <c r="CN82" i="59"/>
  <c r="BX82" i="59"/>
  <c r="BV82" i="59"/>
  <c r="CD82" i="59"/>
  <c r="CL82" i="59"/>
  <c r="CF82" i="59"/>
  <c r="BF81" i="59"/>
  <c r="CK79" i="59"/>
  <c r="BW79" i="59"/>
  <c r="BG81" i="59"/>
  <c r="CQ78" i="59"/>
  <c r="BY78" i="59"/>
  <c r="CB78" i="59" s="1"/>
  <c r="CJ78" i="59"/>
  <c r="CL78" i="59"/>
  <c r="CG78" i="59"/>
  <c r="CR78" i="59"/>
  <c r="BW78" i="59"/>
  <c r="CO78" i="59"/>
  <c r="CM78" i="59"/>
  <c r="CP78" i="59"/>
  <c r="BX78" i="59"/>
  <c r="BO75" i="59"/>
  <c r="BF77" i="59"/>
  <c r="BH77" i="59"/>
  <c r="BN74" i="59"/>
  <c r="BY72" i="59"/>
  <c r="CG72" i="59"/>
  <c r="CO72" i="59"/>
  <c r="BW72" i="59"/>
  <c r="CH72" i="59"/>
  <c r="CP72" i="59"/>
  <c r="CE72" i="59"/>
  <c r="CI72" i="59"/>
  <c r="CQ72" i="59"/>
  <c r="CJ72" i="59"/>
  <c r="CR72" i="59"/>
  <c r="CK72" i="59"/>
  <c r="BV72" i="59"/>
  <c r="CD72" i="59"/>
  <c r="CL72" i="59"/>
  <c r="BX72" i="59"/>
  <c r="CF72" i="59"/>
  <c r="CN72" i="59"/>
  <c r="CM72" i="59"/>
  <c r="BE77" i="59"/>
  <c r="CJ69" i="59"/>
  <c r="CR69" i="59"/>
  <c r="CK69" i="59"/>
  <c r="BV69" i="59"/>
  <c r="CD69" i="59"/>
  <c r="CL69" i="59"/>
  <c r="CH69" i="59"/>
  <c r="BW69" i="59"/>
  <c r="CE69" i="59"/>
  <c r="CM69" i="59"/>
  <c r="BX69" i="59"/>
  <c r="CF69" i="59"/>
  <c r="CN69" i="59"/>
  <c r="BY69" i="59"/>
  <c r="CG69" i="59"/>
  <c r="CO69" i="59"/>
  <c r="CI69" i="59"/>
  <c r="CQ69" i="59"/>
  <c r="CP69" i="59"/>
  <c r="BE69" i="59"/>
  <c r="BX71" i="59"/>
  <c r="CD71" i="59"/>
  <c r="CO71" i="59"/>
  <c r="BG76" i="59"/>
  <c r="BG72" i="59"/>
  <c r="BV75" i="59"/>
  <c r="CD75" i="59"/>
  <c r="CL75" i="59"/>
  <c r="BW75" i="59"/>
  <c r="CE75" i="59"/>
  <c r="CM75" i="59"/>
  <c r="BX75" i="59"/>
  <c r="CF75" i="59"/>
  <c r="CN75" i="59"/>
  <c r="BY75" i="59"/>
  <c r="CG75" i="59"/>
  <c r="CO75" i="59"/>
  <c r="CH75" i="59"/>
  <c r="CP75" i="59"/>
  <c r="CR75" i="59"/>
  <c r="CI75" i="59"/>
  <c r="CQ75" i="59"/>
  <c r="CJ75" i="59"/>
  <c r="CK75" i="59"/>
  <c r="BF69" i="59"/>
  <c r="BG69" i="59"/>
  <c r="CK76" i="59"/>
  <c r="BV76" i="59"/>
  <c r="CD76" i="59"/>
  <c r="CL76" i="59"/>
  <c r="CI76" i="59"/>
  <c r="BW76" i="59"/>
  <c r="CE76" i="59"/>
  <c r="CM76" i="59"/>
  <c r="BX76" i="59"/>
  <c r="CF76" i="59"/>
  <c r="CN76" i="59"/>
  <c r="BY76" i="59"/>
  <c r="CG76" i="59"/>
  <c r="CO76" i="59"/>
  <c r="CQ76" i="59"/>
  <c r="CH76" i="59"/>
  <c r="CP76" i="59"/>
  <c r="CJ76" i="59"/>
  <c r="CR76" i="59"/>
  <c r="BF72" i="59"/>
  <c r="BX74" i="59"/>
  <c r="CI74" i="59"/>
  <c r="BF71" i="59"/>
  <c r="BX73" i="59"/>
  <c r="CF73" i="59"/>
  <c r="CN73" i="59"/>
  <c r="BY73" i="59"/>
  <c r="CG73" i="59"/>
  <c r="CO73" i="59"/>
  <c r="CH73" i="59"/>
  <c r="CP73" i="59"/>
  <c r="CI73" i="59"/>
  <c r="CQ73" i="59"/>
  <c r="CJ73" i="59"/>
  <c r="CR73" i="59"/>
  <c r="CK73" i="59"/>
  <c r="CD73" i="59"/>
  <c r="BW73" i="59"/>
  <c r="CE73" i="59"/>
  <c r="CM73" i="59"/>
  <c r="BV73" i="59"/>
  <c r="CL73" i="59"/>
  <c r="BU74" i="59"/>
  <c r="CN74" i="59" s="1"/>
  <c r="BF76" i="59"/>
  <c r="CI70" i="59"/>
  <c r="CQ70" i="59"/>
  <c r="CJ70" i="59"/>
  <c r="CR70" i="59"/>
  <c r="CK70" i="59"/>
  <c r="BV70" i="59"/>
  <c r="CD70" i="59"/>
  <c r="CL70" i="59"/>
  <c r="BW70" i="59"/>
  <c r="CE70" i="59"/>
  <c r="CM70" i="59"/>
  <c r="BX70" i="59"/>
  <c r="CF70" i="59"/>
  <c r="CN70" i="59"/>
  <c r="CH70" i="59"/>
  <c r="CP70" i="59"/>
  <c r="BY70" i="59"/>
  <c r="CG70" i="59"/>
  <c r="CO70" i="59"/>
  <c r="BQ74" i="59"/>
  <c r="BE76" i="59"/>
  <c r="BP74" i="59"/>
  <c r="BH76" i="59"/>
  <c r="BG77" i="59"/>
  <c r="CJ77" i="59"/>
  <c r="CR77" i="59"/>
  <c r="CK77" i="59"/>
  <c r="CH77" i="59"/>
  <c r="BV77" i="59"/>
  <c r="CD77" i="59"/>
  <c r="CL77" i="59"/>
  <c r="BW77" i="59"/>
  <c r="CE77" i="59"/>
  <c r="CM77" i="59"/>
  <c r="BX77" i="59"/>
  <c r="CF77" i="59"/>
  <c r="CN77" i="59"/>
  <c r="BY77" i="59"/>
  <c r="CG77" i="59"/>
  <c r="CO77" i="59"/>
  <c r="CP77" i="59"/>
  <c r="CI77" i="59"/>
  <c r="CQ77" i="59"/>
  <c r="BH71" i="59"/>
  <c r="BT71" i="59"/>
  <c r="CQ71" i="59" s="1"/>
  <c r="BE71" i="59"/>
  <c r="BE72" i="59"/>
  <c r="BF68" i="59"/>
  <c r="BG68" i="59"/>
  <c r="BH68" i="59"/>
  <c r="BS68" i="59"/>
  <c r="CH68" i="59" s="1"/>
  <c r="CK68" i="59"/>
  <c r="BO68" i="59"/>
  <c r="BN68" i="59"/>
  <c r="BP68" i="59"/>
  <c r="BQ68" i="59"/>
  <c r="BT64" i="59"/>
  <c r="BG64" i="59"/>
  <c r="BF64" i="59"/>
  <c r="BF66" i="59"/>
  <c r="CK62" i="59"/>
  <c r="BV62" i="59"/>
  <c r="CD62" i="59"/>
  <c r="CL62" i="59"/>
  <c r="CJ62" i="59"/>
  <c r="BW62" i="59"/>
  <c r="CE62" i="59"/>
  <c r="CM62" i="59"/>
  <c r="BX62" i="59"/>
  <c r="CF62" i="59"/>
  <c r="CN62" i="59"/>
  <c r="BY62" i="59"/>
  <c r="CG62" i="59"/>
  <c r="CO62" i="59"/>
  <c r="CH62" i="59"/>
  <c r="CP62" i="59"/>
  <c r="CI62" i="59"/>
  <c r="CQ62" i="59"/>
  <c r="CR62" i="59"/>
  <c r="CH65" i="59"/>
  <c r="CP65" i="59"/>
  <c r="BY65" i="59"/>
  <c r="CI65" i="59"/>
  <c r="CQ65" i="59"/>
  <c r="CJ65" i="59"/>
  <c r="CR65" i="59"/>
  <c r="CO65" i="59"/>
  <c r="CK65" i="59"/>
  <c r="CG65" i="59"/>
  <c r="BV65" i="59"/>
  <c r="CD65" i="59"/>
  <c r="CL65" i="59"/>
  <c r="BW65" i="59"/>
  <c r="CE65" i="59"/>
  <c r="CM65" i="59"/>
  <c r="BX65" i="59"/>
  <c r="CF65" i="59"/>
  <c r="CN65" i="59"/>
  <c r="BE56" i="59"/>
  <c r="CB55" i="59"/>
  <c r="CC55" i="59"/>
  <c r="CA55" i="59"/>
  <c r="BZ55" i="59"/>
  <c r="BF61" i="59"/>
  <c r="BH62" i="59"/>
  <c r="BX59" i="59"/>
  <c r="CF59" i="59"/>
  <c r="CN59" i="59"/>
  <c r="CM59" i="59"/>
  <c r="BY59" i="59"/>
  <c r="CG59" i="59"/>
  <c r="CO59" i="59"/>
  <c r="CH59" i="59"/>
  <c r="CP59" i="59"/>
  <c r="CI59" i="59"/>
  <c r="CQ59" i="59"/>
  <c r="CJ59" i="59"/>
  <c r="CR59" i="59"/>
  <c r="CK59" i="59"/>
  <c r="CE59" i="59"/>
  <c r="BV59" i="59"/>
  <c r="CD59" i="59"/>
  <c r="CL59" i="59"/>
  <c r="BW59" i="59"/>
  <c r="BH64" i="59"/>
  <c r="CI56" i="59"/>
  <c r="CQ56" i="59"/>
  <c r="CJ56" i="59"/>
  <c r="CR56" i="59"/>
  <c r="CK56" i="59"/>
  <c r="BV56" i="59"/>
  <c r="CD56" i="59"/>
  <c r="CL56" i="59"/>
  <c r="CP56" i="59"/>
  <c r="BW56" i="59"/>
  <c r="CE56" i="59"/>
  <c r="CM56" i="59"/>
  <c r="BX56" i="59"/>
  <c r="CF56" i="59"/>
  <c r="CN56" i="59"/>
  <c r="BY56" i="59"/>
  <c r="CG56" i="59"/>
  <c r="CO56" i="59"/>
  <c r="CH56" i="59"/>
  <c r="BE61" i="59"/>
  <c r="BG62" i="59"/>
  <c r="BH59" i="59"/>
  <c r="BX67" i="59"/>
  <c r="CF67" i="59"/>
  <c r="CN67" i="59"/>
  <c r="BW67" i="59"/>
  <c r="BY67" i="59"/>
  <c r="CG67" i="59"/>
  <c r="CO67" i="59"/>
  <c r="CH67" i="59"/>
  <c r="CP67" i="59"/>
  <c r="CI67" i="59"/>
  <c r="CQ67" i="59"/>
  <c r="CE67" i="59"/>
  <c r="CJ67" i="59"/>
  <c r="CR67" i="59"/>
  <c r="CK67" i="59"/>
  <c r="BV67" i="59"/>
  <c r="CD67" i="59"/>
  <c r="CL67" i="59"/>
  <c r="CM67" i="59"/>
  <c r="BH56" i="59"/>
  <c r="CP58" i="59"/>
  <c r="CL58" i="59"/>
  <c r="BE64" i="59"/>
  <c r="BW60" i="59"/>
  <c r="CE60" i="59"/>
  <c r="CM60" i="59"/>
  <c r="BV60" i="59"/>
  <c r="BX60" i="59"/>
  <c r="CF60" i="59"/>
  <c r="CN60" i="59"/>
  <c r="BY60" i="59"/>
  <c r="CG60" i="59"/>
  <c r="CO60" i="59"/>
  <c r="CH60" i="59"/>
  <c r="CP60" i="59"/>
  <c r="CI60" i="59"/>
  <c r="CQ60" i="59"/>
  <c r="CJ60" i="59"/>
  <c r="CR60" i="59"/>
  <c r="CD60" i="59"/>
  <c r="CK60" i="59"/>
  <c r="CL60" i="59"/>
  <c r="BF62" i="59"/>
  <c r="BG59" i="59"/>
  <c r="BH67" i="59"/>
  <c r="BT58" i="59"/>
  <c r="CI58" i="59" s="1"/>
  <c r="BE58" i="59"/>
  <c r="BE66" i="59"/>
  <c r="BT66" i="59"/>
  <c r="BX66" i="59" s="1"/>
  <c r="CH57" i="59"/>
  <c r="CP57" i="59"/>
  <c r="CI57" i="59"/>
  <c r="CQ57" i="59"/>
  <c r="CJ57" i="59"/>
  <c r="CR57" i="59"/>
  <c r="CO57" i="59"/>
  <c r="CK57" i="59"/>
  <c r="BV57" i="59"/>
  <c r="CD57" i="59"/>
  <c r="CL57" i="59"/>
  <c r="BW57" i="59"/>
  <c r="CE57" i="59"/>
  <c r="CM57" i="59"/>
  <c r="BY57" i="59"/>
  <c r="BX57" i="59"/>
  <c r="CF57" i="59"/>
  <c r="CN57" i="59"/>
  <c r="CG57" i="59"/>
  <c r="BE62" i="59"/>
  <c r="BF59" i="59"/>
  <c r="BG67" i="59"/>
  <c r="CI64" i="59"/>
  <c r="CQ64" i="59"/>
  <c r="CJ64" i="59"/>
  <c r="CR64" i="59"/>
  <c r="CK64" i="59"/>
  <c r="CH64" i="59"/>
  <c r="BV64" i="59"/>
  <c r="CD64" i="59"/>
  <c r="CL64" i="59"/>
  <c r="CP64" i="59"/>
  <c r="BW64" i="59"/>
  <c r="CE64" i="59"/>
  <c r="CM64" i="59"/>
  <c r="BX64" i="59"/>
  <c r="CF64" i="59"/>
  <c r="CN64" i="59"/>
  <c r="BY64" i="59"/>
  <c r="CG64" i="59"/>
  <c r="CO64" i="59"/>
  <c r="BG66" i="59"/>
  <c r="BT63" i="59"/>
  <c r="BE63" i="59"/>
  <c r="BH63" i="59"/>
  <c r="BH61" i="59"/>
  <c r="BG63" i="59"/>
  <c r="BE59" i="59"/>
  <c r="BF67" i="59"/>
  <c r="BG61" i="59"/>
  <c r="BV61" i="59"/>
  <c r="CD61" i="59"/>
  <c r="CL61" i="59"/>
  <c r="CK61" i="59"/>
  <c r="BW61" i="59"/>
  <c r="CE61" i="59"/>
  <c r="CM61" i="59"/>
  <c r="BX61" i="59"/>
  <c r="CF61" i="59"/>
  <c r="CN61" i="59"/>
  <c r="BY61" i="59"/>
  <c r="CG61" i="59"/>
  <c r="CO61" i="59"/>
  <c r="CH61" i="59"/>
  <c r="CP61" i="59"/>
  <c r="CI61" i="59"/>
  <c r="CQ61" i="59"/>
  <c r="CJ61" i="59"/>
  <c r="CR61" i="59"/>
  <c r="BE67" i="59"/>
  <c r="BG56" i="59"/>
  <c r="CR54" i="59"/>
  <c r="CJ54" i="59"/>
  <c r="CL54" i="59"/>
  <c r="CQ54" i="59"/>
  <c r="CI54" i="59"/>
  <c r="CP54" i="59"/>
  <c r="CH54" i="59"/>
  <c r="BW54" i="59"/>
  <c r="CO54" i="59"/>
  <c r="CG54" i="59"/>
  <c r="BY54" i="59"/>
  <c r="CE54" i="59"/>
  <c r="BV54" i="59"/>
  <c r="CN54" i="59"/>
  <c r="CF54" i="59"/>
  <c r="BX54" i="59"/>
  <c r="CM54" i="59"/>
  <c r="CD54" i="59"/>
  <c r="CK54" i="59"/>
  <c r="BX53" i="59"/>
  <c r="BY51" i="59"/>
  <c r="CG51" i="59"/>
  <c r="CO51" i="59"/>
  <c r="CH51" i="59"/>
  <c r="CP51" i="59"/>
  <c r="BX51" i="59"/>
  <c r="CI51" i="59"/>
  <c r="CQ51" i="59"/>
  <c r="CJ51" i="59"/>
  <c r="CR51" i="59"/>
  <c r="CK51" i="59"/>
  <c r="BV51" i="59"/>
  <c r="CD51" i="59"/>
  <c r="CL51" i="59"/>
  <c r="CN51" i="59"/>
  <c r="BW51" i="59"/>
  <c r="CE51" i="59"/>
  <c r="CM51" i="59"/>
  <c r="CF51" i="59"/>
  <c r="BW48" i="59"/>
  <c r="CP53" i="59"/>
  <c r="BF48" i="59"/>
  <c r="CR53" i="59"/>
  <c r="BE48" i="59"/>
  <c r="BF49" i="59"/>
  <c r="CJ48" i="59"/>
  <c r="CF53" i="59"/>
  <c r="CE48" i="59"/>
  <c r="CQ48" i="59"/>
  <c r="CH48" i="59"/>
  <c r="BF51" i="59"/>
  <c r="BE51" i="59"/>
  <c r="BE49" i="59"/>
  <c r="CR48" i="59"/>
  <c r="CM48" i="59"/>
  <c r="BY48" i="59"/>
  <c r="CP48" i="59"/>
  <c r="BG49" i="59"/>
  <c r="CI48" i="59"/>
  <c r="BX48" i="59"/>
  <c r="CG48" i="59"/>
  <c r="BX52" i="59"/>
  <c r="CF52" i="59"/>
  <c r="CN52" i="59"/>
  <c r="BY52" i="59"/>
  <c r="CG52" i="59"/>
  <c r="CO52" i="59"/>
  <c r="CM52" i="59"/>
  <c r="CH52" i="59"/>
  <c r="CP52" i="59"/>
  <c r="CI52" i="59"/>
  <c r="CQ52" i="59"/>
  <c r="BW52" i="59"/>
  <c r="CJ52" i="59"/>
  <c r="CR52" i="59"/>
  <c r="CK52" i="59"/>
  <c r="CE52" i="59"/>
  <c r="BV52" i="59"/>
  <c r="CD52" i="59"/>
  <c r="CL52" i="59"/>
  <c r="CI49" i="59"/>
  <c r="CQ49" i="59"/>
  <c r="CJ49" i="59"/>
  <c r="CR49" i="59"/>
  <c r="CP49" i="59"/>
  <c r="CK49" i="59"/>
  <c r="BV49" i="59"/>
  <c r="CD49" i="59"/>
  <c r="CL49" i="59"/>
  <c r="CH49" i="59"/>
  <c r="BW49" i="59"/>
  <c r="CE49" i="59"/>
  <c r="CM49" i="59"/>
  <c r="BX49" i="59"/>
  <c r="CF49" i="59"/>
  <c r="CN49" i="59"/>
  <c r="BY49" i="59"/>
  <c r="CG49" i="59"/>
  <c r="CO49" i="59"/>
  <c r="BV48" i="59"/>
  <c r="BZ53" i="59"/>
  <c r="CA53" i="59"/>
  <c r="CB53" i="59"/>
  <c r="CC53" i="59"/>
  <c r="BG50" i="59"/>
  <c r="BH50" i="59"/>
  <c r="BS50" i="59"/>
  <c r="BF50" i="59"/>
  <c r="BE50" i="59"/>
  <c r="CF48" i="59"/>
  <c r="CO48" i="59"/>
  <c r="BH52" i="59"/>
  <c r="BG48" i="59"/>
  <c r="BH49" i="59"/>
  <c r="CK48" i="59"/>
  <c r="CD48" i="59"/>
  <c r="CN48" i="59"/>
  <c r="BG52" i="59"/>
  <c r="BH48" i="59"/>
  <c r="BV53" i="59"/>
  <c r="CD53" i="59"/>
  <c r="CL53" i="59"/>
  <c r="CI53" i="59"/>
  <c r="CQ53" i="59"/>
  <c r="CK53" i="59"/>
  <c r="BF52" i="59"/>
  <c r="CR47" i="59"/>
  <c r="CJ47" i="59"/>
  <c r="BX47" i="59"/>
  <c r="CQ47" i="59"/>
  <c r="CI47" i="59"/>
  <c r="CP47" i="59"/>
  <c r="CH47" i="59"/>
  <c r="CF47" i="59"/>
  <c r="CO47" i="59"/>
  <c r="CG47" i="59"/>
  <c r="BY47" i="59"/>
  <c r="CN47" i="59"/>
  <c r="CM47" i="59"/>
  <c r="CE47" i="59"/>
  <c r="BW47" i="59"/>
  <c r="CL47" i="59"/>
  <c r="CD47" i="59"/>
  <c r="BV47" i="59"/>
  <c r="CK47" i="59"/>
  <c r="BX36" i="59"/>
  <c r="CF36" i="59"/>
  <c r="CN36" i="59"/>
  <c r="CH36" i="59"/>
  <c r="CP36" i="59"/>
  <c r="CM36" i="59"/>
  <c r="CD36" i="59"/>
  <c r="CO36" i="59"/>
  <c r="CE36" i="59"/>
  <c r="CQ36" i="59"/>
  <c r="BV36" i="59"/>
  <c r="CG36" i="59"/>
  <c r="CR36" i="59"/>
  <c r="BW36" i="59"/>
  <c r="CI36" i="59"/>
  <c r="BY36" i="59"/>
  <c r="CJ36" i="59"/>
  <c r="CL36" i="59"/>
  <c r="CK36" i="59"/>
  <c r="BN31" i="59"/>
  <c r="BO31" i="59"/>
  <c r="BP31" i="59"/>
  <c r="BQ31" i="59"/>
  <c r="BY40" i="59"/>
  <c r="CG40" i="59"/>
  <c r="CO40" i="59"/>
  <c r="CH40" i="59"/>
  <c r="CP40" i="59"/>
  <c r="CI40" i="59"/>
  <c r="CQ40" i="59"/>
  <c r="CJ40" i="59"/>
  <c r="CR40" i="59"/>
  <c r="CK40" i="59"/>
  <c r="BV40" i="59"/>
  <c r="CD40" i="59"/>
  <c r="CL40" i="59"/>
  <c r="BX40" i="59"/>
  <c r="CF40" i="59"/>
  <c r="CN40" i="59"/>
  <c r="BW40" i="59"/>
  <c r="CE40" i="59"/>
  <c r="CM40" i="59"/>
  <c r="BT46" i="59"/>
  <c r="BE46" i="59"/>
  <c r="BG46" i="59"/>
  <c r="BF46" i="59"/>
  <c r="BS31" i="59"/>
  <c r="BH24" i="59"/>
  <c r="BT24" i="59"/>
  <c r="BF24" i="59"/>
  <c r="BE24" i="59"/>
  <c r="BF33" i="59"/>
  <c r="BU38" i="59"/>
  <c r="BG44" i="59"/>
  <c r="BP28" i="59"/>
  <c r="BF43" i="59"/>
  <c r="BP40" i="59"/>
  <c r="BG29" i="59"/>
  <c r="BW42" i="59"/>
  <c r="CE42" i="59"/>
  <c r="CM42" i="59"/>
  <c r="BX42" i="59"/>
  <c r="CF42" i="59"/>
  <c r="CN42" i="59"/>
  <c r="BY42" i="59"/>
  <c r="CG42" i="59"/>
  <c r="CO42" i="59"/>
  <c r="CH42" i="59"/>
  <c r="CP42" i="59"/>
  <c r="CI42" i="59"/>
  <c r="CQ42" i="59"/>
  <c r="CJ42" i="59"/>
  <c r="CR42" i="59"/>
  <c r="BV42" i="59"/>
  <c r="CD42" i="59"/>
  <c r="CL42" i="59"/>
  <c r="CK42" i="59"/>
  <c r="BU45" i="59"/>
  <c r="BG45" i="59"/>
  <c r="BX41" i="59"/>
  <c r="CF41" i="59"/>
  <c r="CN41" i="59"/>
  <c r="BY41" i="59"/>
  <c r="CG41" i="59"/>
  <c r="CO41" i="59"/>
  <c r="CH41" i="59"/>
  <c r="CP41" i="59"/>
  <c r="CI41" i="59"/>
  <c r="CQ41" i="59"/>
  <c r="CJ41" i="59"/>
  <c r="CR41" i="59"/>
  <c r="CK41" i="59"/>
  <c r="BW41" i="59"/>
  <c r="CE41" i="59"/>
  <c r="CM41" i="59"/>
  <c r="BV41" i="59"/>
  <c r="CD41" i="59"/>
  <c r="CL41" i="59"/>
  <c r="BN27" i="59"/>
  <c r="BO27" i="59"/>
  <c r="BP27" i="59"/>
  <c r="BQ27" i="59"/>
  <c r="BE33" i="59"/>
  <c r="BX26" i="59"/>
  <c r="CF26" i="59"/>
  <c r="CN26" i="59"/>
  <c r="BY26" i="59"/>
  <c r="CG26" i="59"/>
  <c r="CO26" i="59"/>
  <c r="CH26" i="59"/>
  <c r="CP26" i="59"/>
  <c r="CI26" i="59"/>
  <c r="CQ26" i="59"/>
  <c r="CJ26" i="59"/>
  <c r="CR26" i="59"/>
  <c r="BW26" i="59"/>
  <c r="CE26" i="59"/>
  <c r="CM26" i="59"/>
  <c r="BV26" i="59"/>
  <c r="CL26" i="59"/>
  <c r="CD26" i="59"/>
  <c r="CK26" i="59"/>
  <c r="BH31" i="59"/>
  <c r="BP24" i="59"/>
  <c r="BO24" i="59"/>
  <c r="BN24" i="59"/>
  <c r="BE28" i="59"/>
  <c r="BF28" i="59"/>
  <c r="BG28" i="59"/>
  <c r="BH28" i="59"/>
  <c r="BS28" i="59"/>
  <c r="BO28" i="59"/>
  <c r="BE43" i="59"/>
  <c r="BS27" i="59"/>
  <c r="BF29" i="59"/>
  <c r="BT44" i="59"/>
  <c r="BH44" i="59"/>
  <c r="BN29" i="59"/>
  <c r="BO29" i="59"/>
  <c r="BP29" i="59"/>
  <c r="BQ29" i="59"/>
  <c r="BT22" i="59"/>
  <c r="BF22" i="59"/>
  <c r="BG22" i="59"/>
  <c r="CL23" i="59"/>
  <c r="CO23" i="59"/>
  <c r="BT32" i="59"/>
  <c r="BE32" i="59"/>
  <c r="BF32" i="59"/>
  <c r="BH32" i="59"/>
  <c r="BE44" i="59"/>
  <c r="BN43" i="59"/>
  <c r="BO43" i="59"/>
  <c r="BP43" i="59"/>
  <c r="BQ43" i="59"/>
  <c r="BF23" i="59"/>
  <c r="BT23" i="59"/>
  <c r="CI23" i="59" s="1"/>
  <c r="BT30" i="59"/>
  <c r="BF30" i="59"/>
  <c r="BG30" i="59"/>
  <c r="BH30" i="59"/>
  <c r="BO34" i="59"/>
  <c r="BH23" i="59"/>
  <c r="BQ24" i="59"/>
  <c r="BQ38" i="59"/>
  <c r="BN37" i="59"/>
  <c r="BP37" i="59"/>
  <c r="BO37" i="59"/>
  <c r="BQ37" i="59"/>
  <c r="BF37" i="59"/>
  <c r="BG37" i="59"/>
  <c r="BH37" i="59"/>
  <c r="BE37" i="59"/>
  <c r="BS37" i="59"/>
  <c r="CI46" i="59"/>
  <c r="CQ46" i="59"/>
  <c r="CJ46" i="59"/>
  <c r="CR46" i="59"/>
  <c r="CK46" i="59"/>
  <c r="BV46" i="59"/>
  <c r="CD46" i="59"/>
  <c r="CL46" i="59"/>
  <c r="BW46" i="59"/>
  <c r="CE46" i="59"/>
  <c r="CM46" i="59"/>
  <c r="BX46" i="59"/>
  <c r="CF46" i="59"/>
  <c r="CN46" i="59"/>
  <c r="CH46" i="59"/>
  <c r="CP46" i="59"/>
  <c r="BY46" i="59"/>
  <c r="CG46" i="59"/>
  <c r="CO46" i="59"/>
  <c r="BQ23" i="59"/>
  <c r="BO23" i="59"/>
  <c r="BP23" i="59"/>
  <c r="BU30" i="59"/>
  <c r="BT38" i="59"/>
  <c r="BF38" i="59"/>
  <c r="BP38" i="59"/>
  <c r="BG35" i="59"/>
  <c r="BE23" i="59"/>
  <c r="BG38" i="59"/>
  <c r="BO36" i="59"/>
  <c r="BQ36" i="59"/>
  <c r="BP36" i="59"/>
  <c r="BN36" i="59"/>
  <c r="BY25" i="59"/>
  <c r="CG25" i="59"/>
  <c r="CO25" i="59"/>
  <c r="CH25" i="59"/>
  <c r="CP25" i="59"/>
  <c r="CI25" i="59"/>
  <c r="CQ25" i="59"/>
  <c r="CJ25" i="59"/>
  <c r="CR25" i="59"/>
  <c r="CK25" i="59"/>
  <c r="BX25" i="59"/>
  <c r="CF25" i="59"/>
  <c r="CN25" i="59"/>
  <c r="CE25" i="59"/>
  <c r="CL25" i="59"/>
  <c r="CM25" i="59"/>
  <c r="BV25" i="59"/>
  <c r="CD25" i="59"/>
  <c r="BW25" i="59"/>
  <c r="BT31" i="59"/>
  <c r="BF31" i="59"/>
  <c r="BG31" i="59"/>
  <c r="CJ45" i="59"/>
  <c r="CR45" i="59"/>
  <c r="CK45" i="59"/>
  <c r="BV45" i="59"/>
  <c r="CD45" i="59"/>
  <c r="CL45" i="59"/>
  <c r="BW45" i="59"/>
  <c r="CE45" i="59"/>
  <c r="CM45" i="59"/>
  <c r="BX45" i="59"/>
  <c r="CF45" i="59"/>
  <c r="CN45" i="59"/>
  <c r="BY45" i="59"/>
  <c r="CG45" i="59"/>
  <c r="CO45" i="59"/>
  <c r="CI45" i="59"/>
  <c r="CQ45" i="59"/>
  <c r="CH45" i="59"/>
  <c r="CP45" i="59"/>
  <c r="BT39" i="59"/>
  <c r="CI39" i="59" s="1"/>
  <c r="BV43" i="59"/>
  <c r="CD43" i="59"/>
  <c r="CL43" i="59"/>
  <c r="BW43" i="59"/>
  <c r="CE43" i="59"/>
  <c r="CM43" i="59"/>
  <c r="BX43" i="59"/>
  <c r="CF43" i="59"/>
  <c r="CN43" i="59"/>
  <c r="BY43" i="59"/>
  <c r="CG43" i="59"/>
  <c r="CO43" i="59"/>
  <c r="CH43" i="59"/>
  <c r="CP43" i="59"/>
  <c r="CI43" i="59"/>
  <c r="CQ43" i="59"/>
  <c r="CK43" i="59"/>
  <c r="CR43" i="59"/>
  <c r="CJ43" i="59"/>
  <c r="BP30" i="59"/>
  <c r="BP39" i="59"/>
  <c r="BH25" i="59"/>
  <c r="BN23" i="59"/>
  <c r="BU35" i="59"/>
  <c r="BY35" i="59" s="1"/>
  <c r="BE35" i="59"/>
  <c r="BG33" i="59"/>
  <c r="BU29" i="59"/>
  <c r="BF35" i="59"/>
  <c r="BY33" i="59"/>
  <c r="CG33" i="59"/>
  <c r="CO33" i="59"/>
  <c r="CI33" i="59"/>
  <c r="CQ33" i="59"/>
  <c r="CK33" i="59"/>
  <c r="CE33" i="59"/>
  <c r="CR33" i="59"/>
  <c r="CF33" i="59"/>
  <c r="BV33" i="59"/>
  <c r="CH33" i="59"/>
  <c r="BW33" i="59"/>
  <c r="CJ33" i="59"/>
  <c r="BX33" i="59"/>
  <c r="CL33" i="59"/>
  <c r="CM33" i="59"/>
  <c r="CD33" i="59"/>
  <c r="CP33" i="59"/>
  <c r="CN33" i="59"/>
  <c r="BN40" i="59"/>
  <c r="BH43" i="59"/>
  <c r="BT34" i="59"/>
  <c r="BF34" i="59"/>
  <c r="BH34" i="59"/>
  <c r="BS29" i="59"/>
  <c r="BP22" i="59"/>
  <c r="BQ22" i="59"/>
  <c r="BN39" i="59"/>
  <c r="BS21" i="59"/>
  <c r="CR21" i="59" s="1"/>
  <c r="BF21" i="59"/>
  <c r="BG21" i="59"/>
  <c r="BH21" i="59"/>
  <c r="BN21" i="59"/>
  <c r="BO21" i="59"/>
  <c r="BP21" i="59"/>
  <c r="BQ21" i="59"/>
  <c r="CL19" i="59"/>
  <c r="BX19" i="59"/>
  <c r="CF19" i="59"/>
  <c r="BE20" i="59"/>
  <c r="BF19" i="59"/>
  <c r="BG18" i="59"/>
  <c r="BF20" i="59"/>
  <c r="BG19" i="59"/>
  <c r="BF18" i="59"/>
  <c r="CH20" i="59"/>
  <c r="CP20" i="59"/>
  <c r="CG20" i="59"/>
  <c r="CI20" i="59"/>
  <c r="CQ20" i="59"/>
  <c r="BY20" i="59"/>
  <c r="CJ20" i="59"/>
  <c r="CR20" i="59"/>
  <c r="CO20" i="59"/>
  <c r="CK20" i="59"/>
  <c r="BV20" i="59"/>
  <c r="CD20" i="59"/>
  <c r="CL20" i="59"/>
  <c r="BW20" i="59"/>
  <c r="CE20" i="59"/>
  <c r="CM20" i="59"/>
  <c r="BX20" i="59"/>
  <c r="CF20" i="59"/>
  <c r="CN20" i="59"/>
  <c r="CI19" i="59"/>
  <c r="CQ19" i="59"/>
  <c r="CH19" i="59"/>
  <c r="CP19" i="59"/>
  <c r="CK19" i="59"/>
  <c r="CE19" i="59"/>
  <c r="BH18" i="59"/>
  <c r="BH20" i="59"/>
  <c r="BH19" i="59"/>
  <c r="CM19" i="59"/>
  <c r="BE18" i="59"/>
  <c r="BG20" i="59"/>
  <c r="BV19" i="59"/>
  <c r="BY19" i="59"/>
  <c r="CJ18" i="59"/>
  <c r="CR18" i="59"/>
  <c r="CQ18" i="59"/>
  <c r="CK18" i="59"/>
  <c r="BV18" i="59"/>
  <c r="CD18" i="59"/>
  <c r="CL18" i="59"/>
  <c r="BW18" i="59"/>
  <c r="CE18" i="59"/>
  <c r="CM18" i="59"/>
  <c r="BX18" i="59"/>
  <c r="CF18" i="59"/>
  <c r="CN18" i="59"/>
  <c r="BY18" i="59"/>
  <c r="CG18" i="59"/>
  <c r="CO18" i="59"/>
  <c r="CI18" i="59"/>
  <c r="CH18" i="59"/>
  <c r="CP18" i="59"/>
  <c r="BE19" i="59"/>
  <c r="CJ19" i="59"/>
  <c r="CB7" i="59"/>
  <c r="CC7" i="59"/>
  <c r="CA7" i="59"/>
  <c r="BZ7" i="59"/>
  <c r="BV7" i="59"/>
  <c r="BW7" i="59"/>
  <c r="CN7" i="59"/>
  <c r="BE9" i="59"/>
  <c r="BG15" i="59"/>
  <c r="BH10" i="59"/>
  <c r="BF9" i="59"/>
  <c r="BH8" i="59"/>
  <c r="CL7" i="59"/>
  <c r="CM7" i="59"/>
  <c r="CG7" i="59"/>
  <c r="BF10" i="59"/>
  <c r="BH9" i="59"/>
  <c r="BE16" i="59"/>
  <c r="BV13" i="59"/>
  <c r="CD13" i="59"/>
  <c r="CL13" i="59"/>
  <c r="BW13" i="59"/>
  <c r="CE13" i="59"/>
  <c r="CM13" i="59"/>
  <c r="BX13" i="59"/>
  <c r="CF13" i="59"/>
  <c r="CN13" i="59"/>
  <c r="BY13" i="59"/>
  <c r="CG13" i="59"/>
  <c r="CO13" i="59"/>
  <c r="CH13" i="59"/>
  <c r="CP13" i="59"/>
  <c r="CI13" i="59"/>
  <c r="CQ13" i="59"/>
  <c r="CJ13" i="59"/>
  <c r="CR13" i="59"/>
  <c r="CK13" i="59"/>
  <c r="CO7" i="59"/>
  <c r="BF11" i="59"/>
  <c r="BH11" i="59"/>
  <c r="BT11" i="59"/>
  <c r="BG16" i="59"/>
  <c r="CK14" i="59"/>
  <c r="BV14" i="59"/>
  <c r="CD14" i="59"/>
  <c r="CL14" i="59"/>
  <c r="BW14" i="59"/>
  <c r="CE14" i="59"/>
  <c r="CM14" i="59"/>
  <c r="CR14" i="59"/>
  <c r="BX14" i="59"/>
  <c r="CF14" i="59"/>
  <c r="CN14" i="59"/>
  <c r="BY14" i="59"/>
  <c r="CG14" i="59"/>
  <c r="CO14" i="59"/>
  <c r="CH14" i="59"/>
  <c r="CP14" i="59"/>
  <c r="CJ14" i="59"/>
  <c r="CI14" i="59"/>
  <c r="CQ14" i="59"/>
  <c r="CR7" i="59"/>
  <c r="BG7" i="59"/>
  <c r="BE7" i="59"/>
  <c r="BW15" i="59"/>
  <c r="CO15" i="59"/>
  <c r="CI16" i="59"/>
  <c r="CQ16" i="59"/>
  <c r="CJ16" i="59"/>
  <c r="CR16" i="59"/>
  <c r="CK16" i="59"/>
  <c r="CH16" i="59"/>
  <c r="BV16" i="59"/>
  <c r="CD16" i="59"/>
  <c r="CL16" i="59"/>
  <c r="BW16" i="59"/>
  <c r="CE16" i="59"/>
  <c r="CM16" i="59"/>
  <c r="BX16" i="59"/>
  <c r="CF16" i="59"/>
  <c r="CN16" i="59"/>
  <c r="BY16" i="59"/>
  <c r="CG16" i="59"/>
  <c r="CO16" i="59"/>
  <c r="CP16" i="59"/>
  <c r="BG8" i="59"/>
  <c r="BH14" i="59"/>
  <c r="CH7" i="59"/>
  <c r="CH9" i="59"/>
  <c r="CP9" i="59"/>
  <c r="CO9" i="59"/>
  <c r="CI9" i="59"/>
  <c r="CQ9" i="59"/>
  <c r="CJ9" i="59"/>
  <c r="CR9" i="59"/>
  <c r="BY9" i="59"/>
  <c r="CK9" i="59"/>
  <c r="BV9" i="59"/>
  <c r="CD9" i="59"/>
  <c r="CL9" i="59"/>
  <c r="BW9" i="59"/>
  <c r="CE9" i="59"/>
  <c r="CM9" i="59"/>
  <c r="CG9" i="59"/>
  <c r="BX9" i="59"/>
  <c r="CF9" i="59"/>
  <c r="CN9" i="59"/>
  <c r="BH16" i="59"/>
  <c r="BF8" i="59"/>
  <c r="BG14" i="59"/>
  <c r="CH17" i="59"/>
  <c r="CP17" i="59"/>
  <c r="CI17" i="59"/>
  <c r="CQ17" i="59"/>
  <c r="CO17" i="59"/>
  <c r="CJ17" i="59"/>
  <c r="CR17" i="59"/>
  <c r="CK17" i="59"/>
  <c r="BV17" i="59"/>
  <c r="CD17" i="59"/>
  <c r="CL17" i="59"/>
  <c r="CG17" i="59"/>
  <c r="BW17" i="59"/>
  <c r="CE17" i="59"/>
  <c r="CM17" i="59"/>
  <c r="BX17" i="59"/>
  <c r="CF17" i="59"/>
  <c r="CN17" i="59"/>
  <c r="BY17" i="59"/>
  <c r="BT15" i="59"/>
  <c r="CJ15" i="59" s="1"/>
  <c r="BH15" i="59"/>
  <c r="BX7" i="59"/>
  <c r="BE10" i="59"/>
  <c r="BH7" i="59"/>
  <c r="BE8" i="59"/>
  <c r="BF14" i="59"/>
  <c r="BF7" i="59"/>
  <c r="BE12" i="59"/>
  <c r="BF12" i="59"/>
  <c r="BG12" i="59"/>
  <c r="BH12" i="59"/>
  <c r="BS12" i="59"/>
  <c r="BG9" i="59"/>
  <c r="BY10" i="59"/>
  <c r="CG10" i="59"/>
  <c r="CO10" i="59"/>
  <c r="CH10" i="59"/>
  <c r="CP10" i="59"/>
  <c r="CI10" i="59"/>
  <c r="CQ10" i="59"/>
  <c r="CN10" i="59"/>
  <c r="CJ10" i="59"/>
  <c r="CR10" i="59"/>
  <c r="CK10" i="59"/>
  <c r="BV10" i="59"/>
  <c r="CD10" i="59"/>
  <c r="CL10" i="59"/>
  <c r="BX10" i="59"/>
  <c r="BW10" i="59"/>
  <c r="CE10" i="59"/>
  <c r="CM10" i="59"/>
  <c r="CF10" i="59"/>
  <c r="CI7" i="59"/>
  <c r="CI8" i="59"/>
  <c r="CQ8" i="59"/>
  <c r="CH8" i="59"/>
  <c r="CJ8" i="59"/>
  <c r="CR8" i="59"/>
  <c r="CK8" i="59"/>
  <c r="CP8" i="59"/>
  <c r="BV8" i="59"/>
  <c r="CD8" i="59"/>
  <c r="CL8" i="59"/>
  <c r="BW8" i="59"/>
  <c r="CE8" i="59"/>
  <c r="CM8" i="59"/>
  <c r="BX8" i="59"/>
  <c r="CF8" i="59"/>
  <c r="CN8" i="59"/>
  <c r="BY8" i="59"/>
  <c r="CG8" i="59"/>
  <c r="CO8" i="59"/>
  <c r="BE14" i="59"/>
  <c r="CR6" i="59"/>
  <c r="CJ6" i="59"/>
  <c r="CQ6" i="59"/>
  <c r="CI6" i="59"/>
  <c r="CP6" i="59"/>
  <c r="CH6" i="59"/>
  <c r="CO6" i="59"/>
  <c r="CG6" i="59"/>
  <c r="BY6" i="59"/>
  <c r="CN6" i="59"/>
  <c r="CF6" i="59"/>
  <c r="BX6" i="59"/>
  <c r="CM6" i="59"/>
  <c r="CE6" i="59"/>
  <c r="BW6" i="59"/>
  <c r="CL6" i="59"/>
  <c r="CD6" i="59"/>
  <c r="BV6" i="59"/>
  <c r="CK6" i="59"/>
  <c r="BL88" i="59"/>
  <c r="BL87" i="59"/>
  <c r="BL85" i="59"/>
  <c r="BL86" i="59"/>
  <c r="BK87" i="59"/>
  <c r="BC88" i="59"/>
  <c r="BK85" i="59"/>
  <c r="BC85" i="59"/>
  <c r="BK86" i="59"/>
  <c r="BC87" i="59"/>
  <c r="BK88" i="59"/>
  <c r="BM88" i="59"/>
  <c r="BM86" i="59"/>
  <c r="BM87" i="59"/>
  <c r="BM85" i="59"/>
  <c r="BC86" i="59"/>
  <c r="BB87" i="59"/>
  <c r="BB88" i="59"/>
  <c r="BB86" i="59"/>
  <c r="BB85" i="59"/>
  <c r="BD87" i="59"/>
  <c r="BD85" i="59"/>
  <c r="BD88" i="59"/>
  <c r="BD86" i="59"/>
  <c r="BO1397" i="50"/>
  <c r="BS1036" i="50"/>
  <c r="BF819" i="50"/>
  <c r="BG602" i="50"/>
  <c r="BG7" i="50"/>
  <c r="BF1448" i="50"/>
  <c r="CA95" i="50"/>
  <c r="BZ95" i="50"/>
  <c r="CB95" i="50"/>
  <c r="CC95" i="50"/>
  <c r="BS477" i="50"/>
  <c r="BG1127" i="50"/>
  <c r="BQ725" i="50"/>
  <c r="BP932" i="50"/>
  <c r="BE559" i="50"/>
  <c r="BQ110" i="50"/>
  <c r="BU1134" i="50"/>
  <c r="BS1021" i="50"/>
  <c r="BS206" i="50"/>
  <c r="BP206" i="50"/>
  <c r="BP245" i="50"/>
  <c r="BP474" i="50"/>
  <c r="BQ245" i="50"/>
  <c r="BH1212" i="50"/>
  <c r="BH434" i="50"/>
  <c r="BU885" i="50"/>
  <c r="BS280" i="50"/>
  <c r="BS150" i="50"/>
  <c r="BT1536" i="50"/>
  <c r="BN474" i="50"/>
  <c r="BP137" i="50"/>
  <c r="BO428" i="50"/>
  <c r="BG45" i="50"/>
  <c r="BG124" i="50"/>
  <c r="BP788" i="50"/>
  <c r="BE54" i="50"/>
  <c r="BU1388" i="50"/>
  <c r="BT439" i="50"/>
  <c r="BU1245" i="50"/>
  <c r="BT190" i="50"/>
  <c r="BF1202" i="50"/>
  <c r="BG1297" i="50"/>
  <c r="BG958" i="50"/>
  <c r="BH965" i="50"/>
  <c r="BG688" i="50"/>
  <c r="BG475" i="50"/>
  <c r="BN277" i="50"/>
  <c r="BE35" i="50"/>
  <c r="BU317" i="50"/>
  <c r="BU76" i="50"/>
  <c r="BH788" i="50"/>
  <c r="BP768" i="50"/>
  <c r="BG576" i="50"/>
  <c r="BP426" i="50"/>
  <c r="BN439" i="50"/>
  <c r="BG809" i="50"/>
  <c r="BQ540" i="50"/>
  <c r="BH1035" i="50"/>
  <c r="BS1230" i="50"/>
  <c r="BS826" i="50"/>
  <c r="BO434" i="50"/>
  <c r="BF1191" i="50"/>
  <c r="BG966" i="50"/>
  <c r="BF940" i="50"/>
  <c r="BG1059" i="50"/>
  <c r="BO834" i="50"/>
  <c r="BE52" i="50"/>
  <c r="BF1208" i="50"/>
  <c r="BH1562" i="50"/>
  <c r="BF909" i="50"/>
  <c r="BE759" i="50"/>
  <c r="BH1141" i="50"/>
  <c r="BQ39" i="50"/>
  <c r="BF1425" i="50"/>
  <c r="BH598" i="50"/>
  <c r="BQ749" i="50"/>
  <c r="BF1106" i="50"/>
  <c r="BG52" i="50"/>
  <c r="BP1099" i="50"/>
  <c r="BN299" i="50"/>
  <c r="BF388" i="50"/>
  <c r="BE766" i="50"/>
  <c r="BO1099" i="50"/>
  <c r="BO191" i="50"/>
  <c r="BP867" i="50"/>
  <c r="BE808" i="50"/>
  <c r="BS825" i="50"/>
  <c r="BS749" i="50"/>
  <c r="BF759" i="50"/>
  <c r="BH54" i="50"/>
  <c r="BF45" i="50"/>
  <c r="BF1455" i="50"/>
  <c r="BE1317" i="50"/>
  <c r="BF886" i="50"/>
  <c r="BG943" i="50"/>
  <c r="BE682" i="50"/>
  <c r="BN602" i="50"/>
  <c r="BO104" i="50"/>
  <c r="BS331" i="50"/>
  <c r="BE146" i="50"/>
  <c r="BS8" i="50"/>
  <c r="BS1106" i="50"/>
  <c r="BO39" i="50"/>
  <c r="BE1430" i="50"/>
  <c r="BF690" i="50"/>
  <c r="BF612" i="50"/>
  <c r="BT1493" i="50"/>
  <c r="BQ1099" i="50"/>
  <c r="BE876" i="50"/>
  <c r="BH613" i="50"/>
  <c r="BE689" i="50"/>
  <c r="BF934" i="50"/>
  <c r="BS1463" i="50"/>
  <c r="BE1289" i="50"/>
  <c r="BN1156" i="50"/>
  <c r="BO1156" i="50"/>
  <c r="BP1156" i="50"/>
  <c r="BQ851" i="50"/>
  <c r="BP851" i="50"/>
  <c r="BF816" i="50"/>
  <c r="BN851" i="50"/>
  <c r="BQ1467" i="50"/>
  <c r="BO1467" i="50"/>
  <c r="BE1388" i="50"/>
  <c r="BH1020" i="50"/>
  <c r="BS1282" i="50"/>
  <c r="BE705" i="50"/>
  <c r="BH1362" i="50"/>
  <c r="BO851" i="50"/>
  <c r="BE1223" i="50"/>
  <c r="BP829" i="50"/>
  <c r="BH568" i="50"/>
  <c r="BN460" i="50"/>
  <c r="BG102" i="50"/>
  <c r="BE195" i="50"/>
  <c r="BE68" i="50"/>
  <c r="BQ62" i="50"/>
  <c r="BO22" i="50"/>
  <c r="BP6" i="50"/>
  <c r="BE73" i="50"/>
  <c r="BH1510" i="50"/>
  <c r="BG473" i="50"/>
  <c r="BF129" i="50"/>
  <c r="BG456" i="50"/>
  <c r="BH40" i="50"/>
  <c r="BE34" i="50"/>
  <c r="BE1263" i="50"/>
  <c r="BG132" i="50"/>
  <c r="BG207" i="50"/>
  <c r="BN1500" i="50"/>
  <c r="BS1202" i="50"/>
  <c r="BP691" i="50"/>
  <c r="BS253" i="50"/>
  <c r="BS298" i="50"/>
  <c r="BS234" i="50"/>
  <c r="BS138" i="50"/>
  <c r="BN125" i="50"/>
  <c r="BQ16" i="50"/>
  <c r="BQ1064" i="50"/>
  <c r="BN240" i="50"/>
  <c r="BN192" i="50"/>
  <c r="BQ394" i="50"/>
  <c r="BN294" i="50"/>
  <c r="BS1010" i="50"/>
  <c r="BP485" i="50"/>
  <c r="BN778" i="50"/>
  <c r="BP7" i="50"/>
  <c r="BN1530" i="50"/>
  <c r="BS405" i="50"/>
  <c r="BN99" i="50"/>
  <c r="BS524" i="50"/>
  <c r="BS968" i="50"/>
  <c r="BP541" i="50"/>
  <c r="BF1453" i="50"/>
  <c r="BP414" i="50"/>
  <c r="BY385" i="50"/>
  <c r="BH1163" i="50"/>
  <c r="BF1031" i="50"/>
  <c r="BF1123" i="50"/>
  <c r="BF834" i="50"/>
  <c r="BF815" i="50"/>
  <c r="BF591" i="50"/>
  <c r="BQ378" i="50"/>
  <c r="BG546" i="50"/>
  <c r="BQ450" i="50"/>
  <c r="BH720" i="50"/>
  <c r="BH704" i="50"/>
  <c r="BF624" i="50"/>
  <c r="BH428" i="50"/>
  <c r="BE50" i="50"/>
  <c r="BE298" i="50"/>
  <c r="BE275" i="50"/>
  <c r="BH70" i="50"/>
  <c r="BF1402" i="50"/>
  <c r="BF1211" i="50"/>
  <c r="BH1131" i="50"/>
  <c r="BE993" i="50"/>
  <c r="BH1164" i="50"/>
  <c r="BF1146" i="50"/>
  <c r="BS1170" i="50"/>
  <c r="BG817" i="50"/>
  <c r="BE756" i="50"/>
  <c r="BH602" i="50"/>
  <c r="BN597" i="50"/>
  <c r="BG552" i="50"/>
  <c r="BE951" i="50"/>
  <c r="BO1273" i="50"/>
  <c r="BT1005" i="50"/>
  <c r="BT622" i="50"/>
  <c r="BG28" i="50"/>
  <c r="BF1408" i="50"/>
  <c r="BF1047" i="50"/>
  <c r="BQ1010" i="50"/>
  <c r="BU1512" i="50"/>
  <c r="BE1080" i="50"/>
  <c r="BE1001" i="50"/>
  <c r="BG752" i="50"/>
  <c r="BS513" i="50"/>
  <c r="BE206" i="50"/>
  <c r="BN1066" i="50"/>
  <c r="BS456" i="50"/>
  <c r="BQ30" i="50"/>
  <c r="BS1536" i="50"/>
  <c r="BT1392" i="50"/>
  <c r="BT1204" i="50"/>
  <c r="BF1059" i="50"/>
  <c r="BE1123" i="50"/>
  <c r="BG843" i="50"/>
  <c r="BE819" i="50"/>
  <c r="BE886" i="50"/>
  <c r="BH207" i="50"/>
  <c r="BE132" i="50"/>
  <c r="BO285" i="50"/>
  <c r="BP16" i="50"/>
  <c r="BO30" i="50"/>
  <c r="BQ802" i="50"/>
  <c r="BP347" i="50"/>
  <c r="BO382" i="50"/>
  <c r="BQ261" i="50"/>
  <c r="BE187" i="50"/>
  <c r="BQ283" i="50"/>
  <c r="BN89" i="50"/>
  <c r="BT533" i="50"/>
  <c r="BN16" i="50"/>
  <c r="BP240" i="50"/>
  <c r="BF142" i="50"/>
  <c r="BH265" i="50"/>
  <c r="BQ210" i="50"/>
  <c r="BH1527" i="50"/>
  <c r="BG1345" i="50"/>
  <c r="BS1400" i="50"/>
  <c r="BF1373" i="50"/>
  <c r="BF1085" i="50"/>
  <c r="BE1143" i="50"/>
  <c r="BF1111" i="50"/>
  <c r="BG1021" i="50"/>
  <c r="BG1107" i="50"/>
  <c r="BU754" i="50"/>
  <c r="BE207" i="50"/>
  <c r="BP450" i="50"/>
  <c r="BO240" i="50"/>
  <c r="BP14" i="50"/>
  <c r="BQ206" i="50"/>
  <c r="BT1193" i="50"/>
  <c r="BN965" i="50"/>
  <c r="BT961" i="50"/>
  <c r="BH1385" i="50"/>
  <c r="BH1390" i="50"/>
  <c r="BE1425" i="50"/>
  <c r="BP761" i="50"/>
  <c r="BO1407" i="50"/>
  <c r="BQ184" i="50"/>
  <c r="BS1551" i="50"/>
  <c r="BS1473" i="50"/>
  <c r="BS1413" i="50"/>
  <c r="BT1108" i="50"/>
  <c r="BG1373" i="50"/>
  <c r="BG986" i="50"/>
  <c r="BS792" i="50"/>
  <c r="BE524" i="50"/>
  <c r="BG704" i="50"/>
  <c r="BF506" i="50"/>
  <c r="BG729" i="50"/>
  <c r="BG95" i="50"/>
  <c r="BH132" i="50"/>
  <c r="BO1500" i="50"/>
  <c r="BQ7" i="50"/>
  <c r="BN1130" i="50"/>
  <c r="BT1263" i="50"/>
  <c r="BS668" i="50"/>
  <c r="BS1285" i="50"/>
  <c r="BU1038" i="50"/>
  <c r="BE265" i="50"/>
  <c r="BP1536" i="50"/>
  <c r="BP56" i="50"/>
  <c r="BQ1263" i="50"/>
  <c r="BP1098" i="50"/>
  <c r="BE1420" i="50"/>
  <c r="BU1352" i="50"/>
  <c r="BE1006" i="50"/>
  <c r="BE1092" i="50"/>
  <c r="BE1047" i="50"/>
  <c r="BG608" i="50"/>
  <c r="BF608" i="50"/>
  <c r="BT354" i="50"/>
  <c r="BF582" i="50"/>
  <c r="BE95" i="50"/>
  <c r="BP793" i="50"/>
  <c r="BQ234" i="50"/>
  <c r="BO1010" i="50"/>
  <c r="BP125" i="50"/>
  <c r="BO1530" i="50"/>
  <c r="BQ22" i="50"/>
  <c r="CD95" i="50"/>
  <c r="CN95" i="50"/>
  <c r="CO95" i="50"/>
  <c r="CI95" i="50"/>
  <c r="CQ95" i="50"/>
  <c r="CJ95" i="50"/>
  <c r="CR95" i="50"/>
  <c r="CK95" i="50"/>
  <c r="CL95" i="50"/>
  <c r="CM95" i="50"/>
  <c r="CP95" i="50"/>
  <c r="BN1414" i="50"/>
  <c r="BE1233" i="50"/>
  <c r="BS1521" i="50"/>
  <c r="BN1352" i="50"/>
  <c r="BE1203" i="50"/>
  <c r="BE551" i="50"/>
  <c r="BS181" i="50"/>
  <c r="BN158" i="50"/>
  <c r="CJ385" i="50"/>
  <c r="CR385" i="50"/>
  <c r="CK385" i="50"/>
  <c r="CL385" i="50"/>
  <c r="CM385" i="50"/>
  <c r="CN385" i="50"/>
  <c r="CI385" i="50"/>
  <c r="CP385" i="50"/>
  <c r="CQ385" i="50"/>
  <c r="CO385" i="50"/>
  <c r="BG1448" i="50"/>
  <c r="BU745" i="50"/>
  <c r="BE229" i="50"/>
  <c r="BF95" i="50"/>
  <c r="BO1144" i="50"/>
  <c r="BE1265" i="50"/>
  <c r="BP1449" i="50"/>
  <c r="BF861" i="50"/>
  <c r="BO1235" i="50"/>
  <c r="BG880" i="50"/>
  <c r="BH845" i="50"/>
  <c r="BH611" i="50"/>
  <c r="BP622" i="50"/>
  <c r="BH717" i="50"/>
  <c r="BH77" i="50"/>
  <c r="BN23" i="50"/>
  <c r="BH32" i="50"/>
  <c r="BO60" i="50"/>
  <c r="BE123" i="50"/>
  <c r="BF28" i="50"/>
  <c r="BG856" i="50"/>
  <c r="BE747" i="50"/>
  <c r="BS629" i="50"/>
  <c r="BS589" i="50"/>
  <c r="BN234" i="50"/>
  <c r="BQ125" i="50"/>
  <c r="BQ56" i="50"/>
  <c r="BU1523" i="50"/>
  <c r="BS1396" i="50"/>
  <c r="BS1302" i="50"/>
  <c r="BS1321" i="50"/>
  <c r="BS980" i="50"/>
  <c r="BS866" i="50"/>
  <c r="BE618" i="50"/>
  <c r="BH559" i="50"/>
  <c r="BE582" i="50"/>
  <c r="BF132" i="50"/>
  <c r="BE301" i="50"/>
  <c r="BH28" i="50"/>
  <c r="BH95" i="50"/>
  <c r="BG1451" i="50"/>
  <c r="BN1498" i="50"/>
  <c r="BP1359" i="50"/>
  <c r="BH916" i="50"/>
  <c r="BG1178" i="50"/>
  <c r="BQ1369" i="50"/>
  <c r="BG1080" i="50"/>
  <c r="BH1127" i="50"/>
  <c r="BF1013" i="50"/>
  <c r="BH824" i="50"/>
  <c r="BG886" i="50"/>
  <c r="BF943" i="50"/>
  <c r="BF903" i="50"/>
  <c r="BO707" i="50"/>
  <c r="BN786" i="50"/>
  <c r="BE690" i="50"/>
  <c r="BH610" i="50"/>
  <c r="BH552" i="50"/>
  <c r="BE817" i="50"/>
  <c r="BH1451" i="50"/>
  <c r="BE1234" i="50"/>
  <c r="BH1031" i="50"/>
  <c r="BG1507" i="50"/>
  <c r="BE1013" i="50"/>
  <c r="BE825" i="50"/>
  <c r="BE802" i="50"/>
  <c r="BH523" i="50"/>
  <c r="BH817" i="50"/>
  <c r="BH1550" i="50"/>
  <c r="BS786" i="50"/>
  <c r="BH655" i="50"/>
  <c r="BH1047" i="50"/>
  <c r="BE602" i="50"/>
  <c r="BF817" i="50"/>
  <c r="BO517" i="50"/>
  <c r="BF1120" i="50"/>
  <c r="BE1127" i="50"/>
  <c r="BH697" i="50"/>
  <c r="BQ1082" i="50"/>
  <c r="BF1322" i="50"/>
  <c r="BN1254" i="50"/>
  <c r="BN1082" i="50"/>
  <c r="BS734" i="50"/>
  <c r="BS1229" i="50"/>
  <c r="BG909" i="50"/>
  <c r="BS542" i="50"/>
  <c r="BS698" i="50"/>
  <c r="BS690" i="50"/>
  <c r="BS596" i="50"/>
  <c r="BG713" i="50"/>
  <c r="BS488" i="50"/>
  <c r="BS586" i="50"/>
  <c r="BS552" i="50"/>
  <c r="BF538" i="50"/>
  <c r="BH458" i="50"/>
  <c r="BG144" i="50"/>
  <c r="BF39" i="50"/>
  <c r="BG1036" i="50"/>
  <c r="BE594" i="50"/>
  <c r="BH62" i="50"/>
  <c r="BE1034" i="50"/>
  <c r="BP312" i="50"/>
  <c r="BN128" i="50"/>
  <c r="BP580" i="50"/>
  <c r="BE1449" i="50"/>
  <c r="BE610" i="50"/>
  <c r="BE1403" i="50"/>
  <c r="BE966" i="50"/>
  <c r="BE1159" i="50"/>
  <c r="BG1246" i="50"/>
  <c r="BG1176" i="50"/>
  <c r="BH1161" i="50"/>
  <c r="BP986" i="50"/>
  <c r="BF1033" i="50"/>
  <c r="BH943" i="50"/>
  <c r="BE1141" i="50"/>
  <c r="BG35" i="50"/>
  <c r="BF1141" i="50"/>
  <c r="BG591" i="50"/>
  <c r="BH331" i="50"/>
  <c r="BE18" i="50"/>
  <c r="BG70" i="50"/>
  <c r="BO986" i="50"/>
  <c r="BE1451" i="50"/>
  <c r="BG1223" i="50"/>
  <c r="BF1223" i="50"/>
  <c r="BE1333" i="50"/>
  <c r="BG951" i="50"/>
  <c r="BG1141" i="50"/>
  <c r="BE943" i="50"/>
  <c r="BF1159" i="50"/>
  <c r="BF951" i="50"/>
  <c r="BE704" i="50"/>
  <c r="BG538" i="50"/>
  <c r="BG349" i="50"/>
  <c r="BF86" i="50"/>
  <c r="BF35" i="50"/>
  <c r="BO450" i="50"/>
  <c r="BP1010" i="50"/>
  <c r="BQ1106" i="50"/>
  <c r="BS624" i="50"/>
  <c r="BQ1235" i="50"/>
  <c r="BH1107" i="50"/>
  <c r="BH1036" i="50"/>
  <c r="BP964" i="50"/>
  <c r="BG529" i="50"/>
  <c r="BT693" i="50"/>
  <c r="BF315" i="50"/>
  <c r="BO1106" i="50"/>
  <c r="BH713" i="50"/>
  <c r="BG672" i="50"/>
  <c r="BN450" i="50"/>
  <c r="BN1010" i="50"/>
  <c r="BO1314" i="50"/>
  <c r="BF1346" i="50"/>
  <c r="BH1179" i="50"/>
  <c r="BG1364" i="50"/>
  <c r="BG1146" i="50"/>
  <c r="BH1015" i="50"/>
  <c r="BF824" i="50"/>
  <c r="BE458" i="50"/>
  <c r="BH144" i="50"/>
  <c r="BF353" i="50"/>
  <c r="BE720" i="50"/>
  <c r="BO602" i="50"/>
  <c r="BS845" i="50"/>
  <c r="BH1354" i="50"/>
  <c r="BF1286" i="50"/>
  <c r="BH1176" i="50"/>
  <c r="BT974" i="50"/>
  <c r="BE880" i="50"/>
  <c r="BG1111" i="50"/>
  <c r="BE940" i="50"/>
  <c r="BG929" i="50"/>
  <c r="BS1186" i="50"/>
  <c r="BT815" i="50"/>
  <c r="BS110" i="50"/>
  <c r="BU580" i="50"/>
  <c r="BT631" i="50"/>
  <c r="BF1369" i="50"/>
  <c r="BG604" i="50"/>
  <c r="BG275" i="50"/>
  <c r="BG720" i="50"/>
  <c r="BH275" i="50"/>
  <c r="BP602" i="50"/>
  <c r="BS861" i="50"/>
  <c r="BQ128" i="50"/>
  <c r="BN169" i="50"/>
  <c r="BH1230" i="50"/>
  <c r="BH1145" i="50"/>
  <c r="BG1123" i="50"/>
  <c r="BP926" i="50"/>
  <c r="BH674" i="50"/>
  <c r="BF386" i="50"/>
  <c r="BO110" i="50"/>
  <c r="BE1146" i="50"/>
  <c r="BH951" i="50"/>
  <c r="BH1159" i="50"/>
  <c r="BG1069" i="50"/>
  <c r="BG345" i="50"/>
  <c r="BF720" i="50"/>
  <c r="BF428" i="50"/>
  <c r="BO277" i="50"/>
  <c r="BO128" i="50"/>
  <c r="BG1232" i="50"/>
  <c r="BU1228" i="50"/>
  <c r="BE1364" i="50"/>
  <c r="BN1091" i="50"/>
  <c r="BF1160" i="50"/>
  <c r="BO1146" i="50"/>
  <c r="BF989" i="50"/>
  <c r="BE1164" i="50"/>
  <c r="BE871" i="50"/>
  <c r="BF604" i="50"/>
  <c r="BF568" i="50"/>
  <c r="BG619" i="50"/>
  <c r="BF717" i="50"/>
  <c r="BE479" i="50"/>
  <c r="BS453" i="50"/>
  <c r="BF296" i="50"/>
  <c r="BF281" i="50"/>
  <c r="BE96" i="50"/>
  <c r="BF313" i="50"/>
  <c r="BS92" i="50"/>
  <c r="BH453" i="50"/>
  <c r="BS129" i="50"/>
  <c r="BF108" i="50"/>
  <c r="BO75" i="50"/>
  <c r="BH55" i="50"/>
  <c r="BS378" i="50"/>
  <c r="BS334" i="50"/>
  <c r="BH155" i="50"/>
  <c r="BQ43" i="50"/>
  <c r="BE51" i="50"/>
  <c r="BF14" i="50"/>
  <c r="BS58" i="50"/>
  <c r="BG38" i="50"/>
  <c r="BT975" i="50"/>
  <c r="BE1139" i="50"/>
  <c r="BS426" i="50"/>
  <c r="BU163" i="50"/>
  <c r="BQ1397" i="50"/>
  <c r="BP1285" i="50"/>
  <c r="BP1038" i="50"/>
  <c r="BO250" i="50"/>
  <c r="BE1505" i="50"/>
  <c r="BF852" i="50"/>
  <c r="BO975" i="50"/>
  <c r="BE919" i="50"/>
  <c r="BG594" i="50"/>
  <c r="BP128" i="50"/>
  <c r="BT254" i="50"/>
  <c r="BT1091" i="50"/>
  <c r="BH1146" i="50"/>
  <c r="BE815" i="50"/>
  <c r="BE546" i="50"/>
  <c r="BG624" i="50"/>
  <c r="BO23" i="50"/>
  <c r="BH1213" i="50"/>
  <c r="BH952" i="50"/>
  <c r="BF312" i="50"/>
  <c r="BG428" i="50"/>
  <c r="BG18" i="50"/>
  <c r="BP1419" i="50"/>
  <c r="BS1244" i="50"/>
  <c r="BF602" i="50"/>
  <c r="BN493" i="50"/>
  <c r="BH859" i="50"/>
  <c r="BG527" i="50"/>
  <c r="BH1120" i="50"/>
  <c r="BH816" i="50"/>
  <c r="BH705" i="50"/>
  <c r="BH435" i="50"/>
  <c r="BH670" i="50"/>
  <c r="BE755" i="50"/>
  <c r="BF437" i="50"/>
  <c r="BE84" i="50"/>
  <c r="BH712" i="50"/>
  <c r="BG550" i="50"/>
  <c r="BF277" i="50"/>
  <c r="BG167" i="50"/>
  <c r="BF114" i="50"/>
  <c r="BG31" i="50"/>
  <c r="BF1474" i="50"/>
  <c r="BG1122" i="50"/>
  <c r="BG1531" i="50"/>
  <c r="BE1429" i="50"/>
  <c r="BH997" i="50"/>
  <c r="BN845" i="50"/>
  <c r="BH1254" i="50"/>
  <c r="BH1486" i="50"/>
  <c r="BH1080" i="50"/>
  <c r="BG993" i="50"/>
  <c r="BF1332" i="50"/>
  <c r="BE1424" i="50"/>
  <c r="BG911" i="50"/>
  <c r="BF771" i="50"/>
  <c r="BE1148" i="50"/>
  <c r="BH886" i="50"/>
  <c r="BF770" i="50"/>
  <c r="BH759" i="50"/>
  <c r="BS1213" i="50"/>
  <c r="BH955" i="50"/>
  <c r="BH808" i="50"/>
  <c r="BS699" i="50"/>
  <c r="BS691" i="50"/>
  <c r="BG762" i="50"/>
  <c r="BE612" i="50"/>
  <c r="BF592" i="50"/>
  <c r="BE104" i="50"/>
  <c r="BQ602" i="50"/>
  <c r="BS99" i="50"/>
  <c r="BS312" i="50"/>
  <c r="BS69" i="50"/>
  <c r="BH45" i="50"/>
  <c r="BG86" i="50"/>
  <c r="BS705" i="50"/>
  <c r="BF450" i="50"/>
  <c r="BE145" i="50"/>
  <c r="BS124" i="50"/>
  <c r="BE159" i="50"/>
  <c r="BF54" i="50"/>
  <c r="BS35" i="50"/>
  <c r="BH52" i="50"/>
  <c r="BH1114" i="50"/>
  <c r="BG1252" i="50"/>
  <c r="BS1123" i="50"/>
  <c r="BG1047" i="50"/>
  <c r="BF966" i="50"/>
  <c r="BH1059" i="50"/>
  <c r="BP1121" i="50"/>
  <c r="BG17" i="50"/>
  <c r="BE530" i="50"/>
  <c r="BF716" i="50"/>
  <c r="BF461" i="50"/>
  <c r="BH29" i="50"/>
  <c r="BH777" i="50"/>
  <c r="BF48" i="50"/>
  <c r="BG257" i="50"/>
  <c r="BF809" i="50"/>
  <c r="BE100" i="50"/>
  <c r="BH1319" i="50"/>
  <c r="BG1137" i="50"/>
  <c r="BH691" i="50"/>
  <c r="BQ1385" i="50"/>
  <c r="BS1193" i="50"/>
  <c r="BQ1157" i="50"/>
  <c r="BT1317" i="50"/>
  <c r="BP1282" i="50"/>
  <c r="BP1209" i="50"/>
  <c r="BN878" i="50"/>
  <c r="BQ703" i="50"/>
  <c r="BQ916" i="50"/>
  <c r="BO1016" i="50"/>
  <c r="BP931" i="50"/>
  <c r="BQ743" i="50"/>
  <c r="BO947" i="50"/>
  <c r="BP818" i="50"/>
  <c r="BS784" i="50"/>
  <c r="BS570" i="50"/>
  <c r="BQ530" i="50"/>
  <c r="BP413" i="50"/>
  <c r="BP746" i="50"/>
  <c r="BP689" i="50"/>
  <c r="BO656" i="50"/>
  <c r="BS625" i="50"/>
  <c r="BP540" i="50"/>
  <c r="BS349" i="50"/>
  <c r="BQ146" i="50"/>
  <c r="BS520" i="50"/>
  <c r="BS386" i="50"/>
  <c r="BO667" i="50"/>
  <c r="BP574" i="50"/>
  <c r="BS346" i="50"/>
  <c r="BS322" i="50"/>
  <c r="BS274" i="50"/>
  <c r="BP231" i="50"/>
  <c r="BP186" i="50"/>
  <c r="BP12" i="50"/>
  <c r="BQ61" i="50"/>
  <c r="BO9" i="50"/>
  <c r="BP230" i="50"/>
  <c r="BP1411" i="50"/>
  <c r="BP1201" i="50"/>
  <c r="BP1102" i="50"/>
  <c r="BP617" i="50"/>
  <c r="BQ578" i="50"/>
  <c r="BQ258" i="50"/>
  <c r="BN213" i="50"/>
  <c r="BQ1402" i="50"/>
  <c r="BP393" i="50"/>
  <c r="BO289" i="50"/>
  <c r="BN1040" i="50"/>
  <c r="BU1004" i="50"/>
  <c r="BS890" i="50"/>
  <c r="BP658" i="50"/>
  <c r="BS523" i="50"/>
  <c r="BN319" i="50"/>
  <c r="BS849" i="50"/>
  <c r="BS219" i="50"/>
  <c r="BO1443" i="50"/>
  <c r="CD385" i="50"/>
  <c r="BP1146" i="50"/>
  <c r="BE1522" i="50"/>
  <c r="BH1165" i="50"/>
  <c r="BG705" i="50"/>
  <c r="BG395" i="50"/>
  <c r="BF265" i="50"/>
  <c r="BE38" i="50"/>
  <c r="BF1103" i="50"/>
  <c r="BF1149" i="50"/>
  <c r="BF730" i="50"/>
  <c r="BS660" i="50"/>
  <c r="BE568" i="50"/>
  <c r="BE377" i="50"/>
  <c r="BE567" i="50"/>
  <c r="BS419" i="50"/>
  <c r="BF159" i="50"/>
  <c r="BF139" i="50"/>
  <c r="BH199" i="50"/>
  <c r="BP144" i="50"/>
  <c r="BN131" i="50"/>
  <c r="BP648" i="50"/>
  <c r="BQ619" i="50"/>
  <c r="BS886" i="50"/>
  <c r="BP453" i="50"/>
  <c r="BO328" i="50"/>
  <c r="BQ873" i="50"/>
  <c r="BO6" i="50"/>
  <c r="BO698" i="50"/>
  <c r="BO256" i="50"/>
  <c r="BS1242" i="50"/>
  <c r="BS31" i="50"/>
  <c r="BU1148" i="50"/>
  <c r="BO898" i="50"/>
  <c r="BF897" i="50"/>
  <c r="BG1203" i="50"/>
  <c r="BH1307" i="50"/>
  <c r="BP1292" i="50"/>
  <c r="BQ1141" i="50"/>
  <c r="BS730" i="50"/>
  <c r="BP820" i="50"/>
  <c r="BE1448" i="50"/>
  <c r="BG1358" i="50"/>
  <c r="BG1337" i="50"/>
  <c r="BH1178" i="50"/>
  <c r="BG1160" i="50"/>
  <c r="BH1013" i="50"/>
  <c r="BG1323" i="50"/>
  <c r="BE989" i="50"/>
  <c r="BE1252" i="50"/>
  <c r="BG989" i="50"/>
  <c r="BE1176" i="50"/>
  <c r="BF1107" i="50"/>
  <c r="BE851" i="50"/>
  <c r="BF648" i="50"/>
  <c r="BF632" i="50"/>
  <c r="BU872" i="50"/>
  <c r="BE771" i="50"/>
  <c r="BE451" i="50"/>
  <c r="BF238" i="50"/>
  <c r="BH386" i="50"/>
  <c r="BQ965" i="50"/>
  <c r="BS568" i="50"/>
  <c r="BP475" i="50"/>
  <c r="BN931" i="50"/>
  <c r="BE1501" i="50"/>
  <c r="BG1458" i="50"/>
  <c r="BH1492" i="50"/>
  <c r="BH1399" i="50"/>
  <c r="BE1381" i="50"/>
  <c r="BE1228" i="50"/>
  <c r="BS971" i="50"/>
  <c r="BE1130" i="50"/>
  <c r="BF896" i="50"/>
  <c r="BE974" i="50"/>
  <c r="BP1297" i="50"/>
  <c r="BG751" i="50"/>
  <c r="BF727" i="50"/>
  <c r="BG965" i="50"/>
  <c r="BH893" i="50"/>
  <c r="BS1240" i="50"/>
  <c r="BH960" i="50"/>
  <c r="BS834" i="50"/>
  <c r="BE603" i="50"/>
  <c r="BH494" i="50"/>
  <c r="BS653" i="50"/>
  <c r="BH609" i="50"/>
  <c r="BG543" i="50"/>
  <c r="BS659" i="50"/>
  <c r="BO530" i="50"/>
  <c r="BE624" i="50"/>
  <c r="BH459" i="50"/>
  <c r="BQ476" i="50"/>
  <c r="BS713" i="50"/>
  <c r="BE576" i="50"/>
  <c r="BN525" i="50"/>
  <c r="BS492" i="50"/>
  <c r="BE418" i="50"/>
  <c r="BS365" i="50"/>
  <c r="BG326" i="50"/>
  <c r="BF1062" i="50"/>
  <c r="BO763" i="50"/>
  <c r="BE1190" i="50"/>
  <c r="BF925" i="50"/>
  <c r="BE1553" i="50"/>
  <c r="BF1270" i="50"/>
  <c r="BH1160" i="50"/>
  <c r="BH1252" i="50"/>
  <c r="BF1176" i="50"/>
  <c r="BG808" i="50"/>
  <c r="BE142" i="50"/>
  <c r="BG378" i="50"/>
  <c r="BH281" i="50"/>
  <c r="BE277" i="50"/>
  <c r="BO1102" i="50"/>
  <c r="BG1331" i="50"/>
  <c r="BF1446" i="50"/>
  <c r="BO1486" i="50"/>
  <c r="BG959" i="50"/>
  <c r="BH908" i="50"/>
  <c r="BG1197" i="50"/>
  <c r="BN522" i="50"/>
  <c r="BE1160" i="50"/>
  <c r="BF856" i="50"/>
  <c r="BE717" i="50"/>
  <c r="BQ357" i="50"/>
  <c r="BG1164" i="50"/>
  <c r="BE1446" i="50"/>
  <c r="BG1498" i="50"/>
  <c r="BH1367" i="50"/>
  <c r="BF1178" i="50"/>
  <c r="BF676" i="50"/>
  <c r="BG916" i="50"/>
  <c r="BG759" i="50"/>
  <c r="BE856" i="50"/>
  <c r="BG815" i="50"/>
  <c r="BG717" i="50"/>
  <c r="BF808" i="50"/>
  <c r="BF619" i="50"/>
  <c r="BH84" i="50"/>
  <c r="BG265" i="50"/>
  <c r="BG48" i="50"/>
  <c r="BP530" i="50"/>
  <c r="BP1082" i="50"/>
  <c r="BQ1130" i="50"/>
  <c r="BG145" i="50"/>
  <c r="BE205" i="50"/>
  <c r="BO249" i="50"/>
  <c r="BF1127" i="50"/>
  <c r="BH1140" i="50"/>
  <c r="BE934" i="50"/>
  <c r="BH1139" i="50"/>
  <c r="BH676" i="50"/>
  <c r="BE520" i="50"/>
  <c r="BE315" i="50"/>
  <c r="BH1558" i="50"/>
  <c r="BP1439" i="50"/>
  <c r="BE1312" i="50"/>
  <c r="BQ1003" i="50"/>
  <c r="BE1125" i="50"/>
  <c r="BH1097" i="50"/>
  <c r="BF1071" i="50"/>
  <c r="BH933" i="50"/>
  <c r="BH462" i="50"/>
  <c r="BS63" i="50"/>
  <c r="BG175" i="50"/>
  <c r="BH117" i="50"/>
  <c r="BS61" i="50"/>
  <c r="BN68" i="50"/>
  <c r="BP90" i="50"/>
  <c r="BS149" i="50"/>
  <c r="BS66" i="50"/>
  <c r="BU11" i="50"/>
  <c r="BS187" i="50"/>
  <c r="BO66" i="50"/>
  <c r="BT1407" i="50"/>
  <c r="BS88" i="50"/>
  <c r="BH115" i="50"/>
  <c r="BG115" i="50"/>
  <c r="BS29" i="50"/>
  <c r="BE29" i="50"/>
  <c r="BQ1347" i="50"/>
  <c r="BP1347" i="50"/>
  <c r="BT117" i="50"/>
  <c r="BQ117" i="50"/>
  <c r="BP147" i="50"/>
  <c r="BQ147" i="50"/>
  <c r="BQ565" i="50"/>
  <c r="BO565" i="50"/>
  <c r="BP69" i="50"/>
  <c r="BQ69" i="50"/>
  <c r="BQ962" i="50"/>
  <c r="BO962" i="50"/>
  <c r="BH1531" i="50"/>
  <c r="BF1349" i="50"/>
  <c r="BG670" i="50"/>
  <c r="BF289" i="50"/>
  <c r="BQ1098" i="50"/>
  <c r="BH1538" i="50"/>
  <c r="BH974" i="50"/>
  <c r="BG1139" i="50"/>
  <c r="BT1017" i="50"/>
  <c r="BG337" i="50"/>
  <c r="BH277" i="50"/>
  <c r="BH48" i="50"/>
  <c r="BG29" i="50"/>
  <c r="BP1041" i="50"/>
  <c r="BP1317" i="50"/>
  <c r="BP1515" i="50"/>
  <c r="BQ1004" i="50"/>
  <c r="BQ1407" i="50"/>
  <c r="BN69" i="50"/>
  <c r="BQ6" i="50"/>
  <c r="BN147" i="50"/>
  <c r="BQ1102" i="50"/>
  <c r="BN617" i="50"/>
  <c r="BN1041" i="50"/>
  <c r="BP319" i="50"/>
  <c r="BE163" i="50"/>
  <c r="BG163" i="50"/>
  <c r="BF163" i="50"/>
  <c r="BT257" i="50"/>
  <c r="BE257" i="50"/>
  <c r="BN342" i="50"/>
  <c r="BP342" i="50"/>
  <c r="BN429" i="50"/>
  <c r="BO429" i="50"/>
  <c r="BQ429" i="50"/>
  <c r="BN184" i="50"/>
  <c r="BO184" i="50"/>
  <c r="BP184" i="50"/>
  <c r="BP1260" i="50"/>
  <c r="BN1260" i="50"/>
  <c r="BO1260" i="50"/>
  <c r="BO53" i="50"/>
  <c r="BN53" i="50"/>
  <c r="BS1315" i="50"/>
  <c r="BH1203" i="50"/>
  <c r="BP1397" i="50"/>
  <c r="BU1285" i="50"/>
  <c r="BE780" i="50"/>
  <c r="BG780" i="50"/>
  <c r="BP947" i="50"/>
  <c r="BS480" i="50"/>
  <c r="BN480" i="50"/>
  <c r="BG554" i="50"/>
  <c r="BF554" i="50"/>
  <c r="BH554" i="50"/>
  <c r="BQ627" i="50"/>
  <c r="BP627" i="50"/>
  <c r="BS518" i="50"/>
  <c r="BF552" i="50"/>
  <c r="BE552" i="50"/>
  <c r="BE453" i="50"/>
  <c r="BG453" i="50"/>
  <c r="BG447" i="50"/>
  <c r="BS447" i="50"/>
  <c r="BG281" i="50"/>
  <c r="BE281" i="50"/>
  <c r="BQ25" i="50"/>
  <c r="BO25" i="50"/>
  <c r="BP25" i="50"/>
  <c r="BP1105" i="50"/>
  <c r="BN1105" i="50"/>
  <c r="BQ1105" i="50"/>
  <c r="BN292" i="50"/>
  <c r="BO292" i="50"/>
  <c r="BQ292" i="50"/>
  <c r="BQ237" i="50"/>
  <c r="BO237" i="50"/>
  <c r="BN85" i="50"/>
  <c r="BQ85" i="50"/>
  <c r="BP85" i="50"/>
  <c r="BS644" i="50"/>
  <c r="BE48" i="50"/>
  <c r="BN530" i="50"/>
  <c r="BN947" i="50"/>
  <c r="BN25" i="50"/>
  <c r="BQ1386" i="50"/>
  <c r="BU1411" i="50"/>
  <c r="BE1431" i="50"/>
  <c r="BS1493" i="50"/>
  <c r="BG1307" i="50"/>
  <c r="BU1052" i="50"/>
  <c r="BU1072" i="50"/>
  <c r="BF978" i="50"/>
  <c r="BS875" i="50"/>
  <c r="BE691" i="50"/>
  <c r="BF1203" i="50"/>
  <c r="BE751" i="50"/>
  <c r="BF751" i="50"/>
  <c r="BS1038" i="50"/>
  <c r="BT368" i="50"/>
  <c r="BH327" i="50"/>
  <c r="BE224" i="50"/>
  <c r="BE554" i="50"/>
  <c r="BF55" i="50"/>
  <c r="BP1407" i="50"/>
  <c r="BS186" i="50"/>
  <c r="BP258" i="50"/>
  <c r="BQ818" i="50"/>
  <c r="BP962" i="50"/>
  <c r="BQ1285" i="50"/>
  <c r="BQ53" i="50"/>
  <c r="BO117" i="50"/>
  <c r="BQ213" i="50"/>
  <c r="BQ845" i="50"/>
  <c r="BN56" i="50"/>
  <c r="BQ1193" i="50"/>
  <c r="BQ1315" i="50"/>
  <c r="BE1283" i="50"/>
  <c r="BT1225" i="50"/>
  <c r="BT1322" i="50"/>
  <c r="BG219" i="50"/>
  <c r="BE219" i="50"/>
  <c r="BF219" i="50"/>
  <c r="BO1143" i="50"/>
  <c r="BP1143" i="50"/>
  <c r="BQ1143" i="50"/>
  <c r="BO644" i="50"/>
  <c r="BP644" i="50"/>
  <c r="BQ656" i="50"/>
  <c r="BN656" i="50"/>
  <c r="BN62" i="50"/>
  <c r="BO62" i="50"/>
  <c r="BN1491" i="50"/>
  <c r="BS1418" i="50"/>
  <c r="BF1531" i="50"/>
  <c r="BT1318" i="50"/>
  <c r="BE1122" i="50"/>
  <c r="BF919" i="50"/>
  <c r="BG703" i="50"/>
  <c r="BE167" i="50"/>
  <c r="BG410" i="50"/>
  <c r="BS286" i="50"/>
  <c r="BF29" i="50"/>
  <c r="BF51" i="50"/>
  <c r="BG12" i="50"/>
  <c r="BF155" i="50"/>
  <c r="BF453" i="50"/>
  <c r="BP210" i="50"/>
  <c r="BO258" i="50"/>
  <c r="BP578" i="50"/>
  <c r="BN962" i="50"/>
  <c r="BQ644" i="50"/>
  <c r="BO627" i="50"/>
  <c r="BS53" i="50"/>
  <c r="BN117" i="50"/>
  <c r="BP565" i="50"/>
  <c r="BQ763" i="50"/>
  <c r="BO574" i="50"/>
  <c r="BQ1201" i="50"/>
  <c r="BN12" i="50"/>
  <c r="BS878" i="50"/>
  <c r="BP625" i="50"/>
  <c r="BQ625" i="50"/>
  <c r="BN420" i="50"/>
  <c r="BO420" i="50"/>
  <c r="BO262" i="50"/>
  <c r="BP262" i="50"/>
  <c r="BQ262" i="50"/>
  <c r="BQ380" i="50"/>
  <c r="BN380" i="50"/>
  <c r="BN204" i="50"/>
  <c r="BO204" i="50"/>
  <c r="BP204" i="50"/>
  <c r="BN8" i="50"/>
  <c r="BO8" i="50"/>
  <c r="BP8" i="50"/>
  <c r="BQ8" i="50"/>
  <c r="BE1531" i="50"/>
  <c r="BS1264" i="50"/>
  <c r="BO85" i="50"/>
  <c r="BO56" i="50"/>
  <c r="BQ420" i="50"/>
  <c r="BO1385" i="50"/>
  <c r="BS1540" i="50"/>
  <c r="BG1492" i="50"/>
  <c r="BF1538" i="50"/>
  <c r="BT1299" i="50"/>
  <c r="BT1397" i="50"/>
  <c r="CJ1397" i="50" s="1"/>
  <c r="BH1447" i="50"/>
  <c r="BH1122" i="50"/>
  <c r="BS999" i="50"/>
  <c r="BF965" i="50"/>
  <c r="BG834" i="50"/>
  <c r="BS743" i="50"/>
  <c r="BU698" i="50"/>
  <c r="BE812" i="50"/>
  <c r="BG925" i="50"/>
  <c r="BU401" i="50"/>
  <c r="BF434" i="50"/>
  <c r="BH219" i="50"/>
  <c r="BH122" i="50"/>
  <c r="BP1263" i="50"/>
  <c r="BO210" i="50"/>
  <c r="BN258" i="50"/>
  <c r="BP698" i="50"/>
  <c r="BP1242" i="50"/>
  <c r="BN644" i="50"/>
  <c r="BQ1317" i="50"/>
  <c r="BP61" i="50"/>
  <c r="BN237" i="50"/>
  <c r="BS277" i="50"/>
  <c r="BN565" i="50"/>
  <c r="BN763" i="50"/>
  <c r="BN574" i="50"/>
  <c r="BQ878" i="50"/>
  <c r="BQ1260" i="50"/>
  <c r="BN1201" i="50"/>
  <c r="BO931" i="50"/>
  <c r="BQ931" i="50"/>
  <c r="BS481" i="50"/>
  <c r="BN481" i="50"/>
  <c r="BO481" i="50"/>
  <c r="BP481" i="50"/>
  <c r="BN1294" i="50"/>
  <c r="BP1294" i="50"/>
  <c r="BN1072" i="50"/>
  <c r="BO1072" i="50"/>
  <c r="BP1072" i="50"/>
  <c r="BQ1072" i="50"/>
  <c r="BN795" i="50"/>
  <c r="BQ795" i="50"/>
  <c r="BQ746" i="50"/>
  <c r="BN746" i="50"/>
  <c r="BO540" i="50"/>
  <c r="BN540" i="50"/>
  <c r="BN230" i="50"/>
  <c r="BQ230" i="50"/>
  <c r="BO578" i="50"/>
  <c r="BN578" i="50"/>
  <c r="BN453" i="50"/>
  <c r="BQ453" i="50"/>
  <c r="BH1431" i="50"/>
  <c r="BE1474" i="50"/>
  <c r="BS1445" i="50"/>
  <c r="BS1407" i="50"/>
  <c r="BG1538" i="50"/>
  <c r="BG1076" i="50"/>
  <c r="BE1447" i="50"/>
  <c r="BS858" i="50"/>
  <c r="BF1139" i="50"/>
  <c r="BT915" i="50"/>
  <c r="BU795" i="50"/>
  <c r="BG712" i="50"/>
  <c r="BH812" i="50"/>
  <c r="BT708" i="50"/>
  <c r="BH925" i="50"/>
  <c r="BH780" i="50"/>
  <c r="BG243" i="50"/>
  <c r="BG188" i="50"/>
  <c r="BG434" i="50"/>
  <c r="BH572" i="50"/>
  <c r="BF115" i="50"/>
  <c r="BN210" i="50"/>
  <c r="BP429" i="50"/>
  <c r="BO230" i="50"/>
  <c r="BQ574" i="50"/>
  <c r="BO878" i="50"/>
  <c r="BT985" i="50"/>
  <c r="BN963" i="50"/>
  <c r="BQ963" i="50"/>
  <c r="BP1109" i="50"/>
  <c r="BN1109" i="50"/>
  <c r="BO799" i="50"/>
  <c r="BN799" i="50"/>
  <c r="BN818" i="50"/>
  <c r="BO818" i="50"/>
  <c r="BS577" i="50"/>
  <c r="BN577" i="50"/>
  <c r="BO577" i="50"/>
  <c r="BO231" i="50"/>
  <c r="BQ231" i="50"/>
  <c r="BN61" i="50"/>
  <c r="BO61" i="50"/>
  <c r="BN648" i="50"/>
  <c r="BO648" i="50"/>
  <c r="BS1495" i="50"/>
  <c r="BN1143" i="50"/>
  <c r="BU1377" i="50"/>
  <c r="BS1462" i="50"/>
  <c r="BT1410" i="50"/>
  <c r="BE1538" i="50"/>
  <c r="BU1370" i="50"/>
  <c r="BF1469" i="50"/>
  <c r="BG919" i="50"/>
  <c r="BS992" i="50"/>
  <c r="BE609" i="50"/>
  <c r="BF780" i="50"/>
  <c r="BH243" i="50"/>
  <c r="BG572" i="50"/>
  <c r="BG277" i="50"/>
  <c r="BE115" i="50"/>
  <c r="BP873" i="50"/>
  <c r="BO795" i="50"/>
  <c r="BO69" i="50"/>
  <c r="BP795" i="50"/>
  <c r="BO147" i="50"/>
  <c r="BN262" i="50"/>
  <c r="BP577" i="50"/>
  <c r="BQ204" i="50"/>
  <c r="BN231" i="50"/>
  <c r="BT987" i="50"/>
  <c r="BT427" i="50"/>
  <c r="BU1294" i="50"/>
  <c r="BG1210" i="50"/>
  <c r="BS1402" i="50"/>
  <c r="BO915" i="50"/>
  <c r="BP1489" i="50"/>
  <c r="BF997" i="50"/>
  <c r="BF893" i="50"/>
  <c r="BH1190" i="50"/>
  <c r="BF871" i="50"/>
  <c r="BH1297" i="50"/>
  <c r="BS978" i="50"/>
  <c r="BF863" i="50"/>
  <c r="BS434" i="50"/>
  <c r="BU379" i="50"/>
  <c r="BP183" i="50"/>
  <c r="BH127" i="50"/>
  <c r="BH79" i="50"/>
  <c r="BG122" i="50"/>
  <c r="BS85" i="50"/>
  <c r="BP163" i="50"/>
  <c r="BS113" i="50"/>
  <c r="BS98" i="50"/>
  <c r="BU1189" i="50"/>
  <c r="BS250" i="50"/>
  <c r="BU1142" i="50"/>
  <c r="BT973" i="50"/>
  <c r="BT9" i="50"/>
  <c r="BQ473" i="50"/>
  <c r="BH1174" i="50"/>
  <c r="BF970" i="50"/>
  <c r="BU809" i="50"/>
  <c r="BO380" i="50"/>
  <c r="BU1269" i="50"/>
  <c r="BT1448" i="50"/>
  <c r="BT114" i="50"/>
  <c r="BQ1544" i="50"/>
  <c r="BO1463" i="50"/>
  <c r="BF1399" i="50"/>
  <c r="BU1221" i="50"/>
  <c r="BF1319" i="50"/>
  <c r="BO1248" i="50"/>
  <c r="BS1022" i="50"/>
  <c r="BQ1387" i="50"/>
  <c r="BG1153" i="50"/>
  <c r="BO470" i="50"/>
  <c r="BT577" i="50"/>
  <c r="BN619" i="50"/>
  <c r="BF418" i="50"/>
  <c r="BS605" i="50"/>
  <c r="BP428" i="50"/>
  <c r="BG590" i="50"/>
  <c r="BF476" i="50"/>
  <c r="BE404" i="50"/>
  <c r="BH326" i="50"/>
  <c r="BU69" i="50"/>
  <c r="BU1313" i="50"/>
  <c r="BU164" i="50"/>
  <c r="BU442" i="50"/>
  <c r="BS507" i="50"/>
  <c r="BN1443" i="50"/>
  <c r="BU1220" i="50"/>
  <c r="BE1529" i="50"/>
  <c r="BS1494" i="50"/>
  <c r="BT1470" i="50"/>
  <c r="BU1185" i="50"/>
  <c r="BS898" i="50"/>
  <c r="BT1102" i="50"/>
  <c r="BP845" i="50"/>
  <c r="BE1524" i="50"/>
  <c r="BF1273" i="50"/>
  <c r="BE1355" i="50"/>
  <c r="BS1353" i="50"/>
  <c r="BU1260" i="50"/>
  <c r="BX1260" i="50" s="1"/>
  <c r="BG1422" i="50"/>
  <c r="BG1539" i="50"/>
  <c r="BQ1222" i="50"/>
  <c r="BT976" i="50"/>
  <c r="BT447" i="50"/>
  <c r="BT189" i="50"/>
  <c r="BS144" i="50"/>
  <c r="BH49" i="50"/>
  <c r="BS93" i="50"/>
  <c r="BG62" i="50"/>
  <c r="BT1467" i="50"/>
  <c r="BT429" i="50"/>
  <c r="BG408" i="50"/>
  <c r="BG242" i="50"/>
  <c r="BF1557" i="50"/>
  <c r="BE1561" i="50"/>
  <c r="BS1279" i="50"/>
  <c r="BT1209" i="50"/>
  <c r="BS1254" i="50"/>
  <c r="BS1040" i="50"/>
  <c r="BF916" i="50"/>
  <c r="BU954" i="50"/>
  <c r="BP749" i="50"/>
  <c r="BQ730" i="50"/>
  <c r="BH937" i="50"/>
  <c r="BH769" i="50"/>
  <c r="BU664" i="50"/>
  <c r="BG635" i="50"/>
  <c r="BN664" i="50"/>
  <c r="BP489" i="50"/>
  <c r="BS707" i="50"/>
  <c r="BN693" i="50"/>
  <c r="BF636" i="50"/>
  <c r="BS445" i="50"/>
  <c r="BQ608" i="50"/>
  <c r="BO558" i="50"/>
  <c r="BS416" i="50"/>
  <c r="BQ667" i="50"/>
  <c r="BS656" i="50"/>
  <c r="BS614" i="50"/>
  <c r="BS597" i="50"/>
  <c r="BS536" i="50"/>
  <c r="BF298" i="50"/>
  <c r="BT280" i="50"/>
  <c r="BS1372" i="50"/>
  <c r="BN1350" i="50"/>
  <c r="BS1374" i="50"/>
  <c r="BH1372" i="50"/>
  <c r="BF1144" i="50"/>
  <c r="BP1116" i="50"/>
  <c r="BP985" i="50"/>
  <c r="BF1177" i="50"/>
  <c r="BE1152" i="50"/>
  <c r="BH946" i="50"/>
  <c r="BH1150" i="50"/>
  <c r="BN830" i="50"/>
  <c r="BH1147" i="50"/>
  <c r="BF949" i="50"/>
  <c r="BG961" i="50"/>
  <c r="BH764" i="50"/>
  <c r="BG724" i="50"/>
  <c r="BE860" i="50"/>
  <c r="BE777" i="50"/>
  <c r="BE824" i="50"/>
  <c r="BF669" i="50"/>
  <c r="BP604" i="50"/>
  <c r="BF571" i="50"/>
  <c r="BS506" i="50"/>
  <c r="BO727" i="50"/>
  <c r="BN346" i="50"/>
  <c r="BF615" i="50"/>
  <c r="BF649" i="50"/>
  <c r="BE572" i="50"/>
  <c r="BF441" i="50"/>
  <c r="BE417" i="50"/>
  <c r="BP705" i="50"/>
  <c r="BE611" i="50"/>
  <c r="BF601" i="50"/>
  <c r="BH465" i="50"/>
  <c r="BU619" i="50"/>
  <c r="BQ480" i="50"/>
  <c r="BF667" i="50"/>
  <c r="BU608" i="50"/>
  <c r="BG596" i="50"/>
  <c r="BS516" i="50"/>
  <c r="BF84" i="50"/>
  <c r="BE112" i="50"/>
  <c r="BG74" i="50"/>
  <c r="BE308" i="50"/>
  <c r="BH125" i="50"/>
  <c r="BF475" i="50"/>
  <c r="BE155" i="50"/>
  <c r="BU131" i="50"/>
  <c r="BH100" i="50"/>
  <c r="BE405" i="50"/>
  <c r="BQ19" i="50"/>
  <c r="BG75" i="50"/>
  <c r="BF22" i="50"/>
  <c r="BN205" i="50"/>
  <c r="BF11" i="50"/>
  <c r="BP31" i="50"/>
  <c r="BH16" i="50"/>
  <c r="BT1292" i="50"/>
  <c r="BT749" i="50"/>
  <c r="BH469" i="50"/>
  <c r="BE185" i="50"/>
  <c r="BT256" i="50"/>
  <c r="BF6" i="50"/>
  <c r="BU1141" i="50"/>
  <c r="BU77" i="50"/>
  <c r="BT1474" i="50"/>
  <c r="BT1559" i="50"/>
  <c r="BN1397" i="50"/>
  <c r="BT1303" i="50"/>
  <c r="BT995" i="50"/>
  <c r="BU878" i="50"/>
  <c r="BO1041" i="50"/>
  <c r="BU766" i="50"/>
  <c r="BQ754" i="50"/>
  <c r="BN754" i="50"/>
  <c r="BO754" i="50"/>
  <c r="BF972" i="50"/>
  <c r="BG972" i="50"/>
  <c r="BH972" i="50"/>
  <c r="BE972" i="50"/>
  <c r="BP571" i="50"/>
  <c r="BN571" i="50"/>
  <c r="BG599" i="50"/>
  <c r="BE599" i="50"/>
  <c r="BF599" i="50"/>
  <c r="BH355" i="50"/>
  <c r="BG355" i="50"/>
  <c r="BF355" i="50"/>
  <c r="BE355" i="50"/>
  <c r="BO597" i="50"/>
  <c r="BP597" i="50"/>
  <c r="BQ597" i="50"/>
  <c r="BT505" i="50"/>
  <c r="BF505" i="50"/>
  <c r="BN674" i="50"/>
  <c r="BO674" i="50"/>
  <c r="BQ674" i="50"/>
  <c r="BG545" i="50"/>
  <c r="BF545" i="50"/>
  <c r="BP973" i="50"/>
  <c r="BN973" i="50"/>
  <c r="BQ973" i="50"/>
  <c r="BH884" i="50"/>
  <c r="BF884" i="50"/>
  <c r="BG884" i="50"/>
  <c r="BE884" i="50"/>
  <c r="BH867" i="50"/>
  <c r="BF867" i="50"/>
  <c r="BG908" i="50"/>
  <c r="BP754" i="50"/>
  <c r="BE1232" i="50"/>
  <c r="BH1033" i="50"/>
  <c r="BE922" i="50"/>
  <c r="BH1162" i="50"/>
  <c r="BF1256" i="50"/>
  <c r="BG1256" i="50"/>
  <c r="BH1256" i="50"/>
  <c r="BG1543" i="50"/>
  <c r="BF1543" i="50"/>
  <c r="BE1543" i="50"/>
  <c r="BH1543" i="50"/>
  <c r="BN933" i="50"/>
  <c r="BQ933" i="50"/>
  <c r="BP933" i="50"/>
  <c r="BN853" i="50"/>
  <c r="BQ853" i="50"/>
  <c r="BF1244" i="50"/>
  <c r="BG949" i="50"/>
  <c r="BE908" i="50"/>
  <c r="BF908" i="50"/>
  <c r="BE1150" i="50"/>
  <c r="BG1057" i="50"/>
  <c r="BE1057" i="50"/>
  <c r="BF1027" i="50"/>
  <c r="BG1027" i="50"/>
  <c r="BF1155" i="50"/>
  <c r="BE1155" i="50"/>
  <c r="BH1155" i="50"/>
  <c r="BH1191" i="50"/>
  <c r="BE1191" i="50"/>
  <c r="BF1526" i="50"/>
  <c r="BE1526" i="50"/>
  <c r="BH1526" i="50"/>
  <c r="BS959" i="50"/>
  <c r="BF959" i="50"/>
  <c r="BE959" i="50"/>
  <c r="BH922" i="50"/>
  <c r="BE949" i="50"/>
  <c r="BH949" i="50"/>
  <c r="BG1150" i="50"/>
  <c r="BH928" i="50"/>
  <c r="BG928" i="50"/>
  <c r="BE928" i="50"/>
  <c r="BH905" i="50"/>
  <c r="BE905" i="50"/>
  <c r="BG905" i="50"/>
  <c r="BG947" i="50"/>
  <c r="BH947" i="50"/>
  <c r="BF947" i="50"/>
  <c r="BN1093" i="50"/>
  <c r="BQ1093" i="50"/>
  <c r="BS1316" i="50"/>
  <c r="BH1316" i="50"/>
  <c r="BF1316" i="50"/>
  <c r="BG1316" i="50"/>
  <c r="BE1316" i="50"/>
  <c r="BF1154" i="50"/>
  <c r="BH1154" i="50"/>
  <c r="BE867" i="50"/>
  <c r="BT1447" i="50"/>
  <c r="BG1447" i="50"/>
  <c r="BF1447" i="50"/>
  <c r="BH744" i="50"/>
  <c r="BG867" i="50"/>
  <c r="BU1419" i="50"/>
  <c r="BF1419" i="50"/>
  <c r="BQ1313" i="50"/>
  <c r="BP1313" i="50"/>
  <c r="BH1327" i="50"/>
  <c r="BG1218" i="50"/>
  <c r="BH1561" i="50"/>
  <c r="BH1490" i="50"/>
  <c r="BE1322" i="50"/>
  <c r="BG1190" i="50"/>
  <c r="BG1083" i="50"/>
  <c r="BG674" i="50"/>
  <c r="BH797" i="50"/>
  <c r="BF853" i="50"/>
  <c r="BF777" i="50"/>
  <c r="BF1164" i="50"/>
  <c r="BF559" i="50"/>
  <c r="BG582" i="50"/>
  <c r="BG824" i="50"/>
  <c r="BG922" i="50"/>
  <c r="BF527" i="50"/>
  <c r="BH324" i="50"/>
  <c r="BH596" i="50"/>
  <c r="BH377" i="50"/>
  <c r="BG568" i="50"/>
  <c r="BF572" i="50"/>
  <c r="BE131" i="50"/>
  <c r="BE386" i="50"/>
  <c r="BH159" i="50"/>
  <c r="BS922" i="50"/>
  <c r="BN604" i="50"/>
  <c r="BO1245" i="50"/>
  <c r="BS125" i="50"/>
  <c r="BS572" i="50"/>
  <c r="BU1275" i="50"/>
  <c r="BU1402" i="50"/>
  <c r="BS1212" i="50"/>
  <c r="BS1147" i="50"/>
  <c r="BU920" i="50"/>
  <c r="BE863" i="50"/>
  <c r="BT795" i="50"/>
  <c r="BO584" i="50"/>
  <c r="BU531" i="50"/>
  <c r="BU395" i="50"/>
  <c r="BT500" i="50"/>
  <c r="BG1258" i="50"/>
  <c r="BE764" i="50"/>
  <c r="BH615" i="50"/>
  <c r="BH1037" i="50"/>
  <c r="BT1081" i="50"/>
  <c r="BS1035" i="50"/>
  <c r="BU801" i="50"/>
  <c r="BU841" i="50"/>
  <c r="BF772" i="50"/>
  <c r="BO867" i="50"/>
  <c r="BN1008" i="50"/>
  <c r="BU893" i="50"/>
  <c r="BS850" i="50"/>
  <c r="BS725" i="50"/>
  <c r="BU703" i="50"/>
  <c r="BH1215" i="50"/>
  <c r="BG777" i="50"/>
  <c r="BG380" i="50"/>
  <c r="BF1364" i="50"/>
  <c r="BF1225" i="50"/>
  <c r="BG1322" i="50"/>
  <c r="BF1200" i="50"/>
  <c r="BE1308" i="50"/>
  <c r="BG953" i="50"/>
  <c r="BG860" i="50"/>
  <c r="BG710" i="50"/>
  <c r="BE569" i="50"/>
  <c r="BG764" i="50"/>
  <c r="BF586" i="50"/>
  <c r="BF922" i="50"/>
  <c r="BE527" i="50"/>
  <c r="BE652" i="50"/>
  <c r="BE596" i="50"/>
  <c r="BE615" i="50"/>
  <c r="BH417" i="50"/>
  <c r="BG649" i="50"/>
  <c r="BH475" i="50"/>
  <c r="BG365" i="50"/>
  <c r="BH441" i="50"/>
  <c r="BG159" i="50"/>
  <c r="BF100" i="50"/>
  <c r="BP1361" i="50"/>
  <c r="BG1195" i="50"/>
  <c r="BF1451" i="50"/>
  <c r="BG1380" i="50"/>
  <c r="BE1472" i="50"/>
  <c r="BO1050" i="50"/>
  <c r="BU804" i="50"/>
  <c r="BT847" i="50"/>
  <c r="BT817" i="50"/>
  <c r="BO703" i="50"/>
  <c r="BS973" i="50"/>
  <c r="BE933" i="50"/>
  <c r="BG811" i="50"/>
  <c r="BS754" i="50"/>
  <c r="BS972" i="50"/>
  <c r="BS822" i="50"/>
  <c r="BF839" i="50"/>
  <c r="BQ604" i="50"/>
  <c r="BG1381" i="50"/>
  <c r="BG1414" i="50"/>
  <c r="BE1225" i="50"/>
  <c r="BE1354" i="50"/>
  <c r="BH1322" i="50"/>
  <c r="BE1408" i="50"/>
  <c r="BF1279" i="50"/>
  <c r="BG1319" i="50"/>
  <c r="BG1033" i="50"/>
  <c r="BE891" i="50"/>
  <c r="BG893" i="50"/>
  <c r="BH527" i="50"/>
  <c r="BH438" i="50"/>
  <c r="BG615" i="50"/>
  <c r="BG377" i="50"/>
  <c r="BF611" i="50"/>
  <c r="BH649" i="50"/>
  <c r="BG441" i="50"/>
  <c r="BG100" i="50"/>
  <c r="BH1450" i="50"/>
  <c r="BF1325" i="50"/>
  <c r="BO1515" i="50"/>
  <c r="BE1291" i="50"/>
  <c r="BU1174" i="50"/>
  <c r="BU1156" i="50"/>
  <c r="BP1194" i="50"/>
  <c r="BT808" i="50"/>
  <c r="BG580" i="50"/>
  <c r="BE378" i="50"/>
  <c r="BG1444" i="50"/>
  <c r="BG1354" i="50"/>
  <c r="BH1408" i="50"/>
  <c r="BE1281" i="50"/>
  <c r="BE1279" i="50"/>
  <c r="BE1319" i="50"/>
  <c r="BH842" i="50"/>
  <c r="BF953" i="50"/>
  <c r="BE786" i="50"/>
  <c r="BE1033" i="50"/>
  <c r="BE805" i="50"/>
  <c r="BE608" i="50"/>
  <c r="BG450" i="50"/>
  <c r="BE893" i="50"/>
  <c r="BG559" i="50"/>
  <c r="BE125" i="50"/>
  <c r="BH582" i="50"/>
  <c r="BG611" i="50"/>
  <c r="BE649" i="50"/>
  <c r="BE441" i="50"/>
  <c r="BG117" i="50"/>
  <c r="BG84" i="50"/>
  <c r="BG125" i="50"/>
  <c r="BG155" i="50"/>
  <c r="BQ346" i="50"/>
  <c r="BP1026" i="50"/>
  <c r="BU1550" i="50"/>
  <c r="BQ1505" i="50"/>
  <c r="BT1217" i="50"/>
  <c r="BS1156" i="50"/>
  <c r="BU1051" i="50"/>
  <c r="BU952" i="50"/>
  <c r="BP878" i="50"/>
  <c r="BN783" i="50"/>
  <c r="BS955" i="50"/>
  <c r="BU485" i="50"/>
  <c r="BS853" i="50"/>
  <c r="BF596" i="50"/>
  <c r="BH1381" i="50"/>
  <c r="BG1408" i="50"/>
  <c r="BG1279" i="50"/>
  <c r="BE990" i="50"/>
  <c r="BF626" i="50"/>
  <c r="BF811" i="50"/>
  <c r="BE450" i="50"/>
  <c r="BE619" i="50"/>
  <c r="BE295" i="50"/>
  <c r="BT1267" i="50"/>
  <c r="BT1236" i="50"/>
  <c r="BU1322" i="50"/>
  <c r="BT1232" i="50"/>
  <c r="BU1386" i="50"/>
  <c r="BO1468" i="50"/>
  <c r="BT1113" i="50"/>
  <c r="BS881" i="50"/>
  <c r="BH1148" i="50"/>
  <c r="BG1121" i="50"/>
  <c r="BU839" i="50"/>
  <c r="BT827" i="50"/>
  <c r="BP381" i="50"/>
  <c r="BH542" i="50"/>
  <c r="BS578" i="50"/>
  <c r="BP386" i="50"/>
  <c r="BH621" i="50"/>
  <c r="BU487" i="50"/>
  <c r="BH629" i="50"/>
  <c r="BQ549" i="50"/>
  <c r="BF518" i="50"/>
  <c r="BF402" i="50"/>
  <c r="BH113" i="50"/>
  <c r="BQ84" i="50"/>
  <c r="BS680" i="50"/>
  <c r="BS504" i="50"/>
  <c r="BU386" i="50"/>
  <c r="BH1262" i="50"/>
  <c r="BF1143" i="50"/>
  <c r="BT1462" i="50"/>
  <c r="BE1212" i="50"/>
  <c r="BH682" i="50"/>
  <c r="BF387" i="50"/>
  <c r="BE63" i="50"/>
  <c r="BG1130" i="50"/>
  <c r="BF688" i="50"/>
  <c r="BE635" i="50"/>
  <c r="BE60" i="50"/>
  <c r="BE526" i="50"/>
  <c r="BU43" i="50"/>
  <c r="BH92" i="50"/>
  <c r="BT1050" i="50"/>
  <c r="BS233" i="50"/>
  <c r="BU1440" i="50"/>
  <c r="BS517" i="50"/>
  <c r="BT818" i="50"/>
  <c r="BU1415" i="50"/>
  <c r="BT1041" i="50"/>
  <c r="BU528" i="50"/>
  <c r="BE213" i="50"/>
  <c r="BF199" i="50"/>
  <c r="BU20" i="50"/>
  <c r="BH167" i="50"/>
  <c r="BU140" i="50"/>
  <c r="BQ460" i="50"/>
  <c r="BO152" i="50"/>
  <c r="BT292" i="50"/>
  <c r="BU155" i="50"/>
  <c r="BU24" i="50"/>
  <c r="BT1535" i="50"/>
  <c r="BT962" i="50"/>
  <c r="BH129" i="50"/>
  <c r="BE40" i="50"/>
  <c r="BS297" i="50"/>
  <c r="BS176" i="50"/>
  <c r="BT228" i="50"/>
  <c r="BU1204" i="50"/>
  <c r="BT1420" i="50"/>
  <c r="BU622" i="50"/>
  <c r="BU1323" i="50"/>
  <c r="BQ1389" i="50"/>
  <c r="BO1320" i="50"/>
  <c r="BN761" i="50"/>
  <c r="BQ691" i="50"/>
  <c r="BN580" i="50"/>
  <c r="BQ513" i="50"/>
  <c r="BP285" i="50"/>
  <c r="BP23" i="50"/>
  <c r="BO89" i="50"/>
  <c r="BO222" i="50"/>
  <c r="BS137" i="50"/>
  <c r="BT218" i="50"/>
  <c r="BS14" i="50"/>
  <c r="BS1142" i="50"/>
  <c r="BU659" i="50"/>
  <c r="BU662" i="50"/>
  <c r="BS716" i="50"/>
  <c r="BT1194" i="50"/>
  <c r="BS327" i="50"/>
  <c r="BU585" i="50"/>
  <c r="BO1109" i="50"/>
  <c r="BO625" i="50"/>
  <c r="BU542" i="50"/>
  <c r="BN721" i="50"/>
  <c r="BN551" i="50"/>
  <c r="BU461" i="50"/>
  <c r="BT192" i="50"/>
  <c r="BS84" i="50"/>
  <c r="BP34" i="50"/>
  <c r="BU538" i="50"/>
  <c r="BT594" i="50"/>
  <c r="BU75" i="50"/>
  <c r="BT32" i="50"/>
  <c r="BU953" i="50"/>
  <c r="BU876" i="50"/>
  <c r="BU582" i="50"/>
  <c r="BN730" i="50"/>
  <c r="BG592" i="50"/>
  <c r="BF675" i="50"/>
  <c r="BT523" i="50"/>
  <c r="BE509" i="50"/>
  <c r="BG438" i="50"/>
  <c r="BE390" i="50"/>
  <c r="BN374" i="50"/>
  <c r="BH502" i="50"/>
  <c r="BH383" i="50"/>
  <c r="BG347" i="50"/>
  <c r="BE545" i="50"/>
  <c r="BU315" i="50"/>
  <c r="BP191" i="50"/>
  <c r="BP288" i="50"/>
  <c r="BT279" i="50"/>
  <c r="BS252" i="50"/>
  <c r="BT258" i="50"/>
  <c r="BE778" i="50"/>
  <c r="BH1369" i="50"/>
  <c r="BE1128" i="50"/>
  <c r="BG1208" i="50"/>
  <c r="BG1404" i="50"/>
  <c r="BF936" i="50"/>
  <c r="BF1135" i="50"/>
  <c r="BU1041" i="50"/>
  <c r="BT853" i="50"/>
  <c r="BU532" i="50"/>
  <c r="BU440" i="50"/>
  <c r="BE729" i="50"/>
  <c r="BF564" i="50"/>
  <c r="BF193" i="50"/>
  <c r="BU800" i="50"/>
  <c r="BH195" i="50"/>
  <c r="BH124" i="50"/>
  <c r="BE914" i="50"/>
  <c r="BH645" i="50"/>
  <c r="BS263" i="50"/>
  <c r="BH396" i="50"/>
  <c r="BS422" i="50"/>
  <c r="BT235" i="50"/>
  <c r="BH130" i="50"/>
  <c r="BT7" i="50"/>
  <c r="BH147" i="50"/>
  <c r="BH695" i="50"/>
  <c r="BF857" i="50"/>
  <c r="BS487" i="50"/>
  <c r="BE134" i="50"/>
  <c r="BU1321" i="50"/>
  <c r="BF1333" i="50"/>
  <c r="BF1498" i="50"/>
  <c r="BU1161" i="50"/>
  <c r="BH1353" i="50"/>
  <c r="BS191" i="50"/>
  <c r="BG37" i="50"/>
  <c r="BF103" i="50"/>
  <c r="BG1133" i="50"/>
  <c r="BF1129" i="50"/>
  <c r="BO1286" i="50"/>
  <c r="BP259" i="50"/>
  <c r="BP785" i="50"/>
  <c r="BO170" i="50"/>
  <c r="BN512" i="50"/>
  <c r="BN59" i="50"/>
  <c r="BT1538" i="50"/>
  <c r="BP203" i="50"/>
  <c r="BN179" i="50"/>
  <c r="BQ144" i="50"/>
  <c r="BQ101" i="50"/>
  <c r="BS1307" i="50"/>
  <c r="BP561" i="50"/>
  <c r="BO467" i="50"/>
  <c r="BS360" i="50"/>
  <c r="BO229" i="50"/>
  <c r="BS208" i="50"/>
  <c r="BN1098" i="50"/>
  <c r="BP352" i="50"/>
  <c r="BQ299" i="50"/>
  <c r="BN829" i="50"/>
  <c r="BP786" i="50"/>
  <c r="BS281" i="50"/>
  <c r="BO642" i="50"/>
  <c r="BP572" i="50"/>
  <c r="BO735" i="50"/>
  <c r="BO456" i="50"/>
  <c r="BS357" i="50"/>
  <c r="BQ622" i="50"/>
  <c r="BT638" i="50"/>
  <c r="BS636" i="50"/>
  <c r="BT91" i="50"/>
  <c r="BS70" i="50"/>
  <c r="BU1121" i="50"/>
  <c r="BT876" i="50"/>
  <c r="BU560" i="50"/>
  <c r="BU384" i="50"/>
  <c r="BU1287" i="50"/>
  <c r="BU757" i="50"/>
  <c r="BQ399" i="50"/>
  <c r="BS300" i="50"/>
  <c r="BT262" i="50"/>
  <c r="BO201" i="50"/>
  <c r="BE548" i="50"/>
  <c r="BS45" i="50"/>
  <c r="BS674" i="50"/>
  <c r="BS490" i="50"/>
  <c r="BH181" i="50"/>
  <c r="BS688" i="50"/>
  <c r="BT120" i="50"/>
  <c r="BO690" i="50"/>
  <c r="BS353" i="50"/>
  <c r="BT39" i="50"/>
  <c r="BT1286" i="50"/>
  <c r="BT156" i="50"/>
  <c r="BT1412" i="50"/>
  <c r="BU118" i="50"/>
  <c r="BS1196" i="50"/>
  <c r="BE1539" i="50"/>
  <c r="BH1253" i="50"/>
  <c r="BG1071" i="50"/>
  <c r="BE1145" i="50"/>
  <c r="BF1097" i="50"/>
  <c r="BE1149" i="50"/>
  <c r="BF621" i="50"/>
  <c r="BT544" i="50"/>
  <c r="BE544" i="50"/>
  <c r="BE165" i="50"/>
  <c r="BF165" i="50"/>
  <c r="BS372" i="50"/>
  <c r="BF372" i="50"/>
  <c r="BG153" i="50"/>
  <c r="BE153" i="50"/>
  <c r="BF19" i="50"/>
  <c r="BH19" i="50"/>
  <c r="BE98" i="50"/>
  <c r="BG98" i="50"/>
  <c r="BE775" i="50"/>
  <c r="BS775" i="50"/>
  <c r="BS179" i="50"/>
  <c r="BE179" i="50"/>
  <c r="BS958" i="50"/>
  <c r="BF958" i="50"/>
  <c r="BE958" i="50"/>
  <c r="BN393" i="50"/>
  <c r="BO393" i="50"/>
  <c r="BQ393" i="50"/>
  <c r="BF1426" i="50"/>
  <c r="BE1081" i="50"/>
  <c r="BG1369" i="50"/>
  <c r="BG1145" i="50"/>
  <c r="BG1097" i="50"/>
  <c r="BG1149" i="50"/>
  <c r="BE1086" i="50"/>
  <c r="BE953" i="50"/>
  <c r="BH803" i="50"/>
  <c r="BE1161" i="50"/>
  <c r="BG668" i="50"/>
  <c r="BE1208" i="50"/>
  <c r="BG613" i="50"/>
  <c r="BE580" i="50"/>
  <c r="BF1153" i="50"/>
  <c r="BE613" i="50"/>
  <c r="BF536" i="50"/>
  <c r="BH775" i="50"/>
  <c r="BF605" i="50"/>
  <c r="BG179" i="50"/>
  <c r="BF729" i="50"/>
  <c r="BE402" i="50"/>
  <c r="BF487" i="50"/>
  <c r="BE124" i="50"/>
  <c r="BG418" i="50"/>
  <c r="BE70" i="50"/>
  <c r="BG193" i="50"/>
  <c r="BO549" i="50"/>
  <c r="BO144" i="50"/>
  <c r="BQ680" i="50"/>
  <c r="BS195" i="50"/>
  <c r="BO475" i="50"/>
  <c r="BO414" i="50"/>
  <c r="BO84" i="50"/>
  <c r="BU1381" i="50"/>
  <c r="BU1485" i="50"/>
  <c r="BH1422" i="50"/>
  <c r="BH1071" i="50"/>
  <c r="BH487" i="50"/>
  <c r="BG416" i="50"/>
  <c r="BP549" i="50"/>
  <c r="BP667" i="50"/>
  <c r="BH1086" i="50"/>
  <c r="BG1086" i="50"/>
  <c r="BE296" i="50"/>
  <c r="BG296" i="50"/>
  <c r="BT209" i="50"/>
  <c r="BH209" i="50"/>
  <c r="BG209" i="50"/>
  <c r="BF454" i="50"/>
  <c r="BF71" i="50"/>
  <c r="BE71" i="50"/>
  <c r="BQ1443" i="50"/>
  <c r="BP1443" i="50"/>
  <c r="BO1196" i="50"/>
  <c r="BN1196" i="50"/>
  <c r="BP277" i="50"/>
  <c r="BQ277" i="50"/>
  <c r="BN427" i="50"/>
  <c r="BO427" i="50"/>
  <c r="BQ325" i="50"/>
  <c r="BO325" i="50"/>
  <c r="BE1558" i="50"/>
  <c r="BH1474" i="50"/>
  <c r="BE1562" i="50"/>
  <c r="BH1539" i="50"/>
  <c r="BU1443" i="50"/>
  <c r="BS1405" i="50"/>
  <c r="BH1202" i="50"/>
  <c r="BH1149" i="50"/>
  <c r="BF1254" i="50"/>
  <c r="BG914" i="50"/>
  <c r="BH953" i="50"/>
  <c r="BF1161" i="50"/>
  <c r="BH1208" i="50"/>
  <c r="BE536" i="50"/>
  <c r="BH545" i="50"/>
  <c r="BE438" i="50"/>
  <c r="BG561" i="50"/>
  <c r="BG315" i="50"/>
  <c r="BF280" i="50"/>
  <c r="BH729" i="50"/>
  <c r="BF326" i="50"/>
  <c r="BF124" i="50"/>
  <c r="BH60" i="50"/>
  <c r="BH418" i="50"/>
  <c r="BG298" i="50"/>
  <c r="BF70" i="50"/>
  <c r="BN549" i="50"/>
  <c r="BN144" i="50"/>
  <c r="BP680" i="50"/>
  <c r="BO203" i="50"/>
  <c r="BN475" i="50"/>
  <c r="BQ386" i="50"/>
  <c r="BN386" i="50"/>
  <c r="BE769" i="50"/>
  <c r="BH688" i="50"/>
  <c r="BE628" i="50"/>
  <c r="BE564" i="50"/>
  <c r="BG612" i="50"/>
  <c r="BF383" i="50"/>
  <c r="BF347" i="50"/>
  <c r="BG92" i="50"/>
  <c r="BH134" i="50"/>
  <c r="BF209" i="50"/>
  <c r="BE81" i="50"/>
  <c r="BE372" i="50"/>
  <c r="BH298" i="50"/>
  <c r="BO730" i="50"/>
  <c r="BN1026" i="50"/>
  <c r="BN680" i="50"/>
  <c r="BN667" i="50"/>
  <c r="BN558" i="50"/>
  <c r="BT1557" i="50"/>
  <c r="BU1143" i="50"/>
  <c r="BE1129" i="50"/>
  <c r="BG784" i="50"/>
  <c r="BE1153" i="50"/>
  <c r="BH1153" i="50"/>
  <c r="BF665" i="50"/>
  <c r="BG665" i="50"/>
  <c r="BH518" i="50"/>
  <c r="BG518" i="50"/>
  <c r="BF598" i="50"/>
  <c r="BG598" i="50"/>
  <c r="BH294" i="50"/>
  <c r="BE294" i="50"/>
  <c r="BH73" i="50"/>
  <c r="BF73" i="50"/>
  <c r="BG1212" i="50"/>
  <c r="BG1202" i="50"/>
  <c r="BH1130" i="50"/>
  <c r="BE1202" i="50"/>
  <c r="BG936" i="50"/>
  <c r="BG372" i="50"/>
  <c r="BH604" i="50"/>
  <c r="BE604" i="50"/>
  <c r="BP227" i="50"/>
  <c r="BQ227" i="50"/>
  <c r="BG39" i="50"/>
  <c r="BH39" i="50"/>
  <c r="BO1189" i="50"/>
  <c r="BN1189" i="50"/>
  <c r="BP1189" i="50"/>
  <c r="BN608" i="50"/>
  <c r="BP608" i="50"/>
  <c r="BN307" i="50"/>
  <c r="BQ307" i="50"/>
  <c r="BT229" i="50"/>
  <c r="BG229" i="50"/>
  <c r="BG1143" i="50"/>
  <c r="BH1143" i="50"/>
  <c r="BF937" i="50"/>
  <c r="BE695" i="50"/>
  <c r="BE592" i="50"/>
  <c r="BH628" i="50"/>
  <c r="BH564" i="50"/>
  <c r="BG71" i="50"/>
  <c r="BF1130" i="50"/>
  <c r="BS1221" i="50"/>
  <c r="BE597" i="50"/>
  <c r="BG621" i="50"/>
  <c r="BH857" i="50"/>
  <c r="BE665" i="50"/>
  <c r="BG507" i="50"/>
  <c r="BF628" i="50"/>
  <c r="BG564" i="50"/>
  <c r="BH612" i="50"/>
  <c r="BG629" i="50"/>
  <c r="BE326" i="50"/>
  <c r="BH187" i="50"/>
  <c r="BH675" i="50"/>
  <c r="BH153" i="50"/>
  <c r="BG187" i="50"/>
  <c r="BE454" i="50"/>
  <c r="BH315" i="50"/>
  <c r="BE487" i="50"/>
  <c r="BH71" i="50"/>
  <c r="BE7" i="50"/>
  <c r="BF134" i="50"/>
  <c r="BE199" i="50"/>
  <c r="BE19" i="50"/>
  <c r="BG81" i="50"/>
  <c r="BG43" i="50"/>
  <c r="BH372" i="50"/>
  <c r="BP1491" i="50"/>
  <c r="BN434" i="50"/>
  <c r="BS778" i="50"/>
  <c r="BS165" i="50"/>
  <c r="BP229" i="50"/>
  <c r="BS564" i="50"/>
  <c r="BO299" i="50"/>
  <c r="BP427" i="50"/>
  <c r="BQ1196" i="50"/>
  <c r="BU1335" i="50"/>
  <c r="BF1307" i="50"/>
  <c r="BE1307" i="50"/>
  <c r="BG689" i="50"/>
  <c r="BF689" i="50"/>
  <c r="BO283" i="50"/>
  <c r="BP283" i="50"/>
  <c r="BN283" i="50"/>
  <c r="BT682" i="50"/>
  <c r="BG682" i="50"/>
  <c r="BF933" i="50"/>
  <c r="BF1517" i="50"/>
  <c r="BH1499" i="50"/>
  <c r="BH1310" i="50"/>
  <c r="BE629" i="50"/>
  <c r="BF682" i="50"/>
  <c r="BG454" i="50"/>
  <c r="BF153" i="50"/>
  <c r="BH263" i="50"/>
  <c r="BF81" i="50"/>
  <c r="BU1487" i="50"/>
  <c r="BH1333" i="50"/>
  <c r="BH914" i="50"/>
  <c r="BH936" i="50"/>
  <c r="BG937" i="50"/>
  <c r="BF1562" i="50"/>
  <c r="BE1327" i="50"/>
  <c r="BS1287" i="50"/>
  <c r="BH1247" i="50"/>
  <c r="BF914" i="50"/>
  <c r="BG1161" i="50"/>
  <c r="BH958" i="50"/>
  <c r="BH597" i="50"/>
  <c r="BF635" i="50"/>
  <c r="BH665" i="50"/>
  <c r="BG628" i="50"/>
  <c r="BE598" i="50"/>
  <c r="BH179" i="50"/>
  <c r="BH454" i="50"/>
  <c r="BG487" i="50"/>
  <c r="BH98" i="50"/>
  <c r="BF7" i="50"/>
  <c r="BG199" i="50"/>
  <c r="BG19" i="50"/>
  <c r="BG73" i="50"/>
  <c r="BF37" i="50"/>
  <c r="BO386" i="50"/>
  <c r="BQ229" i="50"/>
  <c r="BP325" i="50"/>
  <c r="BO608" i="50"/>
  <c r="BO227" i="50"/>
  <c r="BP1196" i="50"/>
  <c r="BN652" i="50"/>
  <c r="BO743" i="50"/>
  <c r="BN743" i="50"/>
  <c r="BU1539" i="50"/>
  <c r="BU1363" i="50"/>
  <c r="BG1209" i="50"/>
  <c r="BF27" i="50"/>
  <c r="BE243" i="50"/>
  <c r="BT735" i="50"/>
  <c r="BS910" i="50"/>
  <c r="BN206" i="50"/>
  <c r="BO206" i="50"/>
  <c r="BN289" i="50"/>
  <c r="BP289" i="50"/>
  <c r="BQ558" i="50"/>
  <c r="BP558" i="50"/>
  <c r="BS869" i="50"/>
  <c r="BF144" i="50"/>
  <c r="BG205" i="50"/>
  <c r="BE129" i="50"/>
  <c r="BH86" i="50"/>
  <c r="BG40" i="50"/>
  <c r="BG49" i="50"/>
  <c r="BN749" i="50"/>
  <c r="BP1137" i="50"/>
  <c r="BE6" i="50"/>
  <c r="BE1022" i="50"/>
  <c r="BF658" i="50"/>
  <c r="BH381" i="50"/>
  <c r="BE86" i="50"/>
  <c r="BG189" i="50"/>
  <c r="BS1032" i="50"/>
  <c r="BT989" i="50"/>
  <c r="BT865" i="50"/>
  <c r="BU398" i="50"/>
  <c r="BS52" i="50"/>
  <c r="BQ617" i="50"/>
  <c r="BO617" i="50"/>
  <c r="BT966" i="50"/>
  <c r="BH1045" i="50"/>
  <c r="BT823" i="50"/>
  <c r="BU427" i="50"/>
  <c r="BT679" i="50"/>
  <c r="BU144" i="50"/>
  <c r="BT232" i="50"/>
  <c r="BT1349" i="50"/>
  <c r="BT949" i="50"/>
  <c r="BU334" i="50"/>
  <c r="BS202" i="50"/>
  <c r="BU778" i="50"/>
  <c r="BU375" i="50"/>
  <c r="BT203" i="50"/>
  <c r="BU1137" i="50"/>
  <c r="BO1369" i="50"/>
  <c r="BO1140" i="50"/>
  <c r="BP977" i="50"/>
  <c r="BN646" i="50"/>
  <c r="BS528" i="50"/>
  <c r="BN486" i="50"/>
  <c r="BP322" i="50"/>
  <c r="BN113" i="50"/>
  <c r="BQ354" i="50"/>
  <c r="BF191" i="50"/>
  <c r="BT179" i="50"/>
  <c r="BS500" i="50"/>
  <c r="BT40" i="50"/>
  <c r="BS1450" i="50"/>
  <c r="BT170" i="50"/>
  <c r="BS393" i="50"/>
  <c r="BU1439" i="50"/>
  <c r="BG1194" i="50"/>
  <c r="BO1154" i="50"/>
  <c r="BE1135" i="50"/>
  <c r="BF1077" i="50"/>
  <c r="BP892" i="50"/>
  <c r="BQ1195" i="50"/>
  <c r="BU1053" i="50"/>
  <c r="BE909" i="50"/>
  <c r="BG1078" i="50"/>
  <c r="BE903" i="50"/>
  <c r="BE857" i="50"/>
  <c r="BU892" i="50"/>
  <c r="BS1271" i="50"/>
  <c r="BT277" i="50"/>
  <c r="BU325" i="50"/>
  <c r="BT829" i="50"/>
  <c r="BU1305" i="50"/>
  <c r="BN433" i="50"/>
  <c r="BN355" i="50"/>
  <c r="BQ1361" i="50"/>
  <c r="BP1478" i="50"/>
  <c r="BU1235" i="50"/>
  <c r="BP1097" i="50"/>
  <c r="BO973" i="50"/>
  <c r="BU922" i="50"/>
  <c r="BN360" i="50"/>
  <c r="BT253" i="50"/>
  <c r="BT222" i="50"/>
  <c r="BU475" i="50"/>
  <c r="BN203" i="50"/>
  <c r="BS558" i="50"/>
  <c r="BT101" i="50"/>
  <c r="BN232" i="50"/>
  <c r="BH78" i="50"/>
  <c r="BH382" i="50"/>
  <c r="BE600" i="50"/>
  <c r="BE686" i="50"/>
  <c r="BE553" i="50"/>
  <c r="BG1549" i="50"/>
  <c r="BG918" i="50"/>
  <c r="BS519" i="50"/>
  <c r="BE1118" i="50"/>
  <c r="BQ1395" i="50"/>
  <c r="BN1173" i="50"/>
  <c r="BQ1337" i="50"/>
  <c r="BO850" i="50"/>
  <c r="BP668" i="50"/>
  <c r="BO370" i="50"/>
  <c r="BP496" i="50"/>
  <c r="BS418" i="50"/>
  <c r="BN242" i="50"/>
  <c r="BQ218" i="50"/>
  <c r="BQ83" i="50"/>
  <c r="BP87" i="50"/>
  <c r="BQ124" i="50"/>
  <c r="BO224" i="50"/>
  <c r="BQ200" i="50"/>
  <c r="BU1390" i="50"/>
  <c r="BN422" i="50"/>
  <c r="BO270" i="50"/>
  <c r="BQ1110" i="50"/>
  <c r="BP993" i="50"/>
  <c r="BQ917" i="50"/>
  <c r="BO130" i="50"/>
  <c r="BQ46" i="50"/>
  <c r="BP539" i="50"/>
  <c r="BS335" i="50"/>
  <c r="BP1170" i="50"/>
  <c r="BN297" i="50"/>
  <c r="BO944" i="50"/>
  <c r="BO744" i="50"/>
  <c r="BQ600" i="50"/>
  <c r="BS239" i="50"/>
  <c r="BS199" i="50"/>
  <c r="BO164" i="50"/>
  <c r="BP132" i="50"/>
  <c r="BO1460" i="50"/>
  <c r="BT1335" i="50"/>
  <c r="BT857" i="50"/>
  <c r="BS812" i="50"/>
  <c r="BQ780" i="50"/>
  <c r="BQ216" i="50"/>
  <c r="BT939" i="50"/>
  <c r="BN922" i="50"/>
  <c r="BF1232" i="50"/>
  <c r="BQ1517" i="50"/>
  <c r="BO1455" i="50"/>
  <c r="BP1365" i="50"/>
  <c r="BQ1419" i="50"/>
  <c r="BN1296" i="50"/>
  <c r="BN1539" i="50"/>
  <c r="BQ1018" i="50"/>
  <c r="BH591" i="50"/>
  <c r="BG535" i="50"/>
  <c r="BG646" i="50"/>
  <c r="BS592" i="50"/>
  <c r="BN432" i="50"/>
  <c r="BF691" i="50"/>
  <c r="BE575" i="50"/>
  <c r="BP713" i="50"/>
  <c r="BE494" i="50"/>
  <c r="BG766" i="50"/>
  <c r="BS706" i="50"/>
  <c r="BE713" i="50"/>
  <c r="BH397" i="50"/>
  <c r="BN610" i="50"/>
  <c r="BS315" i="50"/>
  <c r="BS326" i="50"/>
  <c r="BG158" i="50"/>
  <c r="BG435" i="50"/>
  <c r="BF670" i="50"/>
  <c r="BS1098" i="50"/>
  <c r="BT1534" i="50"/>
  <c r="BU740" i="50"/>
  <c r="BU1104" i="50"/>
  <c r="BT422" i="50"/>
  <c r="BE1422" i="50"/>
  <c r="BG1215" i="50"/>
  <c r="BP216" i="50"/>
  <c r="BS1110" i="50"/>
  <c r="BP1061" i="50"/>
  <c r="BN1061" i="50"/>
  <c r="BQ1061" i="50"/>
  <c r="BS933" i="50"/>
  <c r="BG933" i="50"/>
  <c r="BO636" i="50"/>
  <c r="BN636" i="50"/>
  <c r="BQ1390" i="50"/>
  <c r="BS1210" i="50"/>
  <c r="BP1362" i="50"/>
  <c r="BO1362" i="50"/>
  <c r="BT59" i="50"/>
  <c r="BH59" i="50"/>
  <c r="BU350" i="50"/>
  <c r="BF350" i="50"/>
  <c r="BE350" i="50"/>
  <c r="BG350" i="50"/>
  <c r="BF261" i="50"/>
  <c r="BG261" i="50"/>
  <c r="BN152" i="50"/>
  <c r="BP152" i="50"/>
  <c r="BQ152" i="50"/>
  <c r="BF131" i="50"/>
  <c r="BH131" i="50"/>
  <c r="BG131" i="50"/>
  <c r="BG113" i="50"/>
  <c r="BE113" i="50"/>
  <c r="BF113" i="50"/>
  <c r="BG77" i="50"/>
  <c r="BF77" i="50"/>
  <c r="BE77" i="50"/>
  <c r="BS77" i="50"/>
  <c r="BE44" i="50"/>
  <c r="BS44" i="50"/>
  <c r="BQ712" i="50"/>
  <c r="BS712" i="50"/>
  <c r="BS432" i="50"/>
  <c r="BH432" i="50"/>
  <c r="BG432" i="50"/>
  <c r="BE432" i="50"/>
  <c r="BF432" i="50"/>
  <c r="BS251" i="50"/>
  <c r="BF251" i="50"/>
  <c r="BG251" i="50"/>
  <c r="BE169" i="50"/>
  <c r="BS169" i="50"/>
  <c r="BF169" i="50"/>
  <c r="BT46" i="50"/>
  <c r="BH46" i="50"/>
  <c r="BF46" i="50"/>
  <c r="BG46" i="50"/>
  <c r="BE46" i="50"/>
  <c r="BH103" i="50"/>
  <c r="BG103" i="50"/>
  <c r="BE103" i="50"/>
  <c r="BE17" i="50"/>
  <c r="BF17" i="50"/>
  <c r="BN90" i="50"/>
  <c r="BO90" i="50"/>
  <c r="BQ90" i="50"/>
  <c r="BP13" i="50"/>
  <c r="BN13" i="50"/>
  <c r="BO13" i="50"/>
  <c r="BH203" i="50"/>
  <c r="BG203" i="50"/>
  <c r="BE203" i="50"/>
  <c r="BF203" i="50"/>
  <c r="BG11" i="50"/>
  <c r="BE11" i="50"/>
  <c r="BN66" i="50"/>
  <c r="BP66" i="50"/>
  <c r="BQ66" i="50"/>
  <c r="BN31" i="50"/>
  <c r="BQ31" i="50"/>
  <c r="BG16" i="50"/>
  <c r="BF16" i="50"/>
  <c r="BE16" i="50"/>
  <c r="BQ1047" i="50"/>
  <c r="BQ130" i="50"/>
  <c r="BU130" i="50"/>
  <c r="BN130" i="50"/>
  <c r="BP130" i="50"/>
  <c r="BN631" i="50"/>
  <c r="BO631" i="50"/>
  <c r="BP631" i="50"/>
  <c r="BQ631" i="50"/>
  <c r="BQ659" i="50"/>
  <c r="BP659" i="50"/>
  <c r="BN659" i="50"/>
  <c r="BO659" i="50"/>
  <c r="BU1460" i="50"/>
  <c r="BE1372" i="50"/>
  <c r="BU1079" i="50"/>
  <c r="BU636" i="50"/>
  <c r="BH636" i="50"/>
  <c r="BE636" i="50"/>
  <c r="BG636" i="50"/>
  <c r="BG544" i="50"/>
  <c r="BF544" i="50"/>
  <c r="BE529" i="50"/>
  <c r="BH529" i="50"/>
  <c r="BE465" i="50"/>
  <c r="BF465" i="50"/>
  <c r="BG465" i="50"/>
  <c r="BP443" i="50"/>
  <c r="BQ432" i="50"/>
  <c r="BP432" i="50"/>
  <c r="BF380" i="50"/>
  <c r="BE380" i="50"/>
  <c r="BH380" i="50"/>
  <c r="BF762" i="50"/>
  <c r="BH762" i="50"/>
  <c r="BE762" i="50"/>
  <c r="BH605" i="50"/>
  <c r="BE605" i="50"/>
  <c r="BG605" i="50"/>
  <c r="BO619" i="50"/>
  <c r="BP619" i="50"/>
  <c r="BU601" i="50"/>
  <c r="BH601" i="50"/>
  <c r="BE601" i="50"/>
  <c r="BG601" i="50"/>
  <c r="BG526" i="50"/>
  <c r="BF526" i="50"/>
  <c r="BH526" i="50"/>
  <c r="BP641" i="50"/>
  <c r="BN561" i="50"/>
  <c r="BO561" i="50"/>
  <c r="BQ561" i="50"/>
  <c r="BG502" i="50"/>
  <c r="BF502" i="50"/>
  <c r="BE502" i="50"/>
  <c r="BP378" i="50"/>
  <c r="BO378" i="50"/>
  <c r="BN378" i="50"/>
  <c r="BE669" i="50"/>
  <c r="BS669" i="50"/>
  <c r="BH669" i="50"/>
  <c r="BG669" i="50"/>
  <c r="BO605" i="50"/>
  <c r="BE571" i="50"/>
  <c r="BH571" i="50"/>
  <c r="BG571" i="50"/>
  <c r="BT546" i="50"/>
  <c r="BF546" i="50"/>
  <c r="BH476" i="50"/>
  <c r="BE476" i="50"/>
  <c r="BH456" i="50"/>
  <c r="BE456" i="50"/>
  <c r="BF456" i="50"/>
  <c r="BG394" i="50"/>
  <c r="BE394" i="50"/>
  <c r="BH394" i="50"/>
  <c r="BN658" i="50"/>
  <c r="BO658" i="50"/>
  <c r="BF645" i="50"/>
  <c r="BE645" i="50"/>
  <c r="BG645" i="50"/>
  <c r="BF603" i="50"/>
  <c r="BH603" i="50"/>
  <c r="BS603" i="50"/>
  <c r="BG603" i="50"/>
  <c r="BU543" i="50"/>
  <c r="BH543" i="50"/>
  <c r="BG525" i="50"/>
  <c r="BH525" i="50"/>
  <c r="BS525" i="50"/>
  <c r="BE525" i="50"/>
  <c r="BH473" i="50"/>
  <c r="BE473" i="50"/>
  <c r="BF473" i="50"/>
  <c r="BT452" i="50"/>
  <c r="BP476" i="50"/>
  <c r="BO476" i="50"/>
  <c r="BN476" i="50"/>
  <c r="BS414" i="50"/>
  <c r="BF414" i="50"/>
  <c r="BF304" i="50"/>
  <c r="BE304" i="50"/>
  <c r="BH304" i="50"/>
  <c r="BS304" i="50"/>
  <c r="BS213" i="50"/>
  <c r="BF213" i="50"/>
  <c r="BG213" i="50"/>
  <c r="BH213" i="50"/>
  <c r="BG96" i="50"/>
  <c r="BH96" i="50"/>
  <c r="BF96" i="50"/>
  <c r="BQ129" i="50"/>
  <c r="BN129" i="50"/>
  <c r="BP129" i="50"/>
  <c r="BH72" i="50"/>
  <c r="BF72" i="50"/>
  <c r="BS72" i="50"/>
  <c r="BE72" i="50"/>
  <c r="BG72" i="50"/>
  <c r="BS271" i="50"/>
  <c r="BS193" i="50"/>
  <c r="BE193" i="50"/>
  <c r="BH193" i="50"/>
  <c r="BT166" i="50"/>
  <c r="BS139" i="50"/>
  <c r="BG139" i="50"/>
  <c r="BE139" i="50"/>
  <c r="BH139" i="50"/>
  <c r="BP553" i="50"/>
  <c r="BQ553" i="50"/>
  <c r="BS553" i="50"/>
  <c r="BO553" i="50"/>
  <c r="BS209" i="50"/>
  <c r="BQ209" i="50"/>
  <c r="BN181" i="50"/>
  <c r="BQ181" i="50"/>
  <c r="BO181" i="50"/>
  <c r="BP1079" i="50"/>
  <c r="BN1079" i="50"/>
  <c r="BQ35" i="50"/>
  <c r="BO35" i="50"/>
  <c r="BP35" i="50"/>
  <c r="BN35" i="50"/>
  <c r="BP155" i="50"/>
  <c r="BS155" i="50"/>
  <c r="BN155" i="50"/>
  <c r="BO155" i="50"/>
  <c r="BN164" i="50"/>
  <c r="BP164" i="50"/>
  <c r="BQ164" i="50"/>
  <c r="BN132" i="50"/>
  <c r="BO132" i="50"/>
  <c r="BQ132" i="50"/>
  <c r="BQ1541" i="50"/>
  <c r="BP1541" i="50"/>
  <c r="BO1227" i="50"/>
  <c r="BT1227" i="50"/>
  <c r="BN387" i="50"/>
  <c r="BP387" i="50"/>
  <c r="BQ387" i="50"/>
  <c r="BN26" i="50"/>
  <c r="BO26" i="50"/>
  <c r="BQ26" i="50"/>
  <c r="BQ257" i="50"/>
  <c r="BO257" i="50"/>
  <c r="BP257" i="50"/>
  <c r="BN257" i="50"/>
  <c r="BP166" i="50"/>
  <c r="BQ166" i="50"/>
  <c r="BO166" i="50"/>
  <c r="BF1372" i="50"/>
  <c r="BH1232" i="50"/>
  <c r="BP26" i="50"/>
  <c r="BN553" i="50"/>
  <c r="BQ1079" i="50"/>
  <c r="BU1020" i="50"/>
  <c r="BS940" i="50"/>
  <c r="BT929" i="50"/>
  <c r="BF929" i="50"/>
  <c r="BH929" i="50"/>
  <c r="BE929" i="50"/>
  <c r="BS885" i="50"/>
  <c r="BH811" i="50"/>
  <c r="BE811" i="50"/>
  <c r="BH784" i="50"/>
  <c r="BE784" i="50"/>
  <c r="BF784" i="50"/>
  <c r="BP961" i="50"/>
  <c r="BG769" i="50"/>
  <c r="BF769" i="50"/>
  <c r="BF741" i="50"/>
  <c r="BU813" i="50"/>
  <c r="BF813" i="50"/>
  <c r="BO1390" i="50"/>
  <c r="BN1390" i="50"/>
  <c r="BP1390" i="50"/>
  <c r="BN270" i="50"/>
  <c r="BP270" i="50"/>
  <c r="BQ270" i="50"/>
  <c r="BN94" i="50"/>
  <c r="BP94" i="50"/>
  <c r="BQ94" i="50"/>
  <c r="BQ15" i="50"/>
  <c r="BN15" i="50"/>
  <c r="BN1114" i="50"/>
  <c r="BO1114" i="50"/>
  <c r="BQ1114" i="50"/>
  <c r="BN944" i="50"/>
  <c r="BP944" i="50"/>
  <c r="BQ944" i="50"/>
  <c r="BS291" i="50"/>
  <c r="BN291" i="50"/>
  <c r="BO264" i="50"/>
  <c r="BP264" i="50"/>
  <c r="BQ264" i="50"/>
  <c r="BN264" i="50"/>
  <c r="BG1372" i="50"/>
  <c r="BN166" i="50"/>
  <c r="BO1328" i="50"/>
  <c r="BN1328" i="50"/>
  <c r="BH1144" i="50"/>
  <c r="BG1144" i="50"/>
  <c r="BE1144" i="50"/>
  <c r="BU1034" i="50"/>
  <c r="BF1034" i="50"/>
  <c r="BG1034" i="50"/>
  <c r="BH1034" i="50"/>
  <c r="BH938" i="50"/>
  <c r="BG938" i="50"/>
  <c r="BN882" i="50"/>
  <c r="BO882" i="50"/>
  <c r="BQ882" i="50"/>
  <c r="BT1441" i="50"/>
  <c r="BS1481" i="50"/>
  <c r="BS1298" i="50"/>
  <c r="BS1261" i="50"/>
  <c r="BE1215" i="50"/>
  <c r="BP1114" i="50"/>
  <c r="BN1362" i="50"/>
  <c r="BQ155" i="50"/>
  <c r="BO387" i="50"/>
  <c r="BO1356" i="50"/>
  <c r="BP1356" i="50"/>
  <c r="BP1375" i="50"/>
  <c r="BE1036" i="50"/>
  <c r="BF1036" i="50"/>
  <c r="BH897" i="50"/>
  <c r="BG897" i="50"/>
  <c r="BE897" i="50"/>
  <c r="BP1101" i="50"/>
  <c r="BN1101" i="50"/>
  <c r="BN1074" i="50"/>
  <c r="BE333" i="50"/>
  <c r="BH909" i="50"/>
  <c r="BF293" i="50"/>
  <c r="BH1273" i="50"/>
  <c r="BS172" i="50"/>
  <c r="BT993" i="50"/>
  <c r="BT508" i="50"/>
  <c r="BH328" i="50"/>
  <c r="BH393" i="50"/>
  <c r="BP646" i="50"/>
  <c r="BH1330" i="50"/>
  <c r="BU1205" i="50"/>
  <c r="BU780" i="50"/>
  <c r="BU631" i="50"/>
  <c r="BT181" i="50"/>
  <c r="BS46" i="50"/>
  <c r="BS367" i="50"/>
  <c r="BT1114" i="50"/>
  <c r="BU135" i="50"/>
  <c r="BU1542" i="50"/>
  <c r="BS1265" i="50"/>
  <c r="BQ1415" i="50"/>
  <c r="BQ947" i="50"/>
  <c r="BO1335" i="50"/>
  <c r="BQ1305" i="50"/>
  <c r="BG1216" i="50"/>
  <c r="BH1053" i="50"/>
  <c r="BN1174" i="50"/>
  <c r="BE1136" i="50"/>
  <c r="BH1088" i="50"/>
  <c r="BP1051" i="50"/>
  <c r="BU387" i="50"/>
  <c r="BT270" i="50"/>
  <c r="BT157" i="50"/>
  <c r="BT1477" i="50"/>
  <c r="BT264" i="50"/>
  <c r="BT35" i="50"/>
  <c r="BS177" i="50"/>
  <c r="BT265" i="50"/>
  <c r="BT824" i="50"/>
  <c r="BT569" i="50"/>
  <c r="BF373" i="50"/>
  <c r="BT164" i="50"/>
  <c r="BS1057" i="50"/>
  <c r="BU539" i="50"/>
  <c r="BS575" i="50"/>
  <c r="BT132" i="50"/>
  <c r="BS257" i="50"/>
  <c r="BO1110" i="50"/>
  <c r="BE616" i="50"/>
  <c r="BG357" i="50"/>
  <c r="BS579" i="50"/>
  <c r="BG274" i="50"/>
  <c r="BG214" i="50"/>
  <c r="BE1347" i="50"/>
  <c r="BO1541" i="50"/>
  <c r="BE1168" i="50"/>
  <c r="BT504" i="50"/>
  <c r="BU45" i="50"/>
  <c r="BT917" i="50"/>
  <c r="BT216" i="50"/>
  <c r="BE292" i="50"/>
  <c r="BF1212" i="50"/>
  <c r="BG1025" i="50"/>
  <c r="BU679" i="50"/>
  <c r="BQ265" i="50"/>
  <c r="BT96" i="50"/>
  <c r="BF47" i="50"/>
  <c r="BU67" i="50"/>
  <c r="BT200" i="50"/>
  <c r="BT52" i="50"/>
  <c r="BT26" i="50"/>
  <c r="BU355" i="50"/>
  <c r="BT600" i="50"/>
  <c r="BO1079" i="50"/>
  <c r="BE491" i="50"/>
  <c r="BE431" i="50"/>
  <c r="BP1477" i="50"/>
  <c r="BU1422" i="50"/>
  <c r="BF1226" i="50"/>
  <c r="BN1348" i="50"/>
  <c r="BQ786" i="50"/>
  <c r="BT744" i="50"/>
  <c r="BT498" i="50"/>
  <c r="BF24" i="50"/>
  <c r="BH74" i="50"/>
  <c r="BT15" i="50"/>
  <c r="BN46" i="50"/>
  <c r="BT792" i="50"/>
  <c r="BF1255" i="50"/>
  <c r="BF510" i="50"/>
  <c r="BS650" i="50"/>
  <c r="BS594" i="50"/>
  <c r="BS546" i="50"/>
  <c r="BQ1439" i="50"/>
  <c r="BE1365" i="50"/>
  <c r="BS1245" i="50"/>
  <c r="BG1459" i="50"/>
  <c r="BP1318" i="50"/>
  <c r="BH592" i="50"/>
  <c r="BQ766" i="50"/>
  <c r="BQ1271" i="50"/>
  <c r="BO156" i="50"/>
  <c r="BE1499" i="50"/>
  <c r="BH730" i="50"/>
  <c r="BS923" i="50"/>
  <c r="BG1259" i="50"/>
  <c r="BQ1499" i="50"/>
  <c r="BF1065" i="50"/>
  <c r="BS120" i="50"/>
  <c r="BS94" i="50"/>
  <c r="BS935" i="50"/>
  <c r="BG1427" i="50"/>
  <c r="BF1508" i="50"/>
  <c r="BS1205" i="50"/>
  <c r="BN372" i="50"/>
  <c r="BN538" i="50"/>
  <c r="BS107" i="50"/>
  <c r="BF928" i="50"/>
  <c r="BE251" i="50"/>
  <c r="BH30" i="50"/>
  <c r="BE675" i="50"/>
  <c r="BP1387" i="50"/>
  <c r="BN1512" i="50"/>
  <c r="BP1369" i="50"/>
  <c r="BU1325" i="50"/>
  <c r="BQ1297" i="50"/>
  <c r="BS1037" i="50"/>
  <c r="BU1246" i="50"/>
  <c r="BO1536" i="50"/>
  <c r="BQ1108" i="50"/>
  <c r="BP1065" i="50"/>
  <c r="BO1166" i="50"/>
  <c r="BU1256" i="50"/>
  <c r="BU1040" i="50"/>
  <c r="BN895" i="50"/>
  <c r="BO1092" i="50"/>
  <c r="BN1038" i="50"/>
  <c r="BQ799" i="50"/>
  <c r="BN678" i="50"/>
  <c r="BN1106" i="50"/>
  <c r="BQ1020" i="50"/>
  <c r="BQ992" i="50"/>
  <c r="BO875" i="50"/>
  <c r="BP891" i="50"/>
  <c r="BQ796" i="50"/>
  <c r="BQ717" i="50"/>
  <c r="BN669" i="50"/>
  <c r="BP697" i="50"/>
  <c r="BS918" i="50"/>
  <c r="BT787" i="50"/>
  <c r="BQ761" i="50"/>
  <c r="BO691" i="50"/>
  <c r="BN657" i="50"/>
  <c r="BO614" i="50"/>
  <c r="BQ580" i="50"/>
  <c r="BO432" i="50"/>
  <c r="BP213" i="50"/>
  <c r="BQ422" i="50"/>
  <c r="BS670" i="50"/>
  <c r="BN579" i="50"/>
  <c r="BO435" i="50"/>
  <c r="BQ351" i="50"/>
  <c r="BN327" i="50"/>
  <c r="BO68" i="50"/>
  <c r="BO125" i="50"/>
  <c r="BU1455" i="50"/>
  <c r="BT1498" i="50"/>
  <c r="BO1285" i="50"/>
  <c r="BO1026" i="50"/>
  <c r="BP629" i="50"/>
  <c r="BS240" i="50"/>
  <c r="BN1407" i="50"/>
  <c r="BS1498" i="50"/>
  <c r="BQ571" i="50"/>
  <c r="BP1235" i="50"/>
  <c r="BO1098" i="50"/>
  <c r="BU815" i="50"/>
  <c r="BS148" i="50"/>
  <c r="BO1263" i="50"/>
  <c r="BP882" i="50"/>
  <c r="BQ648" i="50"/>
  <c r="BE1275" i="50"/>
  <c r="BG1312" i="50"/>
  <c r="BG424" i="50"/>
  <c r="BT1034" i="50"/>
  <c r="BT1139" i="50"/>
  <c r="BT745" i="50"/>
  <c r="BT681" i="50"/>
  <c r="BU477" i="50"/>
  <c r="BU380" i="50"/>
  <c r="BU65" i="50"/>
  <c r="BU147" i="50"/>
  <c r="BU473" i="50"/>
  <c r="BT645" i="50"/>
  <c r="BP1305" i="50"/>
  <c r="BG1391" i="50"/>
  <c r="BS1051" i="50"/>
  <c r="BE1427" i="50"/>
  <c r="BF1275" i="50"/>
  <c r="BG1148" i="50"/>
  <c r="BE1053" i="50"/>
  <c r="BF164" i="50"/>
  <c r="BG235" i="50"/>
  <c r="BH257" i="50"/>
  <c r="BH251" i="50"/>
  <c r="BQ1447" i="50"/>
  <c r="BO1512" i="50"/>
  <c r="BN891" i="50"/>
  <c r="BQ1038" i="50"/>
  <c r="BQ1536" i="50"/>
  <c r="BN1226" i="50"/>
  <c r="BQ121" i="50"/>
  <c r="BP121" i="50"/>
  <c r="BO963" i="50"/>
  <c r="BQ1455" i="50"/>
  <c r="BP963" i="50"/>
  <c r="BQ1091" i="50"/>
  <c r="BP1534" i="50"/>
  <c r="BO1534" i="50"/>
  <c r="BP179" i="50"/>
  <c r="BO179" i="50"/>
  <c r="BO1420" i="50"/>
  <c r="BQ1420" i="50"/>
  <c r="BP1420" i="50"/>
  <c r="BQ1150" i="50"/>
  <c r="BN1150" i="50"/>
  <c r="BQ1500" i="50"/>
  <c r="BP1500" i="50"/>
  <c r="BS1500" i="50"/>
  <c r="BQ1144" i="50"/>
  <c r="BP1144" i="50"/>
  <c r="BN1320" i="50"/>
  <c r="BP1320" i="50"/>
  <c r="BP1224" i="50"/>
  <c r="BQ1224" i="50"/>
  <c r="BO1224" i="50"/>
  <c r="BN916" i="50"/>
  <c r="BO916" i="50"/>
  <c r="BP916" i="50"/>
  <c r="BS916" i="50"/>
  <c r="BQ686" i="50"/>
  <c r="BP686" i="50"/>
  <c r="BO950" i="50"/>
  <c r="BP950" i="50"/>
  <c r="BQ950" i="50"/>
  <c r="BN950" i="50"/>
  <c r="BP508" i="50"/>
  <c r="BO508" i="50"/>
  <c r="BN508" i="50"/>
  <c r="BO291" i="50"/>
  <c r="BP291" i="50"/>
  <c r="BQ291" i="50"/>
  <c r="BQ267" i="50"/>
  <c r="BO267" i="50"/>
  <c r="BN267" i="50"/>
  <c r="BO513" i="50"/>
  <c r="BP513" i="50"/>
  <c r="BQ345" i="50"/>
  <c r="BP345" i="50"/>
  <c r="BO297" i="50"/>
  <c r="BP297" i="50"/>
  <c r="BQ297" i="50"/>
  <c r="BN548" i="50"/>
  <c r="BO548" i="50"/>
  <c r="BQ384" i="50"/>
  <c r="BO384" i="50"/>
  <c r="BP182" i="50"/>
  <c r="BQ182" i="50"/>
  <c r="BN182" i="50"/>
  <c r="BP158" i="50"/>
  <c r="BQ158" i="50"/>
  <c r="BO158" i="50"/>
  <c r="BN1110" i="50"/>
  <c r="BO1064" i="50"/>
  <c r="BP1064" i="50"/>
  <c r="BN1064" i="50"/>
  <c r="BN216" i="50"/>
  <c r="BO216" i="50"/>
  <c r="BP192" i="50"/>
  <c r="BQ192" i="50"/>
  <c r="BO192" i="50"/>
  <c r="BQ347" i="50"/>
  <c r="BO347" i="50"/>
  <c r="BN347" i="50"/>
  <c r="BQ294" i="50"/>
  <c r="BO294" i="50"/>
  <c r="BP72" i="50"/>
  <c r="BQ72" i="50"/>
  <c r="BO72" i="50"/>
  <c r="BT696" i="50"/>
  <c r="BN696" i="50"/>
  <c r="BN622" i="50"/>
  <c r="BO622" i="50"/>
  <c r="BQ233" i="50"/>
  <c r="BO233" i="50"/>
  <c r="BN233" i="50"/>
  <c r="BO131" i="50"/>
  <c r="BP131" i="50"/>
  <c r="BQ131" i="50"/>
  <c r="BP151" i="50"/>
  <c r="BQ1530" i="50"/>
  <c r="BP1530" i="50"/>
  <c r="BO1449" i="50"/>
  <c r="BQ1449" i="50"/>
  <c r="BN456" i="50"/>
  <c r="BP456" i="50"/>
  <c r="BQ456" i="50"/>
  <c r="BQ707" i="50"/>
  <c r="BP707" i="50"/>
  <c r="BN707" i="50"/>
  <c r="BH1194" i="50"/>
  <c r="BG1053" i="50"/>
  <c r="BH1320" i="50"/>
  <c r="BH1275" i="50"/>
  <c r="BE1194" i="50"/>
  <c r="BE221" i="50"/>
  <c r="BH145" i="50"/>
  <c r="BH1136" i="50"/>
  <c r="BE235" i="50"/>
  <c r="BF257" i="50"/>
  <c r="BG27" i="50"/>
  <c r="BG245" i="50"/>
  <c r="BS1194" i="50"/>
  <c r="BO1091" i="50"/>
  <c r="BQ1463" i="50"/>
  <c r="BP1091" i="50"/>
  <c r="BP267" i="50"/>
  <c r="BO1038" i="50"/>
  <c r="BP1110" i="50"/>
  <c r="BO113" i="50"/>
  <c r="BN1409" i="50"/>
  <c r="BQ1556" i="50"/>
  <c r="BT1434" i="50"/>
  <c r="BG1220" i="50"/>
  <c r="BO1093" i="50"/>
  <c r="BP1093" i="50"/>
  <c r="BN584" i="50"/>
  <c r="BP584" i="50"/>
  <c r="BQ444" i="50"/>
  <c r="BS444" i="50"/>
  <c r="BP307" i="50"/>
  <c r="BO307" i="50"/>
  <c r="BN1263" i="50"/>
  <c r="BF1121" i="50"/>
  <c r="BG1172" i="50"/>
  <c r="BE1121" i="50"/>
  <c r="BG1275" i="50"/>
  <c r="BF1194" i="50"/>
  <c r="BH1258" i="50"/>
  <c r="BF145" i="50"/>
  <c r="BH164" i="50"/>
  <c r="BH245" i="50"/>
  <c r="BP1499" i="50"/>
  <c r="BQ322" i="50"/>
  <c r="BO1382" i="50"/>
  <c r="BQ1320" i="50"/>
  <c r="BP1471" i="50"/>
  <c r="BP1422" i="50"/>
  <c r="BN1422" i="50"/>
  <c r="BO1422" i="50"/>
  <c r="BE1230" i="50"/>
  <c r="BE1185" i="50"/>
  <c r="BH1135" i="50"/>
  <c r="BE1258" i="50"/>
  <c r="BH235" i="50"/>
  <c r="BG221" i="50"/>
  <c r="BH27" i="50"/>
  <c r="BH191" i="50"/>
  <c r="BE245" i="50"/>
  <c r="BQ1248" i="50"/>
  <c r="BP1447" i="50"/>
  <c r="BP1505" i="50"/>
  <c r="BN322" i="50"/>
  <c r="BQ1066" i="50"/>
  <c r="BQ892" i="50"/>
  <c r="BP1108" i="50"/>
  <c r="BQ1471" i="50"/>
  <c r="BN1382" i="50"/>
  <c r="BN1536" i="50"/>
  <c r="BQ1040" i="50"/>
  <c r="BN1224" i="50"/>
  <c r="BO422" i="50"/>
  <c r="BQ579" i="50"/>
  <c r="BN691" i="50"/>
  <c r="BO686" i="50"/>
  <c r="BP473" i="50"/>
  <c r="BO351" i="50"/>
  <c r="BS1281" i="50"/>
  <c r="BT778" i="50"/>
  <c r="BS986" i="50"/>
  <c r="BO1257" i="50"/>
  <c r="BE1399" i="50"/>
  <c r="BF1258" i="50"/>
  <c r="BE1254" i="50"/>
  <c r="BG675" i="50"/>
  <c r="BE191" i="50"/>
  <c r="BE164" i="50"/>
  <c r="BF245" i="50"/>
  <c r="BP1257" i="50"/>
  <c r="BP1325" i="50"/>
  <c r="BP1066" i="50"/>
  <c r="BP1226" i="50"/>
  <c r="BO892" i="50"/>
  <c r="BO1108" i="50"/>
  <c r="BO891" i="50"/>
  <c r="BS717" i="50"/>
  <c r="BP1040" i="50"/>
  <c r="BS1224" i="50"/>
  <c r="BP579" i="50"/>
  <c r="BP1382" i="50"/>
  <c r="BN918" i="50"/>
  <c r="BP1174" i="50"/>
  <c r="BO473" i="50"/>
  <c r="BN351" i="50"/>
  <c r="BT1045" i="50"/>
  <c r="BF1539" i="50"/>
  <c r="BE985" i="50"/>
  <c r="BG1254" i="50"/>
  <c r="BG164" i="50"/>
  <c r="BG9" i="50"/>
  <c r="BP1463" i="50"/>
  <c r="BN892" i="50"/>
  <c r="BN1108" i="50"/>
  <c r="BO213" i="50"/>
  <c r="BO1040" i="50"/>
  <c r="BQ179" i="50"/>
  <c r="BO579" i="50"/>
  <c r="BP422" i="50"/>
  <c r="BN473" i="50"/>
  <c r="BQ508" i="50"/>
  <c r="BH1368" i="50"/>
  <c r="BS895" i="50"/>
  <c r="BQ935" i="50"/>
  <c r="BN935" i="50"/>
  <c r="BO935" i="50"/>
  <c r="BN1458" i="50"/>
  <c r="BO1494" i="50"/>
  <c r="BS1005" i="50"/>
  <c r="BO1489" i="50"/>
  <c r="BU584" i="50"/>
  <c r="BT53" i="50"/>
  <c r="BS216" i="50"/>
  <c r="BP233" i="50"/>
  <c r="BT530" i="50"/>
  <c r="BT100" i="50"/>
  <c r="BS1319" i="50"/>
  <c r="BO1105" i="50"/>
  <c r="BU1302" i="50"/>
  <c r="BU1317" i="50"/>
  <c r="BO1317" i="50"/>
  <c r="BU1197" i="50"/>
  <c r="BU1413" i="50"/>
  <c r="BU937" i="50"/>
  <c r="BS623" i="50"/>
  <c r="BT296" i="50"/>
  <c r="BU729" i="50"/>
  <c r="BT184" i="50"/>
  <c r="BS495" i="50"/>
  <c r="BU1001" i="50"/>
  <c r="BQ1549" i="50"/>
  <c r="BO1388" i="50"/>
  <c r="BU1297" i="50"/>
  <c r="BT1272" i="50"/>
  <c r="BS1150" i="50"/>
  <c r="BS1039" i="50"/>
  <c r="BT649" i="50"/>
  <c r="BT579" i="50"/>
  <c r="BT198" i="50"/>
  <c r="BT1416" i="50"/>
  <c r="BF1327" i="50"/>
  <c r="BU1253" i="50"/>
  <c r="BG1529" i="50"/>
  <c r="BQ1294" i="50"/>
  <c r="BQ1275" i="50"/>
  <c r="BT1143" i="50"/>
  <c r="BN1011" i="50"/>
  <c r="BH917" i="50"/>
  <c r="BP888" i="50"/>
  <c r="BG1545" i="50"/>
  <c r="BS1227" i="50"/>
  <c r="BU1033" i="50"/>
  <c r="BP351" i="50"/>
  <c r="BT294" i="50"/>
  <c r="BU1556" i="50"/>
  <c r="BP1414" i="50"/>
  <c r="BO1434" i="50"/>
  <c r="BE1231" i="50"/>
  <c r="BF1195" i="50"/>
  <c r="BT1500" i="50"/>
  <c r="BP1466" i="50"/>
  <c r="BE1229" i="50"/>
  <c r="BS896" i="50"/>
  <c r="BO1234" i="50"/>
  <c r="BS915" i="50"/>
  <c r="BF1162" i="50"/>
  <c r="BS1149" i="50"/>
  <c r="BG974" i="50"/>
  <c r="BS1158" i="50"/>
  <c r="BT1110" i="50"/>
  <c r="BS1065" i="50"/>
  <c r="BS1009" i="50"/>
  <c r="BU996" i="50"/>
  <c r="BP990" i="50"/>
  <c r="BU931" i="50"/>
  <c r="BG819" i="50"/>
  <c r="BS762" i="50"/>
  <c r="BP792" i="50"/>
  <c r="BS998" i="50"/>
  <c r="BU799" i="50"/>
  <c r="BS966" i="50"/>
  <c r="BS883" i="50"/>
  <c r="BF812" i="50"/>
  <c r="BH856" i="50"/>
  <c r="BU840" i="50"/>
  <c r="BG775" i="50"/>
  <c r="BT586" i="50"/>
  <c r="BS441" i="50"/>
  <c r="BT540" i="50"/>
  <c r="BS464" i="50"/>
  <c r="BG386" i="50"/>
  <c r="BS374" i="50"/>
  <c r="BN467" i="50"/>
  <c r="BS345" i="50"/>
  <c r="BS204" i="50"/>
  <c r="BP117" i="50"/>
  <c r="BU132" i="50"/>
  <c r="BU117" i="50"/>
  <c r="BU1456" i="50"/>
  <c r="BS1061" i="50"/>
  <c r="BT246" i="50"/>
  <c r="BT220" i="50"/>
  <c r="BT72" i="50"/>
  <c r="BS283" i="50"/>
  <c r="BT1449" i="50"/>
  <c r="BU97" i="50"/>
  <c r="BS1263" i="50"/>
  <c r="BT207" i="50"/>
  <c r="BO1201" i="50"/>
  <c r="BT811" i="50"/>
  <c r="BT794" i="50"/>
  <c r="BT770" i="50"/>
  <c r="BT830" i="50"/>
  <c r="BN595" i="50"/>
  <c r="BQ361" i="50"/>
  <c r="BO461" i="50"/>
  <c r="BP603" i="50"/>
  <c r="BO630" i="50"/>
  <c r="BU397" i="50"/>
  <c r="BS485" i="50"/>
  <c r="BU352" i="50"/>
  <c r="BT115" i="50"/>
  <c r="BP420" i="50"/>
  <c r="BP294" i="50"/>
  <c r="BU393" i="50"/>
  <c r="BT63" i="50"/>
  <c r="BU935" i="50"/>
  <c r="BT6" i="50"/>
  <c r="BU1192" i="50"/>
  <c r="BU591" i="50"/>
  <c r="BU19" i="50"/>
  <c r="BT134" i="50"/>
  <c r="BS371" i="50"/>
  <c r="BT1533" i="50"/>
  <c r="BT282" i="50"/>
  <c r="BN1102" i="50"/>
  <c r="BQ289" i="50"/>
  <c r="BS145" i="50"/>
  <c r="BS928" i="50"/>
  <c r="BU655" i="50"/>
  <c r="BQ563" i="50"/>
  <c r="BN772" i="50"/>
  <c r="BN614" i="50"/>
  <c r="BS1252" i="50"/>
  <c r="BP374" i="50"/>
  <c r="BU916" i="50"/>
  <c r="BP753" i="50"/>
  <c r="BS726" i="50"/>
  <c r="BU530" i="50"/>
  <c r="BS701" i="50"/>
  <c r="BQ660" i="50"/>
  <c r="BP649" i="50"/>
  <c r="BH599" i="50"/>
  <c r="BT424" i="50"/>
  <c r="BT394" i="50"/>
  <c r="BN641" i="50"/>
  <c r="BS571" i="50"/>
  <c r="BT456" i="50"/>
  <c r="BS319" i="50"/>
  <c r="BS180" i="50"/>
  <c r="BT233" i="50"/>
  <c r="BU106" i="50"/>
  <c r="BU68" i="50"/>
  <c r="BU689" i="50"/>
  <c r="BU470" i="50"/>
  <c r="BT1489" i="50"/>
  <c r="BS479" i="50"/>
  <c r="BP1421" i="50"/>
  <c r="BU1396" i="50"/>
  <c r="BU833" i="50"/>
  <c r="BS473" i="50"/>
  <c r="BU333" i="50"/>
  <c r="BT213" i="50"/>
  <c r="BU342" i="50"/>
  <c r="BP237" i="50"/>
  <c r="BT188" i="50"/>
  <c r="BT12" i="50"/>
  <c r="BH1138" i="50"/>
  <c r="BS882" i="50"/>
  <c r="BU1277" i="50"/>
  <c r="BH1301" i="50"/>
  <c r="BE1101" i="50"/>
  <c r="BU1032" i="50"/>
  <c r="BH760" i="50"/>
  <c r="BG482" i="50"/>
  <c r="BF1357" i="50"/>
  <c r="BE719" i="50"/>
  <c r="BH406" i="50"/>
  <c r="BG273" i="50"/>
  <c r="BG211" i="50"/>
  <c r="BH99" i="50"/>
  <c r="BQ232" i="50"/>
  <c r="BN528" i="50"/>
  <c r="BO98" i="50"/>
  <c r="BF981" i="50"/>
  <c r="BT641" i="50"/>
  <c r="BE382" i="50"/>
  <c r="BH150" i="50"/>
  <c r="BF61" i="50"/>
  <c r="BF1046" i="50"/>
  <c r="BT413" i="50"/>
  <c r="BF239" i="50"/>
  <c r="BT1457" i="50"/>
  <c r="BG1039" i="50"/>
  <c r="BU8" i="50"/>
  <c r="BU1548" i="50"/>
  <c r="BG247" i="50"/>
  <c r="BU1389" i="50"/>
  <c r="BG1116" i="50"/>
  <c r="BE722" i="50"/>
  <c r="BU1549" i="50"/>
  <c r="BQ1483" i="50"/>
  <c r="BN1436" i="50"/>
  <c r="BP1405" i="50"/>
  <c r="BP1309" i="50"/>
  <c r="BP1211" i="50"/>
  <c r="BT1340" i="50"/>
  <c r="BP1122" i="50"/>
  <c r="BU1270" i="50"/>
  <c r="BP1351" i="50"/>
  <c r="BP1056" i="50"/>
  <c r="BP881" i="50"/>
  <c r="BO978" i="50"/>
  <c r="BS902" i="50"/>
  <c r="BQ861" i="50"/>
  <c r="BQ819" i="50"/>
  <c r="BQ669" i="50"/>
  <c r="BS1088" i="50"/>
  <c r="BS813" i="50"/>
  <c r="BS927" i="50"/>
  <c r="BS675" i="50"/>
  <c r="BS776" i="50"/>
  <c r="BO671" i="50"/>
  <c r="BS462" i="50"/>
  <c r="BS278" i="50"/>
  <c r="BS809" i="50"/>
  <c r="BP681" i="50"/>
  <c r="BN362" i="50"/>
  <c r="BP311" i="50"/>
  <c r="BP1561" i="50"/>
  <c r="BT1562" i="50"/>
  <c r="BQ1531" i="50"/>
  <c r="BT1484" i="50"/>
  <c r="BP1431" i="50"/>
  <c r="BN1217" i="50"/>
  <c r="BQ556" i="50"/>
  <c r="BP392" i="50"/>
  <c r="BP202" i="50"/>
  <c r="BT913" i="50"/>
  <c r="BN867" i="50"/>
  <c r="BU1196" i="50"/>
  <c r="BU782" i="50"/>
  <c r="BT820" i="50"/>
  <c r="BH776" i="50"/>
  <c r="BN906" i="50"/>
  <c r="BQ1019" i="50"/>
  <c r="BN840" i="50"/>
  <c r="BH1096" i="50"/>
  <c r="BO839" i="50"/>
  <c r="BU796" i="50"/>
  <c r="BF782" i="50"/>
  <c r="BH1188" i="50"/>
  <c r="BQ1112" i="50"/>
  <c r="BT578" i="50"/>
  <c r="BE535" i="50"/>
  <c r="BP380" i="50"/>
  <c r="BT522" i="50"/>
  <c r="BT720" i="50"/>
  <c r="BT240" i="50"/>
  <c r="BU112" i="50"/>
  <c r="BT61" i="50"/>
  <c r="BO746" i="50"/>
  <c r="BT260" i="50"/>
  <c r="BP181" i="50"/>
  <c r="BT250" i="50"/>
  <c r="BS43" i="50"/>
  <c r="BH13" i="50"/>
  <c r="BO153" i="50"/>
  <c r="BT1487" i="50"/>
  <c r="BU857" i="50"/>
  <c r="BT667" i="50"/>
  <c r="BU1130" i="50"/>
  <c r="BT526" i="50"/>
  <c r="BS351" i="50"/>
  <c r="BT56" i="50"/>
  <c r="BT754" i="50"/>
  <c r="BU1409" i="50"/>
  <c r="BT630" i="50"/>
  <c r="BS1453" i="50"/>
  <c r="BP1269" i="50"/>
  <c r="BP945" i="50"/>
  <c r="BP890" i="50"/>
  <c r="BU1153" i="50"/>
  <c r="BT1098" i="50"/>
  <c r="BS911" i="50"/>
  <c r="BT873" i="50"/>
  <c r="BN1292" i="50"/>
  <c r="BS1041" i="50"/>
  <c r="BY1041" i="50" s="1"/>
  <c r="BP857" i="50"/>
  <c r="BU818" i="50"/>
  <c r="BP757" i="50"/>
  <c r="BT746" i="50"/>
  <c r="BS727" i="50"/>
  <c r="BQ937" i="50"/>
  <c r="BU797" i="50"/>
  <c r="BU764" i="50"/>
  <c r="BS574" i="50"/>
  <c r="BU527" i="50"/>
  <c r="BU595" i="50"/>
  <c r="BQ689" i="50"/>
  <c r="BP656" i="50"/>
  <c r="BU347" i="50"/>
  <c r="BU99" i="50"/>
  <c r="BT225" i="50"/>
  <c r="BO484" i="50"/>
  <c r="BP255" i="50"/>
  <c r="BH93" i="50"/>
  <c r="BS307" i="50"/>
  <c r="BE299" i="50"/>
  <c r="BP249" i="50"/>
  <c r="BS230" i="50"/>
  <c r="BT178" i="50"/>
  <c r="BN80" i="50"/>
  <c r="BU62" i="50"/>
  <c r="BH690" i="50"/>
  <c r="BF609" i="50"/>
  <c r="BO412" i="50"/>
  <c r="BT13" i="50"/>
  <c r="BU1122" i="50"/>
  <c r="BS848" i="50"/>
  <c r="BS1389" i="50"/>
  <c r="BT1359" i="50"/>
  <c r="BT1105" i="50"/>
  <c r="BT854" i="50"/>
  <c r="BS1385" i="50"/>
  <c r="BT1344" i="50"/>
  <c r="BS1157" i="50"/>
  <c r="BT685" i="50"/>
  <c r="BS483" i="50"/>
  <c r="BU57" i="50"/>
  <c r="BT295" i="50"/>
  <c r="BU1219" i="50"/>
  <c r="BU453" i="50"/>
  <c r="BT210" i="50"/>
  <c r="BT1429" i="50"/>
  <c r="BO394" i="50"/>
  <c r="BF1198" i="50"/>
  <c r="BG1198" i="50"/>
  <c r="BE1198" i="50"/>
  <c r="BS1379" i="50"/>
  <c r="BE1379" i="50"/>
  <c r="BH1379" i="50"/>
  <c r="BG1379" i="50"/>
  <c r="BE1119" i="50"/>
  <c r="BG1119" i="50"/>
  <c r="BS1342" i="50"/>
  <c r="BE1342" i="50"/>
  <c r="BH1342" i="50"/>
  <c r="BT1167" i="50"/>
  <c r="BE1167" i="50"/>
  <c r="BS767" i="50"/>
  <c r="BE767" i="50"/>
  <c r="BS687" i="50"/>
  <c r="BF687" i="50"/>
  <c r="BS160" i="50"/>
  <c r="BE160" i="50"/>
  <c r="BT440" i="50"/>
  <c r="BH440" i="50"/>
  <c r="BF440" i="50"/>
  <c r="BT66" i="50"/>
  <c r="BF66" i="50"/>
  <c r="BT85" i="50"/>
  <c r="BH85" i="50"/>
  <c r="BT149" i="50"/>
  <c r="BH149" i="50"/>
  <c r="BU583" i="50"/>
  <c r="BF583" i="50"/>
  <c r="BH361" i="50"/>
  <c r="BF361" i="50"/>
  <c r="BE161" i="50"/>
  <c r="BG161" i="50"/>
  <c r="BF161" i="50"/>
  <c r="BH161" i="50"/>
  <c r="BH821" i="50"/>
  <c r="BE821" i="50"/>
  <c r="BG821" i="50"/>
  <c r="BG90" i="50"/>
  <c r="BS90" i="50"/>
  <c r="BS600" i="50"/>
  <c r="BG600" i="50"/>
  <c r="BH600" i="50"/>
  <c r="BG686" i="50"/>
  <c r="BF686" i="50"/>
  <c r="BT671" i="50"/>
  <c r="BE671" i="50"/>
  <c r="BH671" i="50"/>
  <c r="BG267" i="50"/>
  <c r="BE267" i="50"/>
  <c r="BT8" i="50"/>
  <c r="BH8" i="50"/>
  <c r="BE8" i="50"/>
  <c r="BG8" i="50"/>
  <c r="BT553" i="50"/>
  <c r="BH553" i="50"/>
  <c r="BF553" i="50"/>
  <c r="BG553" i="50"/>
  <c r="BT692" i="50"/>
  <c r="BH692" i="50"/>
  <c r="BE692" i="50"/>
  <c r="BF692" i="50"/>
  <c r="BG692" i="50"/>
  <c r="BF1494" i="50"/>
  <c r="BE1494" i="50"/>
  <c r="BT1494" i="50"/>
  <c r="BH1494" i="50"/>
  <c r="BE679" i="50"/>
  <c r="BH679" i="50"/>
  <c r="BG679" i="50"/>
  <c r="BU445" i="50"/>
  <c r="BE445" i="50"/>
  <c r="BG445" i="50"/>
  <c r="BH445" i="50"/>
  <c r="BF154" i="50"/>
  <c r="BE154" i="50"/>
  <c r="BE331" i="50"/>
  <c r="BF331" i="50"/>
  <c r="BG331" i="50"/>
  <c r="BH548" i="50"/>
  <c r="BG548" i="50"/>
  <c r="BH1343" i="50"/>
  <c r="BF1343" i="50"/>
  <c r="BG1343" i="50"/>
  <c r="BE1343" i="50"/>
  <c r="BU588" i="50"/>
  <c r="BG588" i="50"/>
  <c r="BE588" i="50"/>
  <c r="BU36" i="50"/>
  <c r="BG36" i="50"/>
  <c r="BF1262" i="50"/>
  <c r="BE1262" i="50"/>
  <c r="BS1262" i="50"/>
  <c r="BG1262" i="50"/>
  <c r="BO1423" i="50"/>
  <c r="BQ1423" i="50"/>
  <c r="BO1377" i="50"/>
  <c r="BN1377" i="50"/>
  <c r="BP1377" i="50"/>
  <c r="BQ1523" i="50"/>
  <c r="BP1523" i="50"/>
  <c r="BP1493" i="50"/>
  <c r="BQ1493" i="50"/>
  <c r="BP1448" i="50"/>
  <c r="BQ1448" i="50"/>
  <c r="BO1448" i="50"/>
  <c r="BQ1406" i="50"/>
  <c r="BN1406" i="50"/>
  <c r="BU1406" i="50"/>
  <c r="BP1406" i="50"/>
  <c r="BO1406" i="50"/>
  <c r="BP1053" i="50"/>
  <c r="BQ1053" i="50"/>
  <c r="BS1053" i="50"/>
  <c r="BP1020" i="50"/>
  <c r="BN1020" i="50"/>
  <c r="BO1020" i="50"/>
  <c r="BN1205" i="50"/>
  <c r="BQ1205" i="50"/>
  <c r="BN1167" i="50"/>
  <c r="BO1167" i="50"/>
  <c r="BQ1413" i="50"/>
  <c r="BP1413" i="50"/>
  <c r="BP1324" i="50"/>
  <c r="BO1324" i="50"/>
  <c r="BN1324" i="50"/>
  <c r="BP1284" i="50"/>
  <c r="BO1284" i="50"/>
  <c r="BQ1284" i="50"/>
  <c r="BN1284" i="50"/>
  <c r="BQ1170" i="50"/>
  <c r="BN1170" i="50"/>
  <c r="BO1170" i="50"/>
  <c r="BQ1175" i="50"/>
  <c r="BO1175" i="50"/>
  <c r="BN1081" i="50"/>
  <c r="BP1081" i="50"/>
  <c r="BQ1081" i="50"/>
  <c r="BQ1398" i="50"/>
  <c r="BP1398" i="50"/>
  <c r="BN1398" i="50"/>
  <c r="BO1398" i="50"/>
  <c r="BQ1300" i="50"/>
  <c r="BN1300" i="50"/>
  <c r="BO1307" i="50"/>
  <c r="BN1307" i="50"/>
  <c r="BQ1307" i="50"/>
  <c r="BP1307" i="50"/>
  <c r="BO1242" i="50"/>
  <c r="BQ1242" i="50"/>
  <c r="BP1185" i="50"/>
  <c r="BN1185" i="50"/>
  <c r="BO1185" i="50"/>
  <c r="BQ1185" i="50"/>
  <c r="BN1094" i="50"/>
  <c r="BQ1094" i="50"/>
  <c r="BO1094" i="50"/>
  <c r="BP1016" i="50"/>
  <c r="BQ1016" i="50"/>
  <c r="BN1016" i="50"/>
  <c r="BO728" i="50"/>
  <c r="BP728" i="50"/>
  <c r="BQ728" i="50"/>
  <c r="BN1123" i="50"/>
  <c r="BQ1123" i="50"/>
  <c r="BP1123" i="50"/>
  <c r="BO1123" i="50"/>
  <c r="BN1042" i="50"/>
  <c r="BO1042" i="50"/>
  <c r="BQ1042" i="50"/>
  <c r="BS1004" i="50"/>
  <c r="BN1004" i="50"/>
  <c r="BO1004" i="50"/>
  <c r="BP1004" i="50"/>
  <c r="BN862" i="50"/>
  <c r="BO862" i="50"/>
  <c r="BP862" i="50"/>
  <c r="BQ862" i="50"/>
  <c r="BN834" i="50"/>
  <c r="BP834" i="50"/>
  <c r="BQ834" i="50"/>
  <c r="BN740" i="50"/>
  <c r="BO740" i="50"/>
  <c r="BP740" i="50"/>
  <c r="BP709" i="50"/>
  <c r="BN709" i="50"/>
  <c r="BQ709" i="50"/>
  <c r="BN1033" i="50"/>
  <c r="BP1033" i="50"/>
  <c r="BQ1033" i="50"/>
  <c r="BO918" i="50"/>
  <c r="BQ918" i="50"/>
  <c r="BN787" i="50"/>
  <c r="BP787" i="50"/>
  <c r="BO787" i="50"/>
  <c r="BQ787" i="50"/>
  <c r="BP1052" i="50"/>
  <c r="BQ1052" i="50"/>
  <c r="BN1052" i="50"/>
  <c r="BQ995" i="50"/>
  <c r="BP995" i="50"/>
  <c r="BO995" i="50"/>
  <c r="BN995" i="50"/>
  <c r="BN814" i="50"/>
  <c r="BP814" i="50"/>
  <c r="BQ814" i="50"/>
  <c r="BO814" i="50"/>
  <c r="BP744" i="50"/>
  <c r="BQ744" i="50"/>
  <c r="BN744" i="50"/>
  <c r="BQ634" i="50"/>
  <c r="BN634" i="50"/>
  <c r="BO634" i="50"/>
  <c r="BS598" i="50"/>
  <c r="BQ598" i="50"/>
  <c r="BN598" i="50"/>
  <c r="BP598" i="50"/>
  <c r="BO598" i="50"/>
  <c r="BN552" i="50"/>
  <c r="BP552" i="50"/>
  <c r="BQ552" i="50"/>
  <c r="BT519" i="50"/>
  <c r="BN519" i="50"/>
  <c r="BO519" i="50"/>
  <c r="BP519" i="50"/>
  <c r="BQ519" i="50"/>
  <c r="BS498" i="50"/>
  <c r="BQ498" i="50"/>
  <c r="BN498" i="50"/>
  <c r="BO498" i="50"/>
  <c r="BQ371" i="50"/>
  <c r="BN371" i="50"/>
  <c r="BO371" i="50"/>
  <c r="BP371" i="50"/>
  <c r="BN256" i="50"/>
  <c r="BP256" i="50"/>
  <c r="BQ256" i="50"/>
  <c r="BO780" i="50"/>
  <c r="BP780" i="50"/>
  <c r="BN732" i="50"/>
  <c r="BO732" i="50"/>
  <c r="BP732" i="50"/>
  <c r="BQ732" i="50"/>
  <c r="BN596" i="50"/>
  <c r="BP596" i="50"/>
  <c r="BO596" i="50"/>
  <c r="BQ596" i="50"/>
  <c r="BO523" i="50"/>
  <c r="BP523" i="50"/>
  <c r="BQ523" i="50"/>
  <c r="BQ458" i="50"/>
  <c r="BN458" i="50"/>
  <c r="BO458" i="50"/>
  <c r="BQ403" i="50"/>
  <c r="BN403" i="50"/>
  <c r="BO403" i="50"/>
  <c r="BP403" i="50"/>
  <c r="BN269" i="50"/>
  <c r="BQ269" i="50"/>
  <c r="BO269" i="50"/>
  <c r="BP269" i="50"/>
  <c r="BO234" i="50"/>
  <c r="BP234" i="50"/>
  <c r="BN197" i="50"/>
  <c r="BQ197" i="50"/>
  <c r="BP197" i="50"/>
  <c r="BN138" i="50"/>
  <c r="BP138" i="50"/>
  <c r="BQ138" i="50"/>
  <c r="BT629" i="50"/>
  <c r="BN629" i="50"/>
  <c r="BQ629" i="50"/>
  <c r="BN539" i="50"/>
  <c r="BO539" i="50"/>
  <c r="BQ539" i="50"/>
  <c r="BN506" i="50"/>
  <c r="BP506" i="50"/>
  <c r="BQ400" i="50"/>
  <c r="BP400" i="50"/>
  <c r="BO400" i="50"/>
  <c r="BQ329" i="50"/>
  <c r="BP329" i="50"/>
  <c r="BO329" i="50"/>
  <c r="BN244" i="50"/>
  <c r="BP244" i="50"/>
  <c r="BQ244" i="50"/>
  <c r="BS244" i="50"/>
  <c r="BO244" i="50"/>
  <c r="BQ485" i="50"/>
  <c r="BN485" i="50"/>
  <c r="BO485" i="50"/>
  <c r="BS338" i="50"/>
  <c r="BQ338" i="50"/>
  <c r="BN178" i="50"/>
  <c r="BO178" i="50"/>
  <c r="BP178" i="50"/>
  <c r="BQ178" i="50"/>
  <c r="BQ154" i="50"/>
  <c r="BN154" i="50"/>
  <c r="BO154" i="50"/>
  <c r="BO123" i="50"/>
  <c r="BP123" i="50"/>
  <c r="BN123" i="50"/>
  <c r="BN51" i="50"/>
  <c r="BQ51" i="50"/>
  <c r="BO51" i="50"/>
  <c r="BS51" i="50"/>
  <c r="BP51" i="50"/>
  <c r="BP96" i="50"/>
  <c r="BQ96" i="50"/>
  <c r="BN96" i="50"/>
  <c r="BQ50" i="50"/>
  <c r="BN50" i="50"/>
  <c r="BO50" i="50"/>
  <c r="BO108" i="50"/>
  <c r="BQ108" i="50"/>
  <c r="BN70" i="50"/>
  <c r="BO70" i="50"/>
  <c r="BQ70" i="50"/>
  <c r="BN38" i="50"/>
  <c r="BO38" i="50"/>
  <c r="BQ38" i="50"/>
  <c r="BN1402" i="50"/>
  <c r="BO1402" i="50"/>
  <c r="BQ1302" i="50"/>
  <c r="BN1302" i="50"/>
  <c r="BO1302" i="50"/>
  <c r="BN222" i="50"/>
  <c r="BP222" i="50"/>
  <c r="BQ222" i="50"/>
  <c r="BS134" i="50"/>
  <c r="BN134" i="50"/>
  <c r="BO134" i="50"/>
  <c r="BQ134" i="50"/>
  <c r="BO1193" i="50"/>
  <c r="BN1193" i="50"/>
  <c r="BP1193" i="50"/>
  <c r="BN1083" i="50"/>
  <c r="BQ1083" i="50"/>
  <c r="BP1083" i="50"/>
  <c r="BO1083" i="50"/>
  <c r="BN592" i="50"/>
  <c r="BP592" i="50"/>
  <c r="BO592" i="50"/>
  <c r="BQ592" i="50"/>
  <c r="BO357" i="50"/>
  <c r="BP357" i="50"/>
  <c r="BN301" i="50"/>
  <c r="BO301" i="50"/>
  <c r="BP250" i="50"/>
  <c r="BQ250" i="50"/>
  <c r="BN250" i="50"/>
  <c r="BP511" i="50"/>
  <c r="BQ511" i="50"/>
  <c r="BN511" i="50"/>
  <c r="BN445" i="50"/>
  <c r="BO445" i="50"/>
  <c r="BP445" i="50"/>
  <c r="BQ445" i="50"/>
  <c r="BN391" i="50"/>
  <c r="BO391" i="50"/>
  <c r="BP391" i="50"/>
  <c r="BQ391" i="50"/>
  <c r="BQ339" i="50"/>
  <c r="BO339" i="50"/>
  <c r="BP339" i="50"/>
  <c r="BN339" i="50"/>
  <c r="BO286" i="50"/>
  <c r="BQ286" i="50"/>
  <c r="BN286" i="50"/>
  <c r="BP286" i="50"/>
  <c r="BN225" i="50"/>
  <c r="BP225" i="50"/>
  <c r="BU1450" i="50"/>
  <c r="BQ1450" i="50"/>
  <c r="BP1450" i="50"/>
  <c r="BN1450" i="50"/>
  <c r="BO1450" i="50"/>
  <c r="BP1037" i="50"/>
  <c r="BN1037" i="50"/>
  <c r="BQ1037" i="50"/>
  <c r="BO1002" i="50"/>
  <c r="BQ1002" i="50"/>
  <c r="BP165" i="50"/>
  <c r="BN165" i="50"/>
  <c r="BQ165" i="50"/>
  <c r="BQ624" i="50"/>
  <c r="BN624" i="50"/>
  <c r="BO624" i="50"/>
  <c r="BP520" i="50"/>
  <c r="BQ520" i="50"/>
  <c r="BN520" i="50"/>
  <c r="BO520" i="50"/>
  <c r="BN122" i="50"/>
  <c r="BP122" i="50"/>
  <c r="BQ122" i="50"/>
  <c r="BQ63" i="50"/>
  <c r="BO63" i="50"/>
  <c r="BN63" i="50"/>
  <c r="BP63" i="50"/>
  <c r="BN1267" i="50"/>
  <c r="BO1267" i="50"/>
  <c r="BP1267" i="50"/>
  <c r="BN1219" i="50"/>
  <c r="BO1219" i="50"/>
  <c r="BP1219" i="50"/>
  <c r="BN1192" i="50"/>
  <c r="BO1192" i="50"/>
  <c r="BP1192" i="50"/>
  <c r="BQ1192" i="50"/>
  <c r="BN1139" i="50"/>
  <c r="BP1139" i="50"/>
  <c r="BQ1139" i="50"/>
  <c r="BO1139" i="50"/>
  <c r="BP898" i="50"/>
  <c r="BQ898" i="50"/>
  <c r="BN898" i="50"/>
  <c r="BP687" i="50"/>
  <c r="BN687" i="50"/>
  <c r="BQ687" i="50"/>
  <c r="BP640" i="50"/>
  <c r="BQ640" i="50"/>
  <c r="BN114" i="50"/>
  <c r="BO114" i="50"/>
  <c r="BP114" i="50"/>
  <c r="BQ114" i="50"/>
  <c r="BO211" i="50"/>
  <c r="BP211" i="50"/>
  <c r="BN211" i="50"/>
  <c r="BQ211" i="50"/>
  <c r="BN176" i="50"/>
  <c r="BO176" i="50"/>
  <c r="BP176" i="50"/>
  <c r="BQ176" i="50"/>
  <c r="BN252" i="50"/>
  <c r="BO252" i="50"/>
  <c r="BP252" i="50"/>
  <c r="BQ1435" i="50"/>
  <c r="BP1435" i="50"/>
  <c r="BP1100" i="50"/>
  <c r="BQ1100" i="50"/>
  <c r="BN1100" i="50"/>
  <c r="BO1014" i="50"/>
  <c r="BS1014" i="50"/>
  <c r="BQ524" i="50"/>
  <c r="BN524" i="50"/>
  <c r="BP524" i="50"/>
  <c r="BN478" i="50"/>
  <c r="BO478" i="50"/>
  <c r="BP478" i="50"/>
  <c r="BP399" i="50"/>
  <c r="BN399" i="50"/>
  <c r="BO399" i="50"/>
  <c r="BN365" i="50"/>
  <c r="BO365" i="50"/>
  <c r="BP365" i="50"/>
  <c r="BQ365" i="50"/>
  <c r="BN82" i="50"/>
  <c r="BP82" i="50"/>
  <c r="BQ82" i="50"/>
  <c r="BO696" i="50"/>
  <c r="BP696" i="50"/>
  <c r="BQ696" i="50"/>
  <c r="BN954" i="50"/>
  <c r="BO954" i="50"/>
  <c r="BF844" i="50"/>
  <c r="BE844" i="50"/>
  <c r="BH844" i="50"/>
  <c r="BG844" i="50"/>
  <c r="BE1533" i="50"/>
  <c r="BF1119" i="50"/>
  <c r="BF600" i="50"/>
  <c r="BF445" i="50"/>
  <c r="BF8" i="50"/>
  <c r="BP809" i="50"/>
  <c r="BO506" i="50"/>
  <c r="BN780" i="50"/>
  <c r="BO96" i="50"/>
  <c r="BP1436" i="50"/>
  <c r="BP134" i="50"/>
  <c r="BN865" i="50"/>
  <c r="BQ865" i="50"/>
  <c r="BP865" i="50"/>
  <c r="BH741" i="50"/>
  <c r="BE741" i="50"/>
  <c r="BG741" i="50"/>
  <c r="BE1548" i="50"/>
  <c r="BH1046" i="50"/>
  <c r="BU787" i="50"/>
  <c r="BF821" i="50"/>
  <c r="BP458" i="50"/>
  <c r="BQ506" i="50"/>
  <c r="BQ123" i="50"/>
  <c r="BP1205" i="50"/>
  <c r="BN108" i="50"/>
  <c r="BO1413" i="50"/>
  <c r="BP1244" i="50"/>
  <c r="BP1483" i="50"/>
  <c r="BH1563" i="50"/>
  <c r="BH1439" i="50"/>
  <c r="BG1439" i="50"/>
  <c r="BF1439" i="50"/>
  <c r="BN459" i="50"/>
  <c r="BN752" i="50"/>
  <c r="BO752" i="50"/>
  <c r="BQ752" i="50"/>
  <c r="BG1494" i="50"/>
  <c r="BU1243" i="50"/>
  <c r="BE981" i="50"/>
  <c r="BE90" i="50"/>
  <c r="BH267" i="50"/>
  <c r="BO138" i="50"/>
  <c r="BS741" i="50"/>
  <c r="BN1053" i="50"/>
  <c r="BN1448" i="50"/>
  <c r="BN523" i="50"/>
  <c r="BQ740" i="50"/>
  <c r="BP70" i="50"/>
  <c r="BG1406" i="50"/>
  <c r="BH1365" i="50"/>
  <c r="BE1301" i="50"/>
  <c r="BF671" i="50"/>
  <c r="BF267" i="50"/>
  <c r="BO1019" i="50"/>
  <c r="BQ1377" i="50"/>
  <c r="BO1052" i="50"/>
  <c r="BO1436" i="50"/>
  <c r="BT1555" i="50"/>
  <c r="BN1423" i="50"/>
  <c r="BF1353" i="50"/>
  <c r="BE1353" i="50"/>
  <c r="BG1353" i="50"/>
  <c r="BE1323" i="50"/>
  <c r="BF1323" i="50"/>
  <c r="BH1323" i="50"/>
  <c r="BQ1562" i="50"/>
  <c r="BT1544" i="50"/>
  <c r="BH1544" i="50"/>
  <c r="BS1431" i="50"/>
  <c r="BG1138" i="50"/>
  <c r="BE1138" i="50"/>
  <c r="BF1138" i="50"/>
  <c r="BG1342" i="50"/>
  <c r="BF1379" i="50"/>
  <c r="BH1549" i="50"/>
  <c r="BH1198" i="50"/>
  <c r="BF1342" i="50"/>
  <c r="BE1096" i="50"/>
  <c r="BF679" i="50"/>
  <c r="BP154" i="50"/>
  <c r="BP634" i="50"/>
  <c r="BN400" i="50"/>
  <c r="BN1056" i="50"/>
  <c r="BP1402" i="50"/>
  <c r="BH1246" i="50"/>
  <c r="BF1246" i="50"/>
  <c r="BE1246" i="50"/>
  <c r="BS1309" i="50"/>
  <c r="BG1073" i="50"/>
  <c r="BH950" i="50"/>
  <c r="BT709" i="50"/>
  <c r="BS774" i="50"/>
  <c r="BU555" i="50"/>
  <c r="BQ1351" i="50"/>
  <c r="BU1514" i="50"/>
  <c r="BO1056" i="50"/>
  <c r="BQ1056" i="50"/>
  <c r="BP1288" i="50"/>
  <c r="BO1288" i="50"/>
  <c r="BN1288" i="50"/>
  <c r="BU948" i="50"/>
  <c r="BS1033" i="50"/>
  <c r="BS1476" i="50"/>
  <c r="BG1446" i="50"/>
  <c r="BG1503" i="50"/>
  <c r="BU1488" i="50"/>
  <c r="BU1300" i="50"/>
  <c r="BS446" i="50"/>
  <c r="BN1460" i="50"/>
  <c r="BQ1460" i="50"/>
  <c r="BU1448" i="50"/>
  <c r="BU366" i="50"/>
  <c r="BQ342" i="50"/>
  <c r="BO342" i="50"/>
  <c r="BT1452" i="50"/>
  <c r="BQ1378" i="50"/>
  <c r="BS1398" i="50"/>
  <c r="BF1398" i="50"/>
  <c r="BF1220" i="50"/>
  <c r="BS1042" i="50"/>
  <c r="BF969" i="50"/>
  <c r="BO1466" i="50"/>
  <c r="BQ1011" i="50"/>
  <c r="BT1421" i="50"/>
  <c r="BT1488" i="50"/>
  <c r="BP480" i="50"/>
  <c r="BO480" i="50"/>
  <c r="BU650" i="50"/>
  <c r="BT596" i="50"/>
  <c r="CF596" i="50" s="1"/>
  <c r="BT1330" i="50"/>
  <c r="BN1330" i="50"/>
  <c r="BU1423" i="50"/>
  <c r="BP1352" i="50"/>
  <c r="BO1352" i="50"/>
  <c r="BT1413" i="50"/>
  <c r="BH1427" i="50"/>
  <c r="BU1112" i="50"/>
  <c r="BS740" i="50"/>
  <c r="BF711" i="50"/>
  <c r="BQ1335" i="50"/>
  <c r="BN1466" i="50"/>
  <c r="BP1460" i="50"/>
  <c r="BQ1488" i="50"/>
  <c r="BO1358" i="50"/>
  <c r="BN1336" i="50"/>
  <c r="BU1217" i="50"/>
  <c r="BT624" i="50"/>
  <c r="BS1277" i="50"/>
  <c r="BF1427" i="50"/>
  <c r="BS862" i="50"/>
  <c r="BS563" i="50"/>
  <c r="BS399" i="50"/>
  <c r="BH311" i="50"/>
  <c r="BP1335" i="50"/>
  <c r="BQ1245" i="50"/>
  <c r="BP459" i="50"/>
  <c r="BQ1350" i="50"/>
  <c r="BO1350" i="50"/>
  <c r="BU1516" i="50"/>
  <c r="BP670" i="50"/>
  <c r="BO670" i="50"/>
  <c r="BQ670" i="50"/>
  <c r="BT193" i="50"/>
  <c r="BF1338" i="50"/>
  <c r="BF1549" i="50"/>
  <c r="BS1456" i="50"/>
  <c r="BF1499" i="50"/>
  <c r="BS1267" i="50"/>
  <c r="BE1098" i="50"/>
  <c r="BS995" i="50"/>
  <c r="BF920" i="50"/>
  <c r="BS696" i="50"/>
  <c r="BF254" i="50"/>
  <c r="BP1385" i="50"/>
  <c r="BO1011" i="50"/>
  <c r="BQ1189" i="50"/>
  <c r="BN1245" i="50"/>
  <c r="BP1011" i="50"/>
  <c r="BP703" i="50"/>
  <c r="BN703" i="50"/>
  <c r="BE1334" i="50"/>
  <c r="BP1096" i="50"/>
  <c r="BF1067" i="50"/>
  <c r="BH1341" i="50"/>
  <c r="BS1128" i="50"/>
  <c r="BS1189" i="50"/>
  <c r="BS1154" i="50"/>
  <c r="BG1103" i="50"/>
  <c r="BS1060" i="50"/>
  <c r="BH982" i="50"/>
  <c r="BT1134" i="50"/>
  <c r="BG1125" i="50"/>
  <c r="BQ1277" i="50"/>
  <c r="BQ1122" i="50"/>
  <c r="BF1150" i="50"/>
  <c r="BG1120" i="50"/>
  <c r="BH1027" i="50"/>
  <c r="BP874" i="50"/>
  <c r="BS801" i="50"/>
  <c r="BH781" i="50"/>
  <c r="BS728" i="50"/>
  <c r="BN936" i="50"/>
  <c r="BS900" i="50"/>
  <c r="BH771" i="50"/>
  <c r="BH860" i="50"/>
  <c r="BS816" i="50"/>
  <c r="BT724" i="50"/>
  <c r="BS912" i="50"/>
  <c r="BS752" i="50"/>
  <c r="BS460" i="50"/>
  <c r="BQ681" i="50"/>
  <c r="BH97" i="50"/>
  <c r="BO694" i="50"/>
  <c r="BT284" i="50"/>
  <c r="BU96" i="50"/>
  <c r="BN57" i="50"/>
  <c r="BN338" i="50"/>
  <c r="BT103" i="50"/>
  <c r="BT286" i="50"/>
  <c r="BT54" i="50"/>
  <c r="BS1175" i="50"/>
  <c r="BT1048" i="50"/>
  <c r="BS266" i="50"/>
  <c r="BT598" i="50"/>
  <c r="BS497" i="50"/>
  <c r="BS222" i="50"/>
  <c r="BS362" i="50"/>
  <c r="BS1219" i="50"/>
  <c r="BU1016" i="50"/>
  <c r="BT252" i="50"/>
  <c r="BU681" i="50"/>
  <c r="BU1324" i="50"/>
  <c r="BU1403" i="50"/>
  <c r="BU889" i="50"/>
  <c r="BT918" i="50"/>
  <c r="BQ1048" i="50"/>
  <c r="BP849" i="50"/>
  <c r="BP1275" i="50"/>
  <c r="BU1211" i="50"/>
  <c r="BO1405" i="50"/>
  <c r="BO1205" i="50"/>
  <c r="BU1307" i="50"/>
  <c r="BU979" i="50"/>
  <c r="BT856" i="50"/>
  <c r="BT814" i="50"/>
  <c r="BU870" i="50"/>
  <c r="BN728" i="50"/>
  <c r="BP669" i="50"/>
  <c r="BT468" i="50"/>
  <c r="BU687" i="50"/>
  <c r="BU672" i="50"/>
  <c r="BU552" i="50"/>
  <c r="BT399" i="50"/>
  <c r="BT234" i="50"/>
  <c r="BT1480" i="50"/>
  <c r="BU1242" i="50"/>
  <c r="BT1284" i="50"/>
  <c r="BT719" i="50"/>
  <c r="BT819" i="50"/>
  <c r="BT283" i="50"/>
  <c r="BU403" i="50"/>
  <c r="BU881" i="50"/>
  <c r="BS178" i="50"/>
  <c r="BP1084" i="50"/>
  <c r="BU1518" i="50"/>
  <c r="BN1533" i="50"/>
  <c r="BU1380" i="50"/>
  <c r="BO1037" i="50"/>
  <c r="BT852" i="50"/>
  <c r="BS819" i="50"/>
  <c r="BT458" i="50"/>
  <c r="BT573" i="50"/>
  <c r="BU459" i="50"/>
  <c r="BP108" i="50"/>
  <c r="BT122" i="50"/>
  <c r="BN199" i="50"/>
  <c r="BT57" i="50"/>
  <c r="BT50" i="50"/>
  <c r="BU1531" i="50"/>
  <c r="BU1139" i="50"/>
  <c r="BT669" i="50"/>
  <c r="BU437" i="50"/>
  <c r="BU328" i="50"/>
  <c r="BT524" i="50"/>
  <c r="BS1517" i="50"/>
  <c r="BT1558" i="50"/>
  <c r="BP1300" i="50"/>
  <c r="BS1399" i="50"/>
  <c r="BS1284" i="50"/>
  <c r="BN1480" i="50"/>
  <c r="BO1336" i="50"/>
  <c r="BT1402" i="50"/>
  <c r="BN1202" i="50"/>
  <c r="BT1302" i="50"/>
  <c r="BS1002" i="50"/>
  <c r="BT1202" i="50"/>
  <c r="BT1090" i="50"/>
  <c r="BN1242" i="50"/>
  <c r="BU999" i="50"/>
  <c r="BS843" i="50"/>
  <c r="BU834" i="50"/>
  <c r="BQ478" i="50"/>
  <c r="BS391" i="50"/>
  <c r="BT732" i="50"/>
  <c r="BY732" i="50" s="1"/>
  <c r="BT592" i="50"/>
  <c r="BT642" i="50"/>
  <c r="BT281" i="50"/>
  <c r="BT199" i="50"/>
  <c r="BT162" i="50"/>
  <c r="BN281" i="50"/>
  <c r="BF98" i="50"/>
  <c r="BQ328" i="50"/>
  <c r="BU1405" i="50"/>
  <c r="BU392" i="50"/>
  <c r="BT138" i="50"/>
  <c r="BG1528" i="50"/>
  <c r="BF1116" i="50"/>
  <c r="BO999" i="50"/>
  <c r="BT520" i="50"/>
  <c r="BU562" i="50"/>
  <c r="BT49" i="50"/>
  <c r="BU109" i="50"/>
  <c r="BN33" i="50"/>
  <c r="BU1208" i="50"/>
  <c r="BU936" i="50"/>
  <c r="BU1430" i="50"/>
  <c r="BS1377" i="50"/>
  <c r="BS807" i="50"/>
  <c r="BU391" i="50"/>
  <c r="BT301" i="50"/>
  <c r="BT180" i="50"/>
  <c r="BS616" i="50"/>
  <c r="BS1179" i="50"/>
  <c r="BP900" i="50"/>
  <c r="BU980" i="50"/>
  <c r="BN1002" i="50"/>
  <c r="BU1126" i="50"/>
  <c r="BO843" i="50"/>
  <c r="BU534" i="50"/>
  <c r="BO629" i="50"/>
  <c r="BP498" i="50"/>
  <c r="BT212" i="50"/>
  <c r="BU123" i="50"/>
  <c r="BT1268" i="50"/>
  <c r="BT1096" i="50"/>
  <c r="BT1123" i="50"/>
  <c r="BU98" i="50"/>
  <c r="BT433" i="50"/>
  <c r="BU741" i="50"/>
  <c r="BU1212" i="50"/>
  <c r="BQ1217" i="50"/>
  <c r="BO1033" i="50"/>
  <c r="BT1307" i="50"/>
  <c r="BU1056" i="50"/>
  <c r="BT1127" i="50"/>
  <c r="BT846" i="50"/>
  <c r="BT861" i="50"/>
  <c r="BU779" i="50"/>
  <c r="BU802" i="50"/>
  <c r="BG583" i="50"/>
  <c r="BT566" i="50"/>
  <c r="BS709" i="50"/>
  <c r="BS664" i="50"/>
  <c r="BU587" i="50"/>
  <c r="BS439" i="50"/>
  <c r="BT287" i="50"/>
  <c r="BS275" i="50"/>
  <c r="BT176" i="50"/>
  <c r="BN329" i="50"/>
  <c r="BT780" i="50"/>
  <c r="BT1458" i="50"/>
  <c r="BU1181" i="50"/>
  <c r="BU759" i="50"/>
  <c r="BU70" i="50"/>
  <c r="BW70" i="50" s="1"/>
  <c r="BS154" i="50"/>
  <c r="BU1170" i="50"/>
  <c r="BS606" i="50"/>
  <c r="BT88" i="50"/>
  <c r="BU105" i="50"/>
  <c r="BU1332" i="50"/>
  <c r="BN321" i="50"/>
  <c r="BQ321" i="50"/>
  <c r="BO321" i="50"/>
  <c r="BP321" i="50"/>
  <c r="BE313" i="50"/>
  <c r="BS313" i="50"/>
  <c r="BS287" i="50"/>
  <c r="BE287" i="50"/>
  <c r="BH287" i="50"/>
  <c r="BG287" i="50"/>
  <c r="BH247" i="50"/>
  <c r="BE247" i="50"/>
  <c r="BE239" i="50"/>
  <c r="BH239" i="50"/>
  <c r="BS225" i="50"/>
  <c r="BF225" i="50"/>
  <c r="BE225" i="50"/>
  <c r="BH225" i="50"/>
  <c r="BE171" i="50"/>
  <c r="BH171" i="50"/>
  <c r="BG171" i="50"/>
  <c r="BF158" i="50"/>
  <c r="BH158" i="50"/>
  <c r="BU121" i="50"/>
  <c r="BH121" i="50"/>
  <c r="BF121" i="50"/>
  <c r="BE121" i="50"/>
  <c r="BG79" i="50"/>
  <c r="BF79" i="50"/>
  <c r="BE79" i="50"/>
  <c r="BN442" i="50"/>
  <c r="BP442" i="50"/>
  <c r="BO442" i="50"/>
  <c r="BU111" i="50"/>
  <c r="BG111" i="50"/>
  <c r="BE111" i="50"/>
  <c r="BH111" i="50"/>
  <c r="BE110" i="50"/>
  <c r="BG110" i="50"/>
  <c r="BG458" i="50"/>
  <c r="BF458" i="50"/>
  <c r="BE342" i="50"/>
  <c r="BH342" i="50"/>
  <c r="BS342" i="50"/>
  <c r="BG342" i="50"/>
  <c r="BF342" i="50"/>
  <c r="BF321" i="50"/>
  <c r="BE321" i="50"/>
  <c r="BH321" i="50"/>
  <c r="BE259" i="50"/>
  <c r="BH259" i="50"/>
  <c r="BF181" i="50"/>
  <c r="BE181" i="50"/>
  <c r="BG181" i="50"/>
  <c r="BN497" i="50"/>
  <c r="BO497" i="50"/>
  <c r="BP497" i="50"/>
  <c r="BQ497" i="50"/>
  <c r="BH474" i="50"/>
  <c r="BE474" i="50"/>
  <c r="BF474" i="50"/>
  <c r="BN315" i="50"/>
  <c r="BQ315" i="50"/>
  <c r="BO315" i="50"/>
  <c r="BP315" i="50"/>
  <c r="BF156" i="50"/>
  <c r="BS156" i="50"/>
  <c r="BE156" i="50"/>
  <c r="BG156" i="50"/>
  <c r="BU138" i="50"/>
  <c r="BV138" i="50" s="1"/>
  <c r="BF138" i="50"/>
  <c r="BG138" i="50"/>
  <c r="BF105" i="50"/>
  <c r="BH105" i="50"/>
  <c r="BS91" i="50"/>
  <c r="BP91" i="50"/>
  <c r="BP411" i="50"/>
  <c r="BQ411" i="50"/>
  <c r="BS411" i="50"/>
  <c r="BN411" i="50"/>
  <c r="BS348" i="50"/>
  <c r="BN348" i="50"/>
  <c r="BO348" i="50"/>
  <c r="BS788" i="50"/>
  <c r="BN788" i="50"/>
  <c r="BO788" i="50"/>
  <c r="BQ788" i="50"/>
  <c r="BQ412" i="50"/>
  <c r="BN412" i="50"/>
  <c r="BP412" i="50"/>
  <c r="BS310" i="50"/>
  <c r="BG310" i="50"/>
  <c r="BF310" i="50"/>
  <c r="BE310" i="50"/>
  <c r="BS288" i="50"/>
  <c r="BF288" i="50"/>
  <c r="BE237" i="50"/>
  <c r="BG237" i="50"/>
  <c r="BU152" i="50"/>
  <c r="BE152" i="50"/>
  <c r="BE122" i="50"/>
  <c r="BF122" i="50"/>
  <c r="BG106" i="50"/>
  <c r="BF106" i="50"/>
  <c r="BT83" i="50"/>
  <c r="BE83" i="50"/>
  <c r="BG83" i="50"/>
  <c r="BF83" i="50"/>
  <c r="BG59" i="50"/>
  <c r="BE59" i="50"/>
  <c r="BN193" i="50"/>
  <c r="BQ193" i="50"/>
  <c r="BO193" i="50"/>
  <c r="BP193" i="50"/>
  <c r="BH53" i="50"/>
  <c r="BF53" i="50"/>
  <c r="BE114" i="50"/>
  <c r="BG114" i="50"/>
  <c r="BH114" i="50"/>
  <c r="BS62" i="50"/>
  <c r="BF62" i="50"/>
  <c r="BE62" i="50"/>
  <c r="BE31" i="50"/>
  <c r="BH31" i="50"/>
  <c r="BF31" i="50"/>
  <c r="BS15" i="50"/>
  <c r="BH15" i="50"/>
  <c r="BG15" i="50"/>
  <c r="BE15" i="50"/>
  <c r="BF49" i="50"/>
  <c r="BE49" i="50"/>
  <c r="BG22" i="50"/>
  <c r="BH22" i="50"/>
  <c r="BE22" i="50"/>
  <c r="BS22" i="50"/>
  <c r="BS9" i="50"/>
  <c r="BH9" i="50"/>
  <c r="BF9" i="50"/>
  <c r="BE9" i="50"/>
  <c r="BH36" i="50"/>
  <c r="BF36" i="50"/>
  <c r="BE36" i="50"/>
  <c r="BG55" i="50"/>
  <c r="BE55" i="50"/>
  <c r="BG30" i="50"/>
  <c r="BE30" i="50"/>
  <c r="BF30" i="50"/>
  <c r="BH14" i="50"/>
  <c r="BG14" i="50"/>
  <c r="BE14" i="50"/>
  <c r="BU38" i="50"/>
  <c r="BH38" i="50"/>
  <c r="BF38" i="50"/>
  <c r="BU760" i="50"/>
  <c r="BF760" i="50"/>
  <c r="BT271" i="50"/>
  <c r="BF271" i="50"/>
  <c r="BO1469" i="50"/>
  <c r="BQ1469" i="50"/>
  <c r="BO1349" i="50"/>
  <c r="BP1349" i="50"/>
  <c r="BQ1349" i="50"/>
  <c r="BQ1554" i="50"/>
  <c r="BO1554" i="50"/>
  <c r="BP1554" i="50"/>
  <c r="BN1554" i="50"/>
  <c r="BO1316" i="50"/>
  <c r="BN1316" i="50"/>
  <c r="BQ1211" i="50"/>
  <c r="BN1211" i="50"/>
  <c r="BP1521" i="50"/>
  <c r="BQ1521" i="50"/>
  <c r="BQ1270" i="50"/>
  <c r="BN1270" i="50"/>
  <c r="BU1136" i="50"/>
  <c r="BG1136" i="50"/>
  <c r="BF1136" i="50"/>
  <c r="BO988" i="50"/>
  <c r="BP988" i="50"/>
  <c r="BQ988" i="50"/>
  <c r="BP1069" i="50"/>
  <c r="BN1069" i="50"/>
  <c r="BQ1363" i="50"/>
  <c r="BP1363" i="50"/>
  <c r="BN1181" i="50"/>
  <c r="BQ1181" i="50"/>
  <c r="BP1181" i="50"/>
  <c r="BP827" i="50"/>
  <c r="BO827" i="50"/>
  <c r="BN827" i="50"/>
  <c r="BN1148" i="50"/>
  <c r="BO1148" i="50"/>
  <c r="BP1148" i="50"/>
  <c r="BQ1148" i="50"/>
  <c r="BN908" i="50"/>
  <c r="BP908" i="50"/>
  <c r="BO841" i="50"/>
  <c r="BN841" i="50"/>
  <c r="BQ841" i="50"/>
  <c r="BP841" i="50"/>
  <c r="BO772" i="50"/>
  <c r="BQ772" i="50"/>
  <c r="BN796" i="50"/>
  <c r="BO796" i="50"/>
  <c r="BP796" i="50"/>
  <c r="BQ948" i="50"/>
  <c r="BO948" i="50"/>
  <c r="BN914" i="50"/>
  <c r="BP914" i="50"/>
  <c r="BP802" i="50"/>
  <c r="BN802" i="50"/>
  <c r="BE413" i="50"/>
  <c r="BF413" i="50"/>
  <c r="BH413" i="50"/>
  <c r="BT390" i="50"/>
  <c r="BF390" i="50"/>
  <c r="BG390" i="50"/>
  <c r="BT646" i="50"/>
  <c r="BE646" i="50"/>
  <c r="BF646" i="50"/>
  <c r="BH646" i="50"/>
  <c r="BF447" i="50"/>
  <c r="BE447" i="50"/>
  <c r="BH447" i="50"/>
  <c r="BH436" i="50"/>
  <c r="BG436" i="50"/>
  <c r="BF436" i="50"/>
  <c r="BN421" i="50"/>
  <c r="BO421" i="50"/>
  <c r="BP421" i="50"/>
  <c r="BO582" i="50"/>
  <c r="BQ582" i="50"/>
  <c r="BP582" i="50"/>
  <c r="BS554" i="50"/>
  <c r="BN554" i="50"/>
  <c r="BO525" i="50"/>
  <c r="BP525" i="50"/>
  <c r="BQ525" i="50"/>
  <c r="BT509" i="50"/>
  <c r="BF509" i="50"/>
  <c r="BH509" i="50"/>
  <c r="BG509" i="50"/>
  <c r="BS494" i="50"/>
  <c r="BG494" i="50"/>
  <c r="BF494" i="50"/>
  <c r="BP717" i="50"/>
  <c r="BN717" i="50"/>
  <c r="BQ682" i="50"/>
  <c r="BS682" i="50"/>
  <c r="BO682" i="50"/>
  <c r="BQ620" i="50"/>
  <c r="BO620" i="50"/>
  <c r="BP620" i="50"/>
  <c r="BN563" i="50"/>
  <c r="BO563" i="50"/>
  <c r="BP563" i="50"/>
  <c r="BE469" i="50"/>
  <c r="BS469" i="50"/>
  <c r="BH619" i="50"/>
  <c r="BS619" i="50"/>
  <c r="BP434" i="50"/>
  <c r="BQ434" i="50"/>
  <c r="BP373" i="50"/>
  <c r="BQ373" i="50"/>
  <c r="BN662" i="50"/>
  <c r="BS662" i="50"/>
  <c r="BY662" i="50" s="1"/>
  <c r="BO555" i="50"/>
  <c r="BS555" i="50"/>
  <c r="BQ555" i="50"/>
  <c r="BO479" i="50"/>
  <c r="BQ479" i="50"/>
  <c r="BQ382" i="50"/>
  <c r="BN382" i="50"/>
  <c r="BP382" i="50"/>
  <c r="BP486" i="50"/>
  <c r="BO486" i="50"/>
  <c r="BQ486" i="50"/>
  <c r="BN407" i="50"/>
  <c r="BP407" i="50"/>
  <c r="BQ407" i="50"/>
  <c r="BH373" i="50"/>
  <c r="BG373" i="50"/>
  <c r="BN187" i="50"/>
  <c r="BQ187" i="50"/>
  <c r="BO187" i="50"/>
  <c r="BP187" i="50"/>
  <c r="BP538" i="50"/>
  <c r="BO538" i="50"/>
  <c r="BE459" i="50"/>
  <c r="BG459" i="50"/>
  <c r="BF459" i="50"/>
  <c r="BN354" i="50"/>
  <c r="BO354" i="50"/>
  <c r="BP354" i="50"/>
  <c r="BO1211" i="50"/>
  <c r="BN484" i="50"/>
  <c r="BN1502" i="50"/>
  <c r="BQ1502" i="50"/>
  <c r="BO1502" i="50"/>
  <c r="BP1502" i="50"/>
  <c r="BO1332" i="50"/>
  <c r="BN1332" i="50"/>
  <c r="BH1454" i="50"/>
  <c r="BE1227" i="50"/>
  <c r="BH1455" i="50"/>
  <c r="BF1421" i="50"/>
  <c r="BF948" i="50"/>
  <c r="BE1162" i="50"/>
  <c r="BE1134" i="50"/>
  <c r="BE1174" i="50"/>
  <c r="BF974" i="50"/>
  <c r="BE1065" i="50"/>
  <c r="BF1174" i="50"/>
  <c r="BF1053" i="50"/>
  <c r="BE937" i="50"/>
  <c r="BF1291" i="50"/>
  <c r="BG931" i="50"/>
  <c r="BG413" i="50"/>
  <c r="BG676" i="50"/>
  <c r="BE158" i="50"/>
  <c r="BG93" i="50"/>
  <c r="BP762" i="50"/>
  <c r="BO802" i="50"/>
  <c r="BS796" i="50"/>
  <c r="BS59" i="50"/>
  <c r="BH1479" i="50"/>
  <c r="BG1288" i="50"/>
  <c r="BE1374" i="50"/>
  <c r="BF1125" i="50"/>
  <c r="BE1455" i="50"/>
  <c r="BF1128" i="50"/>
  <c r="BH1134" i="50"/>
  <c r="BH1229" i="50"/>
  <c r="BG1065" i="50"/>
  <c r="BG1291" i="50"/>
  <c r="BH156" i="50"/>
  <c r="BE138" i="50"/>
  <c r="BS122" i="50"/>
  <c r="BY122" i="50" s="1"/>
  <c r="BS802" i="50"/>
  <c r="BQ421" i="50"/>
  <c r="BQ827" i="50"/>
  <c r="BQ908" i="50"/>
  <c r="BH1291" i="50"/>
  <c r="BE1325" i="50"/>
  <c r="BG1325" i="50"/>
  <c r="BG1455" i="50"/>
  <c r="BE1154" i="50"/>
  <c r="BG1134" i="50"/>
  <c r="BF1229" i="50"/>
  <c r="BH1049" i="50"/>
  <c r="BH1065" i="50"/>
  <c r="BE948" i="50"/>
  <c r="BE816" i="50"/>
  <c r="BH535" i="50"/>
  <c r="BG288" i="50"/>
  <c r="BG259" i="50"/>
  <c r="BF15" i="50"/>
  <c r="BG321" i="50"/>
  <c r="BH138" i="50"/>
  <c r="BG53" i="50"/>
  <c r="BG121" i="50"/>
  <c r="BH110" i="50"/>
  <c r="BO554" i="50"/>
  <c r="BQ461" i="50"/>
  <c r="BQ1069" i="50"/>
  <c r="BP948" i="50"/>
  <c r="BO411" i="50"/>
  <c r="BH1325" i="50"/>
  <c r="BF1297" i="50"/>
  <c r="BF1259" i="50"/>
  <c r="BG1229" i="50"/>
  <c r="BF976" i="50"/>
  <c r="BG474" i="50"/>
  <c r="BE105" i="50"/>
  <c r="BF110" i="50"/>
  <c r="BG13" i="50"/>
  <c r="BQ554" i="50"/>
  <c r="BN620" i="50"/>
  <c r="BN461" i="50"/>
  <c r="BN948" i="50"/>
  <c r="BH1496" i="50"/>
  <c r="BG1228" i="50"/>
  <c r="BE1103" i="50"/>
  <c r="BE1297" i="50"/>
  <c r="BH1259" i="50"/>
  <c r="BE1110" i="50"/>
  <c r="BG794" i="50"/>
  <c r="BG816" i="50"/>
  <c r="BF775" i="50"/>
  <c r="BG225" i="50"/>
  <c r="BE436" i="50"/>
  <c r="BF152" i="50"/>
  <c r="BF59" i="50"/>
  <c r="BG105" i="50"/>
  <c r="BF111" i="50"/>
  <c r="BP1469" i="50"/>
  <c r="BQ442" i="50"/>
  <c r="BP682" i="50"/>
  <c r="BS620" i="50"/>
  <c r="BP772" i="50"/>
  <c r="BN988" i="50"/>
  <c r="BO1300" i="50"/>
  <c r="BE1366" i="50"/>
  <c r="BO1063" i="50"/>
  <c r="BS582" i="50"/>
  <c r="BY582" i="50" s="1"/>
  <c r="BE439" i="50"/>
  <c r="BG501" i="50"/>
  <c r="BE680" i="50"/>
  <c r="BH1452" i="50"/>
  <c r="BF177" i="50"/>
  <c r="BF831" i="50"/>
  <c r="BF917" i="50"/>
  <c r="BF462" i="50"/>
  <c r="BE414" i="50"/>
  <c r="BF120" i="50"/>
  <c r="BG845" i="50"/>
  <c r="BH1356" i="50"/>
  <c r="BF137" i="50"/>
  <c r="BG6" i="50"/>
  <c r="BH1508" i="50"/>
  <c r="BG1533" i="50"/>
  <c r="BS1251" i="50"/>
  <c r="BQ1140" i="50"/>
  <c r="BS1072" i="50"/>
  <c r="BS443" i="50"/>
  <c r="BE676" i="50"/>
  <c r="BS347" i="50"/>
  <c r="BH300" i="50"/>
  <c r="BP1479" i="50"/>
  <c r="BS539" i="50"/>
  <c r="BS105" i="50"/>
  <c r="BS561" i="50"/>
  <c r="BG230" i="50"/>
  <c r="BN1424" i="50"/>
  <c r="BS738" i="50"/>
  <c r="BQ603" i="50"/>
  <c r="BQ414" i="50"/>
  <c r="BG1341" i="50"/>
  <c r="BS795" i="50"/>
  <c r="BY795" i="50" s="1"/>
  <c r="BS872" i="50"/>
  <c r="BS829" i="50"/>
  <c r="BP467" i="50"/>
  <c r="BU914" i="50"/>
  <c r="BU638" i="50"/>
  <c r="BT454" i="50"/>
  <c r="BH151" i="50"/>
  <c r="BF1360" i="50"/>
  <c r="BE1304" i="50"/>
  <c r="BH231" i="50"/>
  <c r="BG627" i="50"/>
  <c r="BH1093" i="50"/>
  <c r="BG1286" i="50"/>
  <c r="BG1251" i="50"/>
  <c r="BH1118" i="50"/>
  <c r="BQ1485" i="50"/>
  <c r="BT1368" i="50"/>
  <c r="BO1404" i="50"/>
  <c r="BU1333" i="50"/>
  <c r="BT1206" i="50"/>
  <c r="BN1126" i="50"/>
  <c r="BP1088" i="50"/>
  <c r="BS1164" i="50"/>
  <c r="BN1552" i="50"/>
  <c r="BQ1319" i="50"/>
  <c r="BU1119" i="50"/>
  <c r="BN1394" i="50"/>
  <c r="BT1343" i="50"/>
  <c r="BP1089" i="50"/>
  <c r="BQ925" i="50"/>
  <c r="BN1006" i="50"/>
  <c r="BO858" i="50"/>
  <c r="BN779" i="50"/>
  <c r="BQ1085" i="50"/>
  <c r="BU894" i="50"/>
  <c r="BN797" i="50"/>
  <c r="BO991" i="50"/>
  <c r="BQ784" i="50"/>
  <c r="BS1047" i="50"/>
  <c r="BN850" i="50"/>
  <c r="BN813" i="50"/>
  <c r="BQ734" i="50"/>
  <c r="BQ672" i="50"/>
  <c r="BQ838" i="50"/>
  <c r="BQ801" i="50"/>
  <c r="BO594" i="50"/>
  <c r="BT547" i="50"/>
  <c r="BS454" i="50"/>
  <c r="BT275" i="50"/>
  <c r="BT806" i="50"/>
  <c r="BS521" i="50"/>
  <c r="BN370" i="50"/>
  <c r="BP570" i="50"/>
  <c r="BQ612" i="50"/>
  <c r="BO482" i="50"/>
  <c r="BS242" i="50"/>
  <c r="BN47" i="50"/>
  <c r="BO65" i="50"/>
  <c r="BQ1513" i="50"/>
  <c r="BP1475" i="50"/>
  <c r="BQ1357" i="50"/>
  <c r="BU1327" i="50"/>
  <c r="BO219" i="50"/>
  <c r="BS198" i="50"/>
  <c r="BP1265" i="50"/>
  <c r="BO1212" i="50"/>
  <c r="BS1043" i="50"/>
  <c r="BS1013" i="50"/>
  <c r="BO589" i="50"/>
  <c r="BO533" i="50"/>
  <c r="BN457" i="50"/>
  <c r="BN349" i="50"/>
  <c r="BS296" i="50"/>
  <c r="BS272" i="50"/>
  <c r="BU1510" i="50"/>
  <c r="BN1418" i="50"/>
  <c r="BQ337" i="50"/>
  <c r="BN217" i="50"/>
  <c r="BT1445" i="50"/>
  <c r="BT925" i="50"/>
  <c r="BS136" i="50"/>
  <c r="BS54" i="50"/>
  <c r="BS343" i="50"/>
  <c r="BO58" i="50"/>
  <c r="BQ1186" i="50"/>
  <c r="BN1133" i="50"/>
  <c r="BS893" i="50"/>
  <c r="BP803" i="50"/>
  <c r="BP758" i="50"/>
  <c r="BU613" i="50"/>
  <c r="BN581" i="50"/>
  <c r="BF305" i="50"/>
  <c r="BF157" i="50"/>
  <c r="BF435" i="50"/>
  <c r="BF728" i="50"/>
  <c r="BF521" i="50"/>
  <c r="BE143" i="50"/>
  <c r="BE900" i="50"/>
  <c r="BF382" i="50"/>
  <c r="BU1447" i="50"/>
  <c r="BU1369" i="50"/>
  <c r="BT1198" i="50"/>
  <c r="BU1159" i="50"/>
  <c r="BS1430" i="50"/>
  <c r="BU1378" i="50"/>
  <c r="BU880" i="50"/>
  <c r="BT1046" i="50"/>
  <c r="BT733" i="50"/>
  <c r="BN1413" i="50"/>
  <c r="BT187" i="50"/>
  <c r="BT612" i="50"/>
  <c r="BU71" i="50"/>
  <c r="BT396" i="50"/>
  <c r="BT249" i="50"/>
  <c r="BT153" i="50"/>
  <c r="BU41" i="50"/>
  <c r="BH41" i="50"/>
  <c r="BG41" i="50"/>
  <c r="BU541" i="50"/>
  <c r="BH541" i="50"/>
  <c r="BO1446" i="50"/>
  <c r="BN1446" i="50"/>
  <c r="BQ1375" i="50"/>
  <c r="BU1199" i="50"/>
  <c r="BQ1199" i="50"/>
  <c r="BP1268" i="50"/>
  <c r="BO1268" i="50"/>
  <c r="BQ1268" i="50"/>
  <c r="BQ1232" i="50"/>
  <c r="BN1232" i="50"/>
  <c r="BS1232" i="50"/>
  <c r="BO1232" i="50"/>
  <c r="BN688" i="50"/>
  <c r="BO688" i="50"/>
  <c r="BP688" i="50"/>
  <c r="BQ688" i="50"/>
  <c r="BU856" i="50"/>
  <c r="BO856" i="50"/>
  <c r="BN913" i="50"/>
  <c r="BQ913" i="50"/>
  <c r="BO913" i="50"/>
  <c r="BQ928" i="50"/>
  <c r="BP928" i="50"/>
  <c r="BO775" i="50"/>
  <c r="BT775" i="50"/>
  <c r="BQ516" i="50"/>
  <c r="BP516" i="50"/>
  <c r="BO516" i="50"/>
  <c r="BN495" i="50"/>
  <c r="BO495" i="50"/>
  <c r="BQ495" i="50"/>
  <c r="BQ396" i="50"/>
  <c r="BP396" i="50"/>
  <c r="BQ368" i="50"/>
  <c r="BN368" i="50"/>
  <c r="BP368" i="50"/>
  <c r="BN320" i="50"/>
  <c r="BO320" i="50"/>
  <c r="BP320" i="50"/>
  <c r="BP254" i="50"/>
  <c r="BO254" i="50"/>
  <c r="BQ254" i="50"/>
  <c r="BS729" i="50"/>
  <c r="BN729" i="50"/>
  <c r="BQ729" i="50"/>
  <c r="BP679" i="50"/>
  <c r="BN679" i="50"/>
  <c r="BS679" i="50"/>
  <c r="BQ679" i="50"/>
  <c r="BO679" i="50"/>
  <c r="BN593" i="50"/>
  <c r="BO593" i="50"/>
  <c r="BO491" i="50"/>
  <c r="BS491" i="50"/>
  <c r="BN401" i="50"/>
  <c r="BP401" i="50"/>
  <c r="BO401" i="50"/>
  <c r="BQ401" i="50"/>
  <c r="BS333" i="50"/>
  <c r="BN333" i="50"/>
  <c r="BQ333" i="50"/>
  <c r="BN298" i="50"/>
  <c r="BO298" i="50"/>
  <c r="BP266" i="50"/>
  <c r="BQ266" i="50"/>
  <c r="BQ159" i="50"/>
  <c r="BO159" i="50"/>
  <c r="BQ135" i="50"/>
  <c r="BO135" i="50"/>
  <c r="BQ536" i="50"/>
  <c r="BN536" i="50"/>
  <c r="BP536" i="50"/>
  <c r="BS496" i="50"/>
  <c r="BQ496" i="50"/>
  <c r="BN496" i="50"/>
  <c r="BO443" i="50"/>
  <c r="BQ443" i="50"/>
  <c r="BP358" i="50"/>
  <c r="BQ358" i="50"/>
  <c r="BN358" i="50"/>
  <c r="BO358" i="50"/>
  <c r="BO326" i="50"/>
  <c r="BP326" i="50"/>
  <c r="BT241" i="50"/>
  <c r="BQ241" i="50"/>
  <c r="BN241" i="50"/>
  <c r="BO241" i="50"/>
  <c r="BO647" i="50"/>
  <c r="BN647" i="50"/>
  <c r="BN560" i="50"/>
  <c r="BP560" i="50"/>
  <c r="BO560" i="50"/>
  <c r="BN532" i="50"/>
  <c r="BQ532" i="50"/>
  <c r="BP532" i="50"/>
  <c r="BO532" i="50"/>
  <c r="BT507" i="50"/>
  <c r="BO507" i="50"/>
  <c r="BP507" i="50"/>
  <c r="BQ507" i="50"/>
  <c r="BQ418" i="50"/>
  <c r="BO418" i="50"/>
  <c r="BO392" i="50"/>
  <c r="BQ392" i="50"/>
  <c r="BQ263" i="50"/>
  <c r="BP263" i="50"/>
  <c r="BN263" i="50"/>
  <c r="BO263" i="50"/>
  <c r="BP218" i="50"/>
  <c r="BS218" i="50"/>
  <c r="BN148" i="50"/>
  <c r="BO148" i="50"/>
  <c r="BQ148" i="50"/>
  <c r="BN118" i="50"/>
  <c r="BO118" i="50"/>
  <c r="BP118" i="50"/>
  <c r="BQ118" i="50"/>
  <c r="BS83" i="50"/>
  <c r="BP83" i="50"/>
  <c r="BO83" i="50"/>
  <c r="BN48" i="50"/>
  <c r="BO48" i="50"/>
  <c r="BN214" i="50"/>
  <c r="BO214" i="50"/>
  <c r="BP214" i="50"/>
  <c r="BO190" i="50"/>
  <c r="BQ190" i="50"/>
  <c r="BN145" i="50"/>
  <c r="BQ145" i="50"/>
  <c r="BO145" i="50"/>
  <c r="BO87" i="50"/>
  <c r="BT87" i="50"/>
  <c r="BN102" i="50"/>
  <c r="BP102" i="50"/>
  <c r="BQ102" i="50"/>
  <c r="BN32" i="50"/>
  <c r="BO32" i="50"/>
  <c r="BP32" i="50"/>
  <c r="BQ32" i="50"/>
  <c r="BP1429" i="50"/>
  <c r="BO1429" i="50"/>
  <c r="BO1399" i="50"/>
  <c r="BN1399" i="50"/>
  <c r="BQ1399" i="50"/>
  <c r="BN1559" i="50"/>
  <c r="BO1559" i="50"/>
  <c r="BP243" i="50"/>
  <c r="BN243" i="50"/>
  <c r="BQ243" i="50"/>
  <c r="BO243" i="50"/>
  <c r="BO174" i="50"/>
  <c r="BN174" i="50"/>
  <c r="BU124" i="50"/>
  <c r="BN124" i="50"/>
  <c r="BO124" i="50"/>
  <c r="BP124" i="50"/>
  <c r="BN92" i="50"/>
  <c r="BO92" i="50"/>
  <c r="BQ92" i="50"/>
  <c r="BP92" i="50"/>
  <c r="BQ37" i="50"/>
  <c r="BO37" i="50"/>
  <c r="BN1476" i="50"/>
  <c r="BO1476" i="50"/>
  <c r="BN1428" i="50"/>
  <c r="BO1428" i="50"/>
  <c r="BS248" i="50"/>
  <c r="BN248" i="50"/>
  <c r="BO248" i="50"/>
  <c r="BP248" i="50"/>
  <c r="BQ248" i="50"/>
  <c r="BQ224" i="50"/>
  <c r="BS224" i="50"/>
  <c r="BN224" i="50"/>
  <c r="BN200" i="50"/>
  <c r="BO200" i="50"/>
  <c r="BP200" i="50"/>
  <c r="BS573" i="50"/>
  <c r="BN573" i="50"/>
  <c r="BO573" i="50"/>
  <c r="BS509" i="50"/>
  <c r="BN509" i="50"/>
  <c r="BO509" i="50"/>
  <c r="BP509" i="50"/>
  <c r="BQ509" i="50"/>
  <c r="BO433" i="50"/>
  <c r="BP433" i="50"/>
  <c r="BT388" i="50"/>
  <c r="BN388" i="50"/>
  <c r="BP388" i="50"/>
  <c r="BQ388" i="50"/>
  <c r="BO278" i="50"/>
  <c r="BN278" i="50"/>
  <c r="BP278" i="50"/>
  <c r="BQ278" i="50"/>
  <c r="BN185" i="50"/>
  <c r="BQ185" i="50"/>
  <c r="BN142" i="50"/>
  <c r="BP142" i="50"/>
  <c r="BQ142" i="50"/>
  <c r="BO1028" i="50"/>
  <c r="BP1028" i="50"/>
  <c r="BN1028" i="50"/>
  <c r="BQ1028" i="50"/>
  <c r="BN998" i="50"/>
  <c r="BP998" i="50"/>
  <c r="BN186" i="50"/>
  <c r="BQ186" i="50"/>
  <c r="BO162" i="50"/>
  <c r="BP162" i="50"/>
  <c r="BQ162" i="50"/>
  <c r="BN650" i="50"/>
  <c r="BO650" i="50"/>
  <c r="BP650" i="50"/>
  <c r="BN562" i="50"/>
  <c r="BP562" i="50"/>
  <c r="BO562" i="50"/>
  <c r="BQ515" i="50"/>
  <c r="BN515" i="50"/>
  <c r="BO515" i="50"/>
  <c r="BP515" i="50"/>
  <c r="BN116" i="50"/>
  <c r="BQ116" i="50"/>
  <c r="BO27" i="50"/>
  <c r="BP27" i="50"/>
  <c r="BN27" i="50"/>
  <c r="BQ27" i="50"/>
  <c r="BN835" i="50"/>
  <c r="BO835" i="50"/>
  <c r="BQ835" i="50"/>
  <c r="BO685" i="50"/>
  <c r="BP685" i="50"/>
  <c r="BP637" i="50"/>
  <c r="BN637" i="50"/>
  <c r="BQ637" i="50"/>
  <c r="BO196" i="50"/>
  <c r="BN196" i="50"/>
  <c r="BP196" i="50"/>
  <c r="BQ196" i="50"/>
  <c r="BN93" i="50"/>
  <c r="BQ93" i="50"/>
  <c r="BO93" i="50"/>
  <c r="BO208" i="50"/>
  <c r="BP208" i="50"/>
  <c r="BQ208" i="50"/>
  <c r="BO171" i="50"/>
  <c r="BS171" i="50"/>
  <c r="BN171" i="50"/>
  <c r="BQ171" i="50"/>
  <c r="BP171" i="50"/>
  <c r="BO49" i="50"/>
  <c r="BP49" i="50"/>
  <c r="BS49" i="50"/>
  <c r="BS207" i="50"/>
  <c r="BQ207" i="50"/>
  <c r="BO207" i="50"/>
  <c r="BN207" i="50"/>
  <c r="BP207" i="50"/>
  <c r="BS175" i="50"/>
  <c r="BQ175" i="50"/>
  <c r="BN175" i="50"/>
  <c r="BP175" i="50"/>
  <c r="BO175" i="50"/>
  <c r="BO1490" i="50"/>
  <c r="BN1490" i="50"/>
  <c r="BT1456" i="50"/>
  <c r="BP913" i="50"/>
  <c r="BO218" i="50"/>
  <c r="BS201" i="50"/>
  <c r="BF201" i="50"/>
  <c r="BH1415" i="50"/>
  <c r="BF1344" i="50"/>
  <c r="BH1403" i="50"/>
  <c r="BG1440" i="50"/>
  <c r="BH1453" i="50"/>
  <c r="BF1452" i="50"/>
  <c r="BG1118" i="50"/>
  <c r="BU1087" i="50"/>
  <c r="BG1016" i="50"/>
  <c r="BH1057" i="50"/>
  <c r="BF845" i="50"/>
  <c r="BF918" i="50"/>
  <c r="BG831" i="50"/>
  <c r="BH570" i="50"/>
  <c r="BF680" i="50"/>
  <c r="BG521" i="50"/>
  <c r="BG439" i="50"/>
  <c r="BH6" i="50"/>
  <c r="BN218" i="50"/>
  <c r="BQ370" i="50"/>
  <c r="BO570" i="50"/>
  <c r="BO333" i="50"/>
  <c r="BQ48" i="50"/>
  <c r="BO1088" i="50"/>
  <c r="BQ1428" i="50"/>
  <c r="BN49" i="50"/>
  <c r="BO483" i="50"/>
  <c r="BQ483" i="50"/>
  <c r="BP460" i="50"/>
  <c r="BO460" i="50"/>
  <c r="BS373" i="50"/>
  <c r="BE373" i="50"/>
  <c r="BU814" i="50"/>
  <c r="BF814" i="50"/>
  <c r="BT721" i="50"/>
  <c r="BG721" i="50"/>
  <c r="BS151" i="50"/>
  <c r="BF151" i="50"/>
  <c r="BG151" i="50"/>
  <c r="BU836" i="50"/>
  <c r="BF836" i="50"/>
  <c r="BE470" i="50"/>
  <c r="BS470" i="50"/>
  <c r="BN1395" i="50"/>
  <c r="BO1395" i="50"/>
  <c r="BP1395" i="50"/>
  <c r="BP1456" i="50"/>
  <c r="BO1456" i="50"/>
  <c r="BQ1456" i="50"/>
  <c r="BP1306" i="50"/>
  <c r="BN1306" i="50"/>
  <c r="BO1206" i="50"/>
  <c r="BN1206" i="50"/>
  <c r="BP1206" i="50"/>
  <c r="BQ1206" i="50"/>
  <c r="BQ1274" i="50"/>
  <c r="BO1274" i="50"/>
  <c r="BN1274" i="50"/>
  <c r="BP1274" i="50"/>
  <c r="BP1076" i="50"/>
  <c r="BN1076" i="50"/>
  <c r="BP1301" i="50"/>
  <c r="BO945" i="50"/>
  <c r="BN945" i="50"/>
  <c r="BQ945" i="50"/>
  <c r="BQ668" i="50"/>
  <c r="BN668" i="50"/>
  <c r="BO390" i="50"/>
  <c r="BN390" i="50"/>
  <c r="BP390" i="50"/>
  <c r="BU1395" i="50"/>
  <c r="BG1453" i="50"/>
  <c r="BN162" i="50"/>
  <c r="BN392" i="50"/>
  <c r="BN83" i="50"/>
  <c r="BN443" i="50"/>
  <c r="BQ390" i="50"/>
  <c r="BN454" i="50"/>
  <c r="BP145" i="50"/>
  <c r="BO668" i="50"/>
  <c r="BQ87" i="50"/>
  <c r="BS1006" i="50"/>
  <c r="BT736" i="50"/>
  <c r="BT640" i="50"/>
  <c r="BF640" i="50"/>
  <c r="BS913" i="50"/>
  <c r="BH913" i="50"/>
  <c r="BT677" i="50"/>
  <c r="BF677" i="50"/>
  <c r="BE137" i="50"/>
  <c r="BH137" i="50"/>
  <c r="BT305" i="50"/>
  <c r="BE305" i="50"/>
  <c r="BE157" i="50"/>
  <c r="BH157" i="50"/>
  <c r="BG157" i="50"/>
  <c r="BU21" i="50"/>
  <c r="BG21" i="50"/>
  <c r="BE21" i="50"/>
  <c r="BF21" i="50"/>
  <c r="BU80" i="50"/>
  <c r="BG80" i="50"/>
  <c r="BE80" i="50"/>
  <c r="BT10" i="50"/>
  <c r="BH10" i="50"/>
  <c r="BF10" i="50"/>
  <c r="BG1542" i="50"/>
  <c r="BU1511" i="50"/>
  <c r="BG1480" i="50"/>
  <c r="BG1403" i="50"/>
  <c r="BH1251" i="50"/>
  <c r="BH1440" i="50"/>
  <c r="BG1356" i="50"/>
  <c r="BG1452" i="50"/>
  <c r="BS987" i="50"/>
  <c r="BF1057" i="50"/>
  <c r="BU998" i="50"/>
  <c r="BH1242" i="50"/>
  <c r="BG836" i="50"/>
  <c r="BF1142" i="50"/>
  <c r="BH681" i="50"/>
  <c r="BG1041" i="50"/>
  <c r="BH495" i="50"/>
  <c r="BG534" i="50"/>
  <c r="BG680" i="50"/>
  <c r="BE233" i="50"/>
  <c r="BH439" i="50"/>
  <c r="BE302" i="50"/>
  <c r="BE151" i="50"/>
  <c r="BO266" i="50"/>
  <c r="BN570" i="50"/>
  <c r="BQ890" i="50"/>
  <c r="BQ1559" i="50"/>
  <c r="BQ573" i="50"/>
  <c r="BN1456" i="50"/>
  <c r="BP48" i="50"/>
  <c r="BP856" i="50"/>
  <c r="BP1085" i="50"/>
  <c r="BO102" i="50"/>
  <c r="BP1290" i="50"/>
  <c r="BN1290" i="50"/>
  <c r="BU94" i="50"/>
  <c r="BE94" i="50"/>
  <c r="BG94" i="50"/>
  <c r="BU684" i="50"/>
  <c r="BG684" i="50"/>
  <c r="BO1543" i="50"/>
  <c r="BP1543" i="50"/>
  <c r="BO1555" i="50"/>
  <c r="BN1555" i="50"/>
  <c r="BQ1555" i="50"/>
  <c r="BP1555" i="50"/>
  <c r="BN1281" i="50"/>
  <c r="BO1281" i="50"/>
  <c r="BP1281" i="50"/>
  <c r="BQ1281" i="50"/>
  <c r="BO1165" i="50"/>
  <c r="BN1165" i="50"/>
  <c r="BQ1165" i="50"/>
  <c r="BP1165" i="50"/>
  <c r="BN1240" i="50"/>
  <c r="BP1240" i="50"/>
  <c r="BP1048" i="50"/>
  <c r="BN1048" i="50"/>
  <c r="BQ896" i="50"/>
  <c r="BN896" i="50"/>
  <c r="BO896" i="50"/>
  <c r="BP896" i="50"/>
  <c r="BU816" i="50"/>
  <c r="BQ816" i="50"/>
  <c r="BQ940" i="50"/>
  <c r="BN940" i="50"/>
  <c r="BP940" i="50"/>
  <c r="BN701" i="50"/>
  <c r="BQ701" i="50"/>
  <c r="BQ1017" i="50"/>
  <c r="BN1017" i="50"/>
  <c r="BP1017" i="50"/>
  <c r="BP850" i="50"/>
  <c r="BQ850" i="50"/>
  <c r="BQ711" i="50"/>
  <c r="BO711" i="50"/>
  <c r="BN711" i="50"/>
  <c r="BS632" i="50"/>
  <c r="BN632" i="50"/>
  <c r="BO632" i="50"/>
  <c r="BP632" i="50"/>
  <c r="BQ632" i="50"/>
  <c r="BO349" i="50"/>
  <c r="BQ349" i="50"/>
  <c r="BP349" i="50"/>
  <c r="BF1403" i="50"/>
  <c r="BE1452" i="50"/>
  <c r="BG1265" i="50"/>
  <c r="BH813" i="50"/>
  <c r="BF439" i="50"/>
  <c r="BP1485" i="50"/>
  <c r="BO186" i="50"/>
  <c r="BQ562" i="50"/>
  <c r="BQ650" i="50"/>
  <c r="BP333" i="50"/>
  <c r="BN208" i="50"/>
  <c r="BQ49" i="50"/>
  <c r="BT1306" i="50"/>
  <c r="BS1024" i="50"/>
  <c r="BT831" i="50"/>
  <c r="BS306" i="50"/>
  <c r="BS249" i="50"/>
  <c r="BG249" i="50"/>
  <c r="BT495" i="50"/>
  <c r="BS388" i="50"/>
  <c r="BH388" i="50"/>
  <c r="BG388" i="50"/>
  <c r="BS515" i="50"/>
  <c r="BS376" i="50"/>
  <c r="BH376" i="50"/>
  <c r="BT1126" i="50"/>
  <c r="BS279" i="50"/>
  <c r="BE279" i="50"/>
  <c r="BS197" i="50"/>
  <c r="BF197" i="50"/>
  <c r="BU617" i="50"/>
  <c r="BG617" i="50"/>
  <c r="BT521" i="50"/>
  <c r="BE521" i="50"/>
  <c r="BF143" i="50"/>
  <c r="BH143" i="50"/>
  <c r="BT175" i="50"/>
  <c r="BE1552" i="50"/>
  <c r="BH1480" i="50"/>
  <c r="BU1375" i="50"/>
  <c r="BE1356" i="50"/>
  <c r="BF1242" i="50"/>
  <c r="BH1157" i="50"/>
  <c r="BG889" i="50"/>
  <c r="BH836" i="50"/>
  <c r="BE1142" i="50"/>
  <c r="BU639" i="50"/>
  <c r="BG719" i="50"/>
  <c r="BF681" i="50"/>
  <c r="BE1041" i="50"/>
  <c r="BH831" i="50"/>
  <c r="BH677" i="50"/>
  <c r="BS685" i="50"/>
  <c r="BS401" i="50"/>
  <c r="BF376" i="50"/>
  <c r="BG279" i="50"/>
  <c r="BH197" i="50"/>
  <c r="BG10" i="50"/>
  <c r="BG143" i="50"/>
  <c r="BH80" i="50"/>
  <c r="BN266" i="50"/>
  <c r="BQ570" i="50"/>
  <c r="BN1186" i="50"/>
  <c r="BP533" i="50"/>
  <c r="BP573" i="50"/>
  <c r="BQ685" i="50"/>
  <c r="BN1085" i="50"/>
  <c r="BO368" i="50"/>
  <c r="BO1048" i="50"/>
  <c r="BN507" i="50"/>
  <c r="BP116" i="50"/>
  <c r="BP190" i="50"/>
  <c r="BQ214" i="50"/>
  <c r="BO1006" i="50"/>
  <c r="BP148" i="50"/>
  <c r="BQ1076" i="50"/>
  <c r="BN1089" i="50"/>
  <c r="BQ1089" i="50"/>
  <c r="BE918" i="50"/>
  <c r="BF1552" i="50"/>
  <c r="BG1472" i="50"/>
  <c r="BS1401" i="50"/>
  <c r="BU1054" i="50"/>
  <c r="BH1196" i="50"/>
  <c r="BG1242" i="50"/>
  <c r="BG1157" i="50"/>
  <c r="BG1142" i="50"/>
  <c r="BG681" i="50"/>
  <c r="BH1041" i="50"/>
  <c r="BG900" i="50"/>
  <c r="BE721" i="50"/>
  <c r="BU623" i="50"/>
  <c r="BG376" i="50"/>
  <c r="BE541" i="50"/>
  <c r="BH279" i="50"/>
  <c r="BG197" i="50"/>
  <c r="BE10" i="50"/>
  <c r="BE120" i="50"/>
  <c r="BF80" i="50"/>
  <c r="BP729" i="50"/>
  <c r="BP1319" i="50"/>
  <c r="BP1399" i="50"/>
  <c r="BP1559" i="50"/>
  <c r="BQ58" i="50"/>
  <c r="BN516" i="50"/>
  <c r="BP93" i="50"/>
  <c r="BN685" i="50"/>
  <c r="BN1268" i="50"/>
  <c r="BP1232" i="50"/>
  <c r="BO116" i="50"/>
  <c r="BN190" i="50"/>
  <c r="BO1076" i="50"/>
  <c r="BQ1160" i="50"/>
  <c r="BN1160" i="50"/>
  <c r="BO1160" i="50"/>
  <c r="BP1160" i="50"/>
  <c r="BN1050" i="50"/>
  <c r="BP1050" i="50"/>
  <c r="BQ1050" i="50"/>
  <c r="BO1017" i="50"/>
  <c r="BP1162" i="50"/>
  <c r="BQ1162" i="50"/>
  <c r="BO1277" i="50"/>
  <c r="BP1277" i="50"/>
  <c r="BN1220" i="50"/>
  <c r="BO1220" i="50"/>
  <c r="BN1182" i="50"/>
  <c r="BO1182" i="50"/>
  <c r="BP1182" i="50"/>
  <c r="BQ1182" i="50"/>
  <c r="BN1122" i="50"/>
  <c r="BO1122" i="50"/>
  <c r="BU1120" i="50"/>
  <c r="BO1039" i="50"/>
  <c r="BQ1039" i="50"/>
  <c r="BP976" i="50"/>
  <c r="BN976" i="50"/>
  <c r="BO976" i="50"/>
  <c r="BQ976" i="50"/>
  <c r="BQ874" i="50"/>
  <c r="BN874" i="50"/>
  <c r="BN762" i="50"/>
  <c r="BO762" i="50"/>
  <c r="BQ762" i="50"/>
  <c r="BO729" i="50"/>
  <c r="BQ533" i="50"/>
  <c r="BN533" i="50"/>
  <c r="BS1475" i="50"/>
  <c r="BG814" i="50"/>
  <c r="BE630" i="50"/>
  <c r="BH470" i="50"/>
  <c r="BG233" i="50"/>
  <c r="BP801" i="50"/>
  <c r="BP370" i="50"/>
  <c r="BF1477" i="50"/>
  <c r="BF1356" i="50"/>
  <c r="BS1485" i="50"/>
  <c r="BH1472" i="50"/>
  <c r="BE1344" i="50"/>
  <c r="BS983" i="50"/>
  <c r="BE1242" i="50"/>
  <c r="BE1157" i="50"/>
  <c r="BT701" i="50"/>
  <c r="BH1142" i="50"/>
  <c r="BG813" i="50"/>
  <c r="BF1041" i="50"/>
  <c r="BE818" i="50"/>
  <c r="BS585" i="50"/>
  <c r="BF684" i="50"/>
  <c r="BF900" i="50"/>
  <c r="BF721" i="50"/>
  <c r="BE517" i="50"/>
  <c r="BF541" i="50"/>
  <c r="BF279" i="50"/>
  <c r="BE197" i="50"/>
  <c r="BG120" i="50"/>
  <c r="BF94" i="50"/>
  <c r="BE41" i="50"/>
  <c r="BP58" i="50"/>
  <c r="BQ298" i="50"/>
  <c r="BP418" i="50"/>
  <c r="BO1162" i="50"/>
  <c r="BQ1429" i="50"/>
  <c r="BQ560" i="50"/>
  <c r="BQ1220" i="50"/>
  <c r="BQ174" i="50"/>
  <c r="BP838" i="50"/>
  <c r="BP241" i="50"/>
  <c r="BP495" i="50"/>
  <c r="BQ647" i="50"/>
  <c r="BQ1338" i="50"/>
  <c r="BO1338" i="50"/>
  <c r="BP1338" i="50"/>
  <c r="BN1338" i="50"/>
  <c r="BU1520" i="50"/>
  <c r="BP1545" i="50"/>
  <c r="BQ1545" i="50"/>
  <c r="BP1496" i="50"/>
  <c r="BN1496" i="50"/>
  <c r="BO1496" i="50"/>
  <c r="BP1418" i="50"/>
  <c r="BO1418" i="50"/>
  <c r="BQ1418" i="50"/>
  <c r="BN1227" i="50"/>
  <c r="BQ1227" i="50"/>
  <c r="BP1227" i="50"/>
  <c r="BS1184" i="50"/>
  <c r="BS1162" i="50"/>
  <c r="BP1141" i="50"/>
  <c r="BS1141" i="50"/>
  <c r="BN1141" i="50"/>
  <c r="BO941" i="50"/>
  <c r="BP941" i="50"/>
  <c r="BN941" i="50"/>
  <c r="BQ941" i="50"/>
  <c r="BN1431" i="50"/>
  <c r="BO1431" i="50"/>
  <c r="BQ1431" i="50"/>
  <c r="BT231" i="50"/>
  <c r="BE231" i="50"/>
  <c r="BQ1417" i="50"/>
  <c r="BP1417" i="50"/>
  <c r="BQ1088" i="50"/>
  <c r="BN1088" i="50"/>
  <c r="BN1269" i="50"/>
  <c r="BO1269" i="50"/>
  <c r="BQ1269" i="50"/>
  <c r="BP1511" i="50"/>
  <c r="BQ1511" i="50"/>
  <c r="BQ1410" i="50"/>
  <c r="BN1410" i="50"/>
  <c r="BO1410" i="50"/>
  <c r="BP1410" i="50"/>
  <c r="BN1124" i="50"/>
  <c r="BP1124" i="50"/>
  <c r="BO1124" i="50"/>
  <c r="BS879" i="50"/>
  <c r="BO879" i="50"/>
  <c r="BP1006" i="50"/>
  <c r="BQ1006" i="50"/>
  <c r="BN858" i="50"/>
  <c r="BP858" i="50"/>
  <c r="BQ858" i="50"/>
  <c r="BN849" i="50"/>
  <c r="BQ849" i="50"/>
  <c r="BN890" i="50"/>
  <c r="BO890" i="50"/>
  <c r="BQ594" i="50"/>
  <c r="BN594" i="50"/>
  <c r="BP594" i="50"/>
  <c r="BG1552" i="50"/>
  <c r="BE1480" i="50"/>
  <c r="BU1418" i="50"/>
  <c r="BE1453" i="50"/>
  <c r="BE1219" i="50"/>
  <c r="BF1265" i="50"/>
  <c r="BT1269" i="50"/>
  <c r="CR1269" i="50" s="1"/>
  <c r="BF1157" i="50"/>
  <c r="BE831" i="50"/>
  <c r="BH918" i="50"/>
  <c r="BE813" i="50"/>
  <c r="BH617" i="50"/>
  <c r="BS532" i="50"/>
  <c r="BY532" i="50" s="1"/>
  <c r="BH900" i="50"/>
  <c r="BE814" i="50"/>
  <c r="BH721" i="50"/>
  <c r="BS637" i="50"/>
  <c r="BF483" i="50"/>
  <c r="BE462" i="50"/>
  <c r="BE177" i="50"/>
  <c r="BG541" i="50"/>
  <c r="BE388" i="50"/>
  <c r="BE201" i="50"/>
  <c r="BH120" i="50"/>
  <c r="BH21" i="50"/>
  <c r="BH94" i="50"/>
  <c r="BF249" i="50"/>
  <c r="BF41" i="50"/>
  <c r="BN58" i="50"/>
  <c r="BP298" i="50"/>
  <c r="BN418" i="50"/>
  <c r="BO536" i="50"/>
  <c r="BP224" i="50"/>
  <c r="BQ320" i="50"/>
  <c r="BO496" i="50"/>
  <c r="BS1220" i="50"/>
  <c r="BP1428" i="50"/>
  <c r="BP174" i="50"/>
  <c r="BN254" i="50"/>
  <c r="BO185" i="50"/>
  <c r="BQ433" i="50"/>
  <c r="BO388" i="50"/>
  <c r="BQ1318" i="50"/>
  <c r="BO1318" i="50"/>
  <c r="BN1318" i="50"/>
  <c r="BT1301" i="50"/>
  <c r="BO1485" i="50"/>
  <c r="BH1501" i="50"/>
  <c r="BU928" i="50"/>
  <c r="BP348" i="50"/>
  <c r="BQ348" i="50"/>
  <c r="BS303" i="50"/>
  <c r="BN209" i="50"/>
  <c r="BO209" i="50"/>
  <c r="BP209" i="50"/>
  <c r="BQ119" i="50"/>
  <c r="BS119" i="50"/>
  <c r="BN119" i="50"/>
  <c r="BS337" i="50"/>
  <c r="BE252" i="50"/>
  <c r="BT1165" i="50"/>
  <c r="BT1088" i="50"/>
  <c r="BQ1253" i="50"/>
  <c r="BO1253" i="50"/>
  <c r="BU940" i="50"/>
  <c r="BS457" i="50"/>
  <c r="BS544" i="50"/>
  <c r="BP614" i="50"/>
  <c r="BQ614" i="50"/>
  <c r="BT1076" i="50"/>
  <c r="BF329" i="50"/>
  <c r="BH248" i="50"/>
  <c r="BT1281" i="50"/>
  <c r="BT1446" i="50"/>
  <c r="BT1266" i="50"/>
  <c r="BU465" i="50"/>
  <c r="BH1265" i="50"/>
  <c r="BQ1509" i="50"/>
  <c r="BS1348" i="50"/>
  <c r="BO1348" i="50"/>
  <c r="BO1511" i="50"/>
  <c r="BP1432" i="50"/>
  <c r="BU1028" i="50"/>
  <c r="BO1089" i="50"/>
  <c r="BP1552" i="50"/>
  <c r="BO1552" i="50"/>
  <c r="BP1270" i="50"/>
  <c r="BO1270" i="50"/>
  <c r="BO1078" i="50"/>
  <c r="BN980" i="50"/>
  <c r="BO980" i="50"/>
  <c r="BU890" i="50"/>
  <c r="BU589" i="50"/>
  <c r="BU710" i="50"/>
  <c r="BQ601" i="50"/>
  <c r="BO601" i="50"/>
  <c r="BU446" i="50"/>
  <c r="BE264" i="50"/>
  <c r="BN1356" i="50"/>
  <c r="BO1297" i="50"/>
  <c r="BS467" i="50"/>
  <c r="BS1559" i="50"/>
  <c r="BN1492" i="50"/>
  <c r="BG1304" i="50"/>
  <c r="BT1495" i="50"/>
  <c r="BG1306" i="50"/>
  <c r="BS1191" i="50"/>
  <c r="BU1555" i="50"/>
  <c r="BN1447" i="50"/>
  <c r="BU991" i="50"/>
  <c r="BU1191" i="50"/>
  <c r="BF848" i="50"/>
  <c r="BH806" i="50"/>
  <c r="BO637" i="50"/>
  <c r="BT65" i="50"/>
  <c r="BN275" i="50"/>
  <c r="BT194" i="50"/>
  <c r="BT142" i="50"/>
  <c r="BO623" i="50"/>
  <c r="BT48" i="50"/>
  <c r="BT1319" i="50"/>
  <c r="BO1135" i="50"/>
  <c r="BT1228" i="50"/>
  <c r="BN775" i="50"/>
  <c r="BT1274" i="50"/>
  <c r="BS1404" i="50"/>
  <c r="BU1214" i="50"/>
  <c r="BT67" i="50"/>
  <c r="BS1273" i="50"/>
  <c r="BT125" i="50"/>
  <c r="BU16" i="50"/>
  <c r="BU368" i="50"/>
  <c r="BW368" i="50" s="1"/>
  <c r="BU1399" i="50"/>
  <c r="BU1357" i="50"/>
  <c r="BN1212" i="50"/>
  <c r="BU896" i="50"/>
  <c r="BO1085" i="50"/>
  <c r="BO786" i="50"/>
  <c r="BO758" i="50"/>
  <c r="BS771" i="50"/>
  <c r="BT432" i="50"/>
  <c r="BN87" i="50"/>
  <c r="BT11" i="50"/>
  <c r="BU1150" i="50"/>
  <c r="BQ467" i="50"/>
  <c r="BN414" i="50"/>
  <c r="BP662" i="50"/>
  <c r="BN1200" i="50"/>
  <c r="BQ1124" i="50"/>
  <c r="BT1078" i="50"/>
  <c r="BU1169" i="50"/>
  <c r="BT445" i="50"/>
  <c r="BU612" i="50"/>
  <c r="BT580" i="50"/>
  <c r="BT47" i="50"/>
  <c r="BU1268" i="50"/>
  <c r="BT1473" i="50"/>
  <c r="BS1293" i="50"/>
  <c r="BQ1228" i="50"/>
  <c r="BU1416" i="50"/>
  <c r="BO940" i="50"/>
  <c r="BN839" i="50"/>
  <c r="BT261" i="50"/>
  <c r="BT208" i="50"/>
  <c r="BU533" i="50"/>
  <c r="BU390" i="50"/>
  <c r="BU326" i="50"/>
  <c r="BT297" i="50"/>
  <c r="BS196" i="50"/>
  <c r="BT113" i="50"/>
  <c r="BU100" i="50"/>
  <c r="BS47" i="50"/>
  <c r="BU945" i="50"/>
  <c r="BT1241" i="50"/>
  <c r="BS1334" i="50"/>
  <c r="BU668" i="50"/>
  <c r="BT1362" i="50"/>
  <c r="BT1224" i="50"/>
  <c r="BS1166" i="50"/>
  <c r="BP1393" i="50"/>
  <c r="BP1266" i="50"/>
  <c r="BN1073" i="50"/>
  <c r="BT1106" i="50"/>
  <c r="BU1047" i="50"/>
  <c r="BN1166" i="50"/>
  <c r="BP918" i="50"/>
  <c r="BT821" i="50"/>
  <c r="BT738" i="50"/>
  <c r="BN628" i="50"/>
  <c r="BU592" i="50"/>
  <c r="BU388" i="50"/>
  <c r="BS694" i="50"/>
  <c r="BP701" i="50"/>
  <c r="BS601" i="50"/>
  <c r="BT285" i="50"/>
  <c r="BT263" i="50"/>
  <c r="BT219" i="50"/>
  <c r="BP185" i="50"/>
  <c r="BS200" i="50"/>
  <c r="BU15" i="50"/>
  <c r="BT27" i="50"/>
  <c r="BU14" i="50"/>
  <c r="CH14" i="50" s="1"/>
  <c r="BU449" i="50"/>
  <c r="BT737" i="50"/>
  <c r="BU733" i="50"/>
  <c r="BU486" i="50"/>
  <c r="BT255" i="50"/>
  <c r="BU702" i="50"/>
  <c r="BU42" i="50"/>
  <c r="BS1197" i="50"/>
  <c r="BT785" i="50"/>
  <c r="BS32" i="50"/>
  <c r="BU1265" i="50"/>
  <c r="BT779" i="50"/>
  <c r="BU951" i="50"/>
  <c r="BQ1496" i="50"/>
  <c r="BP1476" i="50"/>
  <c r="BS1403" i="50"/>
  <c r="BF1216" i="50"/>
  <c r="BQ1446" i="50"/>
  <c r="BT1293" i="50"/>
  <c r="BQ1352" i="50"/>
  <c r="BP1473" i="50"/>
  <c r="BF1137" i="50"/>
  <c r="BQ1125" i="50"/>
  <c r="BT771" i="50"/>
  <c r="BU877" i="50"/>
  <c r="BU803" i="50"/>
  <c r="BU777" i="50"/>
  <c r="BU358" i="50"/>
  <c r="BU581" i="50"/>
  <c r="BT647" i="50"/>
  <c r="BO719" i="50"/>
  <c r="BT392" i="50"/>
  <c r="BO407" i="50"/>
  <c r="BO322" i="50"/>
  <c r="BT291" i="50"/>
  <c r="BT84" i="50"/>
  <c r="BU102" i="50"/>
  <c r="BT919" i="50"/>
  <c r="BU1543" i="50"/>
  <c r="BT1240" i="50"/>
  <c r="BT1112" i="50"/>
  <c r="BU1182" i="50"/>
  <c r="BT1073" i="50"/>
  <c r="BU1213" i="50"/>
  <c r="BU1021" i="50"/>
  <c r="BS246" i="50"/>
  <c r="BT691" i="50"/>
  <c r="BT734" i="50"/>
  <c r="BO661" i="50"/>
  <c r="BS560" i="50"/>
  <c r="BU396" i="50"/>
  <c r="BP463" i="50"/>
  <c r="BS562" i="50"/>
  <c r="BN513" i="50"/>
  <c r="BT298" i="50"/>
  <c r="BU159" i="50"/>
  <c r="BT236" i="50"/>
  <c r="BP449" i="50"/>
  <c r="BT145" i="50"/>
  <c r="BT1212" i="50"/>
  <c r="BS1410" i="50"/>
  <c r="BU594" i="50"/>
  <c r="BT499" i="50"/>
  <c r="BU151" i="50"/>
  <c r="BT278" i="50"/>
  <c r="BP991" i="50"/>
  <c r="BT633" i="50"/>
  <c r="BT506" i="50"/>
  <c r="BU835" i="50"/>
  <c r="BT37" i="50"/>
  <c r="BT1428" i="50"/>
  <c r="BT121" i="50"/>
  <c r="BS1200" i="50"/>
  <c r="BU103" i="50"/>
  <c r="BS950" i="50"/>
  <c r="BT169" i="50"/>
  <c r="BU1291" i="50"/>
  <c r="BN1429" i="50"/>
  <c r="BQ1336" i="50"/>
  <c r="BQ1265" i="50"/>
  <c r="BU1557" i="50"/>
  <c r="BS1320" i="50"/>
  <c r="BG1484" i="50"/>
  <c r="BT1545" i="50"/>
  <c r="BE1520" i="50"/>
  <c r="BO1230" i="50"/>
  <c r="BP1529" i="50"/>
  <c r="BS1420" i="50"/>
  <c r="BP1498" i="50"/>
  <c r="BT1144" i="50"/>
  <c r="BY1144" i="50" s="1"/>
  <c r="BU1017" i="50"/>
  <c r="BP992" i="50"/>
  <c r="BT875" i="50"/>
  <c r="BS1011" i="50"/>
  <c r="BS1020" i="50"/>
  <c r="BP965" i="50"/>
  <c r="BS925" i="50"/>
  <c r="BN879" i="50"/>
  <c r="BP799" i="50"/>
  <c r="BU711" i="50"/>
  <c r="BO580" i="50"/>
  <c r="BU545" i="50"/>
  <c r="BT575" i="50"/>
  <c r="BU707" i="50"/>
  <c r="BU536" i="50"/>
  <c r="BN572" i="50"/>
  <c r="BP335" i="50"/>
  <c r="BU320" i="50"/>
  <c r="BU162" i="50"/>
  <c r="BS268" i="50"/>
  <c r="BT206" i="50"/>
  <c r="BO42" i="50"/>
  <c r="BU92" i="50"/>
  <c r="BQ23" i="50"/>
  <c r="BQ47" i="50"/>
  <c r="BT741" i="50"/>
  <c r="BU1173" i="50"/>
  <c r="BU1410" i="50"/>
  <c r="BU1186" i="50"/>
  <c r="BU858" i="50"/>
  <c r="BG736" i="50"/>
  <c r="BU593" i="50"/>
  <c r="BU482" i="50"/>
  <c r="BS430" i="50"/>
  <c r="BE384" i="50"/>
  <c r="BT196" i="50"/>
  <c r="BT140" i="50"/>
  <c r="BU406" i="50"/>
  <c r="BT226" i="50"/>
  <c r="BU637" i="50"/>
  <c r="BT211" i="50"/>
  <c r="BU661" i="50"/>
  <c r="BN384" i="50"/>
  <c r="BT204" i="50"/>
  <c r="BS358" i="50"/>
  <c r="BS174" i="50"/>
  <c r="BU1482" i="50"/>
  <c r="BS390" i="50"/>
  <c r="BT1468" i="50"/>
  <c r="BU674" i="50"/>
  <c r="BT576" i="50"/>
  <c r="BU722" i="50"/>
  <c r="BS192" i="50"/>
  <c r="BU921" i="50"/>
  <c r="BU1133" i="50"/>
  <c r="BU1129" i="50"/>
  <c r="BU1263" i="50"/>
  <c r="BU1247" i="50"/>
  <c r="BO1523" i="50"/>
  <c r="BT1476" i="50"/>
  <c r="BO1306" i="50"/>
  <c r="BQ1376" i="50"/>
  <c r="BU1326" i="50"/>
  <c r="BU1513" i="50"/>
  <c r="BU1451" i="50"/>
  <c r="BU1429" i="50"/>
  <c r="BO1375" i="50"/>
  <c r="BS1255" i="50"/>
  <c r="BP1220" i="50"/>
  <c r="BN1282" i="50"/>
  <c r="BU1124" i="50"/>
  <c r="BS1017" i="50"/>
  <c r="BN990" i="50"/>
  <c r="BF905" i="50"/>
  <c r="BN1195" i="50"/>
  <c r="BN1136" i="50"/>
  <c r="BU1048" i="50"/>
  <c r="BT938" i="50"/>
  <c r="BQ986" i="50"/>
  <c r="BQ934" i="50"/>
  <c r="BQ1146" i="50"/>
  <c r="BU992" i="50"/>
  <c r="BQ998" i="50"/>
  <c r="BU838" i="50"/>
  <c r="BT784" i="50"/>
  <c r="BU837" i="50"/>
  <c r="BT810" i="50"/>
  <c r="BT828" i="50"/>
  <c r="BS773" i="50"/>
  <c r="BT731" i="50"/>
  <c r="BP711" i="50"/>
  <c r="BQ430" i="50"/>
  <c r="BU708" i="50"/>
  <c r="BU614" i="50"/>
  <c r="BT473" i="50"/>
  <c r="BT266" i="50"/>
  <c r="BS158" i="50"/>
  <c r="BN255" i="50"/>
  <c r="BS210" i="50"/>
  <c r="BU23" i="50"/>
  <c r="BT93" i="50"/>
  <c r="BQ76" i="50"/>
  <c r="BS1347" i="50"/>
  <c r="BT1531" i="50"/>
  <c r="BU688" i="50"/>
  <c r="BS635" i="50"/>
  <c r="BS389" i="50"/>
  <c r="BU1306" i="50"/>
  <c r="BS161" i="50"/>
  <c r="BU685" i="50"/>
  <c r="BT950" i="50"/>
  <c r="BT267" i="50"/>
  <c r="BU823" i="50"/>
  <c r="BS247" i="50"/>
  <c r="BU331" i="50"/>
  <c r="BU548" i="50"/>
  <c r="BF1391" i="50"/>
  <c r="BU1414" i="50"/>
  <c r="BQ1219" i="50"/>
  <c r="BQ1134" i="50"/>
  <c r="BN1285" i="50"/>
  <c r="BU1138" i="50"/>
  <c r="BO908" i="50"/>
  <c r="BU678" i="50"/>
  <c r="BU912" i="50"/>
  <c r="BO849" i="50"/>
  <c r="BQ817" i="50"/>
  <c r="BN505" i="50"/>
  <c r="BU383" i="50"/>
  <c r="BT517" i="50"/>
  <c r="BO571" i="50"/>
  <c r="BQ343" i="50"/>
  <c r="BP292" i="50"/>
  <c r="BO94" i="50"/>
  <c r="BP62" i="50"/>
  <c r="BP110" i="50"/>
  <c r="BN6" i="50"/>
  <c r="BN1449" i="50"/>
  <c r="BU1407" i="50"/>
  <c r="BX1407" i="50" s="1"/>
  <c r="BO182" i="50"/>
  <c r="BQ150" i="50"/>
  <c r="BQ1356" i="50"/>
  <c r="BP1094" i="50"/>
  <c r="BF1301" i="50"/>
  <c r="BF1101" i="50"/>
  <c r="BE269" i="50"/>
  <c r="BH1533" i="50"/>
  <c r="BP1451" i="50"/>
  <c r="BH719" i="50"/>
  <c r="BT1547" i="50"/>
  <c r="BE273" i="50"/>
  <c r="BF160" i="50"/>
  <c r="BG630" i="50"/>
  <c r="BE99" i="50"/>
  <c r="BS232" i="50"/>
  <c r="BQ528" i="50"/>
  <c r="BN417" i="50"/>
  <c r="BQ98" i="50"/>
  <c r="BG981" i="50"/>
  <c r="BF97" i="50"/>
  <c r="BG78" i="50"/>
  <c r="BF1404" i="50"/>
  <c r="BH809" i="50"/>
  <c r="BE1046" i="50"/>
  <c r="BG772" i="50"/>
  <c r="BG253" i="50"/>
  <c r="BF130" i="50"/>
  <c r="BG1093" i="50"/>
  <c r="BH141" i="50"/>
  <c r="BS905" i="50"/>
  <c r="BE925" i="50"/>
  <c r="BN1157" i="50"/>
  <c r="BP1327" i="50"/>
  <c r="BO1249" i="50"/>
  <c r="BS1178" i="50"/>
  <c r="BS1160" i="50"/>
  <c r="BS1115" i="50"/>
  <c r="BN997" i="50"/>
  <c r="BS1148" i="50"/>
  <c r="BS841" i="50"/>
  <c r="BQ867" i="50"/>
  <c r="BP836" i="50"/>
  <c r="BS746" i="50"/>
  <c r="BY746" i="50" s="1"/>
  <c r="BS350" i="50"/>
  <c r="BE334" i="50"/>
  <c r="BF773" i="50"/>
  <c r="BE483" i="50"/>
  <c r="BS336" i="50"/>
  <c r="BQ308" i="50"/>
  <c r="BS23" i="50"/>
  <c r="BQ41" i="50"/>
  <c r="BF695" i="50"/>
  <c r="BN670" i="50"/>
  <c r="BN1358" i="50"/>
  <c r="BS1182" i="50"/>
  <c r="BS867" i="50"/>
  <c r="BS417" i="50"/>
  <c r="BP19" i="50"/>
  <c r="BQ1299" i="50"/>
  <c r="BP1316" i="50"/>
  <c r="BF756" i="50"/>
  <c r="BQ374" i="50"/>
  <c r="BS323" i="50"/>
  <c r="BO1081" i="50"/>
  <c r="BN957" i="50"/>
  <c r="BG868" i="50"/>
  <c r="BO751" i="50"/>
  <c r="BQ909" i="50"/>
  <c r="BS888" i="50"/>
  <c r="BO951" i="50"/>
  <c r="BP406" i="50"/>
  <c r="BS647" i="50"/>
  <c r="BS476" i="50"/>
  <c r="BG129" i="50"/>
  <c r="BO1394" i="50"/>
  <c r="BP1222" i="50"/>
  <c r="BS907" i="50"/>
  <c r="BN1520" i="50"/>
  <c r="BO1168" i="50"/>
  <c r="BP1161" i="50"/>
  <c r="BS1215" i="50"/>
  <c r="BP1057" i="50"/>
  <c r="BS904" i="50"/>
  <c r="BS1118" i="50"/>
  <c r="BP1225" i="50"/>
  <c r="BP1129" i="50"/>
  <c r="BS874" i="50"/>
  <c r="BS665" i="50"/>
  <c r="BS465" i="50"/>
  <c r="BS395" i="50"/>
  <c r="BT1550" i="50"/>
  <c r="BN1442" i="50"/>
  <c r="BE1368" i="50"/>
  <c r="BF1368" i="50"/>
  <c r="BG1368" i="50"/>
  <c r="BH1308" i="50"/>
  <c r="BG1308" i="50"/>
  <c r="BF1308" i="50"/>
  <c r="BO1244" i="50"/>
  <c r="BN1244" i="50"/>
  <c r="BQ1244" i="50"/>
  <c r="BG1231" i="50"/>
  <c r="BH1231" i="50"/>
  <c r="BH1218" i="50"/>
  <c r="BE1218" i="50"/>
  <c r="BE1421" i="50"/>
  <c r="BH1421" i="50"/>
  <c r="BG1421" i="50"/>
  <c r="BT1360" i="50"/>
  <c r="BE1360" i="50"/>
  <c r="BH1360" i="50"/>
  <c r="BG1360" i="50"/>
  <c r="BO1291" i="50"/>
  <c r="BQ1291" i="50"/>
  <c r="BP1291" i="50"/>
  <c r="BO1495" i="50"/>
  <c r="BP1495" i="50"/>
  <c r="BU1432" i="50"/>
  <c r="BE1432" i="50"/>
  <c r="BF1432" i="50"/>
  <c r="BH1432" i="50"/>
  <c r="BU1424" i="50"/>
  <c r="BH1424" i="50"/>
  <c r="BU1398" i="50"/>
  <c r="BV1398" i="50" s="1"/>
  <c r="BG1398" i="50"/>
  <c r="BE1398" i="50"/>
  <c r="BH1398" i="50"/>
  <c r="BO1380" i="50"/>
  <c r="BP1380" i="50"/>
  <c r="BQ1380" i="50"/>
  <c r="BN1380" i="50"/>
  <c r="BN1334" i="50"/>
  <c r="BO1334" i="50"/>
  <c r="BQ1334" i="50"/>
  <c r="BP1334" i="50"/>
  <c r="BP1322" i="50"/>
  <c r="BN1322" i="50"/>
  <c r="BF1251" i="50"/>
  <c r="BE1251" i="50"/>
  <c r="BF1234" i="50"/>
  <c r="BG1234" i="50"/>
  <c r="BH1234" i="50"/>
  <c r="BU1209" i="50"/>
  <c r="BF1209" i="50"/>
  <c r="BE1209" i="50"/>
  <c r="BH1209" i="50"/>
  <c r="BS1530" i="50"/>
  <c r="BY1530" i="50" s="1"/>
  <c r="BH1530" i="50"/>
  <c r="BH1458" i="50"/>
  <c r="BE1458" i="50"/>
  <c r="BF1458" i="50"/>
  <c r="BQ1403" i="50"/>
  <c r="BP1403" i="50"/>
  <c r="BT1334" i="50"/>
  <c r="BF1334" i="50"/>
  <c r="BG1334" i="50"/>
  <c r="BH1334" i="50"/>
  <c r="BG1219" i="50"/>
  <c r="BF1219" i="50"/>
  <c r="BO1210" i="50"/>
  <c r="BP1210" i="50"/>
  <c r="BQ1210" i="50"/>
  <c r="BN1210" i="50"/>
  <c r="BG1295" i="50"/>
  <c r="BS1268" i="50"/>
  <c r="BG1268" i="50"/>
  <c r="BU1227" i="50"/>
  <c r="BV1227" i="50" s="1"/>
  <c r="BH1227" i="50"/>
  <c r="BG1227" i="50"/>
  <c r="BS74" i="50"/>
  <c r="BF74" i="50"/>
  <c r="BE74" i="50"/>
  <c r="BQ360" i="50"/>
  <c r="BP360" i="50"/>
  <c r="BG318" i="50"/>
  <c r="BF318" i="50"/>
  <c r="BE318" i="50"/>
  <c r="BG308" i="50"/>
  <c r="BF308" i="50"/>
  <c r="BH308" i="50"/>
  <c r="BT148" i="50"/>
  <c r="BF148" i="50"/>
  <c r="BH136" i="50"/>
  <c r="BE136" i="50"/>
  <c r="BF136" i="50"/>
  <c r="BG136" i="50"/>
  <c r="BU119" i="50"/>
  <c r="BH119" i="50"/>
  <c r="BF119" i="50"/>
  <c r="BG119" i="50"/>
  <c r="BE119" i="50"/>
  <c r="BF107" i="50"/>
  <c r="BH107" i="50"/>
  <c r="BE107" i="50"/>
  <c r="BU56" i="50"/>
  <c r="BF56" i="50"/>
  <c r="BG56" i="50"/>
  <c r="BG755" i="50"/>
  <c r="BH755" i="50"/>
  <c r="BH313" i="50"/>
  <c r="BG313" i="50"/>
  <c r="BN235" i="50"/>
  <c r="BQ235" i="50"/>
  <c r="BP235" i="50"/>
  <c r="BN163" i="50"/>
  <c r="BQ163" i="50"/>
  <c r="BO163" i="50"/>
  <c r="BF117" i="50"/>
  <c r="BS117" i="50"/>
  <c r="BE117" i="50"/>
  <c r="BS101" i="50"/>
  <c r="BN101" i="50"/>
  <c r="BO101" i="50"/>
  <c r="BP101" i="50"/>
  <c r="BF460" i="50"/>
  <c r="BG460" i="50"/>
  <c r="BE460" i="50"/>
  <c r="BQ426" i="50"/>
  <c r="BN426" i="50"/>
  <c r="BO426" i="50"/>
  <c r="BU374" i="50"/>
  <c r="BH374" i="50"/>
  <c r="BF374" i="50"/>
  <c r="BE263" i="50"/>
  <c r="BG263" i="50"/>
  <c r="BE249" i="50"/>
  <c r="BH249" i="50"/>
  <c r="BH227" i="50"/>
  <c r="BE227" i="50"/>
  <c r="BG227" i="50"/>
  <c r="BT173" i="50"/>
  <c r="BE173" i="50"/>
  <c r="BF1335" i="50"/>
  <c r="BH1335" i="50"/>
  <c r="BG1335" i="50"/>
  <c r="BF930" i="50"/>
  <c r="BH930" i="50"/>
  <c r="BE930" i="50"/>
  <c r="BG930" i="50"/>
  <c r="BE1335" i="50"/>
  <c r="BT1548" i="50"/>
  <c r="BG1548" i="50"/>
  <c r="BF1548" i="50"/>
  <c r="BH1548" i="50"/>
  <c r="BT1459" i="50"/>
  <c r="BE1459" i="50"/>
  <c r="BF1459" i="50"/>
  <c r="BT1355" i="50"/>
  <c r="BH1355" i="50"/>
  <c r="BG1355" i="50"/>
  <c r="BF1355" i="50"/>
  <c r="BQ521" i="50"/>
  <c r="BN521" i="50"/>
  <c r="BN470" i="50"/>
  <c r="BP470" i="50"/>
  <c r="BN413" i="50"/>
  <c r="BO413" i="50"/>
  <c r="BQ413" i="50"/>
  <c r="BS392" i="50"/>
  <c r="BY392" i="50" s="1"/>
  <c r="BE392" i="50"/>
  <c r="BS724" i="50"/>
  <c r="BH724" i="50"/>
  <c r="BF724" i="50"/>
  <c r="BE724" i="50"/>
  <c r="BH424" i="50"/>
  <c r="BF424" i="50"/>
  <c r="BE424" i="50"/>
  <c r="BO346" i="50"/>
  <c r="BP346" i="50"/>
  <c r="BF673" i="50"/>
  <c r="BG673" i="50"/>
  <c r="BE673" i="50"/>
  <c r="BH673" i="50"/>
  <c r="BP615" i="50"/>
  <c r="BN615" i="50"/>
  <c r="BS642" i="50"/>
  <c r="BN642" i="50"/>
  <c r="BP642" i="50"/>
  <c r="BQ642" i="50"/>
  <c r="BH627" i="50"/>
  <c r="BF627" i="50"/>
  <c r="BE627" i="50"/>
  <c r="BH607" i="50"/>
  <c r="BE607" i="50"/>
  <c r="BG607" i="50"/>
  <c r="BS567" i="50"/>
  <c r="BF567" i="50"/>
  <c r="BH567" i="50"/>
  <c r="BQ534" i="50"/>
  <c r="BO534" i="50"/>
  <c r="BN534" i="50"/>
  <c r="BP534" i="50"/>
  <c r="BH1484" i="50"/>
  <c r="BE1484" i="50"/>
  <c r="BF1484" i="50"/>
  <c r="BF1520" i="50"/>
  <c r="BH1520" i="50"/>
  <c r="BT1351" i="50"/>
  <c r="BE1351" i="50"/>
  <c r="CE385" i="50"/>
  <c r="CH385" i="50"/>
  <c r="CG385" i="50"/>
  <c r="CF385" i="50"/>
  <c r="BO741" i="50"/>
  <c r="BN741" i="50"/>
  <c r="BP741" i="50"/>
  <c r="BQ741" i="50"/>
  <c r="BH1351" i="50"/>
  <c r="BN964" i="50"/>
  <c r="BO964" i="50"/>
  <c r="BQ964" i="50"/>
  <c r="BH889" i="50"/>
  <c r="BF889" i="50"/>
  <c r="BE868" i="50"/>
  <c r="BH868" i="50"/>
  <c r="BG818" i="50"/>
  <c r="BF818" i="50"/>
  <c r="BS818" i="50"/>
  <c r="BF911" i="50"/>
  <c r="BE911" i="50"/>
  <c r="BH911" i="50"/>
  <c r="BO857" i="50"/>
  <c r="BN857" i="50"/>
  <c r="BQ857" i="50"/>
  <c r="BP842" i="50"/>
  <c r="BO842" i="50"/>
  <c r="BF829" i="50"/>
  <c r="BG829" i="50"/>
  <c r="BE829" i="50"/>
  <c r="BT776" i="50"/>
  <c r="BF776" i="50"/>
  <c r="BE776" i="50"/>
  <c r="BG776" i="50"/>
  <c r="BE1063" i="50"/>
  <c r="BF1063" i="50"/>
  <c r="BU913" i="50"/>
  <c r="BE913" i="50"/>
  <c r="BF913" i="50"/>
  <c r="BG913" i="50"/>
  <c r="BF785" i="50"/>
  <c r="BE785" i="50"/>
  <c r="BH1069" i="50"/>
  <c r="BF1069" i="50"/>
  <c r="BE859" i="50"/>
  <c r="BF859" i="50"/>
  <c r="BG859" i="50"/>
  <c r="BE806" i="50"/>
  <c r="BG806" i="50"/>
  <c r="BS806" i="50"/>
  <c r="BF806" i="50"/>
  <c r="BT781" i="50"/>
  <c r="BG781" i="50"/>
  <c r="BF781" i="50"/>
  <c r="BE781" i="50"/>
  <c r="BS982" i="50"/>
  <c r="BE982" i="50"/>
  <c r="BG982" i="50"/>
  <c r="BH828" i="50"/>
  <c r="BE828" i="50"/>
  <c r="BG828" i="50"/>
  <c r="BE1156" i="50"/>
  <c r="BH1156" i="50"/>
  <c r="BG1156" i="50"/>
  <c r="BF1156" i="50"/>
  <c r="BH838" i="50"/>
  <c r="BG838" i="50"/>
  <c r="BN820" i="50"/>
  <c r="BO820" i="50"/>
  <c r="BQ820" i="50"/>
  <c r="BS782" i="50"/>
  <c r="BG782" i="50"/>
  <c r="BH782" i="50"/>
  <c r="BE782" i="50"/>
  <c r="BG1351" i="50"/>
  <c r="BS930" i="50"/>
  <c r="BG1168" i="50"/>
  <c r="BH1168" i="50"/>
  <c r="BT1089" i="50"/>
  <c r="BG1089" i="50"/>
  <c r="BF1089" i="50"/>
  <c r="BG896" i="50"/>
  <c r="BH896" i="50"/>
  <c r="BE896" i="50"/>
  <c r="BG883" i="50"/>
  <c r="BH883" i="50"/>
  <c r="BE883" i="50"/>
  <c r="BF1163" i="50"/>
  <c r="BE1163" i="50"/>
  <c r="BF1099" i="50"/>
  <c r="BH1099" i="50"/>
  <c r="BG1099" i="50"/>
  <c r="BT1037" i="50"/>
  <c r="BE1037" i="50"/>
  <c r="BG1037" i="50"/>
  <c r="BF1037" i="50"/>
  <c r="BP996" i="50"/>
  <c r="BO996" i="50"/>
  <c r="BF977" i="50"/>
  <c r="BE977" i="50"/>
  <c r="BO958" i="50"/>
  <c r="BN958" i="50"/>
  <c r="BQ877" i="50"/>
  <c r="BP877" i="50"/>
  <c r="BO1343" i="50"/>
  <c r="BQ1343" i="50"/>
  <c r="BP1343" i="50"/>
  <c r="BG1140" i="50"/>
  <c r="BE1140" i="50"/>
  <c r="BF1045" i="50"/>
  <c r="BE1045" i="50"/>
  <c r="BG1045" i="50"/>
  <c r="BS1067" i="50"/>
  <c r="BO1067" i="50"/>
  <c r="BP1067" i="50"/>
  <c r="BN1067" i="50"/>
  <c r="BQ1067" i="50"/>
  <c r="BS997" i="50"/>
  <c r="BE997" i="50"/>
  <c r="BG997" i="50"/>
  <c r="BN978" i="50"/>
  <c r="BP978" i="50"/>
  <c r="BQ978" i="50"/>
  <c r="BF960" i="50"/>
  <c r="BG960" i="50"/>
  <c r="BF941" i="50"/>
  <c r="BE941" i="50"/>
  <c r="BH941" i="50"/>
  <c r="BH1477" i="50"/>
  <c r="BG1477" i="50"/>
  <c r="BE1477" i="50"/>
  <c r="BG1115" i="50"/>
  <c r="BF1115" i="50"/>
  <c r="BH1115" i="50"/>
  <c r="BE1115" i="50"/>
  <c r="BF1082" i="50"/>
  <c r="BS1082" i="50"/>
  <c r="BE1082" i="50"/>
  <c r="BF1025" i="50"/>
  <c r="BH1025" i="50"/>
  <c r="BF955" i="50"/>
  <c r="BG955" i="50"/>
  <c r="BE955" i="50"/>
  <c r="BE931" i="50"/>
  <c r="BF931" i="50"/>
  <c r="BH931" i="50"/>
  <c r="BF876" i="50"/>
  <c r="BG876" i="50"/>
  <c r="BT1196" i="50"/>
  <c r="BE1196" i="50"/>
  <c r="BF1196" i="50"/>
  <c r="BG1196" i="50"/>
  <c r="BE1177" i="50"/>
  <c r="BH1177" i="50"/>
  <c r="BG1177" i="50"/>
  <c r="BG1152" i="50"/>
  <c r="BF1152" i="50"/>
  <c r="BH1152" i="50"/>
  <c r="BS1130" i="50"/>
  <c r="BO1130" i="50"/>
  <c r="BP1130" i="50"/>
  <c r="BH1078" i="50"/>
  <c r="BF1078" i="50"/>
  <c r="BE1078" i="50"/>
  <c r="BQ1051" i="50"/>
  <c r="BO1051" i="50"/>
  <c r="BN1051" i="50"/>
  <c r="BO1003" i="50"/>
  <c r="BN1003" i="50"/>
  <c r="BP1003" i="50"/>
  <c r="BP927" i="50"/>
  <c r="BQ927" i="50"/>
  <c r="BN927" i="50"/>
  <c r="BO927" i="50"/>
  <c r="BE1492" i="50"/>
  <c r="BF1492" i="50"/>
  <c r="BE1247" i="50"/>
  <c r="BG1247" i="50"/>
  <c r="BU1147" i="50"/>
  <c r="BE1147" i="50"/>
  <c r="BF1147" i="50"/>
  <c r="BG1147" i="50"/>
  <c r="BF1088" i="50"/>
  <c r="BG1088" i="50"/>
  <c r="BE1088" i="50"/>
  <c r="BE1062" i="50"/>
  <c r="BG1062" i="50"/>
  <c r="BH1062" i="50"/>
  <c r="BH1039" i="50"/>
  <c r="BF1039" i="50"/>
  <c r="BE1039" i="50"/>
  <c r="BG976" i="50"/>
  <c r="BE976" i="50"/>
  <c r="BH976" i="50"/>
  <c r="BF963" i="50"/>
  <c r="BH558" i="50"/>
  <c r="BG269" i="50"/>
  <c r="BG384" i="50"/>
  <c r="BE101" i="50"/>
  <c r="BH66" i="50"/>
  <c r="BH160" i="50"/>
  <c r="BF78" i="50"/>
  <c r="BH1466" i="50"/>
  <c r="BH1305" i="50"/>
  <c r="BE1341" i="50"/>
  <c r="BG1301" i="50"/>
  <c r="BH1228" i="50"/>
  <c r="BF1236" i="50"/>
  <c r="BF1351" i="50"/>
  <c r="BE1273" i="50"/>
  <c r="BE1093" i="50"/>
  <c r="BG767" i="50"/>
  <c r="BF630" i="50"/>
  <c r="BH400" i="50"/>
  <c r="BH430" i="50"/>
  <c r="BE253" i="50"/>
  <c r="BE772" i="50"/>
  <c r="BH390" i="50"/>
  <c r="BE211" i="50"/>
  <c r="BH101" i="50"/>
  <c r="BF99" i="50"/>
  <c r="BG97" i="50"/>
  <c r="BE64" i="50"/>
  <c r="BG271" i="50"/>
  <c r="BG141" i="50"/>
  <c r="BF85" i="50"/>
  <c r="BP1455" i="50"/>
  <c r="BP98" i="50"/>
  <c r="BS1093" i="50"/>
  <c r="BO1386" i="50"/>
  <c r="BS630" i="50"/>
  <c r="BQ990" i="50"/>
  <c r="BG1563" i="50"/>
  <c r="BP1444" i="50"/>
  <c r="BS71" i="50"/>
  <c r="BP71" i="50"/>
  <c r="BO12" i="50"/>
  <c r="BQ12" i="50"/>
  <c r="BN1175" i="50"/>
  <c r="BN686" i="50"/>
  <c r="BT686" i="50"/>
  <c r="BO646" i="50"/>
  <c r="BQ646" i="50"/>
  <c r="BO503" i="50"/>
  <c r="BQ503" i="50"/>
  <c r="BQ470" i="50"/>
  <c r="BN627" i="50"/>
  <c r="BN228" i="50"/>
  <c r="BP228" i="50"/>
  <c r="BQ201" i="50"/>
  <c r="BP201" i="50"/>
  <c r="BN1369" i="50"/>
  <c r="BQ615" i="50"/>
  <c r="BO615" i="50"/>
  <c r="BF1547" i="50"/>
  <c r="BE1528" i="50"/>
  <c r="BH1528" i="50"/>
  <c r="BE1508" i="50"/>
  <c r="BF1341" i="50"/>
  <c r="BE1557" i="50"/>
  <c r="BH1402" i="50"/>
  <c r="BF1170" i="50"/>
  <c r="BF993" i="50"/>
  <c r="BF1167" i="50"/>
  <c r="BG1273" i="50"/>
  <c r="BG1046" i="50"/>
  <c r="BH1101" i="50"/>
  <c r="BF1093" i="50"/>
  <c r="BF767" i="50"/>
  <c r="BH687" i="50"/>
  <c r="BG606" i="50"/>
  <c r="BH630" i="50"/>
  <c r="BE440" i="50"/>
  <c r="CG403" i="50"/>
  <c r="CF403" i="50"/>
  <c r="BH482" i="50"/>
  <c r="BE760" i="50"/>
  <c r="BH772" i="50"/>
  <c r="BF406" i="50"/>
  <c r="BH211" i="50"/>
  <c r="BH479" i="50"/>
  <c r="BG154" i="50"/>
  <c r="BG99" i="50"/>
  <c r="BE130" i="50"/>
  <c r="BG85" i="50"/>
  <c r="BN98" i="50"/>
  <c r="BS130" i="50"/>
  <c r="BN986" i="50"/>
  <c r="BN1146" i="50"/>
  <c r="BS269" i="50"/>
  <c r="BS1101" i="50"/>
  <c r="BN1386" i="50"/>
  <c r="BN1538" i="50"/>
  <c r="BP232" i="50"/>
  <c r="BP384" i="50"/>
  <c r="BO528" i="50"/>
  <c r="BQ105" i="50"/>
  <c r="BF1528" i="50"/>
  <c r="BG1547" i="50"/>
  <c r="BH1556" i="50"/>
  <c r="BH1471" i="50"/>
  <c r="BF1378" i="50"/>
  <c r="BG1278" i="50"/>
  <c r="BH1557" i="50"/>
  <c r="BE1402" i="50"/>
  <c r="BG1180" i="50"/>
  <c r="BH1018" i="50"/>
  <c r="BG1167" i="50"/>
  <c r="BF1124" i="50"/>
  <c r="BG1055" i="50"/>
  <c r="BG1101" i="50"/>
  <c r="BE1069" i="50"/>
  <c r="BG1023" i="50"/>
  <c r="BH767" i="50"/>
  <c r="BE726" i="50"/>
  <c r="BE687" i="50"/>
  <c r="BF606" i="50"/>
  <c r="BG440" i="50"/>
  <c r="BH384" i="50"/>
  <c r="BF482" i="50"/>
  <c r="BG760" i="50"/>
  <c r="BE593" i="50"/>
  <c r="BG406" i="50"/>
  <c r="BF211" i="50"/>
  <c r="BE66" i="50"/>
  <c r="BG479" i="50"/>
  <c r="BH154" i="50"/>
  <c r="BG130" i="50"/>
  <c r="BE85" i="50"/>
  <c r="BS1146" i="50"/>
  <c r="BP1195" i="50"/>
  <c r="BO232" i="50"/>
  <c r="BP528" i="50"/>
  <c r="BN888" i="50"/>
  <c r="BO1290" i="50"/>
  <c r="BP1157" i="50"/>
  <c r="BQ1358" i="50"/>
  <c r="BS719" i="50"/>
  <c r="BN1319" i="50"/>
  <c r="BO1319" i="50"/>
  <c r="BS383" i="50"/>
  <c r="BS20" i="50"/>
  <c r="BU1301" i="50"/>
  <c r="BN601" i="50"/>
  <c r="BP601" i="50"/>
  <c r="BU717" i="50"/>
  <c r="BF1545" i="50"/>
  <c r="BE1545" i="50"/>
  <c r="BF1450" i="50"/>
  <c r="CH1397" i="50"/>
  <c r="CG1397" i="50"/>
  <c r="CF1397" i="50"/>
  <c r="BG1557" i="50"/>
  <c r="BG1402" i="50"/>
  <c r="BH1220" i="50"/>
  <c r="BE1306" i="50"/>
  <c r="BG1173" i="50"/>
  <c r="BH1167" i="50"/>
  <c r="BG1012" i="50"/>
  <c r="BF674" i="50"/>
  <c r="BF719" i="50"/>
  <c r="BG593" i="50"/>
  <c r="BF493" i="50"/>
  <c r="BE809" i="50"/>
  <c r="BG687" i="50"/>
  <c r="BH606" i="50"/>
  <c r="BF149" i="50"/>
  <c r="BE406" i="50"/>
  <c r="BF384" i="50"/>
  <c r="BG101" i="50"/>
  <c r="BG66" i="50"/>
  <c r="BG160" i="50"/>
  <c r="BF479" i="50"/>
  <c r="BG149" i="50"/>
  <c r="BF64" i="50"/>
  <c r="BE78" i="50"/>
  <c r="BP1002" i="50"/>
  <c r="BO1195" i="50"/>
  <c r="BS384" i="50"/>
  <c r="BS273" i="50"/>
  <c r="BF1371" i="50"/>
  <c r="BS990" i="50"/>
  <c r="BQ1027" i="50"/>
  <c r="BO853" i="50"/>
  <c r="BP853" i="50"/>
  <c r="BO966" i="50"/>
  <c r="BO417" i="50"/>
  <c r="BO660" i="50"/>
  <c r="BP660" i="50"/>
  <c r="BS646" i="50"/>
  <c r="BO1538" i="50"/>
  <c r="BQ1348" i="50"/>
  <c r="BU1151" i="50"/>
  <c r="BT772" i="50"/>
  <c r="BO603" i="50"/>
  <c r="BE97" i="50"/>
  <c r="BG64" i="50"/>
  <c r="BH271" i="50"/>
  <c r="BE1544" i="50"/>
  <c r="BF1482" i="50"/>
  <c r="BF1305" i="50"/>
  <c r="BE1387" i="50"/>
  <c r="BF1228" i="50"/>
  <c r="BG1236" i="50"/>
  <c r="BF1080" i="50"/>
  <c r="BE674" i="50"/>
  <c r="BF141" i="50"/>
  <c r="CH452" i="50"/>
  <c r="CG452" i="50"/>
  <c r="BF101" i="50"/>
  <c r="BE141" i="50"/>
  <c r="BH64" i="50"/>
  <c r="BE271" i="50"/>
  <c r="BQ1316" i="50"/>
  <c r="CE95" i="50"/>
  <c r="CH95" i="50"/>
  <c r="CG95" i="50"/>
  <c r="CF95" i="50"/>
  <c r="BP1358" i="50"/>
  <c r="BO801" i="50"/>
  <c r="BN801" i="50"/>
  <c r="BP783" i="50"/>
  <c r="BQ783" i="50"/>
  <c r="BO396" i="50"/>
  <c r="BN396" i="50"/>
  <c r="BN479" i="50"/>
  <c r="BP479" i="50"/>
  <c r="BN173" i="50"/>
  <c r="BO127" i="50"/>
  <c r="BN127" i="50"/>
  <c r="BT177" i="50"/>
  <c r="BU537" i="50"/>
  <c r="BU382" i="50"/>
  <c r="BU821" i="50"/>
  <c r="BU761" i="50"/>
  <c r="BF547" i="50"/>
  <c r="BP1517" i="50"/>
  <c r="BQ1433" i="50"/>
  <c r="BQ1501" i="50"/>
  <c r="BT1408" i="50"/>
  <c r="BU1341" i="50"/>
  <c r="BQ1287" i="50"/>
  <c r="BQ1187" i="50"/>
  <c r="BP1025" i="50"/>
  <c r="BP1461" i="50"/>
  <c r="BU1286" i="50"/>
  <c r="BO1250" i="50"/>
  <c r="BT1346" i="50"/>
  <c r="BU1251" i="50"/>
  <c r="BP1345" i="50"/>
  <c r="BS1304" i="50"/>
  <c r="BU1118" i="50"/>
  <c r="BS1360" i="50"/>
  <c r="BQ1312" i="50"/>
  <c r="BP848" i="50"/>
  <c r="BN984" i="50"/>
  <c r="BQ825" i="50"/>
  <c r="BU1044" i="50"/>
  <c r="BN837" i="50"/>
  <c r="BP777" i="50"/>
  <c r="BQ742" i="50"/>
  <c r="BN790" i="50"/>
  <c r="BP643" i="50"/>
  <c r="BO379" i="50"/>
  <c r="BS645" i="50"/>
  <c r="BN616" i="50"/>
  <c r="BU529" i="50"/>
  <c r="BN404" i="50"/>
  <c r="BS576" i="50"/>
  <c r="BO544" i="50"/>
  <c r="BU618" i="50"/>
  <c r="BN202" i="50"/>
  <c r="BS1015" i="50"/>
  <c r="BU988" i="50"/>
  <c r="BS1140" i="50"/>
  <c r="BT1033" i="50"/>
  <c r="BT788" i="50"/>
  <c r="BS780" i="50"/>
  <c r="BY780" i="50" s="1"/>
  <c r="BO761" i="50"/>
  <c r="BO1199" i="50"/>
  <c r="BU869" i="50"/>
  <c r="BP621" i="50"/>
  <c r="BU550" i="50"/>
  <c r="BQ417" i="50"/>
  <c r="BT515" i="50"/>
  <c r="BQ462" i="50"/>
  <c r="BT401" i="50"/>
  <c r="BQ505" i="50"/>
  <c r="BS463" i="50"/>
  <c r="BG50" i="50"/>
  <c r="BG23" i="50"/>
  <c r="BF43" i="50"/>
  <c r="BT1079" i="50"/>
  <c r="BU462" i="50"/>
  <c r="BU414" i="50"/>
  <c r="BT845" i="50"/>
  <c r="BT1356" i="50"/>
  <c r="BU6" i="50"/>
  <c r="BT223" i="50"/>
  <c r="BU143" i="50"/>
  <c r="BU900" i="50"/>
  <c r="BS382" i="50"/>
  <c r="BS501" i="50"/>
  <c r="BU344" i="50"/>
  <c r="BP674" i="50"/>
  <c r="BO657" i="50"/>
  <c r="BS1406" i="50"/>
  <c r="BP439" i="50"/>
  <c r="BT627" i="50"/>
  <c r="BT1093" i="50"/>
  <c r="BQ1353" i="50"/>
  <c r="BT1490" i="50"/>
  <c r="BN1454" i="50"/>
  <c r="BQ1288" i="50"/>
  <c r="BQ1451" i="50"/>
  <c r="BT1285" i="50"/>
  <c r="BO1363" i="50"/>
  <c r="BN960" i="50"/>
  <c r="BO817" i="50"/>
  <c r="BT727" i="50"/>
  <c r="BT849" i="50"/>
  <c r="BS97" i="50"/>
  <c r="BQ316" i="50"/>
  <c r="BU110" i="50"/>
  <c r="BU60" i="50"/>
  <c r="BS68" i="50"/>
  <c r="BS123" i="50"/>
  <c r="BS39" i="50"/>
  <c r="BU10" i="50"/>
  <c r="BF633" i="50"/>
  <c r="BG299" i="50"/>
  <c r="BU1276" i="50"/>
  <c r="BH765" i="50"/>
  <c r="BF472" i="50"/>
  <c r="BU905" i="50"/>
  <c r="BE127" i="50"/>
  <c r="BS946" i="50"/>
  <c r="BT1497" i="50"/>
  <c r="BH290" i="50"/>
  <c r="BS404" i="50"/>
  <c r="BH461" i="50"/>
  <c r="BH58" i="50"/>
  <c r="BP924" i="50"/>
  <c r="BU763" i="50"/>
  <c r="BG34" i="50"/>
  <c r="BU1544" i="50"/>
  <c r="BG323" i="50"/>
  <c r="BT743" i="50"/>
  <c r="BS505" i="50"/>
  <c r="BH807" i="50"/>
  <c r="BS924" i="50"/>
  <c r="BP1535" i="50"/>
  <c r="BQ1553" i="50"/>
  <c r="BQ1426" i="50"/>
  <c r="BQ1401" i="50"/>
  <c r="BO1453" i="50"/>
  <c r="BN1400" i="50"/>
  <c r="BQ1373" i="50"/>
  <c r="BP1331" i="50"/>
  <c r="BN1118" i="50"/>
  <c r="BN946" i="50"/>
  <c r="BT1197" i="50"/>
  <c r="BN1372" i="50"/>
  <c r="BS1198" i="50"/>
  <c r="BN1164" i="50"/>
  <c r="BP1329" i="50"/>
  <c r="BP1271" i="50"/>
  <c r="BQ1237" i="50"/>
  <c r="BN1197" i="50"/>
  <c r="BP1153" i="50"/>
  <c r="BP1295" i="50"/>
  <c r="BU1298" i="50"/>
  <c r="BN1116" i="50"/>
  <c r="BQ776" i="50"/>
  <c r="BN1077" i="50"/>
  <c r="BO938" i="50"/>
  <c r="BT791" i="50"/>
  <c r="BT695" i="50"/>
  <c r="BN1029" i="50"/>
  <c r="BN781" i="50"/>
  <c r="BP683" i="50"/>
  <c r="BP979" i="50"/>
  <c r="BP921" i="50"/>
  <c r="BO847" i="50"/>
  <c r="BQ756" i="50"/>
  <c r="BP731" i="50"/>
  <c r="BN706" i="50"/>
  <c r="BQ923" i="50"/>
  <c r="BP798" i="50"/>
  <c r="BO770" i="50"/>
  <c r="BP738" i="50"/>
  <c r="BN666" i="50"/>
  <c r="BP586" i="50"/>
  <c r="BQ514" i="50"/>
  <c r="BP366" i="50"/>
  <c r="BT251" i="50"/>
  <c r="BS293" i="50"/>
  <c r="BS261" i="50"/>
  <c r="BO221" i="50"/>
  <c r="BS189" i="50"/>
  <c r="BO157" i="50"/>
  <c r="BN531" i="50"/>
  <c r="BO437" i="50"/>
  <c r="BN318" i="50"/>
  <c r="BO389" i="50"/>
  <c r="BN146" i="50"/>
  <c r="BO36" i="50"/>
  <c r="BU78" i="50"/>
  <c r="BO40" i="50"/>
  <c r="BP97" i="50"/>
  <c r="BN29" i="50"/>
  <c r="BU700" i="50"/>
  <c r="BU682" i="50"/>
  <c r="BU58" i="50"/>
  <c r="BU1135" i="50"/>
  <c r="BT822" i="50"/>
  <c r="BS649" i="50"/>
  <c r="BT503" i="50"/>
  <c r="BS260" i="50"/>
  <c r="BT1543" i="50"/>
  <c r="BT1038" i="50"/>
  <c r="CE1038" i="50" s="1"/>
  <c r="BS1390" i="50"/>
  <c r="BO1217" i="50"/>
  <c r="BU129" i="50"/>
  <c r="BU434" i="50"/>
  <c r="BN582" i="50"/>
  <c r="BQ657" i="50"/>
  <c r="BT1354" i="50"/>
  <c r="BU1248" i="50"/>
  <c r="BQ1520" i="50"/>
  <c r="BT1486" i="50"/>
  <c r="BU1278" i="50"/>
  <c r="BP1490" i="50"/>
  <c r="BT1338" i="50"/>
  <c r="BN1388" i="50"/>
  <c r="BQ1543" i="50"/>
  <c r="BU1258" i="50"/>
  <c r="BS1138" i="50"/>
  <c r="BU984" i="50"/>
  <c r="BS908" i="50"/>
  <c r="BN1134" i="50"/>
  <c r="BU995" i="50"/>
  <c r="BT740" i="50"/>
  <c r="BN700" i="50"/>
  <c r="BT574" i="50"/>
  <c r="BG671" i="50"/>
  <c r="BU104" i="50"/>
  <c r="BT289" i="50"/>
  <c r="BP337" i="50"/>
  <c r="BU817" i="50"/>
  <c r="BU1417" i="50"/>
  <c r="BT1312" i="50"/>
  <c r="BU1036" i="50"/>
  <c r="BS471" i="50"/>
  <c r="BQ355" i="50"/>
  <c r="BO717" i="50"/>
  <c r="BP647" i="50"/>
  <c r="BT571" i="50"/>
  <c r="BS402" i="50"/>
  <c r="BN567" i="50"/>
  <c r="BQ104" i="50"/>
  <c r="BT94" i="50"/>
  <c r="BU9" i="50"/>
  <c r="BS1183" i="50"/>
  <c r="BT1481" i="50"/>
  <c r="BT62" i="50"/>
  <c r="BT1109" i="50"/>
  <c r="BT1451" i="50"/>
  <c r="BT567" i="50"/>
  <c r="BT528" i="50"/>
  <c r="BT1353" i="50"/>
  <c r="BT551" i="50"/>
  <c r="BF551" i="50"/>
  <c r="BO1551" i="50"/>
  <c r="BP1551" i="50"/>
  <c r="BQ1551" i="50"/>
  <c r="BN1551" i="50"/>
  <c r="BO1379" i="50"/>
  <c r="BN1379" i="50"/>
  <c r="BP1379" i="50"/>
  <c r="BQ1452" i="50"/>
  <c r="BP1452" i="50"/>
  <c r="BO1452" i="50"/>
  <c r="BP1384" i="50"/>
  <c r="BO1384" i="50"/>
  <c r="BQ1384" i="50"/>
  <c r="BO1487" i="50"/>
  <c r="BN1487" i="50"/>
  <c r="BP1487" i="50"/>
  <c r="BO1441" i="50"/>
  <c r="BN1441" i="50"/>
  <c r="BQ1441" i="50"/>
  <c r="BP1311" i="50"/>
  <c r="BQ1311" i="50"/>
  <c r="BU1261" i="50"/>
  <c r="BO1261" i="50"/>
  <c r="BQ1261" i="50"/>
  <c r="BN1145" i="50"/>
  <c r="BQ1145" i="50"/>
  <c r="BP1340" i="50"/>
  <c r="BO1340" i="50"/>
  <c r="BQ1340" i="50"/>
  <c r="BN1340" i="50"/>
  <c r="BN1213" i="50"/>
  <c r="BP1213" i="50"/>
  <c r="BQ1213" i="50"/>
  <c r="BQ1519" i="50"/>
  <c r="BQ1190" i="50"/>
  <c r="BU1190" i="50"/>
  <c r="BP1190" i="50"/>
  <c r="BN1097" i="50"/>
  <c r="BT1097" i="50"/>
  <c r="BQ1097" i="50"/>
  <c r="BQ1032" i="50"/>
  <c r="BN1032" i="50"/>
  <c r="BO1032" i="50"/>
  <c r="BN736" i="50"/>
  <c r="BO736" i="50"/>
  <c r="BQ736" i="50"/>
  <c r="BN697" i="50"/>
  <c r="BQ697" i="50"/>
  <c r="BO672" i="50"/>
  <c r="BP672" i="50"/>
  <c r="BU1128" i="50"/>
  <c r="BN1128" i="50"/>
  <c r="BP1128" i="50"/>
  <c r="BQ1128" i="50"/>
  <c r="BN1090" i="50"/>
  <c r="BP1090" i="50"/>
  <c r="BQ1009" i="50"/>
  <c r="BN1009" i="50"/>
  <c r="BO1009" i="50"/>
  <c r="BP1009" i="50"/>
  <c r="BP902" i="50"/>
  <c r="BN902" i="50"/>
  <c r="BQ902" i="50"/>
  <c r="BO864" i="50"/>
  <c r="BP864" i="50"/>
  <c r="BQ864" i="50"/>
  <c r="BQ718" i="50"/>
  <c r="BN718" i="50"/>
  <c r="BN1035" i="50"/>
  <c r="BQ1035" i="50"/>
  <c r="BP1035" i="50"/>
  <c r="BN816" i="50"/>
  <c r="BO816" i="50"/>
  <c r="BP816" i="50"/>
  <c r="BQ745" i="50"/>
  <c r="BO745" i="50"/>
  <c r="BN745" i="50"/>
  <c r="BP745" i="50"/>
  <c r="BP819" i="50"/>
  <c r="BO819" i="50"/>
  <c r="BN819" i="50"/>
  <c r="BP715" i="50"/>
  <c r="BN715" i="50"/>
  <c r="BQ715" i="50"/>
  <c r="BN983" i="50"/>
  <c r="BQ983" i="50"/>
  <c r="BP983" i="50"/>
  <c r="BO778" i="50"/>
  <c r="BP778" i="50"/>
  <c r="BS556" i="50"/>
  <c r="BN556" i="50"/>
  <c r="BO556" i="50"/>
  <c r="BN500" i="50"/>
  <c r="BP500" i="50"/>
  <c r="BO500" i="50"/>
  <c r="BQ280" i="50"/>
  <c r="BN280" i="50"/>
  <c r="BO280" i="50"/>
  <c r="BN785" i="50"/>
  <c r="BQ785" i="50"/>
  <c r="BP569" i="50"/>
  <c r="BN569" i="50"/>
  <c r="BO569" i="50"/>
  <c r="BQ569" i="50"/>
  <c r="BN499" i="50"/>
  <c r="BO499" i="50"/>
  <c r="BP499" i="50"/>
  <c r="BQ499" i="50"/>
  <c r="BS341" i="50"/>
  <c r="BN341" i="50"/>
  <c r="BO341" i="50"/>
  <c r="BN274" i="50"/>
  <c r="BO274" i="50"/>
  <c r="BQ274" i="50"/>
  <c r="BQ452" i="50"/>
  <c r="BP452" i="50"/>
  <c r="BO452" i="50"/>
  <c r="BQ537" i="50"/>
  <c r="BO537" i="50"/>
  <c r="BO490" i="50"/>
  <c r="BQ490" i="50"/>
  <c r="BN490" i="50"/>
  <c r="BS424" i="50"/>
  <c r="BQ424" i="50"/>
  <c r="BN367" i="50"/>
  <c r="BO367" i="50"/>
  <c r="BP367" i="50"/>
  <c r="BQ367" i="50"/>
  <c r="BN314" i="50"/>
  <c r="BO314" i="50"/>
  <c r="BQ314" i="50"/>
  <c r="BO268" i="50"/>
  <c r="BQ268" i="50"/>
  <c r="BN268" i="50"/>
  <c r="BP268" i="50"/>
  <c r="BN226" i="50"/>
  <c r="BP226" i="50"/>
  <c r="BQ226" i="50"/>
  <c r="BN180" i="50"/>
  <c r="BQ180" i="50"/>
  <c r="BO180" i="50"/>
  <c r="BP180" i="50"/>
  <c r="BN220" i="50"/>
  <c r="BQ220" i="50"/>
  <c r="BS220" i="50"/>
  <c r="BO220" i="50"/>
  <c r="BP220" i="50"/>
  <c r="BN55" i="50"/>
  <c r="BP55" i="50"/>
  <c r="BO55" i="50"/>
  <c r="BQ55" i="50"/>
  <c r="BE1563" i="50"/>
  <c r="BS1465" i="50"/>
  <c r="BF1544" i="50"/>
  <c r="BF1530" i="50"/>
  <c r="BG1530" i="50"/>
  <c r="BS1416" i="50"/>
  <c r="BF1362" i="50"/>
  <c r="BF1263" i="50"/>
  <c r="BE921" i="50"/>
  <c r="BG946" i="50"/>
  <c r="BS745" i="50"/>
  <c r="BY745" i="50" s="1"/>
  <c r="BU699" i="50"/>
  <c r="BH716" i="50"/>
  <c r="BT488" i="50"/>
  <c r="BE590" i="50"/>
  <c r="BE505" i="50"/>
  <c r="BG437" i="50"/>
  <c r="BF530" i="50"/>
  <c r="BF575" i="50"/>
  <c r="BF297" i="50"/>
  <c r="BE807" i="50"/>
  <c r="BH551" i="50"/>
  <c r="BP1145" i="50"/>
  <c r="BP1519" i="50"/>
  <c r="BP1553" i="50"/>
  <c r="BO514" i="50"/>
  <c r="BP666" i="50"/>
  <c r="BQ706" i="50"/>
  <c r="BQ946" i="50"/>
  <c r="BQ1090" i="50"/>
  <c r="BP1164" i="50"/>
  <c r="BP29" i="50"/>
  <c r="BQ389" i="50"/>
  <c r="BQ837" i="50"/>
  <c r="BN1452" i="50"/>
  <c r="BN672" i="50"/>
  <c r="BS718" i="50"/>
  <c r="BS714" i="50"/>
  <c r="BO714" i="50"/>
  <c r="BT643" i="50"/>
  <c r="BU600" i="50"/>
  <c r="BQ586" i="50"/>
  <c r="BN586" i="50"/>
  <c r="BO586" i="50"/>
  <c r="BO1557" i="50"/>
  <c r="BQ1557" i="50"/>
  <c r="BU339" i="50"/>
  <c r="BF339" i="50"/>
  <c r="BH339" i="50"/>
  <c r="BU443" i="50"/>
  <c r="BE443" i="50"/>
  <c r="BT1504" i="50"/>
  <c r="BQ1504" i="50"/>
  <c r="BP1504" i="50"/>
  <c r="BN1504" i="50"/>
  <c r="BP1412" i="50"/>
  <c r="BQ1412" i="50"/>
  <c r="BN1412" i="50"/>
  <c r="BO1412" i="50"/>
  <c r="BN1104" i="50"/>
  <c r="BO1104" i="50"/>
  <c r="BP1104" i="50"/>
  <c r="BQ1104" i="50"/>
  <c r="BN1055" i="50"/>
  <c r="BO1055" i="50"/>
  <c r="BQ987" i="50"/>
  <c r="BO987" i="50"/>
  <c r="BP987" i="50"/>
  <c r="BQ1286" i="50"/>
  <c r="BP1286" i="50"/>
  <c r="BN1286" i="50"/>
  <c r="BQ1558" i="50"/>
  <c r="BP1558" i="50"/>
  <c r="BN1558" i="50"/>
  <c r="BO1558" i="50"/>
  <c r="BQ1416" i="50"/>
  <c r="BN1416" i="50"/>
  <c r="BO1416" i="50"/>
  <c r="BP1416" i="50"/>
  <c r="BN1333" i="50"/>
  <c r="BO1333" i="50"/>
  <c r="BP1333" i="50"/>
  <c r="BQ1333" i="50"/>
  <c r="BS1214" i="50"/>
  <c r="BO1214" i="50"/>
  <c r="BP1214" i="50"/>
  <c r="BN1214" i="50"/>
  <c r="BQ1214" i="50"/>
  <c r="BO1173" i="50"/>
  <c r="BP1173" i="50"/>
  <c r="BQ1173" i="50"/>
  <c r="BN1092" i="50"/>
  <c r="BQ1092" i="50"/>
  <c r="BP1092" i="50"/>
  <c r="BS1276" i="50"/>
  <c r="BQ1276" i="50"/>
  <c r="BP1276" i="50"/>
  <c r="BO1276" i="50"/>
  <c r="BO1204" i="50"/>
  <c r="BP1204" i="50"/>
  <c r="BQ1204" i="50"/>
  <c r="BN1204" i="50"/>
  <c r="BN1279" i="50"/>
  <c r="BO1279" i="50"/>
  <c r="BQ1279" i="50"/>
  <c r="BN1215" i="50"/>
  <c r="BQ1215" i="50"/>
  <c r="BO1215" i="50"/>
  <c r="BP1062" i="50"/>
  <c r="BQ1062" i="50"/>
  <c r="BO1062" i="50"/>
  <c r="BQ930" i="50"/>
  <c r="BN930" i="50"/>
  <c r="BO930" i="50"/>
  <c r="BS887" i="50"/>
  <c r="BO887" i="50"/>
  <c r="BN887" i="50"/>
  <c r="BS1030" i="50"/>
  <c r="BO1030" i="50"/>
  <c r="BP1030" i="50"/>
  <c r="BN1030" i="50"/>
  <c r="BO907" i="50"/>
  <c r="BP907" i="50"/>
  <c r="BN907" i="50"/>
  <c r="BU866" i="50"/>
  <c r="BQ866" i="50"/>
  <c r="BO866" i="50"/>
  <c r="BO784" i="50"/>
  <c r="BP784" i="50"/>
  <c r="BQ956" i="50"/>
  <c r="BN956" i="50"/>
  <c r="BP956" i="50"/>
  <c r="BN805" i="50"/>
  <c r="BP805" i="50"/>
  <c r="BQ675" i="50"/>
  <c r="BP675" i="50"/>
  <c r="BO1005" i="50"/>
  <c r="BQ1005" i="50"/>
  <c r="BO790" i="50"/>
  <c r="BQ790" i="50"/>
  <c r="BQ699" i="50"/>
  <c r="BO699" i="50"/>
  <c r="BP699" i="50"/>
  <c r="BO1060" i="50"/>
  <c r="BP1060" i="50"/>
  <c r="BN1060" i="50"/>
  <c r="BQ1060" i="50"/>
  <c r="BN1001" i="50"/>
  <c r="BO1001" i="50"/>
  <c r="BS1001" i="50"/>
  <c r="BP1001" i="50"/>
  <c r="BN929" i="50"/>
  <c r="BO929" i="50"/>
  <c r="BQ929" i="50"/>
  <c r="BP861" i="50"/>
  <c r="BN861" i="50"/>
  <c r="BT782" i="50"/>
  <c r="BN782" i="50"/>
  <c r="BP782" i="50"/>
  <c r="BO782" i="50"/>
  <c r="BQ739" i="50"/>
  <c r="BP739" i="50"/>
  <c r="BO739" i="50"/>
  <c r="BP810" i="50"/>
  <c r="BQ810" i="50"/>
  <c r="BN810" i="50"/>
  <c r="BP747" i="50"/>
  <c r="BO747" i="50"/>
  <c r="BN747" i="50"/>
  <c r="BS722" i="50"/>
  <c r="BN722" i="50"/>
  <c r="BP722" i="50"/>
  <c r="BN676" i="50"/>
  <c r="BP676" i="50"/>
  <c r="BQ676" i="50"/>
  <c r="BO600" i="50"/>
  <c r="BN600" i="50"/>
  <c r="BP600" i="50"/>
  <c r="BQ522" i="50"/>
  <c r="BP522" i="50"/>
  <c r="BO522" i="50"/>
  <c r="BQ464" i="50"/>
  <c r="BN464" i="50"/>
  <c r="BP464" i="50"/>
  <c r="BO464" i="50"/>
  <c r="BS408" i="50"/>
  <c r="BN408" i="50"/>
  <c r="BO408" i="50"/>
  <c r="BN336" i="50"/>
  <c r="BP336" i="50"/>
  <c r="BQ336" i="50"/>
  <c r="BN259" i="50"/>
  <c r="BO259" i="50"/>
  <c r="BQ259" i="50"/>
  <c r="BO737" i="50"/>
  <c r="BN737" i="50"/>
  <c r="BQ737" i="50"/>
  <c r="BP375" i="50"/>
  <c r="BQ375" i="50"/>
  <c r="BO375" i="50"/>
  <c r="BN375" i="50"/>
  <c r="BO306" i="50"/>
  <c r="BP306" i="50"/>
  <c r="BO242" i="50"/>
  <c r="BQ242" i="50"/>
  <c r="BP170" i="50"/>
  <c r="BQ170" i="50"/>
  <c r="BN170" i="50"/>
  <c r="BP141" i="50"/>
  <c r="BN141" i="50"/>
  <c r="BQ141" i="50"/>
  <c r="BQ635" i="50"/>
  <c r="BO635" i="50"/>
  <c r="BP635" i="50"/>
  <c r="BQ544" i="50"/>
  <c r="BN544" i="50"/>
  <c r="BP544" i="50"/>
  <c r="BP369" i="50"/>
  <c r="BO369" i="50"/>
  <c r="BQ369" i="50"/>
  <c r="BN369" i="50"/>
  <c r="BO334" i="50"/>
  <c r="BQ334" i="50"/>
  <c r="BO284" i="50"/>
  <c r="BQ284" i="50"/>
  <c r="BP284" i="50"/>
  <c r="BP246" i="50"/>
  <c r="BN246" i="50"/>
  <c r="BO246" i="50"/>
  <c r="BQ246" i="50"/>
  <c r="BN653" i="50"/>
  <c r="BP653" i="50"/>
  <c r="BQ653" i="50"/>
  <c r="BO566" i="50"/>
  <c r="BN566" i="50"/>
  <c r="BQ566" i="50"/>
  <c r="BP566" i="50"/>
  <c r="BO398" i="50"/>
  <c r="BQ398" i="50"/>
  <c r="BN398" i="50"/>
  <c r="BP398" i="50"/>
  <c r="BN340" i="50"/>
  <c r="BP340" i="50"/>
  <c r="BQ340" i="50"/>
  <c r="BO340" i="50"/>
  <c r="BP290" i="50"/>
  <c r="BQ290" i="50"/>
  <c r="BS290" i="50"/>
  <c r="BN290" i="50"/>
  <c r="BO202" i="50"/>
  <c r="BQ202" i="50"/>
  <c r="BQ156" i="50"/>
  <c r="BP156" i="50"/>
  <c r="BN156" i="50"/>
  <c r="BN91" i="50"/>
  <c r="BQ91" i="50"/>
  <c r="BO91" i="50"/>
  <c r="BQ59" i="50"/>
  <c r="BO59" i="50"/>
  <c r="BN198" i="50"/>
  <c r="BP198" i="50"/>
  <c r="BO198" i="50"/>
  <c r="BQ198" i="50"/>
  <c r="BT99" i="50"/>
  <c r="BQ99" i="50"/>
  <c r="BO99" i="50"/>
  <c r="BP120" i="50"/>
  <c r="BQ120" i="50"/>
  <c r="BN120" i="50"/>
  <c r="BQ73" i="50"/>
  <c r="BO73" i="50"/>
  <c r="BN73" i="50"/>
  <c r="BP73" i="50"/>
  <c r="BG1544" i="50"/>
  <c r="BG1546" i="50"/>
  <c r="BE1530" i="50"/>
  <c r="BU1311" i="50"/>
  <c r="BH1449" i="50"/>
  <c r="BG1362" i="50"/>
  <c r="BF939" i="50"/>
  <c r="BG1263" i="50"/>
  <c r="BE1133" i="50"/>
  <c r="BT653" i="50"/>
  <c r="BH785" i="50"/>
  <c r="BE667" i="50"/>
  <c r="BE538" i="50"/>
  <c r="BH590" i="50"/>
  <c r="BU499" i="50"/>
  <c r="CQ499" i="50" s="1"/>
  <c r="BF404" i="50"/>
  <c r="BT425" i="50"/>
  <c r="BW425" i="50" s="1"/>
  <c r="CE403" i="50"/>
  <c r="BH437" i="50"/>
  <c r="BG530" i="50"/>
  <c r="BH443" i="50"/>
  <c r="BT369" i="50"/>
  <c r="BP242" i="50"/>
  <c r="BP274" i="50"/>
  <c r="BQ778" i="50"/>
  <c r="BO1090" i="50"/>
  <c r="BP556" i="50"/>
  <c r="BO715" i="50"/>
  <c r="BQ1345" i="50"/>
  <c r="BN1426" i="50"/>
  <c r="BO336" i="50"/>
  <c r="BP1032" i="50"/>
  <c r="BO1128" i="50"/>
  <c r="BP99" i="50"/>
  <c r="BS547" i="50"/>
  <c r="BN699" i="50"/>
  <c r="BT68" i="50"/>
  <c r="BG68" i="50"/>
  <c r="BN1142" i="50"/>
  <c r="BT1142" i="50"/>
  <c r="BQ1142" i="50"/>
  <c r="BP1142" i="50"/>
  <c r="BS215" i="50"/>
  <c r="BE215" i="50"/>
  <c r="BG215" i="50"/>
  <c r="BS217" i="50"/>
  <c r="BG217" i="50"/>
  <c r="BU91" i="50"/>
  <c r="BG91" i="50"/>
  <c r="BE91" i="50"/>
  <c r="BH91" i="50"/>
  <c r="BU1013" i="50"/>
  <c r="BP1013" i="50"/>
  <c r="BQ1013" i="50"/>
  <c r="BN167" i="50"/>
  <c r="BP167" i="50"/>
  <c r="BO167" i="50"/>
  <c r="BS167" i="50"/>
  <c r="BQ167" i="50"/>
  <c r="BT807" i="50"/>
  <c r="BG807" i="50"/>
  <c r="BF807" i="50"/>
  <c r="BN1415" i="50"/>
  <c r="BO1415" i="50"/>
  <c r="BS1415" i="50"/>
  <c r="BP1484" i="50"/>
  <c r="BO1484" i="50"/>
  <c r="BN1484" i="50"/>
  <c r="BP1547" i="50"/>
  <c r="BQ1547" i="50"/>
  <c r="BT1478" i="50"/>
  <c r="BQ1478" i="50"/>
  <c r="BP1400" i="50"/>
  <c r="BQ1400" i="50"/>
  <c r="BO1400" i="50"/>
  <c r="BO1303" i="50"/>
  <c r="BQ1303" i="50"/>
  <c r="BP1303" i="50"/>
  <c r="BQ1203" i="50"/>
  <c r="BO1203" i="50"/>
  <c r="BP1203" i="50"/>
  <c r="BN1203" i="50"/>
  <c r="BP1045" i="50"/>
  <c r="BS1045" i="50"/>
  <c r="BQ1321" i="50"/>
  <c r="BN1321" i="50"/>
  <c r="BO1321" i="50"/>
  <c r="BP1321" i="50"/>
  <c r="BP1550" i="50"/>
  <c r="BQ1550" i="50"/>
  <c r="BN1550" i="50"/>
  <c r="BO1550" i="50"/>
  <c r="BS1408" i="50"/>
  <c r="BQ1408" i="50"/>
  <c r="BP1408" i="50"/>
  <c r="BO1408" i="50"/>
  <c r="BO1164" i="50"/>
  <c r="BQ1164" i="50"/>
  <c r="BO1271" i="50"/>
  <c r="BU1271" i="50"/>
  <c r="BP1237" i="50"/>
  <c r="BN1237" i="50"/>
  <c r="BN1389" i="50"/>
  <c r="BO1389" i="50"/>
  <c r="BP1389" i="50"/>
  <c r="BP1264" i="50"/>
  <c r="BN1264" i="50"/>
  <c r="BO1264" i="50"/>
  <c r="BN1337" i="50"/>
  <c r="BP1337" i="50"/>
  <c r="BP1229" i="50"/>
  <c r="BN1229" i="50"/>
  <c r="BU875" i="50"/>
  <c r="BN875" i="50"/>
  <c r="BQ875" i="50"/>
  <c r="BN852" i="50"/>
  <c r="BQ852" i="50"/>
  <c r="BS720" i="50"/>
  <c r="BQ720" i="50"/>
  <c r="BN1115" i="50"/>
  <c r="BP1115" i="50"/>
  <c r="BO1115" i="50"/>
  <c r="BN1034" i="50"/>
  <c r="BO1034" i="50"/>
  <c r="BQ1034" i="50"/>
  <c r="BO822" i="50"/>
  <c r="BQ822" i="50"/>
  <c r="BN822" i="50"/>
  <c r="BP733" i="50"/>
  <c r="BN733" i="50"/>
  <c r="BP1014" i="50"/>
  <c r="BQ1014" i="50"/>
  <c r="BN1014" i="50"/>
  <c r="BO955" i="50"/>
  <c r="BN955" i="50"/>
  <c r="BP955" i="50"/>
  <c r="BQ955" i="50"/>
  <c r="BP923" i="50"/>
  <c r="BN923" i="50"/>
  <c r="BO923" i="50"/>
  <c r="BO885" i="50"/>
  <c r="BP885" i="50"/>
  <c r="BN885" i="50"/>
  <c r="BQ885" i="50"/>
  <c r="BN738" i="50"/>
  <c r="BO738" i="50"/>
  <c r="BQ738" i="50"/>
  <c r="BP702" i="50"/>
  <c r="BN702" i="50"/>
  <c r="BO702" i="50"/>
  <c r="BQ702" i="50"/>
  <c r="BS666" i="50"/>
  <c r="BO666" i="50"/>
  <c r="BQ666" i="50"/>
  <c r="BN626" i="50"/>
  <c r="BO626" i="50"/>
  <c r="BQ626" i="50"/>
  <c r="BN546" i="50"/>
  <c r="BP546" i="50"/>
  <c r="BN514" i="50"/>
  <c r="BP514" i="50"/>
  <c r="BU494" i="50"/>
  <c r="BQ494" i="50"/>
  <c r="BO494" i="50"/>
  <c r="BN494" i="50"/>
  <c r="BN425" i="50"/>
  <c r="BP425" i="50"/>
  <c r="BQ425" i="50"/>
  <c r="BO425" i="50"/>
  <c r="BS394" i="50"/>
  <c r="BN394" i="50"/>
  <c r="BP394" i="50"/>
  <c r="BO366" i="50"/>
  <c r="BQ366" i="50"/>
  <c r="BS366" i="50"/>
  <c r="BN366" i="50"/>
  <c r="BU312" i="50"/>
  <c r="BQ312" i="50"/>
  <c r="BN312" i="50"/>
  <c r="BO312" i="50"/>
  <c r="BN272" i="50"/>
  <c r="BO272" i="50"/>
  <c r="BQ272" i="50"/>
  <c r="BS769" i="50"/>
  <c r="BP769" i="50"/>
  <c r="BO726" i="50"/>
  <c r="BQ726" i="50"/>
  <c r="BP726" i="50"/>
  <c r="BS673" i="50"/>
  <c r="BQ673" i="50"/>
  <c r="BO633" i="50"/>
  <c r="BQ633" i="50"/>
  <c r="BN633" i="50"/>
  <c r="BP633" i="50"/>
  <c r="BP588" i="50"/>
  <c r="BO588" i="50"/>
  <c r="BQ518" i="50"/>
  <c r="BP518" i="50"/>
  <c r="BT518" i="50"/>
  <c r="BN444" i="50"/>
  <c r="BP444" i="50"/>
  <c r="BO444" i="50"/>
  <c r="BP362" i="50"/>
  <c r="BO362" i="50"/>
  <c r="BQ362" i="50"/>
  <c r="BO330" i="50"/>
  <c r="BP330" i="50"/>
  <c r="BN293" i="50"/>
  <c r="BQ293" i="50"/>
  <c r="BP293" i="50"/>
  <c r="BN261" i="50"/>
  <c r="BO261" i="50"/>
  <c r="BP261" i="50"/>
  <c r="BS221" i="50"/>
  <c r="BN221" i="50"/>
  <c r="BN157" i="50"/>
  <c r="BQ157" i="50"/>
  <c r="BP157" i="50"/>
  <c r="BN133" i="50"/>
  <c r="BO133" i="50"/>
  <c r="BN612" i="50"/>
  <c r="BP612" i="50"/>
  <c r="BO612" i="50"/>
  <c r="BS612" i="50"/>
  <c r="BY612" i="50" s="1"/>
  <c r="BQ492" i="50"/>
  <c r="BN492" i="50"/>
  <c r="BO492" i="50"/>
  <c r="BN276" i="50"/>
  <c r="BO276" i="50"/>
  <c r="BP276" i="50"/>
  <c r="BQ276" i="50"/>
  <c r="BN238" i="50"/>
  <c r="BP238" i="50"/>
  <c r="BQ238" i="50"/>
  <c r="BP639" i="50"/>
  <c r="BT639" i="50"/>
  <c r="BN639" i="50"/>
  <c r="BQ639" i="50"/>
  <c r="BO639" i="50"/>
  <c r="BU590" i="50"/>
  <c r="BO590" i="50"/>
  <c r="BQ590" i="50"/>
  <c r="BN590" i="50"/>
  <c r="BP590" i="50"/>
  <c r="BO557" i="50"/>
  <c r="BN526" i="50"/>
  <c r="BQ526" i="50"/>
  <c r="BQ504" i="50"/>
  <c r="BN504" i="50"/>
  <c r="BP504" i="50"/>
  <c r="BN441" i="50"/>
  <c r="BP441" i="50"/>
  <c r="BQ441" i="50"/>
  <c r="BO441" i="50"/>
  <c r="BN389" i="50"/>
  <c r="BP389" i="50"/>
  <c r="BO332" i="50"/>
  <c r="BQ332" i="50"/>
  <c r="BN332" i="50"/>
  <c r="BO303" i="50"/>
  <c r="BN303" i="50"/>
  <c r="BQ303" i="50"/>
  <c r="BP303" i="50"/>
  <c r="BN282" i="50"/>
  <c r="BP282" i="50"/>
  <c r="BQ282" i="50"/>
  <c r="BO260" i="50"/>
  <c r="BP260" i="50"/>
  <c r="BQ260" i="50"/>
  <c r="BN260" i="50"/>
  <c r="BN239" i="50"/>
  <c r="BQ239" i="50"/>
  <c r="BO239" i="50"/>
  <c r="BP239" i="50"/>
  <c r="BN215" i="50"/>
  <c r="BQ215" i="50"/>
  <c r="BO215" i="50"/>
  <c r="BO194" i="50"/>
  <c r="BP194" i="50"/>
  <c r="BS194" i="50"/>
  <c r="BP172" i="50"/>
  <c r="BN172" i="50"/>
  <c r="BO172" i="50"/>
  <c r="BQ172" i="50"/>
  <c r="BS146" i="50"/>
  <c r="BO146" i="50"/>
  <c r="BP146" i="50"/>
  <c r="BO115" i="50"/>
  <c r="BQ115" i="50"/>
  <c r="BP115" i="50"/>
  <c r="BS115" i="50"/>
  <c r="BO212" i="50"/>
  <c r="BQ212" i="50"/>
  <c r="BS212" i="50"/>
  <c r="BN212" i="50"/>
  <c r="BP212" i="50"/>
  <c r="BQ188" i="50"/>
  <c r="BS188" i="50"/>
  <c r="BN188" i="50"/>
  <c r="BO188" i="50"/>
  <c r="BP188" i="50"/>
  <c r="BN140" i="50"/>
  <c r="BP140" i="50"/>
  <c r="BQ140" i="50"/>
  <c r="BO140" i="50"/>
  <c r="BT29" i="50"/>
  <c r="BQ29" i="50"/>
  <c r="BO29" i="50"/>
  <c r="BF1522" i="50"/>
  <c r="BH1522" i="50"/>
  <c r="CE1397" i="50"/>
  <c r="BT1506" i="50"/>
  <c r="BS1266" i="50"/>
  <c r="BY1266" i="50" s="1"/>
  <c r="BF1449" i="50"/>
  <c r="BE1362" i="50"/>
  <c r="BG1129" i="50"/>
  <c r="BS984" i="50"/>
  <c r="BE924" i="50"/>
  <c r="BH945" i="50"/>
  <c r="BE1197" i="50"/>
  <c r="BE946" i="50"/>
  <c r="BH921" i="50"/>
  <c r="BE910" i="50"/>
  <c r="BH939" i="50"/>
  <c r="BF668" i="50"/>
  <c r="BG785" i="50"/>
  <c r="BH667" i="50"/>
  <c r="BU512" i="50"/>
  <c r="BS731" i="50"/>
  <c r="BH737" i="50"/>
  <c r="BH778" i="50"/>
  <c r="BE437" i="50"/>
  <c r="BG461" i="50"/>
  <c r="BG547" i="50"/>
  <c r="BF91" i="50"/>
  <c r="BF68" i="50"/>
  <c r="BP905" i="50"/>
  <c r="BP1261" i="50"/>
  <c r="BP1279" i="50"/>
  <c r="BP1433" i="50"/>
  <c r="BP1453" i="50"/>
  <c r="BO226" i="50"/>
  <c r="BO282" i="50"/>
  <c r="BQ306" i="50"/>
  <c r="BQ330" i="50"/>
  <c r="BS522" i="50"/>
  <c r="BO546" i="50"/>
  <c r="BQ722" i="50"/>
  <c r="BP866" i="50"/>
  <c r="BP922" i="50"/>
  <c r="BN452" i="50"/>
  <c r="BO643" i="50"/>
  <c r="BQ1453" i="50"/>
  <c r="BQ1487" i="50"/>
  <c r="BP341" i="50"/>
  <c r="BQ805" i="50"/>
  <c r="BN1005" i="50"/>
  <c r="BP875" i="50"/>
  <c r="BN1384" i="50"/>
  <c r="BN1408" i="50"/>
  <c r="BP272" i="50"/>
  <c r="BN424" i="50"/>
  <c r="BN784" i="50"/>
  <c r="BO1504" i="50"/>
  <c r="BN675" i="50"/>
  <c r="BQ500" i="50"/>
  <c r="BP852" i="50"/>
  <c r="BQ1055" i="50"/>
  <c r="BN915" i="50"/>
  <c r="BQ915" i="50"/>
  <c r="BP915" i="50"/>
  <c r="BS884" i="50"/>
  <c r="BO217" i="50"/>
  <c r="BQ217" i="50"/>
  <c r="BP217" i="50"/>
  <c r="BO150" i="50"/>
  <c r="BN150" i="50"/>
  <c r="BP150" i="50"/>
  <c r="BU108" i="50"/>
  <c r="BH108" i="50"/>
  <c r="BE108" i="50"/>
  <c r="BG108" i="50"/>
  <c r="BS633" i="50"/>
  <c r="BE633" i="50"/>
  <c r="BH633" i="50"/>
  <c r="BG633" i="50"/>
  <c r="BS512" i="50"/>
  <c r="BQ512" i="50"/>
  <c r="BP512" i="50"/>
  <c r="BO512" i="50"/>
  <c r="BT33" i="50"/>
  <c r="BG33" i="50"/>
  <c r="BQ542" i="50"/>
  <c r="BP542" i="50"/>
  <c r="BN542" i="50"/>
  <c r="BO542" i="50"/>
  <c r="BS89" i="50"/>
  <c r="BH89" i="50"/>
  <c r="BG89" i="50"/>
  <c r="BP40" i="50"/>
  <c r="BQ40" i="50"/>
  <c r="BN40" i="50"/>
  <c r="BG921" i="50"/>
  <c r="BF945" i="50"/>
  <c r="BH1197" i="50"/>
  <c r="BF946" i="50"/>
  <c r="BF921" i="50"/>
  <c r="BG939" i="50"/>
  <c r="BG765" i="50"/>
  <c r="BH702" i="50"/>
  <c r="BH668" i="50"/>
  <c r="BU504" i="50"/>
  <c r="BF778" i="50"/>
  <c r="BE217" i="50"/>
  <c r="BF334" i="50"/>
  <c r="BE461" i="50"/>
  <c r="BF443" i="50"/>
  <c r="BE547" i="50"/>
  <c r="BT455" i="50"/>
  <c r="BH68" i="50"/>
  <c r="BF89" i="50"/>
  <c r="BP673" i="50"/>
  <c r="BP737" i="50"/>
  <c r="BP825" i="50"/>
  <c r="BP1415" i="50"/>
  <c r="BP1501" i="50"/>
  <c r="BS282" i="50"/>
  <c r="BN306" i="50"/>
  <c r="BN330" i="50"/>
  <c r="BQ546" i="50"/>
  <c r="BO722" i="50"/>
  <c r="BP1034" i="50"/>
  <c r="BO1035" i="50"/>
  <c r="BO1187" i="50"/>
  <c r="BQ1379" i="50"/>
  <c r="BP133" i="50"/>
  <c r="BP189" i="50"/>
  <c r="BQ341" i="50"/>
  <c r="BN1013" i="50"/>
  <c r="BO120" i="50"/>
  <c r="BP492" i="50"/>
  <c r="BN987" i="50"/>
  <c r="BP1005" i="50"/>
  <c r="BO238" i="50"/>
  <c r="BO902" i="50"/>
  <c r="BQ1030" i="50"/>
  <c r="BO1142" i="50"/>
  <c r="BQ1001" i="50"/>
  <c r="BN284" i="50"/>
  <c r="BN1271" i="50"/>
  <c r="BO1095" i="50"/>
  <c r="BS1095" i="50"/>
  <c r="BS127" i="50"/>
  <c r="BG127" i="50"/>
  <c r="BF127" i="50"/>
  <c r="BT290" i="50"/>
  <c r="BE290" i="50"/>
  <c r="BF290" i="50"/>
  <c r="BS135" i="50"/>
  <c r="BE135" i="50"/>
  <c r="BH135" i="50"/>
  <c r="BF135" i="50"/>
  <c r="BU323" i="50"/>
  <c r="BF323" i="50"/>
  <c r="BN1393" i="50"/>
  <c r="BO1393" i="50"/>
  <c r="BQ1393" i="50"/>
  <c r="BO1470" i="50"/>
  <c r="BN1470" i="50"/>
  <c r="BO1401" i="50"/>
  <c r="BN1401" i="50"/>
  <c r="BP1401" i="50"/>
  <c r="BO1118" i="50"/>
  <c r="BP1118" i="50"/>
  <c r="BQ1118" i="50"/>
  <c r="BN1080" i="50"/>
  <c r="BO1080" i="50"/>
  <c r="BP1080" i="50"/>
  <c r="BT946" i="50"/>
  <c r="BO946" i="50"/>
  <c r="BP946" i="50"/>
  <c r="BP1158" i="50"/>
  <c r="BN1158" i="50"/>
  <c r="BO1158" i="50"/>
  <c r="BQ1158" i="50"/>
  <c r="BQ1438" i="50"/>
  <c r="BN1438" i="50"/>
  <c r="BO1438" i="50"/>
  <c r="BP1438" i="50"/>
  <c r="BO1198" i="50"/>
  <c r="BQ1198" i="50"/>
  <c r="BN1293" i="50"/>
  <c r="BO1293" i="50"/>
  <c r="BP1293" i="50"/>
  <c r="BQ1293" i="50"/>
  <c r="BO1197" i="50"/>
  <c r="BP1197" i="50"/>
  <c r="BQ1197" i="50"/>
  <c r="BO1073" i="50"/>
  <c r="BQ1073" i="50"/>
  <c r="BP1073" i="50"/>
  <c r="BO1326" i="50"/>
  <c r="BP1326" i="50"/>
  <c r="BN1326" i="50"/>
  <c r="BQ1262" i="50"/>
  <c r="BU1262" i="50"/>
  <c r="BP1262" i="50"/>
  <c r="BN1262" i="50"/>
  <c r="BQ1207" i="50"/>
  <c r="BP1207" i="50"/>
  <c r="BO1207" i="50"/>
  <c r="BN1207" i="50"/>
  <c r="BQ1084" i="50"/>
  <c r="BN1084" i="50"/>
  <c r="BO1084" i="50"/>
  <c r="BO922" i="50"/>
  <c r="BQ922" i="50"/>
  <c r="BN1049" i="50"/>
  <c r="BP1049" i="50"/>
  <c r="BN776" i="50"/>
  <c r="BO776" i="50"/>
  <c r="BP776" i="50"/>
  <c r="BP1077" i="50"/>
  <c r="BQ1077" i="50"/>
  <c r="BN854" i="50"/>
  <c r="BP854" i="50"/>
  <c r="BQ854" i="50"/>
  <c r="BO854" i="50"/>
  <c r="BP734" i="50"/>
  <c r="BN734" i="50"/>
  <c r="BO734" i="50"/>
  <c r="BP1029" i="50"/>
  <c r="BQ1029" i="50"/>
  <c r="BN683" i="50"/>
  <c r="BO683" i="50"/>
  <c r="BQ683" i="50"/>
  <c r="BS897" i="50"/>
  <c r="BP897" i="50"/>
  <c r="BS811" i="50"/>
  <c r="BQ811" i="50"/>
  <c r="BP811" i="50"/>
  <c r="BO811" i="50"/>
  <c r="BN811" i="50"/>
  <c r="BO706" i="50"/>
  <c r="BP706" i="50"/>
  <c r="BN64" i="50"/>
  <c r="BO64" i="50"/>
  <c r="BP64" i="50"/>
  <c r="BQ64" i="50"/>
  <c r="BS1532" i="50"/>
  <c r="BS1487" i="50"/>
  <c r="BY1487" i="50" s="1"/>
  <c r="BE1332" i="50"/>
  <c r="BU1241" i="50"/>
  <c r="BS1412" i="50"/>
  <c r="BY1412" i="50" s="1"/>
  <c r="BG1332" i="50"/>
  <c r="BG1429" i="50"/>
  <c r="BF1197" i="50"/>
  <c r="BS979" i="50"/>
  <c r="BF722" i="50"/>
  <c r="BE716" i="50"/>
  <c r="BS514" i="50"/>
  <c r="BU514" i="50"/>
  <c r="BG778" i="50"/>
  <c r="BG334" i="50"/>
  <c r="BF392" i="50"/>
  <c r="BG575" i="50"/>
  <c r="BH215" i="50"/>
  <c r="BH404" i="50"/>
  <c r="BE183" i="50"/>
  <c r="BH547" i="50"/>
  <c r="BG135" i="50"/>
  <c r="BE89" i="50"/>
  <c r="BP929" i="50"/>
  <c r="BQ194" i="50"/>
  <c r="BO290" i="50"/>
  <c r="BP314" i="50"/>
  <c r="BP490" i="50"/>
  <c r="BP626" i="50"/>
  <c r="BO810" i="50"/>
  <c r="BS1034" i="50"/>
  <c r="BY1034" i="50" s="1"/>
  <c r="BS1250" i="50"/>
  <c r="BQ1331" i="50"/>
  <c r="BQ133" i="50"/>
  <c r="BP280" i="50"/>
  <c r="BP736" i="50"/>
  <c r="BN864" i="50"/>
  <c r="BO1262" i="50"/>
  <c r="BN115" i="50"/>
  <c r="BN635" i="50"/>
  <c r="BS683" i="50"/>
  <c r="BQ907" i="50"/>
  <c r="BQ1115" i="50"/>
  <c r="BO956" i="50"/>
  <c r="BS398" i="50"/>
  <c r="BP494" i="50"/>
  <c r="BO983" i="50"/>
  <c r="BO1337" i="50"/>
  <c r="BH299" i="50"/>
  <c r="BS299" i="50"/>
  <c r="BH472" i="50"/>
  <c r="BE472" i="50"/>
  <c r="BG472" i="50"/>
  <c r="BS472" i="50"/>
  <c r="BT1464" i="50"/>
  <c r="BN1464" i="50"/>
  <c r="BN310" i="50"/>
  <c r="BO310" i="50"/>
  <c r="BQ310" i="50"/>
  <c r="BT564" i="50"/>
  <c r="BQ564" i="50"/>
  <c r="BO564" i="50"/>
  <c r="BT58" i="50"/>
  <c r="BE58" i="50"/>
  <c r="BG58" i="50"/>
  <c r="BF58" i="50"/>
  <c r="BU924" i="50"/>
  <c r="BQ924" i="50"/>
  <c r="BN924" i="50"/>
  <c r="BO924" i="50"/>
  <c r="BU34" i="50"/>
  <c r="BH34" i="50"/>
  <c r="BF34" i="50"/>
  <c r="BT1553" i="50"/>
  <c r="BN1553" i="50"/>
  <c r="BO1553" i="50"/>
  <c r="BN1411" i="50"/>
  <c r="BO1411" i="50"/>
  <c r="BP1426" i="50"/>
  <c r="BO1426" i="50"/>
  <c r="BS1425" i="50"/>
  <c r="BP1425" i="50"/>
  <c r="BQ1425" i="50"/>
  <c r="BO1373" i="50"/>
  <c r="BP1373" i="50"/>
  <c r="BN1171" i="50"/>
  <c r="BS1171" i="50"/>
  <c r="BQ1171" i="50"/>
  <c r="BO1171" i="50"/>
  <c r="BP1171" i="50"/>
  <c r="BN1012" i="50"/>
  <c r="BO1012" i="50"/>
  <c r="BP1012" i="50"/>
  <c r="BQ1012" i="50"/>
  <c r="BQ1266" i="50"/>
  <c r="BN1266" i="50"/>
  <c r="BO1266" i="50"/>
  <c r="BO1372" i="50"/>
  <c r="BU1372" i="50"/>
  <c r="BP1372" i="50"/>
  <c r="BO1238" i="50"/>
  <c r="BP1238" i="50"/>
  <c r="BQ1238" i="50"/>
  <c r="BO1329" i="50"/>
  <c r="BN1329" i="50"/>
  <c r="BQ1329" i="50"/>
  <c r="BO1021" i="50"/>
  <c r="BQ1021" i="50"/>
  <c r="BP1021" i="50"/>
  <c r="BN1111" i="50"/>
  <c r="BQ1111" i="50"/>
  <c r="BO1111" i="50"/>
  <c r="BN932" i="50"/>
  <c r="BO932" i="50"/>
  <c r="BQ932" i="50"/>
  <c r="BP808" i="50"/>
  <c r="BQ808" i="50"/>
  <c r="BS808" i="50"/>
  <c r="BN808" i="50"/>
  <c r="BQ768" i="50"/>
  <c r="BN768" i="50"/>
  <c r="BO768" i="50"/>
  <c r="BP904" i="50"/>
  <c r="BQ904" i="50"/>
  <c r="BO1044" i="50"/>
  <c r="BQ1044" i="50"/>
  <c r="BN663" i="50"/>
  <c r="BQ663" i="50"/>
  <c r="BO663" i="50"/>
  <c r="BT97" i="50"/>
  <c r="BQ97" i="50"/>
  <c r="BO97" i="50"/>
  <c r="BN97" i="50"/>
  <c r="BU1478" i="50"/>
  <c r="BG1449" i="50"/>
  <c r="BS1204" i="50"/>
  <c r="BF1429" i="50"/>
  <c r="BU1470" i="50"/>
  <c r="BU1384" i="50"/>
  <c r="BH1332" i="50"/>
  <c r="BF1133" i="50"/>
  <c r="BH1429" i="50"/>
  <c r="BS1117" i="50"/>
  <c r="BS854" i="50"/>
  <c r="BY854" i="50" s="1"/>
  <c r="BH722" i="50"/>
  <c r="BG716" i="50"/>
  <c r="BH530" i="50"/>
  <c r="BG392" i="50"/>
  <c r="BH575" i="50"/>
  <c r="BH323" i="50"/>
  <c r="BU332" i="50"/>
  <c r="BG551" i="50"/>
  <c r="BF33" i="50"/>
  <c r="BP1287" i="50"/>
  <c r="BP1441" i="50"/>
  <c r="BN194" i="50"/>
  <c r="BS314" i="50"/>
  <c r="BS626" i="50"/>
  <c r="BP930" i="50"/>
  <c r="BP1044" i="50"/>
  <c r="BO675" i="50"/>
  <c r="BQ1411" i="50"/>
  <c r="BO141" i="50"/>
  <c r="BN1021" i="50"/>
  <c r="BQ1229" i="50"/>
  <c r="BN1276" i="50"/>
  <c r="BN1478" i="50"/>
  <c r="BO808" i="50"/>
  <c r="BO676" i="50"/>
  <c r="BP59" i="50"/>
  <c r="BQ747" i="50"/>
  <c r="BN518" i="50"/>
  <c r="BQ782" i="50"/>
  <c r="BP215" i="50"/>
  <c r="BP1259" i="50"/>
  <c r="BQ1259" i="50"/>
  <c r="BU340" i="50"/>
  <c r="BN643" i="50"/>
  <c r="BO575" i="50"/>
  <c r="BN575" i="50"/>
  <c r="BQ551" i="50"/>
  <c r="BO551" i="50"/>
  <c r="BP551" i="50"/>
  <c r="BT697" i="50"/>
  <c r="BQ1295" i="50"/>
  <c r="BQ1437" i="50"/>
  <c r="BT1092" i="50"/>
  <c r="BS1062" i="50"/>
  <c r="BO837" i="50"/>
  <c r="BP837" i="50"/>
  <c r="BQ823" i="50"/>
  <c r="BO823" i="50"/>
  <c r="BN966" i="50"/>
  <c r="BP966" i="50"/>
  <c r="BQ966" i="50"/>
  <c r="BN804" i="50"/>
  <c r="BO804" i="50"/>
  <c r="BP790" i="50"/>
  <c r="BS790" i="50"/>
  <c r="BS852" i="50"/>
  <c r="BO852" i="50"/>
  <c r="BS60" i="50"/>
  <c r="BN60" i="50"/>
  <c r="BP60" i="50"/>
  <c r="BQ60" i="50"/>
  <c r="BP1465" i="50"/>
  <c r="BT1426" i="50"/>
  <c r="BS1535" i="50"/>
  <c r="BQ1464" i="50"/>
  <c r="BN483" i="50"/>
  <c r="BP483" i="50"/>
  <c r="BP305" i="50"/>
  <c r="BN305" i="50"/>
  <c r="BQ305" i="50"/>
  <c r="BT259" i="50"/>
  <c r="BN1179" i="50"/>
  <c r="BS1153" i="50"/>
  <c r="BN758" i="50"/>
  <c r="BQ758" i="50"/>
  <c r="BN777" i="50"/>
  <c r="BQ431" i="50"/>
  <c r="BO431" i="50"/>
  <c r="BP431" i="50"/>
  <c r="BN334" i="50"/>
  <c r="BP334" i="50"/>
  <c r="BN311" i="50"/>
  <c r="BQ311" i="50"/>
  <c r="BO311" i="50"/>
  <c r="BQ81" i="50"/>
  <c r="BP81" i="50"/>
  <c r="BS38" i="50"/>
  <c r="BP38" i="50"/>
  <c r="BN326" i="50"/>
  <c r="BQ326" i="50"/>
  <c r="BN52" i="50"/>
  <c r="BP52" i="50"/>
  <c r="BO52" i="50"/>
  <c r="BQ52" i="50"/>
  <c r="BS142" i="50"/>
  <c r="BO142" i="50"/>
  <c r="BN22" i="50"/>
  <c r="BP22" i="50"/>
  <c r="BP9" i="50"/>
  <c r="BN9" i="50"/>
  <c r="BQ9" i="50"/>
  <c r="BN151" i="50"/>
  <c r="BO151" i="50"/>
  <c r="BQ151" i="50"/>
  <c r="BQ36" i="50"/>
  <c r="BN36" i="50"/>
  <c r="BP36" i="50"/>
  <c r="BN14" i="50"/>
  <c r="BQ14" i="50"/>
  <c r="BT73" i="50"/>
  <c r="BS1373" i="50"/>
  <c r="BE202" i="50"/>
  <c r="BU544" i="50"/>
  <c r="BU356" i="50"/>
  <c r="BS1426" i="50"/>
  <c r="BQ1264" i="50"/>
  <c r="BT1207" i="50"/>
  <c r="BO1070" i="50"/>
  <c r="BN1070" i="50"/>
  <c r="BU956" i="50"/>
  <c r="BN1453" i="50"/>
  <c r="BQ1292" i="50"/>
  <c r="BO1292" i="50"/>
  <c r="BO681" i="50"/>
  <c r="BN681" i="50"/>
  <c r="BS681" i="50"/>
  <c r="BO662" i="50"/>
  <c r="BQ662" i="50"/>
  <c r="BN623" i="50"/>
  <c r="BP623" i="50"/>
  <c r="BQ623" i="50"/>
  <c r="BN555" i="50"/>
  <c r="BP555" i="50"/>
  <c r="BP310" i="50"/>
  <c r="BU1519" i="50"/>
  <c r="BU1441" i="50"/>
  <c r="BO1383" i="50"/>
  <c r="BU1264" i="50"/>
  <c r="BQ1243" i="50"/>
  <c r="BS938" i="50"/>
  <c r="BN1025" i="50"/>
  <c r="BU1025" i="50"/>
  <c r="BU983" i="50"/>
  <c r="BU1000" i="50"/>
  <c r="BS804" i="50"/>
  <c r="BS836" i="50"/>
  <c r="BO825" i="50"/>
  <c r="BN825" i="50"/>
  <c r="BN135" i="50"/>
  <c r="BP135" i="50"/>
  <c r="BU1116" i="50"/>
  <c r="BN1345" i="50"/>
  <c r="BN1517" i="50"/>
  <c r="BQ1372" i="50"/>
  <c r="BO1097" i="50"/>
  <c r="BT1075" i="50"/>
  <c r="BU929" i="50"/>
  <c r="BU1164" i="50"/>
  <c r="BP967" i="50"/>
  <c r="BO967" i="50"/>
  <c r="BN967" i="50"/>
  <c r="BO721" i="50"/>
  <c r="BQ721" i="50"/>
  <c r="BU663" i="50"/>
  <c r="BT441" i="50"/>
  <c r="BT683" i="50"/>
  <c r="BN84" i="50"/>
  <c r="BP84" i="50"/>
  <c r="BQ1470" i="50"/>
  <c r="BQ1308" i="50"/>
  <c r="BN1278" i="50"/>
  <c r="BO1478" i="50"/>
  <c r="BQ1532" i="50"/>
  <c r="BP1256" i="50"/>
  <c r="BT1501" i="50"/>
  <c r="BT1411" i="50"/>
  <c r="BO793" i="50"/>
  <c r="BQ793" i="50"/>
  <c r="BN583" i="50"/>
  <c r="BP583" i="50"/>
  <c r="BQ583" i="50"/>
  <c r="BT635" i="50"/>
  <c r="BP455" i="50"/>
  <c r="BS455" i="50"/>
  <c r="BS276" i="50"/>
  <c r="BP332" i="50"/>
  <c r="BU1203" i="50"/>
  <c r="BU1145" i="50"/>
  <c r="BU1551" i="50"/>
  <c r="BO1547" i="50"/>
  <c r="BO1519" i="50"/>
  <c r="BU1453" i="50"/>
  <c r="BQ1326" i="50"/>
  <c r="BT1215" i="50"/>
  <c r="BX1215" i="50" s="1"/>
  <c r="BP1215" i="50"/>
  <c r="BP980" i="50"/>
  <c r="BQ980" i="50"/>
  <c r="BT816" i="50"/>
  <c r="BO1213" i="50"/>
  <c r="BN603" i="50"/>
  <c r="BT202" i="50"/>
  <c r="BU156" i="50"/>
  <c r="BU1127" i="50"/>
  <c r="BQ1503" i="50"/>
  <c r="BN1403" i="50"/>
  <c r="BO1403" i="50"/>
  <c r="BP1360" i="50"/>
  <c r="BS1180" i="50"/>
  <c r="BU811" i="50"/>
  <c r="BT930" i="50"/>
  <c r="BU436" i="50"/>
  <c r="BU781" i="50"/>
  <c r="BO1013" i="50"/>
  <c r="BP775" i="50"/>
  <c r="BQ775" i="50"/>
  <c r="BU676" i="50"/>
  <c r="BN436" i="50"/>
  <c r="BP527" i="50"/>
  <c r="BQ527" i="50"/>
  <c r="BO526" i="50"/>
  <c r="BN671" i="50"/>
  <c r="BQ671" i="50"/>
  <c r="BT588" i="50"/>
  <c r="BU736" i="50"/>
  <c r="BQ1506" i="50"/>
  <c r="BP1250" i="50"/>
  <c r="BT955" i="50"/>
  <c r="BN1238" i="50"/>
  <c r="BU1035" i="50"/>
  <c r="BU923" i="50"/>
  <c r="BP1111" i="50"/>
  <c r="BO1254" i="50"/>
  <c r="BU1005" i="50"/>
  <c r="BX1005" i="50" s="1"/>
  <c r="BT1077" i="50"/>
  <c r="BN866" i="50"/>
  <c r="BU739" i="50"/>
  <c r="BU490" i="50"/>
  <c r="BU546" i="50"/>
  <c r="BO504" i="50"/>
  <c r="BQ251" i="50"/>
  <c r="BQ111" i="50"/>
  <c r="BU318" i="50"/>
  <c r="BU1547" i="50"/>
  <c r="BN1261" i="50"/>
  <c r="BT699" i="50"/>
  <c r="BT444" i="50"/>
  <c r="BT299" i="50"/>
  <c r="BT242" i="50"/>
  <c r="BT689" i="50"/>
  <c r="BT36" i="50"/>
  <c r="BU897" i="50"/>
  <c r="BT777" i="50"/>
  <c r="BU59" i="50"/>
  <c r="BT675" i="50"/>
  <c r="BT438" i="50"/>
  <c r="BS1291" i="50"/>
  <c r="BT511" i="50"/>
  <c r="BT154" i="50"/>
  <c r="BH1195" i="50"/>
  <c r="BS1514" i="50"/>
  <c r="BS1381" i="50"/>
  <c r="BT983" i="50"/>
  <c r="BT1115" i="50"/>
  <c r="BO1029" i="50"/>
  <c r="BN726" i="50"/>
  <c r="BG722" i="50"/>
  <c r="BO697" i="50"/>
  <c r="BP663" i="50"/>
  <c r="BT684" i="50"/>
  <c r="BS318" i="50"/>
  <c r="BU336" i="50"/>
  <c r="BU22" i="50"/>
  <c r="BT958" i="50"/>
  <c r="BU79" i="50"/>
  <c r="BS1518" i="50"/>
  <c r="BH1542" i="50"/>
  <c r="BG1560" i="50"/>
  <c r="BO1497" i="50"/>
  <c r="BP1368" i="50"/>
  <c r="BT1337" i="50"/>
  <c r="BO1259" i="50"/>
  <c r="BT1461" i="50"/>
  <c r="BU1308" i="50"/>
  <c r="BQ1241" i="50"/>
  <c r="BU1132" i="50"/>
  <c r="BN1311" i="50"/>
  <c r="BN934" i="50"/>
  <c r="BT922" i="50"/>
  <c r="BU805" i="50"/>
  <c r="BU768" i="50"/>
  <c r="BU861" i="50"/>
  <c r="BT825" i="50"/>
  <c r="BO861" i="50"/>
  <c r="BN774" i="50"/>
  <c r="BS672" i="50"/>
  <c r="BU471" i="50"/>
  <c r="BU633" i="50"/>
  <c r="BS410" i="50"/>
  <c r="BP356" i="50"/>
  <c r="BN489" i="50"/>
  <c r="BS482" i="50"/>
  <c r="BU64" i="50"/>
  <c r="BN45" i="50"/>
  <c r="BN189" i="50"/>
  <c r="BO43" i="50"/>
  <c r="BU1508" i="50"/>
  <c r="BT1279" i="50"/>
  <c r="BS258" i="50"/>
  <c r="BU73" i="50"/>
  <c r="BS1046" i="50"/>
  <c r="BU784" i="50"/>
  <c r="BS284" i="50"/>
  <c r="BP1298" i="50"/>
  <c r="BS1331" i="50"/>
  <c r="BU1484" i="50"/>
  <c r="BF1440" i="50"/>
  <c r="BS1393" i="50"/>
  <c r="BU1279" i="50"/>
  <c r="BP1482" i="50"/>
  <c r="BT1400" i="50"/>
  <c r="BU1312" i="50"/>
  <c r="BU1238" i="50"/>
  <c r="BO1131" i="50"/>
  <c r="BP1178" i="50"/>
  <c r="BU1207" i="50"/>
  <c r="BT1118" i="50"/>
  <c r="BU1177" i="50"/>
  <c r="BP1120" i="50"/>
  <c r="BT1080" i="50"/>
  <c r="BO833" i="50"/>
  <c r="BU798" i="50"/>
  <c r="BO785" i="50"/>
  <c r="BN939" i="50"/>
  <c r="BQ848" i="50"/>
  <c r="BT747" i="50"/>
  <c r="BG733" i="50"/>
  <c r="BN979" i="50"/>
  <c r="BT790" i="50"/>
  <c r="BU737" i="50"/>
  <c r="BT844" i="50"/>
  <c r="BU526" i="50"/>
  <c r="BN469" i="50"/>
  <c r="BU557" i="50"/>
  <c r="BP379" i="50"/>
  <c r="BO459" i="50"/>
  <c r="BT274" i="50"/>
  <c r="BQ359" i="50"/>
  <c r="BN77" i="50"/>
  <c r="BT247" i="50"/>
  <c r="BP75" i="50"/>
  <c r="BT55" i="50"/>
  <c r="BG405" i="50"/>
  <c r="BS226" i="50"/>
  <c r="BF147" i="50"/>
  <c r="BG104" i="50"/>
  <c r="BF32" i="50"/>
  <c r="BF18" i="50"/>
  <c r="BP79" i="50"/>
  <c r="BG69" i="50"/>
  <c r="BH37" i="50"/>
  <c r="BG20" i="50"/>
  <c r="BE27" i="50"/>
  <c r="BE47" i="50"/>
  <c r="BT1233" i="50"/>
  <c r="BU1029" i="50"/>
  <c r="BT1505" i="50"/>
  <c r="BT997" i="50"/>
  <c r="BT848" i="50"/>
  <c r="BU1379" i="50"/>
  <c r="BT1229" i="50"/>
  <c r="BS736" i="50"/>
  <c r="BS566" i="50"/>
  <c r="BU120" i="50"/>
  <c r="BT137" i="50"/>
  <c r="BS569" i="50"/>
  <c r="BS157" i="50"/>
  <c r="BT728" i="50"/>
  <c r="BT565" i="50"/>
  <c r="BT680" i="50"/>
  <c r="BS1452" i="50"/>
  <c r="BY1452" i="50" s="1"/>
  <c r="BU1039" i="50"/>
  <c r="BT756" i="50"/>
  <c r="BS141" i="50"/>
  <c r="BU776" i="50"/>
  <c r="BS894" i="50"/>
  <c r="BU902" i="50"/>
  <c r="BU1401" i="50"/>
  <c r="BU1400" i="50"/>
  <c r="BP1457" i="50"/>
  <c r="BQ1484" i="50"/>
  <c r="BP1512" i="50"/>
  <c r="BU1438" i="50"/>
  <c r="BO1381" i="50"/>
  <c r="BQ1249" i="50"/>
  <c r="BN1272" i="50"/>
  <c r="BO1563" i="50"/>
  <c r="BO1518" i="50"/>
  <c r="BT1333" i="50"/>
  <c r="BS1286" i="50"/>
  <c r="BY1286" i="50" s="1"/>
  <c r="BP1251" i="50"/>
  <c r="BT1503" i="50"/>
  <c r="BT1321" i="50"/>
  <c r="CD1321" i="50" s="1"/>
  <c r="BN1312" i="50"/>
  <c r="BU1237" i="50"/>
  <c r="BO1252" i="50"/>
  <c r="BO1237" i="50"/>
  <c r="BN1208" i="50"/>
  <c r="BP1055" i="50"/>
  <c r="BQ1045" i="50"/>
  <c r="BN1218" i="50"/>
  <c r="BO1000" i="50"/>
  <c r="BG970" i="50"/>
  <c r="BS932" i="50"/>
  <c r="BS1187" i="50"/>
  <c r="BU987" i="50"/>
  <c r="BN1177" i="50"/>
  <c r="BO1184" i="50"/>
  <c r="BN838" i="50"/>
  <c r="BO805" i="50"/>
  <c r="BO791" i="50"/>
  <c r="BU822" i="50"/>
  <c r="BU785" i="50"/>
  <c r="BO731" i="50"/>
  <c r="BP770" i="50"/>
  <c r="BO655" i="50"/>
  <c r="BE640" i="50"/>
  <c r="BG517" i="50"/>
  <c r="BO695" i="50"/>
  <c r="BP725" i="50"/>
  <c r="BT437" i="50"/>
  <c r="BP665" i="50"/>
  <c r="BN692" i="50"/>
  <c r="BN331" i="50"/>
  <c r="BN694" i="50"/>
  <c r="BT186" i="50"/>
  <c r="BT161" i="50"/>
  <c r="BN109" i="50"/>
  <c r="BP221" i="50"/>
  <c r="BQ279" i="50"/>
  <c r="BS106" i="50"/>
  <c r="BQ273" i="50"/>
  <c r="BS17" i="50"/>
  <c r="BS21" i="50"/>
  <c r="BU1009" i="50"/>
  <c r="BT303" i="50"/>
  <c r="BN1024" i="50"/>
  <c r="BU40" i="50"/>
  <c r="BQ435" i="50"/>
  <c r="BN1360" i="50"/>
  <c r="BO1360" i="50"/>
  <c r="BQ1138" i="50"/>
  <c r="BP1140" i="50"/>
  <c r="BO1138" i="50"/>
  <c r="BN1140" i="50"/>
  <c r="BN1138" i="50"/>
  <c r="BN770" i="50"/>
  <c r="BP774" i="50"/>
  <c r="BQ770" i="50"/>
  <c r="BS693" i="50"/>
  <c r="BP554" i="50"/>
  <c r="BP435" i="50"/>
  <c r="BO439" i="50"/>
  <c r="BS435" i="50"/>
  <c r="BP436" i="50"/>
  <c r="BN435" i="50"/>
  <c r="BQ439" i="50"/>
  <c r="BO255" i="50"/>
  <c r="BQ255" i="50"/>
  <c r="BS41" i="50"/>
  <c r="BN42" i="50"/>
  <c r="BO45" i="50"/>
  <c r="BN43" i="50"/>
  <c r="BP45" i="50"/>
  <c r="BQ45" i="50"/>
  <c r="BP43" i="50"/>
  <c r="BP1253" i="50"/>
  <c r="BO1256" i="50"/>
  <c r="BN1251" i="50"/>
  <c r="BQ1251" i="50"/>
  <c r="BN1256" i="50"/>
  <c r="BQ1256" i="50"/>
  <c r="BP1254" i="50"/>
  <c r="BP1134" i="50"/>
  <c r="BN1117" i="50"/>
  <c r="BP1131" i="50"/>
  <c r="BO1134" i="50"/>
  <c r="BS1116" i="50"/>
  <c r="BS1135" i="50"/>
  <c r="BS1121" i="50"/>
  <c r="BQ1131" i="50"/>
  <c r="BN1120" i="50"/>
  <c r="BQ1120" i="50"/>
  <c r="BN1131" i="50"/>
  <c r="BP957" i="50"/>
  <c r="BQ957" i="50"/>
  <c r="BP939" i="50"/>
  <c r="BQ936" i="50"/>
  <c r="BP936" i="50"/>
  <c r="BO939" i="50"/>
  <c r="BO936" i="50"/>
  <c r="BQ939" i="50"/>
  <c r="BN543" i="50"/>
  <c r="BS526" i="50"/>
  <c r="BS541" i="50"/>
  <c r="BS530" i="50"/>
  <c r="BY530" i="50" s="1"/>
  <c r="BN379" i="50"/>
  <c r="BS379" i="50"/>
  <c r="BQ379" i="50"/>
  <c r="BP318" i="50"/>
  <c r="BO318" i="50"/>
  <c r="BQ323" i="50"/>
  <c r="BO323" i="50"/>
  <c r="BS320" i="50"/>
  <c r="BO173" i="50"/>
  <c r="BP127" i="50"/>
  <c r="BS128" i="50"/>
  <c r="BQ127" i="50"/>
  <c r="BP1233" i="50"/>
  <c r="BS1089" i="50"/>
  <c r="BQ921" i="50"/>
  <c r="BU908" i="50"/>
  <c r="BS747" i="50"/>
  <c r="BS121" i="50"/>
  <c r="BY121" i="50" s="1"/>
  <c r="BQ75" i="50"/>
  <c r="BN75" i="50"/>
  <c r="BP77" i="50"/>
  <c r="BO77" i="50"/>
  <c r="BQ77" i="50"/>
  <c r="BO33" i="50"/>
  <c r="BO1294" i="50"/>
  <c r="BU1296" i="50"/>
  <c r="BQ1283" i="50"/>
  <c r="BN1184" i="50"/>
  <c r="BP1168" i="50"/>
  <c r="BP1177" i="50"/>
  <c r="BQ1184" i="50"/>
  <c r="BP1184" i="50"/>
  <c r="BU1024" i="50"/>
  <c r="BQ1024" i="50"/>
  <c r="BO1018" i="50"/>
  <c r="BP1024" i="50"/>
  <c r="BN1018" i="50"/>
  <c r="BO1024" i="50"/>
  <c r="BN725" i="50"/>
  <c r="BQ731" i="50"/>
  <c r="BN731" i="50"/>
  <c r="BP730" i="50"/>
  <c r="BS459" i="50"/>
  <c r="BQ471" i="50"/>
  <c r="BP471" i="50"/>
  <c r="BQ469" i="50"/>
  <c r="BO471" i="50"/>
  <c r="BP469" i="50"/>
  <c r="BQ455" i="50"/>
  <c r="BN471" i="50"/>
  <c r="BQ459" i="50"/>
  <c r="BO463" i="50"/>
  <c r="BQ395" i="50"/>
  <c r="BP395" i="50"/>
  <c r="BO395" i="50"/>
  <c r="BN395" i="50"/>
  <c r="BN463" i="50"/>
  <c r="BO449" i="50"/>
  <c r="BN466" i="50"/>
  <c r="BO462" i="50"/>
  <c r="BP462" i="50"/>
  <c r="BN462" i="50"/>
  <c r="BO402" i="50"/>
  <c r="BS339" i="50"/>
  <c r="BN279" i="50"/>
  <c r="BP273" i="50"/>
  <c r="BP275" i="50"/>
  <c r="BO275" i="50"/>
  <c r="BO279" i="50"/>
  <c r="BQ275" i="50"/>
  <c r="BP279" i="50"/>
  <c r="BQ221" i="50"/>
  <c r="BP104" i="50"/>
  <c r="BN105" i="50"/>
  <c r="BQ106" i="50"/>
  <c r="BN104" i="50"/>
  <c r="BS109" i="50"/>
  <c r="BP106" i="50"/>
  <c r="BO109" i="50"/>
  <c r="BS104" i="50"/>
  <c r="BO106" i="50"/>
  <c r="BQ109" i="50"/>
  <c r="BN106" i="50"/>
  <c r="BP105" i="50"/>
  <c r="BO105" i="50"/>
  <c r="BP57" i="50"/>
  <c r="BO57" i="50"/>
  <c r="BQ57" i="50"/>
  <c r="BO19" i="50"/>
  <c r="BN19" i="50"/>
  <c r="BS19" i="50"/>
  <c r="BQ1479" i="50"/>
  <c r="BP1381" i="50"/>
  <c r="BQ1371" i="50"/>
  <c r="BQ1381" i="50"/>
  <c r="BN842" i="50"/>
  <c r="BO848" i="50"/>
  <c r="BQ833" i="50"/>
  <c r="BS842" i="50"/>
  <c r="BN848" i="50"/>
  <c r="BN833" i="50"/>
  <c r="BP833" i="50"/>
  <c r="BS833" i="50"/>
  <c r="BQ842" i="50"/>
  <c r="BQ714" i="50"/>
  <c r="BP714" i="50"/>
  <c r="BN714" i="50"/>
  <c r="BQ700" i="50"/>
  <c r="BP700" i="50"/>
  <c r="BO700" i="50"/>
  <c r="BS450" i="50"/>
  <c r="BP328" i="50"/>
  <c r="BO337" i="50"/>
  <c r="BP338" i="50"/>
  <c r="BN328" i="50"/>
  <c r="BN337" i="50"/>
  <c r="BO338" i="50"/>
  <c r="BS328" i="50"/>
  <c r="BP331" i="50"/>
  <c r="BO331" i="50"/>
  <c r="BQ331" i="50"/>
  <c r="BO189" i="50"/>
  <c r="BQ189" i="50"/>
  <c r="BS102" i="50"/>
  <c r="BP46" i="50"/>
  <c r="BO46" i="50"/>
  <c r="BN1506" i="50"/>
  <c r="BO1506" i="50"/>
  <c r="BN1518" i="50"/>
  <c r="BP1506" i="50"/>
  <c r="BO1526" i="50"/>
  <c r="BQ1208" i="50"/>
  <c r="BQ1202" i="50"/>
  <c r="BP1208" i="50"/>
  <c r="BP1202" i="50"/>
  <c r="BO1208" i="50"/>
  <c r="BO1202" i="50"/>
  <c r="BQ1218" i="50"/>
  <c r="BP1042" i="50"/>
  <c r="BO1059" i="50"/>
  <c r="BO899" i="50"/>
  <c r="BS803" i="50"/>
  <c r="BP661" i="50"/>
  <c r="BQ664" i="50"/>
  <c r="BQ661" i="50"/>
  <c r="BP664" i="50"/>
  <c r="BN661" i="50"/>
  <c r="BO664" i="50"/>
  <c r="BS661" i="50"/>
  <c r="BS593" i="50"/>
  <c r="BP482" i="50"/>
  <c r="BN482" i="50"/>
  <c r="BQ482" i="50"/>
  <c r="BU478" i="50"/>
  <c r="BQ410" i="50"/>
  <c r="BT412" i="50"/>
  <c r="BO355" i="50"/>
  <c r="BP355" i="50"/>
  <c r="BT71" i="50"/>
  <c r="BO419" i="50"/>
  <c r="BP419" i="50"/>
  <c r="BQ419" i="50"/>
  <c r="BN568" i="50"/>
  <c r="BP568" i="50"/>
  <c r="BO363" i="50"/>
  <c r="BP363" i="50"/>
  <c r="BQ363" i="50"/>
  <c r="BS363" i="50"/>
  <c r="BP677" i="50"/>
  <c r="BS677" i="50"/>
  <c r="BN677" i="50"/>
  <c r="BQ677" i="50"/>
  <c r="BN313" i="50"/>
  <c r="BQ313" i="50"/>
  <c r="BO313" i="50"/>
  <c r="BP313" i="50"/>
  <c r="BN253" i="50"/>
  <c r="BQ253" i="50"/>
  <c r="BO253" i="50"/>
  <c r="BN177" i="50"/>
  <c r="BQ177" i="50"/>
  <c r="BO177" i="50"/>
  <c r="BP177" i="50"/>
  <c r="BN161" i="50"/>
  <c r="BQ161" i="50"/>
  <c r="BO161" i="50"/>
  <c r="BP161" i="50"/>
  <c r="BN88" i="50"/>
  <c r="BO88" i="50"/>
  <c r="BP88" i="50"/>
  <c r="BQ88" i="50"/>
  <c r="BO324" i="50"/>
  <c r="BP324" i="50"/>
  <c r="BQ324" i="50"/>
  <c r="BS103" i="50"/>
  <c r="BY103" i="50" s="1"/>
  <c r="BN103" i="50"/>
  <c r="BQ103" i="50"/>
  <c r="BP103" i="50"/>
  <c r="BO103" i="50"/>
  <c r="BN304" i="50"/>
  <c r="BO304" i="50"/>
  <c r="BP304" i="50"/>
  <c r="BQ304" i="50"/>
  <c r="BP139" i="50"/>
  <c r="BN139" i="50"/>
  <c r="BQ139" i="50"/>
  <c r="BO17" i="50"/>
  <c r="BP17" i="50"/>
  <c r="BN17" i="50"/>
  <c r="BO271" i="50"/>
  <c r="BN271" i="50"/>
  <c r="BQ271" i="50"/>
  <c r="BQ21" i="50"/>
  <c r="BO21" i="50"/>
  <c r="BP21" i="50"/>
  <c r="BO317" i="50"/>
  <c r="BP317" i="50"/>
  <c r="BS317" i="50"/>
  <c r="BN136" i="50"/>
  <c r="BO136" i="50"/>
  <c r="BP136" i="50"/>
  <c r="BS302" i="50"/>
  <c r="BN302" i="50"/>
  <c r="BO302" i="50"/>
  <c r="BP302" i="50"/>
  <c r="BP28" i="50"/>
  <c r="BQ28" i="50"/>
  <c r="BN54" i="50"/>
  <c r="BO54" i="50"/>
  <c r="BP54" i="50"/>
  <c r="BQ54" i="50"/>
  <c r="BS917" i="50"/>
  <c r="BN917" i="50"/>
  <c r="BP1221" i="50"/>
  <c r="BO1221" i="50"/>
  <c r="BN1221" i="50"/>
  <c r="BQ1221" i="50"/>
  <c r="BH23" i="50"/>
  <c r="BG123" i="50"/>
  <c r="BH152" i="50"/>
  <c r="BE106" i="50"/>
  <c r="BE37" i="50"/>
  <c r="BE69" i="50"/>
  <c r="BP253" i="50"/>
  <c r="BN324" i="50"/>
  <c r="BQ894" i="50"/>
  <c r="BP894" i="50"/>
  <c r="BO757" i="50"/>
  <c r="BS757" i="50"/>
  <c r="BN757" i="50"/>
  <c r="BQ757" i="50"/>
  <c r="BN968" i="50"/>
  <c r="BO968" i="50"/>
  <c r="BP968" i="50"/>
  <c r="BQ968" i="50"/>
  <c r="BP895" i="50"/>
  <c r="BQ895" i="50"/>
  <c r="BO895" i="50"/>
  <c r="BQ779" i="50"/>
  <c r="BO779" i="50"/>
  <c r="BP779" i="50"/>
  <c r="BO1126" i="50"/>
  <c r="BP1126" i="50"/>
  <c r="BQ1126" i="50"/>
  <c r="BO1008" i="50"/>
  <c r="BP1008" i="50"/>
  <c r="BQ1008" i="50"/>
  <c r="BN863" i="50"/>
  <c r="BO863" i="50"/>
  <c r="BO1075" i="50"/>
  <c r="BN1075" i="50"/>
  <c r="BQ1075" i="50"/>
  <c r="BP1075" i="50"/>
  <c r="BP1043" i="50"/>
  <c r="BN1043" i="50"/>
  <c r="BQ1043" i="50"/>
  <c r="BO1043" i="50"/>
  <c r="BN872" i="50"/>
  <c r="BO872" i="50"/>
  <c r="BP872" i="50"/>
  <c r="BQ872" i="50"/>
  <c r="BO704" i="50"/>
  <c r="BP704" i="50"/>
  <c r="BF69" i="50"/>
  <c r="BO1147" i="50"/>
  <c r="BN1147" i="50"/>
  <c r="BQ1147" i="50"/>
  <c r="BP1147" i="50"/>
  <c r="BQ800" i="50"/>
  <c r="BS800" i="50"/>
  <c r="BN800" i="50"/>
  <c r="BO800" i="50"/>
  <c r="BO926" i="50"/>
  <c r="BQ926" i="50"/>
  <c r="BN926" i="50"/>
  <c r="BS308" i="50"/>
  <c r="BN308" i="50"/>
  <c r="BO308" i="50"/>
  <c r="BP308" i="50"/>
  <c r="BQ205" i="50"/>
  <c r="BO205" i="50"/>
  <c r="BP205" i="50"/>
  <c r="BN107" i="50"/>
  <c r="BQ107" i="50"/>
  <c r="BO107" i="50"/>
  <c r="BP107" i="50"/>
  <c r="BQ605" i="50"/>
  <c r="BN605" i="50"/>
  <c r="BQ472" i="50"/>
  <c r="BN472" i="50"/>
  <c r="BP472" i="50"/>
  <c r="BO472" i="50"/>
  <c r="BP437" i="50"/>
  <c r="BQ437" i="50"/>
  <c r="BS437" i="50"/>
  <c r="BN437" i="50"/>
  <c r="BP408" i="50"/>
  <c r="BQ408" i="50"/>
  <c r="BN287" i="50"/>
  <c r="BQ287" i="50"/>
  <c r="BP287" i="50"/>
  <c r="BO287" i="50"/>
  <c r="BQ510" i="50"/>
  <c r="BN510" i="50"/>
  <c r="BP510" i="50"/>
  <c r="BO510" i="50"/>
  <c r="BG948" i="50"/>
  <c r="BE561" i="50"/>
  <c r="BF405" i="50"/>
  <c r="BH47" i="50"/>
  <c r="BF23" i="50"/>
  <c r="BF50" i="50"/>
  <c r="BE43" i="50"/>
  <c r="BE32" i="50"/>
  <c r="BH104" i="50"/>
  <c r="BH69" i="50"/>
  <c r="BP1437" i="50"/>
  <c r="BO410" i="50"/>
  <c r="BO466" i="50"/>
  <c r="BN21" i="50"/>
  <c r="BQ317" i="50"/>
  <c r="BN363" i="50"/>
  <c r="BG1454" i="50"/>
  <c r="BS970" i="50"/>
  <c r="BN970" i="50"/>
  <c r="BP970" i="50"/>
  <c r="BP883" i="50"/>
  <c r="BN883" i="50"/>
  <c r="BO883" i="50"/>
  <c r="BN67" i="50"/>
  <c r="BQ67" i="50"/>
  <c r="BO67" i="50"/>
  <c r="BP67" i="50"/>
  <c r="BP37" i="50"/>
  <c r="BS37" i="50"/>
  <c r="BN37" i="50"/>
  <c r="BS611" i="50"/>
  <c r="BQ611" i="50"/>
  <c r="BO611" i="50"/>
  <c r="BP611" i="50"/>
  <c r="BN611" i="50"/>
  <c r="BN405" i="50"/>
  <c r="BO405" i="50"/>
  <c r="BP405" i="50"/>
  <c r="BQ405" i="50"/>
  <c r="BS344" i="50"/>
  <c r="BN344" i="50"/>
  <c r="BO344" i="50"/>
  <c r="BP344" i="50"/>
  <c r="BQ344" i="50"/>
  <c r="BN295" i="50"/>
  <c r="BQ295" i="50"/>
  <c r="BH948" i="50"/>
  <c r="BH970" i="50"/>
  <c r="BH561" i="50"/>
  <c r="BG640" i="50"/>
  <c r="BH405" i="50"/>
  <c r="BG47" i="50"/>
  <c r="BH50" i="50"/>
  <c r="BH43" i="50"/>
  <c r="BG147" i="50"/>
  <c r="BF104" i="50"/>
  <c r="BP1283" i="50"/>
  <c r="BQ42" i="50"/>
  <c r="BS50" i="50"/>
  <c r="BP410" i="50"/>
  <c r="BP466" i="50"/>
  <c r="BN317" i="50"/>
  <c r="BQ302" i="50"/>
  <c r="BP1370" i="50"/>
  <c r="BN1370" i="50"/>
  <c r="BQ1046" i="50"/>
  <c r="BO1046" i="50"/>
  <c r="BP1187" i="50"/>
  <c r="BN1187" i="50"/>
  <c r="BQ1133" i="50"/>
  <c r="BP1133" i="50"/>
  <c r="BS1133" i="50"/>
  <c r="BO80" i="50"/>
  <c r="BP80" i="50"/>
  <c r="BQ80" i="50"/>
  <c r="BS80" i="50"/>
  <c r="BQ468" i="50"/>
  <c r="BP468" i="50"/>
  <c r="BO468" i="50"/>
  <c r="BN447" i="50"/>
  <c r="BO447" i="50"/>
  <c r="BP447" i="50"/>
  <c r="BQ447" i="50"/>
  <c r="BQ352" i="50"/>
  <c r="BS352" i="50"/>
  <c r="BN352" i="50"/>
  <c r="BO352" i="50"/>
  <c r="BS112" i="50"/>
  <c r="BN112" i="50"/>
  <c r="BO112" i="50"/>
  <c r="BP112" i="50"/>
  <c r="BQ112" i="50"/>
  <c r="BE970" i="50"/>
  <c r="BF561" i="50"/>
  <c r="BH517" i="50"/>
  <c r="BH593" i="50"/>
  <c r="BH640" i="50"/>
  <c r="BH18" i="50"/>
  <c r="BE147" i="50"/>
  <c r="BG32" i="50"/>
  <c r="BS18" i="50"/>
  <c r="BP42" i="50"/>
  <c r="BN410" i="50"/>
  <c r="BQ466" i="50"/>
  <c r="BO1325" i="50"/>
  <c r="BQ1325" i="50"/>
  <c r="BP651" i="50"/>
  <c r="BS651" i="50"/>
  <c r="BN651" i="50"/>
  <c r="BQ651" i="50"/>
  <c r="BO651" i="50"/>
  <c r="BP630" i="50"/>
  <c r="BQ630" i="50"/>
  <c r="BN630" i="50"/>
  <c r="BQ616" i="50"/>
  <c r="BP616" i="50"/>
  <c r="BO616" i="50"/>
  <c r="BQ606" i="50"/>
  <c r="BN606" i="50"/>
  <c r="BP606" i="50"/>
  <c r="BO606" i="50"/>
  <c r="BO493" i="50"/>
  <c r="BP493" i="50"/>
  <c r="BQ493" i="50"/>
  <c r="BS493" i="50"/>
  <c r="BN373" i="50"/>
  <c r="BO373" i="50"/>
  <c r="BQ488" i="50"/>
  <c r="BN488" i="50"/>
  <c r="BP488" i="50"/>
  <c r="BO618" i="50"/>
  <c r="BS618" i="50"/>
  <c r="BN296" i="50"/>
  <c r="BO296" i="50"/>
  <c r="BP296" i="50"/>
  <c r="BQ296" i="50"/>
  <c r="BQ136" i="50"/>
  <c r="BQ568" i="50"/>
  <c r="BO139" i="50"/>
  <c r="BQ17" i="50"/>
  <c r="BG1233" i="50"/>
  <c r="BN1152" i="50"/>
  <c r="BO1152" i="50"/>
  <c r="BN645" i="50"/>
  <c r="BQ645" i="50"/>
  <c r="BP645" i="50"/>
  <c r="BO581" i="50"/>
  <c r="BP581" i="50"/>
  <c r="BQ581" i="50"/>
  <c r="BO440" i="50"/>
  <c r="BS440" i="50"/>
  <c r="BY440" i="50" s="1"/>
  <c r="BQ440" i="50"/>
  <c r="BN440" i="50"/>
  <c r="BP440" i="50"/>
  <c r="BN698" i="50"/>
  <c r="BQ698" i="50"/>
  <c r="BS613" i="50"/>
  <c r="BQ613" i="50"/>
  <c r="BP613" i="50"/>
  <c r="BN547" i="50"/>
  <c r="BO547" i="50"/>
  <c r="BP547" i="50"/>
  <c r="BQ547" i="50"/>
  <c r="BN487" i="50"/>
  <c r="BO487" i="50"/>
  <c r="BP487" i="50"/>
  <c r="BQ487" i="50"/>
  <c r="BQ376" i="50"/>
  <c r="BN376" i="50"/>
  <c r="BP376" i="50"/>
  <c r="BO797" i="50"/>
  <c r="BQ797" i="50"/>
  <c r="BP797" i="50"/>
  <c r="BS797" i="50"/>
  <c r="BN724" i="50"/>
  <c r="BO724" i="50"/>
  <c r="BN712" i="50"/>
  <c r="BO712" i="50"/>
  <c r="BP712" i="50"/>
  <c r="BQ585" i="50"/>
  <c r="BN585" i="50"/>
  <c r="BO568" i="50"/>
  <c r="BP557" i="50"/>
  <c r="BQ557" i="50"/>
  <c r="BS557" i="50"/>
  <c r="BY557" i="50" s="1"/>
  <c r="BN557" i="50"/>
  <c r="BN477" i="50"/>
  <c r="BO477" i="50"/>
  <c r="BP477" i="50"/>
  <c r="BQ477" i="50"/>
  <c r="BS406" i="50"/>
  <c r="BQ406" i="50"/>
  <c r="BO406" i="50"/>
  <c r="BN406" i="50"/>
  <c r="BO777" i="50"/>
  <c r="BQ777" i="50"/>
  <c r="BS777" i="50"/>
  <c r="BY777" i="50" s="1"/>
  <c r="BF517" i="50"/>
  <c r="BF593" i="50"/>
  <c r="BH347" i="50"/>
  <c r="BG152" i="50"/>
  <c r="BH106" i="50"/>
  <c r="BN419" i="50"/>
  <c r="BP271" i="50"/>
  <c r="BN1036" i="50"/>
  <c r="BO1036" i="50"/>
  <c r="BP1036" i="50"/>
  <c r="BQ1036" i="50"/>
  <c r="BN771" i="50"/>
  <c r="BO771" i="50"/>
  <c r="BQ771" i="50"/>
  <c r="BP771" i="50"/>
  <c r="BH894" i="50"/>
  <c r="BS794" i="50"/>
  <c r="BH919" i="50"/>
  <c r="BS1231" i="50"/>
  <c r="BN1137" i="50"/>
  <c r="BS1055" i="50"/>
  <c r="BS993" i="50"/>
  <c r="BS756" i="50"/>
  <c r="BE677" i="50"/>
  <c r="BN383" i="50"/>
  <c r="BH223" i="50"/>
  <c r="BP1394" i="50"/>
  <c r="BS1208" i="50"/>
  <c r="BO1222" i="50"/>
  <c r="BS1049" i="50"/>
  <c r="BQ1023" i="50"/>
  <c r="BS1003" i="50"/>
  <c r="BO1071" i="50"/>
  <c r="BQ863" i="50"/>
  <c r="BN1190" i="50"/>
  <c r="BS1137" i="50"/>
  <c r="BS857" i="50"/>
  <c r="BS761" i="50"/>
  <c r="BN769" i="50"/>
  <c r="BS591" i="50"/>
  <c r="BH1249" i="50"/>
  <c r="BO1226" i="50"/>
  <c r="BN1058" i="50"/>
  <c r="BH981" i="50"/>
  <c r="BP917" i="50"/>
  <c r="BN1155" i="50"/>
  <c r="BO1031" i="50"/>
  <c r="BS755" i="50"/>
  <c r="BS949" i="50"/>
  <c r="BH848" i="50"/>
  <c r="BS921" i="50"/>
  <c r="BS1075" i="50"/>
  <c r="BS831" i="50"/>
  <c r="BS684" i="50"/>
  <c r="BP605" i="50"/>
  <c r="BS739" i="50"/>
  <c r="BY739" i="50" s="1"/>
  <c r="BN660" i="50"/>
  <c r="BN705" i="50"/>
  <c r="BO1480" i="50"/>
  <c r="BP1528" i="50"/>
  <c r="BP1249" i="50"/>
  <c r="BS1052" i="50"/>
  <c r="BS1181" i="50"/>
  <c r="BS838" i="50"/>
  <c r="BS805" i="50"/>
  <c r="BN1257" i="50"/>
  <c r="BN1121" i="50"/>
  <c r="BS817" i="50"/>
  <c r="BS785" i="50"/>
  <c r="BY785" i="50" s="1"/>
  <c r="BO750" i="50"/>
  <c r="BS711" i="50"/>
  <c r="BS583" i="50"/>
  <c r="BS702" i="50"/>
  <c r="BS657" i="50"/>
  <c r="BF1374" i="50"/>
  <c r="BQ1458" i="50"/>
  <c r="BN1366" i="50"/>
  <c r="BO1508" i="50"/>
  <c r="BP1371" i="50"/>
  <c r="BO1342" i="50"/>
  <c r="BS1243" i="50"/>
  <c r="BS1248" i="50"/>
  <c r="BS1120" i="50"/>
  <c r="BQ1309" i="50"/>
  <c r="BS1163" i="50"/>
  <c r="BS1027" i="50"/>
  <c r="BS877" i="50"/>
  <c r="BS1054" i="50"/>
  <c r="BQ1527" i="50"/>
  <c r="BS965" i="50"/>
  <c r="BS876" i="50"/>
  <c r="BQ1216" i="50"/>
  <c r="BP1152" i="50"/>
  <c r="BT373" i="50"/>
  <c r="BU338" i="50"/>
  <c r="BP1446" i="50"/>
  <c r="BQ1512" i="50"/>
  <c r="BP1336" i="50"/>
  <c r="BQ1480" i="50"/>
  <c r="BQ1514" i="50"/>
  <c r="BQ1025" i="50"/>
  <c r="BQ1137" i="50"/>
  <c r="BN1273" i="50"/>
  <c r="BQ1490" i="50"/>
  <c r="BU1131" i="50"/>
  <c r="BU417" i="50"/>
  <c r="BT98" i="50"/>
  <c r="BT1563" i="50"/>
  <c r="BT384" i="50"/>
  <c r="BE455" i="50"/>
  <c r="BP1386" i="50"/>
  <c r="BO359" i="50"/>
  <c r="BQ1430" i="50"/>
  <c r="BN1430" i="50"/>
  <c r="BH1545" i="50"/>
  <c r="BF1486" i="50"/>
  <c r="BG1437" i="50"/>
  <c r="BH1419" i="50"/>
  <c r="BH1404" i="50"/>
  <c r="BG1374" i="50"/>
  <c r="BH1306" i="50"/>
  <c r="BV1285" i="50"/>
  <c r="BE1236" i="50"/>
  <c r="BH1193" i="50"/>
  <c r="BF1233" i="50"/>
  <c r="BP1315" i="50"/>
  <c r="BP1353" i="50"/>
  <c r="BQ1226" i="50"/>
  <c r="BO1027" i="50"/>
  <c r="BO1179" i="50"/>
  <c r="BQ1457" i="50"/>
  <c r="BP1027" i="50"/>
  <c r="BP1241" i="50"/>
  <c r="BP1046" i="50"/>
  <c r="BG1486" i="50"/>
  <c r="BE1486" i="50"/>
  <c r="BG1419" i="50"/>
  <c r="BF1243" i="50"/>
  <c r="BG1211" i="50"/>
  <c r="BP1503" i="50"/>
  <c r="BQ1465" i="50"/>
  <c r="BN1526" i="50"/>
  <c r="BO1368" i="50"/>
  <c r="BN1243" i="50"/>
  <c r="BP1117" i="50"/>
  <c r="BO998" i="50"/>
  <c r="BN1046" i="50"/>
  <c r="BQ1368" i="50"/>
  <c r="BQ1405" i="50"/>
  <c r="BQ1497" i="50"/>
  <c r="BN1368" i="50"/>
  <c r="BO1370" i="50"/>
  <c r="BP1480" i="50"/>
  <c r="BQ1306" i="50"/>
  <c r="BQ1370" i="50"/>
  <c r="BN1516" i="50"/>
  <c r="BO1458" i="50"/>
  <c r="BG1085" i="50"/>
  <c r="BO1481" i="50"/>
  <c r="BQ1481" i="50"/>
  <c r="BG1516" i="50"/>
  <c r="BO1462" i="50"/>
  <c r="BQ1462" i="50"/>
  <c r="BP1462" i="50"/>
  <c r="BS1310" i="50"/>
  <c r="BQ1454" i="50"/>
  <c r="BP1454" i="50"/>
  <c r="BO1454" i="50"/>
  <c r="BN1440" i="50"/>
  <c r="BO1440" i="50"/>
  <c r="BN1495" i="50"/>
  <c r="BQ1495" i="50"/>
  <c r="BQ1444" i="50"/>
  <c r="BO1444" i="50"/>
  <c r="BQ1388" i="50"/>
  <c r="BP1388" i="50"/>
  <c r="BP1252" i="50"/>
  <c r="BN1252" i="50"/>
  <c r="BO1241" i="50"/>
  <c r="BN1241" i="50"/>
  <c r="BN1228" i="50"/>
  <c r="BO1228" i="50"/>
  <c r="BP1200" i="50"/>
  <c r="BQ1200" i="50"/>
  <c r="BO1359" i="50"/>
  <c r="BQ1359" i="50"/>
  <c r="BN1347" i="50"/>
  <c r="BO1347" i="50"/>
  <c r="BQ1468" i="50"/>
  <c r="BP1468" i="50"/>
  <c r="BN1468" i="50"/>
  <c r="BQ1258" i="50"/>
  <c r="BP1258" i="50"/>
  <c r="BO1258" i="50"/>
  <c r="BO1058" i="50"/>
  <c r="BP1058" i="50"/>
  <c r="BN992" i="50"/>
  <c r="BO992" i="50"/>
  <c r="BP1520" i="50"/>
  <c r="BO1520" i="50"/>
  <c r="BO1473" i="50"/>
  <c r="BQ1473" i="50"/>
  <c r="BO1209" i="50"/>
  <c r="BN1209" i="50"/>
  <c r="BQ1209" i="50"/>
  <c r="BO1116" i="50"/>
  <c r="BQ1116" i="50"/>
  <c r="BN1054" i="50"/>
  <c r="BO1054" i="50"/>
  <c r="BP1054" i="50"/>
  <c r="BQ1054" i="50"/>
  <c r="BO1475" i="50"/>
  <c r="BQ1475" i="50"/>
  <c r="BN1475" i="50"/>
  <c r="BO1218" i="50"/>
  <c r="BP1218" i="50"/>
  <c r="BO1074" i="50"/>
  <c r="BP1074" i="50"/>
  <c r="BP949" i="50"/>
  <c r="BN949" i="50"/>
  <c r="BQ949" i="50"/>
  <c r="BN938" i="50"/>
  <c r="BP938" i="50"/>
  <c r="BQ938" i="50"/>
  <c r="BN928" i="50"/>
  <c r="BO928" i="50"/>
  <c r="BN876" i="50"/>
  <c r="BO876" i="50"/>
  <c r="BP876" i="50"/>
  <c r="BQ876" i="50"/>
  <c r="BN1489" i="50"/>
  <c r="BQ1489" i="50"/>
  <c r="BN1346" i="50"/>
  <c r="BP1346" i="50"/>
  <c r="BO1346" i="50"/>
  <c r="BQ1346" i="50"/>
  <c r="BN1180" i="50"/>
  <c r="BO1180" i="50"/>
  <c r="BP1180" i="50"/>
  <c r="BQ1180" i="50"/>
  <c r="BP1166" i="50"/>
  <c r="BQ1166" i="50"/>
  <c r="BN1086" i="50"/>
  <c r="BO1086" i="50"/>
  <c r="BP1086" i="50"/>
  <c r="BQ1086" i="50"/>
  <c r="BQ997" i="50"/>
  <c r="BP997" i="50"/>
  <c r="BP1247" i="50"/>
  <c r="BO1247" i="50"/>
  <c r="BN1162" i="50"/>
  <c r="BP1125" i="50"/>
  <c r="BN1125" i="50"/>
  <c r="BN985" i="50"/>
  <c r="BQ985" i="50"/>
  <c r="BO893" i="50"/>
  <c r="BN893" i="50"/>
  <c r="BQ893" i="50"/>
  <c r="BP870" i="50"/>
  <c r="BQ870" i="50"/>
  <c r="BO840" i="50"/>
  <c r="BP840" i="50"/>
  <c r="BQ840" i="50"/>
  <c r="BN843" i="50"/>
  <c r="BP843" i="50"/>
  <c r="BQ843" i="50"/>
  <c r="BQ798" i="50"/>
  <c r="BS798" i="50"/>
  <c r="BS909" i="50"/>
  <c r="BP909" i="50"/>
  <c r="BS760" i="50"/>
  <c r="BN760" i="50"/>
  <c r="BO760" i="50"/>
  <c r="BP760" i="50"/>
  <c r="BQ760" i="50"/>
  <c r="BS742" i="50"/>
  <c r="BP742" i="50"/>
  <c r="BP835" i="50"/>
  <c r="BS835" i="50"/>
  <c r="BN803" i="50"/>
  <c r="BQ803" i="50"/>
  <c r="BO803" i="50"/>
  <c r="BS763" i="50"/>
  <c r="BP763" i="50"/>
  <c r="BO914" i="50"/>
  <c r="BQ914" i="50"/>
  <c r="BN806" i="50"/>
  <c r="BO806" i="50"/>
  <c r="BN640" i="50"/>
  <c r="BO640" i="50"/>
  <c r="BP593" i="50"/>
  <c r="BQ593" i="50"/>
  <c r="BS584" i="50"/>
  <c r="BQ584" i="50"/>
  <c r="BO531" i="50"/>
  <c r="BP531" i="50"/>
  <c r="BQ531" i="50"/>
  <c r="BP517" i="50"/>
  <c r="BN517" i="50"/>
  <c r="BP1434" i="50"/>
  <c r="BQ1434" i="50"/>
  <c r="BN1434" i="50"/>
  <c r="BQ1486" i="50"/>
  <c r="BN1486" i="50"/>
  <c r="BP1486" i="50"/>
  <c r="BP1474" i="50"/>
  <c r="BN1474" i="50"/>
  <c r="BO1474" i="50"/>
  <c r="BO1421" i="50"/>
  <c r="BQ1421" i="50"/>
  <c r="BQ1396" i="50"/>
  <c r="BP1396" i="50"/>
  <c r="BN1396" i="50"/>
  <c r="BO1396" i="50"/>
  <c r="BN1364" i="50"/>
  <c r="BO1364" i="50"/>
  <c r="BP1364" i="50"/>
  <c r="BQ1494" i="50"/>
  <c r="BN1494" i="50"/>
  <c r="BP1494" i="50"/>
  <c r="BO1312" i="50"/>
  <c r="BP1312" i="50"/>
  <c r="BN1154" i="50"/>
  <c r="BP1154" i="50"/>
  <c r="BQ1154" i="50"/>
  <c r="BN1078" i="50"/>
  <c r="BQ1078" i="50"/>
  <c r="BP1149" i="50"/>
  <c r="BN1149" i="50"/>
  <c r="BN1132" i="50"/>
  <c r="BO1132" i="50"/>
  <c r="BQ1132" i="50"/>
  <c r="BN1103" i="50"/>
  <c r="BO1103" i="50"/>
  <c r="BO970" i="50"/>
  <c r="BQ970" i="50"/>
  <c r="BO1015" i="50"/>
  <c r="BS899" i="50"/>
  <c r="BN899" i="50"/>
  <c r="BQ899" i="50"/>
  <c r="BP899" i="50"/>
  <c r="BO1236" i="50"/>
  <c r="BP1236" i="50"/>
  <c r="BQ1236" i="50"/>
  <c r="BQ1152" i="50"/>
  <c r="BS1152" i="50"/>
  <c r="BS1122" i="50"/>
  <c r="BS1059" i="50"/>
  <c r="BN1059" i="50"/>
  <c r="BP1059" i="50"/>
  <c r="BQ1059" i="50"/>
  <c r="BE1211" i="50"/>
  <c r="BH1233" i="50"/>
  <c r="BN877" i="50"/>
  <c r="BS981" i="50"/>
  <c r="BN1045" i="50"/>
  <c r="BQ1117" i="50"/>
  <c r="BN1444" i="50"/>
  <c r="BO1120" i="50"/>
  <c r="BN1027" i="50"/>
  <c r="BP893" i="50"/>
  <c r="BO798" i="50"/>
  <c r="BO870" i="50"/>
  <c r="BO894" i="50"/>
  <c r="BP1228" i="50"/>
  <c r="BN1465" i="50"/>
  <c r="BQ831" i="50"/>
  <c r="BE1404" i="50"/>
  <c r="BH1236" i="50"/>
  <c r="BP1481" i="50"/>
  <c r="BP1497" i="50"/>
  <c r="BQ1058" i="50"/>
  <c r="BQ1149" i="50"/>
  <c r="BP1179" i="50"/>
  <c r="BN1462" i="50"/>
  <c r="BO1200" i="50"/>
  <c r="BQ1179" i="50"/>
  <c r="BN1236" i="50"/>
  <c r="BP1458" i="50"/>
  <c r="BN798" i="50"/>
  <c r="BN870" i="50"/>
  <c r="BN894" i="50"/>
  <c r="BP1078" i="50"/>
  <c r="BS1236" i="50"/>
  <c r="BY1236" i="50" s="1"/>
  <c r="BN1353" i="50"/>
  <c r="BN1473" i="50"/>
  <c r="BQ1534" i="50"/>
  <c r="BN1534" i="50"/>
  <c r="BO1561" i="50"/>
  <c r="BQ1561" i="50"/>
  <c r="BN1561" i="50"/>
  <c r="BO1535" i="50"/>
  <c r="BQ1535" i="50"/>
  <c r="BQ1344" i="50"/>
  <c r="BP1366" i="50"/>
  <c r="BS985" i="50"/>
  <c r="BS531" i="50"/>
  <c r="BO1298" i="50"/>
  <c r="BO1378" i="50"/>
  <c r="BO1516" i="50"/>
  <c r="BN739" i="50"/>
  <c r="BP934" i="50"/>
  <c r="BQ1070" i="50"/>
  <c r="BO1190" i="50"/>
  <c r="BN817" i="50"/>
  <c r="BN1222" i="50"/>
  <c r="BE1137" i="50"/>
  <c r="BQ550" i="50"/>
  <c r="BU439" i="50"/>
  <c r="BV439" i="50" s="1"/>
  <c r="BN1378" i="50"/>
  <c r="BO1322" i="50"/>
  <c r="BO1498" i="50"/>
  <c r="BQ595" i="50"/>
  <c r="BQ643" i="50"/>
  <c r="BQ1212" i="50"/>
  <c r="BO838" i="50"/>
  <c r="BO934" i="50"/>
  <c r="BP1070" i="50"/>
  <c r="BQ1230" i="50"/>
  <c r="BQ1498" i="50"/>
  <c r="BN1385" i="50"/>
  <c r="BO583" i="50"/>
  <c r="BQ727" i="50"/>
  <c r="BP1526" i="50"/>
  <c r="BN1216" i="50"/>
  <c r="BO997" i="50"/>
  <c r="BO1465" i="50"/>
  <c r="BS828" i="50"/>
  <c r="BP417" i="50"/>
  <c r="BN1298" i="50"/>
  <c r="BP595" i="50"/>
  <c r="BS643" i="50"/>
  <c r="BP1212" i="50"/>
  <c r="BP1516" i="50"/>
  <c r="BQ1298" i="50"/>
  <c r="BN1297" i="50"/>
  <c r="BQ575" i="50"/>
  <c r="BN727" i="50"/>
  <c r="BT1425" i="50"/>
  <c r="BG1255" i="50"/>
  <c r="BO1223" i="50"/>
  <c r="BQ1252" i="50"/>
  <c r="BQ1049" i="50"/>
  <c r="BN1062" i="50"/>
  <c r="BS824" i="50"/>
  <c r="BT361" i="50"/>
  <c r="BN468" i="50"/>
  <c r="BU310" i="50"/>
  <c r="BT542" i="50"/>
  <c r="CD542" i="50" s="1"/>
  <c r="BO595" i="50"/>
  <c r="BP1470" i="50"/>
  <c r="BQ1322" i="50"/>
  <c r="BQ463" i="50"/>
  <c r="BP575" i="50"/>
  <c r="BN1172" i="50"/>
  <c r="BQ1121" i="50"/>
  <c r="BE434" i="50"/>
  <c r="BO1366" i="50"/>
  <c r="BP1378" i="50"/>
  <c r="BP526" i="50"/>
  <c r="BO1023" i="50"/>
  <c r="BP1330" i="50"/>
  <c r="BO1231" i="50"/>
  <c r="BN993" i="50"/>
  <c r="BS451" i="50"/>
  <c r="BO409" i="50"/>
  <c r="BO1528" i="50"/>
  <c r="BO1556" i="50"/>
  <c r="BQ1528" i="50"/>
  <c r="BP1127" i="50"/>
  <c r="BO1127" i="50"/>
  <c r="BO873" i="50"/>
  <c r="BN873" i="50"/>
  <c r="BP847" i="50"/>
  <c r="BN847" i="50"/>
  <c r="BH1304" i="50"/>
  <c r="BN1528" i="50"/>
  <c r="BN1556" i="50"/>
  <c r="BS1216" i="50"/>
  <c r="BN996" i="50"/>
  <c r="BN1531" i="50"/>
  <c r="BO1531" i="50"/>
  <c r="BO855" i="50"/>
  <c r="BN855" i="50"/>
  <c r="BO567" i="50"/>
  <c r="BP567" i="50"/>
  <c r="BQ567" i="50"/>
  <c r="BN28" i="50"/>
  <c r="BO28" i="50"/>
  <c r="BS431" i="50"/>
  <c r="BN431" i="50"/>
  <c r="BF1516" i="50"/>
  <c r="BH1216" i="50"/>
  <c r="BH1268" i="50"/>
  <c r="BP1348" i="50"/>
  <c r="BQ958" i="50"/>
  <c r="BQ1360" i="50"/>
  <c r="BO1315" i="50"/>
  <c r="BN1315" i="50"/>
  <c r="BN356" i="50"/>
  <c r="BO356" i="50"/>
  <c r="BQ356" i="50"/>
  <c r="BP724" i="50"/>
  <c r="BQ724" i="50"/>
  <c r="BH1516" i="50"/>
  <c r="BF1304" i="50"/>
  <c r="BE1216" i="50"/>
  <c r="BE1268" i="50"/>
  <c r="BP1376" i="50"/>
  <c r="BP1556" i="50"/>
  <c r="BP958" i="50"/>
  <c r="BQ1127" i="50"/>
  <c r="BP1427" i="50"/>
  <c r="BN1435" i="50"/>
  <c r="BO1435" i="50"/>
  <c r="BO759" i="50"/>
  <c r="BS759" i="50"/>
  <c r="BQ113" i="50"/>
  <c r="BP113" i="50"/>
  <c r="BG1367" i="50"/>
  <c r="BG1206" i="50"/>
  <c r="BF1268" i="50"/>
  <c r="BN1127" i="50"/>
  <c r="BQ1442" i="50"/>
  <c r="BS1414" i="50"/>
  <c r="BS753" i="50"/>
  <c r="BN753" i="50"/>
  <c r="BQ753" i="50"/>
  <c r="BP999" i="50"/>
  <c r="BN999" i="50"/>
  <c r="BQ999" i="50"/>
  <c r="BN951" i="50"/>
  <c r="BQ951" i="50"/>
  <c r="BP295" i="50"/>
  <c r="BO295" i="50"/>
  <c r="BS1127" i="50"/>
  <c r="BY1127" i="50" s="1"/>
  <c r="BQ996" i="50"/>
  <c r="BS588" i="50"/>
  <c r="BQ588" i="50"/>
  <c r="BN588" i="50"/>
  <c r="BS527" i="50"/>
  <c r="BN527" i="50"/>
  <c r="BO527" i="50"/>
  <c r="BN273" i="50"/>
  <c r="BO273" i="50"/>
  <c r="BS81" i="50"/>
  <c r="BN81" i="50"/>
  <c r="BO81" i="50"/>
  <c r="BQ847" i="50"/>
  <c r="BQ993" i="50"/>
  <c r="BS1174" i="50"/>
  <c r="BS963" i="50"/>
  <c r="BQ1327" i="50"/>
  <c r="BS1190" i="50"/>
  <c r="BT991" i="50"/>
  <c r="BS1223" i="50"/>
  <c r="BS1129" i="50"/>
  <c r="BO1119" i="50"/>
  <c r="BS1071" i="50"/>
  <c r="BS580" i="50"/>
  <c r="BY580" i="50" s="1"/>
  <c r="BU771" i="50"/>
  <c r="BE435" i="50"/>
  <c r="BS641" i="50"/>
  <c r="BU509" i="50"/>
  <c r="BN20" i="50"/>
  <c r="BU1545" i="50"/>
  <c r="BT1418" i="50"/>
  <c r="BS356" i="50"/>
  <c r="BO1311" i="50"/>
  <c r="BO1517" i="50"/>
  <c r="BO47" i="50"/>
  <c r="BQ991" i="50"/>
  <c r="BO1479" i="50"/>
  <c r="BS1454" i="50"/>
  <c r="BN1057" i="50"/>
  <c r="BN1015" i="50"/>
  <c r="BO1181" i="50"/>
  <c r="BS13" i="50"/>
  <c r="BS56" i="50"/>
  <c r="BY56" i="50" s="1"/>
  <c r="BE25" i="50"/>
  <c r="BN1523" i="50"/>
  <c r="BP47" i="50"/>
  <c r="BN991" i="50"/>
  <c r="BH1263" i="50"/>
  <c r="BQ1474" i="50"/>
  <c r="BQ1394" i="50"/>
  <c r="BT1305" i="50"/>
  <c r="BS1241" i="50"/>
  <c r="BS1228" i="50"/>
  <c r="BY1228" i="50" s="1"/>
  <c r="BF1007" i="50"/>
  <c r="BG964" i="50"/>
  <c r="BH881" i="50"/>
  <c r="BS837" i="50"/>
  <c r="BS823" i="50"/>
  <c r="BH810" i="50"/>
  <c r="BO755" i="50"/>
  <c r="BQ1178" i="50"/>
  <c r="BS1058" i="50"/>
  <c r="BG968" i="50"/>
  <c r="BF912" i="50"/>
  <c r="BS779" i="50"/>
  <c r="BS1126" i="50"/>
  <c r="BH961" i="50"/>
  <c r="BE789" i="50"/>
  <c r="BE773" i="50"/>
  <c r="BG954" i="50"/>
  <c r="BF865" i="50"/>
  <c r="BF840" i="50"/>
  <c r="BO1096" i="50"/>
  <c r="BE832" i="50"/>
  <c r="BF498" i="50"/>
  <c r="BS369" i="50"/>
  <c r="BQ402" i="50"/>
  <c r="BS361" i="50"/>
  <c r="BU149" i="50"/>
  <c r="BU128" i="50"/>
  <c r="BS111" i="50"/>
  <c r="BG1535" i="50"/>
  <c r="BE1373" i="50"/>
  <c r="BO943" i="50"/>
  <c r="BN909" i="50"/>
  <c r="BQ1159" i="50"/>
  <c r="BS1025" i="50"/>
  <c r="BQ1365" i="50"/>
  <c r="BQ883" i="50"/>
  <c r="BS844" i="50"/>
  <c r="BG812" i="50"/>
  <c r="BG470" i="50"/>
  <c r="BS396" i="50"/>
  <c r="BS744" i="50"/>
  <c r="BS710" i="50"/>
  <c r="BO469" i="50"/>
  <c r="BN665" i="50"/>
  <c r="BS692" i="50"/>
  <c r="BE65" i="50"/>
  <c r="BO1507" i="50"/>
  <c r="BQ1436" i="50"/>
  <c r="BN1417" i="50"/>
  <c r="BE1305" i="50"/>
  <c r="BE1099" i="50"/>
  <c r="BG383" i="50"/>
  <c r="BE428" i="50"/>
  <c r="BP409" i="50"/>
  <c r="BP886" i="50"/>
  <c r="BQ886" i="50"/>
  <c r="BN886" i="50"/>
  <c r="BQ911" i="50"/>
  <c r="BO911" i="50"/>
  <c r="BF837" i="50"/>
  <c r="BH773" i="50"/>
  <c r="BF739" i="50"/>
  <c r="BH727" i="50"/>
  <c r="BH728" i="50"/>
  <c r="BG848" i="50"/>
  <c r="BE733" i="50"/>
  <c r="BP402" i="50"/>
  <c r="BS810" i="50"/>
  <c r="BO1178" i="50"/>
  <c r="BN1022" i="50"/>
  <c r="BO1022" i="50"/>
  <c r="BP1022" i="50"/>
  <c r="BQ1022" i="50"/>
  <c r="BN1000" i="50"/>
  <c r="BQ1000" i="50"/>
  <c r="BN982" i="50"/>
  <c r="BO982" i="50"/>
  <c r="BP982" i="50"/>
  <c r="BQ982" i="50"/>
  <c r="BN897" i="50"/>
  <c r="BQ897" i="50"/>
  <c r="BN1225" i="50"/>
  <c r="BQ1225" i="50"/>
  <c r="BP1183" i="50"/>
  <c r="BN1183" i="50"/>
  <c r="BO1183" i="50"/>
  <c r="BQ1183" i="50"/>
  <c r="BO1101" i="50"/>
  <c r="BQ1101" i="50"/>
  <c r="BO830" i="50"/>
  <c r="BP830" i="50"/>
  <c r="BQ830" i="50"/>
  <c r="BS830" i="50"/>
  <c r="BS766" i="50"/>
  <c r="BN766" i="50"/>
  <c r="BO766" i="50"/>
  <c r="BP766" i="50"/>
  <c r="BN756" i="50"/>
  <c r="BO756" i="50"/>
  <c r="BP756" i="50"/>
  <c r="BP491" i="50"/>
  <c r="BQ491" i="50"/>
  <c r="BN491" i="50"/>
  <c r="BN423" i="50"/>
  <c r="BO423" i="50"/>
  <c r="BP423" i="50"/>
  <c r="BQ423" i="50"/>
  <c r="BQ621" i="50"/>
  <c r="BO621" i="50"/>
  <c r="BS609" i="50"/>
  <c r="BO609" i="50"/>
  <c r="BQ609" i="50"/>
  <c r="BP609" i="50"/>
  <c r="BO535" i="50"/>
  <c r="BQ535" i="50"/>
  <c r="BQ428" i="50"/>
  <c r="BN428" i="50"/>
  <c r="BQ572" i="50"/>
  <c r="BO572" i="50"/>
  <c r="BO937" i="50"/>
  <c r="BS937" i="50"/>
  <c r="BY937" i="50" s="1"/>
  <c r="BN937" i="50"/>
  <c r="BN832" i="50"/>
  <c r="BO832" i="50"/>
  <c r="BN723" i="50"/>
  <c r="BQ723" i="50"/>
  <c r="BE1126" i="50"/>
  <c r="BE1058" i="50"/>
  <c r="BE964" i="50"/>
  <c r="BH822" i="50"/>
  <c r="BG810" i="50"/>
  <c r="BH968" i="50"/>
  <c r="BG739" i="50"/>
  <c r="BF467" i="50"/>
  <c r="BH733" i="50"/>
  <c r="BN402" i="50"/>
  <c r="BN1178" i="50"/>
  <c r="BP1000" i="50"/>
  <c r="BS529" i="50"/>
  <c r="BN529" i="50"/>
  <c r="BO529" i="50"/>
  <c r="BP529" i="50"/>
  <c r="BQ529" i="50"/>
  <c r="BO813" i="50"/>
  <c r="BP813" i="50"/>
  <c r="BN844" i="50"/>
  <c r="BO844" i="50"/>
  <c r="BE877" i="50"/>
  <c r="BH1126" i="50"/>
  <c r="BE961" i="50"/>
  <c r="BE810" i="50"/>
  <c r="BG789" i="50"/>
  <c r="BH739" i="50"/>
  <c r="BF968" i="50"/>
  <c r="BE912" i="50"/>
  <c r="BE528" i="50"/>
  <c r="BE467" i="50"/>
  <c r="BF733" i="50"/>
  <c r="BF457" i="50"/>
  <c r="BQ794" i="50"/>
  <c r="BQ906" i="50"/>
  <c r="BO979" i="50"/>
  <c r="BP723" i="50"/>
  <c r="BS840" i="50"/>
  <c r="BE1256" i="50"/>
  <c r="BP1354" i="50"/>
  <c r="BO1354" i="50"/>
  <c r="BN1354" i="50"/>
  <c r="BQ1328" i="50"/>
  <c r="BP1328" i="50"/>
  <c r="BS1168" i="50"/>
  <c r="BN1168" i="50"/>
  <c r="BQ1168" i="50"/>
  <c r="BN961" i="50"/>
  <c r="BQ961" i="50"/>
  <c r="BP925" i="50"/>
  <c r="BN925" i="50"/>
  <c r="BN905" i="50"/>
  <c r="BQ905" i="50"/>
  <c r="BN1153" i="50"/>
  <c r="BQ1153" i="50"/>
  <c r="BO1136" i="50"/>
  <c r="BP1136" i="50"/>
  <c r="BQ1136" i="50"/>
  <c r="BS1136" i="50"/>
  <c r="BS977" i="50"/>
  <c r="BQ977" i="50"/>
  <c r="BO901" i="50"/>
  <c r="BS901" i="50"/>
  <c r="BQ1440" i="50"/>
  <c r="BP1440" i="50"/>
  <c r="BO693" i="50"/>
  <c r="BQ693" i="50"/>
  <c r="BP693" i="50"/>
  <c r="BP765" i="50"/>
  <c r="BS765" i="50"/>
  <c r="BP812" i="50"/>
  <c r="BQ812" i="50"/>
  <c r="BN812" i="50"/>
  <c r="BS1096" i="50"/>
  <c r="BN1096" i="50"/>
  <c r="BQ1096" i="50"/>
  <c r="BQ912" i="50"/>
  <c r="BO912" i="50"/>
  <c r="BO871" i="50"/>
  <c r="BQ871" i="50"/>
  <c r="BS860" i="50"/>
  <c r="BN860" i="50"/>
  <c r="BO860" i="50"/>
  <c r="BP815" i="50"/>
  <c r="BN815" i="50"/>
  <c r="BO815" i="50"/>
  <c r="BO438" i="50"/>
  <c r="BS438" i="50"/>
  <c r="BY438" i="50" s="1"/>
  <c r="BQ438" i="50"/>
  <c r="BN438" i="50"/>
  <c r="BP397" i="50"/>
  <c r="BS397" i="50"/>
  <c r="BF1430" i="50"/>
  <c r="BG1126" i="50"/>
  <c r="BE954" i="50"/>
  <c r="BF881" i="50"/>
  <c r="BE822" i="50"/>
  <c r="BF810" i="50"/>
  <c r="BH789" i="50"/>
  <c r="BE968" i="50"/>
  <c r="BG912" i="50"/>
  <c r="BF877" i="50"/>
  <c r="BF823" i="50"/>
  <c r="BG498" i="50"/>
  <c r="BH467" i="50"/>
  <c r="BG457" i="50"/>
  <c r="BP794" i="50"/>
  <c r="BP906" i="50"/>
  <c r="BQ860" i="50"/>
  <c r="BQ979" i="50"/>
  <c r="BN1529" i="50"/>
  <c r="BQ1529" i="50"/>
  <c r="BO1529" i="50"/>
  <c r="BO1376" i="50"/>
  <c r="BN1376" i="50"/>
  <c r="BQ792" i="50"/>
  <c r="BO792" i="50"/>
  <c r="BQ755" i="50"/>
  <c r="BP755" i="50"/>
  <c r="BO451" i="50"/>
  <c r="BP451" i="50"/>
  <c r="BQ451" i="50"/>
  <c r="BO415" i="50"/>
  <c r="BP415" i="50"/>
  <c r="BQ415" i="50"/>
  <c r="BS415" i="50"/>
  <c r="BO335" i="50"/>
  <c r="BN335" i="50"/>
  <c r="BQ335" i="50"/>
  <c r="BF1126" i="50"/>
  <c r="BG861" i="50"/>
  <c r="BF1515" i="50"/>
  <c r="BH1270" i="50"/>
  <c r="BG1430" i="50"/>
  <c r="BF954" i="50"/>
  <c r="BF1019" i="50"/>
  <c r="BE865" i="50"/>
  <c r="BG881" i="50"/>
  <c r="BF822" i="50"/>
  <c r="BF790" i="50"/>
  <c r="BH779" i="50"/>
  <c r="BE840" i="50"/>
  <c r="BH912" i="50"/>
  <c r="BG877" i="50"/>
  <c r="BG823" i="50"/>
  <c r="BE498" i="50"/>
  <c r="BE457" i="50"/>
  <c r="BO794" i="50"/>
  <c r="BO906" i="50"/>
  <c r="BO723" i="50"/>
  <c r="BQ397" i="50"/>
  <c r="BQ765" i="50"/>
  <c r="BN792" i="50"/>
  <c r="BQ832" i="50"/>
  <c r="BP860" i="50"/>
  <c r="BN755" i="50"/>
  <c r="BO886" i="50"/>
  <c r="BO1159" i="50"/>
  <c r="BS961" i="50"/>
  <c r="BN415" i="50"/>
  <c r="BQ815" i="50"/>
  <c r="BO812" i="50"/>
  <c r="BQ1432" i="50"/>
  <c r="BO1432" i="50"/>
  <c r="BN1432" i="50"/>
  <c r="BP1314" i="50"/>
  <c r="BN1314" i="50"/>
  <c r="BS704" i="50"/>
  <c r="BN704" i="50"/>
  <c r="BQ704" i="50"/>
  <c r="BO692" i="50"/>
  <c r="BP692" i="50"/>
  <c r="BQ692" i="50"/>
  <c r="BS537" i="50"/>
  <c r="BN537" i="50"/>
  <c r="BP537" i="50"/>
  <c r="BP461" i="50"/>
  <c r="BS461" i="50"/>
  <c r="BH1430" i="50"/>
  <c r="BG967" i="50"/>
  <c r="BH457" i="50"/>
  <c r="BP937" i="50"/>
  <c r="BN618" i="50"/>
  <c r="BN794" i="50"/>
  <c r="BO397" i="50"/>
  <c r="BN765" i="50"/>
  <c r="BP618" i="50"/>
  <c r="BP832" i="50"/>
  <c r="BP912" i="50"/>
  <c r="BP438" i="50"/>
  <c r="BQ1354" i="50"/>
  <c r="BN1159" i="50"/>
  <c r="BP1546" i="50"/>
  <c r="BN1546" i="50"/>
  <c r="BQ1492" i="50"/>
  <c r="BP1492" i="50"/>
  <c r="BO1492" i="50"/>
  <c r="BO1461" i="50"/>
  <c r="BQ1461" i="50"/>
  <c r="BN1342" i="50"/>
  <c r="BP1342" i="50"/>
  <c r="BO1505" i="50"/>
  <c r="BN1505" i="50"/>
  <c r="BO1491" i="50"/>
  <c r="BQ1491" i="50"/>
  <c r="BQ1240" i="50"/>
  <c r="BO1240" i="50"/>
  <c r="BO960" i="50"/>
  <c r="BP960" i="50"/>
  <c r="BQ960" i="50"/>
  <c r="BS960" i="50"/>
  <c r="BN904" i="50"/>
  <c r="BO904" i="50"/>
  <c r="BO652" i="50"/>
  <c r="BP652" i="50"/>
  <c r="BQ652" i="50"/>
  <c r="BS652" i="50"/>
  <c r="BN591" i="50"/>
  <c r="BO591" i="50"/>
  <c r="BP591" i="50"/>
  <c r="BQ591" i="50"/>
  <c r="BF961" i="50"/>
  <c r="BE861" i="50"/>
  <c r="BG840" i="50"/>
  <c r="BG822" i="50"/>
  <c r="BE790" i="50"/>
  <c r="BF779" i="50"/>
  <c r="BG747" i="50"/>
  <c r="BH877" i="50"/>
  <c r="BG727" i="50"/>
  <c r="BE728" i="50"/>
  <c r="BE848" i="50"/>
  <c r="BG865" i="50"/>
  <c r="BH840" i="50"/>
  <c r="BF841" i="50"/>
  <c r="BG790" i="50"/>
  <c r="BG779" i="50"/>
  <c r="BH747" i="50"/>
  <c r="BG528" i="50"/>
  <c r="BE727" i="50"/>
  <c r="BG728" i="50"/>
  <c r="BQ618" i="50"/>
  <c r="BN397" i="50"/>
  <c r="BQ813" i="50"/>
  <c r="BN912" i="50"/>
  <c r="BN451" i="50"/>
  <c r="BQ665" i="50"/>
  <c r="BN767" i="50"/>
  <c r="BQ767" i="50"/>
  <c r="BO767" i="50"/>
  <c r="BO424" i="50"/>
  <c r="BP424" i="50"/>
  <c r="BN716" i="50"/>
  <c r="BO716" i="50"/>
  <c r="BP716" i="50"/>
  <c r="BQ716" i="50"/>
  <c r="BN720" i="50"/>
  <c r="BO720" i="50"/>
  <c r="BP720" i="50"/>
  <c r="BN1497" i="50"/>
  <c r="BO1309" i="50"/>
  <c r="BO1275" i="50"/>
  <c r="BH1063" i="50"/>
  <c r="BS1225" i="50"/>
  <c r="BS1159" i="50"/>
  <c r="BS815" i="50"/>
  <c r="BY815" i="50" s="1"/>
  <c r="BS1145" i="50"/>
  <c r="BT867" i="50"/>
  <c r="BO129" i="50"/>
  <c r="BS407" i="50"/>
  <c r="BS316" i="50"/>
  <c r="BS969" i="50"/>
  <c r="BS436" i="50"/>
  <c r="BS622" i="50"/>
  <c r="BS534" i="50"/>
  <c r="BY534" i="50" s="1"/>
  <c r="BS73" i="50"/>
  <c r="BS36" i="50"/>
  <c r="BU1546" i="50"/>
  <c r="BU765" i="50"/>
  <c r="BT461" i="50"/>
  <c r="BO1442" i="50"/>
  <c r="BP1350" i="50"/>
  <c r="BP1132" i="50"/>
  <c r="BS1119" i="50"/>
  <c r="BH538" i="50"/>
  <c r="BU563" i="50"/>
  <c r="BP1442" i="50"/>
  <c r="BN1545" i="50"/>
  <c r="BO1545" i="50"/>
  <c r="BQ1332" i="50"/>
  <c r="BQ1526" i="50"/>
  <c r="BP863" i="50"/>
  <c r="BE681" i="50"/>
  <c r="BN502" i="50"/>
  <c r="BG290" i="50"/>
  <c r="BE241" i="50"/>
  <c r="BS10" i="50"/>
  <c r="BG231" i="50"/>
  <c r="BG112" i="50"/>
  <c r="BH51" i="50"/>
  <c r="BN1481" i="50"/>
  <c r="BN1547" i="50"/>
  <c r="BO1501" i="50"/>
  <c r="BF1361" i="50"/>
  <c r="BE1419" i="50"/>
  <c r="BO1007" i="50"/>
  <c r="BS1209" i="50"/>
  <c r="BF1168" i="50"/>
  <c r="BS1155" i="50"/>
  <c r="BO903" i="50"/>
  <c r="BS863" i="50"/>
  <c r="BG737" i="50"/>
  <c r="BE712" i="50"/>
  <c r="BS703" i="50"/>
  <c r="BS118" i="50"/>
  <c r="BS78" i="50"/>
  <c r="BT152" i="50"/>
  <c r="BH1529" i="50"/>
  <c r="BG1561" i="50"/>
  <c r="BG1501" i="50"/>
  <c r="BF1365" i="50"/>
  <c r="BO1299" i="50"/>
  <c r="BQ1466" i="50"/>
  <c r="BG1082" i="50"/>
  <c r="BS1070" i="50"/>
  <c r="BN942" i="50"/>
  <c r="BN921" i="50"/>
  <c r="BT525" i="50"/>
  <c r="BQ318" i="50"/>
  <c r="BQ705" i="50"/>
  <c r="BF1501" i="50"/>
  <c r="BH1535" i="50"/>
  <c r="BE1195" i="50"/>
  <c r="BG241" i="50"/>
  <c r="BP1533" i="50"/>
  <c r="BQ1507" i="50"/>
  <c r="BO381" i="50"/>
  <c r="BO1414" i="50"/>
  <c r="BO1464" i="50"/>
  <c r="BP1430" i="50"/>
  <c r="BN430" i="50"/>
  <c r="BN44" i="50"/>
  <c r="BQ44" i="50"/>
  <c r="BP1464" i="50"/>
  <c r="BN1507" i="50"/>
  <c r="BO1451" i="50"/>
  <c r="BN121" i="50"/>
  <c r="BO121" i="50"/>
  <c r="BO454" i="50"/>
  <c r="BQ454" i="50"/>
  <c r="BP454" i="50"/>
  <c r="BN183" i="50"/>
  <c r="BQ183" i="50"/>
  <c r="BO183" i="50"/>
  <c r="BO1445" i="50"/>
  <c r="BN1445" i="50"/>
  <c r="BO1513" i="50"/>
  <c r="BN1513" i="50"/>
  <c r="BN143" i="50"/>
  <c r="BQ143" i="50"/>
  <c r="BP143" i="50"/>
  <c r="BP33" i="50"/>
  <c r="BS33" i="50"/>
  <c r="BQ33" i="50"/>
  <c r="BE1255" i="50"/>
  <c r="BG894" i="50"/>
  <c r="BE938" i="50"/>
  <c r="BF292" i="50"/>
  <c r="BE396" i="50"/>
  <c r="BH24" i="50"/>
  <c r="BG51" i="50"/>
  <c r="BH112" i="50"/>
  <c r="BH56" i="50"/>
  <c r="BH25" i="50"/>
  <c r="BE13" i="50"/>
  <c r="BP1255" i="50"/>
  <c r="BQ10" i="50"/>
  <c r="BQ1445" i="50"/>
  <c r="BQ1533" i="50"/>
  <c r="BS1195" i="50"/>
  <c r="BP1532" i="50"/>
  <c r="BP1472" i="50"/>
  <c r="BO1174" i="50"/>
  <c r="BQ1174" i="50"/>
  <c r="BG1519" i="50"/>
  <c r="BF985" i="50"/>
  <c r="BE1007" i="50"/>
  <c r="BF938" i="50"/>
  <c r="BF396" i="50"/>
  <c r="BE24" i="50"/>
  <c r="BF112" i="50"/>
  <c r="BE56" i="50"/>
  <c r="BF13" i="50"/>
  <c r="BP1273" i="50"/>
  <c r="BP10" i="50"/>
  <c r="BO1296" i="50"/>
  <c r="BO1532" i="50"/>
  <c r="BP1332" i="50"/>
  <c r="BQ1296" i="50"/>
  <c r="BQ1476" i="50"/>
  <c r="BN343" i="50"/>
  <c r="BP343" i="50"/>
  <c r="BO343" i="50"/>
  <c r="BP1507" i="50"/>
  <c r="BO10" i="50"/>
  <c r="BN1532" i="50"/>
  <c r="BO1514" i="50"/>
  <c r="BP1296" i="50"/>
  <c r="BP1514" i="50"/>
  <c r="BP839" i="50"/>
  <c r="BS839" i="50"/>
  <c r="BQ839" i="50"/>
  <c r="BN831" i="50"/>
  <c r="BO831" i="50"/>
  <c r="BO774" i="50"/>
  <c r="BQ774" i="50"/>
  <c r="BQ281" i="50"/>
  <c r="BP281" i="50"/>
  <c r="BQ199" i="50"/>
  <c r="BP199" i="50"/>
  <c r="BO199" i="50"/>
  <c r="BF1553" i="50"/>
  <c r="BH1553" i="50"/>
  <c r="BE1535" i="50"/>
  <c r="BF1535" i="50"/>
  <c r="BF923" i="50"/>
  <c r="BG677" i="50"/>
  <c r="BG396" i="50"/>
  <c r="BG24" i="50"/>
  <c r="BN10" i="50"/>
  <c r="BQ1255" i="50"/>
  <c r="BQ381" i="50"/>
  <c r="BN1514" i="50"/>
  <c r="BO430" i="50"/>
  <c r="BO143" i="50"/>
  <c r="BP791" i="50"/>
  <c r="BS791" i="50"/>
  <c r="BN791" i="50"/>
  <c r="BQ791" i="50"/>
  <c r="BP636" i="50"/>
  <c r="BQ636" i="50"/>
  <c r="BQ484" i="50"/>
  <c r="BP484" i="50"/>
  <c r="BP359" i="50"/>
  <c r="BN359" i="50"/>
  <c r="BS548" i="50"/>
  <c r="BQ548" i="50"/>
  <c r="BP548" i="50"/>
  <c r="BG1553" i="50"/>
  <c r="BP1445" i="50"/>
  <c r="BP1513" i="50"/>
  <c r="BQ1273" i="50"/>
  <c r="BO1430" i="50"/>
  <c r="BP430" i="50"/>
  <c r="BP1047" i="50"/>
  <c r="BN1047" i="50"/>
  <c r="BO1047" i="50"/>
  <c r="BN1198" i="50"/>
  <c r="BP1198" i="50"/>
  <c r="BQ465" i="50"/>
  <c r="BP465" i="50"/>
  <c r="BO489" i="50"/>
  <c r="BQ489" i="50"/>
  <c r="BU1374" i="50"/>
  <c r="BT1287" i="50"/>
  <c r="BG1249" i="50"/>
  <c r="BQ1233" i="50"/>
  <c r="BE1361" i="50"/>
  <c r="BP1339" i="50"/>
  <c r="BP1310" i="50"/>
  <c r="BP1459" i="50"/>
  <c r="BF1417" i="50"/>
  <c r="BQ1392" i="50"/>
  <c r="BE1380" i="50"/>
  <c r="BF1339" i="50"/>
  <c r="BF1283" i="50"/>
  <c r="BN1223" i="50"/>
  <c r="BF1210" i="50"/>
  <c r="BS1239" i="50"/>
  <c r="BE1222" i="50"/>
  <c r="BU1096" i="50"/>
  <c r="BT1125" i="50"/>
  <c r="BO965" i="50"/>
  <c r="BF827" i="50"/>
  <c r="BG770" i="50"/>
  <c r="BH510" i="50"/>
  <c r="BS489" i="50"/>
  <c r="BS478" i="50"/>
  <c r="BT374" i="50"/>
  <c r="BT418" i="50"/>
  <c r="BT378" i="50"/>
  <c r="BH468" i="50"/>
  <c r="BQ448" i="50"/>
  <c r="BE339" i="50"/>
  <c r="BF173" i="50"/>
  <c r="BH666" i="50"/>
  <c r="BS484" i="50"/>
  <c r="BF442" i="50"/>
  <c r="BS108" i="50"/>
  <c r="BS34" i="50"/>
  <c r="BY34" i="50" s="1"/>
  <c r="BS24" i="50"/>
  <c r="BQ149" i="50"/>
  <c r="BF75" i="50"/>
  <c r="BF1330" i="50"/>
  <c r="BG1114" i="50"/>
  <c r="BH935" i="50"/>
  <c r="BG903" i="50"/>
  <c r="BN377" i="50"/>
  <c r="BQ607" i="50"/>
  <c r="BO31" i="50"/>
  <c r="BQ1477" i="50"/>
  <c r="BS1442" i="50"/>
  <c r="BT1244" i="50"/>
  <c r="BQ1366" i="50"/>
  <c r="BQ1254" i="50"/>
  <c r="BT1131" i="50"/>
  <c r="BE836" i="50"/>
  <c r="BN1063" i="50"/>
  <c r="BQ943" i="50"/>
  <c r="BS847" i="50"/>
  <c r="BP951" i="50"/>
  <c r="BT75" i="50"/>
  <c r="BE1549" i="50"/>
  <c r="BP1522" i="50"/>
  <c r="BO1141" i="50"/>
  <c r="BO1351" i="50"/>
  <c r="BS1132" i="50"/>
  <c r="BS1134" i="50"/>
  <c r="BS799" i="50"/>
  <c r="BQ769" i="50"/>
  <c r="BS697" i="50"/>
  <c r="BS663" i="50"/>
  <c r="BO1069" i="50"/>
  <c r="BS1188" i="50"/>
  <c r="BU792" i="50"/>
  <c r="BS967" i="50"/>
  <c r="BS865" i="50"/>
  <c r="BQ855" i="50"/>
  <c r="BS695" i="50"/>
  <c r="BT581" i="50"/>
  <c r="BG467" i="50"/>
  <c r="BS486" i="50"/>
  <c r="BS340" i="50"/>
  <c r="BS1457" i="50"/>
  <c r="BN1361" i="50"/>
  <c r="BU712" i="50"/>
  <c r="BU714" i="50"/>
  <c r="BT339" i="50"/>
  <c r="BU405" i="50"/>
  <c r="BU306" i="50"/>
  <c r="BU157" i="50"/>
  <c r="BU25" i="50"/>
  <c r="BE1542" i="50"/>
  <c r="BH1560" i="50"/>
  <c r="BG1417" i="50"/>
  <c r="BF1542" i="50"/>
  <c r="BE1560" i="50"/>
  <c r="BE1450" i="50"/>
  <c r="BE1237" i="50"/>
  <c r="BF1380" i="50"/>
  <c r="BG1283" i="50"/>
  <c r="BE1210" i="50"/>
  <c r="BF1249" i="50"/>
  <c r="BH827" i="50"/>
  <c r="BE770" i="50"/>
  <c r="BE510" i="50"/>
  <c r="BH12" i="50"/>
  <c r="BF20" i="50"/>
  <c r="BE75" i="50"/>
  <c r="BP1509" i="50"/>
  <c r="BP1563" i="50"/>
  <c r="BQ34" i="50"/>
  <c r="BS442" i="50"/>
  <c r="BP1018" i="50"/>
  <c r="BQ1539" i="50"/>
  <c r="BN149" i="50"/>
  <c r="BN901" i="50"/>
  <c r="BS448" i="50"/>
  <c r="BO888" i="50"/>
  <c r="BO1310" i="50"/>
  <c r="BO1344" i="50"/>
  <c r="BO1392" i="50"/>
  <c r="BO1424" i="50"/>
  <c r="BO1472" i="50"/>
  <c r="BP323" i="50"/>
  <c r="BP901" i="50"/>
  <c r="BP1278" i="50"/>
  <c r="BQ1310" i="50"/>
  <c r="BS468" i="50"/>
  <c r="BN742" i="50"/>
  <c r="BO742" i="50"/>
  <c r="BO20" i="50"/>
  <c r="BP20" i="50"/>
  <c r="BQ20" i="50"/>
  <c r="BP153" i="50"/>
  <c r="BS153" i="50"/>
  <c r="BF1556" i="50"/>
  <c r="BG1317" i="50"/>
  <c r="BE550" i="50"/>
  <c r="BG510" i="50"/>
  <c r="BO1278" i="50"/>
  <c r="BS510" i="50"/>
  <c r="BQ1374" i="50"/>
  <c r="BO1539" i="50"/>
  <c r="BO377" i="50"/>
  <c r="BQ377" i="50"/>
  <c r="BS223" i="50"/>
  <c r="BN223" i="50"/>
  <c r="BP223" i="50"/>
  <c r="BG1361" i="50"/>
  <c r="BF1237" i="50"/>
  <c r="BE827" i="50"/>
  <c r="BH770" i="50"/>
  <c r="BO34" i="50"/>
  <c r="BG1556" i="50"/>
  <c r="BH1361" i="50"/>
  <c r="BE1330" i="50"/>
  <c r="BF1317" i="50"/>
  <c r="BH1317" i="50"/>
  <c r="BH1331" i="50"/>
  <c r="BH550" i="50"/>
  <c r="BE223" i="50"/>
  <c r="BN34" i="50"/>
  <c r="BQ1339" i="50"/>
  <c r="BQ1409" i="50"/>
  <c r="BN1308" i="50"/>
  <c r="BN1488" i="50"/>
  <c r="BO24" i="50"/>
  <c r="BO1216" i="50"/>
  <c r="BO1282" i="50"/>
  <c r="BN323" i="50"/>
  <c r="BS827" i="50"/>
  <c r="BQ710" i="50"/>
  <c r="BS1222" i="50"/>
  <c r="BU1538" i="50"/>
  <c r="BQ1538" i="50"/>
  <c r="BN1433" i="50"/>
  <c r="BO1433" i="50"/>
  <c r="BO836" i="50"/>
  <c r="BQ836" i="50"/>
  <c r="BN535" i="50"/>
  <c r="BP535" i="50"/>
  <c r="BS79" i="50"/>
  <c r="BN79" i="50"/>
  <c r="BQ79" i="50"/>
  <c r="BO79" i="50"/>
  <c r="BN409" i="50"/>
  <c r="BQ409" i="50"/>
  <c r="BN249" i="50"/>
  <c r="BQ249" i="50"/>
  <c r="BS1272" i="50"/>
  <c r="BQ1272" i="50"/>
  <c r="BO353" i="50"/>
  <c r="BP353" i="50"/>
  <c r="BP1367" i="50"/>
  <c r="BP1216" i="50"/>
  <c r="BH1417" i="50"/>
  <c r="BG1518" i="50"/>
  <c r="BG935" i="50"/>
  <c r="BF1293" i="50"/>
  <c r="BE935" i="50"/>
  <c r="BG1063" i="50"/>
  <c r="BG915" i="50"/>
  <c r="BE1331" i="50"/>
  <c r="BG666" i="50"/>
  <c r="BH623" i="50"/>
  <c r="BF492" i="50"/>
  <c r="BG468" i="50"/>
  <c r="BG442" i="50"/>
  <c r="BP1299" i="50"/>
  <c r="BS1114" i="50"/>
  <c r="BQ1427" i="50"/>
  <c r="BQ1563" i="50"/>
  <c r="BN1310" i="50"/>
  <c r="BN1374" i="50"/>
  <c r="BN1472" i="50"/>
  <c r="BO1562" i="50"/>
  <c r="BS75" i="50"/>
  <c r="BP710" i="50"/>
  <c r="BQ1278" i="50"/>
  <c r="BO1150" i="50"/>
  <c r="BP1150" i="50"/>
  <c r="BO543" i="50"/>
  <c r="BP543" i="50"/>
  <c r="BP372" i="50"/>
  <c r="BO372" i="50"/>
  <c r="BQ372" i="50"/>
  <c r="BO718" i="50"/>
  <c r="BP718" i="50"/>
  <c r="BO41" i="50"/>
  <c r="BP41" i="50"/>
  <c r="BN41" i="50"/>
  <c r="BN449" i="50"/>
  <c r="BQ449" i="50"/>
  <c r="BQ319" i="50"/>
  <c r="BO319" i="50"/>
  <c r="BQ225" i="50"/>
  <c r="BO225" i="50"/>
  <c r="BG1324" i="50"/>
  <c r="BG1239" i="50"/>
  <c r="BF833" i="50"/>
  <c r="BF666" i="50"/>
  <c r="BF484" i="50"/>
  <c r="BF468" i="50"/>
  <c r="BH442" i="50"/>
  <c r="BG223" i="50"/>
  <c r="BP1539" i="50"/>
  <c r="BP1557" i="50"/>
  <c r="BS770" i="50"/>
  <c r="BP149" i="50"/>
  <c r="BN1344" i="50"/>
  <c r="BN1392" i="50"/>
  <c r="BP1272" i="50"/>
  <c r="BP1308" i="50"/>
  <c r="BP1488" i="50"/>
  <c r="BO710" i="50"/>
  <c r="BQ1282" i="50"/>
  <c r="BQ353" i="50"/>
  <c r="BO223" i="50"/>
  <c r="BN1437" i="50"/>
  <c r="BO1437" i="50"/>
  <c r="BS1362" i="50"/>
  <c r="BY1362" i="50" s="1"/>
  <c r="BQ1362" i="50"/>
  <c r="BN1129" i="50"/>
  <c r="BQ1129" i="50"/>
  <c r="BS1177" i="50"/>
  <c r="BQ1177" i="50"/>
  <c r="BP823" i="50"/>
  <c r="BN823" i="50"/>
  <c r="BO641" i="50"/>
  <c r="BQ641" i="50"/>
  <c r="BP719" i="50"/>
  <c r="BN719" i="50"/>
  <c r="BQ719" i="50"/>
  <c r="BN345" i="50"/>
  <c r="BO345" i="50"/>
  <c r="BG1450" i="50"/>
  <c r="BH1380" i="50"/>
  <c r="BP1383" i="50"/>
  <c r="BF1560" i="50"/>
  <c r="BE1417" i="50"/>
  <c r="BE1339" i="50"/>
  <c r="BH1222" i="50"/>
  <c r="BH1518" i="50"/>
  <c r="BG1339" i="50"/>
  <c r="BH1324" i="50"/>
  <c r="BE1518" i="50"/>
  <c r="BH1257" i="50"/>
  <c r="BF1324" i="50"/>
  <c r="BE1239" i="50"/>
  <c r="BH1283" i="50"/>
  <c r="BF935" i="50"/>
  <c r="BE1249" i="50"/>
  <c r="BF910" i="50"/>
  <c r="BG827" i="50"/>
  <c r="BF1331" i="50"/>
  <c r="BF550" i="50"/>
  <c r="BE468" i="50"/>
  <c r="BE442" i="50"/>
  <c r="BE12" i="50"/>
  <c r="BE20" i="50"/>
  <c r="BH75" i="50"/>
  <c r="BP1409" i="50"/>
  <c r="BO149" i="50"/>
  <c r="BQ888" i="50"/>
  <c r="BO1546" i="50"/>
  <c r="BP1374" i="50"/>
  <c r="BN710" i="50"/>
  <c r="BN353" i="50"/>
  <c r="BN1233" i="50"/>
  <c r="BO1409" i="50"/>
  <c r="BQ223" i="50"/>
  <c r="BP806" i="50"/>
  <c r="BQ806" i="50"/>
  <c r="BP694" i="50"/>
  <c r="BQ694" i="50"/>
  <c r="BO265" i="50"/>
  <c r="BP265" i="50"/>
  <c r="BN265" i="50"/>
  <c r="BG1237" i="50"/>
  <c r="BE1324" i="50"/>
  <c r="BF1518" i="50"/>
  <c r="BH903" i="50"/>
  <c r="BF12" i="50"/>
  <c r="BH20" i="50"/>
  <c r="BQ1367" i="50"/>
  <c r="BQ1383" i="50"/>
  <c r="BQ901" i="50"/>
  <c r="BN1562" i="50"/>
  <c r="BO1272" i="50"/>
  <c r="BO1308" i="50"/>
  <c r="BO1374" i="50"/>
  <c r="BO1488" i="50"/>
  <c r="BP1344" i="50"/>
  <c r="BP1392" i="50"/>
  <c r="BP1562" i="50"/>
  <c r="BP377" i="50"/>
  <c r="BS1233" i="50"/>
  <c r="BN1563" i="50"/>
  <c r="BS1290" i="50"/>
  <c r="BQ1290" i="50"/>
  <c r="BP1191" i="50"/>
  <c r="BN1191" i="50"/>
  <c r="BO1191" i="50"/>
  <c r="BQ1191" i="50"/>
  <c r="BO1172" i="50"/>
  <c r="BP1172" i="50"/>
  <c r="BQ1172" i="50"/>
  <c r="BS1172" i="50"/>
  <c r="BU695" i="50"/>
  <c r="BN695" i="50"/>
  <c r="BN673" i="50"/>
  <c r="BO673" i="50"/>
  <c r="BF590" i="50"/>
  <c r="BS590" i="50"/>
  <c r="BP111" i="50"/>
  <c r="BO111" i="50"/>
  <c r="BN111" i="50"/>
  <c r="BN159" i="50"/>
  <c r="BP159" i="50"/>
  <c r="BP89" i="50"/>
  <c r="BQ89" i="50"/>
  <c r="BN316" i="50"/>
  <c r="BO316" i="50"/>
  <c r="BP316" i="50"/>
  <c r="BG1424" i="50"/>
  <c r="BE1259" i="50"/>
  <c r="BU982" i="50"/>
  <c r="BT1145" i="50"/>
  <c r="BS903" i="50"/>
  <c r="BS975" i="50"/>
  <c r="BO769" i="50"/>
  <c r="BU767" i="50"/>
  <c r="BS535" i="50"/>
  <c r="BS377" i="50"/>
  <c r="BT487" i="50"/>
  <c r="BU233" i="50"/>
  <c r="BU179" i="50"/>
  <c r="BF275" i="50"/>
  <c r="BF231" i="50"/>
  <c r="BQ1031" i="50"/>
  <c r="BE668" i="50"/>
  <c r="BF299" i="50"/>
  <c r="BT1261" i="50"/>
  <c r="BO993" i="50"/>
  <c r="BN1023" i="50"/>
  <c r="BT591" i="50"/>
  <c r="BT665" i="50"/>
  <c r="BT19" i="50"/>
  <c r="BN977" i="50"/>
  <c r="BN836" i="50"/>
  <c r="BE779" i="50"/>
  <c r="BO376" i="50"/>
  <c r="BF125" i="50"/>
  <c r="BE28" i="50"/>
  <c r="BP44" i="50"/>
  <c r="BO1439" i="50"/>
  <c r="BH1364" i="50"/>
  <c r="BS892" i="50"/>
  <c r="BS758" i="50"/>
  <c r="BN974" i="50"/>
  <c r="BE1074" i="50"/>
  <c r="BS864" i="50"/>
  <c r="BQ859" i="50"/>
  <c r="BU389" i="50"/>
  <c r="BS370" i="50"/>
  <c r="BS332" i="50"/>
  <c r="BQ1057" i="50"/>
  <c r="BO44" i="50"/>
  <c r="BQ1103" i="50"/>
  <c r="BQ1223" i="50"/>
  <c r="BH1219" i="50"/>
  <c r="BG1077" i="50"/>
  <c r="BS1056" i="50"/>
  <c r="BH876" i="50"/>
  <c r="BU1216" i="50"/>
  <c r="BQ748" i="50"/>
  <c r="BQ1074" i="50"/>
  <c r="BQ829" i="50"/>
  <c r="BQ759" i="50"/>
  <c r="BS559" i="50"/>
  <c r="BS700" i="50"/>
  <c r="BY700" i="50" s="1"/>
  <c r="BF594" i="50"/>
  <c r="BS359" i="50"/>
  <c r="BE288" i="50"/>
  <c r="BN1031" i="50"/>
  <c r="BU1524" i="50"/>
  <c r="BN1499" i="50"/>
  <c r="BS1007" i="50"/>
  <c r="BG1013" i="50"/>
  <c r="BH818" i="50"/>
  <c r="BU1043" i="50"/>
  <c r="BS634" i="50"/>
  <c r="BH296" i="50"/>
  <c r="BU223" i="50"/>
  <c r="BT690" i="50"/>
  <c r="BN609" i="50"/>
  <c r="BS1029" i="50"/>
  <c r="BE1029" i="50"/>
  <c r="BG1029" i="50"/>
  <c r="BP807" i="50"/>
  <c r="BN807" i="50"/>
  <c r="BO807" i="50"/>
  <c r="BQ807" i="50"/>
  <c r="BH725" i="50"/>
  <c r="BE725" i="50"/>
  <c r="BS855" i="50"/>
  <c r="BG855" i="50"/>
  <c r="BH855" i="50"/>
  <c r="BF855" i="50"/>
  <c r="BE855" i="50"/>
  <c r="BO1151" i="50"/>
  <c r="BN1151" i="50"/>
  <c r="BN989" i="50"/>
  <c r="BQ989" i="50"/>
  <c r="BS989" i="50"/>
  <c r="BO880" i="50"/>
  <c r="BP880" i="50"/>
  <c r="BQ880" i="50"/>
  <c r="BN880" i="50"/>
  <c r="BF926" i="50"/>
  <c r="BE926" i="50"/>
  <c r="BS708" i="50"/>
  <c r="BY708" i="50" s="1"/>
  <c r="BN708" i="50"/>
  <c r="BO708" i="50"/>
  <c r="BP708" i="50"/>
  <c r="BQ708" i="50"/>
  <c r="BN78" i="50"/>
  <c r="BO78" i="50"/>
  <c r="BQ78" i="50"/>
  <c r="BO404" i="50"/>
  <c r="BQ404" i="50"/>
  <c r="BP404" i="50"/>
  <c r="BF307" i="50"/>
  <c r="BG307" i="50"/>
  <c r="BG183" i="50"/>
  <c r="BH183" i="50"/>
  <c r="BS162" i="50"/>
  <c r="BF162" i="50"/>
  <c r="BG162" i="50"/>
  <c r="BH162" i="50"/>
  <c r="BE109" i="50"/>
  <c r="BF109" i="50"/>
  <c r="BH109" i="50"/>
  <c r="BG109" i="50"/>
  <c r="BH26" i="50"/>
  <c r="BF26" i="50"/>
  <c r="BG26" i="50"/>
  <c r="BG448" i="50"/>
  <c r="BH448" i="50"/>
  <c r="BE448" i="50"/>
  <c r="BF448" i="50"/>
  <c r="BG1074" i="50"/>
  <c r="BH672" i="50"/>
  <c r="BS1077" i="50"/>
  <c r="BN1107" i="50"/>
  <c r="BQ1107" i="50"/>
  <c r="BO1107" i="50"/>
  <c r="BP1107" i="50"/>
  <c r="BF1091" i="50"/>
  <c r="BG1091" i="50"/>
  <c r="BE1091" i="50"/>
  <c r="BH1067" i="50"/>
  <c r="BG1067" i="50"/>
  <c r="BE1067" i="50"/>
  <c r="BS994" i="50"/>
  <c r="BN994" i="50"/>
  <c r="BO994" i="50"/>
  <c r="BQ994" i="50"/>
  <c r="BT984" i="50"/>
  <c r="BP984" i="50"/>
  <c r="BQ984" i="50"/>
  <c r="BO984" i="50"/>
  <c r="BU972" i="50"/>
  <c r="BN972" i="50"/>
  <c r="BO972" i="50"/>
  <c r="BQ972" i="50"/>
  <c r="BH891" i="50"/>
  <c r="BS891" i="50"/>
  <c r="BF891" i="50"/>
  <c r="BF1051" i="50"/>
  <c r="BG1051" i="50"/>
  <c r="BH1051" i="50"/>
  <c r="BE1051" i="50"/>
  <c r="BP1524" i="50"/>
  <c r="BN1524" i="50"/>
  <c r="BQ1524" i="50"/>
  <c r="BO1524" i="50"/>
  <c r="BS1246" i="50"/>
  <c r="BN1246" i="50"/>
  <c r="BO1246" i="50"/>
  <c r="BP1246" i="50"/>
  <c r="BN1194" i="50"/>
  <c r="BO1194" i="50"/>
  <c r="BQ1194" i="50"/>
  <c r="BN1176" i="50"/>
  <c r="BO1176" i="50"/>
  <c r="BP1176" i="50"/>
  <c r="BN1161" i="50"/>
  <c r="BS1161" i="50"/>
  <c r="BQ1161" i="50"/>
  <c r="BE1151" i="50"/>
  <c r="BH1151" i="50"/>
  <c r="BF1151" i="50"/>
  <c r="BG1131" i="50"/>
  <c r="BF1131" i="50"/>
  <c r="BS1131" i="50"/>
  <c r="BE749" i="50"/>
  <c r="BH749" i="50"/>
  <c r="BF1074" i="50"/>
  <c r="BH1074" i="50"/>
  <c r="BS846" i="50"/>
  <c r="BN846" i="50"/>
  <c r="BO846" i="50"/>
  <c r="BP846" i="50"/>
  <c r="BS783" i="50"/>
  <c r="BY783" i="50" s="1"/>
  <c r="BG783" i="50"/>
  <c r="BF783" i="50"/>
  <c r="BS1112" i="50"/>
  <c r="BN1112" i="50"/>
  <c r="BO1112" i="50"/>
  <c r="BP1112" i="50"/>
  <c r="BE466" i="50"/>
  <c r="BG466" i="50"/>
  <c r="BH466" i="50"/>
  <c r="BO350" i="50"/>
  <c r="BP350" i="50"/>
  <c r="BQ350" i="50"/>
  <c r="BN350" i="50"/>
  <c r="BG67" i="50"/>
  <c r="BE67" i="50"/>
  <c r="BS67" i="50"/>
  <c r="BY67" i="50" s="1"/>
  <c r="BH67" i="50"/>
  <c r="BF67" i="50"/>
  <c r="BN559" i="50"/>
  <c r="BO559" i="50"/>
  <c r="BP559" i="50"/>
  <c r="BQ559" i="50"/>
  <c r="BE501" i="50"/>
  <c r="BH501" i="50"/>
  <c r="BF501" i="50"/>
  <c r="BQ416" i="50"/>
  <c r="BN416" i="50"/>
  <c r="BP416" i="50"/>
  <c r="BO416" i="50"/>
  <c r="BT116" i="50"/>
  <c r="BF116" i="50"/>
  <c r="BE116" i="50"/>
  <c r="BG116" i="50"/>
  <c r="BH65" i="50"/>
  <c r="BF65" i="50"/>
  <c r="BG65" i="50"/>
  <c r="BP989" i="50"/>
  <c r="BH116" i="50"/>
  <c r="BP1548" i="50"/>
  <c r="BN1548" i="50"/>
  <c r="BQ1548" i="50"/>
  <c r="BO1548" i="50"/>
  <c r="BF1534" i="50"/>
  <c r="BH1534" i="50"/>
  <c r="BE1534" i="50"/>
  <c r="BG1534" i="50"/>
  <c r="BS1558" i="50"/>
  <c r="BF1558" i="50"/>
  <c r="BG1558" i="50"/>
  <c r="BS1524" i="50"/>
  <c r="BH1524" i="50"/>
  <c r="BF1524" i="50"/>
  <c r="BS1510" i="50"/>
  <c r="BO1510" i="50"/>
  <c r="BP1510" i="50"/>
  <c r="BN1510" i="50"/>
  <c r="BS1550" i="50"/>
  <c r="BY1550" i="50" s="1"/>
  <c r="BG1550" i="50"/>
  <c r="BE1550" i="50"/>
  <c r="BF1550" i="50"/>
  <c r="BN1537" i="50"/>
  <c r="BP1537" i="50"/>
  <c r="BQ1537" i="50"/>
  <c r="BP1391" i="50"/>
  <c r="BQ1391" i="50"/>
  <c r="BH1371" i="50"/>
  <c r="BG1371" i="50"/>
  <c r="BT1347" i="50"/>
  <c r="BH1347" i="50"/>
  <c r="BF1347" i="50"/>
  <c r="BG1347" i="50"/>
  <c r="BS1326" i="50"/>
  <c r="BE1326" i="50"/>
  <c r="BH1326" i="50"/>
  <c r="BF1326" i="50"/>
  <c r="BQ1304" i="50"/>
  <c r="BO1304" i="50"/>
  <c r="BP1304" i="50"/>
  <c r="BN1304" i="50"/>
  <c r="BP1239" i="50"/>
  <c r="BO1239" i="50"/>
  <c r="BG1226" i="50"/>
  <c r="BH1226" i="50"/>
  <c r="BS1226" i="50"/>
  <c r="BE1226" i="50"/>
  <c r="BF1206" i="50"/>
  <c r="BE1206" i="50"/>
  <c r="BH1206" i="50"/>
  <c r="BS1206" i="50"/>
  <c r="BY1206" i="50" s="1"/>
  <c r="BT1541" i="50"/>
  <c r="BG1541" i="50"/>
  <c r="BE1541" i="50"/>
  <c r="BF1541" i="50"/>
  <c r="BQ1330" i="50"/>
  <c r="BO1330" i="50"/>
  <c r="BU1293" i="50"/>
  <c r="BE1293" i="50"/>
  <c r="BH1293" i="50"/>
  <c r="BG1293" i="50"/>
  <c r="BE1276" i="50"/>
  <c r="BG1276" i="50"/>
  <c r="BF1276" i="50"/>
  <c r="BH1276" i="50"/>
  <c r="BU1560" i="50"/>
  <c r="BP1560" i="50"/>
  <c r="BN1560" i="50"/>
  <c r="BQ1560" i="50"/>
  <c r="BO1560" i="50"/>
  <c r="BX1530" i="50"/>
  <c r="BG1510" i="50"/>
  <c r="BF1510" i="50"/>
  <c r="BE1510" i="50"/>
  <c r="BO781" i="50"/>
  <c r="BS781" i="50"/>
  <c r="BQ781" i="50"/>
  <c r="BE820" i="50"/>
  <c r="BF820" i="50"/>
  <c r="BH750" i="50"/>
  <c r="BE750" i="50"/>
  <c r="BN884" i="50"/>
  <c r="BO884" i="50"/>
  <c r="BP884" i="50"/>
  <c r="BP247" i="50"/>
  <c r="BO247" i="50"/>
  <c r="BQ247" i="50"/>
  <c r="BN247" i="50"/>
  <c r="BT276" i="50"/>
  <c r="BE276" i="50"/>
  <c r="BT126" i="50"/>
  <c r="BP126" i="50"/>
  <c r="BQ126" i="50"/>
  <c r="BO126" i="50"/>
  <c r="BS100" i="50"/>
  <c r="BY100" i="50" s="1"/>
  <c r="BO100" i="50"/>
  <c r="BP100" i="50"/>
  <c r="BN100" i="50"/>
  <c r="BQ100" i="50"/>
  <c r="BN74" i="50"/>
  <c r="BO74" i="50"/>
  <c r="BP74" i="50"/>
  <c r="BQ74" i="50"/>
  <c r="BL1569" i="50"/>
  <c r="BU411" i="50"/>
  <c r="BE411" i="50"/>
  <c r="BS820" i="50"/>
  <c r="BY820" i="50" s="1"/>
  <c r="BH783" i="50"/>
  <c r="BG820" i="50"/>
  <c r="BF466" i="50"/>
  <c r="BP994" i="50"/>
  <c r="BP972" i="50"/>
  <c r="BS880" i="50"/>
  <c r="BQ1176" i="50"/>
  <c r="BP781" i="50"/>
  <c r="BP78" i="50"/>
  <c r="BT1433" i="50"/>
  <c r="BE1433" i="50"/>
  <c r="BQ889" i="50"/>
  <c r="BP889" i="50"/>
  <c r="BH942" i="50"/>
  <c r="BE942" i="50"/>
  <c r="BH832" i="50"/>
  <c r="BS832" i="50"/>
  <c r="BF832" i="50"/>
  <c r="BN789" i="50"/>
  <c r="BQ789" i="50"/>
  <c r="BP789" i="50"/>
  <c r="BP764" i="50"/>
  <c r="BQ764" i="50"/>
  <c r="BO764" i="50"/>
  <c r="BS1235" i="50"/>
  <c r="BY1235" i="50" s="1"/>
  <c r="BE1235" i="50"/>
  <c r="BH1235" i="50"/>
  <c r="BF1235" i="50"/>
  <c r="BQ959" i="50"/>
  <c r="BO959" i="50"/>
  <c r="BN959" i="50"/>
  <c r="BO824" i="50"/>
  <c r="BP824" i="50"/>
  <c r="BQ824" i="50"/>
  <c r="BN824" i="50"/>
  <c r="BG1188" i="50"/>
  <c r="BF1188" i="50"/>
  <c r="BE1188" i="50"/>
  <c r="BO859" i="50"/>
  <c r="BP859" i="50"/>
  <c r="BS859" i="50"/>
  <c r="BN859" i="50"/>
  <c r="BN545" i="50"/>
  <c r="BO545" i="50"/>
  <c r="BS545" i="50"/>
  <c r="BP545" i="50"/>
  <c r="BG42" i="50"/>
  <c r="BS42" i="50"/>
  <c r="BF42" i="50"/>
  <c r="BE42" i="50"/>
  <c r="BH42" i="50"/>
  <c r="BG1235" i="50"/>
  <c r="BG832" i="50"/>
  <c r="BH522" i="50"/>
  <c r="BG522" i="50"/>
  <c r="BE162" i="50"/>
  <c r="BS466" i="50"/>
  <c r="BN764" i="50"/>
  <c r="BS768" i="50"/>
  <c r="BH768" i="50"/>
  <c r="BF768" i="50"/>
  <c r="BE768" i="50"/>
  <c r="BP974" i="50"/>
  <c r="BQ974" i="50"/>
  <c r="BS974" i="50"/>
  <c r="BO974" i="50"/>
  <c r="BO821" i="50"/>
  <c r="BN821" i="50"/>
  <c r="BP821" i="50"/>
  <c r="BQ821" i="50"/>
  <c r="BO773" i="50"/>
  <c r="BN773" i="50"/>
  <c r="BQ773" i="50"/>
  <c r="BP773" i="50"/>
  <c r="BQ750" i="50"/>
  <c r="BN750" i="50"/>
  <c r="BP750" i="50"/>
  <c r="BH878" i="50"/>
  <c r="BF878" i="50"/>
  <c r="BS133" i="50"/>
  <c r="BH133" i="50"/>
  <c r="BF133" i="50"/>
  <c r="BG133" i="50"/>
  <c r="BE57" i="50"/>
  <c r="BH57" i="50"/>
  <c r="BF57" i="50"/>
  <c r="BS57" i="50"/>
  <c r="BY57" i="50" s="1"/>
  <c r="BP251" i="50"/>
  <c r="BN251" i="50"/>
  <c r="BO251" i="50"/>
  <c r="BP195" i="50"/>
  <c r="BN195" i="50"/>
  <c r="BO195" i="50"/>
  <c r="BS87" i="50"/>
  <c r="BF87" i="50"/>
  <c r="BG87" i="50"/>
  <c r="BH87" i="50"/>
  <c r="BE87" i="50"/>
  <c r="BH1010" i="50"/>
  <c r="BE1010" i="50"/>
  <c r="BF942" i="50"/>
  <c r="BH1091" i="50"/>
  <c r="BH307" i="50"/>
  <c r="BQ195" i="50"/>
  <c r="BQ1246" i="50"/>
  <c r="BN868" i="50"/>
  <c r="BO868" i="50"/>
  <c r="BP868" i="50"/>
  <c r="BQ868" i="50"/>
  <c r="BS868" i="50"/>
  <c r="BQ919" i="50"/>
  <c r="BO919" i="50"/>
  <c r="BS737" i="50"/>
  <c r="BE737" i="50"/>
  <c r="BF737" i="50"/>
  <c r="BO953" i="50"/>
  <c r="BQ953" i="50"/>
  <c r="BN953" i="50"/>
  <c r="BP953" i="50"/>
  <c r="BF283" i="50"/>
  <c r="BE283" i="50"/>
  <c r="BH283" i="50"/>
  <c r="BG283" i="50"/>
  <c r="BS140" i="50"/>
  <c r="BY140" i="50" s="1"/>
  <c r="BF140" i="50"/>
  <c r="BH140" i="50"/>
  <c r="BG140" i="50"/>
  <c r="BE140" i="50"/>
  <c r="BE82" i="50"/>
  <c r="BT82" i="50"/>
  <c r="BF82" i="50"/>
  <c r="BG82" i="50"/>
  <c r="BH82" i="50"/>
  <c r="BQ11" i="50"/>
  <c r="BK1566" i="50"/>
  <c r="BO11" i="50"/>
  <c r="BP11" i="50"/>
  <c r="BN11" i="50"/>
  <c r="BN288" i="50"/>
  <c r="BO288" i="50"/>
  <c r="BQ288" i="50"/>
  <c r="BU1061" i="50"/>
  <c r="BE1061" i="50"/>
  <c r="BF749" i="50"/>
  <c r="BU365" i="50"/>
  <c r="BF365" i="50"/>
  <c r="BE26" i="50"/>
  <c r="BG57" i="50"/>
  <c r="BQ884" i="50"/>
  <c r="BN126" i="50"/>
  <c r="BQ846" i="50"/>
  <c r="BQ545" i="50"/>
  <c r="BF1284" i="50"/>
  <c r="BG906" i="50"/>
  <c r="BH847" i="50"/>
  <c r="BH661" i="50"/>
  <c r="BH699" i="50"/>
  <c r="BO1533" i="50"/>
  <c r="BN759" i="50"/>
  <c r="BS1124" i="50"/>
  <c r="BQ1151" i="50"/>
  <c r="BS735" i="50"/>
  <c r="BP655" i="50"/>
  <c r="BS655" i="50"/>
  <c r="BN655" i="50"/>
  <c r="BQ655" i="50"/>
  <c r="BQ169" i="50"/>
  <c r="BO169" i="50"/>
  <c r="BH1029" i="50"/>
  <c r="BU1472" i="50"/>
  <c r="BQ1472" i="50"/>
  <c r="BP1119" i="50"/>
  <c r="BN1119" i="50"/>
  <c r="BQ1119" i="50"/>
  <c r="BP1095" i="50"/>
  <c r="BN1095" i="50"/>
  <c r="BQ1095" i="50"/>
  <c r="BS748" i="50"/>
  <c r="BN748" i="50"/>
  <c r="BO748" i="50"/>
  <c r="BN1007" i="50"/>
  <c r="BQ1007" i="50"/>
  <c r="BP804" i="50"/>
  <c r="BQ804" i="50"/>
  <c r="BS821" i="50"/>
  <c r="BS789" i="50"/>
  <c r="BS750" i="50"/>
  <c r="BS1151" i="50"/>
  <c r="BU932" i="50"/>
  <c r="BO383" i="50"/>
  <c r="BP383" i="50"/>
  <c r="BQ383" i="50"/>
  <c r="BE1375" i="50"/>
  <c r="BE849" i="50"/>
  <c r="BE240" i="50"/>
  <c r="BN1265" i="50"/>
  <c r="BO1265" i="50"/>
  <c r="BN903" i="50"/>
  <c r="BQ903" i="50"/>
  <c r="BN1247" i="50"/>
  <c r="BQ1247" i="50"/>
  <c r="BP975" i="50"/>
  <c r="BN975" i="50"/>
  <c r="BQ975" i="50"/>
  <c r="BS943" i="50"/>
  <c r="BF237" i="50"/>
  <c r="BT237" i="50"/>
  <c r="BN455" i="50"/>
  <c r="BO455" i="50"/>
  <c r="BN76" i="50"/>
  <c r="BO76" i="50"/>
  <c r="BP76" i="50"/>
  <c r="BF1060" i="50"/>
  <c r="BN1419" i="50"/>
  <c r="BO1419" i="50"/>
  <c r="BN1135" i="50"/>
  <c r="BQ1135" i="50"/>
  <c r="BP1167" i="50"/>
  <c r="BQ1167" i="50"/>
  <c r="BS871" i="50"/>
  <c r="BN871" i="50"/>
  <c r="BQ887" i="50"/>
  <c r="BP887" i="50"/>
  <c r="BN881" i="50"/>
  <c r="BQ881" i="50"/>
  <c r="BN1199" i="50"/>
  <c r="BP1199" i="50"/>
  <c r="BN943" i="50"/>
  <c r="BN607" i="50"/>
  <c r="BO607" i="50"/>
  <c r="BP607" i="50"/>
  <c r="BN465" i="50"/>
  <c r="BO465" i="50"/>
  <c r="BQ543" i="50"/>
  <c r="BS543" i="50"/>
  <c r="BO689" i="50"/>
  <c r="BS689" i="50"/>
  <c r="BY689" i="50" s="1"/>
  <c r="BN689" i="50"/>
  <c r="BN153" i="50"/>
  <c r="BQ153" i="50"/>
  <c r="BE1443" i="50"/>
  <c r="BH796" i="50"/>
  <c r="BF176" i="50"/>
  <c r="BO1345" i="50"/>
  <c r="BS1552" i="50"/>
  <c r="BQ1552" i="50"/>
  <c r="BO1521" i="50"/>
  <c r="BN1521" i="50"/>
  <c r="BT1422" i="50"/>
  <c r="BQ1422" i="50"/>
  <c r="BP1280" i="50"/>
  <c r="BT1277" i="50"/>
  <c r="BN1277" i="50"/>
  <c r="BN911" i="50"/>
  <c r="BP911" i="50"/>
  <c r="BP844" i="50"/>
  <c r="BQ844" i="50"/>
  <c r="BN684" i="50"/>
  <c r="BO684" i="50"/>
  <c r="BP684" i="50"/>
  <c r="BQ684" i="50"/>
  <c r="BS607" i="50"/>
  <c r="BO521" i="50"/>
  <c r="BP521" i="50"/>
  <c r="BN7" i="50"/>
  <c r="BO7" i="50"/>
  <c r="BP15" i="50"/>
  <c r="BO15" i="50"/>
  <c r="BE1466" i="50"/>
  <c r="BH455" i="50"/>
  <c r="BQ1414" i="50"/>
  <c r="BQ1525" i="50"/>
  <c r="BO1525" i="50"/>
  <c r="BN1231" i="50"/>
  <c r="BQ1231" i="50"/>
  <c r="BH880" i="50"/>
  <c r="BN1071" i="50"/>
  <c r="BQ1071" i="50"/>
  <c r="BN1065" i="50"/>
  <c r="BQ1065" i="50"/>
  <c r="BQ1015" i="50"/>
  <c r="BP735" i="50"/>
  <c r="BN735" i="50"/>
  <c r="BQ735" i="50"/>
  <c r="BU649" i="50"/>
  <c r="BN649" i="50"/>
  <c r="BQ649" i="50"/>
  <c r="BO585" i="50"/>
  <c r="BP585" i="50"/>
  <c r="BP119" i="50"/>
  <c r="BO119" i="50"/>
  <c r="BP68" i="50"/>
  <c r="BQ68" i="50"/>
  <c r="BT1308" i="50"/>
  <c r="BU1331" i="50"/>
  <c r="BT1137" i="50"/>
  <c r="BU1343" i="50"/>
  <c r="CI1343" i="50" s="1"/>
  <c r="BT1251" i="50"/>
  <c r="BP1527" i="50"/>
  <c r="BO1225" i="50"/>
  <c r="BT1116" i="50"/>
  <c r="BU1010" i="50"/>
  <c r="BT903" i="50"/>
  <c r="BT878" i="50"/>
  <c r="BU750" i="50"/>
  <c r="BU898" i="50"/>
  <c r="BT765" i="50"/>
  <c r="BU743" i="50"/>
  <c r="BU423" i="50"/>
  <c r="BU671" i="50"/>
  <c r="BU283" i="50"/>
  <c r="BU183" i="50"/>
  <c r="BU189" i="50"/>
  <c r="BU171" i="50"/>
  <c r="BT155" i="50"/>
  <c r="BG88" i="50"/>
  <c r="BF255" i="50"/>
  <c r="BS1354" i="50"/>
  <c r="BT1357" i="50"/>
  <c r="BU1117" i="50"/>
  <c r="BG387" i="50"/>
  <c r="BT1221" i="50"/>
  <c r="BV1221" i="50" s="1"/>
  <c r="BP748" i="50"/>
  <c r="BH305" i="50"/>
  <c r="BF171" i="50"/>
  <c r="BU136" i="50"/>
  <c r="BO1331" i="50"/>
  <c r="BG1522" i="50"/>
  <c r="BU1408" i="50"/>
  <c r="BN1331" i="50"/>
  <c r="BT1031" i="50"/>
  <c r="BU1234" i="50"/>
  <c r="BO1327" i="50"/>
  <c r="BF1190" i="50"/>
  <c r="BS1167" i="50"/>
  <c r="BS1125" i="50"/>
  <c r="BF713" i="50"/>
  <c r="BO701" i="50"/>
  <c r="BU666" i="50"/>
  <c r="BU556" i="50"/>
  <c r="BF167" i="50"/>
  <c r="BQ695" i="50"/>
  <c r="BH1425" i="50"/>
  <c r="BU1529" i="50"/>
  <c r="BS1478" i="50"/>
  <c r="BN1343" i="50"/>
  <c r="BU1283" i="50"/>
  <c r="BT1061" i="50"/>
  <c r="BT1025" i="50"/>
  <c r="BU1499" i="50"/>
  <c r="BT1158" i="50"/>
  <c r="BT1121" i="50"/>
  <c r="BE845" i="50"/>
  <c r="BU871" i="50"/>
  <c r="BT872" i="50"/>
  <c r="BO828" i="50"/>
  <c r="BE376" i="50"/>
  <c r="BT143" i="50"/>
  <c r="BU84" i="50"/>
  <c r="BG137" i="50"/>
  <c r="BH253" i="50"/>
  <c r="BU245" i="50"/>
  <c r="BH165" i="50"/>
  <c r="BH1255" i="50"/>
  <c r="BG1520" i="50"/>
  <c r="BP1231" i="50"/>
  <c r="BO990" i="50"/>
  <c r="BQ1063" i="50"/>
  <c r="BH1121" i="50"/>
  <c r="BG756" i="50"/>
  <c r="BF529" i="50"/>
  <c r="BG402" i="50"/>
  <c r="BG302" i="50"/>
  <c r="BU205" i="50"/>
  <c r="BG177" i="50"/>
  <c r="BT159" i="50"/>
  <c r="BU632" i="50"/>
  <c r="BU357" i="50"/>
  <c r="BT514" i="50"/>
  <c r="BT1508" i="50"/>
  <c r="BT1528" i="50"/>
  <c r="BU1471" i="50"/>
  <c r="BU1299" i="50"/>
  <c r="BS1318" i="50"/>
  <c r="BU1495" i="50"/>
  <c r="BT1316" i="50"/>
  <c r="BE1131" i="50"/>
  <c r="BU1058" i="50"/>
  <c r="BU883" i="50"/>
  <c r="BT1369" i="50"/>
  <c r="BU1162" i="50"/>
  <c r="BU985" i="50"/>
  <c r="BT1128" i="50"/>
  <c r="BP751" i="50"/>
  <c r="BT840" i="50"/>
  <c r="BU789" i="50"/>
  <c r="BH680" i="50"/>
  <c r="BU491" i="50"/>
  <c r="BT492" i="50"/>
  <c r="BS533" i="50"/>
  <c r="BY533" i="50" s="1"/>
  <c r="BU199" i="50"/>
  <c r="BT764" i="50"/>
  <c r="BU167" i="50"/>
  <c r="BS1394" i="50"/>
  <c r="BO1483" i="50"/>
  <c r="BS1444" i="50"/>
  <c r="BU1425" i="50"/>
  <c r="BS1388" i="50"/>
  <c r="BQ1516" i="50"/>
  <c r="BT1160" i="50"/>
  <c r="BU1088" i="50"/>
  <c r="BT1062" i="50"/>
  <c r="BU957" i="50"/>
  <c r="BO753" i="50"/>
  <c r="BS951" i="50"/>
  <c r="BF597" i="50"/>
  <c r="BU709" i="50"/>
  <c r="BT18" i="50"/>
  <c r="BU505" i="50"/>
  <c r="BH269" i="50"/>
  <c r="BU89" i="50"/>
  <c r="BT80" i="50"/>
  <c r="BU364" i="50"/>
  <c r="BU253" i="50"/>
  <c r="BU53" i="50"/>
  <c r="CG53" i="50" s="1"/>
  <c r="BT151" i="50"/>
  <c r="BN1540" i="50"/>
  <c r="BQ1540" i="50"/>
  <c r="BP1540" i="50"/>
  <c r="BO1341" i="50"/>
  <c r="BP1341" i="50"/>
  <c r="BG1238" i="50"/>
  <c r="BS1238" i="50"/>
  <c r="BN1188" i="50"/>
  <c r="BO1188" i="50"/>
  <c r="BP1188" i="50"/>
  <c r="BS654" i="50"/>
  <c r="BN654" i="50"/>
  <c r="BP654" i="50"/>
  <c r="BQ654" i="50"/>
  <c r="BS599" i="50"/>
  <c r="BN599" i="50"/>
  <c r="BO599" i="50"/>
  <c r="BP599" i="50"/>
  <c r="BQ599" i="50"/>
  <c r="BN587" i="50"/>
  <c r="BP587" i="50"/>
  <c r="BQ587" i="50"/>
  <c r="BN576" i="50"/>
  <c r="BP576" i="50"/>
  <c r="BO576" i="50"/>
  <c r="BT118" i="50"/>
  <c r="BG118" i="50"/>
  <c r="BH118" i="50"/>
  <c r="BE76" i="50"/>
  <c r="BS76" i="50"/>
  <c r="BG76" i="50"/>
  <c r="BF76" i="50"/>
  <c r="BP65" i="50"/>
  <c r="BS65" i="50"/>
  <c r="BY65" i="50" s="1"/>
  <c r="BN65" i="50"/>
  <c r="BQ65" i="50"/>
  <c r="BS1542" i="50"/>
  <c r="BQ1542" i="50"/>
  <c r="BP1542" i="50"/>
  <c r="BO1542" i="50"/>
  <c r="BU469" i="50"/>
  <c r="BG469" i="50"/>
  <c r="BF469" i="50"/>
  <c r="BG420" i="50"/>
  <c r="BS420" i="50"/>
  <c r="BG185" i="50"/>
  <c r="BS185" i="50"/>
  <c r="BT123" i="50"/>
  <c r="BH123" i="50"/>
  <c r="BP1087" i="50"/>
  <c r="BQ1087" i="50"/>
  <c r="BT1087" i="50"/>
  <c r="BN1087" i="50"/>
  <c r="BT971" i="50"/>
  <c r="BN971" i="50"/>
  <c r="BQ971" i="50"/>
  <c r="BP971" i="50"/>
  <c r="BO971" i="50"/>
  <c r="BT397" i="50"/>
  <c r="BF397" i="50"/>
  <c r="BN969" i="50"/>
  <c r="BQ969" i="50"/>
  <c r="BT969" i="50"/>
  <c r="BU148" i="50"/>
  <c r="BV148" i="50" s="1"/>
  <c r="BG148" i="50"/>
  <c r="BH148" i="50"/>
  <c r="BU63" i="50"/>
  <c r="BF63" i="50"/>
  <c r="BH63" i="50"/>
  <c r="BS294" i="50"/>
  <c r="BG294" i="50"/>
  <c r="BF294" i="50"/>
  <c r="BT201" i="50"/>
  <c r="BH201" i="50"/>
  <c r="BG201" i="50"/>
  <c r="BU7" i="50"/>
  <c r="BH7" i="50"/>
  <c r="BT826" i="50"/>
  <c r="BN826" i="50"/>
  <c r="BU160" i="50"/>
  <c r="BN160" i="50"/>
  <c r="BQ160" i="50"/>
  <c r="BM1569" i="50"/>
  <c r="BM1566" i="50"/>
  <c r="BT60" i="50"/>
  <c r="BG60" i="50"/>
  <c r="BF60" i="50"/>
  <c r="BE33" i="50"/>
  <c r="BU33" i="50"/>
  <c r="BH33" i="50"/>
  <c r="BT910" i="50"/>
  <c r="BO910" i="50"/>
  <c r="BP910" i="50"/>
  <c r="BQ910" i="50"/>
  <c r="BH146" i="50"/>
  <c r="BT146" i="50"/>
  <c r="BF146" i="50"/>
  <c r="BG146" i="50"/>
  <c r="BP981" i="50"/>
  <c r="BT981" i="50"/>
  <c r="BQ981" i="50"/>
  <c r="BT446" i="50"/>
  <c r="BQ446" i="50"/>
  <c r="BN446" i="50"/>
  <c r="BP446" i="50"/>
  <c r="BF92" i="50"/>
  <c r="BT92" i="50"/>
  <c r="CD92" i="50" s="1"/>
  <c r="BE92" i="50"/>
  <c r="BG150" i="50"/>
  <c r="BT150" i="50"/>
  <c r="BF150" i="50"/>
  <c r="BE150" i="50"/>
  <c r="BU361" i="50"/>
  <c r="BG361" i="50"/>
  <c r="BE361" i="50"/>
  <c r="BU61" i="50"/>
  <c r="BG61" i="50"/>
  <c r="BE61" i="50"/>
  <c r="BH61" i="50"/>
  <c r="BP1404" i="50"/>
  <c r="BN1404" i="50"/>
  <c r="BT809" i="50"/>
  <c r="BO809" i="50"/>
  <c r="BQ809" i="50"/>
  <c r="BT239" i="50"/>
  <c r="BG239" i="50"/>
  <c r="BH90" i="50"/>
  <c r="BF90" i="50"/>
  <c r="BS25" i="50"/>
  <c r="BG25" i="50"/>
  <c r="BF25" i="50"/>
  <c r="BU93" i="50"/>
  <c r="BF93" i="50"/>
  <c r="BE93" i="50"/>
  <c r="BT443" i="50"/>
  <c r="BG443" i="50"/>
  <c r="BT191" i="50"/>
  <c r="BG191" i="50"/>
  <c r="BU44" i="50"/>
  <c r="BH44" i="50"/>
  <c r="BG44" i="50"/>
  <c r="BF44" i="50"/>
  <c r="BG1460" i="50"/>
  <c r="BG1175" i="50"/>
  <c r="BH1426" i="50"/>
  <c r="BH1312" i="50"/>
  <c r="BG1081" i="50"/>
  <c r="BF880" i="50"/>
  <c r="BE1286" i="50"/>
  <c r="BF634" i="50"/>
  <c r="BE623" i="50"/>
  <c r="BE300" i="50"/>
  <c r="BG397" i="50"/>
  <c r="BF88" i="50"/>
  <c r="BH420" i="50"/>
  <c r="BF123" i="50"/>
  <c r="BH255" i="50"/>
  <c r="BG63" i="50"/>
  <c r="BL1567" i="50"/>
  <c r="BQ1341" i="50"/>
  <c r="BO1540" i="50"/>
  <c r="BO654" i="50"/>
  <c r="BS942" i="50"/>
  <c r="BO942" i="50"/>
  <c r="BP942" i="50"/>
  <c r="BQ942" i="50"/>
  <c r="BS889" i="50"/>
  <c r="BN889" i="50"/>
  <c r="BT869" i="50"/>
  <c r="BN869" i="50"/>
  <c r="BO869" i="50"/>
  <c r="BQ869" i="50"/>
  <c r="BP869" i="50"/>
  <c r="BS856" i="50"/>
  <c r="BY856" i="50" s="1"/>
  <c r="BN856" i="50"/>
  <c r="BQ856" i="50"/>
  <c r="BF764" i="50"/>
  <c r="BS764" i="50"/>
  <c r="BO733" i="50"/>
  <c r="BQ733" i="50"/>
  <c r="BS733" i="50"/>
  <c r="BY733" i="50" s="1"/>
  <c r="BS1019" i="50"/>
  <c r="BN1019" i="50"/>
  <c r="BP1019" i="50"/>
  <c r="BT954" i="50"/>
  <c r="BP954" i="50"/>
  <c r="BQ954" i="50"/>
  <c r="BU39" i="50"/>
  <c r="BE39" i="50"/>
  <c r="BP24" i="50"/>
  <c r="BQ24" i="50"/>
  <c r="BL1566" i="50"/>
  <c r="BN24" i="50"/>
  <c r="BH11" i="50"/>
  <c r="BS11" i="50"/>
  <c r="BY11" i="50" s="1"/>
  <c r="BO501" i="50"/>
  <c r="BP501" i="50"/>
  <c r="BQ501" i="50"/>
  <c r="BN448" i="50"/>
  <c r="BP448" i="50"/>
  <c r="BO448" i="50"/>
  <c r="BF416" i="50"/>
  <c r="BH416" i="50"/>
  <c r="BQ327" i="50"/>
  <c r="BP327" i="50"/>
  <c r="BO327" i="50"/>
  <c r="BG657" i="50"/>
  <c r="BE1415" i="50"/>
  <c r="BG623" i="50"/>
  <c r="BH88" i="50"/>
  <c r="BF420" i="50"/>
  <c r="BH188" i="50"/>
  <c r="BE255" i="50"/>
  <c r="BQ826" i="50"/>
  <c r="BP160" i="50"/>
  <c r="BP1518" i="50"/>
  <c r="BQ1518" i="50"/>
  <c r="BO1482" i="50"/>
  <c r="BQ1482" i="50"/>
  <c r="BN1482" i="50"/>
  <c r="BQ1459" i="50"/>
  <c r="BO1459" i="50"/>
  <c r="BO1186" i="50"/>
  <c r="BP1186" i="50"/>
  <c r="BO1169" i="50"/>
  <c r="BS1169" i="50"/>
  <c r="BN1169" i="50"/>
  <c r="BQ1169" i="50"/>
  <c r="BP1169" i="50"/>
  <c r="BQ1155" i="50"/>
  <c r="BP1155" i="50"/>
  <c r="BO1155" i="50"/>
  <c r="BE1240" i="50"/>
  <c r="BH1238" i="50"/>
  <c r="BG1170" i="50"/>
  <c r="BG1007" i="50"/>
  <c r="BE906" i="50"/>
  <c r="BF623" i="50"/>
  <c r="BE88" i="50"/>
  <c r="BE420" i="50"/>
  <c r="BG255" i="50"/>
  <c r="BH76" i="50"/>
  <c r="BP969" i="50"/>
  <c r="BP826" i="50"/>
  <c r="BN1542" i="50"/>
  <c r="BO160" i="50"/>
  <c r="BQ576" i="50"/>
  <c r="BN910" i="50"/>
  <c r="BO1355" i="50"/>
  <c r="BQ1355" i="50"/>
  <c r="BP1355" i="50"/>
  <c r="BQ1508" i="50"/>
  <c r="BN1508" i="50"/>
  <c r="BP1508" i="50"/>
  <c r="BO1357" i="50"/>
  <c r="BP1357" i="50"/>
  <c r="BP1234" i="50"/>
  <c r="BQ1234" i="50"/>
  <c r="BS1234" i="50"/>
  <c r="BF843" i="50"/>
  <c r="BQ1280" i="50"/>
  <c r="BO1280" i="50"/>
  <c r="BE1478" i="50"/>
  <c r="BG1488" i="50"/>
  <c r="BF1238" i="50"/>
  <c r="BE1238" i="50"/>
  <c r="BH1106" i="50"/>
  <c r="BH1172" i="50"/>
  <c r="BE534" i="50"/>
  <c r="BG481" i="50"/>
  <c r="BG610" i="50"/>
  <c r="BG495" i="50"/>
  <c r="BE387" i="50"/>
  <c r="BE102" i="50"/>
  <c r="BE118" i="50"/>
  <c r="BO826" i="50"/>
  <c r="BO587" i="50"/>
  <c r="BQ1188" i="50"/>
  <c r="BS255" i="50"/>
  <c r="BT678" i="50"/>
  <c r="BO678" i="50"/>
  <c r="BP678" i="50"/>
  <c r="BQ678" i="50"/>
  <c r="BT457" i="50"/>
  <c r="BO457" i="50"/>
  <c r="BP457" i="50"/>
  <c r="BQ457" i="50"/>
  <c r="BN361" i="50"/>
  <c r="BO361" i="50"/>
  <c r="BP361" i="50"/>
  <c r="BE261" i="50"/>
  <c r="BH261" i="50"/>
  <c r="BP219" i="50"/>
  <c r="BN219" i="50"/>
  <c r="BQ219" i="50"/>
  <c r="BE1383" i="50"/>
  <c r="BH1288" i="50"/>
  <c r="BE874" i="50"/>
  <c r="BG709" i="50"/>
  <c r="BH662" i="50"/>
  <c r="BG839" i="50"/>
  <c r="BE698" i="50"/>
  <c r="BF534" i="50"/>
  <c r="BF610" i="50"/>
  <c r="BH736" i="50"/>
  <c r="BH387" i="50"/>
  <c r="BF102" i="50"/>
  <c r="BF118" i="50"/>
  <c r="BK1567" i="50"/>
  <c r="BN1280" i="50"/>
  <c r="BO446" i="50"/>
  <c r="BQ1404" i="50"/>
  <c r="BN809" i="50"/>
  <c r="BO1549" i="50"/>
  <c r="BP1549" i="50"/>
  <c r="BO1323" i="50"/>
  <c r="BQ1323" i="50"/>
  <c r="BP1323" i="50"/>
  <c r="BN564" i="50"/>
  <c r="BP564" i="50"/>
  <c r="BN550" i="50"/>
  <c r="BP550" i="50"/>
  <c r="BO550" i="50"/>
  <c r="BS550" i="50"/>
  <c r="BS538" i="50"/>
  <c r="BQ538" i="50"/>
  <c r="BF725" i="50"/>
  <c r="BG725" i="50"/>
  <c r="BT713" i="50"/>
  <c r="BN713" i="50"/>
  <c r="BQ713" i="50"/>
  <c r="BP690" i="50"/>
  <c r="BQ690" i="50"/>
  <c r="BN690" i="50"/>
  <c r="BS658" i="50"/>
  <c r="BQ658" i="50"/>
  <c r="BO610" i="50"/>
  <c r="BP610" i="50"/>
  <c r="BQ610" i="50"/>
  <c r="BP589" i="50"/>
  <c r="BQ589" i="50"/>
  <c r="BN589" i="50"/>
  <c r="BQ502" i="50"/>
  <c r="BP502" i="50"/>
  <c r="BQ1301" i="50"/>
  <c r="BO1301" i="50"/>
  <c r="BO628" i="50"/>
  <c r="BP628" i="50"/>
  <c r="BQ628" i="50"/>
  <c r="BE1352" i="50"/>
  <c r="BF1312" i="50"/>
  <c r="BE1175" i="50"/>
  <c r="BH839" i="50"/>
  <c r="BH1286" i="50"/>
  <c r="BF736" i="50"/>
  <c r="BH534" i="50"/>
  <c r="BE148" i="50"/>
  <c r="BH102" i="50"/>
  <c r="BK1568" i="50"/>
  <c r="BN981" i="50"/>
  <c r="BS387" i="50"/>
  <c r="BO1087" i="50"/>
  <c r="BO1522" i="50"/>
  <c r="BN1522" i="50"/>
  <c r="BQ1522" i="50"/>
  <c r="BS1544" i="50"/>
  <c r="BP1544" i="50"/>
  <c r="BO1544" i="50"/>
  <c r="BN1544" i="50"/>
  <c r="BN1163" i="50"/>
  <c r="BP1163" i="50"/>
  <c r="BQ1163" i="50"/>
  <c r="BO1163" i="50"/>
  <c r="BO1287" i="50"/>
  <c r="BO1499" i="50"/>
  <c r="BO1537" i="50"/>
  <c r="BU1392" i="50"/>
  <c r="BT1372" i="50"/>
  <c r="BS1345" i="50"/>
  <c r="BT900" i="50"/>
  <c r="BQ900" i="50"/>
  <c r="BU1210" i="50"/>
  <c r="BG690" i="50"/>
  <c r="BF367" i="50"/>
  <c r="BG266" i="50"/>
  <c r="BF174" i="50"/>
  <c r="BN1425" i="50"/>
  <c r="BO1425" i="50"/>
  <c r="BT1526" i="50"/>
  <c r="BU882" i="50"/>
  <c r="BP879" i="50"/>
  <c r="BQ879" i="50"/>
  <c r="BT436" i="50"/>
  <c r="BO436" i="50"/>
  <c r="BQ436" i="50"/>
  <c r="BH288" i="50"/>
  <c r="BT1039" i="50"/>
  <c r="BP1039" i="50"/>
  <c r="BN1039" i="50"/>
  <c r="BH819" i="50"/>
  <c r="BU819" i="50"/>
  <c r="BF217" i="50"/>
  <c r="BT217" i="50"/>
  <c r="BQ751" i="50"/>
  <c r="BQ828" i="50"/>
  <c r="BN751" i="50"/>
  <c r="BP828" i="50"/>
  <c r="BG667" i="50"/>
  <c r="BS751" i="50"/>
  <c r="BN828" i="50"/>
  <c r="BU1353" i="50"/>
  <c r="BT1520" i="50"/>
  <c r="BO969" i="50"/>
  <c r="BE947" i="50"/>
  <c r="BT1282" i="50"/>
  <c r="BP919" i="50"/>
  <c r="BN919" i="50"/>
  <c r="BT959" i="50"/>
  <c r="BP959" i="50"/>
  <c r="BT561" i="50"/>
  <c r="BU1342" i="50"/>
  <c r="BS1480" i="50"/>
  <c r="BU1462" i="50"/>
  <c r="BU1517" i="50"/>
  <c r="BT1387" i="50"/>
  <c r="BF1381" i="50"/>
  <c r="BS1392" i="50"/>
  <c r="BU1319" i="50"/>
  <c r="BU1444" i="50"/>
  <c r="BT1294" i="50"/>
  <c r="BH1237" i="50"/>
  <c r="BT1067" i="50"/>
  <c r="BO981" i="50"/>
  <c r="BE881" i="50"/>
  <c r="BU943" i="50"/>
  <c r="BT1120" i="50"/>
  <c r="BU1086" i="50"/>
  <c r="BY1086" i="50" s="1"/>
  <c r="BT1147" i="50"/>
  <c r="BE936" i="50"/>
  <c r="BO829" i="50"/>
  <c r="BU808" i="50"/>
  <c r="BG771" i="50"/>
  <c r="BT730" i="50"/>
  <c r="BU867" i="50"/>
  <c r="BH528" i="50"/>
  <c r="BF712" i="50"/>
  <c r="BU359" i="50"/>
  <c r="BT605" i="50"/>
  <c r="BT482" i="50"/>
  <c r="BT636" i="50"/>
  <c r="BT545" i="50"/>
  <c r="BT467" i="50"/>
  <c r="BX467" i="50" s="1"/>
  <c r="BH686" i="50"/>
  <c r="BG609" i="50"/>
  <c r="BT535" i="50"/>
  <c r="BH177" i="50"/>
  <c r="BT449" i="50"/>
  <c r="BU82" i="50"/>
  <c r="BU74" i="50"/>
  <c r="BE736" i="50"/>
  <c r="BF1480" i="50"/>
  <c r="BT1427" i="50"/>
  <c r="BG917" i="50"/>
  <c r="BO877" i="50"/>
  <c r="BE1116" i="50"/>
  <c r="BU955" i="50"/>
  <c r="BU1031" i="50"/>
  <c r="BU1108" i="50"/>
  <c r="BS1257" i="50"/>
  <c r="BT1063" i="50"/>
  <c r="BT864" i="50"/>
  <c r="BT886" i="50"/>
  <c r="BU731" i="50"/>
  <c r="BT652" i="50"/>
  <c r="BU627" i="50"/>
  <c r="BT347" i="50"/>
  <c r="BH483" i="50"/>
  <c r="BU348" i="50"/>
  <c r="BT318" i="50"/>
  <c r="BU239" i="50"/>
  <c r="BH237" i="50"/>
  <c r="BU169" i="50"/>
  <c r="BS1344" i="50"/>
  <c r="BF1306" i="50"/>
  <c r="BU1528" i="50"/>
  <c r="BU1533" i="50"/>
  <c r="CO1533" i="50" s="1"/>
  <c r="BS1507" i="50"/>
  <c r="BU1480" i="50"/>
  <c r="BT1419" i="50"/>
  <c r="BU1532" i="50"/>
  <c r="BS1513" i="50"/>
  <c r="BU1229" i="50"/>
  <c r="BU1309" i="50"/>
  <c r="BP903" i="50"/>
  <c r="BE878" i="50"/>
  <c r="BF535" i="50"/>
  <c r="BG1508" i="50"/>
  <c r="BO1339" i="50"/>
  <c r="BT1283" i="50"/>
  <c r="BT1371" i="50"/>
  <c r="BT1246" i="50"/>
  <c r="BG1474" i="50"/>
  <c r="BE1440" i="50"/>
  <c r="BF1533" i="50"/>
  <c r="BU1223" i="50"/>
  <c r="BF1122" i="50"/>
  <c r="BE730" i="50"/>
  <c r="BH583" i="50"/>
  <c r="BF378" i="50"/>
  <c r="BU602" i="50"/>
  <c r="BT694" i="50"/>
  <c r="BF235" i="50"/>
  <c r="BE133" i="50"/>
  <c r="BU474" i="50"/>
  <c r="BT755" i="50"/>
  <c r="BF243" i="50"/>
  <c r="BF227" i="50"/>
  <c r="BF215" i="50"/>
  <c r="BT304" i="50"/>
  <c r="BU139" i="50"/>
  <c r="BH1339" i="50"/>
  <c r="BO1049" i="50"/>
  <c r="BU1022" i="50"/>
  <c r="BT1000" i="50"/>
  <c r="BU934" i="50"/>
  <c r="BT1373" i="50"/>
  <c r="BO1057" i="50"/>
  <c r="BT928" i="50"/>
  <c r="BU1178" i="50"/>
  <c r="BH790" i="50"/>
  <c r="BH521" i="50"/>
  <c r="BE688" i="50"/>
  <c r="BG382" i="50"/>
  <c r="BU718" i="50"/>
  <c r="BT502" i="50"/>
  <c r="BG165" i="50"/>
  <c r="BT1291" i="50"/>
  <c r="BS1563" i="50"/>
  <c r="BT1485" i="50"/>
  <c r="BU1334" i="50"/>
  <c r="BS1322" i="50"/>
  <c r="BT1529" i="50"/>
  <c r="BT1210" i="50"/>
  <c r="BU1382" i="50"/>
  <c r="BF1114" i="50"/>
  <c r="BH1123" i="50"/>
  <c r="BU1026" i="50"/>
  <c r="BT1023" i="50"/>
  <c r="BU1014" i="50"/>
  <c r="BT1379" i="50"/>
  <c r="BU517" i="50"/>
  <c r="BT470" i="50"/>
  <c r="BH635" i="50"/>
  <c r="BU611" i="50"/>
  <c r="BT601" i="50"/>
  <c r="BT421" i="50"/>
  <c r="BE591" i="50"/>
  <c r="BT751" i="50"/>
  <c r="BU553" i="50"/>
  <c r="BU518" i="50"/>
  <c r="BH142" i="50"/>
  <c r="BF263" i="50"/>
  <c r="BU243" i="50"/>
  <c r="BF221" i="50"/>
  <c r="BF185" i="50"/>
  <c r="BU360" i="50"/>
  <c r="BU294" i="50"/>
  <c r="BU458" i="50"/>
  <c r="BT431" i="50"/>
  <c r="BT474" i="50"/>
  <c r="BT448" i="50"/>
  <c r="BU263" i="50"/>
  <c r="BF183" i="50"/>
  <c r="BT269" i="50"/>
  <c r="BT69" i="50"/>
  <c r="BU37" i="50"/>
  <c r="BT20" i="50"/>
  <c r="BT554" i="50"/>
  <c r="BU670" i="50"/>
  <c r="BU115" i="50"/>
  <c r="BU241" i="50"/>
  <c r="BW241" i="50" s="1"/>
  <c r="BU27" i="50"/>
  <c r="CO27" i="50" s="1"/>
  <c r="BG1470" i="50"/>
  <c r="BF1367" i="50"/>
  <c r="BE1295" i="50"/>
  <c r="BF1383" i="50"/>
  <c r="BG1280" i="50"/>
  <c r="BE1346" i="50"/>
  <c r="BG998" i="50"/>
  <c r="BH910" i="50"/>
  <c r="BH1021" i="50"/>
  <c r="BF986" i="50"/>
  <c r="BE1012" i="50"/>
  <c r="BH864" i="50"/>
  <c r="BG634" i="50"/>
  <c r="BE393" i="50"/>
  <c r="BG327" i="50"/>
  <c r="BH174" i="50"/>
  <c r="BG558" i="50"/>
  <c r="BN1291" i="50"/>
  <c r="BP1015" i="50"/>
  <c r="BH1133" i="50"/>
  <c r="BO957" i="50"/>
  <c r="BG1479" i="50"/>
  <c r="BG1511" i="50"/>
  <c r="BG1382" i="50"/>
  <c r="BH1295" i="50"/>
  <c r="BH998" i="50"/>
  <c r="BE969" i="50"/>
  <c r="BH726" i="50"/>
  <c r="BE803" i="50"/>
  <c r="BG652" i="50"/>
  <c r="BG400" i="50"/>
  <c r="BU1476" i="50"/>
  <c r="BS1556" i="50"/>
  <c r="BY1556" i="50" s="1"/>
  <c r="BS1384" i="50"/>
  <c r="BT1313" i="50"/>
  <c r="BS1499" i="50"/>
  <c r="BT1391" i="50"/>
  <c r="BU1368" i="50"/>
  <c r="BU1361" i="50"/>
  <c r="BS1256" i="50"/>
  <c r="BU1459" i="50"/>
  <c r="BU1436" i="50"/>
  <c r="BU1347" i="50"/>
  <c r="BT1326" i="50"/>
  <c r="BU1069" i="50"/>
  <c r="BF1433" i="50"/>
  <c r="BX1397" i="50"/>
  <c r="BE1479" i="50"/>
  <c r="BE998" i="50"/>
  <c r="BS1548" i="50"/>
  <c r="BY1548" i="50" s="1"/>
  <c r="BU1477" i="50"/>
  <c r="BU1463" i="50"/>
  <c r="BU1249" i="50"/>
  <c r="BS1516" i="50"/>
  <c r="BU1446" i="50"/>
  <c r="BT1405" i="50"/>
  <c r="BU1358" i="50"/>
  <c r="BT1440" i="50"/>
  <c r="BU1315" i="50"/>
  <c r="BS1522" i="50"/>
  <c r="BT1276" i="50"/>
  <c r="BS1482" i="50"/>
  <c r="BS1417" i="50"/>
  <c r="BT1380" i="50"/>
  <c r="BT1211" i="50"/>
  <c r="BS1419" i="50"/>
  <c r="BU1468" i="50"/>
  <c r="BT1203" i="50"/>
  <c r="BY1203" i="50" s="1"/>
  <c r="BU961" i="50"/>
  <c r="BO949" i="50"/>
  <c r="BH557" i="50"/>
  <c r="BF1222" i="50"/>
  <c r="BG1524" i="50"/>
  <c r="BP1031" i="50"/>
  <c r="BH1482" i="50"/>
  <c r="BF1466" i="50"/>
  <c r="BF1511" i="50"/>
  <c r="BE1488" i="50"/>
  <c r="BF1460" i="50"/>
  <c r="BH1505" i="50"/>
  <c r="BF1241" i="50"/>
  <c r="BE794" i="50"/>
  <c r="BF557" i="50"/>
  <c r="BE266" i="50"/>
  <c r="BH176" i="50"/>
  <c r="BF385" i="50"/>
  <c r="BT1537" i="50"/>
  <c r="BU1371" i="50"/>
  <c r="BU1077" i="50"/>
  <c r="BO1077" i="50"/>
  <c r="BG945" i="50"/>
  <c r="BT945" i="50"/>
  <c r="BY945" i="50" s="1"/>
  <c r="BE1097" i="50"/>
  <c r="BF838" i="50"/>
  <c r="BE739" i="50"/>
  <c r="BF1390" i="50"/>
  <c r="BF1192" i="50"/>
  <c r="BE978" i="50"/>
  <c r="BE952" i="50"/>
  <c r="BE788" i="50"/>
  <c r="BF998" i="50"/>
  <c r="BG647" i="50"/>
  <c r="BE369" i="50"/>
  <c r="BF300" i="50"/>
  <c r="BH252" i="50"/>
  <c r="BS1336" i="50"/>
  <c r="BO1233" i="50"/>
  <c r="BU1492" i="50"/>
  <c r="BS1490" i="50"/>
  <c r="BU1433" i="50"/>
  <c r="BF1231" i="50"/>
  <c r="BT1220" i="50"/>
  <c r="BT1403" i="50"/>
  <c r="BT1331" i="50"/>
  <c r="BT1216" i="50"/>
  <c r="BT1172" i="50"/>
  <c r="BT880" i="50"/>
  <c r="BU941" i="50"/>
  <c r="BY941" i="50" s="1"/>
  <c r="BT1332" i="50"/>
  <c r="BH1129" i="50"/>
  <c r="BG1154" i="50"/>
  <c r="BF1559" i="50"/>
  <c r="BE1348" i="50"/>
  <c r="BH1055" i="50"/>
  <c r="BE1179" i="50"/>
  <c r="BE634" i="50"/>
  <c r="BH484" i="50"/>
  <c r="BE248" i="50"/>
  <c r="BF1472" i="50"/>
  <c r="BG1327" i="50"/>
  <c r="BF1470" i="50"/>
  <c r="BF1064" i="50"/>
  <c r="BH907" i="50"/>
  <c r="BF522" i="50"/>
  <c r="BO1371" i="50"/>
  <c r="BS1523" i="50"/>
  <c r="BY1523" i="50" s="1"/>
  <c r="BT1510" i="50"/>
  <c r="BS1486" i="50"/>
  <c r="BU1344" i="50"/>
  <c r="BU1288" i="50"/>
  <c r="BS1464" i="50"/>
  <c r="BS1370" i="50"/>
  <c r="BU1364" i="50"/>
  <c r="BS1466" i="50"/>
  <c r="BS1328" i="50"/>
  <c r="BT1252" i="50"/>
  <c r="BT1154" i="50"/>
  <c r="BS1023" i="50"/>
  <c r="BS1063" i="50"/>
  <c r="BU1018" i="50"/>
  <c r="BT947" i="50"/>
  <c r="BG773" i="50"/>
  <c r="BE475" i="50"/>
  <c r="BO360" i="50"/>
  <c r="BU942" i="50"/>
  <c r="BP1007" i="50"/>
  <c r="BU888" i="50"/>
  <c r="BU1049" i="50"/>
  <c r="BS1449" i="50"/>
  <c r="BY1449" i="50" s="1"/>
  <c r="BU1074" i="50"/>
  <c r="BU1097" i="50"/>
  <c r="BT931" i="50"/>
  <c r="BT1453" i="50"/>
  <c r="BT1155" i="50"/>
  <c r="BU749" i="50"/>
  <c r="BT881" i="50"/>
  <c r="BT1074" i="50"/>
  <c r="BU919" i="50"/>
  <c r="BT1465" i="50"/>
  <c r="BT863" i="50"/>
  <c r="BU774" i="50"/>
  <c r="BU855" i="50"/>
  <c r="BT842" i="50"/>
  <c r="BT621" i="50"/>
  <c r="BU680" i="50"/>
  <c r="BU463" i="50"/>
  <c r="BT762" i="50"/>
  <c r="BU665" i="50"/>
  <c r="BT609" i="50"/>
  <c r="BU769" i="50"/>
  <c r="BU547" i="50"/>
  <c r="BT459" i="50"/>
  <c r="BU701" i="50"/>
  <c r="BU616" i="50"/>
  <c r="BU606" i="50"/>
  <c r="BU367" i="50"/>
  <c r="BU675" i="50"/>
  <c r="BT583" i="50"/>
  <c r="BU513" i="50"/>
  <c r="CD513" i="50" s="1"/>
  <c r="BG404" i="50"/>
  <c r="BT376" i="50"/>
  <c r="BU219" i="50"/>
  <c r="BU201" i="50"/>
  <c r="BE144" i="50"/>
  <c r="BU134" i="50"/>
  <c r="BU353" i="50"/>
  <c r="BT750" i="50"/>
  <c r="BU429" i="50"/>
  <c r="BX429" i="50" s="1"/>
  <c r="BT321" i="50"/>
  <c r="BT227" i="50"/>
  <c r="BU158" i="50"/>
  <c r="BU286" i="50"/>
  <c r="BU165" i="50"/>
  <c r="BT105" i="50"/>
  <c r="BU177" i="50"/>
  <c r="BF269" i="50"/>
  <c r="BT17" i="50"/>
  <c r="BT104" i="50"/>
  <c r="BF273" i="50"/>
  <c r="BF205" i="50"/>
  <c r="BO1025" i="50"/>
  <c r="BU968" i="50"/>
  <c r="BU895" i="50"/>
  <c r="BU829" i="50"/>
  <c r="BT725" i="50"/>
  <c r="BT858" i="50"/>
  <c r="BU810" i="50"/>
  <c r="BT862" i="50"/>
  <c r="BU904" i="50"/>
  <c r="BU646" i="50"/>
  <c r="BU419" i="50"/>
  <c r="BT410" i="50"/>
  <c r="BH392" i="50"/>
  <c r="BU645" i="50"/>
  <c r="BU576" i="50"/>
  <c r="BT355" i="50"/>
  <c r="BU704" i="50"/>
  <c r="BU564" i="50"/>
  <c r="BU715" i="50"/>
  <c r="BT585" i="50"/>
  <c r="BU568" i="50"/>
  <c r="BU502" i="50"/>
  <c r="BT668" i="50"/>
  <c r="BT480" i="50"/>
  <c r="BU549" i="50"/>
  <c r="BT308" i="50"/>
  <c r="BT171" i="50"/>
  <c r="BU265" i="50"/>
  <c r="BT109" i="50"/>
  <c r="BT405" i="50"/>
  <c r="BU251" i="50"/>
  <c r="BU273" i="50"/>
  <c r="BU195" i="50"/>
  <c r="BU281" i="50"/>
  <c r="BT243" i="50"/>
  <c r="BT127" i="50"/>
  <c r="BU299" i="50"/>
  <c r="BF233" i="50"/>
  <c r="BF179" i="50"/>
  <c r="BU150" i="50"/>
  <c r="BU88" i="50"/>
  <c r="BU29" i="50"/>
  <c r="BO1149" i="50"/>
  <c r="BS1531" i="50"/>
  <c r="BP871" i="50"/>
  <c r="BU1146" i="50"/>
  <c r="BH829" i="50"/>
  <c r="BF1148" i="50"/>
  <c r="BF629" i="50"/>
  <c r="BO488" i="50"/>
  <c r="BT786" i="50"/>
  <c r="BT165" i="50"/>
  <c r="BU605" i="50"/>
  <c r="BF291" i="50"/>
  <c r="BT215" i="50"/>
  <c r="BU126" i="50"/>
  <c r="BU615" i="50"/>
  <c r="BU308" i="50"/>
  <c r="BG173" i="50"/>
  <c r="BT568" i="50"/>
  <c r="BT466" i="50"/>
  <c r="BO977" i="50"/>
  <c r="BU1168" i="50"/>
  <c r="BU1232" i="50"/>
  <c r="BT1148" i="50"/>
  <c r="BT1019" i="50"/>
  <c r="BS1274" i="50"/>
  <c r="BT1071" i="50"/>
  <c r="BS1346" i="50"/>
  <c r="BT1168" i="50"/>
  <c r="BT994" i="50"/>
  <c r="BU918" i="50"/>
  <c r="BH871" i="50"/>
  <c r="BT1492" i="50"/>
  <c r="BU860" i="50"/>
  <c r="BE889" i="50"/>
  <c r="BH751" i="50"/>
  <c r="BU1149" i="50"/>
  <c r="BU939" i="50"/>
  <c r="BU965" i="50"/>
  <c r="BU865" i="50"/>
  <c r="BU770" i="50"/>
  <c r="BU747" i="50"/>
  <c r="BU728" i="50"/>
  <c r="BU640" i="50"/>
  <c r="CE640" i="50" s="1"/>
  <c r="BU346" i="50"/>
  <c r="BE670" i="50"/>
  <c r="BF613" i="50"/>
  <c r="BU372" i="50"/>
  <c r="BU466" i="50"/>
  <c r="BU730" i="50"/>
  <c r="BG476" i="50"/>
  <c r="BT78" i="50"/>
  <c r="BF175" i="50"/>
  <c r="BT602" i="50"/>
  <c r="BT77" i="50"/>
  <c r="BU345" i="50"/>
  <c r="BU269" i="50"/>
  <c r="BF207" i="50"/>
  <c r="BT334" i="50"/>
  <c r="BU313" i="50"/>
  <c r="BU213" i="50"/>
  <c r="BU181" i="50"/>
  <c r="BT163" i="50"/>
  <c r="BU476" i="50"/>
  <c r="BU343" i="50"/>
  <c r="BT550" i="50"/>
  <c r="BU211" i="50"/>
  <c r="BF195" i="50"/>
  <c r="BU231" i="50"/>
  <c r="BU85" i="50"/>
  <c r="BU55" i="50"/>
  <c r="BV55" i="50" s="1"/>
  <c r="BU46" i="50"/>
  <c r="BU1404" i="50"/>
  <c r="BU958" i="50"/>
  <c r="BT935" i="50"/>
  <c r="BU1239" i="50"/>
  <c r="BH1119" i="50"/>
  <c r="BT1475" i="50"/>
  <c r="BS1288" i="50"/>
  <c r="BU1167" i="50"/>
  <c r="BS1432" i="50"/>
  <c r="BU1093" i="50"/>
  <c r="BT836" i="50"/>
  <c r="BG1174" i="50"/>
  <c r="BO909" i="50"/>
  <c r="BE834" i="50"/>
  <c r="BT999" i="50"/>
  <c r="BT430" i="50"/>
  <c r="BT381" i="50"/>
  <c r="BU447" i="50"/>
  <c r="BT406" i="50"/>
  <c r="BP743" i="50"/>
  <c r="BO653" i="50"/>
  <c r="BU575" i="50"/>
  <c r="BU607" i="50"/>
  <c r="BT552" i="50"/>
  <c r="CD552" i="50" s="1"/>
  <c r="BT589" i="50"/>
  <c r="CD589" i="50" s="1"/>
  <c r="BT386" i="50"/>
  <c r="BT760" i="50"/>
  <c r="BT704" i="50"/>
  <c r="BU489" i="50"/>
  <c r="BT475" i="50"/>
  <c r="BT434" i="50"/>
  <c r="BU498" i="50"/>
  <c r="BF438" i="50"/>
  <c r="BE397" i="50"/>
  <c r="BU261" i="50"/>
  <c r="BU187" i="50"/>
  <c r="BU247" i="50"/>
  <c r="BT501" i="50"/>
  <c r="BU288" i="50"/>
  <c r="BU255" i="50"/>
  <c r="BU209" i="50"/>
  <c r="BU304" i="50"/>
  <c r="BT541" i="50"/>
  <c r="BU229" i="50"/>
  <c r="BT160" i="50"/>
  <c r="BT81" i="50"/>
  <c r="BU706" i="50"/>
  <c r="BT617" i="50"/>
  <c r="BU428" i="50"/>
  <c r="BU501" i="50"/>
  <c r="BU279" i="50"/>
  <c r="BU146" i="50"/>
  <c r="BU13" i="50"/>
  <c r="BT21" i="50"/>
  <c r="BT41" i="50"/>
  <c r="BU47" i="50"/>
  <c r="BG1483" i="50"/>
  <c r="BU1483" i="50"/>
  <c r="BF1336" i="50"/>
  <c r="BT1336" i="50"/>
  <c r="BG1102" i="50"/>
  <c r="BU1102" i="50"/>
  <c r="BX1102" i="50" s="1"/>
  <c r="BE1214" i="50"/>
  <c r="BT1214" i="50"/>
  <c r="BE888" i="50"/>
  <c r="BT888" i="50"/>
  <c r="BF560" i="50"/>
  <c r="BT560" i="50"/>
  <c r="BH338" i="50"/>
  <c r="BT338" i="50"/>
  <c r="BE537" i="50"/>
  <c r="BT537" i="50"/>
  <c r="BF523" i="50"/>
  <c r="BH343" i="50"/>
  <c r="BT343" i="50"/>
  <c r="BE303" i="50"/>
  <c r="BU303" i="50"/>
  <c r="BF204" i="50"/>
  <c r="BU204" i="50"/>
  <c r="BE391" i="50"/>
  <c r="BT391" i="50"/>
  <c r="BF370" i="50"/>
  <c r="BT370" i="50"/>
  <c r="BG186" i="50"/>
  <c r="BU186" i="50"/>
  <c r="BE343" i="50"/>
  <c r="BF1500" i="50"/>
  <c r="BU1500" i="50"/>
  <c r="BH1509" i="50"/>
  <c r="BT1509" i="50"/>
  <c r="BF1491" i="50"/>
  <c r="BU1491" i="50"/>
  <c r="BH1519" i="50"/>
  <c r="BT1519" i="50"/>
  <c r="BE1490" i="50"/>
  <c r="BU1490" i="50"/>
  <c r="BE1435" i="50"/>
  <c r="BT1435" i="50"/>
  <c r="BF1519" i="50"/>
  <c r="BH1438" i="50"/>
  <c r="BT1438" i="50"/>
  <c r="BG1471" i="50"/>
  <c r="BE1394" i="50"/>
  <c r="BU1394" i="50"/>
  <c r="BH1483" i="50"/>
  <c r="BH1386" i="50"/>
  <c r="BT1386" i="50"/>
  <c r="BE1482" i="50"/>
  <c r="BT1482" i="50"/>
  <c r="BF1359" i="50"/>
  <c r="BU1359" i="50"/>
  <c r="BF1288" i="50"/>
  <c r="BT1288" i="50"/>
  <c r="BE1414" i="50"/>
  <c r="BE1272" i="50"/>
  <c r="BU1272" i="50"/>
  <c r="BE1241" i="50"/>
  <c r="BH1200" i="50"/>
  <c r="BT1200" i="50"/>
  <c r="BG1113" i="50"/>
  <c r="BU1113" i="50"/>
  <c r="BG1094" i="50"/>
  <c r="BU1094" i="50"/>
  <c r="BH1060" i="50"/>
  <c r="BT1060" i="50"/>
  <c r="BE1182" i="50"/>
  <c r="BT1182" i="50"/>
  <c r="BG1491" i="50"/>
  <c r="BH1066" i="50"/>
  <c r="BU1066" i="50"/>
  <c r="BH1070" i="50"/>
  <c r="BT1070" i="50"/>
  <c r="BH1110" i="50"/>
  <c r="BU1110" i="50"/>
  <c r="BG1032" i="50"/>
  <c r="BT1032" i="50"/>
  <c r="BF1079" i="50"/>
  <c r="BF952" i="50"/>
  <c r="BT952" i="50"/>
  <c r="BH892" i="50"/>
  <c r="BT892" i="50"/>
  <c r="BG1061" i="50"/>
  <c r="BE1019" i="50"/>
  <c r="BU1019" i="50"/>
  <c r="BF1029" i="50"/>
  <c r="BT1029" i="50"/>
  <c r="BE1060" i="50"/>
  <c r="BH754" i="50"/>
  <c r="BE837" i="50"/>
  <c r="BT837" i="50"/>
  <c r="BH799" i="50"/>
  <c r="BT799" i="50"/>
  <c r="BF663" i="50"/>
  <c r="BT663" i="50"/>
  <c r="BE864" i="50"/>
  <c r="BE754" i="50"/>
  <c r="BH508" i="50"/>
  <c r="BU508" i="50"/>
  <c r="BG797" i="50"/>
  <c r="BH519" i="50"/>
  <c r="BU519" i="50"/>
  <c r="BE655" i="50"/>
  <c r="BT655" i="50"/>
  <c r="BH556" i="50"/>
  <c r="BT556" i="50"/>
  <c r="BG496" i="50"/>
  <c r="BU496" i="50"/>
  <c r="BH761" i="50"/>
  <c r="BT761" i="50"/>
  <c r="BH664" i="50"/>
  <c r="BT664" i="50"/>
  <c r="BE614" i="50"/>
  <c r="BT614" i="50"/>
  <c r="BE672" i="50"/>
  <c r="BT672" i="50"/>
  <c r="BF490" i="50"/>
  <c r="BT490" i="50"/>
  <c r="BH491" i="50"/>
  <c r="BT491" i="50"/>
  <c r="BG451" i="50"/>
  <c r="BT451" i="50"/>
  <c r="BH330" i="50"/>
  <c r="BT330" i="50"/>
  <c r="BE421" i="50"/>
  <c r="BU421" i="50"/>
  <c r="BE340" i="50"/>
  <c r="BT340" i="50"/>
  <c r="BH333" i="50"/>
  <c r="BT333" i="50"/>
  <c r="BE555" i="50"/>
  <c r="BT555" i="50"/>
  <c r="BH352" i="50"/>
  <c r="BT352" i="50"/>
  <c r="BF232" i="50"/>
  <c r="BH426" i="50"/>
  <c r="BU426" i="50"/>
  <c r="BE381" i="50"/>
  <c r="BU381" i="50"/>
  <c r="BG319" i="50"/>
  <c r="BT319" i="50"/>
  <c r="BE260" i="50"/>
  <c r="BU260" i="50"/>
  <c r="BF240" i="50"/>
  <c r="BU240" i="50"/>
  <c r="BF200" i="50"/>
  <c r="BU200" i="50"/>
  <c r="BG180" i="50"/>
  <c r="BU180" i="50"/>
  <c r="BE389" i="50"/>
  <c r="BT389" i="50"/>
  <c r="BB1569" i="50"/>
  <c r="BF250" i="50"/>
  <c r="BU250" i="50"/>
  <c r="BF230" i="50"/>
  <c r="BU230" i="50"/>
  <c r="BF210" i="50"/>
  <c r="BU210" i="50"/>
  <c r="BH240" i="50"/>
  <c r="BE210" i="50"/>
  <c r="BF343" i="50"/>
  <c r="BE325" i="50"/>
  <c r="BW1397" i="50"/>
  <c r="BW1411" i="50"/>
  <c r="BS126" i="50"/>
  <c r="BF1529" i="50"/>
  <c r="BS1529" i="50"/>
  <c r="BS1546" i="50"/>
  <c r="BQ1546" i="50"/>
  <c r="BU1365" i="50"/>
  <c r="BO1365" i="50"/>
  <c r="BT1443" i="50"/>
  <c r="BT1483" i="50"/>
  <c r="BN1483" i="50"/>
  <c r="BV1397" i="50"/>
  <c r="BV1411" i="50"/>
  <c r="BM1568" i="50"/>
  <c r="BT1406" i="50"/>
  <c r="BT1527" i="50"/>
  <c r="BO1527" i="50"/>
  <c r="BS1515" i="50"/>
  <c r="BN1515" i="50"/>
  <c r="BS1371" i="50"/>
  <c r="BN1371" i="50"/>
  <c r="BT1345" i="50"/>
  <c r="BH1338" i="50"/>
  <c r="BU1338" i="50"/>
  <c r="BG1274" i="50"/>
  <c r="BU1274" i="50"/>
  <c r="BE1070" i="50"/>
  <c r="BU1070" i="50"/>
  <c r="BF901" i="50"/>
  <c r="BT901" i="50"/>
  <c r="BE801" i="50"/>
  <c r="BT801" i="50"/>
  <c r="BH516" i="50"/>
  <c r="BU516" i="50"/>
  <c r="BH801" i="50"/>
  <c r="BG523" i="50"/>
  <c r="BU523" i="50"/>
  <c r="BX523" i="50" s="1"/>
  <c r="BH341" i="50"/>
  <c r="BT341" i="50"/>
  <c r="BW341" i="50" s="1"/>
  <c r="BG1489" i="50"/>
  <c r="BU1489" i="50"/>
  <c r="BH1181" i="50"/>
  <c r="BT1181" i="50"/>
  <c r="BE1169" i="50"/>
  <c r="BT1169" i="50"/>
  <c r="BF898" i="50"/>
  <c r="BT898" i="50"/>
  <c r="BH986" i="50"/>
  <c r="BU986" i="50"/>
  <c r="BE658" i="50"/>
  <c r="BT658" i="50"/>
  <c r="BH927" i="50"/>
  <c r="BU927" i="50"/>
  <c r="BF539" i="50"/>
  <c r="BT539" i="50"/>
  <c r="BG332" i="50"/>
  <c r="BT332" i="50"/>
  <c r="BG344" i="50"/>
  <c r="BT344" i="50"/>
  <c r="BE398" i="50"/>
  <c r="BT398" i="50"/>
  <c r="BH359" i="50"/>
  <c r="BT359" i="50"/>
  <c r="BG280" i="50"/>
  <c r="BU280" i="50"/>
  <c r="BH196" i="50"/>
  <c r="BU196" i="50"/>
  <c r="BG364" i="50"/>
  <c r="BT364" i="50"/>
  <c r="BH1521" i="50"/>
  <c r="BT1521" i="50"/>
  <c r="BE1504" i="50"/>
  <c r="BU1504" i="50"/>
  <c r="BF1514" i="50"/>
  <c r="BT1514" i="50"/>
  <c r="BE1519" i="50"/>
  <c r="BG1482" i="50"/>
  <c r="BG1496" i="50"/>
  <c r="BF1384" i="50"/>
  <c r="BT1384" i="50"/>
  <c r="BG1466" i="50"/>
  <c r="BT1466" i="50"/>
  <c r="BH1437" i="50"/>
  <c r="BU1437" i="50"/>
  <c r="BG1370" i="50"/>
  <c r="BG1375" i="50"/>
  <c r="BT1375" i="50"/>
  <c r="BE1392" i="50"/>
  <c r="BE1243" i="50"/>
  <c r="BT1243" i="50"/>
  <c r="BG1329" i="50"/>
  <c r="BU1329" i="50"/>
  <c r="BH1500" i="50"/>
  <c r="BH1187" i="50"/>
  <c r="BT1187" i="50"/>
  <c r="BG1241" i="50"/>
  <c r="BE1300" i="50"/>
  <c r="BT1300" i="50"/>
  <c r="BG1340" i="50"/>
  <c r="BU1340" i="50"/>
  <c r="BF1281" i="50"/>
  <c r="BU1281" i="50"/>
  <c r="BG1205" i="50"/>
  <c r="BT1205" i="50"/>
  <c r="BG1387" i="50"/>
  <c r="BU1387" i="50"/>
  <c r="BH1185" i="50"/>
  <c r="BT1185" i="50"/>
  <c r="BH1359" i="50"/>
  <c r="BH1272" i="50"/>
  <c r="BE1180" i="50"/>
  <c r="BU1180" i="50"/>
  <c r="BH1173" i="50"/>
  <c r="BT1173" i="50"/>
  <c r="BE1090" i="50"/>
  <c r="BU1090" i="50"/>
  <c r="BF1052" i="50"/>
  <c r="BT1052" i="50"/>
  <c r="BF1280" i="50"/>
  <c r="BE1124" i="50"/>
  <c r="BE1085" i="50"/>
  <c r="BT1085" i="50"/>
  <c r="BH1006" i="50"/>
  <c r="BT1006" i="50"/>
  <c r="BE962" i="50"/>
  <c r="BU962" i="50"/>
  <c r="CG962" i="50" s="1"/>
  <c r="BF975" i="50"/>
  <c r="BU975" i="50"/>
  <c r="BH1024" i="50"/>
  <c r="BT1024" i="50"/>
  <c r="BF1054" i="50"/>
  <c r="BT1054" i="50"/>
  <c r="BG1072" i="50"/>
  <c r="BH932" i="50"/>
  <c r="BT932" i="50"/>
  <c r="BH895" i="50"/>
  <c r="BT895" i="50"/>
  <c r="BG846" i="50"/>
  <c r="BU846" i="50"/>
  <c r="BF915" i="50"/>
  <c r="BF1094" i="50"/>
  <c r="BF1061" i="50"/>
  <c r="BG849" i="50"/>
  <c r="BU849" i="50"/>
  <c r="BE927" i="50"/>
  <c r="BH825" i="50"/>
  <c r="BU825" i="50"/>
  <c r="BE699" i="50"/>
  <c r="BE742" i="50"/>
  <c r="BU742" i="50"/>
  <c r="BH647" i="50"/>
  <c r="BU647" i="50"/>
  <c r="BG1110" i="50"/>
  <c r="BE1004" i="50"/>
  <c r="BE710" i="50"/>
  <c r="BT710" i="50"/>
  <c r="BF672" i="50"/>
  <c r="BH574" i="50"/>
  <c r="BU574" i="50"/>
  <c r="BH1068" i="50"/>
  <c r="BF752" i="50"/>
  <c r="BG718" i="50"/>
  <c r="BT718" i="50"/>
  <c r="BF703" i="50"/>
  <c r="BT703" i="50"/>
  <c r="BG648" i="50"/>
  <c r="BU648" i="50"/>
  <c r="BH503" i="50"/>
  <c r="BU503" i="50"/>
  <c r="BF489" i="50"/>
  <c r="BT489" i="50"/>
  <c r="BG655" i="50"/>
  <c r="BG503" i="50"/>
  <c r="BF486" i="50"/>
  <c r="BT486" i="50"/>
  <c r="BG379" i="50"/>
  <c r="BT379" i="50"/>
  <c r="BH314" i="50"/>
  <c r="BT314" i="50"/>
  <c r="BG324" i="50"/>
  <c r="BT324" i="50"/>
  <c r="BG463" i="50"/>
  <c r="BT463" i="50"/>
  <c r="BH375" i="50"/>
  <c r="BT375" i="50"/>
  <c r="BH317" i="50"/>
  <c r="BT317" i="50"/>
  <c r="BF444" i="50"/>
  <c r="BU444" i="50"/>
  <c r="BE336" i="50"/>
  <c r="BT336" i="50"/>
  <c r="BG381" i="50"/>
  <c r="BH408" i="50"/>
  <c r="BT408" i="50"/>
  <c r="BH337" i="50"/>
  <c r="BT337" i="50"/>
  <c r="BF311" i="50"/>
  <c r="BH297" i="50"/>
  <c r="BU297" i="50"/>
  <c r="BF276" i="50"/>
  <c r="BU276" i="50"/>
  <c r="BG256" i="50"/>
  <c r="BU256" i="50"/>
  <c r="BG216" i="50"/>
  <c r="BU216" i="50"/>
  <c r="BG176" i="50"/>
  <c r="BU176" i="50"/>
  <c r="BG300" i="50"/>
  <c r="BU300" i="50"/>
  <c r="BH284" i="50"/>
  <c r="BU284" i="50"/>
  <c r="BG358" i="50"/>
  <c r="BT358" i="50"/>
  <c r="BF242" i="50"/>
  <c r="BU242" i="50"/>
  <c r="BW242" i="50" s="1"/>
  <c r="BH226" i="50"/>
  <c r="BU226" i="50"/>
  <c r="BH178" i="50"/>
  <c r="BU178" i="50"/>
  <c r="BH391" i="50"/>
  <c r="BG178" i="50"/>
  <c r="BG375" i="50"/>
  <c r="BH220" i="50"/>
  <c r="BS1501" i="50"/>
  <c r="BN1501" i="50"/>
  <c r="BS1295" i="50"/>
  <c r="BN1295" i="50"/>
  <c r="BO1295" i="50"/>
  <c r="BF1561" i="50"/>
  <c r="BS1561" i="50"/>
  <c r="BU1493" i="50"/>
  <c r="BN1493" i="50"/>
  <c r="BO1493" i="50"/>
  <c r="BS1549" i="50"/>
  <c r="BN1549" i="50"/>
  <c r="BH1358" i="50"/>
  <c r="BT1358" i="50"/>
  <c r="BG1064" i="50"/>
  <c r="BT1064" i="50"/>
  <c r="BE994" i="50"/>
  <c r="BU994" i="50"/>
  <c r="BH706" i="50"/>
  <c r="BT706" i="50"/>
  <c r="BF683" i="50"/>
  <c r="BU683" i="50"/>
  <c r="BF660" i="50"/>
  <c r="BT660" i="50"/>
  <c r="BG1509" i="50"/>
  <c r="BU1509" i="50"/>
  <c r="BH1428" i="50"/>
  <c r="BU1428" i="50"/>
  <c r="BG1271" i="50"/>
  <c r="BT1271" i="50"/>
  <c r="CE1271" i="50" s="1"/>
  <c r="BE1109" i="50"/>
  <c r="BU1109" i="50"/>
  <c r="BG1056" i="50"/>
  <c r="BT1056" i="50"/>
  <c r="BF1181" i="50"/>
  <c r="BF950" i="50"/>
  <c r="BU950" i="50"/>
  <c r="BE1003" i="50"/>
  <c r="BU1003" i="50"/>
  <c r="BH1061" i="50"/>
  <c r="BF1467" i="50"/>
  <c r="BU1467" i="50"/>
  <c r="BE1554" i="50"/>
  <c r="BH1394" i="50"/>
  <c r="BF1105" i="50"/>
  <c r="BU1105" i="50"/>
  <c r="CH1105" i="50" s="1"/>
  <c r="BG1272" i="50"/>
  <c r="BF1100" i="50"/>
  <c r="BU1100" i="50"/>
  <c r="BG971" i="50"/>
  <c r="BU971" i="50"/>
  <c r="BE1020" i="50"/>
  <c r="BT1020" i="50"/>
  <c r="BG1049" i="50"/>
  <c r="BT1049" i="50"/>
  <c r="BG1017" i="50"/>
  <c r="BG969" i="50"/>
  <c r="BU969" i="50"/>
  <c r="BH794" i="50"/>
  <c r="BU794" i="50"/>
  <c r="BG499" i="50"/>
  <c r="BF371" i="50"/>
  <c r="BT371" i="50"/>
  <c r="CH371" i="50" s="1"/>
  <c r="BH309" i="50"/>
  <c r="BT309" i="50"/>
  <c r="BG391" i="50"/>
  <c r="BH232" i="50"/>
  <c r="BU232" i="50"/>
  <c r="BG556" i="50"/>
  <c r="BB1566" i="50"/>
  <c r="BS412" i="50"/>
  <c r="BF266" i="50"/>
  <c r="BU266" i="50"/>
  <c r="BG222" i="50"/>
  <c r="BU222" i="50"/>
  <c r="BH202" i="50"/>
  <c r="BU202" i="50"/>
  <c r="BG174" i="50"/>
  <c r="BU174" i="50"/>
  <c r="BE200" i="50"/>
  <c r="BE371" i="50"/>
  <c r="BU1420" i="50"/>
  <c r="BS1509" i="50"/>
  <c r="BN1509" i="50"/>
  <c r="BO1509" i="50"/>
  <c r="BT1239" i="50"/>
  <c r="BN1239" i="50"/>
  <c r="BQ1239" i="50"/>
  <c r="BT1370" i="50"/>
  <c r="BT1424" i="50"/>
  <c r="BQ1424" i="50"/>
  <c r="BP1424" i="50"/>
  <c r="BF1471" i="50"/>
  <c r="BT1471" i="50"/>
  <c r="BH1014" i="50"/>
  <c r="BT1014" i="50"/>
  <c r="BE1009" i="50"/>
  <c r="BT1009" i="50"/>
  <c r="BH850" i="50"/>
  <c r="BT850" i="50"/>
  <c r="BF659" i="50"/>
  <c r="BT659" i="50"/>
  <c r="BF1092" i="50"/>
  <c r="BU1092" i="50"/>
  <c r="BF973" i="50"/>
  <c r="BU973" i="50"/>
  <c r="BF797" i="50"/>
  <c r="BT797" i="50"/>
  <c r="BF748" i="50"/>
  <c r="BU748" i="50"/>
  <c r="BF830" i="50"/>
  <c r="BU830" i="50"/>
  <c r="BE748" i="50"/>
  <c r="BH500" i="50"/>
  <c r="BU500" i="50"/>
  <c r="BD1568" i="50"/>
  <c r="BU422" i="50"/>
  <c r="CF422" i="50" s="1"/>
  <c r="BG497" i="50"/>
  <c r="BT497" i="50"/>
  <c r="BE531" i="50"/>
  <c r="BT531" i="50"/>
  <c r="BE236" i="50"/>
  <c r="BU236" i="50"/>
  <c r="BH270" i="50"/>
  <c r="BU270" i="50"/>
  <c r="BF182" i="50"/>
  <c r="BU182" i="50"/>
  <c r="BF196" i="50"/>
  <c r="BG1376" i="50"/>
  <c r="BT1376" i="50"/>
  <c r="BE1423" i="50"/>
  <c r="BT1423" i="50"/>
  <c r="BE1390" i="50"/>
  <c r="BT1390" i="50"/>
  <c r="BH1303" i="50"/>
  <c r="BU1303" i="50"/>
  <c r="BE1183" i="50"/>
  <c r="BT1183" i="50"/>
  <c r="BE1359" i="50"/>
  <c r="BE1469" i="50"/>
  <c r="BE1172" i="50"/>
  <c r="BU1172" i="50"/>
  <c r="BH1467" i="50"/>
  <c r="BH885" i="50"/>
  <c r="BT885" i="50"/>
  <c r="BG927" i="50"/>
  <c r="BE833" i="50"/>
  <c r="BT833" i="50"/>
  <c r="BG643" i="50"/>
  <c r="BU643" i="50"/>
  <c r="BG892" i="50"/>
  <c r="BE853" i="50"/>
  <c r="BE632" i="50"/>
  <c r="BT632" i="50"/>
  <c r="BG485" i="50"/>
  <c r="BT485" i="50"/>
  <c r="BG484" i="50"/>
  <c r="BT484" i="50"/>
  <c r="BH306" i="50"/>
  <c r="BT306" i="50"/>
  <c r="BF652" i="50"/>
  <c r="BU652" i="50"/>
  <c r="BH366" i="50"/>
  <c r="BT366" i="50"/>
  <c r="BH335" i="50"/>
  <c r="BT335" i="50"/>
  <c r="BG632" i="50"/>
  <c r="BF1525" i="50"/>
  <c r="BT1525" i="50"/>
  <c r="BE1512" i="50"/>
  <c r="BH1554" i="50"/>
  <c r="BH1523" i="50"/>
  <c r="BG1436" i="50"/>
  <c r="BT1436" i="50"/>
  <c r="BG1393" i="50"/>
  <c r="BT1393" i="50"/>
  <c r="BF1521" i="50"/>
  <c r="BH1363" i="50"/>
  <c r="BH1436" i="50"/>
  <c r="BG1438" i="50"/>
  <c r="BF1314" i="50"/>
  <c r="BT1314" i="50"/>
  <c r="BF1179" i="50"/>
  <c r="BT1179" i="50"/>
  <c r="BE1270" i="50"/>
  <c r="BT1270" i="50"/>
  <c r="BF1292" i="50"/>
  <c r="BU1292" i="50"/>
  <c r="BG1290" i="50"/>
  <c r="BU1290" i="50"/>
  <c r="BG1248" i="50"/>
  <c r="BT1248" i="50"/>
  <c r="BE1525" i="50"/>
  <c r="BE1165" i="50"/>
  <c r="BU1165" i="50"/>
  <c r="BE1076" i="50"/>
  <c r="BU1076" i="50"/>
  <c r="BF1387" i="50"/>
  <c r="BH1076" i="50"/>
  <c r="BG1026" i="50"/>
  <c r="BT1026" i="50"/>
  <c r="BE1193" i="50"/>
  <c r="BU1193" i="50"/>
  <c r="BF956" i="50"/>
  <c r="BG1124" i="50"/>
  <c r="BF967" i="50"/>
  <c r="BU967" i="50"/>
  <c r="BW967" i="50" s="1"/>
  <c r="BH1189" i="50"/>
  <c r="BT1189" i="50"/>
  <c r="BF1066" i="50"/>
  <c r="BT1066" i="50"/>
  <c r="BF1016" i="50"/>
  <c r="BT1016" i="50"/>
  <c r="BY1016" i="50" s="1"/>
  <c r="BE1248" i="50"/>
  <c r="BG1058" i="50"/>
  <c r="BT1058" i="50"/>
  <c r="BH1017" i="50"/>
  <c r="BH882" i="50"/>
  <c r="BT882" i="50"/>
  <c r="BF1055" i="50"/>
  <c r="BU1055" i="50"/>
  <c r="BH1007" i="50"/>
  <c r="BF1058" i="50"/>
  <c r="BG1001" i="50"/>
  <c r="BT1001" i="50"/>
  <c r="BF944" i="50"/>
  <c r="BT944" i="50"/>
  <c r="BY944" i="50" s="1"/>
  <c r="BF927" i="50"/>
  <c r="BF902" i="50"/>
  <c r="BT902" i="50"/>
  <c r="BE850" i="50"/>
  <c r="BU850" i="50"/>
  <c r="BG1112" i="50"/>
  <c r="BE852" i="50"/>
  <c r="BU852" i="50"/>
  <c r="BV852" i="50" s="1"/>
  <c r="BH714" i="50"/>
  <c r="BT714" i="50"/>
  <c r="BH693" i="50"/>
  <c r="BU693" i="50"/>
  <c r="BF1001" i="50"/>
  <c r="BE841" i="50"/>
  <c r="BT841" i="50"/>
  <c r="BF874" i="50"/>
  <c r="BH707" i="50"/>
  <c r="BT707" i="50"/>
  <c r="BH872" i="50"/>
  <c r="BG835" i="50"/>
  <c r="BH701" i="50"/>
  <c r="BG642" i="50"/>
  <c r="BU642" i="50"/>
  <c r="BE562" i="50"/>
  <c r="BT562" i="50"/>
  <c r="BE975" i="50"/>
  <c r="BG788" i="50"/>
  <c r="BH710" i="50"/>
  <c r="BF707" i="50"/>
  <c r="BG620" i="50"/>
  <c r="BT620" i="50"/>
  <c r="BH481" i="50"/>
  <c r="BT481" i="50"/>
  <c r="CF481" i="50" s="1"/>
  <c r="BG625" i="50"/>
  <c r="BU625" i="50"/>
  <c r="BH1180" i="50"/>
  <c r="BG471" i="50"/>
  <c r="BT471" i="50"/>
  <c r="BH537" i="50"/>
  <c r="BH492" i="50"/>
  <c r="BE480" i="50"/>
  <c r="BU480" i="50"/>
  <c r="BF363" i="50"/>
  <c r="BT363" i="50"/>
  <c r="BG539" i="50"/>
  <c r="BF491" i="50"/>
  <c r="BE683" i="50"/>
  <c r="BF1032" i="50"/>
  <c r="BH451" i="50"/>
  <c r="BG362" i="50"/>
  <c r="BT362" i="50"/>
  <c r="BW362" i="50" s="1"/>
  <c r="BH851" i="50"/>
  <c r="BF481" i="50"/>
  <c r="BG320" i="50"/>
  <c r="BT320" i="50"/>
  <c r="BH385" i="50"/>
  <c r="BE570" i="50"/>
  <c r="BH480" i="50"/>
  <c r="BH351" i="50"/>
  <c r="BT351" i="50"/>
  <c r="BF272" i="50"/>
  <c r="BU272" i="50"/>
  <c r="BF248" i="50"/>
  <c r="BU248" i="50"/>
  <c r="BF212" i="50"/>
  <c r="BU212" i="50"/>
  <c r="BF188" i="50"/>
  <c r="BU188" i="50"/>
  <c r="BE172" i="50"/>
  <c r="BU172" i="50"/>
  <c r="BF389" i="50"/>
  <c r="BE407" i="50"/>
  <c r="BU407" i="50"/>
  <c r="BF178" i="50"/>
  <c r="BF556" i="50"/>
  <c r="BE410" i="50"/>
  <c r="BU410" i="50"/>
  <c r="BH262" i="50"/>
  <c r="BU262" i="50"/>
  <c r="BH238" i="50"/>
  <c r="BU238" i="50"/>
  <c r="BF198" i="50"/>
  <c r="BU198" i="50"/>
  <c r="BF170" i="50"/>
  <c r="BU170" i="50"/>
  <c r="BG524" i="50"/>
  <c r="BH365" i="50"/>
  <c r="BE242" i="50"/>
  <c r="BH200" i="50"/>
  <c r="BE345" i="50"/>
  <c r="BM1567" i="50"/>
  <c r="BU1527" i="50"/>
  <c r="BH1448" i="50"/>
  <c r="BS1448" i="50"/>
  <c r="BY1448" i="50" s="1"/>
  <c r="BT1257" i="50"/>
  <c r="BU1355" i="50"/>
  <c r="BN1355" i="50"/>
  <c r="BU1284" i="50"/>
  <c r="BG1389" i="50"/>
  <c r="BT1389" i="50"/>
  <c r="BF1245" i="50"/>
  <c r="BT1245" i="50"/>
  <c r="BF1095" i="50"/>
  <c r="BT1095" i="50"/>
  <c r="BF1377" i="50"/>
  <c r="BF1035" i="50"/>
  <c r="BT1035" i="50"/>
  <c r="BE920" i="50"/>
  <c r="BT920" i="50"/>
  <c r="BE791" i="50"/>
  <c r="BU791" i="50"/>
  <c r="BE657" i="50"/>
  <c r="BT657" i="50"/>
  <c r="BF798" i="50"/>
  <c r="BT798" i="50"/>
  <c r="BG726" i="50"/>
  <c r="BT726" i="50"/>
  <c r="BH423" i="50"/>
  <c r="BT423" i="50"/>
  <c r="BH1546" i="50"/>
  <c r="BT1546" i="50"/>
  <c r="BG1512" i="50"/>
  <c r="BE1471" i="50"/>
  <c r="BG1378" i="50"/>
  <c r="BT1378" i="50"/>
  <c r="BH1392" i="50"/>
  <c r="BH1434" i="50"/>
  <c r="BU1434" i="50"/>
  <c r="BF1320" i="50"/>
  <c r="BU1320" i="50"/>
  <c r="BG1010" i="50"/>
  <c r="BT1010" i="50"/>
  <c r="CN1010" i="50" s="1"/>
  <c r="BE1028" i="50"/>
  <c r="BT1028" i="50"/>
  <c r="BY1028" i="50" s="1"/>
  <c r="BF1043" i="50"/>
  <c r="BT1043" i="50"/>
  <c r="BG763" i="50"/>
  <c r="BH650" i="50"/>
  <c r="BT650" i="50"/>
  <c r="BF511" i="50"/>
  <c r="BU511" i="50"/>
  <c r="BG641" i="50"/>
  <c r="BU641" i="50"/>
  <c r="BH493" i="50"/>
  <c r="BT493" i="50"/>
  <c r="BH322" i="50"/>
  <c r="BT322" i="50"/>
  <c r="BG415" i="50"/>
  <c r="BT415" i="50"/>
  <c r="BF537" i="50"/>
  <c r="BF303" i="50"/>
  <c r="BG560" i="50"/>
  <c r="BE830" i="50"/>
  <c r="BH246" i="50"/>
  <c r="BU246" i="50"/>
  <c r="BH1515" i="50"/>
  <c r="BT1515" i="50"/>
  <c r="BE1523" i="50"/>
  <c r="BH1444" i="50"/>
  <c r="BT1444" i="50"/>
  <c r="BH1469" i="50"/>
  <c r="BU1469" i="50"/>
  <c r="BH1349" i="50"/>
  <c r="BU1349" i="50"/>
  <c r="BF1184" i="50"/>
  <c r="BU1184" i="50"/>
  <c r="BG1084" i="50"/>
  <c r="BU1084" i="50"/>
  <c r="BY1084" i="50" s="1"/>
  <c r="BF1370" i="50"/>
  <c r="BE1002" i="50"/>
  <c r="BT1002" i="50"/>
  <c r="BH1079" i="50"/>
  <c r="BF924" i="50"/>
  <c r="BT924" i="50"/>
  <c r="BH978" i="50"/>
  <c r="BU978" i="50"/>
  <c r="BE1023" i="50"/>
  <c r="BU1023" i="50"/>
  <c r="BE744" i="50"/>
  <c r="BU744" i="50"/>
  <c r="BH901" i="50"/>
  <c r="BE734" i="50"/>
  <c r="BU734" i="50"/>
  <c r="BG872" i="50"/>
  <c r="BH566" i="50"/>
  <c r="BU566" i="50"/>
  <c r="BE495" i="50"/>
  <c r="BU495" i="50"/>
  <c r="BG973" i="50"/>
  <c r="BH651" i="50"/>
  <c r="BT651" i="50"/>
  <c r="BE522" i="50"/>
  <c r="BU522" i="50"/>
  <c r="BF430" i="50"/>
  <c r="BU430" i="50"/>
  <c r="BE353" i="50"/>
  <c r="BT353" i="50"/>
  <c r="BF252" i="50"/>
  <c r="BU252" i="50"/>
  <c r="BH192" i="50"/>
  <c r="BU192" i="50"/>
  <c r="BX192" i="50" s="1"/>
  <c r="BG1513" i="50"/>
  <c r="BT1513" i="50"/>
  <c r="BE1559" i="50"/>
  <c r="BU1559" i="50"/>
  <c r="BE1507" i="50"/>
  <c r="BT1507" i="50"/>
  <c r="BF1554" i="50"/>
  <c r="BE1470" i="50"/>
  <c r="BG1523" i="50"/>
  <c r="BH1470" i="50"/>
  <c r="BF1457" i="50"/>
  <c r="BU1457" i="50"/>
  <c r="BF1507" i="50"/>
  <c r="BE1444" i="50"/>
  <c r="BF1385" i="50"/>
  <c r="BT1385" i="50"/>
  <c r="BF1488" i="50"/>
  <c r="BE1503" i="50"/>
  <c r="BU1503" i="50"/>
  <c r="BE1363" i="50"/>
  <c r="BH1460" i="50"/>
  <c r="BH1383" i="50"/>
  <c r="BT1383" i="50"/>
  <c r="BE1436" i="50"/>
  <c r="BF1395" i="50"/>
  <c r="BT1395" i="50"/>
  <c r="BF1348" i="50"/>
  <c r="BH1250" i="50"/>
  <c r="BT1250" i="50"/>
  <c r="BE1367" i="50"/>
  <c r="BU1367" i="50"/>
  <c r="BE1310" i="50"/>
  <c r="BT1310" i="50"/>
  <c r="BG1224" i="50"/>
  <c r="BU1224" i="50"/>
  <c r="BH1175" i="50"/>
  <c r="BT1175" i="50"/>
  <c r="BF1295" i="50"/>
  <c r="BT1295" i="50"/>
  <c r="BH1278" i="50"/>
  <c r="BT1278" i="50"/>
  <c r="BE1213" i="50"/>
  <c r="BT1213" i="50"/>
  <c r="BE1288" i="50"/>
  <c r="BE1426" i="50"/>
  <c r="BU1426" i="50"/>
  <c r="BF1290" i="50"/>
  <c r="BE1205" i="50"/>
  <c r="BH1081" i="50"/>
  <c r="BU1081" i="50"/>
  <c r="BE1245" i="50"/>
  <c r="BH1525" i="50"/>
  <c r="BE1100" i="50"/>
  <c r="BF1072" i="50"/>
  <c r="BT1072" i="50"/>
  <c r="BH1387" i="50"/>
  <c r="BE1170" i="50"/>
  <c r="BT1170" i="50"/>
  <c r="BG1075" i="50"/>
  <c r="BU1075" i="50"/>
  <c r="BH1022" i="50"/>
  <c r="BT1022" i="50"/>
  <c r="BG904" i="50"/>
  <c r="BT904" i="50"/>
  <c r="BE963" i="50"/>
  <c r="BU963" i="50"/>
  <c r="BF1113" i="50"/>
  <c r="BH1012" i="50"/>
  <c r="BT1012" i="50"/>
  <c r="BH1248" i="50"/>
  <c r="BF1189" i="50"/>
  <c r="BH1084" i="50"/>
  <c r="BF1044" i="50"/>
  <c r="BT1044" i="50"/>
  <c r="BG1005" i="50"/>
  <c r="BG920" i="50"/>
  <c r="BF879" i="50"/>
  <c r="BT879" i="50"/>
  <c r="BE1106" i="50"/>
  <c r="BU1106" i="50"/>
  <c r="BG1054" i="50"/>
  <c r="BE1021" i="50"/>
  <c r="BT1021" i="50"/>
  <c r="BH906" i="50"/>
  <c r="BT906" i="50"/>
  <c r="BG890" i="50"/>
  <c r="BT890" i="50"/>
  <c r="BG842" i="50"/>
  <c r="BU842" i="50"/>
  <c r="BG1109" i="50"/>
  <c r="BH1011" i="50"/>
  <c r="BU1011" i="50"/>
  <c r="BG910" i="50"/>
  <c r="BU910" i="50"/>
  <c r="BF1271" i="50"/>
  <c r="BF994" i="50"/>
  <c r="BE795" i="50"/>
  <c r="BE932" i="50"/>
  <c r="BF872" i="50"/>
  <c r="BG805" i="50"/>
  <c r="BT805" i="50"/>
  <c r="BG758" i="50"/>
  <c r="BT758" i="50"/>
  <c r="BE694" i="50"/>
  <c r="BU694" i="50"/>
  <c r="BF1340" i="50"/>
  <c r="BE872" i="50"/>
  <c r="BE697" i="50"/>
  <c r="BU697" i="50"/>
  <c r="BF800" i="50"/>
  <c r="BT800" i="50"/>
  <c r="BG707" i="50"/>
  <c r="BG626" i="50"/>
  <c r="BU626" i="50"/>
  <c r="BF558" i="50"/>
  <c r="BT558" i="50"/>
  <c r="BG924" i="50"/>
  <c r="BF1169" i="50"/>
  <c r="BG888" i="50"/>
  <c r="BG800" i="50"/>
  <c r="BF738" i="50"/>
  <c r="BU738" i="50"/>
  <c r="BE660" i="50"/>
  <c r="BH577" i="50"/>
  <c r="BU577" i="50"/>
  <c r="BH578" i="50"/>
  <c r="BU578" i="50"/>
  <c r="BG520" i="50"/>
  <c r="BU520" i="50"/>
  <c r="BF477" i="50"/>
  <c r="BT477" i="50"/>
  <c r="BG891" i="50"/>
  <c r="BT891" i="50"/>
  <c r="BE798" i="50"/>
  <c r="BF573" i="50"/>
  <c r="BU573" i="50"/>
  <c r="BF799" i="50"/>
  <c r="BG537" i="50"/>
  <c r="BE463" i="50"/>
  <c r="BE625" i="50"/>
  <c r="BG586" i="50"/>
  <c r="BU586" i="50"/>
  <c r="BH512" i="50"/>
  <c r="BH507" i="50"/>
  <c r="BU507" i="50"/>
  <c r="BG464" i="50"/>
  <c r="BU464" i="50"/>
  <c r="BH898" i="50"/>
  <c r="BG664" i="50"/>
  <c r="BE511" i="50"/>
  <c r="BH431" i="50"/>
  <c r="BU431" i="50"/>
  <c r="BH1023" i="50"/>
  <c r="BF400" i="50"/>
  <c r="BT400" i="50"/>
  <c r="BH1032" i="50"/>
  <c r="BH357" i="50"/>
  <c r="BT357" i="50"/>
  <c r="BF478" i="50"/>
  <c r="BT478" i="50"/>
  <c r="BH370" i="50"/>
  <c r="BU370" i="50"/>
  <c r="BH312" i="50"/>
  <c r="BT312" i="50"/>
  <c r="BF411" i="50"/>
  <c r="BG360" i="50"/>
  <c r="BF320" i="50"/>
  <c r="BG411" i="50"/>
  <c r="BE385" i="50"/>
  <c r="BH477" i="50"/>
  <c r="BH395" i="50"/>
  <c r="BT395" i="50"/>
  <c r="BG329" i="50"/>
  <c r="BT329" i="50"/>
  <c r="BF268" i="50"/>
  <c r="BU268" i="50"/>
  <c r="BF228" i="50"/>
  <c r="BU228" i="50"/>
  <c r="BF208" i="50"/>
  <c r="BU208" i="50"/>
  <c r="BH128" i="50"/>
  <c r="BT128" i="50"/>
  <c r="BH389" i="50"/>
  <c r="BE365" i="50"/>
  <c r="BG282" i="50"/>
  <c r="BU282" i="50"/>
  <c r="BF258" i="50"/>
  <c r="BU258" i="50"/>
  <c r="BF218" i="50"/>
  <c r="BU218" i="50"/>
  <c r="BE194" i="50"/>
  <c r="BU194" i="50"/>
  <c r="BD1566" i="50"/>
  <c r="BU166" i="50"/>
  <c r="BF566" i="50"/>
  <c r="BG212" i="50"/>
  <c r="BE415" i="50"/>
  <c r="BE359" i="50"/>
  <c r="BE214" i="50"/>
  <c r="BG182" i="50"/>
  <c r="BG250" i="50"/>
  <c r="BG170" i="50"/>
  <c r="BU1255" i="50"/>
  <c r="BN1255" i="50"/>
  <c r="BO1255" i="50"/>
  <c r="BE1338" i="50"/>
  <c r="BF1201" i="50"/>
  <c r="BU1201" i="50"/>
  <c r="BH1004" i="50"/>
  <c r="BT1004" i="50"/>
  <c r="BH1124" i="50"/>
  <c r="BT1124" i="50"/>
  <c r="BH1414" i="50"/>
  <c r="BT1414" i="50"/>
  <c r="BF1483" i="50"/>
  <c r="BE1376" i="50"/>
  <c r="BU1376" i="50"/>
  <c r="BF1350" i="50"/>
  <c r="BU1350" i="50"/>
  <c r="BE1186" i="50"/>
  <c r="BT1186" i="50"/>
  <c r="CD1186" i="50" s="1"/>
  <c r="BF907" i="50"/>
  <c r="BT907" i="50"/>
  <c r="BH752" i="50"/>
  <c r="BU752" i="50"/>
  <c r="BG701" i="50"/>
  <c r="BE835" i="50"/>
  <c r="BT835" i="50"/>
  <c r="BG907" i="50"/>
  <c r="BG853" i="50"/>
  <c r="BU853" i="50"/>
  <c r="BF788" i="50"/>
  <c r="BU788" i="50"/>
  <c r="BH656" i="50"/>
  <c r="BT656" i="50"/>
  <c r="BF488" i="50"/>
  <c r="BH325" i="50"/>
  <c r="BT325" i="50"/>
  <c r="BF220" i="50"/>
  <c r="BU220" i="50"/>
  <c r="BG293" i="50"/>
  <c r="BU293" i="50"/>
  <c r="BF206" i="50"/>
  <c r="BU206" i="50"/>
  <c r="BE1496" i="50"/>
  <c r="BU1496" i="50"/>
  <c r="BF1505" i="50"/>
  <c r="BU1505" i="50"/>
  <c r="BE1511" i="50"/>
  <c r="BT1511" i="50"/>
  <c r="BF1438" i="50"/>
  <c r="BF1328" i="50"/>
  <c r="BT1328" i="50"/>
  <c r="BE1500" i="50"/>
  <c r="BE1280" i="50"/>
  <c r="BF1030" i="50"/>
  <c r="BT1030" i="50"/>
  <c r="BG1035" i="50"/>
  <c r="BE826" i="50"/>
  <c r="BU826" i="50"/>
  <c r="BE702" i="50"/>
  <c r="BT702" i="50"/>
  <c r="BF654" i="50"/>
  <c r="BT654" i="50"/>
  <c r="BE1068" i="50"/>
  <c r="BG804" i="50"/>
  <c r="BT804" i="50"/>
  <c r="BG316" i="50"/>
  <c r="BT316" i="50"/>
  <c r="BG328" i="50"/>
  <c r="BT328" i="50"/>
  <c r="BF328" i="50"/>
  <c r="BE311" i="50"/>
  <c r="BT311" i="50"/>
  <c r="BF1512" i="50"/>
  <c r="BG1517" i="50"/>
  <c r="BT1517" i="50"/>
  <c r="BF1506" i="50"/>
  <c r="BH1464" i="50"/>
  <c r="BU1464" i="50"/>
  <c r="BG1554" i="50"/>
  <c r="BF1523" i="50"/>
  <c r="BH1442" i="50"/>
  <c r="BT1442" i="50"/>
  <c r="BF1444" i="50"/>
  <c r="BG1377" i="50"/>
  <c r="BT1377" i="50"/>
  <c r="BH1488" i="50"/>
  <c r="BG1415" i="50"/>
  <c r="BT1415" i="50"/>
  <c r="BH1346" i="50"/>
  <c r="BU1346" i="50"/>
  <c r="BE1460" i="50"/>
  <c r="BF1436" i="50"/>
  <c r="BG1490" i="50"/>
  <c r="BF1253" i="50"/>
  <c r="BT1253" i="50"/>
  <c r="BF1388" i="50"/>
  <c r="BT1388" i="50"/>
  <c r="BH1337" i="50"/>
  <c r="BU1337" i="50"/>
  <c r="BH1241" i="50"/>
  <c r="BH1171" i="50"/>
  <c r="BT1171" i="50"/>
  <c r="BG1338" i="50"/>
  <c r="BF1310" i="50"/>
  <c r="BG1289" i="50"/>
  <c r="BU1289" i="50"/>
  <c r="BG1260" i="50"/>
  <c r="BH1512" i="50"/>
  <c r="BG1270" i="50"/>
  <c r="BH1244" i="50"/>
  <c r="BU1244" i="50"/>
  <c r="BE1290" i="50"/>
  <c r="BG1253" i="50"/>
  <c r="BH1073" i="50"/>
  <c r="BU1073" i="50"/>
  <c r="BG1245" i="50"/>
  <c r="BH1280" i="50"/>
  <c r="BH1098" i="50"/>
  <c r="BU1098" i="50"/>
  <c r="BF1068" i="50"/>
  <c r="BT1068" i="50"/>
  <c r="BE1350" i="50"/>
  <c r="BG1200" i="50"/>
  <c r="BF1166" i="50"/>
  <c r="BT1166" i="50"/>
  <c r="BF1158" i="50"/>
  <c r="BU1158" i="50"/>
  <c r="BF1018" i="50"/>
  <c r="BT1018" i="50"/>
  <c r="BE1132" i="50"/>
  <c r="BT1132" i="50"/>
  <c r="BH1095" i="50"/>
  <c r="BE1377" i="50"/>
  <c r="BH1085" i="50"/>
  <c r="BH1292" i="50"/>
  <c r="BH1113" i="50"/>
  <c r="BH1008" i="50"/>
  <c r="BT1008" i="50"/>
  <c r="BE1083" i="50"/>
  <c r="BU1083" i="50"/>
  <c r="BY1083" i="50" s="1"/>
  <c r="BE1035" i="50"/>
  <c r="BH1005" i="50"/>
  <c r="BH920" i="50"/>
  <c r="BE1102" i="50"/>
  <c r="BE1054" i="50"/>
  <c r="BE1015" i="50"/>
  <c r="BU1015" i="50"/>
  <c r="BE847" i="50"/>
  <c r="BU847" i="50"/>
  <c r="BG990" i="50"/>
  <c r="BU990" i="50"/>
  <c r="BG887" i="50"/>
  <c r="BT887" i="50"/>
  <c r="BF1183" i="50"/>
  <c r="BF1109" i="50"/>
  <c r="BE1040" i="50"/>
  <c r="BT1040" i="50"/>
  <c r="BH1003" i="50"/>
  <c r="BG962" i="50"/>
  <c r="BH899" i="50"/>
  <c r="BU899" i="50"/>
  <c r="BE1026" i="50"/>
  <c r="BE843" i="50"/>
  <c r="BT843" i="50"/>
  <c r="BF786" i="50"/>
  <c r="BU786" i="50"/>
  <c r="BH1271" i="50"/>
  <c r="BG994" i="50"/>
  <c r="BE839" i="50"/>
  <c r="BT839" i="50"/>
  <c r="BH708" i="50"/>
  <c r="BF932" i="50"/>
  <c r="BF864" i="50"/>
  <c r="BG803" i="50"/>
  <c r="BT803" i="50"/>
  <c r="BE753" i="50"/>
  <c r="BU753" i="50"/>
  <c r="BG864" i="50"/>
  <c r="BH853" i="50"/>
  <c r="BF796" i="50"/>
  <c r="BT796" i="50"/>
  <c r="BH524" i="50"/>
  <c r="BU524" i="50"/>
  <c r="BV524" i="50" s="1"/>
  <c r="BG801" i="50"/>
  <c r="BF726" i="50"/>
  <c r="BF698" i="50"/>
  <c r="BH1169" i="50"/>
  <c r="BE887" i="50"/>
  <c r="BG851" i="50"/>
  <c r="BT851" i="50"/>
  <c r="BH800" i="50"/>
  <c r="BE711" i="50"/>
  <c r="BT711" i="50"/>
  <c r="BH658" i="50"/>
  <c r="BF616" i="50"/>
  <c r="BT616" i="50"/>
  <c r="BF569" i="50"/>
  <c r="BU569" i="50"/>
  <c r="BG852" i="50"/>
  <c r="BF802" i="50"/>
  <c r="BT802" i="50"/>
  <c r="BE735" i="50"/>
  <c r="BU735" i="50"/>
  <c r="BG659" i="50"/>
  <c r="BF570" i="50"/>
  <c r="BU570" i="50"/>
  <c r="BE1064" i="50"/>
  <c r="BG825" i="50"/>
  <c r="BG798" i="50"/>
  <c r="BG618" i="50"/>
  <c r="BT618" i="50"/>
  <c r="BH565" i="50"/>
  <c r="BU565" i="50"/>
  <c r="BG799" i="50"/>
  <c r="BF651" i="50"/>
  <c r="BH738" i="50"/>
  <c r="BH634" i="50"/>
  <c r="BU634" i="50"/>
  <c r="BH463" i="50"/>
  <c r="BH625" i="50"/>
  <c r="BE506" i="50"/>
  <c r="BU506" i="50"/>
  <c r="BH616" i="50"/>
  <c r="BH346" i="50"/>
  <c r="BT346" i="50"/>
  <c r="BH433" i="50"/>
  <c r="BU433" i="50"/>
  <c r="BF356" i="50"/>
  <c r="BT356" i="50"/>
  <c r="BG584" i="50"/>
  <c r="BT584" i="50"/>
  <c r="BH349" i="50"/>
  <c r="BT349" i="50"/>
  <c r="BH718" i="50"/>
  <c r="BG369" i="50"/>
  <c r="BF407" i="50"/>
  <c r="BE360" i="50"/>
  <c r="BF236" i="50"/>
  <c r="BF180" i="50"/>
  <c r="BE478" i="50"/>
  <c r="BH411" i="50"/>
  <c r="BF577" i="50"/>
  <c r="BG385" i="50"/>
  <c r="BF284" i="50"/>
  <c r="BH1028" i="50"/>
  <c r="BH471" i="50"/>
  <c r="BG393" i="50"/>
  <c r="BT393" i="50"/>
  <c r="BF345" i="50"/>
  <c r="BT345" i="50"/>
  <c r="BF327" i="50"/>
  <c r="BT327" i="50"/>
  <c r="BH289" i="50"/>
  <c r="BU289" i="50"/>
  <c r="BF264" i="50"/>
  <c r="BU264" i="50"/>
  <c r="BE244" i="50"/>
  <c r="BU244" i="50"/>
  <c r="BF184" i="50"/>
  <c r="BU184" i="50"/>
  <c r="BH168" i="50"/>
  <c r="BU168" i="50"/>
  <c r="BH363" i="50"/>
  <c r="BG389" i="50"/>
  <c r="BH489" i="50"/>
  <c r="BF391" i="50"/>
  <c r="BE327" i="50"/>
  <c r="BG292" i="50"/>
  <c r="BU292" i="50"/>
  <c r="BF301" i="50"/>
  <c r="BU301" i="50"/>
  <c r="BH278" i="50"/>
  <c r="BU278" i="50"/>
  <c r="BG254" i="50"/>
  <c r="BU254" i="50"/>
  <c r="BF234" i="50"/>
  <c r="BU234" i="50"/>
  <c r="CP234" i="50" s="1"/>
  <c r="BH190" i="50"/>
  <c r="BU190" i="50"/>
  <c r="BG566" i="50"/>
  <c r="BE368" i="50"/>
  <c r="BG206" i="50"/>
  <c r="BF222" i="50"/>
  <c r="BF357" i="50"/>
  <c r="BE212" i="50"/>
  <c r="BH415" i="50"/>
  <c r="BE182" i="50"/>
  <c r="BF319" i="50"/>
  <c r="BG333" i="50"/>
  <c r="BH170" i="50"/>
  <c r="BO1387" i="50"/>
  <c r="BS1249" i="50"/>
  <c r="BN1249" i="50"/>
  <c r="BK1569" i="50"/>
  <c r="BN1569" i="50" s="1"/>
  <c r="BS1503" i="50"/>
  <c r="BN1503" i="50"/>
  <c r="BO1503" i="50"/>
  <c r="BH757" i="50"/>
  <c r="BT757" i="50"/>
  <c r="BG348" i="50"/>
  <c r="BT348" i="50"/>
  <c r="BF224" i="50"/>
  <c r="BU224" i="50"/>
  <c r="BH367" i="50"/>
  <c r="BT367" i="50"/>
  <c r="BF274" i="50"/>
  <c r="BU274" i="50"/>
  <c r="BF214" i="50"/>
  <c r="BU214" i="50"/>
  <c r="BE274" i="50"/>
  <c r="BF186" i="50"/>
  <c r="BF1563" i="50"/>
  <c r="BU1563" i="50"/>
  <c r="BT1479" i="50"/>
  <c r="BT1230" i="50"/>
  <c r="BL1568" i="50"/>
  <c r="BN1230" i="50"/>
  <c r="BP1230" i="50"/>
  <c r="BS1427" i="50"/>
  <c r="BN1427" i="50"/>
  <c r="BT1309" i="50"/>
  <c r="BN1309" i="50"/>
  <c r="BS1469" i="50"/>
  <c r="BN1469" i="50"/>
  <c r="BS1339" i="50"/>
  <c r="BN1339" i="50"/>
  <c r="BS1283" i="50"/>
  <c r="BN1283" i="50"/>
  <c r="BS1421" i="50"/>
  <c r="BY1421" i="50" s="1"/>
  <c r="BN1421" i="50"/>
  <c r="BH1239" i="50"/>
  <c r="BF1239" i="50"/>
  <c r="BS1253" i="50"/>
  <c r="BN1253" i="50"/>
  <c r="BQ1510" i="50"/>
  <c r="BN1305" i="50"/>
  <c r="BO1391" i="50"/>
  <c r="BO1471" i="50"/>
  <c r="BS1031" i="50"/>
  <c r="BO900" i="50"/>
  <c r="BT1394" i="50"/>
  <c r="BT1361" i="50"/>
  <c r="BS1303" i="50"/>
  <c r="BN1303" i="50"/>
  <c r="BS1492" i="50"/>
  <c r="BU1466" i="50"/>
  <c r="BU1458" i="50"/>
  <c r="BS1350" i="50"/>
  <c r="BT1264" i="50"/>
  <c r="BS1484" i="50"/>
  <c r="BY1484" i="50" s="1"/>
  <c r="BU1442" i="50"/>
  <c r="BU1427" i="50"/>
  <c r="BU1366" i="50"/>
  <c r="BU1351" i="50"/>
  <c r="BU1336" i="50"/>
  <c r="BT1325" i="50"/>
  <c r="BT1512" i="50"/>
  <c r="BS1554" i="50"/>
  <c r="BY1554" i="50" s="1"/>
  <c r="BH1391" i="50"/>
  <c r="BF1354" i="50"/>
  <c r="BH1210" i="50"/>
  <c r="BU917" i="50"/>
  <c r="BO917" i="50"/>
  <c r="BU1486" i="50"/>
  <c r="BT1327" i="50"/>
  <c r="BU1222" i="50"/>
  <c r="BT1082" i="50"/>
  <c r="BU1080" i="50"/>
  <c r="BF1230" i="50"/>
  <c r="BG1230" i="50"/>
  <c r="BP935" i="50"/>
  <c r="BH926" i="50"/>
  <c r="BG926" i="50"/>
  <c r="BS1363" i="50"/>
  <c r="BY1363" i="50" s="1"/>
  <c r="BN1363" i="50"/>
  <c r="BN1313" i="50"/>
  <c r="BO1313" i="50"/>
  <c r="BO1361" i="50"/>
  <c r="BO1457" i="50"/>
  <c r="BN900" i="50"/>
  <c r="BS1471" i="50"/>
  <c r="BN1471" i="50"/>
  <c r="BS1351" i="50"/>
  <c r="BN1351" i="50"/>
  <c r="BT1323" i="50"/>
  <c r="BN1323" i="50"/>
  <c r="BS1341" i="50"/>
  <c r="BN1341" i="50"/>
  <c r="BS1275" i="50"/>
  <c r="BN1275" i="50"/>
  <c r="BH1374" i="50"/>
  <c r="BS1367" i="50"/>
  <c r="BN1367" i="50"/>
  <c r="BS1301" i="50"/>
  <c r="BN1301" i="50"/>
  <c r="BU1250" i="50"/>
  <c r="BN1250" i="50"/>
  <c r="BQ1250" i="50"/>
  <c r="BO1061" i="50"/>
  <c r="BT1219" i="50"/>
  <c r="BH989" i="50"/>
  <c r="BU933" i="50"/>
  <c r="BO933" i="50"/>
  <c r="BF1247" i="50"/>
  <c r="BO1283" i="50"/>
  <c r="BO1427" i="50"/>
  <c r="BS1557" i="50"/>
  <c r="BY1557" i="50" s="1"/>
  <c r="BN1557" i="50"/>
  <c r="BU1535" i="50"/>
  <c r="BN1535" i="50"/>
  <c r="BS1488" i="50"/>
  <c r="BY1488" i="50" s="1"/>
  <c r="BS1439" i="50"/>
  <c r="BN1439" i="50"/>
  <c r="BS1358" i="50"/>
  <c r="BS1300" i="50"/>
  <c r="BT1265" i="50"/>
  <c r="BH1552" i="50"/>
  <c r="BU1552" i="50"/>
  <c r="BU1497" i="50"/>
  <c r="BT1437" i="50"/>
  <c r="BS1365" i="50"/>
  <c r="BN1365" i="50"/>
  <c r="BU1304" i="50"/>
  <c r="BE1556" i="50"/>
  <c r="BS1505" i="50"/>
  <c r="BS1491" i="50"/>
  <c r="BS1378" i="50"/>
  <c r="BS1335" i="50"/>
  <c r="BY1335" i="50" s="1"/>
  <c r="BN1335" i="50"/>
  <c r="BS1508" i="50"/>
  <c r="BU1465" i="50"/>
  <c r="BT1454" i="50"/>
  <c r="BS1383" i="50"/>
  <c r="BN1383" i="50"/>
  <c r="BS1361" i="50"/>
  <c r="BS1349" i="50"/>
  <c r="BN1349" i="50"/>
  <c r="BS1306" i="50"/>
  <c r="BY1306" i="50" s="1"/>
  <c r="BU1233" i="50"/>
  <c r="BG1499" i="50"/>
  <c r="BS1451" i="50"/>
  <c r="BY1451" i="50" s="1"/>
  <c r="BN1451" i="50"/>
  <c r="BS1375" i="50"/>
  <c r="BN1375" i="50"/>
  <c r="BF1218" i="50"/>
  <c r="BU1521" i="50"/>
  <c r="BS1511" i="50"/>
  <c r="BN1511" i="50"/>
  <c r="BU1494" i="50"/>
  <c r="BT1539" i="50"/>
  <c r="BY1539" i="50" s="1"/>
  <c r="BT1208" i="50"/>
  <c r="BU1065" i="50"/>
  <c r="BT1053" i="50"/>
  <c r="BU925" i="50"/>
  <c r="BO925" i="50"/>
  <c r="BS1387" i="50"/>
  <c r="BN1387" i="50"/>
  <c r="BS1259" i="50"/>
  <c r="BN1259" i="50"/>
  <c r="BU1157" i="50"/>
  <c r="BU1071" i="50"/>
  <c r="BU1057" i="50"/>
  <c r="BS1512" i="50"/>
  <c r="BU1473" i="50"/>
  <c r="BT1311" i="50"/>
  <c r="BH1103" i="50"/>
  <c r="BT1103" i="50"/>
  <c r="BT897" i="50"/>
  <c r="BO897" i="50"/>
  <c r="BG1225" i="50"/>
  <c r="BO1477" i="50"/>
  <c r="BT1522" i="50"/>
  <c r="BU1525" i="50"/>
  <c r="BN1525" i="50"/>
  <c r="BT1450" i="50"/>
  <c r="BS1327" i="50"/>
  <c r="BN1327" i="50"/>
  <c r="BS1541" i="50"/>
  <c r="BY1541" i="50" s="1"/>
  <c r="BN1541" i="50"/>
  <c r="BE1454" i="50"/>
  <c r="BT1396" i="50"/>
  <c r="CD1396" i="50" s="1"/>
  <c r="BS1376" i="50"/>
  <c r="BT1342" i="50"/>
  <c r="BS1330" i="50"/>
  <c r="BU1479" i="50"/>
  <c r="BS1459" i="50"/>
  <c r="BN1459" i="50"/>
  <c r="BT1234" i="50"/>
  <c r="BS1547" i="50"/>
  <c r="BY1547" i="50" s="1"/>
  <c r="BN1463" i="50"/>
  <c r="BS1391" i="50"/>
  <c r="BN1391" i="50"/>
  <c r="BS1359" i="50"/>
  <c r="BN1359" i="50"/>
  <c r="BP1243" i="50"/>
  <c r="BO1243" i="50"/>
  <c r="BP1248" i="50"/>
  <c r="BN1248" i="50"/>
  <c r="BU1103" i="50"/>
  <c r="BU1046" i="50"/>
  <c r="BF894" i="50"/>
  <c r="BE894" i="50"/>
  <c r="BH1279" i="50"/>
  <c r="BT1159" i="50"/>
  <c r="BT978" i="50"/>
  <c r="BE1114" i="50"/>
  <c r="BQ1342" i="50"/>
  <c r="BN1457" i="50"/>
  <c r="BU1534" i="50"/>
  <c r="CG1534" i="50" s="1"/>
  <c r="BU1561" i="50"/>
  <c r="BS1560" i="50"/>
  <c r="BU1502" i="50"/>
  <c r="BN1485" i="50"/>
  <c r="BT1409" i="50"/>
  <c r="BS1386" i="50"/>
  <c r="BS1366" i="50"/>
  <c r="BT1298" i="50"/>
  <c r="BU1562" i="50"/>
  <c r="BS1496" i="50"/>
  <c r="BU1481" i="50"/>
  <c r="BU1435" i="50"/>
  <c r="BU1391" i="50"/>
  <c r="BN1373" i="50"/>
  <c r="BU1345" i="50"/>
  <c r="BT1417" i="50"/>
  <c r="BH1344" i="50"/>
  <c r="BG1344" i="50"/>
  <c r="BH1541" i="50"/>
  <c r="BS1368" i="50"/>
  <c r="BY1368" i="50" s="1"/>
  <c r="BN1287" i="50"/>
  <c r="BS1278" i="50"/>
  <c r="BU1445" i="50"/>
  <c r="BT1296" i="50"/>
  <c r="BG1366" i="50"/>
  <c r="BU1339" i="50"/>
  <c r="BS1297" i="50"/>
  <c r="BT1254" i="50"/>
  <c r="BT1223" i="50"/>
  <c r="BU1200" i="50"/>
  <c r="BH1547" i="50"/>
  <c r="BE1547" i="50"/>
  <c r="BE1391" i="50"/>
  <c r="BS1317" i="50"/>
  <c r="BY1317" i="50" s="1"/>
  <c r="BN1317" i="50"/>
  <c r="BU1282" i="50"/>
  <c r="BS1270" i="50"/>
  <c r="BT1226" i="50"/>
  <c r="BT868" i="50"/>
  <c r="BU1507" i="50"/>
  <c r="BT1341" i="50"/>
  <c r="BU1195" i="50"/>
  <c r="BT1178" i="50"/>
  <c r="BT1153" i="50"/>
  <c r="BO1153" i="50"/>
  <c r="BT1542" i="50"/>
  <c r="BT1047" i="50"/>
  <c r="BU1194" i="50"/>
  <c r="BU1179" i="50"/>
  <c r="BO1053" i="50"/>
  <c r="BF1215" i="50"/>
  <c r="BF964" i="50"/>
  <c r="BH964" i="50"/>
  <c r="BT964" i="50"/>
  <c r="BF1134" i="50"/>
  <c r="BP1103" i="50"/>
  <c r="BG871" i="50"/>
  <c r="BO1305" i="50"/>
  <c r="BO1353" i="50"/>
  <c r="BO1417" i="50"/>
  <c r="BT1549" i="50"/>
  <c r="BT1430" i="50"/>
  <c r="BF1366" i="50"/>
  <c r="BH1366" i="50"/>
  <c r="BT1339" i="50"/>
  <c r="BT1273" i="50"/>
  <c r="BS1470" i="50"/>
  <c r="BS1461" i="50"/>
  <c r="BN1461" i="50"/>
  <c r="BS1332" i="50"/>
  <c r="BS1299" i="50"/>
  <c r="BY1299" i="50" s="1"/>
  <c r="BN1299" i="50"/>
  <c r="BU1280" i="50"/>
  <c r="BU1501" i="50"/>
  <c r="BS1474" i="50"/>
  <c r="BS1434" i="50"/>
  <c r="BU1356" i="50"/>
  <c r="CE1356" i="50" s="1"/>
  <c r="BS1340" i="50"/>
  <c r="BU1316" i="50"/>
  <c r="BE1516" i="50"/>
  <c r="BS1460" i="50"/>
  <c r="BY1460" i="50" s="1"/>
  <c r="BT1381" i="50"/>
  <c r="BN1381" i="50"/>
  <c r="BS1314" i="50"/>
  <c r="BY1314" i="50" s="1"/>
  <c r="BU1310" i="50"/>
  <c r="BE1439" i="50"/>
  <c r="BN1325" i="50"/>
  <c r="BG1222" i="50"/>
  <c r="BH934" i="50"/>
  <c r="BG934" i="50"/>
  <c r="BT905" i="50"/>
  <c r="BO905" i="50"/>
  <c r="BF1227" i="50"/>
  <c r="BG1128" i="50"/>
  <c r="BH1128" i="50"/>
  <c r="BG1330" i="50"/>
  <c r="BT1065" i="50"/>
  <c r="BO1065" i="50"/>
  <c r="BH1111" i="50"/>
  <c r="BT1111" i="50"/>
  <c r="BE1111" i="50"/>
  <c r="BH1225" i="50"/>
  <c r="BS1436" i="50"/>
  <c r="BN1405" i="50"/>
  <c r="BS1338" i="50"/>
  <c r="BS1305" i="50"/>
  <c r="BS1458" i="50"/>
  <c r="BH1446" i="50"/>
  <c r="BF1422" i="50"/>
  <c r="BG1326" i="50"/>
  <c r="BS1506" i="50"/>
  <c r="BY1506" i="50" s="1"/>
  <c r="BT1011" i="50"/>
  <c r="BU1175" i="50"/>
  <c r="BP1175" i="50"/>
  <c r="BT992" i="50"/>
  <c r="BT899" i="50"/>
  <c r="BU1522" i="50"/>
  <c r="BT1122" i="50"/>
  <c r="BU1111" i="50"/>
  <c r="BT986" i="50"/>
  <c r="BE960" i="50"/>
  <c r="BU960" i="50"/>
  <c r="BF1431" i="50"/>
  <c r="BG1431" i="50"/>
  <c r="BT1117" i="50"/>
  <c r="BO1117" i="50"/>
  <c r="BG1425" i="50"/>
  <c r="BG1159" i="50"/>
  <c r="BF1424" i="50"/>
  <c r="BF883" i="50"/>
  <c r="BU1318" i="50"/>
  <c r="BU1183" i="50"/>
  <c r="BU1067" i="50"/>
  <c r="BU993" i="50"/>
  <c r="BT896" i="50"/>
  <c r="BS1467" i="50"/>
  <c r="BY1467" i="50" s="1"/>
  <c r="BN1467" i="50"/>
  <c r="BS1292" i="50"/>
  <c r="BT1242" i="50"/>
  <c r="BU1225" i="50"/>
  <c r="BT1184" i="50"/>
  <c r="BT1150" i="50"/>
  <c r="BU1082" i="50"/>
  <c r="BU1059" i="50"/>
  <c r="BU1042" i="50"/>
  <c r="BH959" i="50"/>
  <c r="BU903" i="50"/>
  <c r="BU831" i="50"/>
  <c r="BU981" i="50"/>
  <c r="BT889" i="50"/>
  <c r="BU1295" i="50"/>
  <c r="BT1174" i="50"/>
  <c r="BX1174" i="50" s="1"/>
  <c r="BO1121" i="50"/>
  <c r="BO985" i="50"/>
  <c r="BT936" i="50"/>
  <c r="BU911" i="50"/>
  <c r="BU863" i="50"/>
  <c r="BU751" i="50"/>
  <c r="BT1199" i="50"/>
  <c r="BY1199" i="50" s="1"/>
  <c r="BT812" i="50"/>
  <c r="BH940" i="50"/>
  <c r="BO881" i="50"/>
  <c r="BP831" i="50"/>
  <c r="BF789" i="50"/>
  <c r="BF377" i="50"/>
  <c r="BH588" i="50"/>
  <c r="BF588" i="50"/>
  <c r="BG417" i="50"/>
  <c r="BF417" i="50"/>
  <c r="BF394" i="50"/>
  <c r="BU394" i="50"/>
  <c r="BF229" i="50"/>
  <c r="BH229" i="50"/>
  <c r="BF548" i="50"/>
  <c r="BF241" i="50"/>
  <c r="BH241" i="50"/>
  <c r="BF705" i="50"/>
  <c r="BO1137" i="50"/>
  <c r="BE1059" i="50"/>
  <c r="BG977" i="50"/>
  <c r="BG985" i="50"/>
  <c r="BH985" i="50"/>
  <c r="BP943" i="50"/>
  <c r="BF750" i="50"/>
  <c r="BG750" i="50"/>
  <c r="BU1008" i="50"/>
  <c r="BG1096" i="50"/>
  <c r="BF1096" i="50"/>
  <c r="BO989" i="50"/>
  <c r="BH756" i="50"/>
  <c r="BO1145" i="50"/>
  <c r="BT934" i="50"/>
  <c r="BF765" i="50"/>
  <c r="BG695" i="50"/>
  <c r="BH544" i="50"/>
  <c r="BG505" i="50"/>
  <c r="BH505" i="50"/>
  <c r="BG597" i="50"/>
  <c r="BE518" i="50"/>
  <c r="BH402" i="50"/>
  <c r="BE383" i="50"/>
  <c r="BU454" i="50"/>
  <c r="BE666" i="50"/>
  <c r="BO502" i="50"/>
  <c r="BT698" i="50"/>
  <c r="CD698" i="50" s="1"/>
  <c r="BT435" i="50"/>
  <c r="BT409" i="50"/>
  <c r="BH310" i="50"/>
  <c r="BG169" i="50"/>
  <c r="BH169" i="50"/>
  <c r="BG142" i="50"/>
  <c r="BH273" i="50"/>
  <c r="BT31" i="50"/>
  <c r="BH205" i="50"/>
  <c r="BT130" i="50"/>
  <c r="BU54" i="50"/>
  <c r="BH173" i="50"/>
  <c r="BU1252" i="50"/>
  <c r="BU1231" i="50"/>
  <c r="BH1211" i="50"/>
  <c r="BS1543" i="50"/>
  <c r="BY1543" i="50" s="1"/>
  <c r="BN1543" i="50"/>
  <c r="BS1519" i="50"/>
  <c r="BN1519" i="50"/>
  <c r="BU1354" i="50"/>
  <c r="BS1280" i="50"/>
  <c r="BT1222" i="50"/>
  <c r="BU1536" i="50"/>
  <c r="CD1536" i="50" s="1"/>
  <c r="BT1258" i="50"/>
  <c r="BT1237" i="50"/>
  <c r="BU1176" i="50"/>
  <c r="BT1135" i="50"/>
  <c r="BU1107" i="50"/>
  <c r="BU1091" i="50"/>
  <c r="CD1091" i="50" s="1"/>
  <c r="BU1078" i="50"/>
  <c r="BG941" i="50"/>
  <c r="BU1540" i="50"/>
  <c r="BF1454" i="50"/>
  <c r="BT1188" i="50"/>
  <c r="BT1149" i="50"/>
  <c r="BU1099" i="50"/>
  <c r="BP1063" i="50"/>
  <c r="BT1015" i="50"/>
  <c r="BT996" i="50"/>
  <c r="BS1520" i="50"/>
  <c r="BY1520" i="50" s="1"/>
  <c r="BS1440" i="50"/>
  <c r="BY1440" i="50" s="1"/>
  <c r="BT1140" i="50"/>
  <c r="BU1045" i="50"/>
  <c r="BS1527" i="50"/>
  <c r="BN1527" i="50"/>
  <c r="BE1371" i="50"/>
  <c r="BT1191" i="50"/>
  <c r="BT1176" i="50"/>
  <c r="BU1163" i="50"/>
  <c r="BT982" i="50"/>
  <c r="BU970" i="50"/>
  <c r="BT1431" i="50"/>
  <c r="BT1249" i="50"/>
  <c r="BU1198" i="50"/>
  <c r="BT1157" i="50"/>
  <c r="BH1082" i="50"/>
  <c r="BU1062" i="50"/>
  <c r="BT1036" i="50"/>
  <c r="BU974" i="50"/>
  <c r="BU909" i="50"/>
  <c r="BP1159" i="50"/>
  <c r="BE1120" i="50"/>
  <c r="BE1025" i="50"/>
  <c r="BU997" i="50"/>
  <c r="BU868" i="50"/>
  <c r="BT1365" i="50"/>
  <c r="BP1223" i="50"/>
  <c r="BT1190" i="50"/>
  <c r="BO1157" i="50"/>
  <c r="BH1137" i="50"/>
  <c r="BT1119" i="50"/>
  <c r="BP1071" i="50"/>
  <c r="BT977" i="50"/>
  <c r="BU887" i="50"/>
  <c r="BT1007" i="50"/>
  <c r="BU886" i="50"/>
  <c r="BF868" i="50"/>
  <c r="BE838" i="50"/>
  <c r="BT789" i="50"/>
  <c r="BU1171" i="50"/>
  <c r="BU1089" i="50"/>
  <c r="BH823" i="50"/>
  <c r="BE823" i="50"/>
  <c r="BT1055" i="50"/>
  <c r="BU873" i="50"/>
  <c r="BU772" i="50"/>
  <c r="BT1069" i="50"/>
  <c r="BO961" i="50"/>
  <c r="BT769" i="50"/>
  <c r="BF747" i="50"/>
  <c r="BH954" i="50"/>
  <c r="BP855" i="50"/>
  <c r="BT838" i="50"/>
  <c r="BU1188" i="50"/>
  <c r="BF1145" i="50"/>
  <c r="BT953" i="50"/>
  <c r="BU926" i="50"/>
  <c r="BU828" i="50"/>
  <c r="BU696" i="50"/>
  <c r="BU669" i="50"/>
  <c r="BU604" i="50"/>
  <c r="BH580" i="50"/>
  <c r="BF580" i="50"/>
  <c r="BT417" i="50"/>
  <c r="BU727" i="50"/>
  <c r="BE684" i="50"/>
  <c r="BH684" i="50"/>
  <c r="BU424" i="50"/>
  <c r="BU716" i="50"/>
  <c r="BF704" i="50"/>
  <c r="BU673" i="50"/>
  <c r="BW673" i="50" s="1"/>
  <c r="BT615" i="50"/>
  <c r="BT543" i="50"/>
  <c r="BU725" i="50"/>
  <c r="BT637" i="50"/>
  <c r="BN613" i="50"/>
  <c r="BO613" i="50"/>
  <c r="BU599" i="50"/>
  <c r="BU479" i="50"/>
  <c r="BT717" i="50"/>
  <c r="BU690" i="50"/>
  <c r="BP671" i="50"/>
  <c r="BU653" i="50"/>
  <c r="BH624" i="50"/>
  <c r="BT611" i="50"/>
  <c r="BO518" i="50"/>
  <c r="BH378" i="50"/>
  <c r="BU719" i="50"/>
  <c r="BT593" i="50"/>
  <c r="BU579" i="50"/>
  <c r="BU456" i="50"/>
  <c r="BT404" i="50"/>
  <c r="BT377" i="50"/>
  <c r="BT623" i="50"/>
  <c r="BT607" i="50"/>
  <c r="BF525" i="50"/>
  <c r="BU488" i="50"/>
  <c r="BT462" i="50"/>
  <c r="BT407" i="50"/>
  <c r="BU335" i="50"/>
  <c r="BU322" i="50"/>
  <c r="BU302" i="50"/>
  <c r="BU290" i="50"/>
  <c r="BT185" i="50"/>
  <c r="BU153" i="50"/>
  <c r="BU142" i="50"/>
  <c r="BU468" i="50"/>
  <c r="BU354" i="50"/>
  <c r="BT342" i="50"/>
  <c r="BT307" i="50"/>
  <c r="BF287" i="50"/>
  <c r="BU227" i="50"/>
  <c r="BT139" i="50"/>
  <c r="BU448" i="50"/>
  <c r="BU420" i="50"/>
  <c r="BU327" i="50"/>
  <c r="BT167" i="50"/>
  <c r="BT135" i="50"/>
  <c r="BU116" i="50"/>
  <c r="BU87" i="50"/>
  <c r="BU493" i="50"/>
  <c r="BH318" i="50"/>
  <c r="BT131" i="50"/>
  <c r="BT563" i="50"/>
  <c r="BU472" i="50"/>
  <c r="BU319" i="50"/>
  <c r="BU287" i="50"/>
  <c r="BU175" i="50"/>
  <c r="BU483" i="50"/>
  <c r="BT460" i="50"/>
  <c r="BT426" i="50"/>
  <c r="CD426" i="50" s="1"/>
  <c r="BU402" i="50"/>
  <c r="BT315" i="50"/>
  <c r="BU217" i="50"/>
  <c r="BT715" i="50"/>
  <c r="BE617" i="50"/>
  <c r="BT527" i="50"/>
  <c r="BU337" i="50"/>
  <c r="BO677" i="50"/>
  <c r="BU291" i="50"/>
  <c r="BU197" i="50"/>
  <c r="BT144" i="50"/>
  <c r="BU324" i="50"/>
  <c r="BT326" i="50"/>
  <c r="BU330" i="50"/>
  <c r="BT141" i="50"/>
  <c r="BU32" i="50"/>
  <c r="BE149" i="50"/>
  <c r="BT79" i="50"/>
  <c r="BT16" i="50"/>
  <c r="BU49" i="50"/>
  <c r="BT205" i="50"/>
  <c r="BS6" i="50"/>
  <c r="BP53" i="50"/>
  <c r="BU30" i="50"/>
  <c r="BY30" i="50" s="1"/>
  <c r="BT76" i="50"/>
  <c r="BG1365" i="50"/>
  <c r="BN1234" i="50"/>
  <c r="BE945" i="50"/>
  <c r="BH815" i="50"/>
  <c r="BE583" i="50"/>
  <c r="BH546" i="50"/>
  <c r="BU686" i="50"/>
  <c r="BX686" i="50" s="1"/>
  <c r="BF607" i="50"/>
  <c r="BG462" i="50"/>
  <c r="BG483" i="50"/>
  <c r="BU377" i="50"/>
  <c r="BE307" i="50"/>
  <c r="BH185" i="50"/>
  <c r="BF247" i="50"/>
  <c r="BS1479" i="50"/>
  <c r="BN1479" i="50"/>
  <c r="BS1455" i="50"/>
  <c r="BY1455" i="50" s="1"/>
  <c r="BN1455" i="50"/>
  <c r="BT1432" i="50"/>
  <c r="BU1385" i="50"/>
  <c r="BT1374" i="50"/>
  <c r="BT1259" i="50"/>
  <c r="BT1218" i="50"/>
  <c r="BU1202" i="50"/>
  <c r="BG1191" i="50"/>
  <c r="BG1526" i="50"/>
  <c r="BS1483" i="50"/>
  <c r="BU1474" i="50"/>
  <c r="BU1537" i="50"/>
  <c r="BT1518" i="50"/>
  <c r="BH1459" i="50"/>
  <c r="BT1439" i="50"/>
  <c r="BT1366" i="50"/>
  <c r="BO1251" i="50"/>
  <c r="BE1220" i="50"/>
  <c r="BS1526" i="50"/>
  <c r="BT1516" i="50"/>
  <c r="BU1498" i="50"/>
  <c r="BS1472" i="50"/>
  <c r="BU1360" i="50"/>
  <c r="BS1352" i="50"/>
  <c r="BY1352" i="50" s="1"/>
  <c r="BS1312" i="50"/>
  <c r="BY1312" i="50" s="1"/>
  <c r="BT1275" i="50"/>
  <c r="BU1257" i="50"/>
  <c r="BT1161" i="50"/>
  <c r="BE1089" i="50"/>
  <c r="BH1077" i="50"/>
  <c r="BE1077" i="50"/>
  <c r="BO1045" i="50"/>
  <c r="BP1023" i="50"/>
  <c r="BT988" i="50"/>
  <c r="BF982" i="50"/>
  <c r="BH1223" i="50"/>
  <c r="BU1050" i="50"/>
  <c r="BH977" i="50"/>
  <c r="BT894" i="50"/>
  <c r="BT1496" i="50"/>
  <c r="BT1152" i="50"/>
  <c r="BU1095" i="50"/>
  <c r="BT1051" i="50"/>
  <c r="BT1042" i="50"/>
  <c r="BT1524" i="50"/>
  <c r="BU1330" i="50"/>
  <c r="BU1254" i="50"/>
  <c r="BU1218" i="50"/>
  <c r="BO1161" i="50"/>
  <c r="BT1151" i="50"/>
  <c r="BP1135" i="50"/>
  <c r="BU1027" i="50"/>
  <c r="BT951" i="50"/>
  <c r="BT1195" i="50"/>
  <c r="BU1155" i="50"/>
  <c r="BT1133" i="50"/>
  <c r="BH1125" i="50"/>
  <c r="BT1057" i="50"/>
  <c r="BU949" i="50"/>
  <c r="BG940" i="50"/>
  <c r="BU915" i="50"/>
  <c r="BT874" i="50"/>
  <c r="BG1432" i="50"/>
  <c r="BU1348" i="50"/>
  <c r="BT1180" i="50"/>
  <c r="BF1140" i="50"/>
  <c r="BF1118" i="50"/>
  <c r="BU1006" i="50"/>
  <c r="BT990" i="50"/>
  <c r="BU946" i="50"/>
  <c r="BS1357" i="50"/>
  <c r="BN1357" i="50"/>
  <c r="BU1187" i="50"/>
  <c r="BG1155" i="50"/>
  <c r="BO1133" i="50"/>
  <c r="BT980" i="50"/>
  <c r="CD980" i="50" s="1"/>
  <c r="BT1027" i="50"/>
  <c r="BT866" i="50"/>
  <c r="CD866" i="50" s="1"/>
  <c r="BU756" i="50"/>
  <c r="BG749" i="50"/>
  <c r="BU964" i="50"/>
  <c r="BU879" i="50"/>
  <c r="BU859" i="50"/>
  <c r="BU1030" i="50"/>
  <c r="BT926" i="50"/>
  <c r="BU827" i="50"/>
  <c r="BO765" i="50"/>
  <c r="BU755" i="50"/>
  <c r="BG730" i="50"/>
  <c r="BT912" i="50"/>
  <c r="BU901" i="50"/>
  <c r="BU906" i="50"/>
  <c r="BU884" i="50"/>
  <c r="BU807" i="50"/>
  <c r="BU775" i="50"/>
  <c r="CH775" i="50" s="1"/>
  <c r="BP767" i="50"/>
  <c r="BU723" i="50"/>
  <c r="BO865" i="50"/>
  <c r="BT1156" i="50"/>
  <c r="BT979" i="50"/>
  <c r="BO845" i="50"/>
  <c r="BE783" i="50"/>
  <c r="BT1163" i="50"/>
  <c r="BT948" i="50"/>
  <c r="BT914" i="50"/>
  <c r="BY914" i="50" s="1"/>
  <c r="BU851" i="50"/>
  <c r="BP695" i="50"/>
  <c r="BO665" i="50"/>
  <c r="BU628" i="50"/>
  <c r="BU415" i="50"/>
  <c r="BT767" i="50"/>
  <c r="BO725" i="50"/>
  <c r="BT587" i="50"/>
  <c r="BT469" i="50"/>
  <c r="BT380" i="50"/>
  <c r="BT753" i="50"/>
  <c r="BU691" i="50"/>
  <c r="BT670" i="50"/>
  <c r="BU551" i="50"/>
  <c r="BT722" i="50"/>
  <c r="BU654" i="50"/>
  <c r="BU644" i="50"/>
  <c r="BT597" i="50"/>
  <c r="BG567" i="50"/>
  <c r="BU351" i="50"/>
  <c r="BT688" i="50"/>
  <c r="BU610" i="50"/>
  <c r="BU621" i="50"/>
  <c r="BU658" i="50"/>
  <c r="BU620" i="50"/>
  <c r="BU572" i="50"/>
  <c r="BT610" i="50"/>
  <c r="BT483" i="50"/>
  <c r="BT402" i="50"/>
  <c r="BU373" i="50"/>
  <c r="BU113" i="50"/>
  <c r="BV113" i="50" s="1"/>
  <c r="BU404" i="50"/>
  <c r="BU316" i="50"/>
  <c r="BU215" i="50"/>
  <c r="BU191" i="50"/>
  <c r="BU173" i="50"/>
  <c r="BU127" i="50"/>
  <c r="BU26" i="50"/>
  <c r="BU540" i="50"/>
  <c r="BT416" i="50"/>
  <c r="BT323" i="50"/>
  <c r="BT129" i="50"/>
  <c r="BU83" i="50"/>
  <c r="BU314" i="50"/>
  <c r="BU141" i="50"/>
  <c r="BT107" i="50"/>
  <c r="BF755" i="50"/>
  <c r="BF470" i="50"/>
  <c r="BU408" i="50"/>
  <c r="BH350" i="50"/>
  <c r="BU259" i="50"/>
  <c r="BX259" i="50" s="1"/>
  <c r="BU225" i="50"/>
  <c r="BT183" i="50"/>
  <c r="BU137" i="50"/>
  <c r="BU773" i="50"/>
  <c r="BT676" i="50"/>
  <c r="BT453" i="50"/>
  <c r="BT420" i="50"/>
  <c r="BU609" i="50"/>
  <c r="BU790" i="50"/>
  <c r="BH334" i="50"/>
  <c r="BT313" i="50"/>
  <c r="BT111" i="50"/>
  <c r="BT74" i="50"/>
  <c r="BU267" i="50"/>
  <c r="BG304" i="50"/>
  <c r="BT195" i="50"/>
  <c r="BU52" i="50"/>
  <c r="BT112" i="50"/>
  <c r="BT90" i="50"/>
  <c r="BH221" i="50"/>
  <c r="BU114" i="50"/>
  <c r="BU31" i="50"/>
  <c r="BT273" i="50"/>
  <c r="BU101" i="50"/>
  <c r="BF302" i="50"/>
  <c r="BH302" i="50"/>
  <c r="BF187" i="50"/>
  <c r="BU1114" i="50"/>
  <c r="BU938" i="50"/>
  <c r="BU1166" i="50"/>
  <c r="BU1154" i="50"/>
  <c r="BU1101" i="50"/>
  <c r="BT927" i="50"/>
  <c r="BS1424" i="50"/>
  <c r="BY1424" i="50" s="1"/>
  <c r="BG1357" i="50"/>
  <c r="BH1357" i="50"/>
  <c r="BE1357" i="50"/>
  <c r="BT1247" i="50"/>
  <c r="BT1231" i="50"/>
  <c r="BU1152" i="50"/>
  <c r="BT1141" i="50"/>
  <c r="BO1125" i="50"/>
  <c r="BU1085" i="50"/>
  <c r="BU1037" i="50"/>
  <c r="BT998" i="50"/>
  <c r="BT960" i="50"/>
  <c r="BE1027" i="50"/>
  <c r="BE916" i="50"/>
  <c r="BT883" i="50"/>
  <c r="BU845" i="50"/>
  <c r="BT813" i="50"/>
  <c r="BT893" i="50"/>
  <c r="BT870" i="50"/>
  <c r="BU844" i="50"/>
  <c r="BH966" i="50"/>
  <c r="BH861" i="50"/>
  <c r="BG942" i="50"/>
  <c r="BO921" i="50"/>
  <c r="BH865" i="50"/>
  <c r="BF860" i="50"/>
  <c r="BG1163" i="50"/>
  <c r="BG691" i="50"/>
  <c r="BE621" i="50"/>
  <c r="BO669" i="50"/>
  <c r="BO374" i="50"/>
  <c r="BO645" i="50"/>
  <c r="BP109" i="50"/>
  <c r="BE416" i="50"/>
  <c r="BT22" i="50"/>
  <c r="BF223" i="50"/>
  <c r="BU51" i="50"/>
  <c r="BU50" i="50"/>
  <c r="BU48" i="50"/>
  <c r="BT38" i="50"/>
  <c r="BT28" i="50"/>
  <c r="BH217" i="50"/>
  <c r="BT44" i="50"/>
  <c r="BT1136" i="50"/>
  <c r="BT908" i="50"/>
  <c r="BT860" i="50"/>
  <c r="BT759" i="50"/>
  <c r="BT859" i="50"/>
  <c r="BU848" i="50"/>
  <c r="BO789" i="50"/>
  <c r="BT773" i="50"/>
  <c r="BE917" i="50"/>
  <c r="BG863" i="50"/>
  <c r="BE965" i="50"/>
  <c r="BU832" i="50"/>
  <c r="BH820" i="50"/>
  <c r="BT768" i="50"/>
  <c r="BP759" i="50"/>
  <c r="BU1160" i="50"/>
  <c r="BH1089" i="50"/>
  <c r="BU947" i="50"/>
  <c r="BT884" i="50"/>
  <c r="BU824" i="50"/>
  <c r="BU793" i="50"/>
  <c r="BT774" i="50"/>
  <c r="BU692" i="50"/>
  <c r="BT613" i="50"/>
  <c r="BU571" i="50"/>
  <c r="BU521" i="50"/>
  <c r="BU413" i="50"/>
  <c r="BU705" i="50"/>
  <c r="BU603" i="50"/>
  <c r="BT595" i="50"/>
  <c r="BT529" i="50"/>
  <c r="BU378" i="50"/>
  <c r="BT748" i="50"/>
  <c r="BU726" i="50"/>
  <c r="BO709" i="50"/>
  <c r="BU635" i="50"/>
  <c r="BU720" i="50"/>
  <c r="BN621" i="50"/>
  <c r="BH498" i="50"/>
  <c r="BT766" i="50"/>
  <c r="BT705" i="50"/>
  <c r="BT674" i="50"/>
  <c r="BT603" i="50"/>
  <c r="BT548" i="50"/>
  <c r="BU510" i="50"/>
  <c r="BT450" i="50"/>
  <c r="BT608" i="50"/>
  <c r="BU558" i="50"/>
  <c r="BF543" i="50"/>
  <c r="BE543" i="50"/>
  <c r="BU667" i="50"/>
  <c r="BU629" i="50"/>
  <c r="BT599" i="50"/>
  <c r="BE482" i="50"/>
  <c r="BG374" i="50"/>
  <c r="BE374" i="50"/>
  <c r="BT331" i="50"/>
  <c r="BT110" i="50"/>
  <c r="CD110" i="50" s="1"/>
  <c r="BT538" i="50"/>
  <c r="BF259" i="50"/>
  <c r="BU145" i="50"/>
  <c r="BT136" i="50"/>
  <c r="BT24" i="50"/>
  <c r="BU460" i="50"/>
  <c r="BU435" i="50"/>
  <c r="BU409" i="50"/>
  <c r="BU295" i="50"/>
  <c r="CF295" i="50" s="1"/>
  <c r="BU277" i="50"/>
  <c r="BT411" i="50"/>
  <c r="BP727" i="50"/>
  <c r="BF253" i="50"/>
  <c r="BU235" i="50"/>
  <c r="BT510" i="50"/>
  <c r="BT414" i="50"/>
  <c r="BU369" i="50"/>
  <c r="BU249" i="50"/>
  <c r="BU221" i="50"/>
  <c r="BU28" i="50"/>
  <c r="BU651" i="50"/>
  <c r="BF528" i="50"/>
  <c r="BU455" i="50"/>
  <c r="BU416" i="50"/>
  <c r="BE347" i="50"/>
  <c r="BU329" i="50"/>
  <c r="BU311" i="50"/>
  <c r="BU257" i="50"/>
  <c r="BU237" i="50"/>
  <c r="BT43" i="50"/>
  <c r="BU271" i="50"/>
  <c r="BU298" i="50"/>
  <c r="BH233" i="50"/>
  <c r="BT1177" i="50"/>
  <c r="BT1059" i="50"/>
  <c r="BU1063" i="50"/>
  <c r="BU1002" i="50"/>
  <c r="BH993" i="50"/>
  <c r="BU977" i="50"/>
  <c r="BS1477" i="50"/>
  <c r="BY1477" i="50" s="1"/>
  <c r="BN1477" i="50"/>
  <c r="BT1256" i="50"/>
  <c r="BE1178" i="50"/>
  <c r="BG1162" i="50"/>
  <c r="BT1129" i="50"/>
  <c r="BE1071" i="50"/>
  <c r="BU989" i="50"/>
  <c r="BU966" i="50"/>
  <c r="BF957" i="50"/>
  <c r="BH957" i="50"/>
  <c r="BG957" i="50"/>
  <c r="BE957" i="50"/>
  <c r="BS1489" i="50"/>
  <c r="BY1489" i="50" s="1"/>
  <c r="BO1177" i="50"/>
  <c r="BT1164" i="50"/>
  <c r="BE1031" i="50"/>
  <c r="BT1013" i="50"/>
  <c r="BT1003" i="50"/>
  <c r="BH863" i="50"/>
  <c r="BT1162" i="50"/>
  <c r="BG1151" i="50"/>
  <c r="BO1129" i="50"/>
  <c r="BH1116" i="50"/>
  <c r="BU976" i="50"/>
  <c r="BU959" i="50"/>
  <c r="BT943" i="50"/>
  <c r="BT877" i="50"/>
  <c r="BT957" i="50"/>
  <c r="BT871" i="50"/>
  <c r="BT1297" i="50"/>
  <c r="BU1123" i="50"/>
  <c r="BT921" i="50"/>
  <c r="BU891" i="50"/>
  <c r="BT855" i="50"/>
  <c r="BO1229" i="50"/>
  <c r="BU843" i="50"/>
  <c r="BT940" i="50"/>
  <c r="BT916" i="50"/>
  <c r="BO889" i="50"/>
  <c r="BT834" i="50"/>
  <c r="BF828" i="50"/>
  <c r="BP1151" i="50"/>
  <c r="BG768" i="50"/>
  <c r="BO749" i="50"/>
  <c r="BU806" i="50"/>
  <c r="BU713" i="50"/>
  <c r="BU624" i="50"/>
  <c r="BU677" i="50"/>
  <c r="BO649" i="50"/>
  <c r="BT494" i="50"/>
  <c r="BT465" i="50"/>
  <c r="BU432" i="50"/>
  <c r="BU418" i="50"/>
  <c r="BU721" i="50"/>
  <c r="BT666" i="50"/>
  <c r="BU660" i="50"/>
  <c r="BT619" i="50"/>
  <c r="BT604" i="50"/>
  <c r="BU376" i="50"/>
  <c r="BT365" i="50"/>
  <c r="BF766" i="50"/>
  <c r="BU724" i="50"/>
  <c r="BT712" i="50"/>
  <c r="BU559" i="50"/>
  <c r="BH536" i="50"/>
  <c r="BH450" i="50"/>
  <c r="BT383" i="50"/>
  <c r="BU630" i="50"/>
  <c r="BU598" i="50"/>
  <c r="BT428" i="50"/>
  <c r="BO713" i="50"/>
  <c r="BU567" i="50"/>
  <c r="BO552" i="50"/>
  <c r="BT479" i="50"/>
  <c r="BU451" i="50"/>
  <c r="BU441" i="50"/>
  <c r="BT382" i="50"/>
  <c r="BT372" i="50"/>
  <c r="BT476" i="50"/>
  <c r="BH414" i="50"/>
  <c r="BG414" i="50"/>
  <c r="BU305" i="50"/>
  <c r="CH305" i="50" s="1"/>
  <c r="BU296" i="50"/>
  <c r="BT350" i="50"/>
  <c r="BU321" i="50"/>
  <c r="BT559" i="50"/>
  <c r="BT108" i="50"/>
  <c r="BU90" i="50"/>
  <c r="BT310" i="50"/>
  <c r="BU133" i="50"/>
  <c r="BT106" i="50"/>
  <c r="BU86" i="50"/>
  <c r="BO705" i="50"/>
  <c r="BU497" i="50"/>
  <c r="BE323" i="50"/>
  <c r="BU185" i="50"/>
  <c r="BT442" i="50"/>
  <c r="BU412" i="50"/>
  <c r="BF295" i="50"/>
  <c r="BP173" i="50"/>
  <c r="BU161" i="50"/>
  <c r="BU193" i="50"/>
  <c r="BT23" i="50"/>
  <c r="BT147" i="50"/>
  <c r="BT42" i="50"/>
  <c r="BU203" i="50"/>
  <c r="BT45" i="50"/>
  <c r="BU275" i="50"/>
  <c r="BT102" i="50"/>
  <c r="BU66" i="50"/>
  <c r="BU207" i="50"/>
  <c r="BV95" i="50"/>
  <c r="BW95" i="50"/>
  <c r="BX95" i="50"/>
  <c r="BV98" i="50"/>
  <c r="BV385" i="50"/>
  <c r="BW385" i="50"/>
  <c r="BX385" i="50"/>
  <c r="BW124" i="50"/>
  <c r="BV124" i="50"/>
  <c r="BW795" i="50"/>
  <c r="BW662" i="50"/>
  <c r="BW854" i="50"/>
  <c r="BX70" i="50"/>
  <c r="BX64" i="50"/>
  <c r="BV40" i="50"/>
  <c r="BW40" i="50"/>
  <c r="BX40" i="50"/>
  <c r="BV784" i="50"/>
  <c r="BX1104" i="50"/>
  <c r="BX778" i="50"/>
  <c r="BV452" i="50"/>
  <c r="BW452" i="50"/>
  <c r="BX452" i="50"/>
  <c r="BX125" i="50"/>
  <c r="BW429" i="50"/>
  <c r="BW1144" i="50"/>
  <c r="BV956" i="50"/>
  <c r="BW956" i="50"/>
  <c r="BX956" i="50"/>
  <c r="BV14" i="50"/>
  <c r="BW14" i="50"/>
  <c r="BW746" i="50"/>
  <c r="BX754" i="50"/>
  <c r="BV536" i="50"/>
  <c r="BX132" i="50"/>
  <c r="BG1461" i="50"/>
  <c r="BE1461" i="50"/>
  <c r="BF1318" i="50"/>
  <c r="BE1318" i="50"/>
  <c r="BG1318" i="50"/>
  <c r="BG1261" i="50"/>
  <c r="BF1261" i="50"/>
  <c r="BE1261" i="50"/>
  <c r="BH1261" i="50"/>
  <c r="BF1345" i="50"/>
  <c r="BE1000" i="50"/>
  <c r="BH1000" i="50"/>
  <c r="BG1000" i="50"/>
  <c r="BF1000" i="50"/>
  <c r="BH1184" i="50"/>
  <c r="BF1056" i="50"/>
  <c r="BG622" i="50"/>
  <c r="BH622" i="50"/>
  <c r="BE1166" i="50"/>
  <c r="BH573" i="50"/>
  <c r="BF344" i="50"/>
  <c r="BG258" i="50"/>
  <c r="BH194" i="50"/>
  <c r="BG1485" i="50"/>
  <c r="BF1485" i="50"/>
  <c r="BH1485" i="50"/>
  <c r="BE1485" i="50"/>
  <c r="BH1475" i="50"/>
  <c r="BG1475" i="50"/>
  <c r="BF1475" i="50"/>
  <c r="BE1475" i="50"/>
  <c r="BG1104" i="50"/>
  <c r="BH1104" i="50"/>
  <c r="BF1104" i="50"/>
  <c r="BE1104" i="50"/>
  <c r="BF1503" i="50"/>
  <c r="BF1337" i="50"/>
  <c r="BG1385" i="50"/>
  <c r="BH1132" i="50"/>
  <c r="BE1292" i="50"/>
  <c r="BE862" i="50"/>
  <c r="BH862" i="50"/>
  <c r="BG862" i="50"/>
  <c r="BF862" i="50"/>
  <c r="BG1019" i="50"/>
  <c r="BH956" i="50"/>
  <c r="BG956" i="50"/>
  <c r="BE956" i="50"/>
  <c r="BE899" i="50"/>
  <c r="BH1043" i="50"/>
  <c r="BF804" i="50"/>
  <c r="BG587" i="50"/>
  <c r="BH587" i="50"/>
  <c r="BF587" i="50"/>
  <c r="BE587" i="50"/>
  <c r="BF1040" i="50"/>
  <c r="BG740" i="50"/>
  <c r="BF740" i="50"/>
  <c r="BH740" i="50"/>
  <c r="BE740" i="50"/>
  <c r="BG1024" i="50"/>
  <c r="BE639" i="50"/>
  <c r="BH639" i="50"/>
  <c r="BG639" i="50"/>
  <c r="BF639" i="50"/>
  <c r="BF641" i="50"/>
  <c r="BG573" i="50"/>
  <c r="BG422" i="50"/>
  <c r="BC1567" i="50"/>
  <c r="BF1463" i="50"/>
  <c r="BH1463" i="50"/>
  <c r="BG1463" i="50"/>
  <c r="BE1463" i="50"/>
  <c r="BF1489" i="50"/>
  <c r="BG1392" i="50"/>
  <c r="BF1392" i="50"/>
  <c r="BF1527" i="50"/>
  <c r="BH1559" i="50"/>
  <c r="BG1540" i="50"/>
  <c r="BF1540" i="50"/>
  <c r="BH1540" i="50"/>
  <c r="BE1540" i="50"/>
  <c r="BE1495" i="50"/>
  <c r="BH1495" i="50"/>
  <c r="BF1495" i="50"/>
  <c r="BG1495" i="50"/>
  <c r="BH1465" i="50"/>
  <c r="BG1465" i="50"/>
  <c r="BF1465" i="50"/>
  <c r="BE1465" i="50"/>
  <c r="BE1487" i="50"/>
  <c r="BF1487" i="50"/>
  <c r="BG1487" i="50"/>
  <c r="BH1487" i="50"/>
  <c r="BF1496" i="50"/>
  <c r="BE1418" i="50"/>
  <c r="BF1418" i="50"/>
  <c r="BH1418" i="50"/>
  <c r="BG1418" i="50"/>
  <c r="BH1507" i="50"/>
  <c r="BG1397" i="50"/>
  <c r="BF1397" i="50"/>
  <c r="BE1397" i="50"/>
  <c r="BH1397" i="50"/>
  <c r="BE1506" i="50"/>
  <c r="BH1506" i="50"/>
  <c r="BG1506" i="50"/>
  <c r="BG1521" i="50"/>
  <c r="BG1411" i="50"/>
  <c r="BH1411" i="50"/>
  <c r="BF1411" i="50"/>
  <c r="BE1411" i="50"/>
  <c r="BG1515" i="50"/>
  <c r="BF1382" i="50"/>
  <c r="BH1382" i="50"/>
  <c r="BE1382" i="50"/>
  <c r="BF1464" i="50"/>
  <c r="BF1490" i="50"/>
  <c r="BE1438" i="50"/>
  <c r="BG1396" i="50"/>
  <c r="BH1396" i="50"/>
  <c r="BF1396" i="50"/>
  <c r="BE1396" i="50"/>
  <c r="BG1505" i="50"/>
  <c r="BG1500" i="50"/>
  <c r="BE1282" i="50"/>
  <c r="BF1282" i="50"/>
  <c r="BH1282" i="50"/>
  <c r="BG1282" i="50"/>
  <c r="BF1375" i="50"/>
  <c r="BE1349" i="50"/>
  <c r="BH1329" i="50"/>
  <c r="BE1287" i="50"/>
  <c r="BH1287" i="50"/>
  <c r="BF1287" i="50"/>
  <c r="BG1287" i="50"/>
  <c r="BF1437" i="50"/>
  <c r="BG1394" i="50"/>
  <c r="BG1266" i="50"/>
  <c r="BF1266" i="50"/>
  <c r="BE1266" i="50"/>
  <c r="BH1266" i="50"/>
  <c r="BG1390" i="50"/>
  <c r="BH1345" i="50"/>
  <c r="BH1300" i="50"/>
  <c r="BH1389" i="50"/>
  <c r="BE1253" i="50"/>
  <c r="BG1108" i="50"/>
  <c r="BF1108" i="50"/>
  <c r="BE1108" i="50"/>
  <c r="BH1108" i="50"/>
  <c r="BF1513" i="50"/>
  <c r="BG1359" i="50"/>
  <c r="BE1337" i="50"/>
  <c r="BH1281" i="50"/>
  <c r="BE1493" i="50"/>
  <c r="BF1493" i="50"/>
  <c r="BH1493" i="50"/>
  <c r="BG1493" i="50"/>
  <c r="BG1207" i="50"/>
  <c r="BE1207" i="50"/>
  <c r="BF1207" i="50"/>
  <c r="BH1207" i="50"/>
  <c r="BF1278" i="50"/>
  <c r="BE1491" i="50"/>
  <c r="BH1395" i="50"/>
  <c r="BG1346" i="50"/>
  <c r="BG1467" i="50"/>
  <c r="BE1244" i="50"/>
  <c r="BE1200" i="50"/>
  <c r="BF1132" i="50"/>
  <c r="BH1377" i="50"/>
  <c r="BF1175" i="50"/>
  <c r="BH1170" i="50"/>
  <c r="BG1106" i="50"/>
  <c r="BG1292" i="50"/>
  <c r="BE1113" i="50"/>
  <c r="BF1083" i="50"/>
  <c r="BH1289" i="50"/>
  <c r="BF1248" i="50"/>
  <c r="BF1048" i="50"/>
  <c r="BH1048" i="50"/>
  <c r="BG1048" i="50"/>
  <c r="BE1048" i="50"/>
  <c r="BE1428" i="50"/>
  <c r="BG1044" i="50"/>
  <c r="BG1193" i="50"/>
  <c r="BH1102" i="50"/>
  <c r="BF1009" i="50"/>
  <c r="BH990" i="50"/>
  <c r="BE870" i="50"/>
  <c r="BH870" i="50"/>
  <c r="BG870" i="50"/>
  <c r="BF870" i="50"/>
  <c r="BF1081" i="50"/>
  <c r="BG1214" i="50"/>
  <c r="BF1073" i="50"/>
  <c r="BF1049" i="50"/>
  <c r="BH874" i="50"/>
  <c r="BG874" i="50"/>
  <c r="BF1172" i="50"/>
  <c r="BF1090" i="50"/>
  <c r="BG1183" i="50"/>
  <c r="BE1055" i="50"/>
  <c r="BG1015" i="50"/>
  <c r="BF962" i="50"/>
  <c r="BG1184" i="50"/>
  <c r="BG1060" i="50"/>
  <c r="BF1026" i="50"/>
  <c r="BE1005" i="50"/>
  <c r="BF1005" i="50"/>
  <c r="BE1271" i="50"/>
  <c r="BF1070" i="50"/>
  <c r="BH1001" i="50"/>
  <c r="BE986" i="50"/>
  <c r="BG1008" i="50"/>
  <c r="BG901" i="50"/>
  <c r="BF795" i="50"/>
  <c r="BG795" i="50"/>
  <c r="BH795" i="50"/>
  <c r="BE743" i="50"/>
  <c r="BG743" i="50"/>
  <c r="BF743" i="50"/>
  <c r="BH743" i="50"/>
  <c r="BH1340" i="50"/>
  <c r="BE1320" i="50"/>
  <c r="BF1110" i="50"/>
  <c r="BE1043" i="50"/>
  <c r="BH1016" i="50"/>
  <c r="BG1004" i="50"/>
  <c r="BH841" i="50"/>
  <c r="BH833" i="50"/>
  <c r="BE1030" i="50"/>
  <c r="BG595" i="50"/>
  <c r="BH595" i="50"/>
  <c r="BF595" i="50"/>
  <c r="BE595" i="50"/>
  <c r="BG1068" i="50"/>
  <c r="BH1002" i="50"/>
  <c r="BF801" i="50"/>
  <c r="BF710" i="50"/>
  <c r="BG1169" i="50"/>
  <c r="BE1056" i="50"/>
  <c r="BF1020" i="50"/>
  <c r="BH967" i="50"/>
  <c r="BH902" i="50"/>
  <c r="BH887" i="50"/>
  <c r="BH879" i="50"/>
  <c r="BF847" i="50"/>
  <c r="BH804" i="50"/>
  <c r="BG1179" i="50"/>
  <c r="BG1040" i="50"/>
  <c r="BF1010" i="50"/>
  <c r="BG923" i="50"/>
  <c r="BH923" i="50"/>
  <c r="BE923" i="50"/>
  <c r="BH849" i="50"/>
  <c r="BE800" i="50"/>
  <c r="BG658" i="50"/>
  <c r="BG638" i="50"/>
  <c r="BF638" i="50"/>
  <c r="BE638" i="50"/>
  <c r="BH638" i="50"/>
  <c r="BE1018" i="50"/>
  <c r="BF794" i="50"/>
  <c r="BH758" i="50"/>
  <c r="BE693" i="50"/>
  <c r="BF504" i="50"/>
  <c r="BE504" i="50"/>
  <c r="BH1064" i="50"/>
  <c r="BH973" i="50"/>
  <c r="BF825" i="50"/>
  <c r="BH805" i="50"/>
  <c r="BF1180" i="50"/>
  <c r="BH846" i="50"/>
  <c r="BE799" i="50"/>
  <c r="BG651" i="50"/>
  <c r="BG738" i="50"/>
  <c r="BG1166" i="50"/>
  <c r="BE644" i="50"/>
  <c r="BF644" i="50"/>
  <c r="BH644" i="50"/>
  <c r="BG644" i="50"/>
  <c r="BE663" i="50"/>
  <c r="BG557" i="50"/>
  <c r="BE557" i="50"/>
  <c r="BG685" i="50"/>
  <c r="BF685" i="50"/>
  <c r="BH685" i="50"/>
  <c r="BE685" i="50"/>
  <c r="BE898" i="50"/>
  <c r="BE642" i="50"/>
  <c r="BG616" i="50"/>
  <c r="BE573" i="50"/>
  <c r="BH539" i="50"/>
  <c r="BG480" i="50"/>
  <c r="BH354" i="50"/>
  <c r="BF354" i="50"/>
  <c r="BF1023" i="50"/>
  <c r="BE842" i="50"/>
  <c r="BH711" i="50"/>
  <c r="BG683" i="50"/>
  <c r="BH652" i="50"/>
  <c r="BE563" i="50"/>
  <c r="BF563" i="50"/>
  <c r="BH563" i="50"/>
  <c r="BG563" i="50"/>
  <c r="BF495" i="50"/>
  <c r="BE1032" i="50"/>
  <c r="BF657" i="50"/>
  <c r="BH626" i="50"/>
  <c r="BG493" i="50"/>
  <c r="BF451" i="50"/>
  <c r="BF718" i="50"/>
  <c r="BF647" i="50"/>
  <c r="BE481" i="50"/>
  <c r="BF463" i="50"/>
  <c r="BG401" i="50"/>
  <c r="BH401" i="50"/>
  <c r="BF401" i="50"/>
  <c r="BE401" i="50"/>
  <c r="BE346" i="50"/>
  <c r="BE330" i="50"/>
  <c r="BE314" i="50"/>
  <c r="BF244" i="50"/>
  <c r="BH444" i="50"/>
  <c r="BE344" i="50"/>
  <c r="BE577" i="50"/>
  <c r="BG555" i="50"/>
  <c r="BE523" i="50"/>
  <c r="BF364" i="50"/>
  <c r="BF1028" i="50"/>
  <c r="BE620" i="50"/>
  <c r="BG570" i="50"/>
  <c r="BH830" i="50"/>
  <c r="BE496" i="50"/>
  <c r="BE471" i="50"/>
  <c r="BF446" i="50"/>
  <c r="BE446" i="50"/>
  <c r="BH446" i="50"/>
  <c r="BG446" i="50"/>
  <c r="BG341" i="50"/>
  <c r="BG786" i="50"/>
  <c r="BG311" i="50"/>
  <c r="BD1567" i="50"/>
  <c r="BF562" i="50"/>
  <c r="BG433" i="50"/>
  <c r="BF899" i="50"/>
  <c r="BF614" i="50"/>
  <c r="BF393" i="50"/>
  <c r="BH618" i="50"/>
  <c r="BG565" i="50"/>
  <c r="BE556" i="50"/>
  <c r="BG312" i="50"/>
  <c r="BF485" i="50"/>
  <c r="BH336" i="50"/>
  <c r="BG421" i="50"/>
  <c r="BG398" i="50"/>
  <c r="BE356" i="50"/>
  <c r="BH329" i="50"/>
  <c r="BG301" i="50"/>
  <c r="BF270" i="50"/>
  <c r="BF202" i="50"/>
  <c r="BF192" i="50"/>
  <c r="BH632" i="50"/>
  <c r="BG366" i="50"/>
  <c r="BF322" i="50"/>
  <c r="BF278" i="50"/>
  <c r="BF256" i="50"/>
  <c r="BE232" i="50"/>
  <c r="BG196" i="50"/>
  <c r="BG353" i="50"/>
  <c r="BE289" i="50"/>
  <c r="BF260" i="50"/>
  <c r="BH222" i="50"/>
  <c r="BH186" i="50"/>
  <c r="BF524" i="50"/>
  <c r="BF433" i="50"/>
  <c r="BE357" i="50"/>
  <c r="BG325" i="50"/>
  <c r="BE258" i="50"/>
  <c r="BH212" i="50"/>
  <c r="BE188" i="50"/>
  <c r="BF415" i="50"/>
  <c r="BH292" i="50"/>
  <c r="BF246" i="50"/>
  <c r="BF226" i="50"/>
  <c r="BF190" i="50"/>
  <c r="BF172" i="50"/>
  <c r="BE319" i="50"/>
  <c r="BE280" i="50"/>
  <c r="BE400" i="50"/>
  <c r="BH358" i="50"/>
  <c r="BG340" i="50"/>
  <c r="BH254" i="50"/>
  <c r="BE180" i="50"/>
  <c r="BG194" i="50"/>
  <c r="BE174" i="50"/>
  <c r="BF395" i="50"/>
  <c r="BG371" i="50"/>
  <c r="BF262" i="50"/>
  <c r="BH228" i="50"/>
  <c r="BF216" i="50"/>
  <c r="BE170" i="50"/>
  <c r="BH1105" i="50"/>
  <c r="BG1105" i="50"/>
  <c r="BF854" i="50"/>
  <c r="BE854" i="50"/>
  <c r="BH854" i="50"/>
  <c r="BG854" i="50"/>
  <c r="BG1043" i="50"/>
  <c r="BH1030" i="50"/>
  <c r="BH774" i="50"/>
  <c r="BF774" i="50"/>
  <c r="BE774" i="50"/>
  <c r="BG774" i="50"/>
  <c r="BG663" i="50"/>
  <c r="BE444" i="50"/>
  <c r="BH344" i="50"/>
  <c r="BG356" i="50"/>
  <c r="BE366" i="50"/>
  <c r="BG1409" i="50"/>
  <c r="BE1409" i="50"/>
  <c r="BH1409" i="50"/>
  <c r="BF1409" i="50"/>
  <c r="BG1264" i="50"/>
  <c r="BH1264" i="50"/>
  <c r="BF1264" i="50"/>
  <c r="BE1264" i="50"/>
  <c r="BH1461" i="50"/>
  <c r="BE1173" i="50"/>
  <c r="BH975" i="50"/>
  <c r="BH1026" i="50"/>
  <c r="BG697" i="50"/>
  <c r="BH657" i="50"/>
  <c r="BG577" i="50"/>
  <c r="BD1569" i="50"/>
  <c r="BF618" i="50"/>
  <c r="BF366" i="50"/>
  <c r="BE218" i="50"/>
  <c r="BE128" i="50"/>
  <c r="BH258" i="50"/>
  <c r="BH264" i="50"/>
  <c r="BH362" i="50"/>
  <c r="BG184" i="50"/>
  <c r="BG1555" i="50"/>
  <c r="BF1555" i="50"/>
  <c r="BH1555" i="50"/>
  <c r="BE1555" i="50"/>
  <c r="BE1497" i="50"/>
  <c r="BH1497" i="50"/>
  <c r="BG1497" i="50"/>
  <c r="BF1497" i="50"/>
  <c r="BF1462" i="50"/>
  <c r="BH1462" i="50"/>
  <c r="BG1462" i="50"/>
  <c r="BE1462" i="50"/>
  <c r="BE1546" i="50"/>
  <c r="BG1405" i="50"/>
  <c r="BH1405" i="50"/>
  <c r="BE1405" i="50"/>
  <c r="BF1405" i="50"/>
  <c r="BH1423" i="50"/>
  <c r="BE1502" i="50"/>
  <c r="BH1502" i="50"/>
  <c r="BG1502" i="50"/>
  <c r="BF1502" i="50"/>
  <c r="BE1410" i="50"/>
  <c r="BF1410" i="50"/>
  <c r="BH1410" i="50"/>
  <c r="BH1511" i="50"/>
  <c r="BE1509" i="50"/>
  <c r="BE1386" i="50"/>
  <c r="BH1318" i="50"/>
  <c r="BF1504" i="50"/>
  <c r="BG1412" i="50"/>
  <c r="BH1412" i="50"/>
  <c r="BE1412" i="50"/>
  <c r="BF1412" i="50"/>
  <c r="BF1358" i="50"/>
  <c r="BG1336" i="50"/>
  <c r="BE1336" i="50"/>
  <c r="BH1336" i="50"/>
  <c r="BG1310" i="50"/>
  <c r="BH1375" i="50"/>
  <c r="BE1314" i="50"/>
  <c r="BF1414" i="50"/>
  <c r="BG1388" i="50"/>
  <c r="BE1329" i="50"/>
  <c r="BG1314" i="50"/>
  <c r="BH1378" i="50"/>
  <c r="BG1383" i="50"/>
  <c r="BH1315" i="50"/>
  <c r="BE1315" i="50"/>
  <c r="BG1315" i="50"/>
  <c r="BF1315" i="50"/>
  <c r="BH1290" i="50"/>
  <c r="BG1250" i="50"/>
  <c r="BH1503" i="50"/>
  <c r="BG1284" i="50"/>
  <c r="BF1272" i="50"/>
  <c r="BH1245" i="50"/>
  <c r="BG1525" i="50"/>
  <c r="BE1385" i="50"/>
  <c r="BG1469" i="50"/>
  <c r="BF1084" i="50"/>
  <c r="BE1084" i="50"/>
  <c r="BH1370" i="50"/>
  <c r="BF1415" i="50"/>
  <c r="BE873" i="50"/>
  <c r="BG873" i="50"/>
  <c r="BF873" i="50"/>
  <c r="BH873" i="50"/>
  <c r="BH1192" i="50"/>
  <c r="BG1192" i="50"/>
  <c r="BE1192" i="50"/>
  <c r="BH1092" i="50"/>
  <c r="BE992" i="50"/>
  <c r="BH992" i="50"/>
  <c r="BG992" i="50"/>
  <c r="BF992" i="50"/>
  <c r="BH1393" i="50"/>
  <c r="BF1213" i="50"/>
  <c r="BE1181" i="50"/>
  <c r="BE1274" i="50"/>
  <c r="BH1224" i="50"/>
  <c r="BE1260" i="50"/>
  <c r="BF1260" i="50"/>
  <c r="BH1260" i="50"/>
  <c r="BE991" i="50"/>
  <c r="BG991" i="50"/>
  <c r="BF991" i="50"/>
  <c r="BH991" i="50"/>
  <c r="BH1072" i="50"/>
  <c r="BG978" i="50"/>
  <c r="BE858" i="50"/>
  <c r="BH858" i="50"/>
  <c r="BG858" i="50"/>
  <c r="BF858" i="50"/>
  <c r="BF1173" i="50"/>
  <c r="BH1019" i="50"/>
  <c r="BF1186" i="50"/>
  <c r="BH963" i="50"/>
  <c r="BH1183" i="50"/>
  <c r="BH1109" i="50"/>
  <c r="BF1003" i="50"/>
  <c r="BG975" i="50"/>
  <c r="BG1022" i="50"/>
  <c r="BG899" i="50"/>
  <c r="BH994" i="50"/>
  <c r="BH969" i="50"/>
  <c r="BF835" i="50"/>
  <c r="BG932" i="50"/>
  <c r="BE904" i="50"/>
  <c r="BF1012" i="50"/>
  <c r="BF906" i="50"/>
  <c r="BG837" i="50"/>
  <c r="BF850" i="50"/>
  <c r="BH924" i="50"/>
  <c r="BE797" i="50"/>
  <c r="BF702" i="50"/>
  <c r="BF1011" i="50"/>
  <c r="BF888" i="50"/>
  <c r="BE752" i="50"/>
  <c r="BG1201" i="50"/>
  <c r="BG1014" i="50"/>
  <c r="BE971" i="50"/>
  <c r="BH843" i="50"/>
  <c r="BE796" i="50"/>
  <c r="BG532" i="50"/>
  <c r="BE532" i="50"/>
  <c r="BF532" i="50"/>
  <c r="BH532" i="50"/>
  <c r="BE1024" i="50"/>
  <c r="BH852" i="50"/>
  <c r="BF803" i="50"/>
  <c r="BG754" i="50"/>
  <c r="BF754" i="50"/>
  <c r="BG708" i="50"/>
  <c r="BF708" i="50"/>
  <c r="BE708" i="50"/>
  <c r="BF1038" i="50"/>
  <c r="BE1038" i="50"/>
  <c r="BG1038" i="50"/>
  <c r="BH1038" i="50"/>
  <c r="BG895" i="50"/>
  <c r="BG802" i="50"/>
  <c r="BH715" i="50"/>
  <c r="BF715" i="50"/>
  <c r="BE715" i="50"/>
  <c r="BG715" i="50"/>
  <c r="BE659" i="50"/>
  <c r="BH962" i="50"/>
  <c r="BH734" i="50"/>
  <c r="BF742" i="50"/>
  <c r="BG504" i="50"/>
  <c r="BH1166" i="50"/>
  <c r="BG885" i="50"/>
  <c r="BF744" i="50"/>
  <c r="BH641" i="50"/>
  <c r="BF625" i="50"/>
  <c r="BH663" i="50"/>
  <c r="BH504" i="50"/>
  <c r="BF643" i="50"/>
  <c r="BE508" i="50"/>
  <c r="BE664" i="50"/>
  <c r="BH496" i="50"/>
  <c r="BE519" i="50"/>
  <c r="BG492" i="50"/>
  <c r="BE492" i="50"/>
  <c r="BE419" i="50"/>
  <c r="BG419" i="50"/>
  <c r="BE944" i="50"/>
  <c r="BF697" i="50"/>
  <c r="BF480" i="50"/>
  <c r="BG506" i="50"/>
  <c r="BE484" i="50"/>
  <c r="BF851" i="50"/>
  <c r="BF650" i="50"/>
  <c r="BE503" i="50"/>
  <c r="BH427" i="50"/>
  <c r="BE427" i="50"/>
  <c r="BG427" i="50"/>
  <c r="BF427" i="50"/>
  <c r="BF520" i="50"/>
  <c r="BH422" i="50"/>
  <c r="BG354" i="50"/>
  <c r="BG338" i="50"/>
  <c r="BG322" i="50"/>
  <c r="BG306" i="50"/>
  <c r="BG882" i="50"/>
  <c r="BH560" i="50"/>
  <c r="BF500" i="50"/>
  <c r="BG486" i="50"/>
  <c r="BG950" i="50"/>
  <c r="BG490" i="50"/>
  <c r="BC1569" i="50"/>
  <c r="BH586" i="50"/>
  <c r="BE477" i="50"/>
  <c r="BE430" i="50"/>
  <c r="BF351" i="50"/>
  <c r="BG317" i="50"/>
  <c r="BE363" i="50"/>
  <c r="BE489" i="50"/>
  <c r="BF464" i="50"/>
  <c r="BG791" i="50"/>
  <c r="BE341" i="50"/>
  <c r="BG407" i="50"/>
  <c r="BG352" i="50"/>
  <c r="BE566" i="50"/>
  <c r="BE352" i="50"/>
  <c r="BE320" i="50"/>
  <c r="BH506" i="50"/>
  <c r="BF578" i="50"/>
  <c r="BH410" i="50"/>
  <c r="BE349" i="50"/>
  <c r="BF324" i="50"/>
  <c r="BE297" i="50"/>
  <c r="BH274" i="50"/>
  <c r="BH266" i="50"/>
  <c r="BG240" i="50"/>
  <c r="BH206" i="50"/>
  <c r="BG252" i="50"/>
  <c r="BE230" i="50"/>
  <c r="BG210" i="50"/>
  <c r="BE178" i="50"/>
  <c r="BG343" i="50"/>
  <c r="BF348" i="50"/>
  <c r="BG303" i="50"/>
  <c r="BG218" i="50"/>
  <c r="BG168" i="50"/>
  <c r="BG128" i="50"/>
  <c r="BF381" i="50"/>
  <c r="BE423" i="50"/>
  <c r="BF346" i="50"/>
  <c r="BH282" i="50"/>
  <c r="BG264" i="50"/>
  <c r="BH242" i="50"/>
  <c r="BH214" i="50"/>
  <c r="BG200" i="50"/>
  <c r="BH182" i="50"/>
  <c r="BH319" i="50"/>
  <c r="BH224" i="50"/>
  <c r="BH345" i="50"/>
  <c r="BF333" i="50"/>
  <c r="BH276" i="50"/>
  <c r="BE250" i="50"/>
  <c r="BH208" i="50"/>
  <c r="BB1567" i="50"/>
  <c r="BE272" i="50"/>
  <c r="BE558" i="50"/>
  <c r="BE375" i="50"/>
  <c r="BE362" i="50"/>
  <c r="BG289" i="50"/>
  <c r="BG248" i="50"/>
  <c r="BE220" i="50"/>
  <c r="BE184" i="50"/>
  <c r="BE1011" i="50"/>
  <c r="BG585" i="50"/>
  <c r="BF585" i="50"/>
  <c r="BH585" i="50"/>
  <c r="BE585" i="50"/>
  <c r="BH742" i="50"/>
  <c r="BH379" i="50"/>
  <c r="BF379" i="50"/>
  <c r="BF664" i="50"/>
  <c r="BF496" i="50"/>
  <c r="BF410" i="50"/>
  <c r="BH301" i="50"/>
  <c r="BH348" i="50"/>
  <c r="BG423" i="50"/>
  <c r="BE282" i="50"/>
  <c r="BG228" i="50"/>
  <c r="BF194" i="50"/>
  <c r="BG1551" i="50"/>
  <c r="BF1551" i="50"/>
  <c r="BH1551" i="50"/>
  <c r="BE1551" i="50"/>
  <c r="BH1481" i="50"/>
  <c r="BG1481" i="50"/>
  <c r="BF1481" i="50"/>
  <c r="BE1481" i="50"/>
  <c r="BF1456" i="50"/>
  <c r="BH1456" i="50"/>
  <c r="BG1456" i="50"/>
  <c r="BE1456" i="50"/>
  <c r="BF1546" i="50"/>
  <c r="BF1461" i="50"/>
  <c r="BF1445" i="50"/>
  <c r="BE1445" i="50"/>
  <c r="BH1445" i="50"/>
  <c r="BG1445" i="50"/>
  <c r="BH1489" i="50"/>
  <c r="BF1479" i="50"/>
  <c r="BG1434" i="50"/>
  <c r="BE1406" i="50"/>
  <c r="BF1406" i="50"/>
  <c r="BH1406" i="50"/>
  <c r="BF1386" i="50"/>
  <c r="BH1309" i="50"/>
  <c r="BG1309" i="50"/>
  <c r="BF1309" i="50"/>
  <c r="BE1309" i="50"/>
  <c r="BG1504" i="50"/>
  <c r="BE1358" i="50"/>
  <c r="BG1269" i="50"/>
  <c r="BH1269" i="50"/>
  <c r="BE1269" i="50"/>
  <c r="BF1269" i="50"/>
  <c r="BH1388" i="50"/>
  <c r="BE1345" i="50"/>
  <c r="BF1329" i="50"/>
  <c r="BH1314" i="50"/>
  <c r="BG1277" i="50"/>
  <c r="BH1277" i="50"/>
  <c r="BE1277" i="50"/>
  <c r="BF1277" i="50"/>
  <c r="BE1378" i="50"/>
  <c r="BF1363" i="50"/>
  <c r="BG1363" i="50"/>
  <c r="BH1311" i="50"/>
  <c r="BF1311" i="50"/>
  <c r="BE1311" i="50"/>
  <c r="BG1311" i="50"/>
  <c r="BG1426" i="50"/>
  <c r="BH1284" i="50"/>
  <c r="BF1303" i="50"/>
  <c r="BF1165" i="50"/>
  <c r="BG1165" i="50"/>
  <c r="BE1370" i="50"/>
  <c r="BG1117" i="50"/>
  <c r="BF1117" i="50"/>
  <c r="BE1117" i="50"/>
  <c r="BH1117" i="50"/>
  <c r="BH1313" i="50"/>
  <c r="BF1313" i="50"/>
  <c r="BG1313" i="50"/>
  <c r="BE1313" i="50"/>
  <c r="BG1187" i="50"/>
  <c r="BE988" i="50"/>
  <c r="BH988" i="50"/>
  <c r="BG988" i="50"/>
  <c r="BF988" i="50"/>
  <c r="BE1393" i="50"/>
  <c r="BG1213" i="50"/>
  <c r="BG1181" i="50"/>
  <c r="BF1274" i="50"/>
  <c r="BE1224" i="50"/>
  <c r="BG1457" i="50"/>
  <c r="BE987" i="50"/>
  <c r="BG987" i="50"/>
  <c r="BF987" i="50"/>
  <c r="BH987" i="50"/>
  <c r="BE1072" i="50"/>
  <c r="BF1021" i="50"/>
  <c r="BG1066" i="50"/>
  <c r="BH1186" i="50"/>
  <c r="BG1100" i="50"/>
  <c r="BG1009" i="50"/>
  <c r="BG952" i="50"/>
  <c r="BG1185" i="50"/>
  <c r="BH1052" i="50"/>
  <c r="BF1006" i="50"/>
  <c r="BG963" i="50"/>
  <c r="BF1420" i="50"/>
  <c r="BF1050" i="50"/>
  <c r="BG1050" i="50"/>
  <c r="BE1050" i="50"/>
  <c r="BH1050" i="50"/>
  <c r="BG1003" i="50"/>
  <c r="BE869" i="50"/>
  <c r="BG869" i="50"/>
  <c r="BF869" i="50"/>
  <c r="BH869" i="50"/>
  <c r="BF1022" i="50"/>
  <c r="BH1100" i="50"/>
  <c r="BE745" i="50"/>
  <c r="BG745" i="50"/>
  <c r="BF745" i="50"/>
  <c r="BH745" i="50"/>
  <c r="BG1171" i="50"/>
  <c r="BF904" i="50"/>
  <c r="BH837" i="50"/>
  <c r="BH748" i="50"/>
  <c r="BG748" i="50"/>
  <c r="BE892" i="50"/>
  <c r="BG654" i="50"/>
  <c r="BH1158" i="50"/>
  <c r="BH1056" i="50"/>
  <c r="BG702" i="50"/>
  <c r="BG1011" i="50"/>
  <c r="BH888" i="50"/>
  <c r="BG850" i="50"/>
  <c r="BE707" i="50"/>
  <c r="BH1201" i="50"/>
  <c r="BF1014" i="50"/>
  <c r="BF971" i="50"/>
  <c r="BG796" i="50"/>
  <c r="BH735" i="50"/>
  <c r="BG698" i="50"/>
  <c r="BH698" i="50"/>
  <c r="BE654" i="50"/>
  <c r="BF1024" i="50"/>
  <c r="BG700" i="50"/>
  <c r="BE700" i="50"/>
  <c r="BF700" i="50"/>
  <c r="BG661" i="50"/>
  <c r="BF661" i="50"/>
  <c r="BE661" i="50"/>
  <c r="BG581" i="50"/>
  <c r="BF581" i="50"/>
  <c r="BH581" i="50"/>
  <c r="BE581" i="50"/>
  <c r="BE895" i="50"/>
  <c r="BH802" i="50"/>
  <c r="BH700" i="50"/>
  <c r="BH659" i="50"/>
  <c r="BF734" i="50"/>
  <c r="BG742" i="50"/>
  <c r="BF885" i="50"/>
  <c r="BG744" i="50"/>
  <c r="BG656" i="50"/>
  <c r="BE641" i="50"/>
  <c r="BE1075" i="50"/>
  <c r="BG637" i="50"/>
  <c r="BF637" i="50"/>
  <c r="BE637" i="50"/>
  <c r="BH637" i="50"/>
  <c r="BH584" i="50"/>
  <c r="BE486" i="50"/>
  <c r="BF519" i="50"/>
  <c r="BG491" i="50"/>
  <c r="BG944" i="50"/>
  <c r="BH648" i="50"/>
  <c r="BF497" i="50"/>
  <c r="BG650" i="50"/>
  <c r="BE579" i="50"/>
  <c r="BF579" i="50"/>
  <c r="BH579" i="50"/>
  <c r="BG579" i="50"/>
  <c r="BF531" i="50"/>
  <c r="BH419" i="50"/>
  <c r="BH520" i="50"/>
  <c r="BF422" i="50"/>
  <c r="BE379" i="50"/>
  <c r="BE354" i="50"/>
  <c r="BE338" i="50"/>
  <c r="BE322" i="50"/>
  <c r="BE306" i="50"/>
  <c r="BG478" i="50"/>
  <c r="BE370" i="50"/>
  <c r="BE328" i="50"/>
  <c r="BF882" i="50"/>
  <c r="BE560" i="50"/>
  <c r="BG516" i="50"/>
  <c r="BG500" i="50"/>
  <c r="BE950" i="50"/>
  <c r="BE490" i="50"/>
  <c r="BC1568" i="50"/>
  <c r="BE586" i="50"/>
  <c r="BG477" i="50"/>
  <c r="BH369" i="50"/>
  <c r="BF369" i="50"/>
  <c r="BG430" i="50"/>
  <c r="BF359" i="50"/>
  <c r="BG489" i="50"/>
  <c r="BE464" i="50"/>
  <c r="BF791" i="50"/>
  <c r="BF341" i="50"/>
  <c r="BF426" i="50"/>
  <c r="BF455" i="50"/>
  <c r="BG455" i="50"/>
  <c r="BH320" i="50"/>
  <c r="BF503" i="50"/>
  <c r="BG578" i="50"/>
  <c r="BF349" i="50"/>
  <c r="BE324" i="50"/>
  <c r="BG284" i="50"/>
  <c r="BE335" i="50"/>
  <c r="BH230" i="50"/>
  <c r="BH210" i="50"/>
  <c r="BE348" i="50"/>
  <c r="BH303" i="50"/>
  <c r="BH218" i="50"/>
  <c r="BE168" i="50"/>
  <c r="BF128" i="50"/>
  <c r="BF574" i="50"/>
  <c r="BE351" i="50"/>
  <c r="BE268" i="50"/>
  <c r="BE204" i="50"/>
  <c r="BF423" i="50"/>
  <c r="BH332" i="50"/>
  <c r="BE234" i="50"/>
  <c r="BE198" i="50"/>
  <c r="BH316" i="50"/>
  <c r="BF282" i="50"/>
  <c r="BG224" i="50"/>
  <c r="BH364" i="50"/>
  <c r="BG276" i="50"/>
  <c r="BH250" i="50"/>
  <c r="BG208" i="50"/>
  <c r="BB1568" i="50"/>
  <c r="BH272" i="50"/>
  <c r="BF375" i="50"/>
  <c r="BF362" i="50"/>
  <c r="BE166" i="50"/>
  <c r="BG1413" i="50"/>
  <c r="BH1413" i="50"/>
  <c r="BF1413" i="50"/>
  <c r="BE1413" i="50"/>
  <c r="BG1186" i="50"/>
  <c r="BH620" i="50"/>
  <c r="BG746" i="50"/>
  <c r="BF746" i="50"/>
  <c r="BH723" i="50"/>
  <c r="BF723" i="50"/>
  <c r="BE723" i="50"/>
  <c r="BG723" i="50"/>
  <c r="BF1434" i="50"/>
  <c r="BH1504" i="50"/>
  <c r="BE1284" i="50"/>
  <c r="BE1303" i="50"/>
  <c r="BG1395" i="50"/>
  <c r="BE1285" i="50"/>
  <c r="BH1285" i="50"/>
  <c r="BF1285" i="50"/>
  <c r="BG1285" i="50"/>
  <c r="BG1090" i="50"/>
  <c r="BF1182" i="50"/>
  <c r="BE984" i="50"/>
  <c r="BH984" i="50"/>
  <c r="BG984" i="50"/>
  <c r="BF984" i="50"/>
  <c r="BF1393" i="50"/>
  <c r="BF1187" i="50"/>
  <c r="BE1087" i="50"/>
  <c r="BG1087" i="50"/>
  <c r="BH1274" i="50"/>
  <c r="BE1221" i="50"/>
  <c r="BG1221" i="50"/>
  <c r="BH1221" i="50"/>
  <c r="BF1221" i="50"/>
  <c r="BH1457" i="50"/>
  <c r="BF1428" i="50"/>
  <c r="BE1066" i="50"/>
  <c r="BH1044" i="50"/>
  <c r="BF1214" i="50"/>
  <c r="BH1009" i="50"/>
  <c r="BG1052" i="50"/>
  <c r="BG1420" i="50"/>
  <c r="BH746" i="50"/>
  <c r="BF662" i="50"/>
  <c r="BE662" i="50"/>
  <c r="BG662" i="50"/>
  <c r="BF709" i="50"/>
  <c r="BE709" i="50"/>
  <c r="BF1171" i="50"/>
  <c r="BH904" i="50"/>
  <c r="BH753" i="50"/>
  <c r="BG753" i="50"/>
  <c r="BF753" i="50"/>
  <c r="BE1008" i="50"/>
  <c r="BE746" i="50"/>
  <c r="BF763" i="50"/>
  <c r="BE763" i="50"/>
  <c r="BG1158" i="50"/>
  <c r="BG1002" i="50"/>
  <c r="BG902" i="50"/>
  <c r="BG879" i="50"/>
  <c r="BE1201" i="50"/>
  <c r="BE1014" i="50"/>
  <c r="BH971" i="50"/>
  <c r="BF735" i="50"/>
  <c r="BH654" i="50"/>
  <c r="BF895" i="50"/>
  <c r="BF699" i="50"/>
  <c r="BG699" i="50"/>
  <c r="BF846" i="50"/>
  <c r="BG734" i="50"/>
  <c r="BF514" i="50"/>
  <c r="BE514" i="50"/>
  <c r="BG514" i="50"/>
  <c r="BH514" i="50"/>
  <c r="BE885" i="50"/>
  <c r="BE656" i="50"/>
  <c r="BF533" i="50"/>
  <c r="BE533" i="50"/>
  <c r="BH1075" i="50"/>
  <c r="BG631" i="50"/>
  <c r="BF631" i="50"/>
  <c r="BH631" i="50"/>
  <c r="BE631" i="50"/>
  <c r="BF507" i="50"/>
  <c r="BE507" i="50"/>
  <c r="BF990" i="50"/>
  <c r="BH642" i="50"/>
  <c r="BF584" i="50"/>
  <c r="BH486" i="50"/>
  <c r="BG519" i="50"/>
  <c r="BH944" i="50"/>
  <c r="BE497" i="50"/>
  <c r="BG425" i="50"/>
  <c r="BF425" i="50"/>
  <c r="BH425" i="50"/>
  <c r="BE425" i="50"/>
  <c r="BE650" i="50"/>
  <c r="BH531" i="50"/>
  <c r="BG444" i="50"/>
  <c r="BF336" i="50"/>
  <c r="BG370" i="50"/>
  <c r="BE882" i="50"/>
  <c r="BF516" i="50"/>
  <c r="BE500" i="50"/>
  <c r="BH490" i="50"/>
  <c r="BC1566" i="50"/>
  <c r="BF419" i="50"/>
  <c r="BG363" i="50"/>
  <c r="BG351" i="50"/>
  <c r="BE317" i="50"/>
  <c r="BH562" i="50"/>
  <c r="BG614" i="50"/>
  <c r="BH464" i="50"/>
  <c r="BF166" i="50"/>
  <c r="BH791" i="50"/>
  <c r="BE367" i="50"/>
  <c r="BE309" i="50"/>
  <c r="BG426" i="50"/>
  <c r="BG336" i="50"/>
  <c r="BH485" i="50"/>
  <c r="BH407" i="50"/>
  <c r="BE312" i="50"/>
  <c r="BG367" i="50"/>
  <c r="BE578" i="50"/>
  <c r="BH421" i="50"/>
  <c r="BH398" i="50"/>
  <c r="BE270" i="50"/>
  <c r="BE192" i="50"/>
  <c r="BF335" i="50"/>
  <c r="BG278" i="50"/>
  <c r="BE256" i="50"/>
  <c r="BE238" i="50"/>
  <c r="BH643" i="50"/>
  <c r="BE293" i="50"/>
  <c r="BH260" i="50"/>
  <c r="BH236" i="50"/>
  <c r="BG574" i="50"/>
  <c r="BH268" i="50"/>
  <c r="BH204" i="50"/>
  <c r="BF332" i="50"/>
  <c r="BG234" i="50"/>
  <c r="BG198" i="50"/>
  <c r="BF316" i="50"/>
  <c r="BG246" i="50"/>
  <c r="BE226" i="50"/>
  <c r="BE190" i="50"/>
  <c r="BH172" i="50"/>
  <c r="BF358" i="50"/>
  <c r="BH340" i="50"/>
  <c r="BF314" i="50"/>
  <c r="BE208" i="50"/>
  <c r="BG272" i="50"/>
  <c r="BE426" i="50"/>
  <c r="BE262" i="50"/>
  <c r="BH244" i="50"/>
  <c r="BE216" i="50"/>
  <c r="BH180" i="50"/>
  <c r="BG166" i="50"/>
  <c r="BG1300" i="50"/>
  <c r="BF1300" i="50"/>
  <c r="BE793" i="50"/>
  <c r="BG793" i="50"/>
  <c r="BF793" i="50"/>
  <c r="BH793" i="50"/>
  <c r="BH1040" i="50"/>
  <c r="BF1423" i="50"/>
  <c r="BG1423" i="50"/>
  <c r="BE996" i="50"/>
  <c r="BH996" i="50"/>
  <c r="BG996" i="50"/>
  <c r="BF996" i="50"/>
  <c r="BE995" i="50"/>
  <c r="BG995" i="50"/>
  <c r="BF995" i="50"/>
  <c r="BH995" i="50"/>
  <c r="BF1193" i="50"/>
  <c r="BF706" i="50"/>
  <c r="BE706" i="50"/>
  <c r="BG706" i="50"/>
  <c r="BE787" i="50"/>
  <c r="BG787" i="50"/>
  <c r="BF787" i="50"/>
  <c r="BH787" i="50"/>
  <c r="BG508" i="50"/>
  <c r="BF508" i="50"/>
  <c r="BH515" i="50"/>
  <c r="BF515" i="50"/>
  <c r="BF555" i="50"/>
  <c r="BF620" i="50"/>
  <c r="BE1457" i="50"/>
  <c r="BE1464" i="50"/>
  <c r="BE1517" i="50"/>
  <c r="BH1517" i="50"/>
  <c r="BE1514" i="50"/>
  <c r="BH1514" i="50"/>
  <c r="BG1514" i="50"/>
  <c r="BH1473" i="50"/>
  <c r="BG1473" i="50"/>
  <c r="BF1473" i="50"/>
  <c r="BE1473" i="50"/>
  <c r="BG1478" i="50"/>
  <c r="BF1478" i="50"/>
  <c r="BH1443" i="50"/>
  <c r="BG1443" i="50"/>
  <c r="BF1443" i="50"/>
  <c r="BH1537" i="50"/>
  <c r="BG1537" i="50"/>
  <c r="BE1537" i="50"/>
  <c r="BF1537" i="50"/>
  <c r="BE1489" i="50"/>
  <c r="BH1384" i="50"/>
  <c r="BG1384" i="50"/>
  <c r="BG1416" i="50"/>
  <c r="BE1416" i="50"/>
  <c r="BF1416" i="50"/>
  <c r="BH1416" i="50"/>
  <c r="BE1521" i="50"/>
  <c r="BE1515" i="50"/>
  <c r="BE1434" i="50"/>
  <c r="BG1464" i="50"/>
  <c r="BF1442" i="50"/>
  <c r="BF1352" i="50"/>
  <c r="BH1352" i="50"/>
  <c r="BG1352" i="50"/>
  <c r="BF1509" i="50"/>
  <c r="BF1294" i="50"/>
  <c r="BH1294" i="50"/>
  <c r="BG1294" i="50"/>
  <c r="BE1294" i="50"/>
  <c r="BG1348" i="50"/>
  <c r="BH1348" i="50"/>
  <c r="BH1296" i="50"/>
  <c r="BF1296" i="50"/>
  <c r="BE1296" i="50"/>
  <c r="BG1296" i="50"/>
  <c r="BG1400" i="50"/>
  <c r="BF1400" i="50"/>
  <c r="BH1400" i="50"/>
  <c r="BE1400" i="50"/>
  <c r="BG1257" i="50"/>
  <c r="BF1257" i="50"/>
  <c r="BE1257" i="50"/>
  <c r="BE1389" i="50"/>
  <c r="BH1205" i="50"/>
  <c r="BF1205" i="50"/>
  <c r="BG1267" i="50"/>
  <c r="BH1267" i="50"/>
  <c r="BE1267" i="50"/>
  <c r="BF1267" i="50"/>
  <c r="BH1513" i="50"/>
  <c r="BG1281" i="50"/>
  <c r="BF1250" i="50"/>
  <c r="BG1303" i="50"/>
  <c r="BG1217" i="50"/>
  <c r="BH1217" i="50"/>
  <c r="BF1217" i="50"/>
  <c r="BE1217" i="50"/>
  <c r="BG1098" i="50"/>
  <c r="BF1098" i="50"/>
  <c r="BH1491" i="50"/>
  <c r="BE1395" i="50"/>
  <c r="BG1350" i="50"/>
  <c r="BE1467" i="50"/>
  <c r="BH1090" i="50"/>
  <c r="BG1182" i="50"/>
  <c r="BH1083" i="50"/>
  <c r="BE980" i="50"/>
  <c r="BH980" i="50"/>
  <c r="BG980" i="50"/>
  <c r="BF980" i="50"/>
  <c r="BE1187" i="50"/>
  <c r="BF1112" i="50"/>
  <c r="BE1112" i="50"/>
  <c r="BH1112" i="50"/>
  <c r="BE1189" i="50"/>
  <c r="BG1189" i="50"/>
  <c r="BG1132" i="50"/>
  <c r="BF1289" i="50"/>
  <c r="BH1054" i="50"/>
  <c r="BG1428" i="50"/>
  <c r="BF1102" i="50"/>
  <c r="BE1044" i="50"/>
  <c r="BH1214" i="50"/>
  <c r="BE1094" i="50"/>
  <c r="BG1006" i="50"/>
  <c r="BE907" i="50"/>
  <c r="BF1185" i="50"/>
  <c r="BE1073" i="50"/>
  <c r="BE1052" i="50"/>
  <c r="BE875" i="50"/>
  <c r="BG875" i="50"/>
  <c r="BH875" i="50"/>
  <c r="BF875" i="50"/>
  <c r="BH1420" i="50"/>
  <c r="BG1092" i="50"/>
  <c r="BE1184" i="50"/>
  <c r="BF1076" i="50"/>
  <c r="BE792" i="50"/>
  <c r="BH792" i="50"/>
  <c r="BG792" i="50"/>
  <c r="BF792" i="50"/>
  <c r="BG1070" i="50"/>
  <c r="BH763" i="50"/>
  <c r="BE1171" i="50"/>
  <c r="BE901" i="50"/>
  <c r="BF694" i="50"/>
  <c r="BH694" i="50"/>
  <c r="BG694" i="50"/>
  <c r="BE1340" i="50"/>
  <c r="BG1320" i="50"/>
  <c r="BE1016" i="50"/>
  <c r="BF1008" i="50"/>
  <c r="BF890" i="50"/>
  <c r="BG1030" i="50"/>
  <c r="BF892" i="50"/>
  <c r="BE696" i="50"/>
  <c r="BH696" i="50"/>
  <c r="BG696" i="50"/>
  <c r="BF696" i="50"/>
  <c r="BE1158" i="50"/>
  <c r="BF1002" i="50"/>
  <c r="BE643" i="50"/>
  <c r="BG1020" i="50"/>
  <c r="BE967" i="50"/>
  <c r="BE902" i="50"/>
  <c r="BF887" i="50"/>
  <c r="BE879" i="50"/>
  <c r="BG847" i="50"/>
  <c r="BE804" i="50"/>
  <c r="BF849" i="50"/>
  <c r="BG735" i="50"/>
  <c r="BG1018" i="50"/>
  <c r="BE758" i="50"/>
  <c r="BF693" i="50"/>
  <c r="BE512" i="50"/>
  <c r="BF512" i="50"/>
  <c r="BE973" i="50"/>
  <c r="BF805" i="50"/>
  <c r="BE846" i="50"/>
  <c r="BE738" i="50"/>
  <c r="BE703" i="50"/>
  <c r="BE648" i="50"/>
  <c r="BG512" i="50"/>
  <c r="BF656" i="50"/>
  <c r="BE515" i="50"/>
  <c r="BH488" i="50"/>
  <c r="BG488" i="50"/>
  <c r="BE488" i="50"/>
  <c r="BF1075" i="50"/>
  <c r="BE622" i="50"/>
  <c r="BH533" i="50"/>
  <c r="BG898" i="50"/>
  <c r="BF642" i="50"/>
  <c r="BE584" i="50"/>
  <c r="BE539" i="50"/>
  <c r="BG711" i="50"/>
  <c r="BH683" i="50"/>
  <c r="BG569" i="50"/>
  <c r="BH549" i="50"/>
  <c r="BE549" i="50"/>
  <c r="BF549" i="50"/>
  <c r="BG549" i="50"/>
  <c r="BE626" i="50"/>
  <c r="BH497" i="50"/>
  <c r="BE409" i="50"/>
  <c r="BF409" i="50"/>
  <c r="BH409" i="50"/>
  <c r="BG409" i="50"/>
  <c r="BE718" i="50"/>
  <c r="BG531" i="50"/>
  <c r="BE433" i="50"/>
  <c r="BH478" i="50"/>
  <c r="BE516" i="50"/>
  <c r="BF431" i="50"/>
  <c r="BG1028" i="50"/>
  <c r="BG830" i="50"/>
  <c r="BF471" i="50"/>
  <c r="BH786" i="50"/>
  <c r="BF408" i="50"/>
  <c r="BF317" i="50"/>
  <c r="BG562" i="50"/>
  <c r="BH614" i="50"/>
  <c r="BF565" i="50"/>
  <c r="BF285" i="50"/>
  <c r="BG285" i="50"/>
  <c r="BH285" i="50"/>
  <c r="BE285" i="50"/>
  <c r="BE126" i="50"/>
  <c r="BG126" i="50"/>
  <c r="BF126" i="50"/>
  <c r="BH126" i="50"/>
  <c r="BF337" i="50"/>
  <c r="BF309" i="50"/>
  <c r="BE485" i="50"/>
  <c r="BF421" i="50"/>
  <c r="BF398" i="50"/>
  <c r="BH356" i="50"/>
  <c r="BE329" i="50"/>
  <c r="BG270" i="50"/>
  <c r="BG202" i="50"/>
  <c r="BG192" i="50"/>
  <c r="BG335" i="50"/>
  <c r="BE278" i="50"/>
  <c r="BH256" i="50"/>
  <c r="BG238" i="50"/>
  <c r="BE196" i="50"/>
  <c r="BH353" i="50"/>
  <c r="BH293" i="50"/>
  <c r="BG260" i="50"/>
  <c r="BE222" i="50"/>
  <c r="BE186" i="50"/>
  <c r="BE574" i="50"/>
  <c r="BG297" i="50"/>
  <c r="BG268" i="50"/>
  <c r="BG204" i="50"/>
  <c r="BE332" i="50"/>
  <c r="BH234" i="50"/>
  <c r="BH198" i="50"/>
  <c r="BE316" i="50"/>
  <c r="BE246" i="50"/>
  <c r="BG226" i="50"/>
  <c r="BG190" i="50"/>
  <c r="BG172" i="50"/>
  <c r="BH280" i="50"/>
  <c r="BE358" i="50"/>
  <c r="BF340" i="50"/>
  <c r="BE254" i="50"/>
  <c r="BG244" i="50"/>
  <c r="BF338" i="50"/>
  <c r="BE395" i="50"/>
  <c r="BH371" i="50"/>
  <c r="BF330" i="50"/>
  <c r="BG262" i="50"/>
  <c r="BG236" i="50"/>
  <c r="BH216" i="50"/>
  <c r="BE176" i="50"/>
  <c r="BH166" i="50"/>
  <c r="BH1532" i="50"/>
  <c r="BE1532" i="50"/>
  <c r="BG1532" i="50"/>
  <c r="BF1532" i="50"/>
  <c r="BH1468" i="50"/>
  <c r="BE1468" i="50"/>
  <c r="BG1468" i="50"/>
  <c r="BF1468" i="50"/>
  <c r="BG1407" i="50"/>
  <c r="BH1407" i="50"/>
  <c r="BF1407" i="50"/>
  <c r="BE1407" i="50"/>
  <c r="BE999" i="50"/>
  <c r="BG999" i="50"/>
  <c r="BF999" i="50"/>
  <c r="BH999" i="50"/>
  <c r="BE866" i="50"/>
  <c r="BH866" i="50"/>
  <c r="BG866" i="50"/>
  <c r="BF866" i="50"/>
  <c r="BE979" i="50"/>
  <c r="BG979" i="50"/>
  <c r="BF979" i="50"/>
  <c r="BH979" i="50"/>
  <c r="BF757" i="50"/>
  <c r="BE757" i="50"/>
  <c r="BG757" i="50"/>
  <c r="BH826" i="50"/>
  <c r="BG826" i="50"/>
  <c r="BF826" i="50"/>
  <c r="BG449" i="50"/>
  <c r="BF449" i="50"/>
  <c r="BE449" i="50"/>
  <c r="BH449" i="50"/>
  <c r="BG589" i="50"/>
  <c r="BF589" i="50"/>
  <c r="BE589" i="50"/>
  <c r="BH589" i="50"/>
  <c r="BE761" i="50"/>
  <c r="BF761" i="50"/>
  <c r="BG678" i="50"/>
  <c r="BF678" i="50"/>
  <c r="BE678" i="50"/>
  <c r="BH678" i="50"/>
  <c r="BE429" i="50"/>
  <c r="BG429" i="50"/>
  <c r="BF429" i="50"/>
  <c r="BH429" i="50"/>
  <c r="BH555" i="50"/>
  <c r="BE412" i="50"/>
  <c r="BF412" i="50"/>
  <c r="BG412" i="50"/>
  <c r="BH412" i="50"/>
  <c r="BE228" i="50"/>
  <c r="BG1527" i="50"/>
  <c r="BE1527" i="50"/>
  <c r="BH1298" i="50"/>
  <c r="BF1298" i="50"/>
  <c r="BG1298" i="50"/>
  <c r="BE1298" i="50"/>
  <c r="BH1328" i="50"/>
  <c r="BE1328" i="50"/>
  <c r="BH1299" i="50"/>
  <c r="BG1299" i="50"/>
  <c r="BF1299" i="50"/>
  <c r="BE1299" i="50"/>
  <c r="BG1244" i="50"/>
  <c r="BG1095" i="50"/>
  <c r="BE1095" i="50"/>
  <c r="BE983" i="50"/>
  <c r="BG983" i="50"/>
  <c r="BF983" i="50"/>
  <c r="BH983" i="50"/>
  <c r="BE513" i="50"/>
  <c r="BG513" i="50"/>
  <c r="BF513" i="50"/>
  <c r="BH513" i="50"/>
  <c r="BE422" i="50"/>
  <c r="BE1442" i="50"/>
  <c r="BG1386" i="50"/>
  <c r="BF1302" i="50"/>
  <c r="BH1302" i="50"/>
  <c r="BE1302" i="50"/>
  <c r="BG1302" i="50"/>
  <c r="BE1513" i="50"/>
  <c r="BH1536" i="50"/>
  <c r="BE1536" i="50"/>
  <c r="BF1536" i="50"/>
  <c r="BG1536" i="50"/>
  <c r="BH1476" i="50"/>
  <c r="BE1476" i="50"/>
  <c r="BG1476" i="50"/>
  <c r="BF1476" i="50"/>
  <c r="BH1435" i="50"/>
  <c r="BG1435" i="50"/>
  <c r="BF1435" i="50"/>
  <c r="BH1478" i="50"/>
  <c r="BE1483" i="50"/>
  <c r="BH1376" i="50"/>
  <c r="BG1401" i="50"/>
  <c r="BE1401" i="50"/>
  <c r="BH1401" i="50"/>
  <c r="BF1401" i="50"/>
  <c r="BG1410" i="50"/>
  <c r="BG1433" i="50"/>
  <c r="BH1433" i="50"/>
  <c r="BE1384" i="50"/>
  <c r="BG1442" i="50"/>
  <c r="BH1441" i="50"/>
  <c r="BE1441" i="50"/>
  <c r="BG1441" i="50"/>
  <c r="BF1441" i="50"/>
  <c r="BG1243" i="50"/>
  <c r="BH1243" i="50"/>
  <c r="BF1376" i="50"/>
  <c r="BG1328" i="50"/>
  <c r="BG1349" i="50"/>
  <c r="BE1437" i="50"/>
  <c r="BF1394" i="50"/>
  <c r="BG1240" i="50"/>
  <c r="BF1240" i="50"/>
  <c r="BH1240" i="50"/>
  <c r="BF1389" i="50"/>
  <c r="BH1321" i="50"/>
  <c r="BF1321" i="50"/>
  <c r="BE1321" i="50"/>
  <c r="BG1321" i="50"/>
  <c r="BG1204" i="50"/>
  <c r="BH1204" i="50"/>
  <c r="BF1204" i="50"/>
  <c r="BE1204" i="50"/>
  <c r="BE1250" i="50"/>
  <c r="BE1278" i="50"/>
  <c r="BH1350" i="50"/>
  <c r="BH1182" i="50"/>
  <c r="BE1079" i="50"/>
  <c r="BG1079" i="50"/>
  <c r="BF1199" i="50"/>
  <c r="BH1199" i="50"/>
  <c r="BG1199" i="50"/>
  <c r="BE1199" i="50"/>
  <c r="BH1087" i="50"/>
  <c r="BE1105" i="50"/>
  <c r="BF1087" i="50"/>
  <c r="BH1058" i="50"/>
  <c r="BF1042" i="50"/>
  <c r="BG1042" i="50"/>
  <c r="BE1042" i="50"/>
  <c r="BH1042" i="50"/>
  <c r="BH1094" i="50"/>
  <c r="BE1049" i="50"/>
  <c r="BF1015" i="50"/>
  <c r="BE1017" i="50"/>
  <c r="BF1017" i="50"/>
  <c r="BF714" i="50"/>
  <c r="BE714" i="50"/>
  <c r="BG714" i="50"/>
  <c r="BF653" i="50"/>
  <c r="BH653" i="50"/>
  <c r="BG653" i="50"/>
  <c r="BE653" i="50"/>
  <c r="BG761" i="50"/>
  <c r="BF701" i="50"/>
  <c r="BE701" i="50"/>
  <c r="BE915" i="50"/>
  <c r="BH915" i="50"/>
  <c r="BH890" i="50"/>
  <c r="BG841" i="50"/>
  <c r="BG833" i="50"/>
  <c r="BH709" i="50"/>
  <c r="BG660" i="50"/>
  <c r="BG732" i="50"/>
  <c r="BF732" i="50"/>
  <c r="BH732" i="50"/>
  <c r="BE732" i="50"/>
  <c r="BH660" i="50"/>
  <c r="BG540" i="50"/>
  <c r="BE540" i="50"/>
  <c r="BF540" i="50"/>
  <c r="BH540" i="50"/>
  <c r="BF758" i="50"/>
  <c r="BG693" i="50"/>
  <c r="BF655" i="50"/>
  <c r="BG511" i="50"/>
  <c r="BH798" i="50"/>
  <c r="BH731" i="50"/>
  <c r="BF731" i="50"/>
  <c r="BE731" i="50"/>
  <c r="BG731" i="50"/>
  <c r="BE651" i="50"/>
  <c r="BH703" i="50"/>
  <c r="BH511" i="50"/>
  <c r="BG515" i="50"/>
  <c r="BF622" i="50"/>
  <c r="BG533" i="50"/>
  <c r="BF499" i="50"/>
  <c r="BE499" i="50"/>
  <c r="BH360" i="50"/>
  <c r="BF360" i="50"/>
  <c r="BF842" i="50"/>
  <c r="BH569" i="50"/>
  <c r="BH499" i="50"/>
  <c r="BE493" i="50"/>
  <c r="BG399" i="50"/>
  <c r="BE399" i="50"/>
  <c r="BH399" i="50"/>
  <c r="BF399" i="50"/>
  <c r="BH368" i="50"/>
  <c r="BF368" i="50"/>
  <c r="BG368" i="50"/>
  <c r="BG431" i="50"/>
  <c r="BG403" i="50"/>
  <c r="BF403" i="50"/>
  <c r="BH403" i="50"/>
  <c r="BE403" i="50"/>
  <c r="BE364" i="50"/>
  <c r="BG346" i="50"/>
  <c r="BG330" i="50"/>
  <c r="BG314" i="50"/>
  <c r="BH452" i="50"/>
  <c r="BE452" i="50"/>
  <c r="BF452" i="50"/>
  <c r="BG452" i="50"/>
  <c r="BG359" i="50"/>
  <c r="BG309" i="50"/>
  <c r="BE565" i="50"/>
  <c r="BE408" i="50"/>
  <c r="BE337" i="50"/>
  <c r="BF286" i="50"/>
  <c r="BH286" i="50"/>
  <c r="BG286" i="50"/>
  <c r="BE286" i="50"/>
  <c r="BF306" i="50"/>
  <c r="AB17" i="49"/>
  <c r="AB18" i="49" s="1"/>
  <c r="AB19" i="49" s="1"/>
  <c r="L17" i="49"/>
  <c r="L18" i="49" s="1"/>
  <c r="P10" i="49"/>
  <c r="Q10" i="49" s="1"/>
  <c r="R10" i="49" s="1"/>
  <c r="G18" i="49"/>
  <c r="AD18" i="49"/>
  <c r="AD19" i="49" s="1"/>
  <c r="AD20" i="49"/>
  <c r="AC20" i="49"/>
  <c r="AA19" i="49"/>
  <c r="BX16" i="60" l="1"/>
  <c r="CE15" i="60"/>
  <c r="BY6" i="60"/>
  <c r="CR6" i="60"/>
  <c r="CN6" i="60"/>
  <c r="CK6" i="60"/>
  <c r="CJ6" i="60"/>
  <c r="CF6" i="60"/>
  <c r="CL6" i="60"/>
  <c r="CQ6" i="60"/>
  <c r="BX6" i="60"/>
  <c r="CD6" i="60"/>
  <c r="CI6" i="60"/>
  <c r="BV6" i="60"/>
  <c r="CO6" i="60"/>
  <c r="CM6" i="60"/>
  <c r="CH6" i="60"/>
  <c r="CE6" i="60"/>
  <c r="CG6" i="60"/>
  <c r="BW6" i="60"/>
  <c r="CP6" i="60"/>
  <c r="BY12" i="60"/>
  <c r="CO12" i="60"/>
  <c r="CH12" i="60"/>
  <c r="CI12" i="60"/>
  <c r="CQ12" i="60"/>
  <c r="CG12" i="60"/>
  <c r="CP12" i="60"/>
  <c r="CJ12" i="60"/>
  <c r="CM12" i="60"/>
  <c r="CK12" i="60"/>
  <c r="CE12" i="60"/>
  <c r="CR12" i="60"/>
  <c r="BW12" i="60"/>
  <c r="CL12" i="60"/>
  <c r="CN12" i="60"/>
  <c r="CD12" i="60"/>
  <c r="CF12" i="60"/>
  <c r="BV12" i="60"/>
  <c r="BX12" i="60"/>
  <c r="CI18" i="60"/>
  <c r="BV18" i="60"/>
  <c r="CK18" i="60"/>
  <c r="CO18" i="60"/>
  <c r="CH18" i="60"/>
  <c r="BX18" i="60"/>
  <c r="CM18" i="60"/>
  <c r="BW18" i="60"/>
  <c r="CF18" i="60"/>
  <c r="CD18" i="60"/>
  <c r="CJ18" i="60"/>
  <c r="CN18" i="60"/>
  <c r="CP18" i="60"/>
  <c r="BY18" i="60"/>
  <c r="CE18" i="60"/>
  <c r="CL18" i="60"/>
  <c r="CR18" i="60"/>
  <c r="CI15" i="60"/>
  <c r="CJ15" i="60"/>
  <c r="BW15" i="60"/>
  <c r="BY15" i="60"/>
  <c r="CF9" i="60"/>
  <c r="CK9" i="60"/>
  <c r="BX9" i="60"/>
  <c r="CM8" i="60"/>
  <c r="CJ20" i="60"/>
  <c r="CP8" i="60"/>
  <c r="CJ8" i="60"/>
  <c r="CL8" i="60"/>
  <c r="BV9" i="60"/>
  <c r="CL9" i="60"/>
  <c r="CN9" i="60"/>
  <c r="BW8" i="60"/>
  <c r="CG9" i="60"/>
  <c r="CM9" i="60"/>
  <c r="CI9" i="60"/>
  <c r="CR9" i="60"/>
  <c r="CD9" i="60"/>
  <c r="CQ9" i="60"/>
  <c r="BW9" i="60"/>
  <c r="CO9" i="60"/>
  <c r="CH9" i="60"/>
  <c r="CE9" i="60"/>
  <c r="BY9" i="60"/>
  <c r="CA9" i="60" s="1"/>
  <c r="CP9" i="60"/>
  <c r="CJ9" i="60"/>
  <c r="CN15" i="60"/>
  <c r="CM15" i="60"/>
  <c r="CQ8" i="60"/>
  <c r="CE8" i="60"/>
  <c r="CR15" i="60"/>
  <c r="CG15" i="60"/>
  <c r="BY8" i="60"/>
  <c r="CC8" i="60" s="1"/>
  <c r="CR8" i="60"/>
  <c r="BX8" i="60"/>
  <c r="BX15" i="60"/>
  <c r="BV15" i="60"/>
  <c r="CO15" i="60"/>
  <c r="CG8" i="60"/>
  <c r="CK8" i="60"/>
  <c r="CF8" i="60"/>
  <c r="CQ15" i="60"/>
  <c r="CD15" i="60"/>
  <c r="CH15" i="60"/>
  <c r="CO8" i="60"/>
  <c r="BV8" i="60"/>
  <c r="CN8" i="60"/>
  <c r="CF15" i="60"/>
  <c r="CL15" i="60"/>
  <c r="CP15" i="60"/>
  <c r="CH8" i="60"/>
  <c r="CD8" i="60"/>
  <c r="CK15" i="60"/>
  <c r="CI8" i="60"/>
  <c r="CH7" i="60"/>
  <c r="BW21" i="60"/>
  <c r="CP7" i="60"/>
  <c r="CK16" i="60"/>
  <c r="BY16" i="60"/>
  <c r="CB16" i="60" s="1"/>
  <c r="CL16" i="60"/>
  <c r="CO16" i="60"/>
  <c r="CM16" i="60"/>
  <c r="CH16" i="60"/>
  <c r="BL34" i="60"/>
  <c r="BG24" i="60"/>
  <c r="BG25" i="60" s="1"/>
  <c r="CI16" i="60"/>
  <c r="CN16" i="60"/>
  <c r="CP16" i="60"/>
  <c r="BF24" i="60"/>
  <c r="BF25" i="60" s="1"/>
  <c r="BV16" i="60"/>
  <c r="CD16" i="60"/>
  <c r="CJ16" i="60"/>
  <c r="CJ7" i="60"/>
  <c r="CF16" i="60"/>
  <c r="CQ16" i="60"/>
  <c r="CR16" i="60"/>
  <c r="CL7" i="60"/>
  <c r="BW16" i="60"/>
  <c r="CN7" i="60"/>
  <c r="BW7" i="60"/>
  <c r="CI7" i="60"/>
  <c r="BT27" i="60"/>
  <c r="BU27" i="60"/>
  <c r="BB36" i="60"/>
  <c r="CR7" i="60"/>
  <c r="CE7" i="60"/>
  <c r="CQ7" i="60"/>
  <c r="BU29" i="60"/>
  <c r="BX7" i="60"/>
  <c r="CM7" i="60"/>
  <c r="BU26" i="60"/>
  <c r="CF7" i="60"/>
  <c r="BY7" i="60"/>
  <c r="CA7" i="60" s="1"/>
  <c r="BD34" i="60"/>
  <c r="BU28" i="60"/>
  <c r="CH21" i="60"/>
  <c r="CK7" i="60"/>
  <c r="CG7" i="60"/>
  <c r="BH24" i="60"/>
  <c r="BH25" i="60" s="1"/>
  <c r="BV7" i="60"/>
  <c r="CO7" i="60"/>
  <c r="BT29" i="60"/>
  <c r="BE24" i="60"/>
  <c r="BE25" i="60" s="1"/>
  <c r="CD7" i="60"/>
  <c r="BT26" i="60"/>
  <c r="CN14" i="60"/>
  <c r="CF14" i="60"/>
  <c r="BX14" i="60"/>
  <c r="CM14" i="60"/>
  <c r="CE14" i="60"/>
  <c r="BW14" i="60"/>
  <c r="CK14" i="60"/>
  <c r="CR14" i="60"/>
  <c r="CJ14" i="60"/>
  <c r="CO14" i="60"/>
  <c r="CG14" i="60"/>
  <c r="BY14" i="60"/>
  <c r="CH14" i="60"/>
  <c r="CD14" i="60"/>
  <c r="CQ14" i="60"/>
  <c r="CP14" i="60"/>
  <c r="BV14" i="60"/>
  <c r="CL14" i="60"/>
  <c r="CI14" i="60"/>
  <c r="CO13" i="60"/>
  <c r="CG13" i="60"/>
  <c r="BY13" i="60"/>
  <c r="CN13" i="60"/>
  <c r="CF13" i="60"/>
  <c r="BX13" i="60"/>
  <c r="CK13" i="60"/>
  <c r="CP13" i="60"/>
  <c r="CH13" i="60"/>
  <c r="CR13" i="60"/>
  <c r="CQ13" i="60"/>
  <c r="CM13" i="60"/>
  <c r="BW13" i="60"/>
  <c r="CL13" i="60"/>
  <c r="BV13" i="60"/>
  <c r="CJ13" i="60"/>
  <c r="CI13" i="60"/>
  <c r="CE13" i="60"/>
  <c r="CD13" i="60"/>
  <c r="BS29" i="60"/>
  <c r="BS27" i="60"/>
  <c r="BS28" i="60"/>
  <c r="BS26" i="60"/>
  <c r="BY21" i="60"/>
  <c r="BX21" i="60"/>
  <c r="BK35" i="60"/>
  <c r="BN28" i="60"/>
  <c r="BV20" i="60"/>
  <c r="CM20" i="60"/>
  <c r="CR20" i="60"/>
  <c r="CI17" i="60"/>
  <c r="BW17" i="60"/>
  <c r="BX23" i="60"/>
  <c r="CJ23" i="60"/>
  <c r="CO23" i="60"/>
  <c r="BT28" i="60"/>
  <c r="BL35" i="60"/>
  <c r="CO21" i="60"/>
  <c r="CF21" i="60"/>
  <c r="BK38" i="60"/>
  <c r="BK36" i="60"/>
  <c r="BK32" i="60"/>
  <c r="BN29" i="60"/>
  <c r="CL20" i="60"/>
  <c r="BX20" i="60"/>
  <c r="CJ17" i="60"/>
  <c r="CE17" i="60"/>
  <c r="BW23" i="60"/>
  <c r="CR23" i="60"/>
  <c r="CP23" i="60"/>
  <c r="BM32" i="60"/>
  <c r="BM36" i="60"/>
  <c r="BM38" i="60"/>
  <c r="BM34" i="60"/>
  <c r="CR21" i="60"/>
  <c r="BV21" i="60"/>
  <c r="CN21" i="60"/>
  <c r="BN24" i="60"/>
  <c r="BN25" i="60" s="1"/>
  <c r="CP20" i="60"/>
  <c r="CF20" i="60"/>
  <c r="BM33" i="60"/>
  <c r="BM37" i="60"/>
  <c r="BM30" i="60"/>
  <c r="BY17" i="60"/>
  <c r="CM17" i="60"/>
  <c r="BE26" i="60"/>
  <c r="BB30" i="60"/>
  <c r="BB37" i="60"/>
  <c r="BB33" i="60"/>
  <c r="CM23" i="60"/>
  <c r="CK23" i="60"/>
  <c r="BB38" i="60"/>
  <c r="CB11" i="60"/>
  <c r="CA11" i="60"/>
  <c r="BZ11" i="60"/>
  <c r="CC11" i="60"/>
  <c r="BL37" i="60"/>
  <c r="BL33" i="60"/>
  <c r="BL30" i="60"/>
  <c r="BL39" i="60" s="1"/>
  <c r="CP21" i="60"/>
  <c r="CD21" i="60"/>
  <c r="CI21" i="60"/>
  <c r="BO24" i="60"/>
  <c r="BO25" i="60" s="1"/>
  <c r="CQ20" i="60"/>
  <c r="CN20" i="60"/>
  <c r="CQ17" i="60"/>
  <c r="CO17" i="60"/>
  <c r="BX17" i="60"/>
  <c r="BD33" i="60"/>
  <c r="BD30" i="60"/>
  <c r="BD37" i="60"/>
  <c r="CQ23" i="60"/>
  <c r="BV23" i="60"/>
  <c r="BC30" i="60"/>
  <c r="BC37" i="60"/>
  <c r="BC33" i="60"/>
  <c r="CK19" i="60"/>
  <c r="CP19" i="60"/>
  <c r="CH19" i="60"/>
  <c r="CO19" i="60"/>
  <c r="CG19" i="60"/>
  <c r="CN19" i="60"/>
  <c r="CF19" i="60"/>
  <c r="BX19" i="60"/>
  <c r="CR19" i="60"/>
  <c r="CQ19" i="60"/>
  <c r="CM19" i="60"/>
  <c r="BY19" i="60"/>
  <c r="CL19" i="60"/>
  <c r="BW19" i="60"/>
  <c r="CJ19" i="60"/>
  <c r="BV19" i="60"/>
  <c r="CI19" i="60"/>
  <c r="CD19" i="60"/>
  <c r="CE19" i="60"/>
  <c r="CG21" i="60"/>
  <c r="CL21" i="60"/>
  <c r="CQ21" i="60"/>
  <c r="BP24" i="60"/>
  <c r="BP25" i="60" s="1"/>
  <c r="CD20" i="60"/>
  <c r="BY20" i="60"/>
  <c r="BB34" i="60"/>
  <c r="BE27" i="60"/>
  <c r="CP17" i="60"/>
  <c r="CK17" i="60"/>
  <c r="CF17" i="60"/>
  <c r="BZ15" i="60"/>
  <c r="CB15" i="60"/>
  <c r="CC15" i="60"/>
  <c r="CA15" i="60"/>
  <c r="CE23" i="60"/>
  <c r="CD23" i="60"/>
  <c r="BL36" i="60"/>
  <c r="BQ24" i="60"/>
  <c r="BQ25" i="60" s="1"/>
  <c r="CH20" i="60"/>
  <c r="CG20" i="60"/>
  <c r="BD35" i="60"/>
  <c r="CR17" i="60"/>
  <c r="BV17" i="60"/>
  <c r="CN17" i="60"/>
  <c r="BC35" i="60"/>
  <c r="CF23" i="60"/>
  <c r="CL23" i="60"/>
  <c r="BE28" i="60"/>
  <c r="BB35" i="60"/>
  <c r="BL38" i="60"/>
  <c r="CM10" i="60"/>
  <c r="CE10" i="60"/>
  <c r="BW10" i="60"/>
  <c r="CL10" i="60"/>
  <c r="CD10" i="60"/>
  <c r="BV10" i="60"/>
  <c r="CR10" i="60"/>
  <c r="CJ10" i="60"/>
  <c r="CP10" i="60"/>
  <c r="CH10" i="60"/>
  <c r="CO10" i="60"/>
  <c r="CG10" i="60"/>
  <c r="BY10" i="60"/>
  <c r="CN10" i="60"/>
  <c r="CK10" i="60"/>
  <c r="CI10" i="60"/>
  <c r="CF10" i="60"/>
  <c r="BX10" i="60"/>
  <c r="CQ10" i="60"/>
  <c r="CP22" i="60"/>
  <c r="CH22" i="60"/>
  <c r="CM22" i="60"/>
  <c r="CE22" i="60"/>
  <c r="BW22" i="60"/>
  <c r="CL22" i="60"/>
  <c r="CD22" i="60"/>
  <c r="BV22" i="60"/>
  <c r="CK22" i="60"/>
  <c r="CF22" i="60"/>
  <c r="CR22" i="60"/>
  <c r="CQ22" i="60"/>
  <c r="CO22" i="60"/>
  <c r="BY22" i="60"/>
  <c r="CN22" i="60"/>
  <c r="BX22" i="60"/>
  <c r="CJ22" i="60"/>
  <c r="CG22" i="60"/>
  <c r="CI22" i="60"/>
  <c r="CJ21" i="60"/>
  <c r="CE21" i="60"/>
  <c r="BN27" i="60"/>
  <c r="BK34" i="60"/>
  <c r="BM35" i="60"/>
  <c r="CK20" i="60"/>
  <c r="BW20" i="60"/>
  <c r="CO20" i="60"/>
  <c r="CG17" i="60"/>
  <c r="CD17" i="60"/>
  <c r="CH23" i="60"/>
  <c r="BY23" i="60"/>
  <c r="BD32" i="60"/>
  <c r="BD38" i="60"/>
  <c r="BD36" i="60"/>
  <c r="CB9" i="60"/>
  <c r="CC18" i="60"/>
  <c r="CA18" i="60"/>
  <c r="BZ18" i="60"/>
  <c r="CB18" i="60"/>
  <c r="BC38" i="60"/>
  <c r="BC36" i="60"/>
  <c r="BC32" i="60"/>
  <c r="BC34" i="60"/>
  <c r="CK21" i="60"/>
  <c r="BK37" i="60"/>
  <c r="BK33" i="60"/>
  <c r="BN26" i="60"/>
  <c r="BK30" i="60"/>
  <c r="BL53" i="60"/>
  <c r="BL25" i="60"/>
  <c r="BL50" i="60"/>
  <c r="BL42" i="60"/>
  <c r="CI20" i="60"/>
  <c r="CE20" i="60"/>
  <c r="CH17" i="60"/>
  <c r="CN23" i="60"/>
  <c r="CI23" i="60"/>
  <c r="BE29" i="60"/>
  <c r="CB79" i="59"/>
  <c r="CC79" i="59"/>
  <c r="CA79" i="59"/>
  <c r="BZ79" i="59"/>
  <c r="BZ81" i="59"/>
  <c r="CA81" i="59"/>
  <c r="CB81" i="59"/>
  <c r="CC81" i="59"/>
  <c r="CA80" i="59"/>
  <c r="CB80" i="59"/>
  <c r="CC80" i="59"/>
  <c r="BZ80" i="59"/>
  <c r="CA78" i="59"/>
  <c r="CC78" i="59"/>
  <c r="BZ78" i="59"/>
  <c r="CQ74" i="59"/>
  <c r="CF74" i="59"/>
  <c r="CL71" i="59"/>
  <c r="CI71" i="59"/>
  <c r="CP74" i="59"/>
  <c r="CK74" i="59"/>
  <c r="CG71" i="59"/>
  <c r="BV71" i="59"/>
  <c r="CP71" i="59"/>
  <c r="CB69" i="59"/>
  <c r="CC69" i="59"/>
  <c r="BZ69" i="59"/>
  <c r="CA69" i="59"/>
  <c r="CL74" i="59"/>
  <c r="CH74" i="59"/>
  <c r="CM74" i="59"/>
  <c r="BY71" i="59"/>
  <c r="CK71" i="59"/>
  <c r="CH71" i="59"/>
  <c r="BZ72" i="59"/>
  <c r="CA72" i="59"/>
  <c r="CB72" i="59"/>
  <c r="CC72" i="59"/>
  <c r="CA70" i="59"/>
  <c r="CB70" i="59"/>
  <c r="CC70" i="59"/>
  <c r="BZ70" i="59"/>
  <c r="CD74" i="59"/>
  <c r="CO74" i="59"/>
  <c r="CE74" i="59"/>
  <c r="CF71" i="59"/>
  <c r="CR71" i="59"/>
  <c r="BV74" i="59"/>
  <c r="CG74" i="59"/>
  <c r="BW74" i="59"/>
  <c r="CB75" i="59"/>
  <c r="BZ75" i="59"/>
  <c r="CA75" i="59"/>
  <c r="CC75" i="59"/>
  <c r="CM71" i="59"/>
  <c r="CJ71" i="59"/>
  <c r="BZ73" i="59"/>
  <c r="CA73" i="59"/>
  <c r="CB73" i="59"/>
  <c r="CC73" i="59"/>
  <c r="CR74" i="59"/>
  <c r="BY74" i="59"/>
  <c r="CC76" i="59"/>
  <c r="BZ76" i="59"/>
  <c r="CA76" i="59"/>
  <c r="CB76" i="59"/>
  <c r="CE71" i="59"/>
  <c r="CN71" i="59"/>
  <c r="CB77" i="59"/>
  <c r="BZ77" i="59"/>
  <c r="CC77" i="59"/>
  <c r="CA77" i="59"/>
  <c r="CJ74" i="59"/>
  <c r="BW71" i="59"/>
  <c r="CF68" i="59"/>
  <c r="BX68" i="59"/>
  <c r="CN68" i="59"/>
  <c r="CI68" i="59"/>
  <c r="CL68" i="59"/>
  <c r="CE68" i="59"/>
  <c r="CM68" i="59"/>
  <c r="CP68" i="59"/>
  <c r="BY68" i="59"/>
  <c r="CA68" i="59" s="1"/>
  <c r="CQ68" i="59"/>
  <c r="BV68" i="59"/>
  <c r="CG68" i="59"/>
  <c r="CJ68" i="59"/>
  <c r="CD68" i="59"/>
  <c r="CO68" i="59"/>
  <c r="CR68" i="59"/>
  <c r="BW68" i="59"/>
  <c r="CA64" i="59"/>
  <c r="BZ64" i="59"/>
  <c r="CB64" i="59"/>
  <c r="CC64" i="59"/>
  <c r="BZ57" i="59"/>
  <c r="CA57" i="59"/>
  <c r="CB57" i="59"/>
  <c r="CC57" i="59"/>
  <c r="CD58" i="59"/>
  <c r="CH58" i="59"/>
  <c r="CD66" i="59"/>
  <c r="CI66" i="59"/>
  <c r="CQ66" i="59"/>
  <c r="CC62" i="59"/>
  <c r="CB62" i="59"/>
  <c r="BZ62" i="59"/>
  <c r="CA62" i="59"/>
  <c r="BZ60" i="59"/>
  <c r="CA60" i="59"/>
  <c r="CB60" i="59"/>
  <c r="CC60" i="59"/>
  <c r="BV58" i="59"/>
  <c r="CF58" i="59"/>
  <c r="BV66" i="59"/>
  <c r="CP66" i="59"/>
  <c r="BZ59" i="59"/>
  <c r="CA59" i="59"/>
  <c r="CB59" i="59"/>
  <c r="CC59" i="59"/>
  <c r="CC61" i="59"/>
  <c r="BZ61" i="59"/>
  <c r="CA61" i="59"/>
  <c r="CB61" i="59"/>
  <c r="CN58" i="59"/>
  <c r="CK58" i="59"/>
  <c r="CO58" i="59"/>
  <c r="CK66" i="59"/>
  <c r="CH66" i="59"/>
  <c r="CA56" i="59"/>
  <c r="CB56" i="59"/>
  <c r="CC56" i="59"/>
  <c r="BZ56" i="59"/>
  <c r="CM58" i="59"/>
  <c r="CR58" i="59"/>
  <c r="CG58" i="59"/>
  <c r="CF66" i="59"/>
  <c r="CN66" i="59"/>
  <c r="CO66" i="59"/>
  <c r="CH63" i="59"/>
  <c r="CM63" i="59"/>
  <c r="BV63" i="59"/>
  <c r="CJ63" i="59"/>
  <c r="CI63" i="59"/>
  <c r="CE63" i="59"/>
  <c r="BW63" i="59"/>
  <c r="CQ63" i="59"/>
  <c r="CK63" i="59"/>
  <c r="CR63" i="59"/>
  <c r="CN63" i="59"/>
  <c r="CO63" i="59"/>
  <c r="CF63" i="59"/>
  <c r="CG63" i="59"/>
  <c r="BX63" i="59"/>
  <c r="CP63" i="59"/>
  <c r="CD63" i="59"/>
  <c r="BY63" i="59"/>
  <c r="CL63" i="59"/>
  <c r="CE58" i="59"/>
  <c r="CJ58" i="59"/>
  <c r="BY58" i="59"/>
  <c r="BZ67" i="59"/>
  <c r="CA67" i="59"/>
  <c r="CB67" i="59"/>
  <c r="CC67" i="59"/>
  <c r="CM66" i="59"/>
  <c r="CR66" i="59"/>
  <c r="CG66" i="59"/>
  <c r="CL66" i="59"/>
  <c r="BW58" i="59"/>
  <c r="CQ58" i="59"/>
  <c r="CE66" i="59"/>
  <c r="CJ66" i="59"/>
  <c r="BY66" i="59"/>
  <c r="BZ65" i="59"/>
  <c r="CA65" i="59"/>
  <c r="CB65" i="59"/>
  <c r="CC65" i="59"/>
  <c r="BX58" i="59"/>
  <c r="BW66" i="59"/>
  <c r="CB54" i="59"/>
  <c r="CA54" i="59"/>
  <c r="BZ54" i="59"/>
  <c r="CC54" i="59"/>
  <c r="CH50" i="59"/>
  <c r="CP50" i="59"/>
  <c r="CO50" i="59"/>
  <c r="CI50" i="59"/>
  <c r="CQ50" i="59"/>
  <c r="BY50" i="59"/>
  <c r="CJ50" i="59"/>
  <c r="CR50" i="59"/>
  <c r="CK50" i="59"/>
  <c r="CG50" i="59"/>
  <c r="BV50" i="59"/>
  <c r="CD50" i="59"/>
  <c r="CL50" i="59"/>
  <c r="BW50" i="59"/>
  <c r="CE50" i="59"/>
  <c r="CM50" i="59"/>
  <c r="BX50" i="59"/>
  <c r="CF50" i="59"/>
  <c r="CN50" i="59"/>
  <c r="CA49" i="59"/>
  <c r="BZ49" i="59"/>
  <c r="CB49" i="59"/>
  <c r="CC49" i="59"/>
  <c r="BZ52" i="59"/>
  <c r="CA52" i="59"/>
  <c r="CB52" i="59"/>
  <c r="CC52" i="59"/>
  <c r="CB48" i="59"/>
  <c r="CC48" i="59"/>
  <c r="CA48" i="59"/>
  <c r="BZ48" i="59"/>
  <c r="BZ51" i="59"/>
  <c r="CA51" i="59"/>
  <c r="CB51" i="59"/>
  <c r="CC51" i="59"/>
  <c r="CB47" i="59"/>
  <c r="CA47" i="59"/>
  <c r="BZ47" i="59"/>
  <c r="CC47" i="59"/>
  <c r="CA35" i="59"/>
  <c r="BZ35" i="59"/>
  <c r="CB35" i="59"/>
  <c r="CC35" i="59"/>
  <c r="BZ25" i="59"/>
  <c r="CA25" i="59"/>
  <c r="CB25" i="59"/>
  <c r="CC25" i="59"/>
  <c r="BX39" i="59"/>
  <c r="CD39" i="59"/>
  <c r="CH39" i="59"/>
  <c r="CJ35" i="59"/>
  <c r="CK35" i="59"/>
  <c r="CE35" i="59"/>
  <c r="BW37" i="59"/>
  <c r="CE37" i="59"/>
  <c r="CM37" i="59"/>
  <c r="BY37" i="59"/>
  <c r="CG37" i="59"/>
  <c r="CO37" i="59"/>
  <c r="CD37" i="59"/>
  <c r="CP37" i="59"/>
  <c r="CF37" i="59"/>
  <c r="CQ37" i="59"/>
  <c r="BV37" i="59"/>
  <c r="CH37" i="59"/>
  <c r="CR37" i="59"/>
  <c r="BX37" i="59"/>
  <c r="CI37" i="59"/>
  <c r="CJ37" i="59"/>
  <c r="CK37" i="59"/>
  <c r="CN37" i="59"/>
  <c r="CL37" i="59"/>
  <c r="CG30" i="59"/>
  <c r="CI30" i="59"/>
  <c r="CH30" i="59"/>
  <c r="CE30" i="59"/>
  <c r="CM30" i="59"/>
  <c r="CJ30" i="59"/>
  <c r="BX30" i="59"/>
  <c r="CQ30" i="59"/>
  <c r="CP30" i="59"/>
  <c r="CK30" i="59"/>
  <c r="BW30" i="59"/>
  <c r="CR30" i="59"/>
  <c r="CF30" i="59"/>
  <c r="BV30" i="59"/>
  <c r="CN30" i="59"/>
  <c r="CO30" i="59"/>
  <c r="CD30" i="59"/>
  <c r="BY30" i="59"/>
  <c r="CL30" i="59"/>
  <c r="CF23" i="59"/>
  <c r="CD23" i="59"/>
  <c r="CI31" i="59"/>
  <c r="CQ31" i="59"/>
  <c r="CK31" i="59"/>
  <c r="BV31" i="59"/>
  <c r="CD31" i="59"/>
  <c r="CL31" i="59"/>
  <c r="BW31" i="59"/>
  <c r="CE31" i="59"/>
  <c r="CM31" i="59"/>
  <c r="CR31" i="59"/>
  <c r="CF31" i="59"/>
  <c r="CG31" i="59"/>
  <c r="CH31" i="59"/>
  <c r="CJ31" i="59"/>
  <c r="BX31" i="59"/>
  <c r="CN31" i="59"/>
  <c r="CP31" i="59"/>
  <c r="BY31" i="59"/>
  <c r="CO31" i="59"/>
  <c r="BZ40" i="59"/>
  <c r="CA40" i="59"/>
  <c r="CB40" i="59"/>
  <c r="CC40" i="59"/>
  <c r="CO39" i="59"/>
  <c r="BV39" i="59"/>
  <c r="BV35" i="59"/>
  <c r="BX35" i="59"/>
  <c r="BW35" i="59"/>
  <c r="CN23" i="59"/>
  <c r="BV23" i="59"/>
  <c r="CI22" i="59"/>
  <c r="CQ22" i="59"/>
  <c r="BY22" i="59"/>
  <c r="CG22" i="59"/>
  <c r="CH22" i="59"/>
  <c r="CO22" i="59"/>
  <c r="CP22" i="59"/>
  <c r="BW22" i="59"/>
  <c r="CR22" i="59"/>
  <c r="CN22" i="59"/>
  <c r="CF22" i="59"/>
  <c r="BX22" i="59"/>
  <c r="CL22" i="59"/>
  <c r="CD22" i="59"/>
  <c r="BV22" i="59"/>
  <c r="CE22" i="59"/>
  <c r="CJ22" i="59"/>
  <c r="CM22" i="59"/>
  <c r="CK22" i="59"/>
  <c r="BW27" i="59"/>
  <c r="CE27" i="59"/>
  <c r="CM27" i="59"/>
  <c r="BX27" i="59"/>
  <c r="CF27" i="59"/>
  <c r="CN27" i="59"/>
  <c r="BY27" i="59"/>
  <c r="CG27" i="59"/>
  <c r="CO27" i="59"/>
  <c r="CH27" i="59"/>
  <c r="CP27" i="59"/>
  <c r="CI27" i="59"/>
  <c r="CQ27" i="59"/>
  <c r="BV27" i="59"/>
  <c r="CD27" i="59"/>
  <c r="CJ27" i="59"/>
  <c r="CK27" i="59"/>
  <c r="CL27" i="59"/>
  <c r="CR27" i="59"/>
  <c r="CF39" i="59"/>
  <c r="CA46" i="59"/>
  <c r="CB46" i="59"/>
  <c r="CC46" i="59"/>
  <c r="BZ46" i="59"/>
  <c r="BZ36" i="59"/>
  <c r="CC36" i="59"/>
  <c r="CB36" i="59"/>
  <c r="CA36" i="59"/>
  <c r="CK29" i="59"/>
  <c r="BV29" i="59"/>
  <c r="CD29" i="59"/>
  <c r="CL29" i="59"/>
  <c r="BW29" i="59"/>
  <c r="CE29" i="59"/>
  <c r="CM29" i="59"/>
  <c r="BX29" i="59"/>
  <c r="CF29" i="59"/>
  <c r="CN29" i="59"/>
  <c r="BY29" i="59"/>
  <c r="CG29" i="59"/>
  <c r="CO29" i="59"/>
  <c r="CH29" i="59"/>
  <c r="CI29" i="59"/>
  <c r="CJ29" i="59"/>
  <c r="CP29" i="59"/>
  <c r="CQ29" i="59"/>
  <c r="CR29" i="59"/>
  <c r="CA33" i="59"/>
  <c r="CC33" i="59"/>
  <c r="BZ33" i="59"/>
  <c r="CB33" i="59"/>
  <c r="CG39" i="59"/>
  <c r="CK39" i="59"/>
  <c r="CF35" i="59"/>
  <c r="CQ35" i="59"/>
  <c r="CP23" i="59"/>
  <c r="CK23" i="59"/>
  <c r="CL39" i="59"/>
  <c r="CH35" i="59"/>
  <c r="CL35" i="59"/>
  <c r="CM35" i="59"/>
  <c r="BY39" i="59"/>
  <c r="CR39" i="59"/>
  <c r="CR35" i="59"/>
  <c r="CI35" i="59"/>
  <c r="CI32" i="59"/>
  <c r="CM32" i="59"/>
  <c r="BX32" i="59"/>
  <c r="CN32" i="59"/>
  <c r="BY32" i="59"/>
  <c r="CO32" i="59"/>
  <c r="CE32" i="59"/>
  <c r="CQ32" i="59"/>
  <c r="CJ32" i="59"/>
  <c r="BW32" i="59"/>
  <c r="CR32" i="59"/>
  <c r="CK32" i="59"/>
  <c r="CG32" i="59"/>
  <c r="BV32" i="59"/>
  <c r="CD32" i="59"/>
  <c r="CL32" i="59"/>
  <c r="CF32" i="59"/>
  <c r="CP32" i="59"/>
  <c r="CH32" i="59"/>
  <c r="CH23" i="59"/>
  <c r="CR23" i="59"/>
  <c r="CM39" i="59"/>
  <c r="CJ39" i="59"/>
  <c r="CD35" i="59"/>
  <c r="CO35" i="59"/>
  <c r="CG23" i="59"/>
  <c r="CM23" i="59"/>
  <c r="CJ23" i="59"/>
  <c r="BV28" i="59"/>
  <c r="CD28" i="59"/>
  <c r="CL28" i="59"/>
  <c r="BW28" i="59"/>
  <c r="CE28" i="59"/>
  <c r="CM28" i="59"/>
  <c r="BX28" i="59"/>
  <c r="CF28" i="59"/>
  <c r="CN28" i="59"/>
  <c r="BY28" i="59"/>
  <c r="CG28" i="59"/>
  <c r="CO28" i="59"/>
  <c r="CH28" i="59"/>
  <c r="CP28" i="59"/>
  <c r="CI28" i="59"/>
  <c r="CJ28" i="59"/>
  <c r="CK28" i="59"/>
  <c r="CQ28" i="59"/>
  <c r="CR28" i="59"/>
  <c r="BZ26" i="59"/>
  <c r="CA26" i="59"/>
  <c r="CB26" i="59"/>
  <c r="CC26" i="59"/>
  <c r="BZ41" i="59"/>
  <c r="CA41" i="59"/>
  <c r="CB41" i="59"/>
  <c r="CC41" i="59"/>
  <c r="CP39" i="59"/>
  <c r="BW44" i="59"/>
  <c r="CO44" i="59"/>
  <c r="CG44" i="59"/>
  <c r="CE44" i="59"/>
  <c r="CH44" i="59"/>
  <c r="CM44" i="59"/>
  <c r="CP44" i="59"/>
  <c r="BX44" i="59"/>
  <c r="CJ44" i="59"/>
  <c r="CL44" i="59"/>
  <c r="CK44" i="59"/>
  <c r="CF44" i="59"/>
  <c r="CR44" i="59"/>
  <c r="BV44" i="59"/>
  <c r="CN44" i="59"/>
  <c r="CI44" i="59"/>
  <c r="CD44" i="59"/>
  <c r="BY44" i="59"/>
  <c r="CQ44" i="59"/>
  <c r="CJ34" i="59"/>
  <c r="BV34" i="59"/>
  <c r="CK34" i="59"/>
  <c r="CR34" i="59"/>
  <c r="CI34" i="59"/>
  <c r="CM34" i="59"/>
  <c r="BY34" i="59"/>
  <c r="BW34" i="59"/>
  <c r="BX34" i="59"/>
  <c r="CO34" i="59"/>
  <c r="CL34" i="59"/>
  <c r="CF34" i="59"/>
  <c r="CD34" i="59"/>
  <c r="CN34" i="59"/>
  <c r="CQ34" i="59"/>
  <c r="CH34" i="59"/>
  <c r="CE34" i="59"/>
  <c r="CP34" i="59"/>
  <c r="CG34" i="59"/>
  <c r="BZ43" i="59"/>
  <c r="CA43" i="59"/>
  <c r="CC43" i="59"/>
  <c r="CB43" i="59"/>
  <c r="CE39" i="59"/>
  <c r="CQ39" i="59"/>
  <c r="BV38" i="59"/>
  <c r="BW38" i="59"/>
  <c r="CE38" i="59"/>
  <c r="CD38" i="59"/>
  <c r="CH38" i="59"/>
  <c r="CP38" i="59"/>
  <c r="CL38" i="59"/>
  <c r="CR38" i="59"/>
  <c r="CO38" i="59"/>
  <c r="BX38" i="59"/>
  <c r="BY38" i="59"/>
  <c r="CF38" i="59"/>
  <c r="CI38" i="59"/>
  <c r="CN38" i="59"/>
  <c r="CJ38" i="59"/>
  <c r="CM38" i="59"/>
  <c r="CG38" i="59"/>
  <c r="CK38" i="59"/>
  <c r="CQ38" i="59"/>
  <c r="CP35" i="59"/>
  <c r="CG35" i="59"/>
  <c r="BY23" i="59"/>
  <c r="CE23" i="59"/>
  <c r="CQ23" i="59"/>
  <c r="CB45" i="59"/>
  <c r="CC45" i="59"/>
  <c r="CA45" i="59"/>
  <c r="BZ45" i="59"/>
  <c r="CN39" i="59"/>
  <c r="BW39" i="59"/>
  <c r="CN35" i="59"/>
  <c r="BX23" i="59"/>
  <c r="BW23" i="59"/>
  <c r="BZ42" i="59"/>
  <c r="CA42" i="59"/>
  <c r="CB42" i="59"/>
  <c r="CC42" i="59"/>
  <c r="CI24" i="59"/>
  <c r="CQ24" i="59"/>
  <c r="BY24" i="59"/>
  <c r="CG24" i="59"/>
  <c r="CO24" i="59"/>
  <c r="BW24" i="59"/>
  <c r="CM24" i="59"/>
  <c r="BX24" i="59"/>
  <c r="CE24" i="59"/>
  <c r="CF24" i="59"/>
  <c r="CN24" i="59"/>
  <c r="CR24" i="59"/>
  <c r="CJ24" i="59"/>
  <c r="CH24" i="59"/>
  <c r="CP24" i="59"/>
  <c r="BV24" i="59"/>
  <c r="CL24" i="59"/>
  <c r="CK24" i="59"/>
  <c r="CD24" i="59"/>
  <c r="CK21" i="59"/>
  <c r="CN21" i="59"/>
  <c r="CO21" i="59"/>
  <c r="CG21" i="59"/>
  <c r="BV21" i="59"/>
  <c r="CH21" i="59"/>
  <c r="CL21" i="59"/>
  <c r="CI21" i="59"/>
  <c r="BW21" i="59"/>
  <c r="CE21" i="59"/>
  <c r="CM21" i="59"/>
  <c r="CP21" i="59"/>
  <c r="BX21" i="59"/>
  <c r="CQ21" i="59"/>
  <c r="CF21" i="59"/>
  <c r="CJ21" i="59"/>
  <c r="CD21" i="59"/>
  <c r="BY21" i="59"/>
  <c r="CB21" i="59" s="1"/>
  <c r="CB18" i="59"/>
  <c r="CC18" i="59"/>
  <c r="CA18" i="59"/>
  <c r="BZ18" i="59"/>
  <c r="BZ20" i="59"/>
  <c r="CA20" i="59"/>
  <c r="CB20" i="59"/>
  <c r="CC20" i="59"/>
  <c r="CA19" i="59"/>
  <c r="CB19" i="59"/>
  <c r="CC19" i="59"/>
  <c r="BZ19" i="59"/>
  <c r="CQ15" i="59"/>
  <c r="CE15" i="59"/>
  <c r="BW12" i="59"/>
  <c r="CE12" i="59"/>
  <c r="CM12" i="59"/>
  <c r="BV12" i="59"/>
  <c r="CL12" i="59"/>
  <c r="BX12" i="59"/>
  <c r="CF12" i="59"/>
  <c r="CN12" i="59"/>
  <c r="BY12" i="59"/>
  <c r="CG12" i="59"/>
  <c r="CO12" i="59"/>
  <c r="CD12" i="59"/>
  <c r="CH12" i="59"/>
  <c r="CP12" i="59"/>
  <c r="CI12" i="59"/>
  <c r="CQ12" i="59"/>
  <c r="CJ12" i="59"/>
  <c r="CR12" i="59"/>
  <c r="CK12" i="59"/>
  <c r="CG15" i="59"/>
  <c r="CL15" i="59"/>
  <c r="CC14" i="59"/>
  <c r="BZ14" i="59"/>
  <c r="CA14" i="59"/>
  <c r="CB14" i="59"/>
  <c r="CA8" i="59"/>
  <c r="CB8" i="59"/>
  <c r="CC8" i="59"/>
  <c r="BZ8" i="59"/>
  <c r="BY15" i="59"/>
  <c r="CD15" i="59"/>
  <c r="CN15" i="59"/>
  <c r="BV15" i="59"/>
  <c r="BZ13" i="59"/>
  <c r="CA13" i="59"/>
  <c r="CC13" i="59"/>
  <c r="CB13" i="59"/>
  <c r="CA16" i="59"/>
  <c r="CB16" i="59"/>
  <c r="CC16" i="59"/>
  <c r="BZ16" i="59"/>
  <c r="CI15" i="59"/>
  <c r="CF15" i="59"/>
  <c r="CK15" i="59"/>
  <c r="BZ17" i="59"/>
  <c r="CA17" i="59"/>
  <c r="CB17" i="59"/>
  <c r="CC17" i="59"/>
  <c r="CP15" i="59"/>
  <c r="BX15" i="59"/>
  <c r="CR15" i="59"/>
  <c r="BZ10" i="59"/>
  <c r="CA10" i="59"/>
  <c r="CB10" i="59"/>
  <c r="CC10" i="59"/>
  <c r="BZ9" i="59"/>
  <c r="CA9" i="59"/>
  <c r="CB9" i="59"/>
  <c r="CC9" i="59"/>
  <c r="CH15" i="59"/>
  <c r="CM15" i="59"/>
  <c r="CM11" i="59"/>
  <c r="BW11" i="59"/>
  <c r="CI11" i="59"/>
  <c r="CQ11" i="59"/>
  <c r="CE11" i="59"/>
  <c r="CK11" i="59"/>
  <c r="CL11" i="59"/>
  <c r="CN11" i="59"/>
  <c r="CD11" i="59"/>
  <c r="CP11" i="59"/>
  <c r="CF11" i="59"/>
  <c r="BV11" i="59"/>
  <c r="CH11" i="59"/>
  <c r="CR11" i="59"/>
  <c r="CO11" i="59"/>
  <c r="BX11" i="59"/>
  <c r="CJ11" i="59"/>
  <c r="CG11" i="59"/>
  <c r="BY11" i="59"/>
  <c r="CB6" i="59"/>
  <c r="CA6" i="59"/>
  <c r="BZ6" i="59"/>
  <c r="CC6" i="59"/>
  <c r="BT85" i="59"/>
  <c r="BT87" i="59"/>
  <c r="BN83" i="59"/>
  <c r="BN84" i="59" s="1"/>
  <c r="BT86" i="59"/>
  <c r="BC93" i="59"/>
  <c r="BT88" i="59"/>
  <c r="BD93" i="59"/>
  <c r="BM93" i="59"/>
  <c r="BO83" i="59"/>
  <c r="BO84" i="59" s="1"/>
  <c r="BP83" i="59"/>
  <c r="BP84" i="59" s="1"/>
  <c r="BU87" i="59"/>
  <c r="BU85" i="59"/>
  <c r="BU86" i="59"/>
  <c r="BU88" i="59"/>
  <c r="BF83" i="59"/>
  <c r="BF84" i="59" s="1"/>
  <c r="BK96" i="59"/>
  <c r="BK89" i="59"/>
  <c r="BN85" i="59"/>
  <c r="BL84" i="59"/>
  <c r="BK92" i="59"/>
  <c r="BL109" i="59"/>
  <c r="BL101" i="59"/>
  <c r="BL112" i="59"/>
  <c r="BL91" i="59"/>
  <c r="BL95" i="59"/>
  <c r="BL97" i="59"/>
  <c r="BD91" i="59"/>
  <c r="BD97" i="59"/>
  <c r="BD95" i="59"/>
  <c r="BS87" i="59"/>
  <c r="BS88" i="59"/>
  <c r="BS85" i="59"/>
  <c r="BS86" i="59"/>
  <c r="BC94" i="59"/>
  <c r="BQ83" i="59"/>
  <c r="BQ84" i="59" s="1"/>
  <c r="BD96" i="59"/>
  <c r="BD89" i="59"/>
  <c r="BD92" i="59"/>
  <c r="BH83" i="59"/>
  <c r="BH84" i="59" s="1"/>
  <c r="BK94" i="59"/>
  <c r="BN87" i="59"/>
  <c r="BD94" i="59"/>
  <c r="BE85" i="59"/>
  <c r="BB89" i="59"/>
  <c r="BB92" i="59"/>
  <c r="BB96" i="59"/>
  <c r="BM92" i="59"/>
  <c r="BM89" i="59"/>
  <c r="BM96" i="59"/>
  <c r="BK97" i="59"/>
  <c r="BK95" i="59"/>
  <c r="BK91" i="59"/>
  <c r="BN88" i="59"/>
  <c r="BL93" i="59"/>
  <c r="BB93" i="59"/>
  <c r="BE86" i="59"/>
  <c r="BM94" i="59"/>
  <c r="BC89" i="59"/>
  <c r="BC92" i="59"/>
  <c r="BC96" i="59"/>
  <c r="BC97" i="59"/>
  <c r="BC95" i="59"/>
  <c r="BC91" i="59"/>
  <c r="BG83" i="59"/>
  <c r="BG84" i="59" s="1"/>
  <c r="BB97" i="59"/>
  <c r="BB95" i="59"/>
  <c r="BB91" i="59"/>
  <c r="BE88" i="59"/>
  <c r="BL96" i="59"/>
  <c r="BL92" i="59"/>
  <c r="BL89" i="59"/>
  <c r="BE83" i="59"/>
  <c r="BE84" i="59" s="1"/>
  <c r="BE87" i="59"/>
  <c r="BB94" i="59"/>
  <c r="BE94" i="59" s="1"/>
  <c r="BM97" i="59"/>
  <c r="BM95" i="59"/>
  <c r="BM91" i="59"/>
  <c r="BN86" i="59"/>
  <c r="BK93" i="59"/>
  <c r="BL94" i="59"/>
  <c r="BZ1489" i="50"/>
  <c r="CA1489" i="50"/>
  <c r="CB1489" i="50"/>
  <c r="CC1489" i="50"/>
  <c r="BZ1352" i="50"/>
  <c r="CA1352" i="50"/>
  <c r="CB1352" i="50"/>
  <c r="CC1352" i="50"/>
  <c r="BZ1455" i="50"/>
  <c r="CA1455" i="50"/>
  <c r="CB1455" i="50"/>
  <c r="CC1455" i="50"/>
  <c r="BZ1317" i="50"/>
  <c r="CA1317" i="50"/>
  <c r="CB1317" i="50"/>
  <c r="CC1317" i="50"/>
  <c r="BZ1557" i="50"/>
  <c r="CA1557" i="50"/>
  <c r="CB1557" i="50"/>
  <c r="CC1557" i="50"/>
  <c r="BZ1016" i="50"/>
  <c r="CA1016" i="50"/>
  <c r="CB1016" i="50"/>
  <c r="CC1016" i="50"/>
  <c r="CA11" i="50"/>
  <c r="BZ11" i="50"/>
  <c r="CB11" i="50"/>
  <c r="CC11" i="50"/>
  <c r="CB689" i="50"/>
  <c r="CC689" i="50"/>
  <c r="BZ689" i="50"/>
  <c r="CA689" i="50"/>
  <c r="BZ1412" i="50"/>
  <c r="CA1412" i="50"/>
  <c r="CB1412" i="50"/>
  <c r="CC1412" i="50"/>
  <c r="CB745" i="50"/>
  <c r="CC745" i="50"/>
  <c r="BZ745" i="50"/>
  <c r="CA745" i="50"/>
  <c r="BZ732" i="50"/>
  <c r="CA732" i="50"/>
  <c r="CB732" i="50"/>
  <c r="CC732" i="50"/>
  <c r="CB1041" i="50"/>
  <c r="CC1041" i="50"/>
  <c r="BZ1041" i="50"/>
  <c r="CA1041" i="50"/>
  <c r="CC385" i="50"/>
  <c r="BZ385" i="50"/>
  <c r="CA385" i="50"/>
  <c r="CB385" i="50"/>
  <c r="BZ1460" i="50"/>
  <c r="CA1460" i="50"/>
  <c r="CB1460" i="50"/>
  <c r="CC1460" i="50"/>
  <c r="BZ1541" i="50"/>
  <c r="CA1541" i="50"/>
  <c r="CB1541" i="50"/>
  <c r="CC1541" i="50"/>
  <c r="BZ1306" i="50"/>
  <c r="CA1306" i="50"/>
  <c r="CB1306" i="50"/>
  <c r="CC1306" i="50"/>
  <c r="BZ1363" i="50"/>
  <c r="CA1363" i="50"/>
  <c r="CB1363" i="50"/>
  <c r="CC1363" i="50"/>
  <c r="CC1554" i="50"/>
  <c r="BZ1554" i="50"/>
  <c r="CA1554" i="50"/>
  <c r="CB1554" i="50"/>
  <c r="BZ1484" i="50"/>
  <c r="CA1484" i="50"/>
  <c r="CB1484" i="50"/>
  <c r="CC1484" i="50"/>
  <c r="CB945" i="50"/>
  <c r="CC945" i="50"/>
  <c r="BZ945" i="50"/>
  <c r="CA945" i="50"/>
  <c r="CB1203" i="50"/>
  <c r="CC1203" i="50"/>
  <c r="BZ1203" i="50"/>
  <c r="CA1203" i="50"/>
  <c r="CA65" i="50"/>
  <c r="BZ65" i="50"/>
  <c r="CB65" i="50"/>
  <c r="CC65" i="50"/>
  <c r="CC140" i="50"/>
  <c r="BZ140" i="50"/>
  <c r="CA140" i="50"/>
  <c r="CB140" i="50"/>
  <c r="CC100" i="50"/>
  <c r="BZ100" i="50"/>
  <c r="CA100" i="50"/>
  <c r="CB100" i="50"/>
  <c r="BZ580" i="50"/>
  <c r="CA580" i="50"/>
  <c r="CB580" i="50"/>
  <c r="CC580" i="50"/>
  <c r="CB1127" i="50"/>
  <c r="CC1127" i="50"/>
  <c r="BZ1127" i="50"/>
  <c r="CA1127" i="50"/>
  <c r="BZ1236" i="50"/>
  <c r="CA1236" i="50"/>
  <c r="CB1236" i="50"/>
  <c r="CC1236" i="50"/>
  <c r="CB739" i="50"/>
  <c r="CC739" i="50"/>
  <c r="BZ739" i="50"/>
  <c r="CA739" i="50"/>
  <c r="CB777" i="50"/>
  <c r="CC777" i="50"/>
  <c r="BZ777" i="50"/>
  <c r="CA777" i="50"/>
  <c r="CA103" i="50"/>
  <c r="BZ103" i="50"/>
  <c r="CB103" i="50"/>
  <c r="CC103" i="50"/>
  <c r="BZ1452" i="50"/>
  <c r="CA1452" i="50"/>
  <c r="CB1452" i="50"/>
  <c r="CC1452" i="50"/>
  <c r="BZ1266" i="50"/>
  <c r="CA1266" i="50"/>
  <c r="CB1266" i="50"/>
  <c r="CC1266" i="50"/>
  <c r="BZ532" i="50"/>
  <c r="CA532" i="50"/>
  <c r="CB532" i="50"/>
  <c r="CC532" i="50"/>
  <c r="BZ1424" i="50"/>
  <c r="CA1424" i="50"/>
  <c r="CB1424" i="50"/>
  <c r="CC1424" i="50"/>
  <c r="CC30" i="50"/>
  <c r="BZ30" i="50"/>
  <c r="CA30" i="50"/>
  <c r="CB30" i="50"/>
  <c r="BZ1467" i="50"/>
  <c r="CA1467" i="50"/>
  <c r="CB1467" i="50"/>
  <c r="CC1467" i="50"/>
  <c r="BZ1084" i="50"/>
  <c r="CA1084" i="50"/>
  <c r="CB1084" i="50"/>
  <c r="CC1084" i="50"/>
  <c r="BZ944" i="50"/>
  <c r="CA944" i="50"/>
  <c r="CB944" i="50"/>
  <c r="CC944" i="50"/>
  <c r="CC34" i="50"/>
  <c r="BZ34" i="50"/>
  <c r="CA34" i="50"/>
  <c r="CB34" i="50"/>
  <c r="CA121" i="50"/>
  <c r="BZ121" i="50"/>
  <c r="CB121" i="50"/>
  <c r="CC121" i="50"/>
  <c r="BZ612" i="50"/>
  <c r="CA612" i="50"/>
  <c r="CB612" i="50"/>
  <c r="CC612" i="50"/>
  <c r="BZ1144" i="50"/>
  <c r="CA1144" i="50"/>
  <c r="CB1144" i="50"/>
  <c r="CC1144" i="50"/>
  <c r="CC122" i="50"/>
  <c r="BZ122" i="50"/>
  <c r="CA122" i="50"/>
  <c r="CB122" i="50"/>
  <c r="BZ662" i="50"/>
  <c r="CA662" i="50"/>
  <c r="CB662" i="50"/>
  <c r="CC662" i="50"/>
  <c r="CB1199" i="50"/>
  <c r="CC1199" i="50"/>
  <c r="BZ1199" i="50"/>
  <c r="CA1199" i="50"/>
  <c r="BZ1506" i="50"/>
  <c r="CA1506" i="50"/>
  <c r="CB1506" i="50"/>
  <c r="CC1506" i="50"/>
  <c r="BZ1299" i="50"/>
  <c r="CA1299" i="50"/>
  <c r="CB1299" i="50"/>
  <c r="CC1299" i="50"/>
  <c r="BZ1335" i="50"/>
  <c r="CA1335" i="50"/>
  <c r="CB1335" i="50"/>
  <c r="CC1335" i="50"/>
  <c r="CB1083" i="50"/>
  <c r="CC1083" i="50"/>
  <c r="BZ1083" i="50"/>
  <c r="CA1083" i="50"/>
  <c r="BZ1548" i="50"/>
  <c r="CA1548" i="50"/>
  <c r="CB1548" i="50"/>
  <c r="CC1548" i="50"/>
  <c r="BZ708" i="50"/>
  <c r="CA708" i="50"/>
  <c r="CB708" i="50"/>
  <c r="CC708" i="50"/>
  <c r="BZ534" i="50"/>
  <c r="CA534" i="50"/>
  <c r="CB534" i="50"/>
  <c r="CC534" i="50"/>
  <c r="CB937" i="50"/>
  <c r="CC937" i="50"/>
  <c r="BZ937" i="50"/>
  <c r="CA937" i="50"/>
  <c r="BZ1487" i="50"/>
  <c r="CA1487" i="50"/>
  <c r="CB1487" i="50"/>
  <c r="CC1487" i="50"/>
  <c r="BZ392" i="50"/>
  <c r="CA392" i="50"/>
  <c r="CB392" i="50"/>
  <c r="CC392" i="50"/>
  <c r="BZ1530" i="50"/>
  <c r="CA1530" i="50"/>
  <c r="CB1530" i="50"/>
  <c r="CC1530" i="50"/>
  <c r="BZ746" i="50"/>
  <c r="CA746" i="50"/>
  <c r="CB746" i="50"/>
  <c r="CC746" i="50"/>
  <c r="BZ1440" i="50"/>
  <c r="CA1440" i="50"/>
  <c r="CB1440" i="50"/>
  <c r="CC1440" i="50"/>
  <c r="BZ1488" i="50"/>
  <c r="CA1488" i="50"/>
  <c r="CB1488" i="50"/>
  <c r="CC1488" i="50"/>
  <c r="BZ1028" i="50"/>
  <c r="CA1028" i="50"/>
  <c r="CB1028" i="50"/>
  <c r="CC1028" i="50"/>
  <c r="BZ1448" i="50"/>
  <c r="CA1448" i="50"/>
  <c r="CB1448" i="50"/>
  <c r="CC1448" i="50"/>
  <c r="CC1556" i="50"/>
  <c r="BZ1556" i="50"/>
  <c r="CA1556" i="50"/>
  <c r="CB1556" i="50"/>
  <c r="CB1235" i="50"/>
  <c r="CC1235" i="50"/>
  <c r="BZ1235" i="50"/>
  <c r="CA1235" i="50"/>
  <c r="BZ700" i="50"/>
  <c r="CA700" i="50"/>
  <c r="CB700" i="50"/>
  <c r="CC700" i="50"/>
  <c r="BZ1362" i="50"/>
  <c r="CA1362" i="50"/>
  <c r="CB1362" i="50"/>
  <c r="CC1362" i="50"/>
  <c r="CB815" i="50"/>
  <c r="CC815" i="50"/>
  <c r="BZ815" i="50"/>
  <c r="CA815" i="50"/>
  <c r="BZ1228" i="50"/>
  <c r="CA1228" i="50"/>
  <c r="CB1228" i="50"/>
  <c r="CC1228" i="50"/>
  <c r="CB785" i="50"/>
  <c r="CC785" i="50"/>
  <c r="BZ785" i="50"/>
  <c r="CA785" i="50"/>
  <c r="BZ530" i="50"/>
  <c r="CA530" i="50"/>
  <c r="CB530" i="50"/>
  <c r="CC530" i="50"/>
  <c r="BZ1477" i="50"/>
  <c r="CA1477" i="50"/>
  <c r="CB1477" i="50"/>
  <c r="CC1477" i="50"/>
  <c r="BZ1520" i="50"/>
  <c r="CA1520" i="50"/>
  <c r="CB1520" i="50"/>
  <c r="CC1520" i="50"/>
  <c r="BZ1543" i="50"/>
  <c r="CA1543" i="50"/>
  <c r="CB1543" i="50"/>
  <c r="CC1543" i="50"/>
  <c r="BZ1539" i="50"/>
  <c r="CA1539" i="50"/>
  <c r="CB1539" i="50"/>
  <c r="CC1539" i="50"/>
  <c r="BZ1523" i="50"/>
  <c r="CA1523" i="50"/>
  <c r="CB1523" i="50"/>
  <c r="CC1523" i="50"/>
  <c r="BZ856" i="50"/>
  <c r="CA856" i="50"/>
  <c r="CB856" i="50"/>
  <c r="CC856" i="50"/>
  <c r="CC533" i="50"/>
  <c r="BZ533" i="50"/>
  <c r="CA533" i="50"/>
  <c r="CB533" i="50"/>
  <c r="BZ820" i="50"/>
  <c r="CA820" i="50"/>
  <c r="CB820" i="50"/>
  <c r="CC820" i="50"/>
  <c r="BZ1206" i="50"/>
  <c r="CA1206" i="50"/>
  <c r="CB1206" i="50"/>
  <c r="CC1206" i="50"/>
  <c r="BZ1550" i="50"/>
  <c r="CA1550" i="50"/>
  <c r="CB1550" i="50"/>
  <c r="CC1550" i="50"/>
  <c r="CC557" i="50"/>
  <c r="BZ557" i="50"/>
  <c r="CA557" i="50"/>
  <c r="CB557" i="50"/>
  <c r="BZ854" i="50"/>
  <c r="CA854" i="50"/>
  <c r="CB854" i="50"/>
  <c r="CC854" i="50"/>
  <c r="BZ780" i="50"/>
  <c r="CA780" i="50"/>
  <c r="CB780" i="50"/>
  <c r="CC780" i="50"/>
  <c r="CB795" i="50"/>
  <c r="CC795" i="50"/>
  <c r="BZ795" i="50"/>
  <c r="CA795" i="50"/>
  <c r="BZ1314" i="50"/>
  <c r="CA1314" i="50"/>
  <c r="CB1314" i="50"/>
  <c r="CC1314" i="50"/>
  <c r="BZ1368" i="50"/>
  <c r="CA1368" i="50"/>
  <c r="CB1368" i="50"/>
  <c r="CC1368" i="50"/>
  <c r="BZ1547" i="50"/>
  <c r="CA1547" i="50"/>
  <c r="CB1547" i="50"/>
  <c r="CC1547" i="50"/>
  <c r="BZ1451" i="50"/>
  <c r="CA1451" i="50"/>
  <c r="CB1451" i="50"/>
  <c r="CC1451" i="50"/>
  <c r="BZ1421" i="50"/>
  <c r="CA1421" i="50"/>
  <c r="CB1421" i="50"/>
  <c r="CC1421" i="50"/>
  <c r="BZ1449" i="50"/>
  <c r="CA1449" i="50"/>
  <c r="CB1449" i="50"/>
  <c r="CC1449" i="50"/>
  <c r="BZ1086" i="50"/>
  <c r="CA1086" i="50"/>
  <c r="CB1086" i="50"/>
  <c r="CC1086" i="50"/>
  <c r="CB733" i="50"/>
  <c r="CC733" i="50"/>
  <c r="BZ733" i="50"/>
  <c r="CA733" i="50"/>
  <c r="CA57" i="50"/>
  <c r="BZ57" i="50"/>
  <c r="CB57" i="50"/>
  <c r="CC57" i="50"/>
  <c r="CA67" i="50"/>
  <c r="BZ67" i="50"/>
  <c r="CB67" i="50"/>
  <c r="CC67" i="50"/>
  <c r="CB783" i="50"/>
  <c r="CC783" i="50"/>
  <c r="BZ783" i="50"/>
  <c r="CA783" i="50"/>
  <c r="BZ438" i="50"/>
  <c r="CA438" i="50"/>
  <c r="CB438" i="50"/>
  <c r="CC438" i="50"/>
  <c r="CC56" i="50"/>
  <c r="BZ56" i="50"/>
  <c r="CA56" i="50"/>
  <c r="CB56" i="50"/>
  <c r="BZ1286" i="50"/>
  <c r="CA1286" i="50"/>
  <c r="CB1286" i="50"/>
  <c r="CC1286" i="50"/>
  <c r="BZ1034" i="50"/>
  <c r="CA1034" i="50"/>
  <c r="CB1034" i="50"/>
  <c r="CC1034" i="50"/>
  <c r="BZ914" i="50"/>
  <c r="CA914" i="50"/>
  <c r="CB914" i="50"/>
  <c r="CC914" i="50"/>
  <c r="BZ1312" i="50"/>
  <c r="CA1312" i="50"/>
  <c r="CB1312" i="50"/>
  <c r="CC1312" i="50"/>
  <c r="CB941" i="50"/>
  <c r="CC941" i="50"/>
  <c r="BZ941" i="50"/>
  <c r="CA941" i="50"/>
  <c r="BZ440" i="50"/>
  <c r="CA440" i="50"/>
  <c r="CB440" i="50"/>
  <c r="CC440" i="50"/>
  <c r="BZ582" i="50"/>
  <c r="CA582" i="50"/>
  <c r="CB582" i="50"/>
  <c r="CC582" i="50"/>
  <c r="BW792" i="50"/>
  <c r="BX679" i="50"/>
  <c r="CE35" i="50"/>
  <c r="BV745" i="50"/>
  <c r="BV187" i="50"/>
  <c r="BY1134" i="50"/>
  <c r="BY876" i="50"/>
  <c r="BY526" i="50"/>
  <c r="BY679" i="50"/>
  <c r="BY1283" i="50"/>
  <c r="BW1260" i="50"/>
  <c r="BY952" i="50"/>
  <c r="BY1126" i="50"/>
  <c r="BV445" i="50"/>
  <c r="BY1218" i="50"/>
  <c r="BY1479" i="50"/>
  <c r="BW1071" i="50"/>
  <c r="BY1471" i="50"/>
  <c r="BY1253" i="50"/>
  <c r="BY1339" i="50"/>
  <c r="BY1509" i="50"/>
  <c r="BY1173" i="50"/>
  <c r="BY1023" i="50"/>
  <c r="BY1499" i="50"/>
  <c r="BY1169" i="50"/>
  <c r="BY655" i="50"/>
  <c r="BY1246" i="50"/>
  <c r="BY791" i="50"/>
  <c r="BY591" i="50"/>
  <c r="BY437" i="50"/>
  <c r="BY514" i="50"/>
  <c r="BV875" i="50"/>
  <c r="BY97" i="50"/>
  <c r="BY983" i="50"/>
  <c r="BY1399" i="50"/>
  <c r="BY1267" i="50"/>
  <c r="BY399" i="50"/>
  <c r="BY1437" i="50"/>
  <c r="BY423" i="50"/>
  <c r="CJ581" i="50"/>
  <c r="BY73" i="50"/>
  <c r="BY736" i="50"/>
  <c r="BY1340" i="50"/>
  <c r="BY1278" i="50"/>
  <c r="BY1386" i="50"/>
  <c r="BY1391" i="50"/>
  <c r="BY1378" i="50"/>
  <c r="BY1031" i="50"/>
  <c r="BY1469" i="50"/>
  <c r="BY931" i="50"/>
  <c r="BY1112" i="50"/>
  <c r="BY1209" i="50"/>
  <c r="BY684" i="50"/>
  <c r="BY729" i="50"/>
  <c r="BY147" i="50"/>
  <c r="BV199" i="50"/>
  <c r="BY162" i="50"/>
  <c r="BY1483" i="50"/>
  <c r="BY1069" i="50"/>
  <c r="BY1294" i="50"/>
  <c r="BW878" i="50"/>
  <c r="BY10" i="50"/>
  <c r="BY1519" i="50"/>
  <c r="BY401" i="50"/>
  <c r="BY1111" i="50"/>
  <c r="BY1505" i="50"/>
  <c r="BY1125" i="50"/>
  <c r="BY1351" i="50"/>
  <c r="BY1303" i="50"/>
  <c r="BY1459" i="50"/>
  <c r="BY75" i="50"/>
  <c r="BY1472" i="50"/>
  <c r="BY1359" i="50"/>
  <c r="BY1549" i="50"/>
  <c r="BY1085" i="50"/>
  <c r="BY1515" i="50"/>
  <c r="BY381" i="50"/>
  <c r="BY764" i="50"/>
  <c r="BY871" i="50"/>
  <c r="BY1510" i="50"/>
  <c r="BY634" i="50"/>
  <c r="BY442" i="50"/>
  <c r="BY24" i="50"/>
  <c r="BY1070" i="50"/>
  <c r="BY36" i="50"/>
  <c r="BY529" i="50"/>
  <c r="BY643" i="50"/>
  <c r="BY1054" i="50"/>
  <c r="BY838" i="50"/>
  <c r="BY755" i="50"/>
  <c r="BY493" i="50"/>
  <c r="BY18" i="50"/>
  <c r="BY37" i="50"/>
  <c r="BY842" i="50"/>
  <c r="BY459" i="50"/>
  <c r="BY566" i="50"/>
  <c r="BY258" i="50"/>
  <c r="BY825" i="50"/>
  <c r="BY1514" i="50"/>
  <c r="BY897" i="50"/>
  <c r="BY731" i="50"/>
  <c r="BY722" i="50"/>
  <c r="BY1465" i="50"/>
  <c r="BY220" i="50"/>
  <c r="BY1497" i="50"/>
  <c r="BY719" i="50"/>
  <c r="BY567" i="50"/>
  <c r="BY1545" i="50"/>
  <c r="BY1559" i="50"/>
  <c r="BY1076" i="50"/>
  <c r="BY585" i="50"/>
  <c r="BY306" i="50"/>
  <c r="BY201" i="50"/>
  <c r="BY555" i="50"/>
  <c r="BY671" i="50"/>
  <c r="BY1307" i="50"/>
  <c r="BY754" i="50"/>
  <c r="BY1240" i="50"/>
  <c r="BX425" i="50"/>
  <c r="BY953" i="50"/>
  <c r="BY1238" i="50"/>
  <c r="BY1478" i="50"/>
  <c r="BY622" i="50"/>
  <c r="BY857" i="50"/>
  <c r="BX571" i="50"/>
  <c r="BY1434" i="50"/>
  <c r="BY1461" i="50"/>
  <c r="BY1383" i="50"/>
  <c r="BY1492" i="50"/>
  <c r="BY412" i="50"/>
  <c r="BY1561" i="50"/>
  <c r="CN405" i="50"/>
  <c r="BY1466" i="50"/>
  <c r="BV1220" i="50"/>
  <c r="BY1256" i="50"/>
  <c r="CO602" i="50"/>
  <c r="BY1480" i="50"/>
  <c r="BY1544" i="50"/>
  <c r="BY1019" i="50"/>
  <c r="BY150" i="50"/>
  <c r="BY294" i="50"/>
  <c r="BY76" i="50"/>
  <c r="BY1318" i="50"/>
  <c r="BY1124" i="50"/>
  <c r="BY133" i="50"/>
  <c r="BY42" i="50"/>
  <c r="BY1007" i="50"/>
  <c r="BY559" i="50"/>
  <c r="BY1172" i="50"/>
  <c r="BY865" i="50"/>
  <c r="BY799" i="50"/>
  <c r="BY484" i="50"/>
  <c r="BY436" i="50"/>
  <c r="BY1159" i="50"/>
  <c r="BY652" i="50"/>
  <c r="BY860" i="50"/>
  <c r="BY369" i="50"/>
  <c r="BY1241" i="50"/>
  <c r="BY1223" i="50"/>
  <c r="BY828" i="50"/>
  <c r="BY1059" i="50"/>
  <c r="BY798" i="50"/>
  <c r="BY817" i="50"/>
  <c r="BY1075" i="50"/>
  <c r="BY1208" i="50"/>
  <c r="BY450" i="50"/>
  <c r="BY833" i="50"/>
  <c r="BY541" i="50"/>
  <c r="BY1135" i="50"/>
  <c r="BY106" i="50"/>
  <c r="BY157" i="50"/>
  <c r="BY284" i="50"/>
  <c r="BY1291" i="50"/>
  <c r="BY1416" i="50"/>
  <c r="CM433" i="50"/>
  <c r="CM1260" i="50"/>
  <c r="BY428" i="50"/>
  <c r="BY1458" i="50"/>
  <c r="BY1474" i="50"/>
  <c r="BY1470" i="50"/>
  <c r="BY1346" i="50"/>
  <c r="CJ321" i="50"/>
  <c r="BY1322" i="50"/>
  <c r="BY1257" i="50"/>
  <c r="BY538" i="50"/>
  <c r="BY1542" i="50"/>
  <c r="BY1167" i="50"/>
  <c r="BY237" i="50"/>
  <c r="BY1457" i="50"/>
  <c r="BY763" i="50"/>
  <c r="BY1120" i="50"/>
  <c r="BY1292" i="50"/>
  <c r="BY1305" i="50"/>
  <c r="BY1531" i="50"/>
  <c r="BY1558" i="50"/>
  <c r="BY1333" i="50"/>
  <c r="BV1217" i="50"/>
  <c r="BY1555" i="50"/>
  <c r="CK26" i="50"/>
  <c r="CJ610" i="50"/>
  <c r="BY1357" i="50"/>
  <c r="CQ1202" i="50"/>
  <c r="CD354" i="50"/>
  <c r="CD1551" i="50"/>
  <c r="BY1410" i="50"/>
  <c r="BY687" i="50"/>
  <c r="BY72" i="50"/>
  <c r="BY631" i="50"/>
  <c r="BY604" i="50"/>
  <c r="BY409" i="50"/>
  <c r="BY1439" i="50"/>
  <c r="BY1249" i="50"/>
  <c r="BY387" i="50"/>
  <c r="BY750" i="50"/>
  <c r="BY359" i="50"/>
  <c r="BY397" i="50"/>
  <c r="BY1025" i="50"/>
  <c r="BY760" i="50"/>
  <c r="BY80" i="50"/>
  <c r="BY1115" i="50"/>
  <c r="BY515" i="50"/>
  <c r="BY913" i="50"/>
  <c r="CQ1323" i="50"/>
  <c r="BY1323" i="50"/>
  <c r="CK1068" i="50"/>
  <c r="BY1068" i="50"/>
  <c r="CM1068" i="50"/>
  <c r="CP1068" i="50"/>
  <c r="CN183" i="50"/>
  <c r="BY183" i="50"/>
  <c r="CK934" i="50"/>
  <c r="BY934" i="50"/>
  <c r="BY1295" i="50"/>
  <c r="BY1113" i="50"/>
  <c r="CO1113" i="50"/>
  <c r="BY1394" i="50"/>
  <c r="BY1168" i="50"/>
  <c r="BX878" i="50"/>
  <c r="CK380" i="50"/>
  <c r="BY380" i="50"/>
  <c r="BY1526" i="50"/>
  <c r="BY205" i="50"/>
  <c r="CQ205" i="50"/>
  <c r="CK205" i="50"/>
  <c r="CI615" i="50"/>
  <c r="CN615" i="50"/>
  <c r="BY615" i="50"/>
  <c r="CO615" i="50"/>
  <c r="CP1176" i="50"/>
  <c r="BY1176" i="50"/>
  <c r="CK1176" i="50"/>
  <c r="CR1176" i="50"/>
  <c r="CL1258" i="50"/>
  <c r="BY1258" i="50"/>
  <c r="BY1270" i="50"/>
  <c r="CK1409" i="50"/>
  <c r="BY1409" i="50"/>
  <c r="BY1376" i="50"/>
  <c r="BY1259" i="50"/>
  <c r="BY1491" i="50"/>
  <c r="BY1301" i="50"/>
  <c r="CR1008" i="50"/>
  <c r="CQ1008" i="50"/>
  <c r="BY1008" i="50"/>
  <c r="CD1289" i="50"/>
  <c r="BY1289" i="50"/>
  <c r="CM1289" i="50"/>
  <c r="CN1289" i="50"/>
  <c r="CK1289" i="50"/>
  <c r="CL1289" i="50"/>
  <c r="CO920" i="50"/>
  <c r="CI920" i="50"/>
  <c r="CR920" i="50"/>
  <c r="BY920" i="50"/>
  <c r="CL1064" i="50"/>
  <c r="CI1064" i="50"/>
  <c r="CK1064" i="50"/>
  <c r="BY1064" i="50"/>
  <c r="CI648" i="50"/>
  <c r="BY648" i="50"/>
  <c r="CF508" i="50"/>
  <c r="CK508" i="50"/>
  <c r="CL475" i="50"/>
  <c r="BY475" i="50"/>
  <c r="CK602" i="50"/>
  <c r="BY602" i="50"/>
  <c r="BY1328" i="50"/>
  <c r="BY1211" i="50"/>
  <c r="CQ1211" i="50"/>
  <c r="CR502" i="50"/>
  <c r="BY502" i="50"/>
  <c r="BY1507" i="50"/>
  <c r="BY658" i="50"/>
  <c r="BY255" i="50"/>
  <c r="BY889" i="50"/>
  <c r="BY185" i="50"/>
  <c r="BY599" i="50"/>
  <c r="CK1422" i="50"/>
  <c r="BY1422" i="50"/>
  <c r="BY821" i="50"/>
  <c r="BY737" i="50"/>
  <c r="BY974" i="50"/>
  <c r="BY466" i="50"/>
  <c r="BY859" i="50"/>
  <c r="BY832" i="50"/>
  <c r="BY781" i="50"/>
  <c r="BY1524" i="50"/>
  <c r="BY1029" i="50"/>
  <c r="BY1056" i="50"/>
  <c r="BY370" i="50"/>
  <c r="BY535" i="50"/>
  <c r="BY1222" i="50"/>
  <c r="BY510" i="50"/>
  <c r="BY448" i="50"/>
  <c r="BY703" i="50"/>
  <c r="BY461" i="50"/>
  <c r="BY1096" i="50"/>
  <c r="BY396" i="50"/>
  <c r="BY1129" i="50"/>
  <c r="BY527" i="50"/>
  <c r="BY1414" i="50"/>
  <c r="BY759" i="50"/>
  <c r="BY824" i="50"/>
  <c r="BY531" i="50"/>
  <c r="BY584" i="50"/>
  <c r="BY909" i="50"/>
  <c r="BY1310" i="50"/>
  <c r="BY1163" i="50"/>
  <c r="BY831" i="50"/>
  <c r="BY1055" i="50"/>
  <c r="BY970" i="50"/>
  <c r="BY308" i="50"/>
  <c r="BY917" i="50"/>
  <c r="BY363" i="50"/>
  <c r="BY104" i="50"/>
  <c r="BY339" i="50"/>
  <c r="BY320" i="50"/>
  <c r="BY1121" i="50"/>
  <c r="BY894" i="50"/>
  <c r="BY226" i="50"/>
  <c r="CI1080" i="50"/>
  <c r="BY1080" i="50"/>
  <c r="BY511" i="50"/>
  <c r="BY276" i="50"/>
  <c r="BY804" i="50"/>
  <c r="BY1153" i="50"/>
  <c r="BY629" i="50"/>
  <c r="CK1438" i="50"/>
  <c r="BY1438" i="50"/>
  <c r="CJ826" i="50"/>
  <c r="BY826" i="50"/>
  <c r="BY985" i="50"/>
  <c r="BY1502" i="50"/>
  <c r="CL1502" i="50"/>
  <c r="CJ1502" i="50"/>
  <c r="BY1387" i="50"/>
  <c r="CR311" i="50"/>
  <c r="BY311" i="50"/>
  <c r="CL1170" i="50"/>
  <c r="CR1170" i="50"/>
  <c r="CK1170" i="50"/>
  <c r="CO364" i="50"/>
  <c r="BY364" i="50"/>
  <c r="CO1074" i="50"/>
  <c r="BY1074" i="50"/>
  <c r="CP947" i="50"/>
  <c r="BY947" i="50"/>
  <c r="BY1417" i="50"/>
  <c r="BY420" i="50"/>
  <c r="BY951" i="50"/>
  <c r="BY1326" i="50"/>
  <c r="BY1161" i="50"/>
  <c r="BY1290" i="50"/>
  <c r="BY827" i="50"/>
  <c r="BY967" i="50"/>
  <c r="BY847" i="50"/>
  <c r="BY1442" i="50"/>
  <c r="BY478" i="50"/>
  <c r="BY969" i="50"/>
  <c r="BY1225" i="50"/>
  <c r="BY704" i="50"/>
  <c r="BY609" i="50"/>
  <c r="BY766" i="50"/>
  <c r="BY641" i="50"/>
  <c r="CK991" i="50"/>
  <c r="CI991" i="50"/>
  <c r="BY991" i="50"/>
  <c r="BY981" i="50"/>
  <c r="BY1122" i="50"/>
  <c r="BY921" i="50"/>
  <c r="BY1231" i="50"/>
  <c r="BY112" i="50"/>
  <c r="BY1133" i="50"/>
  <c r="BY344" i="50"/>
  <c r="BY302" i="50"/>
  <c r="BY593" i="50"/>
  <c r="BY803" i="50"/>
  <c r="BY328" i="50"/>
  <c r="BY1089" i="50"/>
  <c r="BY1116" i="50"/>
  <c r="BY435" i="50"/>
  <c r="BY141" i="50"/>
  <c r="BY569" i="50"/>
  <c r="BY55" i="50"/>
  <c r="BY672" i="50"/>
  <c r="BY1373" i="50"/>
  <c r="BY142" i="50"/>
  <c r="BY38" i="50"/>
  <c r="BY259" i="50"/>
  <c r="BY321" i="50"/>
  <c r="CI1311" i="50"/>
  <c r="BY1311" i="50"/>
  <c r="CJ1311" i="50"/>
  <c r="CL1311" i="50"/>
  <c r="CM182" i="50"/>
  <c r="CL182" i="50"/>
  <c r="BY182" i="50"/>
  <c r="CL227" i="50"/>
  <c r="BY227" i="50"/>
  <c r="BY1388" i="50"/>
  <c r="BY1533" i="50"/>
  <c r="CM676" i="50"/>
  <c r="BY676" i="50"/>
  <c r="CQ587" i="50"/>
  <c r="CL587" i="50"/>
  <c r="BY587" i="50"/>
  <c r="CM587" i="50"/>
  <c r="CL16" i="50"/>
  <c r="BY16" i="50"/>
  <c r="BY1367" i="50"/>
  <c r="CM1044" i="50"/>
  <c r="BY1044" i="50"/>
  <c r="CQ1395" i="50"/>
  <c r="CN1395" i="50"/>
  <c r="CP1395" i="50"/>
  <c r="BY1395" i="50"/>
  <c r="CL324" i="50"/>
  <c r="BY324" i="50"/>
  <c r="CP1364" i="50"/>
  <c r="BY1364" i="50"/>
  <c r="CP1537" i="50"/>
  <c r="BY1537" i="50"/>
  <c r="CO237" i="50"/>
  <c r="CP608" i="50"/>
  <c r="BY608" i="50"/>
  <c r="CM948" i="50"/>
  <c r="CP948" i="50"/>
  <c r="BY1280" i="50"/>
  <c r="BY1496" i="50"/>
  <c r="BY1560" i="50"/>
  <c r="BY1512" i="50"/>
  <c r="BY1511" i="50"/>
  <c r="BY1300" i="50"/>
  <c r="BY1427" i="50"/>
  <c r="BY1503" i="50"/>
  <c r="CO190" i="50"/>
  <c r="BY190" i="50"/>
  <c r="CI1185" i="50"/>
  <c r="BY1185" i="50"/>
  <c r="CP1329" i="50"/>
  <c r="BY1329" i="50"/>
  <c r="BY1371" i="50"/>
  <c r="BY1546" i="50"/>
  <c r="BY1094" i="50"/>
  <c r="CI1094" i="50"/>
  <c r="BY621" i="50"/>
  <c r="BY1370" i="50"/>
  <c r="BY1482" i="50"/>
  <c r="BY1516" i="50"/>
  <c r="BY421" i="50"/>
  <c r="CR421" i="50"/>
  <c r="CI421" i="50"/>
  <c r="CQ1000" i="50"/>
  <c r="CO1000" i="50"/>
  <c r="CP1000" i="50"/>
  <c r="BY1000" i="50"/>
  <c r="BY550" i="50"/>
  <c r="CI1087" i="50"/>
  <c r="BY1087" i="50"/>
  <c r="BY1444" i="50"/>
  <c r="BY1369" i="50"/>
  <c r="CO1369" i="50"/>
  <c r="CR1369" i="50"/>
  <c r="CQ143" i="50"/>
  <c r="CP143" i="50"/>
  <c r="BY143" i="50"/>
  <c r="CM143" i="50"/>
  <c r="BY1354" i="50"/>
  <c r="CQ1308" i="50"/>
  <c r="BY1308" i="50"/>
  <c r="CO1308" i="50"/>
  <c r="BY607" i="50"/>
  <c r="BY868" i="50"/>
  <c r="BY87" i="50"/>
  <c r="BY880" i="50"/>
  <c r="BY1131" i="50"/>
  <c r="BY864" i="50"/>
  <c r="BY975" i="50"/>
  <c r="BY590" i="50"/>
  <c r="BY1114" i="50"/>
  <c r="BY223" i="50"/>
  <c r="BY340" i="50"/>
  <c r="BY1132" i="50"/>
  <c r="BY489" i="50"/>
  <c r="BY1239" i="50"/>
  <c r="BY863" i="50"/>
  <c r="BY316" i="50"/>
  <c r="BY961" i="50"/>
  <c r="BY901" i="50"/>
  <c r="BY830" i="50"/>
  <c r="BY692" i="50"/>
  <c r="BY844" i="50"/>
  <c r="BY823" i="50"/>
  <c r="BY13" i="50"/>
  <c r="BY1190" i="50"/>
  <c r="BY81" i="50"/>
  <c r="BY588" i="50"/>
  <c r="BY431" i="50"/>
  <c r="BY1152" i="50"/>
  <c r="BY899" i="50"/>
  <c r="BY965" i="50"/>
  <c r="BY1248" i="50"/>
  <c r="BY657" i="50"/>
  <c r="BY406" i="50"/>
  <c r="BY611" i="50"/>
  <c r="BY661" i="50"/>
  <c r="BY109" i="50"/>
  <c r="BY1187" i="50"/>
  <c r="BY1046" i="50"/>
  <c r="CD64" i="50"/>
  <c r="CO64" i="50"/>
  <c r="CI64" i="50"/>
  <c r="BY64" i="50"/>
  <c r="BY318" i="50"/>
  <c r="BY681" i="50"/>
  <c r="BY626" i="50"/>
  <c r="BY808" i="50"/>
  <c r="BY472" i="50"/>
  <c r="BY811" i="50"/>
  <c r="BY948" i="50"/>
  <c r="CP715" i="50"/>
  <c r="BY715" i="50"/>
  <c r="CJ996" i="50"/>
  <c r="CN996" i="50"/>
  <c r="BY996" i="50"/>
  <c r="CN400" i="50"/>
  <c r="BY400" i="50"/>
  <c r="BY1137" i="50"/>
  <c r="BY1337" i="50"/>
  <c r="CL1337" i="50"/>
  <c r="CI870" i="50"/>
  <c r="BY870" i="50"/>
  <c r="CK870" i="50"/>
  <c r="CO870" i="50"/>
  <c r="CP723" i="50"/>
  <c r="BY723" i="50"/>
  <c r="CP936" i="50"/>
  <c r="BY936" i="50"/>
  <c r="BY1297" i="50"/>
  <c r="CD86" i="50"/>
  <c r="BY86" i="50"/>
  <c r="CD957" i="50"/>
  <c r="BY957" i="50"/>
  <c r="CN595" i="50"/>
  <c r="BY595" i="50"/>
  <c r="CO28" i="50"/>
  <c r="BY28" i="50"/>
  <c r="CP1085" i="50"/>
  <c r="BY1527" i="50"/>
  <c r="CJ1099" i="50"/>
  <c r="BY1099" i="50"/>
  <c r="CP1107" i="50"/>
  <c r="BY1107" i="50"/>
  <c r="BY1338" i="50"/>
  <c r="BY1508" i="50"/>
  <c r="BY1358" i="50"/>
  <c r="CI168" i="50"/>
  <c r="BY168" i="50"/>
  <c r="CP851" i="50"/>
  <c r="BY851" i="50"/>
  <c r="CP1201" i="50"/>
  <c r="BY1201" i="50"/>
  <c r="CN238" i="50"/>
  <c r="BY238" i="50"/>
  <c r="CD1423" i="50"/>
  <c r="BY1423" i="50"/>
  <c r="CJ825" i="50"/>
  <c r="BY1529" i="50"/>
  <c r="BY1435" i="50"/>
  <c r="BY1274" i="50"/>
  <c r="CN243" i="50"/>
  <c r="CP243" i="50"/>
  <c r="BY1063" i="50"/>
  <c r="BY1464" i="50"/>
  <c r="BY1490" i="50"/>
  <c r="BY1513" i="50"/>
  <c r="BY1344" i="50"/>
  <c r="BY1392" i="50"/>
  <c r="BY1345" i="50"/>
  <c r="BY1234" i="50"/>
  <c r="BY942" i="50"/>
  <c r="BY654" i="50"/>
  <c r="BY1528" i="50"/>
  <c r="BY1552" i="50"/>
  <c r="BY943" i="50"/>
  <c r="BY545" i="50"/>
  <c r="CO116" i="50"/>
  <c r="BY116" i="50"/>
  <c r="CQ116" i="50"/>
  <c r="CJ116" i="50"/>
  <c r="BY994" i="50"/>
  <c r="BY903" i="50"/>
  <c r="BY1233" i="50"/>
  <c r="BY1177" i="50"/>
  <c r="BY486" i="50"/>
  <c r="BY1188" i="50"/>
  <c r="BY548" i="50"/>
  <c r="BY407" i="50"/>
  <c r="BY537" i="50"/>
  <c r="BY415" i="50"/>
  <c r="BY765" i="50"/>
  <c r="BY840" i="50"/>
  <c r="BY810" i="50"/>
  <c r="BY111" i="50"/>
  <c r="BY779" i="50"/>
  <c r="BY837" i="50"/>
  <c r="BY451" i="50"/>
  <c r="BY1243" i="50"/>
  <c r="BY702" i="50"/>
  <c r="BY805" i="50"/>
  <c r="BY949" i="50"/>
  <c r="BY794" i="50"/>
  <c r="BY797" i="50"/>
  <c r="BY102" i="50"/>
  <c r="BY41" i="50"/>
  <c r="BY932" i="50"/>
  <c r="BY1393" i="50"/>
  <c r="BY482" i="50"/>
  <c r="BY1381" i="50"/>
  <c r="CN1207" i="50"/>
  <c r="CK1207" i="50"/>
  <c r="CJ1207" i="50"/>
  <c r="BY1207" i="50"/>
  <c r="BY314" i="50"/>
  <c r="BY398" i="50"/>
  <c r="BY522" i="50"/>
  <c r="BY188" i="50"/>
  <c r="BY394" i="50"/>
  <c r="BY167" i="50"/>
  <c r="BY887" i="50"/>
  <c r="BY556" i="50"/>
  <c r="CR1109" i="50"/>
  <c r="CI1109" i="50"/>
  <c r="CP1109" i="50"/>
  <c r="BY1109" i="50"/>
  <c r="CJ1109" i="50"/>
  <c r="BY402" i="50"/>
  <c r="BY260" i="50"/>
  <c r="BY1406" i="50"/>
  <c r="BY1140" i="50"/>
  <c r="BY1304" i="50"/>
  <c r="BY384" i="50"/>
  <c r="BY1101" i="50"/>
  <c r="BY71" i="50"/>
  <c r="BY581" i="50"/>
  <c r="CM331" i="50"/>
  <c r="BY331" i="50"/>
  <c r="CN988" i="50"/>
  <c r="BY988" i="50"/>
  <c r="CI131" i="50"/>
  <c r="BY131" i="50"/>
  <c r="CO1296" i="50"/>
  <c r="BY1296" i="50"/>
  <c r="CI214" i="50"/>
  <c r="BY214" i="50"/>
  <c r="CR474" i="50"/>
  <c r="BY474" i="50"/>
  <c r="BY1151" i="50"/>
  <c r="BY1155" i="50"/>
  <c r="BY1003" i="50"/>
  <c r="BY613" i="50"/>
  <c r="BY352" i="50"/>
  <c r="BY19" i="50"/>
  <c r="BY128" i="50"/>
  <c r="BY938" i="50"/>
  <c r="BY1062" i="50"/>
  <c r="BY1415" i="50"/>
  <c r="CJ425" i="50"/>
  <c r="BY425" i="50"/>
  <c r="BY408" i="50"/>
  <c r="CO503" i="50"/>
  <c r="BY503" i="50"/>
  <c r="CJ772" i="50"/>
  <c r="BY772" i="50"/>
  <c r="BY1146" i="50"/>
  <c r="BY269" i="50"/>
  <c r="BY806" i="50"/>
  <c r="BY905" i="50"/>
  <c r="BY247" i="50"/>
  <c r="BY635" i="50"/>
  <c r="BY430" i="50"/>
  <c r="BY1293" i="50"/>
  <c r="BY1078" i="50"/>
  <c r="BY1404" i="50"/>
  <c r="BY1162" i="50"/>
  <c r="BY376" i="50"/>
  <c r="BY373" i="50"/>
  <c r="BY49" i="50"/>
  <c r="BY509" i="50"/>
  <c r="BY224" i="50"/>
  <c r="BY796" i="50"/>
  <c r="BY619" i="50"/>
  <c r="BY788" i="50"/>
  <c r="BY342" i="50"/>
  <c r="BY807" i="50"/>
  <c r="CJ1324" i="50"/>
  <c r="CR1324" i="50"/>
  <c r="BY912" i="50"/>
  <c r="BY1042" i="50"/>
  <c r="BY1309" i="50"/>
  <c r="BY598" i="50"/>
  <c r="BY848" i="50"/>
  <c r="BY462" i="50"/>
  <c r="BY145" i="50"/>
  <c r="BY464" i="50"/>
  <c r="BY883" i="50"/>
  <c r="BY670" i="50"/>
  <c r="BY1037" i="50"/>
  <c r="BY935" i="50"/>
  <c r="BY26" i="50"/>
  <c r="BY257" i="50"/>
  <c r="BY46" i="50"/>
  <c r="BY1261" i="50"/>
  <c r="BY166" i="50"/>
  <c r="CM166" i="50"/>
  <c r="BY603" i="50"/>
  <c r="BY669" i="50"/>
  <c r="BY1210" i="50"/>
  <c r="BY1534" i="50"/>
  <c r="BY239" i="50"/>
  <c r="BY519" i="50"/>
  <c r="BY165" i="50"/>
  <c r="BY229" i="50"/>
  <c r="BY353" i="50"/>
  <c r="BY357" i="50"/>
  <c r="BY191" i="50"/>
  <c r="BY263" i="50"/>
  <c r="BY297" i="50"/>
  <c r="BY881" i="50"/>
  <c r="CP1447" i="50"/>
  <c r="BY1447" i="50"/>
  <c r="BY1316" i="50"/>
  <c r="BY1374" i="50"/>
  <c r="BY656" i="50"/>
  <c r="BY707" i="50"/>
  <c r="BY144" i="50"/>
  <c r="BY1353" i="50"/>
  <c r="BY250" i="50"/>
  <c r="CP427" i="50"/>
  <c r="BY427" i="50"/>
  <c r="BY1540" i="50"/>
  <c r="BY447" i="50"/>
  <c r="BY88" i="50"/>
  <c r="BY492" i="50"/>
  <c r="BY659" i="50"/>
  <c r="BY520" i="50"/>
  <c r="BY1193" i="50"/>
  <c r="BY69" i="50"/>
  <c r="BY691" i="50"/>
  <c r="BY129" i="50"/>
  <c r="BY861" i="50"/>
  <c r="CP1247" i="50"/>
  <c r="CL1247" i="50"/>
  <c r="BY1247" i="50"/>
  <c r="CK1018" i="50"/>
  <c r="CM1018" i="50"/>
  <c r="CJ1018" i="50"/>
  <c r="BY1018" i="50"/>
  <c r="CI477" i="50"/>
  <c r="CM477" i="50"/>
  <c r="BY477" i="50"/>
  <c r="CO477" i="50"/>
  <c r="BW817" i="50"/>
  <c r="BY1275" i="50"/>
  <c r="BY1522" i="50"/>
  <c r="BY1563" i="50"/>
  <c r="BY963" i="50"/>
  <c r="BY1436" i="50"/>
  <c r="BY1366" i="50"/>
  <c r="BY1330" i="50"/>
  <c r="BY1327" i="50"/>
  <c r="BY1349" i="50"/>
  <c r="CO1325" i="50"/>
  <c r="CQ1325" i="50"/>
  <c r="BY1325" i="50"/>
  <c r="BY1350" i="50"/>
  <c r="CO325" i="50"/>
  <c r="BY325" i="50"/>
  <c r="CO329" i="50"/>
  <c r="BY329" i="50"/>
  <c r="CD375" i="50"/>
  <c r="CN375" i="50"/>
  <c r="BY375" i="50"/>
  <c r="CK375" i="50"/>
  <c r="CL375" i="50"/>
  <c r="BY126" i="50"/>
  <c r="CQ617" i="50"/>
  <c r="BY617" i="50"/>
  <c r="CJ549" i="50"/>
  <c r="BY549" i="50"/>
  <c r="CM1313" i="50"/>
  <c r="CK1313" i="50"/>
  <c r="BY1313" i="50"/>
  <c r="CP1313" i="50"/>
  <c r="CR449" i="50"/>
  <c r="CQ449" i="50"/>
  <c r="CP449" i="50"/>
  <c r="BY449" i="50"/>
  <c r="BY751" i="50"/>
  <c r="CM954" i="50"/>
  <c r="BY954" i="50"/>
  <c r="BY25" i="50"/>
  <c r="BY543" i="50"/>
  <c r="BY768" i="50"/>
  <c r="BY1226" i="50"/>
  <c r="BY846" i="50"/>
  <c r="BY989" i="50"/>
  <c r="BY758" i="50"/>
  <c r="BY153" i="50"/>
  <c r="BY663" i="50"/>
  <c r="BY1195" i="50"/>
  <c r="BY78" i="50"/>
  <c r="BY1119" i="50"/>
  <c r="BY977" i="50"/>
  <c r="BY710" i="50"/>
  <c r="BY1071" i="50"/>
  <c r="BY1174" i="50"/>
  <c r="BY1216" i="50"/>
  <c r="BY835" i="50"/>
  <c r="BY877" i="50"/>
  <c r="BY711" i="50"/>
  <c r="BY1181" i="50"/>
  <c r="BY756" i="50"/>
  <c r="BY618" i="50"/>
  <c r="BY651" i="50"/>
  <c r="BY800" i="50"/>
  <c r="BY317" i="50"/>
  <c r="BY677" i="50"/>
  <c r="BY379" i="50"/>
  <c r="BY693" i="50"/>
  <c r="BY21" i="50"/>
  <c r="BY1518" i="50"/>
  <c r="BY1426" i="50"/>
  <c r="CN1092" i="50"/>
  <c r="BY1092" i="50"/>
  <c r="CP1092" i="50"/>
  <c r="CR1092" i="50"/>
  <c r="BY194" i="50"/>
  <c r="BY769" i="50"/>
  <c r="BY666" i="50"/>
  <c r="BY649" i="50"/>
  <c r="BY946" i="50"/>
  <c r="CJ1356" i="50"/>
  <c r="CN1356" i="50"/>
  <c r="BY1356" i="50"/>
  <c r="BY463" i="50"/>
  <c r="BY1015" i="50"/>
  <c r="BY645" i="50"/>
  <c r="BY686" i="50"/>
  <c r="BY1082" i="50"/>
  <c r="BY1067" i="50"/>
  <c r="BY724" i="50"/>
  <c r="BY1268" i="50"/>
  <c r="BY907" i="50"/>
  <c r="BY888" i="50"/>
  <c r="BY158" i="50"/>
  <c r="BY773" i="50"/>
  <c r="CN1468" i="50"/>
  <c r="BY1468" i="50"/>
  <c r="CI211" i="50"/>
  <c r="BY211" i="50"/>
  <c r="BY950" i="50"/>
  <c r="CL1073" i="50"/>
  <c r="CO1073" i="50"/>
  <c r="CI1073" i="50"/>
  <c r="BY1073" i="50"/>
  <c r="BY467" i="50"/>
  <c r="CJ1165" i="50"/>
  <c r="CN1165" i="50"/>
  <c r="CP1165" i="50"/>
  <c r="BY1165" i="50"/>
  <c r="BY1184" i="50"/>
  <c r="BY241" i="50"/>
  <c r="BY1013" i="50"/>
  <c r="BY1343" i="50"/>
  <c r="BY738" i="50"/>
  <c r="BY347" i="50"/>
  <c r="BY802" i="50"/>
  <c r="BY494" i="50"/>
  <c r="BY310" i="50"/>
  <c r="BY91" i="50"/>
  <c r="BY156" i="50"/>
  <c r="BY154" i="50"/>
  <c r="BY275" i="50"/>
  <c r="BY1377" i="50"/>
  <c r="BY391" i="50"/>
  <c r="BY1002" i="50"/>
  <c r="CM458" i="50"/>
  <c r="BY458" i="50"/>
  <c r="BY178" i="50"/>
  <c r="BY266" i="50"/>
  <c r="BY801" i="50"/>
  <c r="BY563" i="50"/>
  <c r="BY1476" i="50"/>
  <c r="BY1262" i="50"/>
  <c r="BY767" i="50"/>
  <c r="BY1429" i="50"/>
  <c r="CN1429" i="50"/>
  <c r="BY1157" i="50"/>
  <c r="BY230" i="50"/>
  <c r="BY1453" i="50"/>
  <c r="BY667" i="50"/>
  <c r="BY1562" i="50"/>
  <c r="BY413" i="50"/>
  <c r="CM413" i="50"/>
  <c r="CO413" i="50"/>
  <c r="CE12" i="50"/>
  <c r="CL12" i="50"/>
  <c r="CM12" i="50"/>
  <c r="BY12" i="50"/>
  <c r="CI1192" i="50"/>
  <c r="BY1192" i="50"/>
  <c r="CK1192" i="50"/>
  <c r="BY540" i="50"/>
  <c r="BY966" i="50"/>
  <c r="BY915" i="50"/>
  <c r="BY1324" i="50"/>
  <c r="CI1021" i="50"/>
  <c r="BY1021" i="50"/>
  <c r="CI1380" i="50"/>
  <c r="BY1380" i="50"/>
  <c r="CP159" i="50"/>
  <c r="BY159" i="50"/>
  <c r="BY742" i="50"/>
  <c r="CM793" i="50"/>
  <c r="BY793" i="50"/>
  <c r="BY1365" i="50"/>
  <c r="CN1066" i="50"/>
  <c r="BY1066" i="50"/>
  <c r="BY1432" i="50"/>
  <c r="BY770" i="50"/>
  <c r="BY468" i="50"/>
  <c r="CJ152" i="50"/>
  <c r="BY152" i="50"/>
  <c r="CP152" i="50"/>
  <c r="BY356" i="50"/>
  <c r="BY583" i="50"/>
  <c r="CN628" i="50"/>
  <c r="BY628" i="50"/>
  <c r="BY926" i="50"/>
  <c r="CP926" i="50"/>
  <c r="CR926" i="50"/>
  <c r="CO1036" i="50"/>
  <c r="BY1036" i="50"/>
  <c r="BV425" i="50"/>
  <c r="CL610" i="50"/>
  <c r="BY610" i="50"/>
  <c r="BY6" i="50"/>
  <c r="BY1237" i="50"/>
  <c r="BY1332" i="50"/>
  <c r="CN964" i="50"/>
  <c r="CO964" i="50"/>
  <c r="BY964" i="50"/>
  <c r="BY1103" i="50"/>
  <c r="BY1375" i="50"/>
  <c r="BY1361" i="50"/>
  <c r="BY1341" i="50"/>
  <c r="CR1230" i="50"/>
  <c r="BY1230" i="50"/>
  <c r="CL1230" i="50"/>
  <c r="CL906" i="50"/>
  <c r="BY906" i="50"/>
  <c r="CN1012" i="50"/>
  <c r="BY1012" i="50"/>
  <c r="CK1026" i="50"/>
  <c r="BY1026" i="50"/>
  <c r="CM1525" i="50"/>
  <c r="CP1525" i="50"/>
  <c r="BY1525" i="50"/>
  <c r="CD309" i="50"/>
  <c r="BY309" i="50"/>
  <c r="CR309" i="50"/>
  <c r="CK309" i="50"/>
  <c r="CN1100" i="50"/>
  <c r="BY1100" i="50"/>
  <c r="CO1100" i="50"/>
  <c r="CP1100" i="50"/>
  <c r="BY1501" i="50"/>
  <c r="CQ1443" i="50"/>
  <c r="BY1443" i="50"/>
  <c r="CN1443" i="50"/>
  <c r="CM1443" i="50"/>
  <c r="CJ330" i="50"/>
  <c r="BY330" i="50"/>
  <c r="BY1288" i="50"/>
  <c r="CP163" i="50"/>
  <c r="BY163" i="50"/>
  <c r="CN355" i="50"/>
  <c r="CJ355" i="50"/>
  <c r="BY355" i="50"/>
  <c r="BY1486" i="50"/>
  <c r="BY1336" i="50"/>
  <c r="BY1419" i="50"/>
  <c r="BY1384" i="50"/>
  <c r="CP1382" i="50"/>
  <c r="BY1382" i="50"/>
  <c r="CQ678" i="50"/>
  <c r="BY678" i="50"/>
  <c r="CQ245" i="50"/>
  <c r="BY245" i="50"/>
  <c r="BY789" i="50"/>
  <c r="BY748" i="50"/>
  <c r="BY735" i="50"/>
  <c r="CQ82" i="50"/>
  <c r="BY82" i="50"/>
  <c r="CQ1433" i="50"/>
  <c r="CJ1433" i="50"/>
  <c r="CK1433" i="50"/>
  <c r="BY1433" i="50"/>
  <c r="BY891" i="50"/>
  <c r="BY1077" i="50"/>
  <c r="BY855" i="50"/>
  <c r="BY332" i="50"/>
  <c r="BY892" i="50"/>
  <c r="BY377" i="50"/>
  <c r="BY1272" i="50"/>
  <c r="BY79" i="50"/>
  <c r="BY695" i="50"/>
  <c r="BY697" i="50"/>
  <c r="BY108" i="50"/>
  <c r="BY839" i="50"/>
  <c r="BY33" i="50"/>
  <c r="BY118" i="50"/>
  <c r="BY1145" i="50"/>
  <c r="BY960" i="50"/>
  <c r="BY1136" i="50"/>
  <c r="BY744" i="50"/>
  <c r="BY361" i="50"/>
  <c r="BY1058" i="50"/>
  <c r="BY1454" i="50"/>
  <c r="BY753" i="50"/>
  <c r="BY1027" i="50"/>
  <c r="BY1052" i="50"/>
  <c r="BY761" i="50"/>
  <c r="BY1049" i="50"/>
  <c r="BY993" i="50"/>
  <c r="BY50" i="50"/>
  <c r="BY757" i="50"/>
  <c r="BY747" i="50"/>
  <c r="BY17" i="50"/>
  <c r="CP565" i="50"/>
  <c r="BY565" i="50"/>
  <c r="BY1331" i="50"/>
  <c r="BY410" i="50"/>
  <c r="BY836" i="50"/>
  <c r="BY60" i="50"/>
  <c r="CL1553" i="50"/>
  <c r="BY1553" i="50"/>
  <c r="BY299" i="50"/>
  <c r="BY633" i="50"/>
  <c r="BY366" i="50"/>
  <c r="BY290" i="50"/>
  <c r="CR1097" i="50"/>
  <c r="CJ1097" i="50"/>
  <c r="CP1097" i="50"/>
  <c r="BY1097" i="50"/>
  <c r="CM551" i="50"/>
  <c r="BY551" i="50"/>
  <c r="BY1183" i="50"/>
  <c r="CP289" i="50"/>
  <c r="BY289" i="50"/>
  <c r="BY908" i="50"/>
  <c r="BY189" i="50"/>
  <c r="BY39" i="50"/>
  <c r="BY982" i="50"/>
  <c r="BY642" i="50"/>
  <c r="BY1118" i="50"/>
  <c r="BY350" i="50"/>
  <c r="BY1160" i="50"/>
  <c r="CK267" i="50"/>
  <c r="CN267" i="50"/>
  <c r="CP267" i="50"/>
  <c r="BY267" i="50"/>
  <c r="BY1017" i="50"/>
  <c r="BY390" i="50"/>
  <c r="CO1144" i="50"/>
  <c r="CQ1144" i="50"/>
  <c r="BY1320" i="50"/>
  <c r="BY243" i="50"/>
  <c r="BX818" i="50"/>
  <c r="BY818" i="50"/>
  <c r="CO173" i="50"/>
  <c r="BY173" i="50"/>
  <c r="BY874" i="50"/>
  <c r="BY323" i="50"/>
  <c r="BY1182" i="50"/>
  <c r="BY1148" i="50"/>
  <c r="BY232" i="50"/>
  <c r="CQ331" i="50"/>
  <c r="BY389" i="50"/>
  <c r="BY210" i="50"/>
  <c r="CL1173" i="50"/>
  <c r="BY562" i="50"/>
  <c r="CL1021" i="50"/>
  <c r="CI581" i="50"/>
  <c r="BY200" i="50"/>
  <c r="CP1106" i="50"/>
  <c r="BY1106" i="50"/>
  <c r="BY1334" i="50"/>
  <c r="BY1348" i="50"/>
  <c r="BY249" i="50"/>
  <c r="BY632" i="50"/>
  <c r="CL1087" i="50"/>
  <c r="BY207" i="50"/>
  <c r="BY83" i="50"/>
  <c r="BY218" i="50"/>
  <c r="BY491" i="50"/>
  <c r="BY59" i="50"/>
  <c r="BY606" i="50"/>
  <c r="CO1090" i="50"/>
  <c r="BY1090" i="50"/>
  <c r="BY1284" i="50"/>
  <c r="BY497" i="50"/>
  <c r="BY752" i="50"/>
  <c r="BY728" i="50"/>
  <c r="BY1128" i="50"/>
  <c r="BY244" i="50"/>
  <c r="BY483" i="50"/>
  <c r="BY1389" i="50"/>
  <c r="BY574" i="50"/>
  <c r="BY278" i="50"/>
  <c r="BY882" i="50"/>
  <c r="BY473" i="50"/>
  <c r="BY928" i="50"/>
  <c r="BY1263" i="50"/>
  <c r="CQ931" i="50"/>
  <c r="BY1149" i="50"/>
  <c r="BY1227" i="50"/>
  <c r="BY1150" i="50"/>
  <c r="BY895" i="50"/>
  <c r="BY1224" i="50"/>
  <c r="BY916" i="50"/>
  <c r="BY1245" i="50"/>
  <c r="BX792" i="50"/>
  <c r="CQ355" i="50"/>
  <c r="BY270" i="50"/>
  <c r="BY367" i="50"/>
  <c r="BY209" i="50"/>
  <c r="BY139" i="50"/>
  <c r="BY251" i="50"/>
  <c r="BY44" i="50"/>
  <c r="BY199" i="50"/>
  <c r="BY418" i="50"/>
  <c r="BV334" i="50"/>
  <c r="BY1032" i="50"/>
  <c r="BY292" i="50"/>
  <c r="BY623" i="50"/>
  <c r="BY1319" i="50"/>
  <c r="BY1005" i="50"/>
  <c r="BY717" i="50"/>
  <c r="BY986" i="50"/>
  <c r="CR787" i="50"/>
  <c r="BY787" i="50"/>
  <c r="BY94" i="50"/>
  <c r="BY132" i="50"/>
  <c r="CQ132" i="50"/>
  <c r="CJ265" i="50"/>
  <c r="BY265" i="50"/>
  <c r="BY508" i="50"/>
  <c r="BY1298" i="50"/>
  <c r="BY291" i="50"/>
  <c r="BY553" i="50"/>
  <c r="BY414" i="50"/>
  <c r="BY77" i="50"/>
  <c r="BY1110" i="50"/>
  <c r="BY1098" i="50"/>
  <c r="BY592" i="50"/>
  <c r="BY812" i="50"/>
  <c r="BY778" i="50"/>
  <c r="BY368" i="50"/>
  <c r="BY560" i="50"/>
  <c r="BY32" i="50"/>
  <c r="BY47" i="50"/>
  <c r="BY771" i="50"/>
  <c r="BY303" i="50"/>
  <c r="BY1220" i="50"/>
  <c r="BY1024" i="50"/>
  <c r="BY151" i="50"/>
  <c r="BY175" i="50"/>
  <c r="BY333" i="50"/>
  <c r="BY1232" i="50"/>
  <c r="BY343" i="50"/>
  <c r="BY1043" i="50"/>
  <c r="BY521" i="50"/>
  <c r="BY469" i="50"/>
  <c r="BY554" i="50"/>
  <c r="BY819" i="50"/>
  <c r="CM1048" i="50"/>
  <c r="BY1048" i="50"/>
  <c r="BY816" i="50"/>
  <c r="BY1456" i="50"/>
  <c r="BY862" i="50"/>
  <c r="BY1033" i="50"/>
  <c r="BY1014" i="50"/>
  <c r="BY338" i="50"/>
  <c r="CP873" i="50"/>
  <c r="BY873" i="50"/>
  <c r="BY776" i="50"/>
  <c r="BY902" i="50"/>
  <c r="BY180" i="50"/>
  <c r="BY1252" i="50"/>
  <c r="BY485" i="50"/>
  <c r="BY283" i="50"/>
  <c r="BY441" i="50"/>
  <c r="BY1009" i="50"/>
  <c r="BY1500" i="50"/>
  <c r="BY1051" i="50"/>
  <c r="BY1498" i="50"/>
  <c r="BY918" i="50"/>
  <c r="BY107" i="50"/>
  <c r="BY120" i="50"/>
  <c r="BY546" i="50"/>
  <c r="BY575" i="50"/>
  <c r="BY177" i="50"/>
  <c r="BY1481" i="50"/>
  <c r="CI929" i="50"/>
  <c r="BY929" i="50"/>
  <c r="BY525" i="50"/>
  <c r="BY706" i="50"/>
  <c r="BY558" i="50"/>
  <c r="BY393" i="50"/>
  <c r="BY958" i="50"/>
  <c r="BY1196" i="50"/>
  <c r="CL262" i="50"/>
  <c r="CL1081" i="50"/>
  <c r="BY354" i="50"/>
  <c r="BY1425" i="50"/>
  <c r="BY683" i="50"/>
  <c r="BY979" i="50"/>
  <c r="BY1532" i="50"/>
  <c r="BY212" i="50"/>
  <c r="BY221" i="50"/>
  <c r="BY720" i="50"/>
  <c r="BY217" i="50"/>
  <c r="BY1276" i="50"/>
  <c r="BY924" i="50"/>
  <c r="BY123" i="50"/>
  <c r="BY501" i="50"/>
  <c r="BY130" i="50"/>
  <c r="BY630" i="50"/>
  <c r="BY1130" i="50"/>
  <c r="BY782" i="50"/>
  <c r="BY101" i="50"/>
  <c r="BY904" i="50"/>
  <c r="BY1178" i="50"/>
  <c r="BY1347" i="50"/>
  <c r="BY925" i="50"/>
  <c r="BY1200" i="50"/>
  <c r="CM236" i="50"/>
  <c r="BY236" i="50"/>
  <c r="CK236" i="50"/>
  <c r="CL236" i="50"/>
  <c r="CI285" i="50"/>
  <c r="BY285" i="50"/>
  <c r="BY1166" i="50"/>
  <c r="BY1191" i="50"/>
  <c r="BY544" i="50"/>
  <c r="BY337" i="50"/>
  <c r="BY879" i="50"/>
  <c r="BY1485" i="50"/>
  <c r="BY685" i="50"/>
  <c r="BY197" i="50"/>
  <c r="CJ305" i="50"/>
  <c r="CO305" i="50"/>
  <c r="CP305" i="50"/>
  <c r="BY305" i="50"/>
  <c r="CJ640" i="50"/>
  <c r="BY640" i="50"/>
  <c r="BY573" i="50"/>
  <c r="BY54" i="50"/>
  <c r="BY272" i="50"/>
  <c r="BY829" i="50"/>
  <c r="BY443" i="50"/>
  <c r="BY682" i="50"/>
  <c r="BY348" i="50"/>
  <c r="BY439" i="50"/>
  <c r="BY1179" i="50"/>
  <c r="BY1517" i="50"/>
  <c r="CN403" i="50"/>
  <c r="BY403" i="50"/>
  <c r="CI403" i="50"/>
  <c r="CR814" i="50"/>
  <c r="BY814" i="50"/>
  <c r="BY1175" i="50"/>
  <c r="BY1060" i="50"/>
  <c r="BY1398" i="50"/>
  <c r="BY1431" i="50"/>
  <c r="BY134" i="50"/>
  <c r="BY51" i="50"/>
  <c r="BY498" i="50"/>
  <c r="BY1004" i="50"/>
  <c r="BY8" i="50"/>
  <c r="CJ8" i="50"/>
  <c r="CM8" i="50"/>
  <c r="BY1385" i="50"/>
  <c r="BY727" i="50"/>
  <c r="BY911" i="50"/>
  <c r="BY675" i="50"/>
  <c r="BY479" i="50"/>
  <c r="BY319" i="50"/>
  <c r="BY204" i="50"/>
  <c r="BY998" i="50"/>
  <c r="BY1065" i="50"/>
  <c r="BY896" i="50"/>
  <c r="BY1281" i="50"/>
  <c r="BY444" i="50"/>
  <c r="BY594" i="50"/>
  <c r="BY1265" i="50"/>
  <c r="BY172" i="50"/>
  <c r="CQ1441" i="50"/>
  <c r="BY1441" i="50"/>
  <c r="BY940" i="50"/>
  <c r="BY155" i="50"/>
  <c r="BY193" i="50"/>
  <c r="BY213" i="50"/>
  <c r="BY169" i="50"/>
  <c r="CO170" i="50"/>
  <c r="BY170" i="50"/>
  <c r="BY203" i="50"/>
  <c r="BY52" i="50"/>
  <c r="BY688" i="50"/>
  <c r="BY300" i="50"/>
  <c r="BY70" i="50"/>
  <c r="BY208" i="50"/>
  <c r="CM7" i="50"/>
  <c r="BY7" i="50"/>
  <c r="CL7" i="50"/>
  <c r="CN7" i="50"/>
  <c r="CI962" i="50"/>
  <c r="BY962" i="50"/>
  <c r="CO962" i="50"/>
  <c r="CP962" i="50"/>
  <c r="BY517" i="50"/>
  <c r="BY973" i="50"/>
  <c r="BY125" i="50"/>
  <c r="BY506" i="50"/>
  <c r="BY280" i="50"/>
  <c r="CQ280" i="50"/>
  <c r="BY1040" i="50"/>
  <c r="BY429" i="50"/>
  <c r="CL962" i="50"/>
  <c r="BY1108" i="50"/>
  <c r="BY1269" i="50"/>
  <c r="BY1180" i="50"/>
  <c r="BY455" i="50"/>
  <c r="CJ1411" i="50"/>
  <c r="CR1411" i="50"/>
  <c r="BY1411" i="50"/>
  <c r="BY956" i="50"/>
  <c r="CR956" i="50"/>
  <c r="BY1535" i="50"/>
  <c r="BY852" i="50"/>
  <c r="BY1204" i="50"/>
  <c r="BY1250" i="50"/>
  <c r="BY127" i="50"/>
  <c r="BY89" i="50"/>
  <c r="BY984" i="50"/>
  <c r="BY146" i="50"/>
  <c r="BY673" i="50"/>
  <c r="BY1408" i="50"/>
  <c r="BY1001" i="50"/>
  <c r="BY1030" i="50"/>
  <c r="BY714" i="50"/>
  <c r="BY341" i="50"/>
  <c r="BY471" i="50"/>
  <c r="BY1138" i="50"/>
  <c r="BY1390" i="50"/>
  <c r="BY261" i="50"/>
  <c r="BY68" i="50"/>
  <c r="BY382" i="50"/>
  <c r="BY646" i="50"/>
  <c r="BY990" i="50"/>
  <c r="BY20" i="50"/>
  <c r="BY997" i="50"/>
  <c r="BY74" i="50"/>
  <c r="BY395" i="50"/>
  <c r="BY23" i="50"/>
  <c r="BY174" i="50"/>
  <c r="BY1420" i="50"/>
  <c r="BY1403" i="50"/>
  <c r="BY1197" i="50"/>
  <c r="BY601" i="50"/>
  <c r="CN1446" i="50"/>
  <c r="BY1446" i="50"/>
  <c r="BY457" i="50"/>
  <c r="BY1475" i="50"/>
  <c r="BY388" i="50"/>
  <c r="BY987" i="50"/>
  <c r="BY470" i="50"/>
  <c r="CJ721" i="50"/>
  <c r="BY721" i="50"/>
  <c r="CO721" i="50"/>
  <c r="BY496" i="50"/>
  <c r="BY136" i="50"/>
  <c r="BY296" i="50"/>
  <c r="BY872" i="50"/>
  <c r="BY561" i="50"/>
  <c r="BY1072" i="50"/>
  <c r="BY9" i="50"/>
  <c r="BY62" i="50"/>
  <c r="CL433" i="50"/>
  <c r="CP433" i="50"/>
  <c r="BY433" i="50"/>
  <c r="BY616" i="50"/>
  <c r="BY843" i="50"/>
  <c r="BY1219" i="50"/>
  <c r="BY696" i="50"/>
  <c r="BY1277" i="50"/>
  <c r="BY446" i="50"/>
  <c r="BY774" i="50"/>
  <c r="BY1053" i="50"/>
  <c r="BY1379" i="50"/>
  <c r="BY307" i="50"/>
  <c r="BY927" i="50"/>
  <c r="BY701" i="50"/>
  <c r="CI1533" i="50"/>
  <c r="CP1533" i="50"/>
  <c r="BY345" i="50"/>
  <c r="CP1143" i="50"/>
  <c r="BY1143" i="50"/>
  <c r="BY1194" i="50"/>
  <c r="BY240" i="50"/>
  <c r="BY650" i="50"/>
  <c r="BY579" i="50"/>
  <c r="BY1057" i="50"/>
  <c r="CJ264" i="50"/>
  <c r="BY264" i="50"/>
  <c r="BY271" i="50"/>
  <c r="BY304" i="50"/>
  <c r="BY432" i="50"/>
  <c r="BY1271" i="50"/>
  <c r="BY1450" i="50"/>
  <c r="BY256" i="50"/>
  <c r="CO132" i="50"/>
  <c r="BY790" i="50"/>
  <c r="BY1117" i="50"/>
  <c r="BY1171" i="50"/>
  <c r="BY1095" i="50"/>
  <c r="BY884" i="50"/>
  <c r="BY639" i="50"/>
  <c r="BY1045" i="50"/>
  <c r="BY718" i="50"/>
  <c r="BY293" i="50"/>
  <c r="BY505" i="50"/>
  <c r="BY627" i="50"/>
  <c r="CJ627" i="50"/>
  <c r="CL627" i="50"/>
  <c r="CI1079" i="50"/>
  <c r="BY1079" i="50"/>
  <c r="BY576" i="50"/>
  <c r="BY1360" i="50"/>
  <c r="BY383" i="50"/>
  <c r="BY1093" i="50"/>
  <c r="BY117" i="50"/>
  <c r="BY465" i="50"/>
  <c r="BY1215" i="50"/>
  <c r="BY476" i="50"/>
  <c r="BY417" i="50"/>
  <c r="BY161" i="50"/>
  <c r="BY192" i="50"/>
  <c r="BY358" i="50"/>
  <c r="CL206" i="50"/>
  <c r="BY206" i="50"/>
  <c r="CO206" i="50"/>
  <c r="BY1020" i="50"/>
  <c r="CP1428" i="50"/>
  <c r="CN499" i="50"/>
  <c r="BY499" i="50"/>
  <c r="CN298" i="50"/>
  <c r="CK27" i="50"/>
  <c r="BY27" i="50"/>
  <c r="BY196" i="50"/>
  <c r="BY1273" i="50"/>
  <c r="BY119" i="50"/>
  <c r="BY637" i="50"/>
  <c r="CK231" i="50"/>
  <c r="BY231" i="50"/>
  <c r="BY279" i="50"/>
  <c r="BY1006" i="50"/>
  <c r="BY1430" i="50"/>
  <c r="BY198" i="50"/>
  <c r="BY242" i="50"/>
  <c r="BY454" i="50"/>
  <c r="BY105" i="50"/>
  <c r="BY620" i="50"/>
  <c r="BY22" i="50"/>
  <c r="BY288" i="50"/>
  <c r="BY411" i="50"/>
  <c r="BY225" i="50"/>
  <c r="BY287" i="50"/>
  <c r="BY664" i="50"/>
  <c r="CP138" i="50"/>
  <c r="BY362" i="50"/>
  <c r="BY900" i="50"/>
  <c r="BY1154" i="50"/>
  <c r="BY741" i="50"/>
  <c r="BY600" i="50"/>
  <c r="BY160" i="50"/>
  <c r="BY295" i="50"/>
  <c r="CP295" i="50"/>
  <c r="CR295" i="50"/>
  <c r="CK1105" i="50"/>
  <c r="CM1105" i="50"/>
  <c r="CP1105" i="50"/>
  <c r="BY813" i="50"/>
  <c r="BY571" i="50"/>
  <c r="BY371" i="50"/>
  <c r="BY762" i="50"/>
  <c r="BY1158" i="50"/>
  <c r="BY495" i="50"/>
  <c r="BY216" i="50"/>
  <c r="CQ1139" i="50"/>
  <c r="BY1139" i="50"/>
  <c r="BY148" i="50"/>
  <c r="BY1205" i="50"/>
  <c r="CM96" i="50"/>
  <c r="BY96" i="50"/>
  <c r="CR96" i="50"/>
  <c r="CN96" i="50"/>
  <c r="CR164" i="50"/>
  <c r="BY164" i="50"/>
  <c r="CQ452" i="50"/>
  <c r="BY452" i="50"/>
  <c r="BY712" i="50"/>
  <c r="BY933" i="50"/>
  <c r="BY326" i="50"/>
  <c r="CL40" i="50"/>
  <c r="BY40" i="50"/>
  <c r="BY528" i="50"/>
  <c r="BY910" i="50"/>
  <c r="BY1221" i="50"/>
  <c r="BY1538" i="50"/>
  <c r="CL235" i="50"/>
  <c r="BY1102" i="50"/>
  <c r="BY114" i="50"/>
  <c r="CM1091" i="50"/>
  <c r="CP721" i="50"/>
  <c r="BY866" i="50"/>
  <c r="CK280" i="50"/>
  <c r="BY1428" i="50"/>
  <c r="BY135" i="50"/>
  <c r="BY282" i="50"/>
  <c r="BY512" i="50"/>
  <c r="BY115" i="50"/>
  <c r="BY215" i="50"/>
  <c r="BY547" i="50"/>
  <c r="BY1214" i="50"/>
  <c r="CI1504" i="50"/>
  <c r="CR1504" i="50"/>
  <c r="BY1504" i="50"/>
  <c r="BY424" i="50"/>
  <c r="BY1198" i="50"/>
  <c r="BY404" i="50"/>
  <c r="BY273" i="50"/>
  <c r="BY930" i="50"/>
  <c r="CI1355" i="50"/>
  <c r="BY1355" i="50"/>
  <c r="BY665" i="50"/>
  <c r="BY647" i="50"/>
  <c r="BY867" i="50"/>
  <c r="BY336" i="50"/>
  <c r="BY841" i="50"/>
  <c r="CM678" i="50"/>
  <c r="BY1255" i="50"/>
  <c r="BY268" i="50"/>
  <c r="BY1011" i="50"/>
  <c r="BY246" i="50"/>
  <c r="CJ919" i="50"/>
  <c r="BY919" i="50"/>
  <c r="BY694" i="50"/>
  <c r="BW1416" i="50"/>
  <c r="CQ48" i="50"/>
  <c r="BY48" i="50"/>
  <c r="BY1141" i="50"/>
  <c r="BY1401" i="50"/>
  <c r="BY171" i="50"/>
  <c r="BY248" i="50"/>
  <c r="BY893" i="50"/>
  <c r="BY1047" i="50"/>
  <c r="BY1164" i="50"/>
  <c r="BY539" i="50"/>
  <c r="BY1251" i="50"/>
  <c r="BX15" i="50"/>
  <c r="BY15" i="50"/>
  <c r="BY313" i="50"/>
  <c r="BY709" i="50"/>
  <c r="BY301" i="50"/>
  <c r="BV392" i="50"/>
  <c r="BV437" i="50"/>
  <c r="BY222" i="50"/>
  <c r="BX103" i="50"/>
  <c r="BY460" i="50"/>
  <c r="BY1189" i="50"/>
  <c r="BY995" i="50"/>
  <c r="BX740" i="50"/>
  <c r="BY740" i="50"/>
  <c r="CJ1555" i="50"/>
  <c r="BY90" i="50"/>
  <c r="BY1342" i="50"/>
  <c r="BX62" i="50"/>
  <c r="BY351" i="50"/>
  <c r="BY43" i="50"/>
  <c r="BY809" i="50"/>
  <c r="BY1088" i="50"/>
  <c r="BY726" i="50"/>
  <c r="BY1061" i="50"/>
  <c r="BY374" i="50"/>
  <c r="BY1039" i="50"/>
  <c r="CI184" i="50"/>
  <c r="BY184" i="50"/>
  <c r="BW1034" i="50"/>
  <c r="BY923" i="50"/>
  <c r="BY885" i="50"/>
  <c r="CQ1104" i="50"/>
  <c r="BY1104" i="50"/>
  <c r="BY315" i="50"/>
  <c r="BY939" i="50"/>
  <c r="BY335" i="50"/>
  <c r="CQ253" i="50"/>
  <c r="BY500" i="50"/>
  <c r="BY202" i="50"/>
  <c r="BY869" i="50"/>
  <c r="BY564" i="50"/>
  <c r="BY195" i="50"/>
  <c r="BY372" i="50"/>
  <c r="BY674" i="50"/>
  <c r="CQ638" i="50"/>
  <c r="BY638" i="50"/>
  <c r="BY422" i="50"/>
  <c r="BY84" i="50"/>
  <c r="CJ228" i="50"/>
  <c r="BY228" i="50"/>
  <c r="CK1050" i="50"/>
  <c r="BY1050" i="50"/>
  <c r="BY504" i="50"/>
  <c r="BY822" i="50"/>
  <c r="BY1147" i="50"/>
  <c r="BW922" i="50"/>
  <c r="BY922" i="50"/>
  <c r="BY597" i="50"/>
  <c r="BY1279" i="50"/>
  <c r="BY93" i="50"/>
  <c r="BY898" i="50"/>
  <c r="BY1022" i="50"/>
  <c r="BY743" i="50"/>
  <c r="BY53" i="50"/>
  <c r="BY186" i="50"/>
  <c r="BY518" i="50"/>
  <c r="BW149" i="50"/>
  <c r="BY149" i="50"/>
  <c r="BY365" i="50"/>
  <c r="BY834" i="50"/>
  <c r="BY254" i="50"/>
  <c r="BY1551" i="50"/>
  <c r="BY1202" i="50"/>
  <c r="BY1105" i="50"/>
  <c r="BY1405" i="50"/>
  <c r="BY716" i="50"/>
  <c r="BY578" i="50"/>
  <c r="CR1113" i="50"/>
  <c r="BY1156" i="50"/>
  <c r="BY725" i="50"/>
  <c r="BY1035" i="50"/>
  <c r="BY1494" i="50"/>
  <c r="BY992" i="50"/>
  <c r="BY999" i="50"/>
  <c r="BY61" i="50"/>
  <c r="BY971" i="50"/>
  <c r="BY730" i="50"/>
  <c r="BY31" i="50"/>
  <c r="BY886" i="50"/>
  <c r="BY419" i="50"/>
  <c r="BY312" i="50"/>
  <c r="BY699" i="50"/>
  <c r="BY1244" i="50"/>
  <c r="BY110" i="50"/>
  <c r="BY596" i="50"/>
  <c r="BY980" i="50"/>
  <c r="BY589" i="50"/>
  <c r="BY1521" i="50"/>
  <c r="CK429" i="50"/>
  <c r="BY668" i="50"/>
  <c r="BY853" i="50"/>
  <c r="CL1217" i="50"/>
  <c r="BY850" i="50"/>
  <c r="BY572" i="50"/>
  <c r="BY959" i="50"/>
  <c r="BY516" i="50"/>
  <c r="BY1372" i="50"/>
  <c r="BY416" i="50"/>
  <c r="BY98" i="50"/>
  <c r="BY1495" i="50"/>
  <c r="BY286" i="50"/>
  <c r="BY1418" i="50"/>
  <c r="BY875" i="50"/>
  <c r="BY568" i="50"/>
  <c r="BY1242" i="50"/>
  <c r="BY219" i="50"/>
  <c r="BY274" i="50"/>
  <c r="BY349" i="50"/>
  <c r="BY570" i="50"/>
  <c r="BY124" i="50"/>
  <c r="BY99" i="50"/>
  <c r="BY426" i="50"/>
  <c r="BY92" i="50"/>
  <c r="BY690" i="50"/>
  <c r="BY1321" i="50"/>
  <c r="BY792" i="50"/>
  <c r="BY1536" i="50"/>
  <c r="BY1282" i="50"/>
  <c r="CR429" i="50"/>
  <c r="CJ976" i="50"/>
  <c r="BY113" i="50"/>
  <c r="BY434" i="50"/>
  <c r="BY577" i="50"/>
  <c r="BY1407" i="50"/>
  <c r="BY187" i="50"/>
  <c r="BY713" i="50"/>
  <c r="BY653" i="50"/>
  <c r="BY849" i="50"/>
  <c r="BY322" i="50"/>
  <c r="BY784" i="50"/>
  <c r="BY1123" i="50"/>
  <c r="BY334" i="50"/>
  <c r="BY1186" i="50"/>
  <c r="BY698" i="50"/>
  <c r="BY1302" i="50"/>
  <c r="BY1170" i="50"/>
  <c r="BY968" i="50"/>
  <c r="BY1010" i="50"/>
  <c r="BY138" i="50"/>
  <c r="BY179" i="50"/>
  <c r="BY1142" i="50"/>
  <c r="BY955" i="50"/>
  <c r="CQ256" i="50"/>
  <c r="BY1254" i="50"/>
  <c r="BY1445" i="50"/>
  <c r="BY481" i="50"/>
  <c r="BY1315" i="50"/>
  <c r="BY63" i="50"/>
  <c r="BY346" i="50"/>
  <c r="BY625" i="50"/>
  <c r="BY1213" i="50"/>
  <c r="BY378" i="50"/>
  <c r="BY845" i="50"/>
  <c r="BY542" i="50"/>
  <c r="BY786" i="50"/>
  <c r="BY1396" i="50"/>
  <c r="BY1285" i="50"/>
  <c r="BY456" i="50"/>
  <c r="BY976" i="50"/>
  <c r="BY524" i="50"/>
  <c r="BY234" i="50"/>
  <c r="BY1397" i="50"/>
  <c r="BY775" i="50"/>
  <c r="BY490" i="50"/>
  <c r="BY636" i="50"/>
  <c r="BY281" i="50"/>
  <c r="BY360" i="50"/>
  <c r="CO1538" i="50"/>
  <c r="CI235" i="50"/>
  <c r="BY252" i="50"/>
  <c r="BY14" i="50"/>
  <c r="BY233" i="50"/>
  <c r="BY536" i="50"/>
  <c r="BY445" i="50"/>
  <c r="CK1102" i="50"/>
  <c r="BY507" i="50"/>
  <c r="CP114" i="50"/>
  <c r="BY85" i="50"/>
  <c r="BY978" i="50"/>
  <c r="BY1402" i="50"/>
  <c r="BY277" i="50"/>
  <c r="BY1264" i="50"/>
  <c r="BY1038" i="50"/>
  <c r="BY480" i="50"/>
  <c r="BY29" i="50"/>
  <c r="BY66" i="50"/>
  <c r="BY660" i="50"/>
  <c r="BY523" i="50"/>
  <c r="BY705" i="50"/>
  <c r="CP1091" i="50"/>
  <c r="BY624" i="50"/>
  <c r="BY552" i="50"/>
  <c r="CL1091" i="50"/>
  <c r="CK235" i="50"/>
  <c r="BY181" i="50"/>
  <c r="CR1108" i="50"/>
  <c r="BY1091" i="50"/>
  <c r="BY1260" i="50"/>
  <c r="BY298" i="50"/>
  <c r="BY1463" i="50"/>
  <c r="BY58" i="50"/>
  <c r="BY586" i="50"/>
  <c r="BY1229" i="50"/>
  <c r="CO1091" i="50"/>
  <c r="CO1081" i="50"/>
  <c r="BY1413" i="50"/>
  <c r="BY1400" i="50"/>
  <c r="BY235" i="50"/>
  <c r="BY262" i="50"/>
  <c r="BY1081" i="50"/>
  <c r="BY405" i="50"/>
  <c r="BY253" i="50"/>
  <c r="BY1217" i="50"/>
  <c r="BY1287" i="50"/>
  <c r="BY45" i="50"/>
  <c r="BY487" i="50"/>
  <c r="BY327" i="50"/>
  <c r="BY137" i="50"/>
  <c r="BY176" i="50"/>
  <c r="BV528" i="50"/>
  <c r="BY680" i="50"/>
  <c r="CJ952" i="50"/>
  <c r="BY972" i="50"/>
  <c r="BY1212" i="50"/>
  <c r="CR749" i="50"/>
  <c r="BY614" i="50"/>
  <c r="CG164" i="50"/>
  <c r="BY605" i="50"/>
  <c r="BY1462" i="50"/>
  <c r="BY858" i="50"/>
  <c r="BY878" i="50"/>
  <c r="BY1493" i="50"/>
  <c r="BY644" i="50"/>
  <c r="BY890" i="50"/>
  <c r="BY386" i="50"/>
  <c r="BY35" i="50"/>
  <c r="BY453" i="50"/>
  <c r="BY488" i="50"/>
  <c r="BY734" i="50"/>
  <c r="CN1091" i="50"/>
  <c r="CQ749" i="50"/>
  <c r="BY1473" i="50"/>
  <c r="CQ1113" i="50"/>
  <c r="BY513" i="50"/>
  <c r="BY749" i="50"/>
  <c r="CJ841" i="50"/>
  <c r="CR841" i="50"/>
  <c r="CK841" i="50"/>
  <c r="CL841" i="50"/>
  <c r="CM841" i="50"/>
  <c r="CI841" i="50"/>
  <c r="CN841" i="50"/>
  <c r="CO841" i="50"/>
  <c r="CQ841" i="50"/>
  <c r="CP841" i="50"/>
  <c r="CL1039" i="50"/>
  <c r="CM1039" i="50"/>
  <c r="CN1039" i="50"/>
  <c r="CO1039" i="50"/>
  <c r="CK1039" i="50"/>
  <c r="CI1039" i="50"/>
  <c r="CJ1039" i="50"/>
  <c r="CP1039" i="50"/>
  <c r="CQ1039" i="50"/>
  <c r="CR1039" i="50"/>
  <c r="CP834" i="50"/>
  <c r="CI834" i="50"/>
  <c r="CQ834" i="50"/>
  <c r="CJ834" i="50"/>
  <c r="CR834" i="50"/>
  <c r="CK834" i="50"/>
  <c r="CN834" i="50"/>
  <c r="CO834" i="50"/>
  <c r="CL834" i="50"/>
  <c r="CM834" i="50"/>
  <c r="CI254" i="50"/>
  <c r="CJ254" i="50"/>
  <c r="CL254" i="50"/>
  <c r="CQ254" i="50"/>
  <c r="CM254" i="50"/>
  <c r="CN254" i="50"/>
  <c r="CL58" i="50"/>
  <c r="CO58" i="50"/>
  <c r="CP58" i="50"/>
  <c r="CQ58" i="50"/>
  <c r="CI58" i="50"/>
  <c r="CR58" i="50"/>
  <c r="CJ58" i="50"/>
  <c r="CK58" i="50"/>
  <c r="CM58" i="50"/>
  <c r="CN58" i="50"/>
  <c r="CK586" i="50"/>
  <c r="CL586" i="50"/>
  <c r="CM586" i="50"/>
  <c r="CN586" i="50"/>
  <c r="CP586" i="50"/>
  <c r="CI586" i="50"/>
  <c r="CQ586" i="50"/>
  <c r="CJ586" i="50"/>
  <c r="CO586" i="50"/>
  <c r="CR586" i="50"/>
  <c r="CJ1229" i="50"/>
  <c r="CR1229" i="50"/>
  <c r="CK1229" i="50"/>
  <c r="CL1229" i="50"/>
  <c r="CM1229" i="50"/>
  <c r="CO1229" i="50"/>
  <c r="CQ1229" i="50"/>
  <c r="CI1229" i="50"/>
  <c r="CN1229" i="50"/>
  <c r="CP1229" i="50"/>
  <c r="CQ228" i="50"/>
  <c r="CO610" i="50"/>
  <c r="CK610" i="50"/>
  <c r="CK957" i="50"/>
  <c r="CL1423" i="50"/>
  <c r="CN159" i="50"/>
  <c r="CM321" i="50"/>
  <c r="CQ321" i="50"/>
  <c r="CJ86" i="50"/>
  <c r="CN26" i="50"/>
  <c r="CP1099" i="50"/>
  <c r="CM595" i="50"/>
  <c r="CJ28" i="50"/>
  <c r="CR1380" i="50"/>
  <c r="CK254" i="50"/>
  <c r="CM1106" i="50"/>
  <c r="CR331" i="50"/>
  <c r="CI502" i="50"/>
  <c r="CR1553" i="50"/>
  <c r="CN289" i="50"/>
  <c r="CR638" i="50"/>
  <c r="CM184" i="50"/>
  <c r="CO1173" i="50"/>
  <c r="CJ851" i="50"/>
  <c r="CN173" i="50"/>
  <c r="CQ947" i="50"/>
  <c r="CN952" i="50"/>
  <c r="CR772" i="50"/>
  <c r="CR1355" i="50"/>
  <c r="CO825" i="50"/>
  <c r="CP793" i="50"/>
  <c r="CQ405" i="50"/>
  <c r="CR234" i="50"/>
  <c r="CK1202" i="50"/>
  <c r="CD1016" i="50"/>
  <c r="CJ1016" i="50"/>
  <c r="CO1016" i="50"/>
  <c r="CR1016" i="50"/>
  <c r="CP1016" i="50"/>
  <c r="CK1016" i="50"/>
  <c r="CL1016" i="50"/>
  <c r="CI1016" i="50"/>
  <c r="CQ1016" i="50"/>
  <c r="CD1185" i="50"/>
  <c r="CN1185" i="50"/>
  <c r="CO1185" i="50"/>
  <c r="CP1185" i="50"/>
  <c r="CJ1185" i="50"/>
  <c r="CQ1185" i="50"/>
  <c r="CK1185" i="50"/>
  <c r="CL1185" i="50"/>
  <c r="CD1329" i="50"/>
  <c r="CN1329" i="50"/>
  <c r="CL1329" i="50"/>
  <c r="CO1329" i="50"/>
  <c r="CJ1329" i="50"/>
  <c r="CR1329" i="50"/>
  <c r="CK1466" i="50"/>
  <c r="CL1466" i="50"/>
  <c r="CM1466" i="50"/>
  <c r="CN1466" i="50"/>
  <c r="CP1466" i="50"/>
  <c r="CR1466" i="50"/>
  <c r="CI1466" i="50"/>
  <c r="CJ1466" i="50"/>
  <c r="CO1466" i="50"/>
  <c r="CQ1466" i="50"/>
  <c r="CR1282" i="50"/>
  <c r="CK1282" i="50"/>
  <c r="CI1282" i="50"/>
  <c r="CO1282" i="50"/>
  <c r="CQ1282" i="50"/>
  <c r="CD162" i="50"/>
  <c r="CM162" i="50"/>
  <c r="CN162" i="50"/>
  <c r="CO162" i="50"/>
  <c r="CP162" i="50"/>
  <c r="CJ162" i="50"/>
  <c r="CR162" i="50"/>
  <c r="CK162" i="50"/>
  <c r="CI162" i="50"/>
  <c r="CL162" i="50"/>
  <c r="CQ162" i="50"/>
  <c r="CL535" i="50"/>
  <c r="CM535" i="50"/>
  <c r="CN535" i="50"/>
  <c r="CO535" i="50"/>
  <c r="CI535" i="50"/>
  <c r="CQ535" i="50"/>
  <c r="CJ535" i="50"/>
  <c r="CR535" i="50"/>
  <c r="CK535" i="50"/>
  <c r="CP535" i="50"/>
  <c r="CL448" i="50"/>
  <c r="CN448" i="50"/>
  <c r="CI448" i="50"/>
  <c r="CJ448" i="50"/>
  <c r="CK448" i="50"/>
  <c r="CM448" i="50"/>
  <c r="CQ448" i="50"/>
  <c r="CO448" i="50"/>
  <c r="CP448" i="50"/>
  <c r="CR448" i="50"/>
  <c r="CL1096" i="50"/>
  <c r="CM1096" i="50"/>
  <c r="CN1096" i="50"/>
  <c r="CO1096" i="50"/>
  <c r="CP1096" i="50"/>
  <c r="CI1096" i="50"/>
  <c r="CQ1096" i="50"/>
  <c r="CJ1096" i="50"/>
  <c r="CK1096" i="50"/>
  <c r="CR1096" i="50"/>
  <c r="CD396" i="50"/>
  <c r="CL396" i="50"/>
  <c r="CM396" i="50"/>
  <c r="CN396" i="50"/>
  <c r="CO396" i="50"/>
  <c r="CI396" i="50"/>
  <c r="CJ396" i="50"/>
  <c r="CP396" i="50"/>
  <c r="CQ396" i="50"/>
  <c r="CK396" i="50"/>
  <c r="CR396" i="50"/>
  <c r="CD1228" i="50"/>
  <c r="CL1228" i="50"/>
  <c r="CM1228" i="50"/>
  <c r="CN1228" i="50"/>
  <c r="CO1228" i="50"/>
  <c r="CI1228" i="50"/>
  <c r="CQ1228" i="50"/>
  <c r="CJ1228" i="50"/>
  <c r="CK1228" i="50"/>
  <c r="CP1228" i="50"/>
  <c r="CR1228" i="50"/>
  <c r="CN759" i="50"/>
  <c r="CP759" i="50"/>
  <c r="CI759" i="50"/>
  <c r="CQ759" i="50"/>
  <c r="CJ759" i="50"/>
  <c r="CR759" i="50"/>
  <c r="CK759" i="50"/>
  <c r="CL759" i="50"/>
  <c r="CO759" i="50"/>
  <c r="CM759" i="50"/>
  <c r="CD857" i="50"/>
  <c r="CJ857" i="50"/>
  <c r="CR857" i="50"/>
  <c r="CK857" i="50"/>
  <c r="CL857" i="50"/>
  <c r="CM857" i="50"/>
  <c r="CI857" i="50"/>
  <c r="CN857" i="50"/>
  <c r="CO857" i="50"/>
  <c r="CQ857" i="50"/>
  <c r="CP857" i="50"/>
  <c r="CN970" i="50"/>
  <c r="CO970" i="50"/>
  <c r="CP970" i="50"/>
  <c r="CI970" i="50"/>
  <c r="CQ970" i="50"/>
  <c r="CJ970" i="50"/>
  <c r="CR970" i="50"/>
  <c r="CM970" i="50"/>
  <c r="CK970" i="50"/>
  <c r="CL970" i="50"/>
  <c r="CN363" i="50"/>
  <c r="CO363" i="50"/>
  <c r="CP363" i="50"/>
  <c r="CI363" i="50"/>
  <c r="CQ363" i="50"/>
  <c r="CJ363" i="50"/>
  <c r="CR363" i="50"/>
  <c r="CK363" i="50"/>
  <c r="CL363" i="50"/>
  <c r="CM363" i="50"/>
  <c r="CD530" i="50"/>
  <c r="CN530" i="50"/>
  <c r="CO530" i="50"/>
  <c r="CP530" i="50"/>
  <c r="CI530" i="50"/>
  <c r="CQ530" i="50"/>
  <c r="CK530" i="50"/>
  <c r="CL530" i="50"/>
  <c r="CM530" i="50"/>
  <c r="CR530" i="50"/>
  <c r="CJ530" i="50"/>
  <c r="CK299" i="50"/>
  <c r="CL299" i="50"/>
  <c r="CM299" i="50"/>
  <c r="CP299" i="50"/>
  <c r="CJ299" i="50"/>
  <c r="CN299" i="50"/>
  <c r="CO299" i="50"/>
  <c r="CQ299" i="50"/>
  <c r="CR299" i="50"/>
  <c r="CI299" i="50"/>
  <c r="CM633" i="50"/>
  <c r="CN633" i="50"/>
  <c r="CO633" i="50"/>
  <c r="CP633" i="50"/>
  <c r="CJ633" i="50"/>
  <c r="CR633" i="50"/>
  <c r="CK633" i="50"/>
  <c r="CQ633" i="50"/>
  <c r="CI633" i="50"/>
  <c r="CL633" i="50"/>
  <c r="CP366" i="50"/>
  <c r="CI366" i="50"/>
  <c r="CQ366" i="50"/>
  <c r="CJ366" i="50"/>
  <c r="CR366" i="50"/>
  <c r="CK366" i="50"/>
  <c r="CL366" i="50"/>
  <c r="CN366" i="50"/>
  <c r="CO366" i="50"/>
  <c r="CM366" i="50"/>
  <c r="CK1406" i="50"/>
  <c r="CL1406" i="50"/>
  <c r="CM1406" i="50"/>
  <c r="CN1406" i="50"/>
  <c r="CP1406" i="50"/>
  <c r="CI1406" i="50"/>
  <c r="CJ1406" i="50"/>
  <c r="CO1406" i="50"/>
  <c r="CQ1406" i="50"/>
  <c r="CR1406" i="50"/>
  <c r="CK336" i="50"/>
  <c r="CL336" i="50"/>
  <c r="CM336" i="50"/>
  <c r="CN336" i="50"/>
  <c r="CI336" i="50"/>
  <c r="CJ336" i="50"/>
  <c r="CO336" i="50"/>
  <c r="CP336" i="50"/>
  <c r="CQ336" i="50"/>
  <c r="CR336" i="50"/>
  <c r="CK48" i="50"/>
  <c r="CL48" i="50"/>
  <c r="CI48" i="50"/>
  <c r="CO48" i="50"/>
  <c r="CN48" i="50"/>
  <c r="CP48" i="50"/>
  <c r="CL1047" i="50"/>
  <c r="CM1047" i="50"/>
  <c r="CN1047" i="50"/>
  <c r="CO1047" i="50"/>
  <c r="CK1047" i="50"/>
  <c r="CI1047" i="50"/>
  <c r="CJ1047" i="50"/>
  <c r="CP1047" i="50"/>
  <c r="CQ1047" i="50"/>
  <c r="CR1047" i="50"/>
  <c r="CL539" i="50"/>
  <c r="CM539" i="50"/>
  <c r="CN539" i="50"/>
  <c r="CO539" i="50"/>
  <c r="CI539" i="50"/>
  <c r="CQ539" i="50"/>
  <c r="CJ539" i="50"/>
  <c r="CR539" i="50"/>
  <c r="CK539" i="50"/>
  <c r="CP539" i="50"/>
  <c r="CL995" i="50"/>
  <c r="CM995" i="50"/>
  <c r="CN995" i="50"/>
  <c r="CO995" i="50"/>
  <c r="CP995" i="50"/>
  <c r="CK995" i="50"/>
  <c r="CI995" i="50"/>
  <c r="CJ995" i="50"/>
  <c r="CQ995" i="50"/>
  <c r="CR995" i="50"/>
  <c r="CP374" i="50"/>
  <c r="CI374" i="50"/>
  <c r="CQ374" i="50"/>
  <c r="CJ374" i="50"/>
  <c r="CR374" i="50"/>
  <c r="CK374" i="50"/>
  <c r="CL374" i="50"/>
  <c r="CM374" i="50"/>
  <c r="CN374" i="50"/>
  <c r="CO374" i="50"/>
  <c r="CI939" i="50"/>
  <c r="CN939" i="50"/>
  <c r="CQ939" i="50"/>
  <c r="CP939" i="50"/>
  <c r="CL939" i="50"/>
  <c r="CO939" i="50"/>
  <c r="CM202" i="50"/>
  <c r="CN202" i="50"/>
  <c r="CO202" i="50"/>
  <c r="CP202" i="50"/>
  <c r="CJ202" i="50"/>
  <c r="CR202" i="50"/>
  <c r="CK202" i="50"/>
  <c r="CQ202" i="50"/>
  <c r="CI202" i="50"/>
  <c r="CL202" i="50"/>
  <c r="CD1472" i="50"/>
  <c r="CO1472" i="50"/>
  <c r="CP1472" i="50"/>
  <c r="CI1472" i="50"/>
  <c r="CQ1472" i="50"/>
  <c r="CJ1472" i="50"/>
  <c r="CR1472" i="50"/>
  <c r="CL1472" i="50"/>
  <c r="CK1472" i="50"/>
  <c r="CM1472" i="50"/>
  <c r="CN1472" i="50"/>
  <c r="CD30" i="50"/>
  <c r="CM30" i="50"/>
  <c r="CO30" i="50"/>
  <c r="CP30" i="50"/>
  <c r="CQ30" i="50"/>
  <c r="CJ30" i="50"/>
  <c r="CR30" i="50"/>
  <c r="CI30" i="50"/>
  <c r="CK30" i="50"/>
  <c r="CD934" i="50"/>
  <c r="CJ934" i="50"/>
  <c r="CO934" i="50"/>
  <c r="CL934" i="50"/>
  <c r="CR934" i="50"/>
  <c r="CN934" i="50"/>
  <c r="CI934" i="50"/>
  <c r="CN1275" i="50"/>
  <c r="CO1275" i="50"/>
  <c r="CP1275" i="50"/>
  <c r="CI1275" i="50"/>
  <c r="CQ1275" i="50"/>
  <c r="CK1275" i="50"/>
  <c r="CJ1275" i="50"/>
  <c r="CL1275" i="50"/>
  <c r="CM1275" i="50"/>
  <c r="CR1275" i="50"/>
  <c r="CI1339" i="50"/>
  <c r="CQ1339" i="50"/>
  <c r="CJ1339" i="50"/>
  <c r="CR1339" i="50"/>
  <c r="CK1339" i="50"/>
  <c r="CL1339" i="50"/>
  <c r="CM1339" i="50"/>
  <c r="CN1339" i="50"/>
  <c r="CO1339" i="50"/>
  <c r="CP1339" i="50"/>
  <c r="CK1074" i="50"/>
  <c r="CL1074" i="50"/>
  <c r="CP1074" i="50"/>
  <c r="CN1074" i="50"/>
  <c r="CQ1074" i="50"/>
  <c r="CJ1074" i="50"/>
  <c r="CD1294" i="50"/>
  <c r="CQ1294" i="50"/>
  <c r="CR1294" i="50"/>
  <c r="CK1294" i="50"/>
  <c r="CI1294" i="50"/>
  <c r="CL1294" i="50"/>
  <c r="CJ1294" i="50"/>
  <c r="CN1294" i="50"/>
  <c r="CO1294" i="50"/>
  <c r="CD856" i="50"/>
  <c r="CL856" i="50"/>
  <c r="CM856" i="50"/>
  <c r="CN856" i="50"/>
  <c r="CO856" i="50"/>
  <c r="CR856" i="50"/>
  <c r="CI856" i="50"/>
  <c r="CK856" i="50"/>
  <c r="CP856" i="50"/>
  <c r="CJ856" i="50"/>
  <c r="CQ856" i="50"/>
  <c r="CD533" i="50"/>
  <c r="CP533" i="50"/>
  <c r="CI533" i="50"/>
  <c r="CQ533" i="50"/>
  <c r="CJ533" i="50"/>
  <c r="CR533" i="50"/>
  <c r="CK533" i="50"/>
  <c r="CM533" i="50"/>
  <c r="CN533" i="50"/>
  <c r="CO533" i="50"/>
  <c r="CL533" i="50"/>
  <c r="CL1172" i="50"/>
  <c r="CM1172" i="50"/>
  <c r="CN1172" i="50"/>
  <c r="CO1172" i="50"/>
  <c r="CP1172" i="50"/>
  <c r="CI1172" i="50"/>
  <c r="CQ1172" i="50"/>
  <c r="CR1172" i="50"/>
  <c r="CJ1172" i="50"/>
  <c r="CK1172" i="50"/>
  <c r="CN799" i="50"/>
  <c r="CO799" i="50"/>
  <c r="CP799" i="50"/>
  <c r="CI799" i="50"/>
  <c r="CQ799" i="50"/>
  <c r="CK799" i="50"/>
  <c r="CJ799" i="50"/>
  <c r="CL799" i="50"/>
  <c r="CR799" i="50"/>
  <c r="CM799" i="50"/>
  <c r="BW374" i="50"/>
  <c r="CL860" i="50"/>
  <c r="CM860" i="50"/>
  <c r="CN860" i="50"/>
  <c r="CO860" i="50"/>
  <c r="CJ860" i="50"/>
  <c r="CK860" i="50"/>
  <c r="CP860" i="50"/>
  <c r="CQ860" i="50"/>
  <c r="CR860" i="50"/>
  <c r="CI860" i="50"/>
  <c r="CL828" i="50"/>
  <c r="CM828" i="50"/>
  <c r="CN828" i="50"/>
  <c r="CO828" i="50"/>
  <c r="CJ828" i="50"/>
  <c r="CK828" i="50"/>
  <c r="CP828" i="50"/>
  <c r="CQ828" i="50"/>
  <c r="CR828" i="50"/>
  <c r="CI828" i="50"/>
  <c r="CP742" i="50"/>
  <c r="CI742" i="50"/>
  <c r="CQ742" i="50"/>
  <c r="CJ742" i="50"/>
  <c r="CR742" i="50"/>
  <c r="CK742" i="50"/>
  <c r="CL742" i="50"/>
  <c r="CM742" i="50"/>
  <c r="CO742" i="50"/>
  <c r="CN742" i="50"/>
  <c r="CL1208" i="50"/>
  <c r="CM1208" i="50"/>
  <c r="CN1208" i="50"/>
  <c r="CO1208" i="50"/>
  <c r="CI1208" i="50"/>
  <c r="CQ1208" i="50"/>
  <c r="CP1208" i="50"/>
  <c r="CR1208" i="50"/>
  <c r="CJ1208" i="50"/>
  <c r="CK1208" i="50"/>
  <c r="CQ1080" i="50"/>
  <c r="CJ1080" i="50"/>
  <c r="CL1080" i="50"/>
  <c r="CK1080" i="50"/>
  <c r="CM1080" i="50"/>
  <c r="CR1080" i="50"/>
  <c r="CO1080" i="50"/>
  <c r="CP1080" i="50"/>
  <c r="CM503" i="50"/>
  <c r="CP503" i="50"/>
  <c r="CN503" i="50"/>
  <c r="CJ503" i="50"/>
  <c r="CR503" i="50"/>
  <c r="CI20" i="50"/>
  <c r="CQ20" i="50"/>
  <c r="CJ20" i="50"/>
  <c r="CR20" i="50"/>
  <c r="CL20" i="50"/>
  <c r="CM20" i="50"/>
  <c r="CN20" i="50"/>
  <c r="CP20" i="50"/>
  <c r="CK20" i="50"/>
  <c r="CO20" i="50"/>
  <c r="CP874" i="50"/>
  <c r="CI874" i="50"/>
  <c r="CQ874" i="50"/>
  <c r="CJ874" i="50"/>
  <c r="CR874" i="50"/>
  <c r="CK874" i="50"/>
  <c r="CN874" i="50"/>
  <c r="CO874" i="50"/>
  <c r="CL874" i="50"/>
  <c r="CM874" i="50"/>
  <c r="CP232" i="50"/>
  <c r="CI232" i="50"/>
  <c r="CQ232" i="50"/>
  <c r="CJ232" i="50"/>
  <c r="CR232" i="50"/>
  <c r="CK232" i="50"/>
  <c r="CL232" i="50"/>
  <c r="CM232" i="50"/>
  <c r="CN232" i="50"/>
  <c r="CO232" i="50"/>
  <c r="CK1410" i="50"/>
  <c r="CL1410" i="50"/>
  <c r="CM1410" i="50"/>
  <c r="CN1410" i="50"/>
  <c r="CP1410" i="50"/>
  <c r="CI1410" i="50"/>
  <c r="CJ1410" i="50"/>
  <c r="CO1410" i="50"/>
  <c r="CQ1410" i="50"/>
  <c r="CR1410" i="50"/>
  <c r="CK606" i="50"/>
  <c r="CL606" i="50"/>
  <c r="CM606" i="50"/>
  <c r="CN606" i="50"/>
  <c r="CP606" i="50"/>
  <c r="CI606" i="50"/>
  <c r="CQ606" i="50"/>
  <c r="CJ606" i="50"/>
  <c r="CO606" i="50"/>
  <c r="CR606" i="50"/>
  <c r="CL728" i="50"/>
  <c r="CM728" i="50"/>
  <c r="CN728" i="50"/>
  <c r="CO728" i="50"/>
  <c r="CP728" i="50"/>
  <c r="CI728" i="50"/>
  <c r="CQ728" i="50"/>
  <c r="CJ728" i="50"/>
  <c r="CK728" i="50"/>
  <c r="CR728" i="50"/>
  <c r="CL483" i="50"/>
  <c r="CM483" i="50"/>
  <c r="CN483" i="50"/>
  <c r="CO483" i="50"/>
  <c r="CI483" i="50"/>
  <c r="CQ483" i="50"/>
  <c r="CJ483" i="50"/>
  <c r="CR483" i="50"/>
  <c r="CP483" i="50"/>
  <c r="CK483" i="50"/>
  <c r="CK882" i="50"/>
  <c r="CL882" i="50"/>
  <c r="CM882" i="50"/>
  <c r="CN882" i="50"/>
  <c r="CP882" i="50"/>
  <c r="CI882" i="50"/>
  <c r="CQ882" i="50"/>
  <c r="CO882" i="50"/>
  <c r="CR882" i="50"/>
  <c r="CJ882" i="50"/>
  <c r="CO928" i="50"/>
  <c r="CP928" i="50"/>
  <c r="CI928" i="50"/>
  <c r="CQ928" i="50"/>
  <c r="CJ928" i="50"/>
  <c r="CR928" i="50"/>
  <c r="CM928" i="50"/>
  <c r="CK928" i="50"/>
  <c r="CL928" i="50"/>
  <c r="CN928" i="50"/>
  <c r="CN1227" i="50"/>
  <c r="CO1227" i="50"/>
  <c r="CP1227" i="50"/>
  <c r="CI1227" i="50"/>
  <c r="CQ1227" i="50"/>
  <c r="CK1227" i="50"/>
  <c r="CR1227" i="50"/>
  <c r="CJ1227" i="50"/>
  <c r="CL1227" i="50"/>
  <c r="CM1227" i="50"/>
  <c r="CL1224" i="50"/>
  <c r="CM1224" i="50"/>
  <c r="CN1224" i="50"/>
  <c r="CO1224" i="50"/>
  <c r="CI1224" i="50"/>
  <c r="CQ1224" i="50"/>
  <c r="CJ1224" i="50"/>
  <c r="CK1224" i="50"/>
  <c r="CP1224" i="50"/>
  <c r="CR1224" i="50"/>
  <c r="CO916" i="50"/>
  <c r="CP916" i="50"/>
  <c r="CI916" i="50"/>
  <c r="CQ916" i="50"/>
  <c r="CJ916" i="50"/>
  <c r="CR916" i="50"/>
  <c r="CL916" i="50"/>
  <c r="CM916" i="50"/>
  <c r="CK916" i="50"/>
  <c r="CN916" i="50"/>
  <c r="CI270" i="50"/>
  <c r="CK270" i="50"/>
  <c r="CM270" i="50"/>
  <c r="CL270" i="50"/>
  <c r="CN270" i="50"/>
  <c r="CQ270" i="50"/>
  <c r="CP270" i="50"/>
  <c r="CJ270" i="50"/>
  <c r="CL72" i="50"/>
  <c r="CM72" i="50"/>
  <c r="CN72" i="50"/>
  <c r="CO72" i="50"/>
  <c r="CP72" i="50"/>
  <c r="CI72" i="50"/>
  <c r="CQ72" i="50"/>
  <c r="CJ72" i="50"/>
  <c r="CK72" i="50"/>
  <c r="CR72" i="50"/>
  <c r="CI44" i="50"/>
  <c r="CQ44" i="50"/>
  <c r="CN44" i="50"/>
  <c r="CP44" i="50"/>
  <c r="CK44" i="50"/>
  <c r="CL44" i="50"/>
  <c r="CM44" i="50"/>
  <c r="CO44" i="50"/>
  <c r="CR44" i="50"/>
  <c r="CJ44" i="50"/>
  <c r="CO45" i="50"/>
  <c r="CL45" i="50"/>
  <c r="CN45" i="50"/>
  <c r="CM45" i="50"/>
  <c r="CP45" i="50"/>
  <c r="CQ45" i="50"/>
  <c r="CR45" i="50"/>
  <c r="CI45" i="50"/>
  <c r="CJ45" i="50"/>
  <c r="CK45" i="50"/>
  <c r="CL487" i="50"/>
  <c r="CM487" i="50"/>
  <c r="CN487" i="50"/>
  <c r="CO487" i="50"/>
  <c r="CI487" i="50"/>
  <c r="CQ487" i="50"/>
  <c r="CJ487" i="50"/>
  <c r="CR487" i="50"/>
  <c r="CK487" i="50"/>
  <c r="CP487" i="50"/>
  <c r="CL292" i="50"/>
  <c r="CN292" i="50"/>
  <c r="CI292" i="50"/>
  <c r="CO292" i="50"/>
  <c r="CJ292" i="50"/>
  <c r="CR292" i="50"/>
  <c r="CK1462" i="50"/>
  <c r="CL1462" i="50"/>
  <c r="CM1462" i="50"/>
  <c r="CN1462" i="50"/>
  <c r="CP1462" i="50"/>
  <c r="CQ1462" i="50"/>
  <c r="CR1462" i="50"/>
  <c r="CI1462" i="50"/>
  <c r="CJ1462" i="50"/>
  <c r="CO1462" i="50"/>
  <c r="CO644" i="50"/>
  <c r="CP644" i="50"/>
  <c r="CI644" i="50"/>
  <c r="CQ644" i="50"/>
  <c r="CJ644" i="50"/>
  <c r="CR644" i="50"/>
  <c r="CL644" i="50"/>
  <c r="CM644" i="50"/>
  <c r="CK644" i="50"/>
  <c r="CN644" i="50"/>
  <c r="CK890" i="50"/>
  <c r="CL890" i="50"/>
  <c r="CM890" i="50"/>
  <c r="CN890" i="50"/>
  <c r="CP890" i="50"/>
  <c r="CI890" i="50"/>
  <c r="CQ890" i="50"/>
  <c r="CJ890" i="50"/>
  <c r="CO890" i="50"/>
  <c r="CR890" i="50"/>
  <c r="CN631" i="50"/>
  <c r="CO631" i="50"/>
  <c r="CI631" i="50"/>
  <c r="CM631" i="50"/>
  <c r="CQ631" i="50"/>
  <c r="CP631" i="50"/>
  <c r="CR631" i="50"/>
  <c r="CK631" i="50"/>
  <c r="CP734" i="50"/>
  <c r="CI734" i="50"/>
  <c r="CQ734" i="50"/>
  <c r="CJ734" i="50"/>
  <c r="CR734" i="50"/>
  <c r="CK734" i="50"/>
  <c r="CL734" i="50"/>
  <c r="CM734" i="50"/>
  <c r="CN734" i="50"/>
  <c r="CO734" i="50"/>
  <c r="CI228" i="50"/>
  <c r="CP957" i="50"/>
  <c r="CQ86" i="50"/>
  <c r="CM1321" i="50"/>
  <c r="CN1321" i="50"/>
  <c r="CO1321" i="50"/>
  <c r="CP1321" i="50"/>
  <c r="CI1321" i="50"/>
  <c r="CQ1321" i="50"/>
  <c r="CJ1321" i="50"/>
  <c r="CR1321" i="50"/>
  <c r="CK1321" i="50"/>
  <c r="CL1321" i="50"/>
  <c r="CO1099" i="50"/>
  <c r="CM1329" i="50"/>
  <c r="CR1106" i="50"/>
  <c r="CL1260" i="50"/>
  <c r="CO749" i="50"/>
  <c r="CQ173" i="50"/>
  <c r="CN1080" i="50"/>
  <c r="CQ183" i="50"/>
  <c r="CM1185" i="50"/>
  <c r="CP1294" i="50"/>
  <c r="CM168" i="50"/>
  <c r="BW818" i="50"/>
  <c r="BW740" i="50"/>
  <c r="BX528" i="50"/>
  <c r="CD604" i="50"/>
  <c r="CI604" i="50"/>
  <c r="CQ604" i="50"/>
  <c r="CM604" i="50"/>
  <c r="CO604" i="50"/>
  <c r="CN604" i="50"/>
  <c r="CD628" i="50"/>
  <c r="CL628" i="50"/>
  <c r="CM628" i="50"/>
  <c r="CQ628" i="50"/>
  <c r="CJ628" i="50"/>
  <c r="CD926" i="50"/>
  <c r="CQ926" i="50"/>
  <c r="CJ926" i="50"/>
  <c r="CK926" i="50"/>
  <c r="CM926" i="50"/>
  <c r="CN926" i="50"/>
  <c r="CM1036" i="50"/>
  <c r="CI1036" i="50"/>
  <c r="CQ1036" i="50"/>
  <c r="CN1036" i="50"/>
  <c r="CR1036" i="50"/>
  <c r="CP1036" i="50"/>
  <c r="CK1036" i="50"/>
  <c r="CP1519" i="50"/>
  <c r="CI1519" i="50"/>
  <c r="CQ1519" i="50"/>
  <c r="CJ1519" i="50"/>
  <c r="CR1519" i="50"/>
  <c r="CK1519" i="50"/>
  <c r="CL1519" i="50"/>
  <c r="CM1519" i="50"/>
  <c r="CN1519" i="50"/>
  <c r="CO1519" i="50"/>
  <c r="CD409" i="50"/>
  <c r="CN409" i="50"/>
  <c r="CO409" i="50"/>
  <c r="CJ409" i="50"/>
  <c r="CI409" i="50"/>
  <c r="CR409" i="50"/>
  <c r="CP409" i="50"/>
  <c r="CL409" i="50"/>
  <c r="CM409" i="50"/>
  <c r="CD1199" i="50"/>
  <c r="CN1199" i="50"/>
  <c r="CM1199" i="50"/>
  <c r="CO1199" i="50"/>
  <c r="CR1199" i="50"/>
  <c r="CP1199" i="50"/>
  <c r="CI1199" i="50"/>
  <c r="CK1199" i="50"/>
  <c r="CJ1199" i="50"/>
  <c r="CE896" i="50"/>
  <c r="CD1506" i="50"/>
  <c r="CJ1506" i="50"/>
  <c r="CR1506" i="50"/>
  <c r="CK1506" i="50"/>
  <c r="CL1506" i="50"/>
  <c r="CM1506" i="50"/>
  <c r="CN1506" i="50"/>
  <c r="CO1506" i="50"/>
  <c r="CP1506" i="50"/>
  <c r="CI1506" i="50"/>
  <c r="CQ1506" i="50"/>
  <c r="CD1436" i="50"/>
  <c r="CO1436" i="50"/>
  <c r="CP1436" i="50"/>
  <c r="CI1436" i="50"/>
  <c r="CQ1436" i="50"/>
  <c r="CJ1436" i="50"/>
  <c r="CR1436" i="50"/>
  <c r="CL1436" i="50"/>
  <c r="CK1436" i="50"/>
  <c r="CM1436" i="50"/>
  <c r="CN1436" i="50"/>
  <c r="CD1299" i="50"/>
  <c r="CI1299" i="50"/>
  <c r="CQ1299" i="50"/>
  <c r="CJ1299" i="50"/>
  <c r="CR1299" i="50"/>
  <c r="CK1299" i="50"/>
  <c r="CL1299" i="50"/>
  <c r="CM1299" i="50"/>
  <c r="CN1299" i="50"/>
  <c r="CO1299" i="50"/>
  <c r="CP1299" i="50"/>
  <c r="CK1366" i="50"/>
  <c r="CL1366" i="50"/>
  <c r="CM1366" i="50"/>
  <c r="CN1366" i="50"/>
  <c r="CO1366" i="50"/>
  <c r="CP1366" i="50"/>
  <c r="CI1366" i="50"/>
  <c r="CJ1366" i="50"/>
  <c r="CQ1366" i="50"/>
  <c r="CR1366" i="50"/>
  <c r="CK1330" i="50"/>
  <c r="CL1330" i="50"/>
  <c r="CM1330" i="50"/>
  <c r="CN1330" i="50"/>
  <c r="CO1330" i="50"/>
  <c r="CP1330" i="50"/>
  <c r="CI1330" i="50"/>
  <c r="CJ1330" i="50"/>
  <c r="CQ1330" i="50"/>
  <c r="CR1330" i="50"/>
  <c r="CI1327" i="50"/>
  <c r="CQ1327" i="50"/>
  <c r="CJ1327" i="50"/>
  <c r="CR1327" i="50"/>
  <c r="CK1327" i="50"/>
  <c r="CL1327" i="50"/>
  <c r="CM1327" i="50"/>
  <c r="CN1327" i="50"/>
  <c r="CO1327" i="50"/>
  <c r="CP1327" i="50"/>
  <c r="CD1349" i="50"/>
  <c r="CM1349" i="50"/>
  <c r="CN1349" i="50"/>
  <c r="CO1349" i="50"/>
  <c r="CP1349" i="50"/>
  <c r="CI1349" i="50"/>
  <c r="CQ1349" i="50"/>
  <c r="CJ1349" i="50"/>
  <c r="CR1349" i="50"/>
  <c r="CK1349" i="50"/>
  <c r="CL1349" i="50"/>
  <c r="CD1335" i="50"/>
  <c r="CI1335" i="50"/>
  <c r="CQ1335" i="50"/>
  <c r="CJ1335" i="50"/>
  <c r="CR1335" i="50"/>
  <c r="CK1335" i="50"/>
  <c r="CL1335" i="50"/>
  <c r="CM1335" i="50"/>
  <c r="CN1335" i="50"/>
  <c r="CO1335" i="50"/>
  <c r="CP1335" i="50"/>
  <c r="CM1437" i="50"/>
  <c r="CQ1437" i="50"/>
  <c r="CN1437" i="50"/>
  <c r="CI1437" i="50"/>
  <c r="CR1437" i="50"/>
  <c r="CK1437" i="50"/>
  <c r="CI1439" i="50"/>
  <c r="CQ1439" i="50"/>
  <c r="CJ1439" i="50"/>
  <c r="CR1439" i="50"/>
  <c r="CK1439" i="50"/>
  <c r="CL1439" i="50"/>
  <c r="CN1439" i="50"/>
  <c r="CM1439" i="50"/>
  <c r="CO1439" i="50"/>
  <c r="CP1439" i="50"/>
  <c r="CD1325" i="50"/>
  <c r="CJ1325" i="50"/>
  <c r="CR1325" i="50"/>
  <c r="CM1325" i="50"/>
  <c r="CK1325" i="50"/>
  <c r="CN1325" i="50"/>
  <c r="CL1325" i="50"/>
  <c r="CP1325" i="50"/>
  <c r="CI1325" i="50"/>
  <c r="CK1350" i="50"/>
  <c r="CL1350" i="50"/>
  <c r="CM1350" i="50"/>
  <c r="CN1350" i="50"/>
  <c r="CO1350" i="50"/>
  <c r="CP1350" i="50"/>
  <c r="CI1350" i="50"/>
  <c r="CJ1350" i="50"/>
  <c r="CQ1350" i="50"/>
  <c r="CR1350" i="50"/>
  <c r="CJ1249" i="50"/>
  <c r="CR1249" i="50"/>
  <c r="CK1249" i="50"/>
  <c r="CL1249" i="50"/>
  <c r="CM1249" i="50"/>
  <c r="CO1249" i="50"/>
  <c r="CI1249" i="50"/>
  <c r="CN1249" i="50"/>
  <c r="CP1249" i="50"/>
  <c r="CQ1249" i="50"/>
  <c r="CD1083" i="50"/>
  <c r="CR1083" i="50"/>
  <c r="CK1083" i="50"/>
  <c r="CN1083" i="50"/>
  <c r="CL1083" i="50"/>
  <c r="CO1083" i="50"/>
  <c r="CM1083" i="50"/>
  <c r="CI1083" i="50"/>
  <c r="CQ1083" i="50"/>
  <c r="CD325" i="50"/>
  <c r="CK325" i="50"/>
  <c r="CL325" i="50"/>
  <c r="CQ325" i="50"/>
  <c r="CP325" i="50"/>
  <c r="CJ325" i="50"/>
  <c r="CD1084" i="50"/>
  <c r="CO1084" i="50"/>
  <c r="CP1084" i="50"/>
  <c r="CI1084" i="50"/>
  <c r="CQ1084" i="50"/>
  <c r="CL1084" i="50"/>
  <c r="CK1084" i="50"/>
  <c r="CM1084" i="50"/>
  <c r="CR1084" i="50"/>
  <c r="CH248" i="50"/>
  <c r="CD944" i="50"/>
  <c r="CO944" i="50"/>
  <c r="CL944" i="50"/>
  <c r="CP944" i="50"/>
  <c r="CK944" i="50"/>
  <c r="CR944" i="50"/>
  <c r="CM944" i="50"/>
  <c r="CD1066" i="50"/>
  <c r="CR1066" i="50"/>
  <c r="CK1066" i="50"/>
  <c r="CM1066" i="50"/>
  <c r="CI1066" i="50"/>
  <c r="CO1066" i="50"/>
  <c r="CQ1066" i="50"/>
  <c r="CD1509" i="50"/>
  <c r="CL1509" i="50"/>
  <c r="CM1509" i="50"/>
  <c r="CN1509" i="50"/>
  <c r="CO1509" i="50"/>
  <c r="CP1509" i="50"/>
  <c r="CI1509" i="50"/>
  <c r="CQ1509" i="50"/>
  <c r="CJ1509" i="50"/>
  <c r="CR1509" i="50"/>
  <c r="CK1509" i="50"/>
  <c r="CL1549" i="50"/>
  <c r="CM1549" i="50"/>
  <c r="CN1549" i="50"/>
  <c r="CO1549" i="50"/>
  <c r="CP1549" i="50"/>
  <c r="CI1549" i="50"/>
  <c r="CQ1549" i="50"/>
  <c r="CJ1549" i="50"/>
  <c r="CR1549" i="50"/>
  <c r="CK1549" i="50"/>
  <c r="CI1295" i="50"/>
  <c r="CQ1295" i="50"/>
  <c r="CJ1295" i="50"/>
  <c r="CR1295" i="50"/>
  <c r="CK1295" i="50"/>
  <c r="CL1295" i="50"/>
  <c r="CM1295" i="50"/>
  <c r="CN1295" i="50"/>
  <c r="CO1295" i="50"/>
  <c r="CP1295" i="50"/>
  <c r="CR1085" i="50"/>
  <c r="CQ1085" i="50"/>
  <c r="CK1085" i="50"/>
  <c r="CM1085" i="50"/>
  <c r="CO1085" i="50"/>
  <c r="CI1085" i="50"/>
  <c r="CD1173" i="50"/>
  <c r="CI1173" i="50"/>
  <c r="CJ1173" i="50"/>
  <c r="CP1173" i="50"/>
  <c r="CR1173" i="50"/>
  <c r="CQ1173" i="50"/>
  <c r="CK1173" i="50"/>
  <c r="CM1173" i="50"/>
  <c r="CN1173" i="50"/>
  <c r="CP1515" i="50"/>
  <c r="CI1515" i="50"/>
  <c r="CQ1515" i="50"/>
  <c r="CJ1515" i="50"/>
  <c r="CR1515" i="50"/>
  <c r="CK1515" i="50"/>
  <c r="CL1515" i="50"/>
  <c r="CM1515" i="50"/>
  <c r="CN1515" i="50"/>
  <c r="CO1515" i="50"/>
  <c r="CD952" i="50"/>
  <c r="CR952" i="50"/>
  <c r="CM952" i="50"/>
  <c r="CK952" i="50"/>
  <c r="CO952" i="50"/>
  <c r="CL952" i="50"/>
  <c r="CI952" i="50"/>
  <c r="CQ952" i="50"/>
  <c r="CD1094" i="50"/>
  <c r="CK1094" i="50"/>
  <c r="CL1094" i="50"/>
  <c r="CM1094" i="50"/>
  <c r="CP1094" i="50"/>
  <c r="CN1094" i="50"/>
  <c r="CQ1094" i="50"/>
  <c r="CJ1094" i="50"/>
  <c r="BV279" i="50"/>
  <c r="BX541" i="50"/>
  <c r="CD334" i="50"/>
  <c r="CD1531" i="50"/>
  <c r="CP1531" i="50"/>
  <c r="CI1531" i="50"/>
  <c r="CQ1531" i="50"/>
  <c r="CJ1531" i="50"/>
  <c r="CR1531" i="50"/>
  <c r="CK1531" i="50"/>
  <c r="CL1531" i="50"/>
  <c r="CM1531" i="50"/>
  <c r="CN1531" i="50"/>
  <c r="CO1531" i="50"/>
  <c r="BX459" i="50"/>
  <c r="CP621" i="50"/>
  <c r="CJ621" i="50"/>
  <c r="CR621" i="50"/>
  <c r="CK621" i="50"/>
  <c r="CM621" i="50"/>
  <c r="CL621" i="50"/>
  <c r="CN621" i="50"/>
  <c r="CQ621" i="50"/>
  <c r="CK1370" i="50"/>
  <c r="CL1370" i="50"/>
  <c r="CM1370" i="50"/>
  <c r="CN1370" i="50"/>
  <c r="CO1370" i="50"/>
  <c r="CP1370" i="50"/>
  <c r="CI1370" i="50"/>
  <c r="CJ1370" i="50"/>
  <c r="CQ1370" i="50"/>
  <c r="CR1370" i="50"/>
  <c r="CD941" i="50"/>
  <c r="CN941" i="50"/>
  <c r="CR941" i="50"/>
  <c r="CO941" i="50"/>
  <c r="CP941" i="50"/>
  <c r="CK941" i="50"/>
  <c r="CJ941" i="50"/>
  <c r="CL941" i="50"/>
  <c r="CJ1482" i="50"/>
  <c r="CR1482" i="50"/>
  <c r="CK1482" i="50"/>
  <c r="CL1482" i="50"/>
  <c r="CM1482" i="50"/>
  <c r="CN1482" i="50"/>
  <c r="CO1482" i="50"/>
  <c r="CP1482" i="50"/>
  <c r="CI1482" i="50"/>
  <c r="CQ1482" i="50"/>
  <c r="CN1516" i="50"/>
  <c r="CO1516" i="50"/>
  <c r="CP1516" i="50"/>
  <c r="CI1516" i="50"/>
  <c r="CQ1516" i="50"/>
  <c r="CJ1516" i="50"/>
  <c r="CR1516" i="50"/>
  <c r="CK1516" i="50"/>
  <c r="CL1516" i="50"/>
  <c r="CM1516" i="50"/>
  <c r="CK1322" i="50"/>
  <c r="CL1322" i="50"/>
  <c r="CM1322" i="50"/>
  <c r="CN1322" i="50"/>
  <c r="CO1322" i="50"/>
  <c r="CP1322" i="50"/>
  <c r="CI1322" i="50"/>
  <c r="CJ1322" i="50"/>
  <c r="CQ1322" i="50"/>
  <c r="CR1322" i="50"/>
  <c r="CJ1257" i="50"/>
  <c r="CR1257" i="50"/>
  <c r="CK1257" i="50"/>
  <c r="CL1257" i="50"/>
  <c r="CM1257" i="50"/>
  <c r="CO1257" i="50"/>
  <c r="CP1257" i="50"/>
  <c r="CQ1257" i="50"/>
  <c r="CI1257" i="50"/>
  <c r="CN1257" i="50"/>
  <c r="CD1086" i="50"/>
  <c r="CP1086" i="50"/>
  <c r="CN1086" i="50"/>
  <c r="CI1086" i="50"/>
  <c r="CO1086" i="50"/>
  <c r="CQ1086" i="50"/>
  <c r="CJ1086" i="50"/>
  <c r="CK1086" i="50"/>
  <c r="CL1086" i="50"/>
  <c r="BW1039" i="50"/>
  <c r="CN538" i="50"/>
  <c r="CO538" i="50"/>
  <c r="CP538" i="50"/>
  <c r="CI538" i="50"/>
  <c r="CQ538" i="50"/>
  <c r="CK538" i="50"/>
  <c r="CL538" i="50"/>
  <c r="CJ538" i="50"/>
  <c r="CM538" i="50"/>
  <c r="CR538" i="50"/>
  <c r="CD733" i="50"/>
  <c r="CJ733" i="50"/>
  <c r="CR733" i="50"/>
  <c r="CK733" i="50"/>
  <c r="CL733" i="50"/>
  <c r="CM733" i="50"/>
  <c r="CN733" i="50"/>
  <c r="CO733" i="50"/>
  <c r="CI733" i="50"/>
  <c r="CP733" i="50"/>
  <c r="CQ733" i="50"/>
  <c r="CL420" i="50"/>
  <c r="CN420" i="50"/>
  <c r="CO420" i="50"/>
  <c r="CR420" i="50"/>
  <c r="CI420" i="50"/>
  <c r="CJ420" i="50"/>
  <c r="CM420" i="50"/>
  <c r="CP420" i="50"/>
  <c r="CK420" i="50"/>
  <c r="CQ420" i="50"/>
  <c r="CJ1542" i="50"/>
  <c r="CR1542" i="50"/>
  <c r="CK1542" i="50"/>
  <c r="CL1542" i="50"/>
  <c r="CM1542" i="50"/>
  <c r="CN1542" i="50"/>
  <c r="CO1542" i="50"/>
  <c r="CP1542" i="50"/>
  <c r="CI1542" i="50"/>
  <c r="CQ1542" i="50"/>
  <c r="CI951" i="50"/>
  <c r="CQ951" i="50"/>
  <c r="CJ951" i="50"/>
  <c r="CR951" i="50"/>
  <c r="CK951" i="50"/>
  <c r="CL951" i="50"/>
  <c r="CO951" i="50"/>
  <c r="CM951" i="50"/>
  <c r="CN951" i="50"/>
  <c r="CP951" i="50"/>
  <c r="CN1167" i="50"/>
  <c r="CO1167" i="50"/>
  <c r="CP1167" i="50"/>
  <c r="CI1167" i="50"/>
  <c r="CQ1167" i="50"/>
  <c r="CJ1167" i="50"/>
  <c r="CR1167" i="50"/>
  <c r="CK1167" i="50"/>
  <c r="CL1167" i="50"/>
  <c r="CM1167" i="50"/>
  <c r="CP237" i="50"/>
  <c r="CI237" i="50"/>
  <c r="CQ237" i="50"/>
  <c r="CJ237" i="50"/>
  <c r="CK237" i="50"/>
  <c r="CN237" i="50"/>
  <c r="CL237" i="50"/>
  <c r="CD57" i="50"/>
  <c r="CN57" i="50"/>
  <c r="CP57" i="50"/>
  <c r="CQ57" i="50"/>
  <c r="CI57" i="50"/>
  <c r="CR57" i="50"/>
  <c r="CJ57" i="50"/>
  <c r="CK57" i="50"/>
  <c r="CL57" i="50"/>
  <c r="CM57" i="50"/>
  <c r="CO57" i="50"/>
  <c r="CK1326" i="50"/>
  <c r="CL1326" i="50"/>
  <c r="CM1326" i="50"/>
  <c r="CN1326" i="50"/>
  <c r="CO1326" i="50"/>
  <c r="CP1326" i="50"/>
  <c r="CQ1326" i="50"/>
  <c r="CR1326" i="50"/>
  <c r="CI1326" i="50"/>
  <c r="CJ1326" i="50"/>
  <c r="CD67" i="50"/>
  <c r="CJ67" i="50"/>
  <c r="CR67" i="50"/>
  <c r="CP67" i="50"/>
  <c r="CQ67" i="50"/>
  <c r="CI67" i="50"/>
  <c r="CK67" i="50"/>
  <c r="CL67" i="50"/>
  <c r="CM67" i="50"/>
  <c r="CN67" i="50"/>
  <c r="CO67" i="50"/>
  <c r="CD783" i="50"/>
  <c r="CN783" i="50"/>
  <c r="CO783" i="50"/>
  <c r="CP783" i="50"/>
  <c r="CI783" i="50"/>
  <c r="CQ783" i="50"/>
  <c r="CK783" i="50"/>
  <c r="CM783" i="50"/>
  <c r="CR783" i="50"/>
  <c r="CJ783" i="50"/>
  <c r="CL783" i="50"/>
  <c r="CJ1161" i="50"/>
  <c r="CR1161" i="50"/>
  <c r="CK1161" i="50"/>
  <c r="CL1161" i="50"/>
  <c r="CM1161" i="50"/>
  <c r="CN1161" i="50"/>
  <c r="CO1161" i="50"/>
  <c r="CI1161" i="50"/>
  <c r="CP1161" i="50"/>
  <c r="CQ1161" i="50"/>
  <c r="CK1290" i="50"/>
  <c r="CL1290" i="50"/>
  <c r="CM1290" i="50"/>
  <c r="CN1290" i="50"/>
  <c r="CO1290" i="50"/>
  <c r="CP1290" i="50"/>
  <c r="CI1290" i="50"/>
  <c r="CJ1290" i="50"/>
  <c r="CQ1290" i="50"/>
  <c r="CR1290" i="50"/>
  <c r="CN827" i="50"/>
  <c r="CO827" i="50"/>
  <c r="CP827" i="50"/>
  <c r="CI827" i="50"/>
  <c r="CQ827" i="50"/>
  <c r="CK827" i="50"/>
  <c r="CJ827" i="50"/>
  <c r="CM827" i="50"/>
  <c r="CR827" i="50"/>
  <c r="CL827" i="50"/>
  <c r="CM1457" i="50"/>
  <c r="CN1457" i="50"/>
  <c r="CO1457" i="50"/>
  <c r="CP1457" i="50"/>
  <c r="CJ1457" i="50"/>
  <c r="CR1457" i="50"/>
  <c r="CI1457" i="50"/>
  <c r="CK1457" i="50"/>
  <c r="CL1457" i="50"/>
  <c r="CQ1457" i="50"/>
  <c r="CL967" i="50"/>
  <c r="CM967" i="50"/>
  <c r="CN967" i="50"/>
  <c r="CO967" i="50"/>
  <c r="CP967" i="50"/>
  <c r="CK967" i="50"/>
  <c r="CQ967" i="50"/>
  <c r="CR967" i="50"/>
  <c r="CI967" i="50"/>
  <c r="CJ967" i="50"/>
  <c r="CD1134" i="50"/>
  <c r="CP1134" i="50"/>
  <c r="CI1134" i="50"/>
  <c r="CQ1134" i="50"/>
  <c r="CJ1134" i="50"/>
  <c r="CR1134" i="50"/>
  <c r="CK1134" i="50"/>
  <c r="CL1134" i="50"/>
  <c r="CM1134" i="50"/>
  <c r="CN1134" i="50"/>
  <c r="CO1134" i="50"/>
  <c r="CN847" i="50"/>
  <c r="CO847" i="50"/>
  <c r="CP847" i="50"/>
  <c r="CI847" i="50"/>
  <c r="CQ847" i="50"/>
  <c r="CL847" i="50"/>
  <c r="CM847" i="50"/>
  <c r="CR847" i="50"/>
  <c r="CJ847" i="50"/>
  <c r="CK847" i="50"/>
  <c r="CK1442" i="50"/>
  <c r="CL1442" i="50"/>
  <c r="CM1442" i="50"/>
  <c r="CN1442" i="50"/>
  <c r="CP1442" i="50"/>
  <c r="CI1442" i="50"/>
  <c r="CJ1442" i="50"/>
  <c r="CO1442" i="50"/>
  <c r="CQ1442" i="50"/>
  <c r="CR1442" i="50"/>
  <c r="CN478" i="50"/>
  <c r="CO478" i="50"/>
  <c r="CP478" i="50"/>
  <c r="CI478" i="50"/>
  <c r="CQ478" i="50"/>
  <c r="CK478" i="50"/>
  <c r="CL478" i="50"/>
  <c r="CJ478" i="50"/>
  <c r="CM478" i="50"/>
  <c r="CR478" i="50"/>
  <c r="CP969" i="50"/>
  <c r="CI969" i="50"/>
  <c r="CQ969" i="50"/>
  <c r="CJ969" i="50"/>
  <c r="CR969" i="50"/>
  <c r="CK969" i="50"/>
  <c r="CL969" i="50"/>
  <c r="CO969" i="50"/>
  <c r="CM969" i="50"/>
  <c r="CN969" i="50"/>
  <c r="CJ1225" i="50"/>
  <c r="CR1225" i="50"/>
  <c r="CK1225" i="50"/>
  <c r="CL1225" i="50"/>
  <c r="CM1225" i="50"/>
  <c r="CO1225" i="50"/>
  <c r="CP1225" i="50"/>
  <c r="CQ1225" i="50"/>
  <c r="CI1225" i="50"/>
  <c r="CN1225" i="50"/>
  <c r="CL704" i="50"/>
  <c r="CM704" i="50"/>
  <c r="CN704" i="50"/>
  <c r="CO704" i="50"/>
  <c r="CP704" i="50"/>
  <c r="CI704" i="50"/>
  <c r="CQ704" i="50"/>
  <c r="CK704" i="50"/>
  <c r="CJ704" i="50"/>
  <c r="CR704" i="50"/>
  <c r="CP438" i="50"/>
  <c r="CJ438" i="50"/>
  <c r="CR438" i="50"/>
  <c r="CK438" i="50"/>
  <c r="CQ438" i="50"/>
  <c r="CI438" i="50"/>
  <c r="CN438" i="50"/>
  <c r="CO438" i="50"/>
  <c r="CL438" i="50"/>
  <c r="CM438" i="50"/>
  <c r="CM609" i="50"/>
  <c r="CN609" i="50"/>
  <c r="CO609" i="50"/>
  <c r="CP609" i="50"/>
  <c r="CJ609" i="50"/>
  <c r="CR609" i="50"/>
  <c r="CK609" i="50"/>
  <c r="CI609" i="50"/>
  <c r="CL609" i="50"/>
  <c r="CQ609" i="50"/>
  <c r="CP766" i="50"/>
  <c r="CJ766" i="50"/>
  <c r="CR766" i="50"/>
  <c r="CK766" i="50"/>
  <c r="CL766" i="50"/>
  <c r="CM766" i="50"/>
  <c r="CQ766" i="50"/>
  <c r="CI766" i="50"/>
  <c r="CN766" i="50"/>
  <c r="CO766" i="50"/>
  <c r="CD56" i="50"/>
  <c r="CP56" i="50"/>
  <c r="CQ56" i="50"/>
  <c r="CI56" i="50"/>
  <c r="CR56" i="50"/>
  <c r="CJ56" i="50"/>
  <c r="CK56" i="50"/>
  <c r="CL56" i="50"/>
  <c r="CM56" i="50"/>
  <c r="CN56" i="50"/>
  <c r="CO56" i="50"/>
  <c r="CM641" i="50"/>
  <c r="CN641" i="50"/>
  <c r="CO641" i="50"/>
  <c r="CP641" i="50"/>
  <c r="CJ641" i="50"/>
  <c r="CR641" i="50"/>
  <c r="CK641" i="50"/>
  <c r="CI641" i="50"/>
  <c r="CL641" i="50"/>
  <c r="CQ641" i="50"/>
  <c r="CL991" i="50"/>
  <c r="CQ991" i="50"/>
  <c r="CM991" i="50"/>
  <c r="CR991" i="50"/>
  <c r="CP981" i="50"/>
  <c r="CI981" i="50"/>
  <c r="CQ981" i="50"/>
  <c r="CJ981" i="50"/>
  <c r="CR981" i="50"/>
  <c r="CK981" i="50"/>
  <c r="CL981" i="50"/>
  <c r="CO981" i="50"/>
  <c r="CM981" i="50"/>
  <c r="CN981" i="50"/>
  <c r="CP1122" i="50"/>
  <c r="CI1122" i="50"/>
  <c r="CQ1122" i="50"/>
  <c r="CJ1122" i="50"/>
  <c r="CR1122" i="50"/>
  <c r="CK1122" i="50"/>
  <c r="CL1122" i="50"/>
  <c r="CM1122" i="50"/>
  <c r="CN1122" i="50"/>
  <c r="CO1122" i="50"/>
  <c r="CN763" i="50"/>
  <c r="CP763" i="50"/>
  <c r="CI763" i="50"/>
  <c r="CQ763" i="50"/>
  <c r="CJ763" i="50"/>
  <c r="CR763" i="50"/>
  <c r="CK763" i="50"/>
  <c r="CL763" i="50"/>
  <c r="CM763" i="50"/>
  <c r="CO763" i="50"/>
  <c r="CD876" i="50"/>
  <c r="CL876" i="50"/>
  <c r="CM876" i="50"/>
  <c r="CN876" i="50"/>
  <c r="CO876" i="50"/>
  <c r="CJ876" i="50"/>
  <c r="CK876" i="50"/>
  <c r="CP876" i="50"/>
  <c r="CQ876" i="50"/>
  <c r="CI876" i="50"/>
  <c r="CR876" i="50"/>
  <c r="CL1120" i="50"/>
  <c r="CM1120" i="50"/>
  <c r="CN1120" i="50"/>
  <c r="CO1120" i="50"/>
  <c r="CP1120" i="50"/>
  <c r="CI1120" i="50"/>
  <c r="CQ1120" i="50"/>
  <c r="CJ1120" i="50"/>
  <c r="CK1120" i="50"/>
  <c r="CR1120" i="50"/>
  <c r="CM921" i="50"/>
  <c r="CN921" i="50"/>
  <c r="CO921" i="50"/>
  <c r="CP921" i="50"/>
  <c r="CJ921" i="50"/>
  <c r="CK921" i="50"/>
  <c r="CI921" i="50"/>
  <c r="CL921" i="50"/>
  <c r="CQ921" i="50"/>
  <c r="CR921" i="50"/>
  <c r="CN1231" i="50"/>
  <c r="CO1231" i="50"/>
  <c r="CP1231" i="50"/>
  <c r="CI1231" i="50"/>
  <c r="CQ1231" i="50"/>
  <c r="CK1231" i="50"/>
  <c r="CJ1231" i="50"/>
  <c r="CL1231" i="50"/>
  <c r="CM1231" i="50"/>
  <c r="CR1231" i="50"/>
  <c r="CO112" i="50"/>
  <c r="CP112" i="50"/>
  <c r="CI112" i="50"/>
  <c r="CQ112" i="50"/>
  <c r="CJ112" i="50"/>
  <c r="CR112" i="50"/>
  <c r="CK112" i="50"/>
  <c r="CL112" i="50"/>
  <c r="CN112" i="50"/>
  <c r="CM112" i="50"/>
  <c r="CJ1133" i="50"/>
  <c r="CR1133" i="50"/>
  <c r="CK1133" i="50"/>
  <c r="CL1133" i="50"/>
  <c r="CM1133" i="50"/>
  <c r="CN1133" i="50"/>
  <c r="CO1133" i="50"/>
  <c r="CI1133" i="50"/>
  <c r="CP1133" i="50"/>
  <c r="CQ1133" i="50"/>
  <c r="CK344" i="50"/>
  <c r="CL344" i="50"/>
  <c r="CM344" i="50"/>
  <c r="CN344" i="50"/>
  <c r="CI344" i="50"/>
  <c r="CJ344" i="50"/>
  <c r="CO344" i="50"/>
  <c r="CP344" i="50"/>
  <c r="CQ344" i="50"/>
  <c r="CR344" i="50"/>
  <c r="CM302" i="50"/>
  <c r="CN302" i="50"/>
  <c r="CO302" i="50"/>
  <c r="CJ302" i="50"/>
  <c r="CR302" i="50"/>
  <c r="CP302" i="50"/>
  <c r="CQ302" i="50"/>
  <c r="CI302" i="50"/>
  <c r="CK302" i="50"/>
  <c r="CL302" i="50"/>
  <c r="CM593" i="50"/>
  <c r="CN593" i="50"/>
  <c r="CO593" i="50"/>
  <c r="CP593" i="50"/>
  <c r="CJ593" i="50"/>
  <c r="CR593" i="50"/>
  <c r="CK593" i="50"/>
  <c r="CI593" i="50"/>
  <c r="CL593" i="50"/>
  <c r="CQ593" i="50"/>
  <c r="CN803" i="50"/>
  <c r="CO803" i="50"/>
  <c r="CP803" i="50"/>
  <c r="CI803" i="50"/>
  <c r="CQ803" i="50"/>
  <c r="CK803" i="50"/>
  <c r="CJ803" i="50"/>
  <c r="CL803" i="50"/>
  <c r="CM803" i="50"/>
  <c r="CR803" i="50"/>
  <c r="CK328" i="50"/>
  <c r="CL328" i="50"/>
  <c r="CM328" i="50"/>
  <c r="CN328" i="50"/>
  <c r="CI328" i="50"/>
  <c r="CJ328" i="50"/>
  <c r="CO328" i="50"/>
  <c r="CP328" i="50"/>
  <c r="CR328" i="50"/>
  <c r="CQ328" i="50"/>
  <c r="CJ1089" i="50"/>
  <c r="CR1089" i="50"/>
  <c r="CK1089" i="50"/>
  <c r="CL1089" i="50"/>
  <c r="CM1089" i="50"/>
  <c r="CN1089" i="50"/>
  <c r="CO1089" i="50"/>
  <c r="CP1089" i="50"/>
  <c r="CQ1089" i="50"/>
  <c r="CI1089" i="50"/>
  <c r="CN526" i="50"/>
  <c r="CO526" i="50"/>
  <c r="CP526" i="50"/>
  <c r="CI526" i="50"/>
  <c r="CQ526" i="50"/>
  <c r="CK526" i="50"/>
  <c r="CL526" i="50"/>
  <c r="CJ526" i="50"/>
  <c r="CM526" i="50"/>
  <c r="CR526" i="50"/>
  <c r="CL1116" i="50"/>
  <c r="CM1116" i="50"/>
  <c r="CN1116" i="50"/>
  <c r="CO1116" i="50"/>
  <c r="CP1116" i="50"/>
  <c r="CI1116" i="50"/>
  <c r="CQ1116" i="50"/>
  <c r="CJ1116" i="50"/>
  <c r="CK1116" i="50"/>
  <c r="CR1116" i="50"/>
  <c r="CN435" i="50"/>
  <c r="CP435" i="50"/>
  <c r="CI435" i="50"/>
  <c r="CQ435" i="50"/>
  <c r="CJ435" i="50"/>
  <c r="CK435" i="50"/>
  <c r="CL435" i="50"/>
  <c r="CM435" i="50"/>
  <c r="CO435" i="50"/>
  <c r="CR435" i="50"/>
  <c r="CK106" i="50"/>
  <c r="CL106" i="50"/>
  <c r="CM106" i="50"/>
  <c r="CN106" i="50"/>
  <c r="CO106" i="50"/>
  <c r="CP106" i="50"/>
  <c r="CJ106" i="50"/>
  <c r="CQ106" i="50"/>
  <c r="CI106" i="50"/>
  <c r="CR106" i="50"/>
  <c r="CO157" i="50"/>
  <c r="CP157" i="50"/>
  <c r="CI157" i="50"/>
  <c r="CQ157" i="50"/>
  <c r="CJ157" i="50"/>
  <c r="CR157" i="50"/>
  <c r="CL157" i="50"/>
  <c r="CM157" i="50"/>
  <c r="CN157" i="50"/>
  <c r="CK157" i="50"/>
  <c r="CI284" i="50"/>
  <c r="CQ284" i="50"/>
  <c r="CJ284" i="50"/>
  <c r="CR284" i="50"/>
  <c r="CK284" i="50"/>
  <c r="CL284" i="50"/>
  <c r="CN284" i="50"/>
  <c r="CP284" i="50"/>
  <c r="CM284" i="50"/>
  <c r="CO284" i="50"/>
  <c r="CO1337" i="50"/>
  <c r="CP1337" i="50"/>
  <c r="CI1337" i="50"/>
  <c r="CQ1337" i="50"/>
  <c r="CR1337" i="50"/>
  <c r="CM1337" i="50"/>
  <c r="CK1337" i="50"/>
  <c r="CI1291" i="50"/>
  <c r="CQ1291" i="50"/>
  <c r="CJ1291" i="50"/>
  <c r="CR1291" i="50"/>
  <c r="CK1291" i="50"/>
  <c r="CL1291" i="50"/>
  <c r="CM1291" i="50"/>
  <c r="CN1291" i="50"/>
  <c r="CO1291" i="50"/>
  <c r="CP1291" i="50"/>
  <c r="CL1180" i="50"/>
  <c r="CM1180" i="50"/>
  <c r="CN1180" i="50"/>
  <c r="CO1180" i="50"/>
  <c r="CP1180" i="50"/>
  <c r="CI1180" i="50"/>
  <c r="CQ1180" i="50"/>
  <c r="CJ1180" i="50"/>
  <c r="CK1180" i="50"/>
  <c r="CR1180" i="50"/>
  <c r="CO455" i="50"/>
  <c r="CP455" i="50"/>
  <c r="CI455" i="50"/>
  <c r="CQ455" i="50"/>
  <c r="CJ455" i="50"/>
  <c r="CR455" i="50"/>
  <c r="CM455" i="50"/>
  <c r="CN455" i="50"/>
  <c r="CK455" i="50"/>
  <c r="CL455" i="50"/>
  <c r="CD1411" i="50"/>
  <c r="CL1411" i="50"/>
  <c r="CN1411" i="50"/>
  <c r="CD956" i="50"/>
  <c r="CM956" i="50"/>
  <c r="CK956" i="50"/>
  <c r="CO956" i="50"/>
  <c r="CL956" i="50"/>
  <c r="CP956" i="50"/>
  <c r="CN956" i="50"/>
  <c r="CQ956" i="50"/>
  <c r="CJ956" i="50"/>
  <c r="CP1535" i="50"/>
  <c r="CI1535" i="50"/>
  <c r="CQ1535" i="50"/>
  <c r="CJ1535" i="50"/>
  <c r="CR1535" i="50"/>
  <c r="CK1535" i="50"/>
  <c r="CL1535" i="50"/>
  <c r="CM1535" i="50"/>
  <c r="CN1535" i="50"/>
  <c r="CO1535" i="50"/>
  <c r="CL852" i="50"/>
  <c r="CM852" i="50"/>
  <c r="CN852" i="50"/>
  <c r="CO852" i="50"/>
  <c r="CJ852" i="50"/>
  <c r="CK852" i="50"/>
  <c r="CP852" i="50"/>
  <c r="CQ852" i="50"/>
  <c r="CI852" i="50"/>
  <c r="CR852" i="50"/>
  <c r="CD854" i="50"/>
  <c r="CP854" i="50"/>
  <c r="CI854" i="50"/>
  <c r="CQ854" i="50"/>
  <c r="CJ854" i="50"/>
  <c r="CR854" i="50"/>
  <c r="CK854" i="50"/>
  <c r="CL854" i="50"/>
  <c r="CM854" i="50"/>
  <c r="CO854" i="50"/>
  <c r="CN854" i="50"/>
  <c r="CD1204" i="50"/>
  <c r="CL1204" i="50"/>
  <c r="CM1204" i="50"/>
  <c r="CN1204" i="50"/>
  <c r="CO1204" i="50"/>
  <c r="CI1204" i="50"/>
  <c r="CQ1204" i="50"/>
  <c r="CK1204" i="50"/>
  <c r="CP1204" i="50"/>
  <c r="CR1204" i="50"/>
  <c r="CJ1204" i="50"/>
  <c r="CP1250" i="50"/>
  <c r="CI1250" i="50"/>
  <c r="CQ1250" i="50"/>
  <c r="CJ1250" i="50"/>
  <c r="CR1250" i="50"/>
  <c r="CK1250" i="50"/>
  <c r="CM1250" i="50"/>
  <c r="CL1250" i="50"/>
  <c r="CN1250" i="50"/>
  <c r="CO1250" i="50"/>
  <c r="CI127" i="50"/>
  <c r="CQ127" i="50"/>
  <c r="CJ127" i="50"/>
  <c r="CR127" i="50"/>
  <c r="CK127" i="50"/>
  <c r="CL127" i="50"/>
  <c r="CM127" i="50"/>
  <c r="CN127" i="50"/>
  <c r="CO127" i="50"/>
  <c r="CP127" i="50"/>
  <c r="CJ89" i="50"/>
  <c r="CR89" i="50"/>
  <c r="CK89" i="50"/>
  <c r="CL89" i="50"/>
  <c r="CM89" i="50"/>
  <c r="CN89" i="50"/>
  <c r="CO89" i="50"/>
  <c r="CI89" i="50"/>
  <c r="CP89" i="50"/>
  <c r="CQ89" i="50"/>
  <c r="CJ984" i="50"/>
  <c r="CR984" i="50"/>
  <c r="CK984" i="50"/>
  <c r="CL984" i="50"/>
  <c r="CM984" i="50"/>
  <c r="CN984" i="50"/>
  <c r="CI984" i="50"/>
  <c r="CQ984" i="50"/>
  <c r="CO984" i="50"/>
  <c r="CP984" i="50"/>
  <c r="CK146" i="50"/>
  <c r="CL146" i="50"/>
  <c r="CM146" i="50"/>
  <c r="CN146" i="50"/>
  <c r="CO146" i="50"/>
  <c r="CP146" i="50"/>
  <c r="CI146" i="50"/>
  <c r="CJ146" i="50"/>
  <c r="CQ146" i="50"/>
  <c r="CR146" i="50"/>
  <c r="CM673" i="50"/>
  <c r="CO673" i="50"/>
  <c r="CP673" i="50"/>
  <c r="CJ673" i="50"/>
  <c r="CR673" i="50"/>
  <c r="CK673" i="50"/>
  <c r="CI673" i="50"/>
  <c r="CL673" i="50"/>
  <c r="CN673" i="50"/>
  <c r="CQ673" i="50"/>
  <c r="CO1408" i="50"/>
  <c r="CP1408" i="50"/>
  <c r="CI1408" i="50"/>
  <c r="CQ1408" i="50"/>
  <c r="CJ1408" i="50"/>
  <c r="CR1408" i="50"/>
  <c r="CL1408" i="50"/>
  <c r="CK1408" i="50"/>
  <c r="CM1408" i="50"/>
  <c r="CN1408" i="50"/>
  <c r="CP1001" i="50"/>
  <c r="CI1001" i="50"/>
  <c r="CQ1001" i="50"/>
  <c r="CJ1001" i="50"/>
  <c r="CR1001" i="50"/>
  <c r="CK1001" i="50"/>
  <c r="CL1001" i="50"/>
  <c r="CO1001" i="50"/>
  <c r="CM1001" i="50"/>
  <c r="CN1001" i="50"/>
  <c r="CN1030" i="50"/>
  <c r="CO1030" i="50"/>
  <c r="CP1030" i="50"/>
  <c r="CI1030" i="50"/>
  <c r="CQ1030" i="50"/>
  <c r="CM1030" i="50"/>
  <c r="CJ1030" i="50"/>
  <c r="CK1030" i="50"/>
  <c r="CL1030" i="50"/>
  <c r="CR1030" i="50"/>
  <c r="CP714" i="50"/>
  <c r="CI714" i="50"/>
  <c r="CQ714" i="50"/>
  <c r="CJ714" i="50"/>
  <c r="CR714" i="50"/>
  <c r="CK714" i="50"/>
  <c r="CL714" i="50"/>
  <c r="CM714" i="50"/>
  <c r="CN714" i="50"/>
  <c r="CO714" i="50"/>
  <c r="CM649" i="50"/>
  <c r="CN649" i="50"/>
  <c r="CO649" i="50"/>
  <c r="CP649" i="50"/>
  <c r="CJ649" i="50"/>
  <c r="CR649" i="50"/>
  <c r="CK649" i="50"/>
  <c r="CQ649" i="50"/>
  <c r="CI649" i="50"/>
  <c r="CL649" i="50"/>
  <c r="CK946" i="50"/>
  <c r="CL946" i="50"/>
  <c r="CM946" i="50"/>
  <c r="CN946" i="50"/>
  <c r="CI946" i="50"/>
  <c r="CQ946" i="50"/>
  <c r="CP946" i="50"/>
  <c r="CR946" i="50"/>
  <c r="CO946" i="50"/>
  <c r="CJ946" i="50"/>
  <c r="CR1356" i="50"/>
  <c r="CK1356" i="50"/>
  <c r="CL1356" i="50"/>
  <c r="CO1356" i="50"/>
  <c r="CM1356" i="50"/>
  <c r="CI1356" i="50"/>
  <c r="CQ1356" i="50"/>
  <c r="CO463" i="50"/>
  <c r="CJ463" i="50"/>
  <c r="CK463" i="50"/>
  <c r="CL463" i="50"/>
  <c r="CM463" i="50"/>
  <c r="CP463" i="50"/>
  <c r="CQ463" i="50"/>
  <c r="CN463" i="50"/>
  <c r="CR463" i="50"/>
  <c r="CI463" i="50"/>
  <c r="CL1015" i="50"/>
  <c r="CM1015" i="50"/>
  <c r="CN1015" i="50"/>
  <c r="CO1015" i="50"/>
  <c r="CK1015" i="50"/>
  <c r="CI1015" i="50"/>
  <c r="CJ1015" i="50"/>
  <c r="CP1015" i="50"/>
  <c r="CQ1015" i="50"/>
  <c r="CR1015" i="50"/>
  <c r="CM645" i="50"/>
  <c r="CN645" i="50"/>
  <c r="CO645" i="50"/>
  <c r="CP645" i="50"/>
  <c r="CJ645" i="50"/>
  <c r="CR645" i="50"/>
  <c r="CK645" i="50"/>
  <c r="CI645" i="50"/>
  <c r="CL645" i="50"/>
  <c r="CQ645" i="50"/>
  <c r="CN383" i="50"/>
  <c r="CO383" i="50"/>
  <c r="CP383" i="50"/>
  <c r="CI383" i="50"/>
  <c r="CQ383" i="50"/>
  <c r="CJ383" i="50"/>
  <c r="CR383" i="50"/>
  <c r="CK383" i="50"/>
  <c r="CM383" i="50"/>
  <c r="CL383" i="50"/>
  <c r="CG1104" i="50"/>
  <c r="CP1082" i="50"/>
  <c r="CI1082" i="50"/>
  <c r="CQ1082" i="50"/>
  <c r="CJ1082" i="50"/>
  <c r="CR1082" i="50"/>
  <c r="CK1082" i="50"/>
  <c r="CL1082" i="50"/>
  <c r="CM1082" i="50"/>
  <c r="CN1082" i="50"/>
  <c r="CO1082" i="50"/>
  <c r="CN1067" i="50"/>
  <c r="CO1067" i="50"/>
  <c r="CP1067" i="50"/>
  <c r="CI1067" i="50"/>
  <c r="CQ1067" i="50"/>
  <c r="CJ1067" i="50"/>
  <c r="CR1067" i="50"/>
  <c r="CK1067" i="50"/>
  <c r="CL1067" i="50"/>
  <c r="CM1067" i="50"/>
  <c r="CL567" i="50"/>
  <c r="CM567" i="50"/>
  <c r="CN567" i="50"/>
  <c r="CO567" i="50"/>
  <c r="CI567" i="50"/>
  <c r="CQ567" i="50"/>
  <c r="CJ567" i="50"/>
  <c r="CR567" i="50"/>
  <c r="CK567" i="50"/>
  <c r="CP567" i="50"/>
  <c r="CM905" i="50"/>
  <c r="CN905" i="50"/>
  <c r="CO905" i="50"/>
  <c r="CP905" i="50"/>
  <c r="CJ905" i="50"/>
  <c r="CR905" i="50"/>
  <c r="CK905" i="50"/>
  <c r="CI905" i="50"/>
  <c r="CL905" i="50"/>
  <c r="CQ905" i="50"/>
  <c r="CJ247" i="50"/>
  <c r="CR247" i="50"/>
  <c r="CK247" i="50"/>
  <c r="CL247" i="50"/>
  <c r="CM247" i="50"/>
  <c r="CO247" i="50"/>
  <c r="CI247" i="50"/>
  <c r="CN247" i="50"/>
  <c r="CP247" i="50"/>
  <c r="CQ247" i="50"/>
  <c r="CI635" i="50"/>
  <c r="CQ635" i="50"/>
  <c r="CJ635" i="50"/>
  <c r="CR635" i="50"/>
  <c r="CK635" i="50"/>
  <c r="CL635" i="50"/>
  <c r="CN635" i="50"/>
  <c r="CO635" i="50"/>
  <c r="CM635" i="50"/>
  <c r="CP635" i="50"/>
  <c r="CP430" i="50"/>
  <c r="CJ430" i="50"/>
  <c r="CR430" i="50"/>
  <c r="CK430" i="50"/>
  <c r="CI430" i="50"/>
  <c r="CL430" i="50"/>
  <c r="CM430" i="50"/>
  <c r="CO430" i="50"/>
  <c r="CQ430" i="50"/>
  <c r="CN430" i="50"/>
  <c r="CI1545" i="50"/>
  <c r="CQ1545" i="50"/>
  <c r="CJ1545" i="50"/>
  <c r="CL1545" i="50"/>
  <c r="CR1545" i="50"/>
  <c r="CN1545" i="50"/>
  <c r="CO1545" i="50"/>
  <c r="CM1293" i="50"/>
  <c r="CN1293" i="50"/>
  <c r="CO1293" i="50"/>
  <c r="CP1293" i="50"/>
  <c r="CI1293" i="50"/>
  <c r="CQ1293" i="50"/>
  <c r="CJ1293" i="50"/>
  <c r="CR1293" i="50"/>
  <c r="CK1293" i="50"/>
  <c r="CL1293" i="50"/>
  <c r="CR1078" i="50"/>
  <c r="CK1078" i="50"/>
  <c r="CL1078" i="50"/>
  <c r="CM1078" i="50"/>
  <c r="CI1078" i="50"/>
  <c r="CO1078" i="50"/>
  <c r="CQ1078" i="50"/>
  <c r="CO1404" i="50"/>
  <c r="CP1404" i="50"/>
  <c r="CI1404" i="50"/>
  <c r="CQ1404" i="50"/>
  <c r="CJ1404" i="50"/>
  <c r="CR1404" i="50"/>
  <c r="CL1404" i="50"/>
  <c r="CK1404" i="50"/>
  <c r="CM1404" i="50"/>
  <c r="CN1404" i="50"/>
  <c r="CP1559" i="50"/>
  <c r="CI1559" i="50"/>
  <c r="CQ1559" i="50"/>
  <c r="CJ1559" i="50"/>
  <c r="CR1559" i="50"/>
  <c r="CK1559" i="50"/>
  <c r="CL1559" i="50"/>
  <c r="CM1559" i="50"/>
  <c r="CN1559" i="50"/>
  <c r="CO1559" i="50"/>
  <c r="CO1076" i="50"/>
  <c r="CP1076" i="50"/>
  <c r="CI1076" i="50"/>
  <c r="CQ1076" i="50"/>
  <c r="CL1076" i="50"/>
  <c r="CJ1076" i="50"/>
  <c r="CM1076" i="50"/>
  <c r="CK1076" i="50"/>
  <c r="CP1162" i="50"/>
  <c r="CI1162" i="50"/>
  <c r="CQ1162" i="50"/>
  <c r="CJ1162" i="50"/>
  <c r="CR1162" i="50"/>
  <c r="CK1162" i="50"/>
  <c r="CL1162" i="50"/>
  <c r="CM1162" i="50"/>
  <c r="CN1162" i="50"/>
  <c r="CO1162" i="50"/>
  <c r="CM585" i="50"/>
  <c r="CN585" i="50"/>
  <c r="CO585" i="50"/>
  <c r="CP585" i="50"/>
  <c r="CJ585" i="50"/>
  <c r="CR585" i="50"/>
  <c r="CK585" i="50"/>
  <c r="CQ585" i="50"/>
  <c r="CI585" i="50"/>
  <c r="CL585" i="50"/>
  <c r="CL983" i="50"/>
  <c r="CM983" i="50"/>
  <c r="CN983" i="50"/>
  <c r="CO983" i="50"/>
  <c r="CP983" i="50"/>
  <c r="CK983" i="50"/>
  <c r="CQ983" i="50"/>
  <c r="CR983" i="50"/>
  <c r="CI983" i="50"/>
  <c r="CJ983" i="50"/>
  <c r="CL376" i="50"/>
  <c r="CM376" i="50"/>
  <c r="CN376" i="50"/>
  <c r="CO376" i="50"/>
  <c r="CP376" i="50"/>
  <c r="CI376" i="50"/>
  <c r="CJ376" i="50"/>
  <c r="CK376" i="50"/>
  <c r="CQ376" i="50"/>
  <c r="CR376" i="50"/>
  <c r="CO306" i="50"/>
  <c r="CP306" i="50"/>
  <c r="CI306" i="50"/>
  <c r="CQ306" i="50"/>
  <c r="CJ306" i="50"/>
  <c r="CR306" i="50"/>
  <c r="CK306" i="50"/>
  <c r="CL306" i="50"/>
  <c r="CM306" i="50"/>
  <c r="CN306" i="50"/>
  <c r="CJ373" i="50"/>
  <c r="CR373" i="50"/>
  <c r="CK373" i="50"/>
  <c r="CL373" i="50"/>
  <c r="CM373" i="50"/>
  <c r="CN373" i="50"/>
  <c r="CP373" i="50"/>
  <c r="CQ373" i="50"/>
  <c r="CI373" i="50"/>
  <c r="CO373" i="50"/>
  <c r="CO201" i="50"/>
  <c r="CP201" i="50"/>
  <c r="CI201" i="50"/>
  <c r="CQ201" i="50"/>
  <c r="CJ201" i="50"/>
  <c r="CR201" i="50"/>
  <c r="CL201" i="50"/>
  <c r="CM201" i="50"/>
  <c r="CK201" i="50"/>
  <c r="CN201" i="50"/>
  <c r="CO49" i="50"/>
  <c r="CL49" i="50"/>
  <c r="CN49" i="50"/>
  <c r="CK49" i="50"/>
  <c r="CM49" i="50"/>
  <c r="CP49" i="50"/>
  <c r="CQ49" i="50"/>
  <c r="CR49" i="50"/>
  <c r="CI49" i="50"/>
  <c r="CJ49" i="50"/>
  <c r="CP509" i="50"/>
  <c r="CI509" i="50"/>
  <c r="CQ509" i="50"/>
  <c r="CJ509" i="50"/>
  <c r="CR509" i="50"/>
  <c r="CK509" i="50"/>
  <c r="CM509" i="50"/>
  <c r="CN509" i="50"/>
  <c r="CL509" i="50"/>
  <c r="CO509" i="50"/>
  <c r="CP224" i="50"/>
  <c r="CI224" i="50"/>
  <c r="CQ224" i="50"/>
  <c r="CJ224" i="50"/>
  <c r="CR224" i="50"/>
  <c r="CK224" i="50"/>
  <c r="CL224" i="50"/>
  <c r="CM224" i="50"/>
  <c r="CN224" i="50"/>
  <c r="CO224" i="50"/>
  <c r="CE638" i="50"/>
  <c r="CL796" i="50"/>
  <c r="CM796" i="50"/>
  <c r="CN796" i="50"/>
  <c r="CO796" i="50"/>
  <c r="CI796" i="50"/>
  <c r="CQ796" i="50"/>
  <c r="CK796" i="50"/>
  <c r="CP796" i="50"/>
  <c r="CR796" i="50"/>
  <c r="CJ796" i="50"/>
  <c r="CL555" i="50"/>
  <c r="CM555" i="50"/>
  <c r="CN555" i="50"/>
  <c r="CO555" i="50"/>
  <c r="CI555" i="50"/>
  <c r="CQ555" i="50"/>
  <c r="CJ555" i="50"/>
  <c r="CR555" i="50"/>
  <c r="CK555" i="50"/>
  <c r="CP555" i="50"/>
  <c r="CI619" i="50"/>
  <c r="CQ619" i="50"/>
  <c r="CJ619" i="50"/>
  <c r="CR619" i="50"/>
  <c r="CK619" i="50"/>
  <c r="CL619" i="50"/>
  <c r="CN619" i="50"/>
  <c r="CO619" i="50"/>
  <c r="CM619" i="50"/>
  <c r="CP619" i="50"/>
  <c r="CL788" i="50"/>
  <c r="CM788" i="50"/>
  <c r="CN788" i="50"/>
  <c r="CO788" i="50"/>
  <c r="CI788" i="50"/>
  <c r="CQ788" i="50"/>
  <c r="CJ788" i="50"/>
  <c r="CK788" i="50"/>
  <c r="CP788" i="50"/>
  <c r="CR788" i="50"/>
  <c r="CO342" i="50"/>
  <c r="CP342" i="50"/>
  <c r="CI342" i="50"/>
  <c r="CQ342" i="50"/>
  <c r="CJ342" i="50"/>
  <c r="CR342" i="50"/>
  <c r="CL342" i="50"/>
  <c r="CM342" i="50"/>
  <c r="CN342" i="50"/>
  <c r="CK342" i="50"/>
  <c r="CN807" i="50"/>
  <c r="CO807" i="50"/>
  <c r="CP807" i="50"/>
  <c r="CI807" i="50"/>
  <c r="CQ807" i="50"/>
  <c r="CK807" i="50"/>
  <c r="CJ807" i="50"/>
  <c r="CL807" i="50"/>
  <c r="CM807" i="50"/>
  <c r="CR807" i="50"/>
  <c r="CO732" i="50"/>
  <c r="CP732" i="50"/>
  <c r="CI732" i="50"/>
  <c r="CQ732" i="50"/>
  <c r="CL732" i="50"/>
  <c r="CK732" i="50"/>
  <c r="CM732" i="50"/>
  <c r="CR732" i="50"/>
  <c r="CM1202" i="50"/>
  <c r="CL1202" i="50"/>
  <c r="CP1202" i="50"/>
  <c r="CN1202" i="50"/>
  <c r="CI1202" i="50"/>
  <c r="CO1202" i="50"/>
  <c r="CJ1202" i="50"/>
  <c r="CR1202" i="50"/>
  <c r="CI1399" i="50"/>
  <c r="CQ1399" i="50"/>
  <c r="CJ1399" i="50"/>
  <c r="CR1399" i="50"/>
  <c r="CK1399" i="50"/>
  <c r="CL1399" i="50"/>
  <c r="CN1399" i="50"/>
  <c r="CM1399" i="50"/>
  <c r="CO1399" i="50"/>
  <c r="CP1399" i="50"/>
  <c r="BX1324" i="50"/>
  <c r="CI1324" i="50"/>
  <c r="CQ1324" i="50"/>
  <c r="CL1324" i="50"/>
  <c r="CO1324" i="50"/>
  <c r="CM1324" i="50"/>
  <c r="CO912" i="50"/>
  <c r="CP912" i="50"/>
  <c r="CI912" i="50"/>
  <c r="CQ912" i="50"/>
  <c r="CJ912" i="50"/>
  <c r="CR912" i="50"/>
  <c r="CL912" i="50"/>
  <c r="CM912" i="50"/>
  <c r="CK912" i="50"/>
  <c r="CN912" i="50"/>
  <c r="CD1267" i="50"/>
  <c r="CN1267" i="50"/>
  <c r="CO1267" i="50"/>
  <c r="CP1267" i="50"/>
  <c r="CI1267" i="50"/>
  <c r="CQ1267" i="50"/>
  <c r="CK1267" i="50"/>
  <c r="CJ1267" i="50"/>
  <c r="CL1267" i="50"/>
  <c r="CM1267" i="50"/>
  <c r="CR1267" i="50"/>
  <c r="CN399" i="50"/>
  <c r="CO399" i="50"/>
  <c r="CP399" i="50"/>
  <c r="CI399" i="50"/>
  <c r="CQ399" i="50"/>
  <c r="CJ399" i="50"/>
  <c r="CK399" i="50"/>
  <c r="CL399" i="50"/>
  <c r="CR399" i="50"/>
  <c r="CM399" i="50"/>
  <c r="CN1042" i="50"/>
  <c r="CO1042" i="50"/>
  <c r="CP1042" i="50"/>
  <c r="CI1042" i="50"/>
  <c r="CQ1042" i="50"/>
  <c r="CM1042" i="50"/>
  <c r="CR1042" i="50"/>
  <c r="CJ1042" i="50"/>
  <c r="CK1042" i="50"/>
  <c r="CL1042" i="50"/>
  <c r="CM1309" i="50"/>
  <c r="CN1309" i="50"/>
  <c r="CO1309" i="50"/>
  <c r="CP1309" i="50"/>
  <c r="CI1309" i="50"/>
  <c r="CQ1309" i="50"/>
  <c r="CJ1309" i="50"/>
  <c r="CR1309" i="50"/>
  <c r="CK1309" i="50"/>
  <c r="CL1309" i="50"/>
  <c r="CK598" i="50"/>
  <c r="CL598" i="50"/>
  <c r="CM598" i="50"/>
  <c r="CN598" i="50"/>
  <c r="CP598" i="50"/>
  <c r="CI598" i="50"/>
  <c r="CQ598" i="50"/>
  <c r="CO598" i="50"/>
  <c r="CR598" i="50"/>
  <c r="CJ598" i="50"/>
  <c r="CI671" i="50"/>
  <c r="CP671" i="50"/>
  <c r="CQ671" i="50"/>
  <c r="CR671" i="50"/>
  <c r="CK671" i="50"/>
  <c r="CL671" i="50"/>
  <c r="CO671" i="50"/>
  <c r="CJ671" i="50"/>
  <c r="CL848" i="50"/>
  <c r="CM848" i="50"/>
  <c r="CN848" i="50"/>
  <c r="CO848" i="50"/>
  <c r="CR848" i="50"/>
  <c r="CI848" i="50"/>
  <c r="CK848" i="50"/>
  <c r="CP848" i="50"/>
  <c r="CJ848" i="50"/>
  <c r="CQ848" i="50"/>
  <c r="CD1041" i="50"/>
  <c r="CP1041" i="50"/>
  <c r="CI1041" i="50"/>
  <c r="CQ1041" i="50"/>
  <c r="CJ1041" i="50"/>
  <c r="CR1041" i="50"/>
  <c r="CK1041" i="50"/>
  <c r="CO1041" i="50"/>
  <c r="CL1041" i="50"/>
  <c r="CM1041" i="50"/>
  <c r="CN1041" i="50"/>
  <c r="CI462" i="50"/>
  <c r="CQ462" i="50"/>
  <c r="CK462" i="50"/>
  <c r="CL462" i="50"/>
  <c r="CM462" i="50"/>
  <c r="CN462" i="50"/>
  <c r="CP462" i="50"/>
  <c r="CR462" i="50"/>
  <c r="CJ462" i="50"/>
  <c r="CO462" i="50"/>
  <c r="CM145" i="50"/>
  <c r="CN145" i="50"/>
  <c r="CO145" i="50"/>
  <c r="CP145" i="50"/>
  <c r="CI145" i="50"/>
  <c r="CQ145" i="50"/>
  <c r="CJ145" i="50"/>
  <c r="CR145" i="50"/>
  <c r="CK145" i="50"/>
  <c r="CL145" i="50"/>
  <c r="CM464" i="50"/>
  <c r="CI464" i="50"/>
  <c r="CR464" i="50"/>
  <c r="CJ464" i="50"/>
  <c r="CK464" i="50"/>
  <c r="CL464" i="50"/>
  <c r="CO464" i="50"/>
  <c r="CP464" i="50"/>
  <c r="CN464" i="50"/>
  <c r="CQ464" i="50"/>
  <c r="CI883" i="50"/>
  <c r="CQ883" i="50"/>
  <c r="CJ883" i="50"/>
  <c r="CR883" i="50"/>
  <c r="CK883" i="50"/>
  <c r="CL883" i="50"/>
  <c r="CN883" i="50"/>
  <c r="CO883" i="50"/>
  <c r="CM883" i="50"/>
  <c r="CP883" i="50"/>
  <c r="CK670" i="50"/>
  <c r="CM670" i="50"/>
  <c r="CN670" i="50"/>
  <c r="CP670" i="50"/>
  <c r="CI670" i="50"/>
  <c r="CQ670" i="50"/>
  <c r="CJ670" i="50"/>
  <c r="CL670" i="50"/>
  <c r="CO670" i="50"/>
  <c r="CR670" i="50"/>
  <c r="CP1037" i="50"/>
  <c r="CI1037" i="50"/>
  <c r="CQ1037" i="50"/>
  <c r="CJ1037" i="50"/>
  <c r="CR1037" i="50"/>
  <c r="CK1037" i="50"/>
  <c r="CO1037" i="50"/>
  <c r="CL1037" i="50"/>
  <c r="CM1037" i="50"/>
  <c r="CN1037" i="50"/>
  <c r="CI935" i="50"/>
  <c r="CQ935" i="50"/>
  <c r="CJ935" i="50"/>
  <c r="CR935" i="50"/>
  <c r="CK935" i="50"/>
  <c r="CL935" i="50"/>
  <c r="CO935" i="50"/>
  <c r="CP935" i="50"/>
  <c r="CM935" i="50"/>
  <c r="CN935" i="50"/>
  <c r="CR26" i="50"/>
  <c r="CL26" i="50"/>
  <c r="CN257" i="50"/>
  <c r="CO257" i="50"/>
  <c r="CK257" i="50"/>
  <c r="CL257" i="50"/>
  <c r="CM257" i="50"/>
  <c r="CP257" i="50"/>
  <c r="CR257" i="50"/>
  <c r="CI257" i="50"/>
  <c r="CJ257" i="50"/>
  <c r="CQ257" i="50"/>
  <c r="CM46" i="50"/>
  <c r="CJ46" i="50"/>
  <c r="CR46" i="50"/>
  <c r="CL46" i="50"/>
  <c r="CP46" i="50"/>
  <c r="CQ46" i="50"/>
  <c r="CI46" i="50"/>
  <c r="CK46" i="50"/>
  <c r="CN46" i="50"/>
  <c r="CO46" i="50"/>
  <c r="CJ1261" i="50"/>
  <c r="CR1261" i="50"/>
  <c r="CK1261" i="50"/>
  <c r="CL1261" i="50"/>
  <c r="CM1261" i="50"/>
  <c r="CO1261" i="50"/>
  <c r="CQ1261" i="50"/>
  <c r="CI1261" i="50"/>
  <c r="CN1261" i="50"/>
  <c r="CP1261" i="50"/>
  <c r="CN166" i="50"/>
  <c r="CQ166" i="50"/>
  <c r="CO166" i="50"/>
  <c r="CP166" i="50"/>
  <c r="CJ166" i="50"/>
  <c r="CK166" i="50"/>
  <c r="CI166" i="50"/>
  <c r="CI603" i="50"/>
  <c r="CQ603" i="50"/>
  <c r="CJ603" i="50"/>
  <c r="CR603" i="50"/>
  <c r="CK603" i="50"/>
  <c r="CL603" i="50"/>
  <c r="CN603" i="50"/>
  <c r="CO603" i="50"/>
  <c r="CM603" i="50"/>
  <c r="CP603" i="50"/>
  <c r="CM669" i="50"/>
  <c r="CO669" i="50"/>
  <c r="CP669" i="50"/>
  <c r="CJ669" i="50"/>
  <c r="CR669" i="50"/>
  <c r="CK669" i="50"/>
  <c r="CI669" i="50"/>
  <c r="CL669" i="50"/>
  <c r="CQ669" i="50"/>
  <c r="CN669" i="50"/>
  <c r="CP1210" i="50"/>
  <c r="CI1210" i="50"/>
  <c r="CQ1210" i="50"/>
  <c r="CJ1210" i="50"/>
  <c r="CR1210" i="50"/>
  <c r="CK1210" i="50"/>
  <c r="CM1210" i="50"/>
  <c r="CO1210" i="50"/>
  <c r="CL1210" i="50"/>
  <c r="CN1210" i="50"/>
  <c r="CR1534" i="50"/>
  <c r="CQ1534" i="50"/>
  <c r="CK1534" i="50"/>
  <c r="CL1534" i="50"/>
  <c r="CM1534" i="50"/>
  <c r="CO1534" i="50"/>
  <c r="CP1534" i="50"/>
  <c r="CJ239" i="50"/>
  <c r="CR239" i="50"/>
  <c r="CK239" i="50"/>
  <c r="CL239" i="50"/>
  <c r="CM239" i="50"/>
  <c r="CN239" i="50"/>
  <c r="CO239" i="50"/>
  <c r="CI239" i="50"/>
  <c r="CQ239" i="50"/>
  <c r="CP239" i="50"/>
  <c r="CL519" i="50"/>
  <c r="CM519" i="50"/>
  <c r="CN519" i="50"/>
  <c r="CO519" i="50"/>
  <c r="CI519" i="50"/>
  <c r="CQ519" i="50"/>
  <c r="CJ519" i="50"/>
  <c r="CR519" i="50"/>
  <c r="CK519" i="50"/>
  <c r="CP519" i="50"/>
  <c r="CO165" i="50"/>
  <c r="CP165" i="50"/>
  <c r="CI165" i="50"/>
  <c r="CQ165" i="50"/>
  <c r="CJ165" i="50"/>
  <c r="CR165" i="50"/>
  <c r="CL165" i="50"/>
  <c r="CM165" i="50"/>
  <c r="CK165" i="50"/>
  <c r="CN165" i="50"/>
  <c r="CR229" i="50"/>
  <c r="CK229" i="50"/>
  <c r="CN229" i="50"/>
  <c r="CL229" i="50"/>
  <c r="CO229" i="50"/>
  <c r="CM229" i="50"/>
  <c r="CI229" i="50"/>
  <c r="CQ229" i="50"/>
  <c r="CJ353" i="50"/>
  <c r="CR353" i="50"/>
  <c r="CK353" i="50"/>
  <c r="CL353" i="50"/>
  <c r="CM353" i="50"/>
  <c r="CN353" i="50"/>
  <c r="CI353" i="50"/>
  <c r="CP353" i="50"/>
  <c r="CQ353" i="50"/>
  <c r="CO353" i="50"/>
  <c r="CJ357" i="50"/>
  <c r="CR357" i="50"/>
  <c r="CK357" i="50"/>
  <c r="CL357" i="50"/>
  <c r="CM357" i="50"/>
  <c r="CN357" i="50"/>
  <c r="CI357" i="50"/>
  <c r="CO357" i="50"/>
  <c r="CQ357" i="50"/>
  <c r="CP357" i="50"/>
  <c r="CI1307" i="50"/>
  <c r="CQ1307" i="50"/>
  <c r="CJ1307" i="50"/>
  <c r="CR1307" i="50"/>
  <c r="CK1307" i="50"/>
  <c r="CL1307" i="50"/>
  <c r="CM1307" i="50"/>
  <c r="CN1307" i="50"/>
  <c r="CO1307" i="50"/>
  <c r="CP1307" i="50"/>
  <c r="CK191" i="50"/>
  <c r="CL191" i="50"/>
  <c r="CM191" i="50"/>
  <c r="CN191" i="50"/>
  <c r="CP191" i="50"/>
  <c r="CI191" i="50"/>
  <c r="CQ191" i="50"/>
  <c r="CJ191" i="50"/>
  <c r="CO191" i="50"/>
  <c r="CR191" i="50"/>
  <c r="CK263" i="50"/>
  <c r="CL263" i="50"/>
  <c r="CM263" i="50"/>
  <c r="CN263" i="50"/>
  <c r="CP263" i="50"/>
  <c r="CO263" i="50"/>
  <c r="CQ263" i="50"/>
  <c r="CR263" i="50"/>
  <c r="CJ263" i="50"/>
  <c r="CI263" i="50"/>
  <c r="CO297" i="50"/>
  <c r="CP297" i="50"/>
  <c r="CI297" i="50"/>
  <c r="CQ297" i="50"/>
  <c r="CJ297" i="50"/>
  <c r="CL297" i="50"/>
  <c r="CN297" i="50"/>
  <c r="CR297" i="50"/>
  <c r="CM297" i="50"/>
  <c r="CK297" i="50"/>
  <c r="CM881" i="50"/>
  <c r="CN881" i="50"/>
  <c r="CO881" i="50"/>
  <c r="CP881" i="50"/>
  <c r="CJ881" i="50"/>
  <c r="CR881" i="50"/>
  <c r="CK881" i="50"/>
  <c r="CI881" i="50"/>
  <c r="CL881" i="50"/>
  <c r="CQ881" i="50"/>
  <c r="CP754" i="50"/>
  <c r="CJ754" i="50"/>
  <c r="CR754" i="50"/>
  <c r="CK754" i="50"/>
  <c r="CL754" i="50"/>
  <c r="CM754" i="50"/>
  <c r="CI754" i="50"/>
  <c r="CN754" i="50"/>
  <c r="CO754" i="50"/>
  <c r="CQ754" i="50"/>
  <c r="CR1447" i="50"/>
  <c r="CK1447" i="50"/>
  <c r="CN1447" i="50"/>
  <c r="CI1447" i="50"/>
  <c r="CM1447" i="50"/>
  <c r="CQ1447" i="50"/>
  <c r="CO1447" i="50"/>
  <c r="CO1316" i="50"/>
  <c r="CP1316" i="50"/>
  <c r="CI1316" i="50"/>
  <c r="CQ1316" i="50"/>
  <c r="CJ1316" i="50"/>
  <c r="CR1316" i="50"/>
  <c r="CK1316" i="50"/>
  <c r="CL1316" i="50"/>
  <c r="CM1316" i="50"/>
  <c r="CN1316" i="50"/>
  <c r="CK1374" i="50"/>
  <c r="CL1374" i="50"/>
  <c r="CM1374" i="50"/>
  <c r="CN1374" i="50"/>
  <c r="CO1374" i="50"/>
  <c r="CP1374" i="50"/>
  <c r="CQ1374" i="50"/>
  <c r="CR1374" i="50"/>
  <c r="CI1374" i="50"/>
  <c r="CJ1374" i="50"/>
  <c r="CO656" i="50"/>
  <c r="CP656" i="50"/>
  <c r="CI656" i="50"/>
  <c r="CQ656" i="50"/>
  <c r="CJ656" i="50"/>
  <c r="CR656" i="50"/>
  <c r="CL656" i="50"/>
  <c r="CM656" i="50"/>
  <c r="CK656" i="50"/>
  <c r="CN656" i="50"/>
  <c r="CN707" i="50"/>
  <c r="CO707" i="50"/>
  <c r="CP707" i="50"/>
  <c r="CI707" i="50"/>
  <c r="CQ707" i="50"/>
  <c r="CJ707" i="50"/>
  <c r="CR707" i="50"/>
  <c r="CK707" i="50"/>
  <c r="CM707" i="50"/>
  <c r="CL707" i="50"/>
  <c r="CO144" i="50"/>
  <c r="CP144" i="50"/>
  <c r="CI144" i="50"/>
  <c r="CQ144" i="50"/>
  <c r="CJ144" i="50"/>
  <c r="CR144" i="50"/>
  <c r="CK144" i="50"/>
  <c r="CL144" i="50"/>
  <c r="CN144" i="50"/>
  <c r="CM144" i="50"/>
  <c r="CM1353" i="50"/>
  <c r="CN1353" i="50"/>
  <c r="CO1353" i="50"/>
  <c r="CP1353" i="50"/>
  <c r="CI1353" i="50"/>
  <c r="CQ1353" i="50"/>
  <c r="CJ1353" i="50"/>
  <c r="CR1353" i="50"/>
  <c r="CK1353" i="50"/>
  <c r="CL1353" i="50"/>
  <c r="CL250" i="50"/>
  <c r="CM250" i="50"/>
  <c r="CO250" i="50"/>
  <c r="CI250" i="50"/>
  <c r="CQ250" i="50"/>
  <c r="CN250" i="50"/>
  <c r="CP250" i="50"/>
  <c r="CR250" i="50"/>
  <c r="CJ250" i="50"/>
  <c r="CK250" i="50"/>
  <c r="CR427" i="50"/>
  <c r="CN427" i="50"/>
  <c r="CJ427" i="50"/>
  <c r="CL427" i="50"/>
  <c r="CM427" i="50"/>
  <c r="CN1540" i="50"/>
  <c r="CO1540" i="50"/>
  <c r="CP1540" i="50"/>
  <c r="CI1540" i="50"/>
  <c r="CQ1540" i="50"/>
  <c r="CJ1540" i="50"/>
  <c r="CR1540" i="50"/>
  <c r="CK1540" i="50"/>
  <c r="CL1540" i="50"/>
  <c r="CM1540" i="50"/>
  <c r="CN447" i="50"/>
  <c r="CP447" i="50"/>
  <c r="CI447" i="50"/>
  <c r="CJ447" i="50"/>
  <c r="CK447" i="50"/>
  <c r="CL447" i="50"/>
  <c r="CQ447" i="50"/>
  <c r="CR447" i="50"/>
  <c r="CM447" i="50"/>
  <c r="CO447" i="50"/>
  <c r="CL88" i="50"/>
  <c r="CM88" i="50"/>
  <c r="CN88" i="50"/>
  <c r="CO88" i="50"/>
  <c r="CP88" i="50"/>
  <c r="CI88" i="50"/>
  <c r="CQ88" i="50"/>
  <c r="CJ88" i="50"/>
  <c r="CK88" i="50"/>
  <c r="CR88" i="50"/>
  <c r="CJ492" i="50"/>
  <c r="CR492" i="50"/>
  <c r="CK492" i="50"/>
  <c r="CL492" i="50"/>
  <c r="CM492" i="50"/>
  <c r="CO492" i="50"/>
  <c r="CP492" i="50"/>
  <c r="CI492" i="50"/>
  <c r="CN492" i="50"/>
  <c r="CQ492" i="50"/>
  <c r="CI659" i="50"/>
  <c r="CQ659" i="50"/>
  <c r="CJ659" i="50"/>
  <c r="CR659" i="50"/>
  <c r="CK659" i="50"/>
  <c r="CL659" i="50"/>
  <c r="CN659" i="50"/>
  <c r="CO659" i="50"/>
  <c r="CM659" i="50"/>
  <c r="CP659" i="50"/>
  <c r="CL1240" i="50"/>
  <c r="CM1240" i="50"/>
  <c r="CN1240" i="50"/>
  <c r="CO1240" i="50"/>
  <c r="CI1240" i="50"/>
  <c r="CQ1240" i="50"/>
  <c r="CP1240" i="50"/>
  <c r="CR1240" i="50"/>
  <c r="CJ1240" i="50"/>
  <c r="CK1240" i="50"/>
  <c r="CJ520" i="50"/>
  <c r="CR520" i="50"/>
  <c r="CK520" i="50"/>
  <c r="CL520" i="50"/>
  <c r="CM520" i="50"/>
  <c r="CO520" i="50"/>
  <c r="CP520" i="50"/>
  <c r="CI520" i="50"/>
  <c r="CQ520" i="50"/>
  <c r="CN520" i="50"/>
  <c r="CJ1193" i="50"/>
  <c r="CR1193" i="50"/>
  <c r="CK1193" i="50"/>
  <c r="CL1193" i="50"/>
  <c r="CM1193" i="50"/>
  <c r="CN1193" i="50"/>
  <c r="CO1193" i="50"/>
  <c r="CI1193" i="50"/>
  <c r="CP1193" i="50"/>
  <c r="CQ1193" i="50"/>
  <c r="CN69" i="50"/>
  <c r="CO69" i="50"/>
  <c r="CP69" i="50"/>
  <c r="CQ69" i="50"/>
  <c r="CI69" i="50"/>
  <c r="CR69" i="50"/>
  <c r="CJ69" i="50"/>
  <c r="CK69" i="50"/>
  <c r="CL69" i="50"/>
  <c r="CM69" i="50"/>
  <c r="CN691" i="50"/>
  <c r="CO691" i="50"/>
  <c r="CP691" i="50"/>
  <c r="CI691" i="50"/>
  <c r="CQ691" i="50"/>
  <c r="CJ691" i="50"/>
  <c r="CR691" i="50"/>
  <c r="CK691" i="50"/>
  <c r="CM691" i="50"/>
  <c r="CL691" i="50"/>
  <c r="CM129" i="50"/>
  <c r="CN129" i="50"/>
  <c r="CO129" i="50"/>
  <c r="CP129" i="50"/>
  <c r="CI129" i="50"/>
  <c r="CQ129" i="50"/>
  <c r="CJ129" i="50"/>
  <c r="CR129" i="50"/>
  <c r="CK129" i="50"/>
  <c r="CL129" i="50"/>
  <c r="CJ861" i="50"/>
  <c r="CR861" i="50"/>
  <c r="CK861" i="50"/>
  <c r="CL861" i="50"/>
  <c r="CM861" i="50"/>
  <c r="CP861" i="50"/>
  <c r="CQ861" i="50"/>
  <c r="CI861" i="50"/>
  <c r="CN861" i="50"/>
  <c r="CO861" i="50"/>
  <c r="CR236" i="50"/>
  <c r="CR375" i="50"/>
  <c r="CK962" i="50"/>
  <c r="CN962" i="50"/>
  <c r="CN1533" i="50"/>
  <c r="CQ1018" i="50"/>
  <c r="CO1109" i="50"/>
  <c r="CN228" i="50"/>
  <c r="CP228" i="50"/>
  <c r="CJ309" i="50"/>
  <c r="CQ610" i="50"/>
  <c r="CJ1170" i="50"/>
  <c r="CK1091" i="50"/>
  <c r="CO957" i="50"/>
  <c r="CO1097" i="50"/>
  <c r="CR1423" i="50"/>
  <c r="CR1289" i="50"/>
  <c r="CR159" i="50"/>
  <c r="CL159" i="50"/>
  <c r="CR12" i="50"/>
  <c r="CN721" i="50"/>
  <c r="CO321" i="50"/>
  <c r="CO86" i="50"/>
  <c r="CI86" i="50"/>
  <c r="CI355" i="50"/>
  <c r="CN64" i="50"/>
  <c r="CI26" i="50"/>
  <c r="CN449" i="50"/>
  <c r="CK587" i="50"/>
  <c r="CK1302" i="50"/>
  <c r="CL1302" i="50"/>
  <c r="CM1302" i="50"/>
  <c r="CN1302" i="50"/>
  <c r="CO1302" i="50"/>
  <c r="CP1302" i="50"/>
  <c r="CI1302" i="50"/>
  <c r="CJ1302" i="50"/>
  <c r="CQ1302" i="50"/>
  <c r="CR1302" i="50"/>
  <c r="CQ1411" i="50"/>
  <c r="CL1068" i="50"/>
  <c r="CK7" i="50"/>
  <c r="CN1099" i="50"/>
  <c r="CR870" i="50"/>
  <c r="CP991" i="50"/>
  <c r="CQ1207" i="50"/>
  <c r="CL1395" i="50"/>
  <c r="CI1176" i="50"/>
  <c r="CJ324" i="50"/>
  <c r="CP96" i="50"/>
  <c r="CN1433" i="50"/>
  <c r="CL311" i="50"/>
  <c r="CR400" i="50"/>
  <c r="CI1106" i="50"/>
  <c r="CJ331" i="50"/>
  <c r="CK604" i="50"/>
  <c r="CR615" i="50"/>
  <c r="CL1437" i="50"/>
  <c r="CP1324" i="50"/>
  <c r="CN749" i="50"/>
  <c r="CO1092" i="50"/>
  <c r="CN325" i="50"/>
  <c r="CQ1311" i="50"/>
  <c r="CK477" i="50"/>
  <c r="CJ929" i="50"/>
  <c r="CL1105" i="50"/>
  <c r="CL1282" i="50"/>
  <c r="CP920" i="50"/>
  <c r="CL1079" i="50"/>
  <c r="CN1553" i="50"/>
  <c r="CK628" i="50"/>
  <c r="CO926" i="50"/>
  <c r="CN1085" i="50"/>
  <c r="CR1074" i="50"/>
  <c r="CM264" i="50"/>
  <c r="CN429" i="50"/>
  <c r="CO1217" i="50"/>
  <c r="CL1447" i="50"/>
  <c r="CQ289" i="50"/>
  <c r="CL1066" i="50"/>
  <c r="CR1422" i="50"/>
  <c r="CN152" i="50"/>
  <c r="CL638" i="50"/>
  <c r="CO1021" i="50"/>
  <c r="CN425" i="50"/>
  <c r="CN1078" i="50"/>
  <c r="CI1534" i="50"/>
  <c r="CI956" i="50"/>
  <c r="CN602" i="50"/>
  <c r="CI380" i="50"/>
  <c r="CJ163" i="50"/>
  <c r="CJ723" i="50"/>
  <c r="CP182" i="50"/>
  <c r="CO976" i="50"/>
  <c r="CJ1337" i="50"/>
  <c r="CQ1438" i="50"/>
  <c r="CN164" i="50"/>
  <c r="CP952" i="50"/>
  <c r="CP1048" i="50"/>
  <c r="CJ1084" i="50"/>
  <c r="CP1356" i="50"/>
  <c r="CJ27" i="50"/>
  <c r="CN772" i="50"/>
  <c r="CL814" i="50"/>
  <c r="CI238" i="50"/>
  <c r="CJ354" i="50"/>
  <c r="CR1185" i="50"/>
  <c r="CK1545" i="50"/>
  <c r="CM1294" i="50"/>
  <c r="CR270" i="50"/>
  <c r="CR168" i="50"/>
  <c r="CQ1269" i="50"/>
  <c r="CM640" i="50"/>
  <c r="CR285" i="50"/>
  <c r="CL1036" i="50"/>
  <c r="CR405" i="50"/>
  <c r="CQ298" i="50"/>
  <c r="CN30" i="50"/>
  <c r="CR648" i="50"/>
  <c r="CD595" i="50"/>
  <c r="CK595" i="50"/>
  <c r="CL595" i="50"/>
  <c r="CP28" i="50"/>
  <c r="CK28" i="50"/>
  <c r="CM1357" i="50"/>
  <c r="CN1357" i="50"/>
  <c r="CO1357" i="50"/>
  <c r="CP1357" i="50"/>
  <c r="CI1357" i="50"/>
  <c r="CQ1357" i="50"/>
  <c r="CJ1357" i="50"/>
  <c r="CR1357" i="50"/>
  <c r="CK1357" i="50"/>
  <c r="CL1357" i="50"/>
  <c r="CP1527" i="50"/>
  <c r="CI1527" i="50"/>
  <c r="CQ1527" i="50"/>
  <c r="CJ1527" i="50"/>
  <c r="CR1527" i="50"/>
  <c r="CK1527" i="50"/>
  <c r="CL1527" i="50"/>
  <c r="CM1527" i="50"/>
  <c r="CN1527" i="50"/>
  <c r="CO1527" i="50"/>
  <c r="CL1541" i="50"/>
  <c r="CM1541" i="50"/>
  <c r="CN1541" i="50"/>
  <c r="CO1541" i="50"/>
  <c r="CP1541" i="50"/>
  <c r="CI1541" i="50"/>
  <c r="CQ1541" i="50"/>
  <c r="CJ1541" i="50"/>
  <c r="CR1541" i="50"/>
  <c r="CK1541" i="50"/>
  <c r="CN1508" i="50"/>
  <c r="CO1508" i="50"/>
  <c r="CP1508" i="50"/>
  <c r="CI1508" i="50"/>
  <c r="CQ1508" i="50"/>
  <c r="CJ1508" i="50"/>
  <c r="CR1508" i="50"/>
  <c r="CK1508" i="50"/>
  <c r="CL1508" i="50"/>
  <c r="CM1508" i="50"/>
  <c r="CN1484" i="50"/>
  <c r="CO1484" i="50"/>
  <c r="CP1484" i="50"/>
  <c r="CI1484" i="50"/>
  <c r="CQ1484" i="50"/>
  <c r="CJ1484" i="50"/>
  <c r="CR1484" i="50"/>
  <c r="CK1484" i="50"/>
  <c r="CL1484" i="50"/>
  <c r="CM1484" i="50"/>
  <c r="CK1478" i="50"/>
  <c r="CL1478" i="50"/>
  <c r="CM1478" i="50"/>
  <c r="CP1478" i="50"/>
  <c r="CQ1478" i="50"/>
  <c r="CR1478" i="50"/>
  <c r="CI1478" i="50"/>
  <c r="CJ1478" i="50"/>
  <c r="CN1478" i="50"/>
  <c r="CO1478" i="50"/>
  <c r="CN974" i="50"/>
  <c r="CO974" i="50"/>
  <c r="CP974" i="50"/>
  <c r="CI974" i="50"/>
  <c r="CQ974" i="50"/>
  <c r="CJ974" i="50"/>
  <c r="CR974" i="50"/>
  <c r="CM974" i="50"/>
  <c r="CK974" i="50"/>
  <c r="CL974" i="50"/>
  <c r="CJ781" i="50"/>
  <c r="CL781" i="50"/>
  <c r="CR781" i="50"/>
  <c r="CI781" i="50"/>
  <c r="CK781" i="50"/>
  <c r="CM781" i="50"/>
  <c r="CO781" i="50"/>
  <c r="CN781" i="50"/>
  <c r="CP781" i="50"/>
  <c r="CQ781" i="50"/>
  <c r="CP370" i="50"/>
  <c r="CI370" i="50"/>
  <c r="CQ370" i="50"/>
  <c r="CJ370" i="50"/>
  <c r="CR370" i="50"/>
  <c r="CK370" i="50"/>
  <c r="CL370" i="50"/>
  <c r="CM370" i="50"/>
  <c r="CO370" i="50"/>
  <c r="CN370" i="50"/>
  <c r="CD1362" i="50"/>
  <c r="CK1362" i="50"/>
  <c r="CL1362" i="50"/>
  <c r="CM1362" i="50"/>
  <c r="CN1362" i="50"/>
  <c r="CO1362" i="50"/>
  <c r="CP1362" i="50"/>
  <c r="CI1362" i="50"/>
  <c r="CJ1362" i="50"/>
  <c r="CQ1362" i="50"/>
  <c r="CR1362" i="50"/>
  <c r="CN703" i="50"/>
  <c r="CO703" i="50"/>
  <c r="CP703" i="50"/>
  <c r="CI703" i="50"/>
  <c r="CQ703" i="50"/>
  <c r="CJ703" i="50"/>
  <c r="CR703" i="50"/>
  <c r="CK703" i="50"/>
  <c r="CL703" i="50"/>
  <c r="CM703" i="50"/>
  <c r="CL527" i="50"/>
  <c r="CM527" i="50"/>
  <c r="CN527" i="50"/>
  <c r="CO527" i="50"/>
  <c r="CI527" i="50"/>
  <c r="CQ527" i="50"/>
  <c r="CJ527" i="50"/>
  <c r="CR527" i="50"/>
  <c r="CK527" i="50"/>
  <c r="CP527" i="50"/>
  <c r="CO584" i="50"/>
  <c r="CP584" i="50"/>
  <c r="CI584" i="50"/>
  <c r="CQ584" i="50"/>
  <c r="CJ584" i="50"/>
  <c r="CR584" i="50"/>
  <c r="CL584" i="50"/>
  <c r="CM584" i="50"/>
  <c r="CK584" i="50"/>
  <c r="CN584" i="50"/>
  <c r="CL1055" i="50"/>
  <c r="CM1055" i="50"/>
  <c r="CN1055" i="50"/>
  <c r="CK1055" i="50"/>
  <c r="CI1055" i="50"/>
  <c r="CJ1055" i="50"/>
  <c r="CO1055" i="50"/>
  <c r="CP1055" i="50"/>
  <c r="CQ1055" i="50"/>
  <c r="CR1055" i="50"/>
  <c r="CK308" i="50"/>
  <c r="CL308" i="50"/>
  <c r="CM308" i="50"/>
  <c r="CN308" i="50"/>
  <c r="CP308" i="50"/>
  <c r="CQ308" i="50"/>
  <c r="CR308" i="50"/>
  <c r="CO308" i="50"/>
  <c r="CI308" i="50"/>
  <c r="CJ308" i="50"/>
  <c r="CP410" i="50"/>
  <c r="CI410" i="50"/>
  <c r="CQ410" i="50"/>
  <c r="CJ410" i="50"/>
  <c r="CR410" i="50"/>
  <c r="CK410" i="50"/>
  <c r="CL410" i="50"/>
  <c r="CM410" i="50"/>
  <c r="CN410" i="50"/>
  <c r="CO410" i="50"/>
  <c r="CK1355" i="50"/>
  <c r="CL1355" i="50"/>
  <c r="CM1355" i="50"/>
  <c r="CN1355" i="50"/>
  <c r="CQ1355" i="50"/>
  <c r="CP1355" i="50"/>
  <c r="CJ1355" i="50"/>
  <c r="CI647" i="50"/>
  <c r="CQ647" i="50"/>
  <c r="CJ647" i="50"/>
  <c r="CR647" i="50"/>
  <c r="CK647" i="50"/>
  <c r="CL647" i="50"/>
  <c r="CN647" i="50"/>
  <c r="CO647" i="50"/>
  <c r="CM647" i="50"/>
  <c r="CP647" i="50"/>
  <c r="CI268" i="50"/>
  <c r="CQ268" i="50"/>
  <c r="CJ268" i="50"/>
  <c r="CR268" i="50"/>
  <c r="CK268" i="50"/>
  <c r="CL268" i="50"/>
  <c r="CN268" i="50"/>
  <c r="CM268" i="50"/>
  <c r="CO268" i="50"/>
  <c r="CP268" i="50"/>
  <c r="CP694" i="50"/>
  <c r="CI694" i="50"/>
  <c r="CQ694" i="50"/>
  <c r="CJ694" i="50"/>
  <c r="CR694" i="50"/>
  <c r="CK694" i="50"/>
  <c r="CL694" i="50"/>
  <c r="CM694" i="50"/>
  <c r="CO694" i="50"/>
  <c r="CN694" i="50"/>
  <c r="CP248" i="50"/>
  <c r="CI248" i="50"/>
  <c r="CQ248" i="50"/>
  <c r="CJ248" i="50"/>
  <c r="CK248" i="50"/>
  <c r="CM248" i="50"/>
  <c r="CR248" i="50"/>
  <c r="CL248" i="50"/>
  <c r="CN248" i="50"/>
  <c r="CO248" i="50"/>
  <c r="CM893" i="50"/>
  <c r="CN893" i="50"/>
  <c r="CO893" i="50"/>
  <c r="CP893" i="50"/>
  <c r="CJ893" i="50"/>
  <c r="CR893" i="50"/>
  <c r="CK893" i="50"/>
  <c r="CI893" i="50"/>
  <c r="CL893" i="50"/>
  <c r="CQ893" i="50"/>
  <c r="CJ709" i="50"/>
  <c r="CR709" i="50"/>
  <c r="CK709" i="50"/>
  <c r="CL709" i="50"/>
  <c r="CM709" i="50"/>
  <c r="CN709" i="50"/>
  <c r="CO709" i="50"/>
  <c r="CI709" i="50"/>
  <c r="CP709" i="50"/>
  <c r="CQ709" i="50"/>
  <c r="CM460" i="50"/>
  <c r="CK460" i="50"/>
  <c r="CJ460" i="50"/>
  <c r="CL460" i="50"/>
  <c r="CN460" i="50"/>
  <c r="CO460" i="50"/>
  <c r="CQ460" i="50"/>
  <c r="CR460" i="50"/>
  <c r="CI460" i="50"/>
  <c r="CP460" i="50"/>
  <c r="CR1555" i="50"/>
  <c r="CK1555" i="50"/>
  <c r="CL1555" i="50"/>
  <c r="CM1555" i="50"/>
  <c r="CI1555" i="50"/>
  <c r="CO1555" i="50"/>
  <c r="CQ1555" i="50"/>
  <c r="CP90" i="50"/>
  <c r="CI90" i="50"/>
  <c r="CQ90" i="50"/>
  <c r="CJ90" i="50"/>
  <c r="CK90" i="50"/>
  <c r="CL90" i="50"/>
  <c r="CM90" i="50"/>
  <c r="CN90" i="50"/>
  <c r="CO90" i="50"/>
  <c r="CR90" i="50"/>
  <c r="CK43" i="50"/>
  <c r="CN43" i="50"/>
  <c r="CP43" i="50"/>
  <c r="CJ43" i="50"/>
  <c r="CR43" i="50"/>
  <c r="CI43" i="50"/>
  <c r="CL43" i="50"/>
  <c r="CM43" i="50"/>
  <c r="CO43" i="50"/>
  <c r="CQ43" i="50"/>
  <c r="CL1088" i="50"/>
  <c r="CM1088" i="50"/>
  <c r="CN1088" i="50"/>
  <c r="CO1088" i="50"/>
  <c r="CP1088" i="50"/>
  <c r="CI1088" i="50"/>
  <c r="CQ1088" i="50"/>
  <c r="CJ1088" i="50"/>
  <c r="CK1088" i="50"/>
  <c r="CR1088" i="50"/>
  <c r="CJ1061" i="50"/>
  <c r="CR1061" i="50"/>
  <c r="CK1061" i="50"/>
  <c r="CL1061" i="50"/>
  <c r="CM1061" i="50"/>
  <c r="CN1061" i="50"/>
  <c r="CO1061" i="50"/>
  <c r="CI1061" i="50"/>
  <c r="CP1061" i="50"/>
  <c r="CQ1061" i="50"/>
  <c r="CK184" i="50"/>
  <c r="CL184" i="50"/>
  <c r="CN184" i="50"/>
  <c r="CO184" i="50"/>
  <c r="CQ184" i="50"/>
  <c r="CP184" i="50"/>
  <c r="CJ184" i="50"/>
  <c r="CM885" i="50"/>
  <c r="CN885" i="50"/>
  <c r="CO885" i="50"/>
  <c r="CP885" i="50"/>
  <c r="CJ885" i="50"/>
  <c r="CR885" i="50"/>
  <c r="CK885" i="50"/>
  <c r="CQ885" i="50"/>
  <c r="CL885" i="50"/>
  <c r="CI885" i="50"/>
  <c r="CJ869" i="50"/>
  <c r="CR869" i="50"/>
  <c r="CK869" i="50"/>
  <c r="CL869" i="50"/>
  <c r="CM869" i="50"/>
  <c r="CP869" i="50"/>
  <c r="CQ869" i="50"/>
  <c r="CI869" i="50"/>
  <c r="CN869" i="50"/>
  <c r="CO869" i="50"/>
  <c r="CJ504" i="50"/>
  <c r="CR504" i="50"/>
  <c r="CK504" i="50"/>
  <c r="CL504" i="50"/>
  <c r="CM504" i="50"/>
  <c r="CO504" i="50"/>
  <c r="CP504" i="50"/>
  <c r="CI504" i="50"/>
  <c r="CQ504" i="50"/>
  <c r="CN504" i="50"/>
  <c r="CD1424" i="50"/>
  <c r="CO1424" i="50"/>
  <c r="CP1424" i="50"/>
  <c r="CI1424" i="50"/>
  <c r="CQ1424" i="50"/>
  <c r="CJ1424" i="50"/>
  <c r="CR1424" i="50"/>
  <c r="CL1424" i="50"/>
  <c r="CM1424" i="50"/>
  <c r="CN1424" i="50"/>
  <c r="CK1424" i="50"/>
  <c r="CJ1218" i="50"/>
  <c r="CR1218" i="50"/>
  <c r="CK1218" i="50"/>
  <c r="CM1218" i="50"/>
  <c r="CP1218" i="50"/>
  <c r="CN1218" i="50"/>
  <c r="CI1218" i="50"/>
  <c r="CO1218" i="50"/>
  <c r="CD1467" i="50"/>
  <c r="CI1467" i="50"/>
  <c r="CQ1467" i="50"/>
  <c r="CJ1467" i="50"/>
  <c r="CR1467" i="50"/>
  <c r="CK1467" i="50"/>
  <c r="CL1467" i="50"/>
  <c r="CN1467" i="50"/>
  <c r="CM1467" i="50"/>
  <c r="CO1467" i="50"/>
  <c r="CP1467" i="50"/>
  <c r="CK1346" i="50"/>
  <c r="CL1346" i="50"/>
  <c r="CM1346" i="50"/>
  <c r="CN1346" i="50"/>
  <c r="CO1346" i="50"/>
  <c r="CP1346" i="50"/>
  <c r="CI1346" i="50"/>
  <c r="CJ1346" i="50"/>
  <c r="CQ1346" i="50"/>
  <c r="CR1346" i="50"/>
  <c r="CD1449" i="50"/>
  <c r="CM1449" i="50"/>
  <c r="CN1449" i="50"/>
  <c r="CO1449" i="50"/>
  <c r="CP1449" i="50"/>
  <c r="CJ1449" i="50"/>
  <c r="CR1449" i="50"/>
  <c r="CI1449" i="50"/>
  <c r="CK1449" i="50"/>
  <c r="CL1449" i="50"/>
  <c r="CQ1449" i="50"/>
  <c r="CM1417" i="50"/>
  <c r="CN1417" i="50"/>
  <c r="CO1417" i="50"/>
  <c r="CP1417" i="50"/>
  <c r="CJ1417" i="50"/>
  <c r="CR1417" i="50"/>
  <c r="CI1417" i="50"/>
  <c r="CK1417" i="50"/>
  <c r="CL1417" i="50"/>
  <c r="CQ1417" i="50"/>
  <c r="CM294" i="50"/>
  <c r="CN294" i="50"/>
  <c r="CO294" i="50"/>
  <c r="CP294" i="50"/>
  <c r="CJ294" i="50"/>
  <c r="CR294" i="50"/>
  <c r="CI294" i="50"/>
  <c r="CK294" i="50"/>
  <c r="CL294" i="50"/>
  <c r="CQ294" i="50"/>
  <c r="CD1550" i="50"/>
  <c r="CJ1550" i="50"/>
  <c r="CR1550" i="50"/>
  <c r="CK1550" i="50"/>
  <c r="CL1550" i="50"/>
  <c r="CM1550" i="50"/>
  <c r="CN1550" i="50"/>
  <c r="CO1550" i="50"/>
  <c r="CP1550" i="50"/>
  <c r="CI1550" i="50"/>
  <c r="CQ1550" i="50"/>
  <c r="CL1007" i="50"/>
  <c r="CM1007" i="50"/>
  <c r="CN1007" i="50"/>
  <c r="CO1007" i="50"/>
  <c r="CK1007" i="50"/>
  <c r="CI1007" i="50"/>
  <c r="CJ1007" i="50"/>
  <c r="CP1007" i="50"/>
  <c r="CQ1007" i="50"/>
  <c r="CR1007" i="50"/>
  <c r="CO652" i="50"/>
  <c r="CP652" i="50"/>
  <c r="CI652" i="50"/>
  <c r="CQ652" i="50"/>
  <c r="CJ652" i="50"/>
  <c r="CR652" i="50"/>
  <c r="CL652" i="50"/>
  <c r="CM652" i="50"/>
  <c r="CK652" i="50"/>
  <c r="CN652" i="50"/>
  <c r="CN1075" i="50"/>
  <c r="CO1075" i="50"/>
  <c r="CP1075" i="50"/>
  <c r="CI1075" i="50"/>
  <c r="CQ1075" i="50"/>
  <c r="CJ1075" i="50"/>
  <c r="CR1075" i="50"/>
  <c r="CK1075" i="50"/>
  <c r="CL1075" i="50"/>
  <c r="CM1075" i="50"/>
  <c r="CP450" i="50"/>
  <c r="CJ450" i="50"/>
  <c r="CR450" i="50"/>
  <c r="CK450" i="50"/>
  <c r="CL450" i="50"/>
  <c r="CM450" i="50"/>
  <c r="CN450" i="50"/>
  <c r="CQ450" i="50"/>
  <c r="CI450" i="50"/>
  <c r="CO450" i="50"/>
  <c r="CQ511" i="50"/>
  <c r="CJ511" i="50"/>
  <c r="CR511" i="50"/>
  <c r="CL511" i="50"/>
  <c r="CK511" i="50"/>
  <c r="CN511" i="50"/>
  <c r="CO511" i="50"/>
  <c r="CL979" i="50"/>
  <c r="CM979" i="50"/>
  <c r="CN979" i="50"/>
  <c r="CO979" i="50"/>
  <c r="CP979" i="50"/>
  <c r="CK979" i="50"/>
  <c r="CI979" i="50"/>
  <c r="CJ979" i="50"/>
  <c r="CQ979" i="50"/>
  <c r="CR979" i="50"/>
  <c r="CP212" i="50"/>
  <c r="CI212" i="50"/>
  <c r="CQ212" i="50"/>
  <c r="CJ212" i="50"/>
  <c r="CR212" i="50"/>
  <c r="CK212" i="50"/>
  <c r="CL212" i="50"/>
  <c r="CM212" i="50"/>
  <c r="CN212" i="50"/>
  <c r="CO212" i="50"/>
  <c r="CN1183" i="50"/>
  <c r="CO1183" i="50"/>
  <c r="CP1183" i="50"/>
  <c r="CI1183" i="50"/>
  <c r="CQ1183" i="50"/>
  <c r="CJ1183" i="50"/>
  <c r="CR1183" i="50"/>
  <c r="CK1183" i="50"/>
  <c r="CL1183" i="50"/>
  <c r="CM1183" i="50"/>
  <c r="CO908" i="50"/>
  <c r="CP908" i="50"/>
  <c r="CI908" i="50"/>
  <c r="CQ908" i="50"/>
  <c r="CJ908" i="50"/>
  <c r="CR908" i="50"/>
  <c r="CL908" i="50"/>
  <c r="CM908" i="50"/>
  <c r="CK908" i="50"/>
  <c r="CN908" i="50"/>
  <c r="CJ97" i="50"/>
  <c r="CR97" i="50"/>
  <c r="CK97" i="50"/>
  <c r="CM97" i="50"/>
  <c r="CN97" i="50"/>
  <c r="CO97" i="50"/>
  <c r="CI97" i="50"/>
  <c r="CL97" i="50"/>
  <c r="CP97" i="50"/>
  <c r="CQ97" i="50"/>
  <c r="CL384" i="50"/>
  <c r="CM384" i="50"/>
  <c r="CN384" i="50"/>
  <c r="CO384" i="50"/>
  <c r="CP384" i="50"/>
  <c r="CK384" i="50"/>
  <c r="CQ384" i="50"/>
  <c r="CR384" i="50"/>
  <c r="CI384" i="50"/>
  <c r="CJ384" i="50"/>
  <c r="CM323" i="50"/>
  <c r="CN323" i="50"/>
  <c r="CO323" i="50"/>
  <c r="CP323" i="50"/>
  <c r="CJ323" i="50"/>
  <c r="CK323" i="50"/>
  <c r="CL323" i="50"/>
  <c r="CQ323" i="50"/>
  <c r="CR323" i="50"/>
  <c r="CI323" i="50"/>
  <c r="CK1334" i="50"/>
  <c r="CL1334" i="50"/>
  <c r="CM1334" i="50"/>
  <c r="CN1334" i="50"/>
  <c r="CO1334" i="50"/>
  <c r="CP1334" i="50"/>
  <c r="CI1334" i="50"/>
  <c r="CJ1334" i="50"/>
  <c r="CQ1334" i="50"/>
  <c r="CR1334" i="50"/>
  <c r="CO1348" i="50"/>
  <c r="CP1348" i="50"/>
  <c r="CI1348" i="50"/>
  <c r="CQ1348" i="50"/>
  <c r="CJ1348" i="50"/>
  <c r="CR1348" i="50"/>
  <c r="CK1348" i="50"/>
  <c r="CL1348" i="50"/>
  <c r="CM1348" i="50"/>
  <c r="CN1348" i="50"/>
  <c r="CN249" i="50"/>
  <c r="CO249" i="50"/>
  <c r="CI249" i="50"/>
  <c r="CQ249" i="50"/>
  <c r="CK249" i="50"/>
  <c r="CJ249" i="50"/>
  <c r="CL249" i="50"/>
  <c r="CM249" i="50"/>
  <c r="CR249" i="50"/>
  <c r="CP249" i="50"/>
  <c r="CJ207" i="50"/>
  <c r="CR207" i="50"/>
  <c r="CK207" i="50"/>
  <c r="CL207" i="50"/>
  <c r="CM207" i="50"/>
  <c r="CN207" i="50"/>
  <c r="CO207" i="50"/>
  <c r="CI207" i="50"/>
  <c r="CQ207" i="50"/>
  <c r="CP207" i="50"/>
  <c r="CN83" i="50"/>
  <c r="CO83" i="50"/>
  <c r="CP83" i="50"/>
  <c r="CI83" i="50"/>
  <c r="CQ83" i="50"/>
  <c r="CJ83" i="50"/>
  <c r="CR83" i="50"/>
  <c r="CK83" i="50"/>
  <c r="CM83" i="50"/>
  <c r="CL83" i="50"/>
  <c r="CD582" i="50"/>
  <c r="CK582" i="50"/>
  <c r="CL582" i="50"/>
  <c r="CM582" i="50"/>
  <c r="CN582" i="50"/>
  <c r="CP582" i="50"/>
  <c r="CI582" i="50"/>
  <c r="CQ582" i="50"/>
  <c r="CO582" i="50"/>
  <c r="CR582" i="50"/>
  <c r="CJ582" i="50"/>
  <c r="CQ1090" i="50"/>
  <c r="CJ1090" i="50"/>
  <c r="CR1090" i="50"/>
  <c r="CK1090" i="50"/>
  <c r="CM1090" i="50"/>
  <c r="CP1090" i="50"/>
  <c r="CN1090" i="50"/>
  <c r="CL1284" i="50"/>
  <c r="CM1284" i="50"/>
  <c r="CN1284" i="50"/>
  <c r="CO1284" i="50"/>
  <c r="CI1284" i="50"/>
  <c r="CQ1284" i="50"/>
  <c r="CJ1284" i="50"/>
  <c r="CK1284" i="50"/>
  <c r="CP1284" i="50"/>
  <c r="CR1284" i="50"/>
  <c r="CL752" i="50"/>
  <c r="CN752" i="50"/>
  <c r="CO752" i="50"/>
  <c r="CP752" i="50"/>
  <c r="CI752" i="50"/>
  <c r="CQ752" i="50"/>
  <c r="CJ752" i="50"/>
  <c r="CK752" i="50"/>
  <c r="CM752" i="50"/>
  <c r="CR752" i="50"/>
  <c r="CN574" i="50"/>
  <c r="CO574" i="50"/>
  <c r="CP574" i="50"/>
  <c r="CI574" i="50"/>
  <c r="CQ574" i="50"/>
  <c r="CK574" i="50"/>
  <c r="CL574" i="50"/>
  <c r="CJ574" i="50"/>
  <c r="CM574" i="50"/>
  <c r="CR574" i="50"/>
  <c r="CM278" i="50"/>
  <c r="CN278" i="50"/>
  <c r="CO278" i="50"/>
  <c r="CP278" i="50"/>
  <c r="CJ278" i="50"/>
  <c r="CR278" i="50"/>
  <c r="CL278" i="50"/>
  <c r="CQ278" i="50"/>
  <c r="CI278" i="50"/>
  <c r="CK278" i="50"/>
  <c r="CN1263" i="50"/>
  <c r="CO1263" i="50"/>
  <c r="CP1263" i="50"/>
  <c r="CI1263" i="50"/>
  <c r="CQ1263" i="50"/>
  <c r="CK1263" i="50"/>
  <c r="CJ1263" i="50"/>
  <c r="CL1263" i="50"/>
  <c r="CM1263" i="50"/>
  <c r="CR1263" i="50"/>
  <c r="CP1150" i="50"/>
  <c r="CI1150" i="50"/>
  <c r="CQ1150" i="50"/>
  <c r="CJ1150" i="50"/>
  <c r="CR1150" i="50"/>
  <c r="CK1150" i="50"/>
  <c r="CL1150" i="50"/>
  <c r="CM1150" i="50"/>
  <c r="CN1150" i="50"/>
  <c r="CO1150" i="50"/>
  <c r="CN209" i="50"/>
  <c r="CO209" i="50"/>
  <c r="CP209" i="50"/>
  <c r="CI209" i="50"/>
  <c r="CQ209" i="50"/>
  <c r="CJ209" i="50"/>
  <c r="CR209" i="50"/>
  <c r="CK209" i="50"/>
  <c r="CL209" i="50"/>
  <c r="CM209" i="50"/>
  <c r="CN1287" i="50"/>
  <c r="CP1287" i="50"/>
  <c r="CQ1287" i="50"/>
  <c r="CR1287" i="50"/>
  <c r="CI1287" i="50"/>
  <c r="CJ1287" i="50"/>
  <c r="CK1287" i="50"/>
  <c r="CL1287" i="50"/>
  <c r="CM1287" i="50"/>
  <c r="CO1287" i="50"/>
  <c r="CM137" i="50"/>
  <c r="CN137" i="50"/>
  <c r="CO137" i="50"/>
  <c r="CP137" i="50"/>
  <c r="CI137" i="50"/>
  <c r="CQ137" i="50"/>
  <c r="CJ137" i="50"/>
  <c r="CR137" i="50"/>
  <c r="CK137" i="50"/>
  <c r="CL137" i="50"/>
  <c r="CI680" i="50"/>
  <c r="CL680" i="50"/>
  <c r="CM680" i="50"/>
  <c r="CN680" i="50"/>
  <c r="CO680" i="50"/>
  <c r="CP680" i="50"/>
  <c r="CQ680" i="50"/>
  <c r="CJ680" i="50"/>
  <c r="CK680" i="50"/>
  <c r="CR680" i="50"/>
  <c r="CL1212" i="50"/>
  <c r="CM1212" i="50"/>
  <c r="CN1212" i="50"/>
  <c r="CO1212" i="50"/>
  <c r="CI1212" i="50"/>
  <c r="CQ1212" i="50"/>
  <c r="CR1212" i="50"/>
  <c r="CJ1212" i="50"/>
  <c r="CK1212" i="50"/>
  <c r="CP1212" i="50"/>
  <c r="CK614" i="50"/>
  <c r="CL614" i="50"/>
  <c r="CM614" i="50"/>
  <c r="CN614" i="50"/>
  <c r="CP614" i="50"/>
  <c r="CI614" i="50"/>
  <c r="CQ614" i="50"/>
  <c r="CO614" i="50"/>
  <c r="CR614" i="50"/>
  <c r="CJ614" i="50"/>
  <c r="CD1260" i="50"/>
  <c r="CJ1260" i="50"/>
  <c r="CK1260" i="50"/>
  <c r="CO1260" i="50"/>
  <c r="CI1260" i="50"/>
  <c r="CM605" i="50"/>
  <c r="CN605" i="50"/>
  <c r="CO605" i="50"/>
  <c r="CP605" i="50"/>
  <c r="CJ605" i="50"/>
  <c r="CR605" i="50"/>
  <c r="CK605" i="50"/>
  <c r="CI605" i="50"/>
  <c r="CL605" i="50"/>
  <c r="CQ605" i="50"/>
  <c r="CP858" i="50"/>
  <c r="CI858" i="50"/>
  <c r="CQ858" i="50"/>
  <c r="CJ858" i="50"/>
  <c r="CR858" i="50"/>
  <c r="CK858" i="50"/>
  <c r="CN858" i="50"/>
  <c r="CO858" i="50"/>
  <c r="CL858" i="50"/>
  <c r="CM858" i="50"/>
  <c r="CL1493" i="50"/>
  <c r="CM1493" i="50"/>
  <c r="CN1493" i="50"/>
  <c r="CO1493" i="50"/>
  <c r="CP1493" i="50"/>
  <c r="CI1493" i="50"/>
  <c r="CQ1493" i="50"/>
  <c r="CJ1493" i="50"/>
  <c r="CR1493" i="50"/>
  <c r="CK1493" i="50"/>
  <c r="CK35" i="50"/>
  <c r="CN35" i="50"/>
  <c r="CP35" i="50"/>
  <c r="CJ35" i="50"/>
  <c r="CR35" i="50"/>
  <c r="CI35" i="50"/>
  <c r="CL35" i="50"/>
  <c r="CM35" i="50"/>
  <c r="CO35" i="50"/>
  <c r="CQ35" i="50"/>
  <c r="CK453" i="50"/>
  <c r="CL453" i="50"/>
  <c r="CM453" i="50"/>
  <c r="CN453" i="50"/>
  <c r="CI453" i="50"/>
  <c r="CQ453" i="50"/>
  <c r="CO453" i="50"/>
  <c r="CP453" i="50"/>
  <c r="CR453" i="50"/>
  <c r="CJ453" i="50"/>
  <c r="CK1423" i="50"/>
  <c r="CM159" i="50"/>
  <c r="CR28" i="50"/>
  <c r="CN502" i="50"/>
  <c r="CN1282" i="50"/>
  <c r="CM1074" i="50"/>
  <c r="CP1217" i="50"/>
  <c r="CL289" i="50"/>
  <c r="CP1555" i="50"/>
  <c r="BV818" i="50"/>
  <c r="BV740" i="50"/>
  <c r="BW528" i="50"/>
  <c r="BW631" i="50"/>
  <c r="CD6" i="50"/>
  <c r="CM6" i="50"/>
  <c r="CH6" i="50"/>
  <c r="CL6" i="50"/>
  <c r="CR6" i="50"/>
  <c r="CK6" i="50"/>
  <c r="CQ6" i="50"/>
  <c r="CJ6" i="50"/>
  <c r="CP6" i="50"/>
  <c r="CI6" i="50"/>
  <c r="CO6" i="50"/>
  <c r="CN6" i="50"/>
  <c r="BW488" i="50"/>
  <c r="CD1440" i="50"/>
  <c r="CO1440" i="50"/>
  <c r="CP1440" i="50"/>
  <c r="CI1440" i="50"/>
  <c r="CQ1440" i="50"/>
  <c r="CJ1440" i="50"/>
  <c r="CR1440" i="50"/>
  <c r="CL1440" i="50"/>
  <c r="CK1440" i="50"/>
  <c r="CM1440" i="50"/>
  <c r="CN1440" i="50"/>
  <c r="CM1237" i="50"/>
  <c r="CO1237" i="50"/>
  <c r="CI1237" i="50"/>
  <c r="CN1237" i="50"/>
  <c r="CR1237" i="50"/>
  <c r="CQ1237" i="50"/>
  <c r="CK1237" i="50"/>
  <c r="CO1340" i="50"/>
  <c r="CP1340" i="50"/>
  <c r="CI1340" i="50"/>
  <c r="CQ1340" i="50"/>
  <c r="CJ1340" i="50"/>
  <c r="CR1340" i="50"/>
  <c r="CK1340" i="50"/>
  <c r="CL1340" i="50"/>
  <c r="CM1340" i="50"/>
  <c r="CN1340" i="50"/>
  <c r="CO1332" i="50"/>
  <c r="CP1332" i="50"/>
  <c r="CI1332" i="50"/>
  <c r="CQ1332" i="50"/>
  <c r="CJ1332" i="50"/>
  <c r="CR1332" i="50"/>
  <c r="CK1332" i="50"/>
  <c r="CL1332" i="50"/>
  <c r="CM1332" i="50"/>
  <c r="CN1332" i="50"/>
  <c r="CR964" i="50"/>
  <c r="CP964" i="50"/>
  <c r="CK964" i="50"/>
  <c r="CI964" i="50"/>
  <c r="CQ964" i="50"/>
  <c r="CP1278" i="50"/>
  <c r="CI1278" i="50"/>
  <c r="CQ1278" i="50"/>
  <c r="CJ1278" i="50"/>
  <c r="CR1278" i="50"/>
  <c r="CK1278" i="50"/>
  <c r="CM1278" i="50"/>
  <c r="CL1278" i="50"/>
  <c r="CN1278" i="50"/>
  <c r="CO1278" i="50"/>
  <c r="CD1386" i="50"/>
  <c r="CK1386" i="50"/>
  <c r="CL1386" i="50"/>
  <c r="CM1386" i="50"/>
  <c r="CN1386" i="50"/>
  <c r="CP1386" i="50"/>
  <c r="CI1386" i="50"/>
  <c r="CJ1386" i="50"/>
  <c r="CO1386" i="50"/>
  <c r="CQ1386" i="50"/>
  <c r="CR1386" i="50"/>
  <c r="CI1391" i="50"/>
  <c r="CQ1391" i="50"/>
  <c r="CJ1391" i="50"/>
  <c r="CR1391" i="50"/>
  <c r="CK1391" i="50"/>
  <c r="CL1391" i="50"/>
  <c r="CN1391" i="50"/>
  <c r="CM1391" i="50"/>
  <c r="CO1391" i="50"/>
  <c r="CP1391" i="50"/>
  <c r="CK1103" i="50"/>
  <c r="CN1103" i="50"/>
  <c r="CL1103" i="50"/>
  <c r="CO1103" i="50"/>
  <c r="CM1103" i="50"/>
  <c r="CP1103" i="50"/>
  <c r="CQ1103" i="50"/>
  <c r="CJ1103" i="50"/>
  <c r="CI1375" i="50"/>
  <c r="CQ1375" i="50"/>
  <c r="CJ1375" i="50"/>
  <c r="CR1375" i="50"/>
  <c r="CK1375" i="50"/>
  <c r="CL1375" i="50"/>
  <c r="CM1375" i="50"/>
  <c r="CN1375" i="50"/>
  <c r="CO1375" i="50"/>
  <c r="CP1375" i="50"/>
  <c r="CM1361" i="50"/>
  <c r="CN1361" i="50"/>
  <c r="CO1361" i="50"/>
  <c r="CP1361" i="50"/>
  <c r="CI1361" i="50"/>
  <c r="CQ1361" i="50"/>
  <c r="CJ1361" i="50"/>
  <c r="CR1361" i="50"/>
  <c r="CK1361" i="50"/>
  <c r="CL1361" i="50"/>
  <c r="CK1378" i="50"/>
  <c r="CL1378" i="50"/>
  <c r="CM1378" i="50"/>
  <c r="CN1378" i="50"/>
  <c r="CP1378" i="50"/>
  <c r="CI1378" i="50"/>
  <c r="CJ1378" i="50"/>
  <c r="CO1378" i="50"/>
  <c r="CQ1378" i="50"/>
  <c r="CR1378" i="50"/>
  <c r="CD1488" i="50"/>
  <c r="CN1488" i="50"/>
  <c r="CO1488" i="50"/>
  <c r="CP1488" i="50"/>
  <c r="CI1488" i="50"/>
  <c r="CQ1488" i="50"/>
  <c r="CJ1488" i="50"/>
  <c r="CR1488" i="50"/>
  <c r="CK1488" i="50"/>
  <c r="CL1488" i="50"/>
  <c r="CM1488" i="50"/>
  <c r="CM1341" i="50"/>
  <c r="CN1341" i="50"/>
  <c r="CO1341" i="50"/>
  <c r="CP1341" i="50"/>
  <c r="CI1341" i="50"/>
  <c r="CQ1341" i="50"/>
  <c r="CJ1341" i="50"/>
  <c r="CR1341" i="50"/>
  <c r="CK1341" i="50"/>
  <c r="CL1341" i="50"/>
  <c r="CL1031" i="50"/>
  <c r="CM1031" i="50"/>
  <c r="CN1031" i="50"/>
  <c r="CO1031" i="50"/>
  <c r="CK1031" i="50"/>
  <c r="CR1031" i="50"/>
  <c r="CI1031" i="50"/>
  <c r="CJ1031" i="50"/>
  <c r="CP1031" i="50"/>
  <c r="CQ1031" i="50"/>
  <c r="CM1469" i="50"/>
  <c r="CN1469" i="50"/>
  <c r="CO1469" i="50"/>
  <c r="CP1469" i="50"/>
  <c r="CJ1469" i="50"/>
  <c r="CR1469" i="50"/>
  <c r="CK1469" i="50"/>
  <c r="CL1469" i="50"/>
  <c r="CQ1469" i="50"/>
  <c r="CI1469" i="50"/>
  <c r="CD1230" i="50"/>
  <c r="CP1230" i="50"/>
  <c r="CN1230" i="50"/>
  <c r="CI1230" i="50"/>
  <c r="CO1230" i="50"/>
  <c r="CQ1230" i="50"/>
  <c r="CJ1230" i="50"/>
  <c r="CK1230" i="50"/>
  <c r="CM1230" i="50"/>
  <c r="CD254" i="50"/>
  <c r="CR329" i="50"/>
  <c r="CK329" i="50"/>
  <c r="CI329" i="50"/>
  <c r="CP329" i="50"/>
  <c r="CQ329" i="50"/>
  <c r="CM329" i="50"/>
  <c r="BW641" i="50"/>
  <c r="CD423" i="50"/>
  <c r="CN423" i="50"/>
  <c r="CK423" i="50"/>
  <c r="CP423" i="50"/>
  <c r="CL423" i="50"/>
  <c r="CI423" i="50"/>
  <c r="CQ423" i="50"/>
  <c r="CO423" i="50"/>
  <c r="CR423" i="50"/>
  <c r="BV503" i="50"/>
  <c r="CD126" i="50"/>
  <c r="CK126" i="50"/>
  <c r="CL126" i="50"/>
  <c r="CM126" i="50"/>
  <c r="CN126" i="50"/>
  <c r="CO126" i="50"/>
  <c r="CP126" i="50"/>
  <c r="CQ126" i="50"/>
  <c r="CR126" i="50"/>
  <c r="CI126" i="50"/>
  <c r="CJ126" i="50"/>
  <c r="CK1435" i="50"/>
  <c r="CL1435" i="50"/>
  <c r="CN1435" i="50"/>
  <c r="CM1435" i="50"/>
  <c r="CQ1435" i="50"/>
  <c r="CP1435" i="50"/>
  <c r="CJ1435" i="50"/>
  <c r="CP1274" i="50"/>
  <c r="CI1274" i="50"/>
  <c r="CQ1274" i="50"/>
  <c r="CJ1274" i="50"/>
  <c r="CR1274" i="50"/>
  <c r="CK1274" i="50"/>
  <c r="CM1274" i="50"/>
  <c r="CO1274" i="50"/>
  <c r="CL1274" i="50"/>
  <c r="CN1274" i="50"/>
  <c r="CR243" i="50"/>
  <c r="CQ243" i="50"/>
  <c r="CK243" i="50"/>
  <c r="CL243" i="50"/>
  <c r="CM243" i="50"/>
  <c r="CO243" i="50"/>
  <c r="CI243" i="50"/>
  <c r="CN1063" i="50"/>
  <c r="CO1063" i="50"/>
  <c r="CP1063" i="50"/>
  <c r="CI1063" i="50"/>
  <c r="CQ1063" i="50"/>
  <c r="CJ1063" i="50"/>
  <c r="CR1063" i="50"/>
  <c r="CK1063" i="50"/>
  <c r="CL1063" i="50"/>
  <c r="CM1063" i="50"/>
  <c r="CO1464" i="50"/>
  <c r="CP1464" i="50"/>
  <c r="CI1464" i="50"/>
  <c r="CQ1464" i="50"/>
  <c r="CJ1464" i="50"/>
  <c r="CR1464" i="50"/>
  <c r="CL1464" i="50"/>
  <c r="CK1464" i="50"/>
  <c r="CM1464" i="50"/>
  <c r="CN1464" i="50"/>
  <c r="CJ1490" i="50"/>
  <c r="CR1490" i="50"/>
  <c r="CK1490" i="50"/>
  <c r="CL1490" i="50"/>
  <c r="CM1490" i="50"/>
  <c r="CN1490" i="50"/>
  <c r="CO1490" i="50"/>
  <c r="CP1490" i="50"/>
  <c r="CI1490" i="50"/>
  <c r="CQ1490" i="50"/>
  <c r="CK421" i="50"/>
  <c r="CN421" i="50"/>
  <c r="CP421" i="50"/>
  <c r="CJ421" i="50"/>
  <c r="CQ421" i="50"/>
  <c r="CL421" i="50"/>
  <c r="CM421" i="50"/>
  <c r="CD1000" i="50"/>
  <c r="CK1000" i="50"/>
  <c r="CL1000" i="50"/>
  <c r="CD1108" i="50"/>
  <c r="CM1108" i="50"/>
  <c r="CK1108" i="50"/>
  <c r="CN1108" i="50"/>
  <c r="CN550" i="50"/>
  <c r="CO550" i="50"/>
  <c r="CP550" i="50"/>
  <c r="CI550" i="50"/>
  <c r="CQ550" i="50"/>
  <c r="CK550" i="50"/>
  <c r="CL550" i="50"/>
  <c r="CR550" i="50"/>
  <c r="CJ550" i="50"/>
  <c r="CM550" i="50"/>
  <c r="CD1087" i="50"/>
  <c r="CQ1087" i="50"/>
  <c r="CJ1087" i="50"/>
  <c r="CR1087" i="50"/>
  <c r="CK1087" i="50"/>
  <c r="CO1087" i="50"/>
  <c r="CM1087" i="50"/>
  <c r="CP1087" i="50"/>
  <c r="CO1444" i="50"/>
  <c r="CP1444" i="50"/>
  <c r="CI1444" i="50"/>
  <c r="CQ1444" i="50"/>
  <c r="CJ1444" i="50"/>
  <c r="CR1444" i="50"/>
  <c r="CL1444" i="50"/>
  <c r="CK1444" i="50"/>
  <c r="CM1444" i="50"/>
  <c r="CN1444" i="50"/>
  <c r="CP1369" i="50"/>
  <c r="CI1369" i="50"/>
  <c r="CQ1369" i="50"/>
  <c r="CJ1369" i="50"/>
  <c r="CM1369" i="50"/>
  <c r="CK1369" i="50"/>
  <c r="CN1369" i="50"/>
  <c r="CL1369" i="50"/>
  <c r="CD143" i="50"/>
  <c r="CJ143" i="50"/>
  <c r="CR143" i="50"/>
  <c r="CK143" i="50"/>
  <c r="CL143" i="50"/>
  <c r="CN143" i="50"/>
  <c r="CI143" i="50"/>
  <c r="CO143" i="50"/>
  <c r="CK1354" i="50"/>
  <c r="CL1354" i="50"/>
  <c r="CM1354" i="50"/>
  <c r="CN1354" i="50"/>
  <c r="CO1354" i="50"/>
  <c r="CP1354" i="50"/>
  <c r="CI1354" i="50"/>
  <c r="CJ1354" i="50"/>
  <c r="CQ1354" i="50"/>
  <c r="CR1354" i="50"/>
  <c r="CP1308" i="50"/>
  <c r="CN1308" i="50"/>
  <c r="CI1308" i="50"/>
  <c r="CJ1308" i="50"/>
  <c r="CK1308" i="50"/>
  <c r="CL1308" i="50"/>
  <c r="CI607" i="50"/>
  <c r="CQ607" i="50"/>
  <c r="CJ607" i="50"/>
  <c r="CR607" i="50"/>
  <c r="CK607" i="50"/>
  <c r="CL607" i="50"/>
  <c r="CN607" i="50"/>
  <c r="CO607" i="50"/>
  <c r="CM607" i="50"/>
  <c r="CP607" i="50"/>
  <c r="CL868" i="50"/>
  <c r="CM868" i="50"/>
  <c r="CN868" i="50"/>
  <c r="CO868" i="50"/>
  <c r="CJ868" i="50"/>
  <c r="CK868" i="50"/>
  <c r="CP868" i="50"/>
  <c r="CQ868" i="50"/>
  <c r="CI868" i="50"/>
  <c r="CR868" i="50"/>
  <c r="CN87" i="50"/>
  <c r="CO87" i="50"/>
  <c r="CP87" i="50"/>
  <c r="CI87" i="50"/>
  <c r="CQ87" i="50"/>
  <c r="CJ87" i="50"/>
  <c r="CR87" i="50"/>
  <c r="CK87" i="50"/>
  <c r="CL87" i="50"/>
  <c r="CM87" i="50"/>
  <c r="CO880" i="50"/>
  <c r="CP880" i="50"/>
  <c r="CI880" i="50"/>
  <c r="CQ880" i="50"/>
  <c r="CJ880" i="50"/>
  <c r="CR880" i="50"/>
  <c r="CL880" i="50"/>
  <c r="CM880" i="50"/>
  <c r="CK880" i="50"/>
  <c r="CN880" i="50"/>
  <c r="CJ1558" i="50"/>
  <c r="CR1558" i="50"/>
  <c r="CK1558" i="50"/>
  <c r="CL1558" i="50"/>
  <c r="CM1558" i="50"/>
  <c r="CN1558" i="50"/>
  <c r="CO1558" i="50"/>
  <c r="CP1558" i="50"/>
  <c r="CI1558" i="50"/>
  <c r="CQ1558" i="50"/>
  <c r="CN1131" i="50"/>
  <c r="CO1131" i="50"/>
  <c r="CP1131" i="50"/>
  <c r="CI1131" i="50"/>
  <c r="CQ1131" i="50"/>
  <c r="CJ1131" i="50"/>
  <c r="CR1131" i="50"/>
  <c r="CK1131" i="50"/>
  <c r="CL1131" i="50"/>
  <c r="CM1131" i="50"/>
  <c r="CL864" i="50"/>
  <c r="CM864" i="50"/>
  <c r="CN864" i="50"/>
  <c r="CO864" i="50"/>
  <c r="CR864" i="50"/>
  <c r="CI864" i="50"/>
  <c r="CK864" i="50"/>
  <c r="CP864" i="50"/>
  <c r="CJ864" i="50"/>
  <c r="CQ864" i="50"/>
  <c r="CL975" i="50"/>
  <c r="CM975" i="50"/>
  <c r="CN975" i="50"/>
  <c r="CO975" i="50"/>
  <c r="CP975" i="50"/>
  <c r="CK975" i="50"/>
  <c r="CI975" i="50"/>
  <c r="CJ975" i="50"/>
  <c r="CQ975" i="50"/>
  <c r="CR975" i="50"/>
  <c r="CD590" i="50"/>
  <c r="CK590" i="50"/>
  <c r="CL590" i="50"/>
  <c r="CM590" i="50"/>
  <c r="CN590" i="50"/>
  <c r="CP590" i="50"/>
  <c r="CI590" i="50"/>
  <c r="CQ590" i="50"/>
  <c r="CJ590" i="50"/>
  <c r="CO590" i="50"/>
  <c r="CR590" i="50"/>
  <c r="CP1114" i="50"/>
  <c r="CI1114" i="50"/>
  <c r="CQ1114" i="50"/>
  <c r="CJ1114" i="50"/>
  <c r="CR1114" i="50"/>
  <c r="CK1114" i="50"/>
  <c r="CL1114" i="50"/>
  <c r="CM1114" i="50"/>
  <c r="CN1114" i="50"/>
  <c r="CO1114" i="50"/>
  <c r="CJ223" i="50"/>
  <c r="CR223" i="50"/>
  <c r="CK223" i="50"/>
  <c r="CL223" i="50"/>
  <c r="CM223" i="50"/>
  <c r="CN223" i="50"/>
  <c r="CO223" i="50"/>
  <c r="CI223" i="50"/>
  <c r="CQ223" i="50"/>
  <c r="CP223" i="50"/>
  <c r="BW157" i="50"/>
  <c r="CK340" i="50"/>
  <c r="CL340" i="50"/>
  <c r="CM340" i="50"/>
  <c r="CN340" i="50"/>
  <c r="CP340" i="50"/>
  <c r="CQ340" i="50"/>
  <c r="CR340" i="50"/>
  <c r="CO340" i="50"/>
  <c r="CI340" i="50"/>
  <c r="CJ340" i="50"/>
  <c r="BV792" i="50"/>
  <c r="CL1132" i="50"/>
  <c r="CM1132" i="50"/>
  <c r="CN1132" i="50"/>
  <c r="CO1132" i="50"/>
  <c r="CP1132" i="50"/>
  <c r="CI1132" i="50"/>
  <c r="CQ1132" i="50"/>
  <c r="CJ1132" i="50"/>
  <c r="CK1132" i="50"/>
  <c r="CR1132" i="50"/>
  <c r="CP489" i="50"/>
  <c r="CI489" i="50"/>
  <c r="CQ489" i="50"/>
  <c r="CJ489" i="50"/>
  <c r="CR489" i="50"/>
  <c r="CK489" i="50"/>
  <c r="CM489" i="50"/>
  <c r="CN489" i="50"/>
  <c r="CL489" i="50"/>
  <c r="CO489" i="50"/>
  <c r="CN1239" i="50"/>
  <c r="CO1239" i="50"/>
  <c r="CP1239" i="50"/>
  <c r="CI1239" i="50"/>
  <c r="CQ1239" i="50"/>
  <c r="CK1239" i="50"/>
  <c r="CJ1239" i="50"/>
  <c r="CL1239" i="50"/>
  <c r="CM1239" i="50"/>
  <c r="CR1239" i="50"/>
  <c r="CN863" i="50"/>
  <c r="CO863" i="50"/>
  <c r="CP863" i="50"/>
  <c r="CI863" i="50"/>
  <c r="CQ863" i="50"/>
  <c r="CL863" i="50"/>
  <c r="CM863" i="50"/>
  <c r="CR863" i="50"/>
  <c r="CJ863" i="50"/>
  <c r="CK863" i="50"/>
  <c r="CK316" i="50"/>
  <c r="CL316" i="50"/>
  <c r="CM316" i="50"/>
  <c r="CN316" i="50"/>
  <c r="CP316" i="50"/>
  <c r="CQ316" i="50"/>
  <c r="CR316" i="50"/>
  <c r="CO316" i="50"/>
  <c r="CJ316" i="50"/>
  <c r="CI316" i="50"/>
  <c r="CP961" i="50"/>
  <c r="CI961" i="50"/>
  <c r="CQ961" i="50"/>
  <c r="CJ961" i="50"/>
  <c r="CR961" i="50"/>
  <c r="CK961" i="50"/>
  <c r="CL961" i="50"/>
  <c r="CO961" i="50"/>
  <c r="CM961" i="50"/>
  <c r="CN961" i="50"/>
  <c r="CM901" i="50"/>
  <c r="CN901" i="50"/>
  <c r="CO901" i="50"/>
  <c r="CP901" i="50"/>
  <c r="CJ901" i="50"/>
  <c r="CR901" i="50"/>
  <c r="CK901" i="50"/>
  <c r="CQ901" i="50"/>
  <c r="CL901" i="50"/>
  <c r="CI901" i="50"/>
  <c r="CP830" i="50"/>
  <c r="CI830" i="50"/>
  <c r="CQ830" i="50"/>
  <c r="CJ830" i="50"/>
  <c r="CR830" i="50"/>
  <c r="CK830" i="50"/>
  <c r="CL830" i="50"/>
  <c r="CM830" i="50"/>
  <c r="CO830" i="50"/>
  <c r="CN830" i="50"/>
  <c r="CL692" i="50"/>
  <c r="CM692" i="50"/>
  <c r="CN692" i="50"/>
  <c r="CO692" i="50"/>
  <c r="CP692" i="50"/>
  <c r="CI692" i="50"/>
  <c r="CQ692" i="50"/>
  <c r="CR692" i="50"/>
  <c r="CJ692" i="50"/>
  <c r="CK692" i="50"/>
  <c r="CL844" i="50"/>
  <c r="CM844" i="50"/>
  <c r="CN844" i="50"/>
  <c r="CO844" i="50"/>
  <c r="CJ844" i="50"/>
  <c r="CK844" i="50"/>
  <c r="CP844" i="50"/>
  <c r="CQ844" i="50"/>
  <c r="CI844" i="50"/>
  <c r="CR844" i="50"/>
  <c r="CD1126" i="50"/>
  <c r="CP1126" i="50"/>
  <c r="CI1126" i="50"/>
  <c r="CQ1126" i="50"/>
  <c r="CJ1126" i="50"/>
  <c r="CR1126" i="50"/>
  <c r="CK1126" i="50"/>
  <c r="CL1126" i="50"/>
  <c r="CM1126" i="50"/>
  <c r="CN1126" i="50"/>
  <c r="CO1126" i="50"/>
  <c r="CN823" i="50"/>
  <c r="CO823" i="50"/>
  <c r="CP823" i="50"/>
  <c r="CI823" i="50"/>
  <c r="CQ823" i="50"/>
  <c r="CK823" i="50"/>
  <c r="CL823" i="50"/>
  <c r="CM823" i="50"/>
  <c r="CJ823" i="50"/>
  <c r="CR823" i="50"/>
  <c r="CO13" i="50"/>
  <c r="CP13" i="50"/>
  <c r="CJ13" i="50"/>
  <c r="CR13" i="50"/>
  <c r="CK13" i="50"/>
  <c r="CL13" i="50"/>
  <c r="CN13" i="50"/>
  <c r="CI13" i="50"/>
  <c r="CM13" i="50"/>
  <c r="CQ13" i="50"/>
  <c r="CP1190" i="50"/>
  <c r="CI1190" i="50"/>
  <c r="CQ1190" i="50"/>
  <c r="CJ1190" i="50"/>
  <c r="CR1190" i="50"/>
  <c r="CK1190" i="50"/>
  <c r="CL1190" i="50"/>
  <c r="CM1190" i="50"/>
  <c r="CN1190" i="50"/>
  <c r="CO1190" i="50"/>
  <c r="CJ81" i="50"/>
  <c r="CR81" i="50"/>
  <c r="CK81" i="50"/>
  <c r="CL81" i="50"/>
  <c r="CM81" i="50"/>
  <c r="CN81" i="50"/>
  <c r="CO81" i="50"/>
  <c r="CI81" i="50"/>
  <c r="CP81" i="50"/>
  <c r="CQ81" i="50"/>
  <c r="CO588" i="50"/>
  <c r="CP588" i="50"/>
  <c r="CI588" i="50"/>
  <c r="CQ588" i="50"/>
  <c r="CJ588" i="50"/>
  <c r="CR588" i="50"/>
  <c r="CL588" i="50"/>
  <c r="CM588" i="50"/>
  <c r="CK588" i="50"/>
  <c r="CN588" i="50"/>
  <c r="CN431" i="50"/>
  <c r="CP431" i="50"/>
  <c r="CI431" i="50"/>
  <c r="CQ431" i="50"/>
  <c r="CK431" i="50"/>
  <c r="CL431" i="50"/>
  <c r="CM431" i="50"/>
  <c r="CO431" i="50"/>
  <c r="CR431" i="50"/>
  <c r="CJ431" i="50"/>
  <c r="CL1152" i="50"/>
  <c r="CM1152" i="50"/>
  <c r="CN1152" i="50"/>
  <c r="CO1152" i="50"/>
  <c r="CP1152" i="50"/>
  <c r="CI1152" i="50"/>
  <c r="CQ1152" i="50"/>
  <c r="CJ1152" i="50"/>
  <c r="CK1152" i="50"/>
  <c r="CR1152" i="50"/>
  <c r="CI899" i="50"/>
  <c r="CQ899" i="50"/>
  <c r="CJ899" i="50"/>
  <c r="CR899" i="50"/>
  <c r="CK899" i="50"/>
  <c r="CL899" i="50"/>
  <c r="CN899" i="50"/>
  <c r="CO899" i="50"/>
  <c r="CM899" i="50"/>
  <c r="CP899" i="50"/>
  <c r="CP965" i="50"/>
  <c r="CI965" i="50"/>
  <c r="CQ965" i="50"/>
  <c r="CJ965" i="50"/>
  <c r="CR965" i="50"/>
  <c r="CK965" i="50"/>
  <c r="CL965" i="50"/>
  <c r="CO965" i="50"/>
  <c r="CM965" i="50"/>
  <c r="CN965" i="50"/>
  <c r="CL1248" i="50"/>
  <c r="CM1248" i="50"/>
  <c r="CN1248" i="50"/>
  <c r="CO1248" i="50"/>
  <c r="CI1248" i="50"/>
  <c r="CQ1248" i="50"/>
  <c r="CJ1248" i="50"/>
  <c r="CK1248" i="50"/>
  <c r="CP1248" i="50"/>
  <c r="CR1248" i="50"/>
  <c r="CM657" i="50"/>
  <c r="CN657" i="50"/>
  <c r="CO657" i="50"/>
  <c r="CP657" i="50"/>
  <c r="CJ657" i="50"/>
  <c r="CR657" i="50"/>
  <c r="CK657" i="50"/>
  <c r="CI657" i="50"/>
  <c r="CL657" i="50"/>
  <c r="CQ657" i="50"/>
  <c r="CP406" i="50"/>
  <c r="CI406" i="50"/>
  <c r="CQ406" i="50"/>
  <c r="CJ406" i="50"/>
  <c r="CR406" i="50"/>
  <c r="CK406" i="50"/>
  <c r="CO406" i="50"/>
  <c r="CL406" i="50"/>
  <c r="CM406" i="50"/>
  <c r="CN406" i="50"/>
  <c r="CD440" i="50"/>
  <c r="CL440" i="50"/>
  <c r="CN440" i="50"/>
  <c r="CO440" i="50"/>
  <c r="CJ440" i="50"/>
  <c r="CK440" i="50"/>
  <c r="CM440" i="50"/>
  <c r="CP440" i="50"/>
  <c r="CI440" i="50"/>
  <c r="CR440" i="50"/>
  <c r="CQ440" i="50"/>
  <c r="CI611" i="50"/>
  <c r="CQ611" i="50"/>
  <c r="CJ611" i="50"/>
  <c r="CR611" i="50"/>
  <c r="CK611" i="50"/>
  <c r="CL611" i="50"/>
  <c r="CN611" i="50"/>
  <c r="CO611" i="50"/>
  <c r="CM611" i="50"/>
  <c r="CP611" i="50"/>
  <c r="CM661" i="50"/>
  <c r="CN661" i="50"/>
  <c r="CO661" i="50"/>
  <c r="CP661" i="50"/>
  <c r="CJ661" i="50"/>
  <c r="CR661" i="50"/>
  <c r="CK661" i="50"/>
  <c r="CI661" i="50"/>
  <c r="CL661" i="50"/>
  <c r="CQ661" i="50"/>
  <c r="CM109" i="50"/>
  <c r="CN109" i="50"/>
  <c r="CO109" i="50"/>
  <c r="CP109" i="50"/>
  <c r="CI109" i="50"/>
  <c r="CQ109" i="50"/>
  <c r="CJ109" i="50"/>
  <c r="CR109" i="50"/>
  <c r="CL109" i="50"/>
  <c r="CK109" i="50"/>
  <c r="CP1286" i="50"/>
  <c r="CI1286" i="50"/>
  <c r="CJ1286" i="50"/>
  <c r="CR1286" i="50"/>
  <c r="CO1286" i="50"/>
  <c r="CQ1286" i="50"/>
  <c r="CK1286" i="50"/>
  <c r="CL1286" i="50"/>
  <c r="CM1286" i="50"/>
  <c r="CN1286" i="50"/>
  <c r="CM141" i="50"/>
  <c r="CN141" i="50"/>
  <c r="CO141" i="50"/>
  <c r="CP141" i="50"/>
  <c r="CI141" i="50"/>
  <c r="CQ141" i="50"/>
  <c r="CJ141" i="50"/>
  <c r="CR141" i="50"/>
  <c r="CL141" i="50"/>
  <c r="CK141" i="50"/>
  <c r="CP569" i="50"/>
  <c r="CI569" i="50"/>
  <c r="CQ569" i="50"/>
  <c r="CJ569" i="50"/>
  <c r="CR569" i="50"/>
  <c r="CK569" i="50"/>
  <c r="CM569" i="50"/>
  <c r="CN569" i="50"/>
  <c r="CL569" i="50"/>
  <c r="CO569" i="50"/>
  <c r="CM55" i="50"/>
  <c r="CN55" i="50"/>
  <c r="CJ55" i="50"/>
  <c r="CP55" i="50"/>
  <c r="CR55" i="50"/>
  <c r="CO55" i="50"/>
  <c r="CI55" i="50"/>
  <c r="CK55" i="50"/>
  <c r="CO672" i="50"/>
  <c r="CI672" i="50"/>
  <c r="CQ672" i="50"/>
  <c r="CJ672" i="50"/>
  <c r="CR672" i="50"/>
  <c r="CL672" i="50"/>
  <c r="CM672" i="50"/>
  <c r="CK672" i="50"/>
  <c r="CN672" i="50"/>
  <c r="CP672" i="50"/>
  <c r="CM1373" i="50"/>
  <c r="CN1373" i="50"/>
  <c r="CO1373" i="50"/>
  <c r="CP1373" i="50"/>
  <c r="CI1373" i="50"/>
  <c r="CQ1373" i="50"/>
  <c r="CJ1373" i="50"/>
  <c r="CR1373" i="50"/>
  <c r="CK1373" i="50"/>
  <c r="CL1373" i="50"/>
  <c r="CK142" i="50"/>
  <c r="CL142" i="50"/>
  <c r="CM142" i="50"/>
  <c r="CN142" i="50"/>
  <c r="CO142" i="50"/>
  <c r="CP142" i="50"/>
  <c r="CQ142" i="50"/>
  <c r="CR142" i="50"/>
  <c r="CI142" i="50"/>
  <c r="CJ142" i="50"/>
  <c r="CM38" i="50"/>
  <c r="CP38" i="50"/>
  <c r="CJ38" i="50"/>
  <c r="CR38" i="50"/>
  <c r="CL38" i="50"/>
  <c r="CI38" i="50"/>
  <c r="CK38" i="50"/>
  <c r="CN38" i="50"/>
  <c r="CO38" i="50"/>
  <c r="CQ38" i="50"/>
  <c r="CP259" i="50"/>
  <c r="CI259" i="50"/>
  <c r="CJ259" i="50"/>
  <c r="CL259" i="50"/>
  <c r="CR259" i="50"/>
  <c r="CQ259" i="50"/>
  <c r="CM259" i="50"/>
  <c r="CN259" i="50"/>
  <c r="CP790" i="50"/>
  <c r="CI790" i="50"/>
  <c r="CQ790" i="50"/>
  <c r="CJ790" i="50"/>
  <c r="CR790" i="50"/>
  <c r="CK790" i="50"/>
  <c r="CM790" i="50"/>
  <c r="CL790" i="50"/>
  <c r="CN790" i="50"/>
  <c r="CO790" i="50"/>
  <c r="CJ1117" i="50"/>
  <c r="CR1117" i="50"/>
  <c r="CK1117" i="50"/>
  <c r="CL1117" i="50"/>
  <c r="CM1117" i="50"/>
  <c r="CN1117" i="50"/>
  <c r="CO1117" i="50"/>
  <c r="CI1117" i="50"/>
  <c r="CP1117" i="50"/>
  <c r="CQ1117" i="50"/>
  <c r="CN1171" i="50"/>
  <c r="CO1171" i="50"/>
  <c r="CP1171" i="50"/>
  <c r="CI1171" i="50"/>
  <c r="CQ1171" i="50"/>
  <c r="CJ1171" i="50"/>
  <c r="CR1171" i="50"/>
  <c r="CK1171" i="50"/>
  <c r="CL1171" i="50"/>
  <c r="CM1171" i="50"/>
  <c r="CD1034" i="50"/>
  <c r="CN1034" i="50"/>
  <c r="CO1034" i="50"/>
  <c r="CP1034" i="50"/>
  <c r="CI1034" i="50"/>
  <c r="CQ1034" i="50"/>
  <c r="CM1034" i="50"/>
  <c r="CK1034" i="50"/>
  <c r="CL1034" i="50"/>
  <c r="CR1034" i="50"/>
  <c r="CJ1034" i="50"/>
  <c r="CN1095" i="50"/>
  <c r="CO1095" i="50"/>
  <c r="CP1095" i="50"/>
  <c r="CI1095" i="50"/>
  <c r="CQ1095" i="50"/>
  <c r="CJ1095" i="50"/>
  <c r="CR1095" i="50"/>
  <c r="CK1095" i="50"/>
  <c r="CL1095" i="50"/>
  <c r="CM1095" i="50"/>
  <c r="BX504" i="50"/>
  <c r="CO884" i="50"/>
  <c r="CP884" i="50"/>
  <c r="CI884" i="50"/>
  <c r="CQ884" i="50"/>
  <c r="CJ884" i="50"/>
  <c r="CR884" i="50"/>
  <c r="CL884" i="50"/>
  <c r="CM884" i="50"/>
  <c r="CK884" i="50"/>
  <c r="CN884" i="50"/>
  <c r="CD639" i="50"/>
  <c r="CI639" i="50"/>
  <c r="CM639" i="50"/>
  <c r="CQ639" i="50"/>
  <c r="CP639" i="50"/>
  <c r="CJ639" i="50"/>
  <c r="CR639" i="50"/>
  <c r="CL639" i="50"/>
  <c r="CN639" i="50"/>
  <c r="CP1045" i="50"/>
  <c r="CI1045" i="50"/>
  <c r="CQ1045" i="50"/>
  <c r="CJ1045" i="50"/>
  <c r="CR1045" i="50"/>
  <c r="CK1045" i="50"/>
  <c r="CO1045" i="50"/>
  <c r="CL1045" i="50"/>
  <c r="CM1045" i="50"/>
  <c r="CN1045" i="50"/>
  <c r="CP718" i="50"/>
  <c r="CI718" i="50"/>
  <c r="CQ718" i="50"/>
  <c r="CJ718" i="50"/>
  <c r="CR718" i="50"/>
  <c r="CK718" i="50"/>
  <c r="CL718" i="50"/>
  <c r="CM718" i="50"/>
  <c r="CN718" i="50"/>
  <c r="CO718" i="50"/>
  <c r="CO1416" i="50"/>
  <c r="CP1416" i="50"/>
  <c r="CI1416" i="50"/>
  <c r="CQ1416" i="50"/>
  <c r="CJ1416" i="50"/>
  <c r="CR1416" i="50"/>
  <c r="CL1416" i="50"/>
  <c r="CK1416" i="50"/>
  <c r="CM1416" i="50"/>
  <c r="CN1416" i="50"/>
  <c r="CI341" i="50"/>
  <c r="CQ341" i="50"/>
  <c r="CJ341" i="50"/>
  <c r="CR341" i="50"/>
  <c r="CK341" i="50"/>
  <c r="CL341" i="50"/>
  <c r="CM341" i="50"/>
  <c r="CN341" i="50"/>
  <c r="CP341" i="50"/>
  <c r="CO341" i="50"/>
  <c r="CL471" i="50"/>
  <c r="CM471" i="50"/>
  <c r="CN471" i="50"/>
  <c r="CO471" i="50"/>
  <c r="CI471" i="50"/>
  <c r="CQ471" i="50"/>
  <c r="CJ471" i="50"/>
  <c r="CR471" i="50"/>
  <c r="CK471" i="50"/>
  <c r="CP471" i="50"/>
  <c r="CP1138" i="50"/>
  <c r="CI1138" i="50"/>
  <c r="CQ1138" i="50"/>
  <c r="CJ1138" i="50"/>
  <c r="CR1138" i="50"/>
  <c r="CK1138" i="50"/>
  <c r="CL1138" i="50"/>
  <c r="CM1138" i="50"/>
  <c r="CN1138" i="50"/>
  <c r="CO1138" i="50"/>
  <c r="CO189" i="50"/>
  <c r="CP189" i="50"/>
  <c r="CI189" i="50"/>
  <c r="CQ189" i="50"/>
  <c r="CJ189" i="50"/>
  <c r="CR189" i="50"/>
  <c r="CL189" i="50"/>
  <c r="CM189" i="50"/>
  <c r="CK189" i="50"/>
  <c r="CN189" i="50"/>
  <c r="CK39" i="50"/>
  <c r="CN39" i="50"/>
  <c r="CP39" i="50"/>
  <c r="CJ39" i="50"/>
  <c r="CR39" i="50"/>
  <c r="CM39" i="50"/>
  <c r="CO39" i="50"/>
  <c r="CQ39" i="50"/>
  <c r="CI39" i="50"/>
  <c r="CL39" i="50"/>
  <c r="CH1104" i="50"/>
  <c r="CK130" i="50"/>
  <c r="CL130" i="50"/>
  <c r="CM130" i="50"/>
  <c r="CN130" i="50"/>
  <c r="CO130" i="50"/>
  <c r="CP130" i="50"/>
  <c r="CI130" i="50"/>
  <c r="CJ130" i="50"/>
  <c r="CQ130" i="50"/>
  <c r="CR130" i="50"/>
  <c r="CK630" i="50"/>
  <c r="CL630" i="50"/>
  <c r="CM630" i="50"/>
  <c r="CN630" i="50"/>
  <c r="CP630" i="50"/>
  <c r="CI630" i="50"/>
  <c r="CQ630" i="50"/>
  <c r="CO630" i="50"/>
  <c r="CR630" i="50"/>
  <c r="CJ630" i="50"/>
  <c r="CN982" i="50"/>
  <c r="CO982" i="50"/>
  <c r="CP982" i="50"/>
  <c r="CI982" i="50"/>
  <c r="CQ982" i="50"/>
  <c r="CJ982" i="50"/>
  <c r="CR982" i="50"/>
  <c r="CM982" i="50"/>
  <c r="CK982" i="50"/>
  <c r="CL982" i="50"/>
  <c r="CL724" i="50"/>
  <c r="CM724" i="50"/>
  <c r="CN724" i="50"/>
  <c r="CO724" i="50"/>
  <c r="CP724" i="50"/>
  <c r="CI724" i="50"/>
  <c r="CQ724" i="50"/>
  <c r="CR724" i="50"/>
  <c r="CJ724" i="50"/>
  <c r="CK724" i="50"/>
  <c r="CL1268" i="50"/>
  <c r="CM1268" i="50"/>
  <c r="CN1268" i="50"/>
  <c r="CO1268" i="50"/>
  <c r="CI1268" i="50"/>
  <c r="CQ1268" i="50"/>
  <c r="CK1268" i="50"/>
  <c r="CP1268" i="50"/>
  <c r="CR1268" i="50"/>
  <c r="CJ1268" i="50"/>
  <c r="CI907" i="50"/>
  <c r="CQ907" i="50"/>
  <c r="CJ907" i="50"/>
  <c r="CR907" i="50"/>
  <c r="CK907" i="50"/>
  <c r="CL907" i="50"/>
  <c r="CN907" i="50"/>
  <c r="CO907" i="50"/>
  <c r="CP907" i="50"/>
  <c r="CM907" i="50"/>
  <c r="CO888" i="50"/>
  <c r="CP888" i="50"/>
  <c r="CI888" i="50"/>
  <c r="CQ888" i="50"/>
  <c r="CJ888" i="50"/>
  <c r="CR888" i="50"/>
  <c r="CL888" i="50"/>
  <c r="CM888" i="50"/>
  <c r="CN888" i="50"/>
  <c r="CK888" i="50"/>
  <c r="CN1115" i="50"/>
  <c r="CO1115" i="50"/>
  <c r="CP1115" i="50"/>
  <c r="CI1115" i="50"/>
  <c r="CQ1115" i="50"/>
  <c r="CJ1115" i="50"/>
  <c r="CR1115" i="50"/>
  <c r="CK1115" i="50"/>
  <c r="CL1115" i="50"/>
  <c r="CM1115" i="50"/>
  <c r="CM158" i="50"/>
  <c r="CN158" i="50"/>
  <c r="CO158" i="50"/>
  <c r="CP158" i="50"/>
  <c r="CJ158" i="50"/>
  <c r="CR158" i="50"/>
  <c r="CK158" i="50"/>
  <c r="CI158" i="50"/>
  <c r="CL158" i="50"/>
  <c r="CQ158" i="50"/>
  <c r="CJ773" i="50"/>
  <c r="CR773" i="50"/>
  <c r="CL773" i="50"/>
  <c r="CM773" i="50"/>
  <c r="CN773" i="50"/>
  <c r="CO773" i="50"/>
  <c r="CK773" i="50"/>
  <c r="CP773" i="50"/>
  <c r="CQ773" i="50"/>
  <c r="CI773" i="50"/>
  <c r="CG1263" i="50"/>
  <c r="CI1468" i="50"/>
  <c r="CQ1468" i="50"/>
  <c r="CJ1468" i="50"/>
  <c r="CR1468" i="50"/>
  <c r="CK1468" i="50"/>
  <c r="CO1468" i="50"/>
  <c r="CM1468" i="50"/>
  <c r="CJ211" i="50"/>
  <c r="CP211" i="50"/>
  <c r="CR211" i="50"/>
  <c r="CQ211" i="50"/>
  <c r="CK211" i="50"/>
  <c r="CL211" i="50"/>
  <c r="CN211" i="50"/>
  <c r="CO211" i="50"/>
  <c r="CK950" i="50"/>
  <c r="CL950" i="50"/>
  <c r="CM950" i="50"/>
  <c r="CN950" i="50"/>
  <c r="CI950" i="50"/>
  <c r="CQ950" i="50"/>
  <c r="CR950" i="50"/>
  <c r="CP950" i="50"/>
  <c r="CJ950" i="50"/>
  <c r="CO950" i="50"/>
  <c r="CP1073" i="50"/>
  <c r="CJ1073" i="50"/>
  <c r="CQ1073" i="50"/>
  <c r="CM1073" i="50"/>
  <c r="CN1073" i="50"/>
  <c r="CO467" i="50"/>
  <c r="CP467" i="50"/>
  <c r="CQ467" i="50"/>
  <c r="CI467" i="50"/>
  <c r="CR467" i="50"/>
  <c r="CJ467" i="50"/>
  <c r="CL467" i="50"/>
  <c r="CM467" i="50"/>
  <c r="CK467" i="50"/>
  <c r="CN467" i="50"/>
  <c r="CR1165" i="50"/>
  <c r="CQ1165" i="50"/>
  <c r="CK1165" i="50"/>
  <c r="CL1165" i="50"/>
  <c r="CM1165" i="50"/>
  <c r="CO1165" i="50"/>
  <c r="CI1165" i="50"/>
  <c r="CD532" i="50"/>
  <c r="CJ532" i="50"/>
  <c r="CR532" i="50"/>
  <c r="CK532" i="50"/>
  <c r="CL532" i="50"/>
  <c r="CM532" i="50"/>
  <c r="CO532" i="50"/>
  <c r="CP532" i="50"/>
  <c r="CI532" i="50"/>
  <c r="CN532" i="50"/>
  <c r="CQ532" i="50"/>
  <c r="CL1184" i="50"/>
  <c r="CM1184" i="50"/>
  <c r="CN1184" i="50"/>
  <c r="CO1184" i="50"/>
  <c r="CP1184" i="50"/>
  <c r="CI1184" i="50"/>
  <c r="CQ1184" i="50"/>
  <c r="CJ1184" i="50"/>
  <c r="CK1184" i="50"/>
  <c r="CR1184" i="50"/>
  <c r="CL515" i="50"/>
  <c r="CM515" i="50"/>
  <c r="CN515" i="50"/>
  <c r="CO515" i="50"/>
  <c r="CI515" i="50"/>
  <c r="CQ515" i="50"/>
  <c r="CJ515" i="50"/>
  <c r="CR515" i="50"/>
  <c r="CP515" i="50"/>
  <c r="CK515" i="50"/>
  <c r="CM913" i="50"/>
  <c r="CN913" i="50"/>
  <c r="CO913" i="50"/>
  <c r="CP913" i="50"/>
  <c r="CJ913" i="50"/>
  <c r="CR913" i="50"/>
  <c r="CK913" i="50"/>
  <c r="CI913" i="50"/>
  <c r="CL913" i="50"/>
  <c r="CQ913" i="50"/>
  <c r="CN241" i="50"/>
  <c r="CL241" i="50"/>
  <c r="CO241" i="50"/>
  <c r="CM241" i="50"/>
  <c r="CP241" i="50"/>
  <c r="CI241" i="50"/>
  <c r="CJ241" i="50"/>
  <c r="CR241" i="50"/>
  <c r="CP1013" i="50"/>
  <c r="CI1013" i="50"/>
  <c r="CQ1013" i="50"/>
  <c r="CJ1013" i="50"/>
  <c r="CR1013" i="50"/>
  <c r="CK1013" i="50"/>
  <c r="CO1013" i="50"/>
  <c r="CL1013" i="50"/>
  <c r="CM1013" i="50"/>
  <c r="CN1013" i="50"/>
  <c r="CK1343" i="50"/>
  <c r="CL1343" i="50"/>
  <c r="CM1343" i="50"/>
  <c r="CN1343" i="50"/>
  <c r="CQ1343" i="50"/>
  <c r="CP1343" i="50"/>
  <c r="CJ1343" i="50"/>
  <c r="CP738" i="50"/>
  <c r="CI738" i="50"/>
  <c r="CQ738" i="50"/>
  <c r="CJ738" i="50"/>
  <c r="CR738" i="50"/>
  <c r="CK738" i="50"/>
  <c r="CL738" i="50"/>
  <c r="CM738" i="50"/>
  <c r="CN738" i="50"/>
  <c r="CO738" i="50"/>
  <c r="CM347" i="50"/>
  <c r="CN347" i="50"/>
  <c r="CR347" i="50"/>
  <c r="CI347" i="50"/>
  <c r="CJ347" i="50"/>
  <c r="CK347" i="50"/>
  <c r="CL347" i="50"/>
  <c r="CQ347" i="50"/>
  <c r="CP347" i="50"/>
  <c r="CO347" i="50"/>
  <c r="CP802" i="50"/>
  <c r="CI802" i="50"/>
  <c r="CQ802" i="50"/>
  <c r="CJ802" i="50"/>
  <c r="CR802" i="50"/>
  <c r="CK802" i="50"/>
  <c r="CM802" i="50"/>
  <c r="CO802" i="50"/>
  <c r="CL802" i="50"/>
  <c r="CN802" i="50"/>
  <c r="CN494" i="50"/>
  <c r="CO494" i="50"/>
  <c r="CP494" i="50"/>
  <c r="CI494" i="50"/>
  <c r="CQ494" i="50"/>
  <c r="CK494" i="50"/>
  <c r="CL494" i="50"/>
  <c r="CJ494" i="50"/>
  <c r="CM494" i="50"/>
  <c r="CR494" i="50"/>
  <c r="CO310" i="50"/>
  <c r="CP310" i="50"/>
  <c r="CI310" i="50"/>
  <c r="CQ310" i="50"/>
  <c r="CJ310" i="50"/>
  <c r="CR310" i="50"/>
  <c r="CL310" i="50"/>
  <c r="CM310" i="50"/>
  <c r="CN310" i="50"/>
  <c r="CK310" i="50"/>
  <c r="CN91" i="50"/>
  <c r="CO91" i="50"/>
  <c r="CI91" i="50"/>
  <c r="CQ91" i="50"/>
  <c r="CJ91" i="50"/>
  <c r="CR91" i="50"/>
  <c r="CK91" i="50"/>
  <c r="CL91" i="50"/>
  <c r="CM91" i="50"/>
  <c r="CP91" i="50"/>
  <c r="CI156" i="50"/>
  <c r="CQ156" i="50"/>
  <c r="CJ156" i="50"/>
  <c r="CR156" i="50"/>
  <c r="CK156" i="50"/>
  <c r="CL156" i="50"/>
  <c r="CN156" i="50"/>
  <c r="CO156" i="50"/>
  <c r="CM156" i="50"/>
  <c r="CP156" i="50"/>
  <c r="CM154" i="50"/>
  <c r="CN154" i="50"/>
  <c r="CO154" i="50"/>
  <c r="CP154" i="50"/>
  <c r="CJ154" i="50"/>
  <c r="CR154" i="50"/>
  <c r="CK154" i="50"/>
  <c r="CQ154" i="50"/>
  <c r="CI154" i="50"/>
  <c r="CL154" i="50"/>
  <c r="CK275" i="50"/>
  <c r="CL275" i="50"/>
  <c r="CM275" i="50"/>
  <c r="CN275" i="50"/>
  <c r="CP275" i="50"/>
  <c r="CI275" i="50"/>
  <c r="CJ275" i="50"/>
  <c r="CO275" i="50"/>
  <c r="CQ275" i="50"/>
  <c r="CR275" i="50"/>
  <c r="CM1377" i="50"/>
  <c r="CN1377" i="50"/>
  <c r="CO1377" i="50"/>
  <c r="CP1377" i="50"/>
  <c r="CJ1377" i="50"/>
  <c r="CR1377" i="50"/>
  <c r="CL1377" i="50"/>
  <c r="CQ1377" i="50"/>
  <c r="CI1377" i="50"/>
  <c r="CK1377" i="50"/>
  <c r="CN391" i="50"/>
  <c r="CO391" i="50"/>
  <c r="CP391" i="50"/>
  <c r="CI391" i="50"/>
  <c r="CQ391" i="50"/>
  <c r="CJ391" i="50"/>
  <c r="CK391" i="50"/>
  <c r="CL391" i="50"/>
  <c r="CR391" i="50"/>
  <c r="CM391" i="50"/>
  <c r="CN1002" i="50"/>
  <c r="CO1002" i="50"/>
  <c r="CP1002" i="50"/>
  <c r="CI1002" i="50"/>
  <c r="CQ1002" i="50"/>
  <c r="CJ1002" i="50"/>
  <c r="CR1002" i="50"/>
  <c r="CM1002" i="50"/>
  <c r="CK1002" i="50"/>
  <c r="CL1002" i="50"/>
  <c r="CP458" i="50"/>
  <c r="CI458" i="50"/>
  <c r="CR458" i="50"/>
  <c r="CQ458" i="50"/>
  <c r="CN458" i="50"/>
  <c r="CJ458" i="50"/>
  <c r="CO458" i="50"/>
  <c r="CK458" i="50"/>
  <c r="CM178" i="50"/>
  <c r="CN178" i="50"/>
  <c r="CO178" i="50"/>
  <c r="CP178" i="50"/>
  <c r="CJ178" i="50"/>
  <c r="CR178" i="50"/>
  <c r="CK178" i="50"/>
  <c r="CI178" i="50"/>
  <c r="CL178" i="50"/>
  <c r="CQ178" i="50"/>
  <c r="CM266" i="50"/>
  <c r="CN266" i="50"/>
  <c r="CO266" i="50"/>
  <c r="CP266" i="50"/>
  <c r="CJ266" i="50"/>
  <c r="CR266" i="50"/>
  <c r="CI266" i="50"/>
  <c r="CK266" i="50"/>
  <c r="CL266" i="50"/>
  <c r="CQ266" i="50"/>
  <c r="CJ801" i="50"/>
  <c r="CR801" i="50"/>
  <c r="CK801" i="50"/>
  <c r="CL801" i="50"/>
  <c r="CM801" i="50"/>
  <c r="CO801" i="50"/>
  <c r="CI801" i="50"/>
  <c r="CN801" i="50"/>
  <c r="CQ801" i="50"/>
  <c r="CP801" i="50"/>
  <c r="CL563" i="50"/>
  <c r="CM563" i="50"/>
  <c r="CN563" i="50"/>
  <c r="CO563" i="50"/>
  <c r="CI563" i="50"/>
  <c r="CQ563" i="50"/>
  <c r="CJ563" i="50"/>
  <c r="CR563" i="50"/>
  <c r="CP563" i="50"/>
  <c r="CK563" i="50"/>
  <c r="CD1413" i="50"/>
  <c r="CO1476" i="50"/>
  <c r="CP1476" i="50"/>
  <c r="CI1476" i="50"/>
  <c r="CQ1476" i="50"/>
  <c r="CL1476" i="50"/>
  <c r="CJ1476" i="50"/>
  <c r="CK1476" i="50"/>
  <c r="CM1476" i="50"/>
  <c r="CN1476" i="50"/>
  <c r="CR1476" i="50"/>
  <c r="CP1262" i="50"/>
  <c r="CI1262" i="50"/>
  <c r="CQ1262" i="50"/>
  <c r="CJ1262" i="50"/>
  <c r="CR1262" i="50"/>
  <c r="CK1262" i="50"/>
  <c r="CM1262" i="50"/>
  <c r="CL1262" i="50"/>
  <c r="CN1262" i="50"/>
  <c r="CO1262" i="50"/>
  <c r="CN767" i="50"/>
  <c r="CP767" i="50"/>
  <c r="CI767" i="50"/>
  <c r="CQ767" i="50"/>
  <c r="CJ767" i="50"/>
  <c r="CR767" i="50"/>
  <c r="CK767" i="50"/>
  <c r="CL767" i="50"/>
  <c r="CM767" i="50"/>
  <c r="CO767" i="50"/>
  <c r="CO1429" i="50"/>
  <c r="CP1429" i="50"/>
  <c r="CJ1429" i="50"/>
  <c r="CR1429" i="50"/>
  <c r="CK1429" i="50"/>
  <c r="CM1429" i="50"/>
  <c r="CL1429" i="50"/>
  <c r="CJ1157" i="50"/>
  <c r="CR1157" i="50"/>
  <c r="CK1157" i="50"/>
  <c r="CL1157" i="50"/>
  <c r="CM1157" i="50"/>
  <c r="CN1157" i="50"/>
  <c r="CO1157" i="50"/>
  <c r="CI1157" i="50"/>
  <c r="CP1157" i="50"/>
  <c r="CQ1157" i="50"/>
  <c r="CL230" i="50"/>
  <c r="CM230" i="50"/>
  <c r="CN230" i="50"/>
  <c r="CO230" i="50"/>
  <c r="CP230" i="50"/>
  <c r="CI230" i="50"/>
  <c r="CQ230" i="50"/>
  <c r="CK230" i="50"/>
  <c r="CR230" i="50"/>
  <c r="CJ230" i="50"/>
  <c r="CM1453" i="50"/>
  <c r="CN1453" i="50"/>
  <c r="CO1453" i="50"/>
  <c r="CP1453" i="50"/>
  <c r="CJ1453" i="50"/>
  <c r="CR1453" i="50"/>
  <c r="CI1453" i="50"/>
  <c r="CK1453" i="50"/>
  <c r="CL1453" i="50"/>
  <c r="CQ1453" i="50"/>
  <c r="CQ667" i="50"/>
  <c r="CM667" i="50"/>
  <c r="CK667" i="50"/>
  <c r="CL667" i="50"/>
  <c r="CN667" i="50"/>
  <c r="CR667" i="50"/>
  <c r="CJ667" i="50"/>
  <c r="CJ1562" i="50"/>
  <c r="CI1562" i="50"/>
  <c r="CR1562" i="50"/>
  <c r="CQ1562" i="50"/>
  <c r="CK1562" i="50"/>
  <c r="CL1562" i="50"/>
  <c r="CN1562" i="50"/>
  <c r="CO1562" i="50"/>
  <c r="CJ413" i="50"/>
  <c r="CP413" i="50"/>
  <c r="CR413" i="50"/>
  <c r="CQ413" i="50"/>
  <c r="CK413" i="50"/>
  <c r="CL413" i="50"/>
  <c r="CI413" i="50"/>
  <c r="CN413" i="50"/>
  <c r="CE1192" i="50"/>
  <c r="CM1192" i="50"/>
  <c r="CR1192" i="50"/>
  <c r="CN1192" i="50"/>
  <c r="CQ1192" i="50"/>
  <c r="CJ1192" i="50"/>
  <c r="CK540" i="50"/>
  <c r="CL540" i="50"/>
  <c r="CM540" i="50"/>
  <c r="CO540" i="50"/>
  <c r="CI540" i="50"/>
  <c r="CJ540" i="50"/>
  <c r="CN540" i="50"/>
  <c r="CN966" i="50"/>
  <c r="CO966" i="50"/>
  <c r="CP966" i="50"/>
  <c r="CI966" i="50"/>
  <c r="CQ966" i="50"/>
  <c r="CJ966" i="50"/>
  <c r="CR966" i="50"/>
  <c r="CM966" i="50"/>
  <c r="CK966" i="50"/>
  <c r="CL966" i="50"/>
  <c r="CI915" i="50"/>
  <c r="CQ915" i="50"/>
  <c r="CJ915" i="50"/>
  <c r="CR915" i="50"/>
  <c r="CK915" i="50"/>
  <c r="CL915" i="50"/>
  <c r="CN915" i="50"/>
  <c r="CO915" i="50"/>
  <c r="CM915" i="50"/>
  <c r="CP915" i="50"/>
  <c r="CI623" i="50"/>
  <c r="CQ623" i="50"/>
  <c r="CJ623" i="50"/>
  <c r="CR623" i="50"/>
  <c r="CK623" i="50"/>
  <c r="CL623" i="50"/>
  <c r="CN623" i="50"/>
  <c r="CO623" i="50"/>
  <c r="CM623" i="50"/>
  <c r="CP623" i="50"/>
  <c r="CI1319" i="50"/>
  <c r="CQ1319" i="50"/>
  <c r="CJ1319" i="50"/>
  <c r="CR1319" i="50"/>
  <c r="CK1319" i="50"/>
  <c r="CL1319" i="50"/>
  <c r="CM1319" i="50"/>
  <c r="CN1319" i="50"/>
  <c r="CO1319" i="50"/>
  <c r="CP1319" i="50"/>
  <c r="CP1005" i="50"/>
  <c r="CI1005" i="50"/>
  <c r="CQ1005" i="50"/>
  <c r="CJ1005" i="50"/>
  <c r="CR1005" i="50"/>
  <c r="CK1005" i="50"/>
  <c r="CL1005" i="50"/>
  <c r="CO1005" i="50"/>
  <c r="CM1005" i="50"/>
  <c r="CN1005" i="50"/>
  <c r="CJ717" i="50"/>
  <c r="CR717" i="50"/>
  <c r="CK717" i="50"/>
  <c r="CL717" i="50"/>
  <c r="CM717" i="50"/>
  <c r="CN717" i="50"/>
  <c r="CO717" i="50"/>
  <c r="CI717" i="50"/>
  <c r="CP717" i="50"/>
  <c r="CQ717" i="50"/>
  <c r="CN986" i="50"/>
  <c r="CO986" i="50"/>
  <c r="CP986" i="50"/>
  <c r="CI986" i="50"/>
  <c r="CQ986" i="50"/>
  <c r="CJ986" i="50"/>
  <c r="CR986" i="50"/>
  <c r="CM986" i="50"/>
  <c r="CK986" i="50"/>
  <c r="CL986" i="50"/>
  <c r="CJ787" i="50"/>
  <c r="CN787" i="50"/>
  <c r="CL787" i="50"/>
  <c r="CO787" i="50"/>
  <c r="CM787" i="50"/>
  <c r="CP787" i="50"/>
  <c r="CQ787" i="50"/>
  <c r="CK787" i="50"/>
  <c r="CP94" i="50"/>
  <c r="CI94" i="50"/>
  <c r="CQ94" i="50"/>
  <c r="CK94" i="50"/>
  <c r="CL94" i="50"/>
  <c r="CM94" i="50"/>
  <c r="CO94" i="50"/>
  <c r="CR94" i="50"/>
  <c r="CN94" i="50"/>
  <c r="CJ94" i="50"/>
  <c r="CJ132" i="50"/>
  <c r="CR132" i="50"/>
  <c r="CK132" i="50"/>
  <c r="CL132" i="50"/>
  <c r="CP132" i="50"/>
  <c r="CN132" i="50"/>
  <c r="CI132" i="50"/>
  <c r="CO265" i="50"/>
  <c r="CK265" i="50"/>
  <c r="CP265" i="50"/>
  <c r="CM265" i="50"/>
  <c r="CI265" i="50"/>
  <c r="CQ265" i="50"/>
  <c r="CR265" i="50"/>
  <c r="CL265" i="50"/>
  <c r="CL508" i="50"/>
  <c r="CM508" i="50"/>
  <c r="CP508" i="50"/>
  <c r="CJ508" i="50"/>
  <c r="CN508" i="50"/>
  <c r="CR508" i="50"/>
  <c r="CQ508" i="50"/>
  <c r="CK1298" i="50"/>
  <c r="CL1298" i="50"/>
  <c r="CM1298" i="50"/>
  <c r="CN1298" i="50"/>
  <c r="CO1298" i="50"/>
  <c r="CP1298" i="50"/>
  <c r="CI1298" i="50"/>
  <c r="CJ1298" i="50"/>
  <c r="CQ1298" i="50"/>
  <c r="CR1298" i="50"/>
  <c r="CK291" i="50"/>
  <c r="CL291" i="50"/>
  <c r="CM291" i="50"/>
  <c r="CN291" i="50"/>
  <c r="CP291" i="50"/>
  <c r="CJ291" i="50"/>
  <c r="CO291" i="50"/>
  <c r="CQ291" i="50"/>
  <c r="CR291" i="50"/>
  <c r="CI291" i="50"/>
  <c r="CP553" i="50"/>
  <c r="CI553" i="50"/>
  <c r="CQ553" i="50"/>
  <c r="CJ553" i="50"/>
  <c r="CR553" i="50"/>
  <c r="CK553" i="50"/>
  <c r="CM553" i="50"/>
  <c r="CN553" i="50"/>
  <c r="CL553" i="50"/>
  <c r="CO553" i="50"/>
  <c r="CP414" i="50"/>
  <c r="CI414" i="50"/>
  <c r="CQ414" i="50"/>
  <c r="CJ414" i="50"/>
  <c r="CR414" i="50"/>
  <c r="CK414" i="50"/>
  <c r="CO414" i="50"/>
  <c r="CL414" i="50"/>
  <c r="CM414" i="50"/>
  <c r="CN414" i="50"/>
  <c r="CJ77" i="50"/>
  <c r="CR77" i="50"/>
  <c r="CK77" i="50"/>
  <c r="CL77" i="50"/>
  <c r="CM77" i="50"/>
  <c r="CN77" i="50"/>
  <c r="CO77" i="50"/>
  <c r="CP77" i="50"/>
  <c r="CQ77" i="50"/>
  <c r="CI77" i="50"/>
  <c r="CP1110" i="50"/>
  <c r="CI1110" i="50"/>
  <c r="CQ1110" i="50"/>
  <c r="CJ1110" i="50"/>
  <c r="CR1110" i="50"/>
  <c r="CK1110" i="50"/>
  <c r="CL1110" i="50"/>
  <c r="CM1110" i="50"/>
  <c r="CN1110" i="50"/>
  <c r="CO1110" i="50"/>
  <c r="CP1098" i="50"/>
  <c r="CI1098" i="50"/>
  <c r="CQ1098" i="50"/>
  <c r="CJ1098" i="50"/>
  <c r="CR1098" i="50"/>
  <c r="CK1098" i="50"/>
  <c r="CL1098" i="50"/>
  <c r="CM1098" i="50"/>
  <c r="CN1098" i="50"/>
  <c r="CO1098" i="50"/>
  <c r="CO592" i="50"/>
  <c r="CP592" i="50"/>
  <c r="CI592" i="50"/>
  <c r="CQ592" i="50"/>
  <c r="CJ592" i="50"/>
  <c r="CR592" i="50"/>
  <c r="CL592" i="50"/>
  <c r="CM592" i="50"/>
  <c r="CK592" i="50"/>
  <c r="CN592" i="50"/>
  <c r="CL812" i="50"/>
  <c r="CM812" i="50"/>
  <c r="CN812" i="50"/>
  <c r="CO812" i="50"/>
  <c r="CI812" i="50"/>
  <c r="CQ812" i="50"/>
  <c r="CJ812" i="50"/>
  <c r="CP812" i="50"/>
  <c r="CR812" i="50"/>
  <c r="CK812" i="50"/>
  <c r="CP778" i="50"/>
  <c r="CJ778" i="50"/>
  <c r="CR778" i="50"/>
  <c r="CK778" i="50"/>
  <c r="CL778" i="50"/>
  <c r="CM778" i="50"/>
  <c r="CI778" i="50"/>
  <c r="CN778" i="50"/>
  <c r="CQ778" i="50"/>
  <c r="CO778" i="50"/>
  <c r="CM1405" i="50"/>
  <c r="CN1405" i="50"/>
  <c r="CO1405" i="50"/>
  <c r="CP1405" i="50"/>
  <c r="CJ1405" i="50"/>
  <c r="CR1405" i="50"/>
  <c r="CK1405" i="50"/>
  <c r="CL1405" i="50"/>
  <c r="CQ1405" i="50"/>
  <c r="CI1405" i="50"/>
  <c r="CL716" i="50"/>
  <c r="CM716" i="50"/>
  <c r="CN716" i="50"/>
  <c r="CO716" i="50"/>
  <c r="CP716" i="50"/>
  <c r="CI716" i="50"/>
  <c r="CQ716" i="50"/>
  <c r="CJ716" i="50"/>
  <c r="CK716" i="50"/>
  <c r="CR716" i="50"/>
  <c r="CK578" i="50"/>
  <c r="CL578" i="50"/>
  <c r="CM578" i="50"/>
  <c r="CN578" i="50"/>
  <c r="CP578" i="50"/>
  <c r="CI578" i="50"/>
  <c r="CQ578" i="50"/>
  <c r="CJ578" i="50"/>
  <c r="CR578" i="50"/>
  <c r="CO578" i="50"/>
  <c r="CK1113" i="50"/>
  <c r="CL1113" i="50"/>
  <c r="CM1113" i="50"/>
  <c r="CN1113" i="50"/>
  <c r="CI1113" i="50"/>
  <c r="CJ1113" i="50"/>
  <c r="CP1113" i="50"/>
  <c r="CL1156" i="50"/>
  <c r="CM1156" i="50"/>
  <c r="CN1156" i="50"/>
  <c r="CO1156" i="50"/>
  <c r="CP1156" i="50"/>
  <c r="CI1156" i="50"/>
  <c r="CQ1156" i="50"/>
  <c r="CR1156" i="50"/>
  <c r="CJ1156" i="50"/>
  <c r="CK1156" i="50"/>
  <c r="CJ725" i="50"/>
  <c r="CR725" i="50"/>
  <c r="CK725" i="50"/>
  <c r="CL725" i="50"/>
  <c r="CM725" i="50"/>
  <c r="CN725" i="50"/>
  <c r="CO725" i="50"/>
  <c r="CI725" i="50"/>
  <c r="CP725" i="50"/>
  <c r="CQ725" i="50"/>
  <c r="CL1035" i="50"/>
  <c r="CM1035" i="50"/>
  <c r="CN1035" i="50"/>
  <c r="CO1035" i="50"/>
  <c r="CK1035" i="50"/>
  <c r="CI1035" i="50"/>
  <c r="CJ1035" i="50"/>
  <c r="CP1035" i="50"/>
  <c r="CQ1035" i="50"/>
  <c r="CR1035" i="50"/>
  <c r="CJ1494" i="50"/>
  <c r="CR1494" i="50"/>
  <c r="CK1494" i="50"/>
  <c r="CL1494" i="50"/>
  <c r="CM1494" i="50"/>
  <c r="CN1494" i="50"/>
  <c r="CO1494" i="50"/>
  <c r="CP1494" i="50"/>
  <c r="CI1494" i="50"/>
  <c r="CQ1494" i="50"/>
  <c r="CJ992" i="50"/>
  <c r="CR992" i="50"/>
  <c r="CK992" i="50"/>
  <c r="CL992" i="50"/>
  <c r="CM992" i="50"/>
  <c r="CN992" i="50"/>
  <c r="CI992" i="50"/>
  <c r="CQ992" i="50"/>
  <c r="CO992" i="50"/>
  <c r="CP992" i="50"/>
  <c r="CL999" i="50"/>
  <c r="CM999" i="50"/>
  <c r="CN999" i="50"/>
  <c r="CO999" i="50"/>
  <c r="CP999" i="50"/>
  <c r="CK999" i="50"/>
  <c r="CQ999" i="50"/>
  <c r="CR999" i="50"/>
  <c r="CI999" i="50"/>
  <c r="CJ999" i="50"/>
  <c r="CN61" i="50"/>
  <c r="CL61" i="50"/>
  <c r="CM61" i="50"/>
  <c r="CO61" i="50"/>
  <c r="CP61" i="50"/>
  <c r="CQ61" i="50"/>
  <c r="CI61" i="50"/>
  <c r="CR61" i="50"/>
  <c r="CJ61" i="50"/>
  <c r="CK61" i="50"/>
  <c r="CL971" i="50"/>
  <c r="CM971" i="50"/>
  <c r="CN971" i="50"/>
  <c r="CO971" i="50"/>
  <c r="CP971" i="50"/>
  <c r="CK971" i="50"/>
  <c r="CI971" i="50"/>
  <c r="CJ971" i="50"/>
  <c r="CQ971" i="50"/>
  <c r="CR971" i="50"/>
  <c r="CP730" i="50"/>
  <c r="CI730" i="50"/>
  <c r="CQ730" i="50"/>
  <c r="CJ730" i="50"/>
  <c r="CR730" i="50"/>
  <c r="CK730" i="50"/>
  <c r="CL730" i="50"/>
  <c r="CM730" i="50"/>
  <c r="CO730" i="50"/>
  <c r="CN730" i="50"/>
  <c r="CK31" i="50"/>
  <c r="CN31" i="50"/>
  <c r="CP31" i="50"/>
  <c r="CJ31" i="50"/>
  <c r="CR31" i="50"/>
  <c r="CM31" i="50"/>
  <c r="CO31" i="50"/>
  <c r="CQ31" i="50"/>
  <c r="CI31" i="50"/>
  <c r="CL31" i="50"/>
  <c r="CK886" i="50"/>
  <c r="CL886" i="50"/>
  <c r="CM886" i="50"/>
  <c r="CN886" i="50"/>
  <c r="CP886" i="50"/>
  <c r="CI886" i="50"/>
  <c r="CQ886" i="50"/>
  <c r="CJ886" i="50"/>
  <c r="CO886" i="50"/>
  <c r="CR886" i="50"/>
  <c r="CN419" i="50"/>
  <c r="CO419" i="50"/>
  <c r="CP419" i="50"/>
  <c r="CI419" i="50"/>
  <c r="CQ419" i="50"/>
  <c r="CM419" i="50"/>
  <c r="CR419" i="50"/>
  <c r="CJ419" i="50"/>
  <c r="CK419" i="50"/>
  <c r="CL419" i="50"/>
  <c r="CK312" i="50"/>
  <c r="CL312" i="50"/>
  <c r="CM312" i="50"/>
  <c r="CN312" i="50"/>
  <c r="CI312" i="50"/>
  <c r="CJ312" i="50"/>
  <c r="CO312" i="50"/>
  <c r="CP312" i="50"/>
  <c r="CQ312" i="50"/>
  <c r="CR312" i="50"/>
  <c r="CN699" i="50"/>
  <c r="CO699" i="50"/>
  <c r="CP699" i="50"/>
  <c r="CI699" i="50"/>
  <c r="CQ699" i="50"/>
  <c r="CJ699" i="50"/>
  <c r="CR699" i="50"/>
  <c r="CK699" i="50"/>
  <c r="CL699" i="50"/>
  <c r="CM699" i="50"/>
  <c r="CL1244" i="50"/>
  <c r="CM1244" i="50"/>
  <c r="CN1244" i="50"/>
  <c r="CO1244" i="50"/>
  <c r="CI1244" i="50"/>
  <c r="CQ1244" i="50"/>
  <c r="CR1244" i="50"/>
  <c r="CJ1244" i="50"/>
  <c r="CK1244" i="50"/>
  <c r="CP1244" i="50"/>
  <c r="CK110" i="50"/>
  <c r="CL110" i="50"/>
  <c r="CM110" i="50"/>
  <c r="CN110" i="50"/>
  <c r="CO110" i="50"/>
  <c r="CP110" i="50"/>
  <c r="CQ110" i="50"/>
  <c r="CR110" i="50"/>
  <c r="CI110" i="50"/>
  <c r="CJ110" i="50"/>
  <c r="CO596" i="50"/>
  <c r="CP596" i="50"/>
  <c r="CI596" i="50"/>
  <c r="CQ596" i="50"/>
  <c r="CJ596" i="50"/>
  <c r="CR596" i="50"/>
  <c r="CL596" i="50"/>
  <c r="CM596" i="50"/>
  <c r="CK596" i="50"/>
  <c r="CN596" i="50"/>
  <c r="CJ236" i="50"/>
  <c r="CJ375" i="50"/>
  <c r="CM962" i="50"/>
  <c r="CK1533" i="50"/>
  <c r="CM1533" i="50"/>
  <c r="CI1018" i="50"/>
  <c r="CN1109" i="50"/>
  <c r="CM228" i="50"/>
  <c r="CO309" i="50"/>
  <c r="CQ309" i="50"/>
  <c r="CI610" i="50"/>
  <c r="CQ1170" i="50"/>
  <c r="CR1091" i="50"/>
  <c r="CI957" i="50"/>
  <c r="CN957" i="50"/>
  <c r="CN1097" i="50"/>
  <c r="CJ1423" i="50"/>
  <c r="CJ1289" i="50"/>
  <c r="CO159" i="50"/>
  <c r="CK159" i="50"/>
  <c r="CJ12" i="50"/>
  <c r="CM721" i="50"/>
  <c r="CN321" i="50"/>
  <c r="CN86" i="50"/>
  <c r="CP86" i="50"/>
  <c r="CP355" i="50"/>
  <c r="CM64" i="50"/>
  <c r="CQ26" i="50"/>
  <c r="CI449" i="50"/>
  <c r="CR587" i="50"/>
  <c r="CO1396" i="50"/>
  <c r="CP1396" i="50"/>
  <c r="CI1396" i="50"/>
  <c r="CQ1396" i="50"/>
  <c r="CJ1396" i="50"/>
  <c r="CR1396" i="50"/>
  <c r="CL1396" i="50"/>
  <c r="CN1396" i="50"/>
  <c r="CK1396" i="50"/>
  <c r="CM1396" i="50"/>
  <c r="CI1411" i="50"/>
  <c r="CR1068" i="50"/>
  <c r="CQ7" i="50"/>
  <c r="CM1099" i="50"/>
  <c r="CR595" i="50"/>
  <c r="CJ870" i="50"/>
  <c r="CO991" i="50"/>
  <c r="CO1207" i="50"/>
  <c r="CK1395" i="50"/>
  <c r="CI1000" i="50"/>
  <c r="CM28" i="50"/>
  <c r="CI324" i="50"/>
  <c r="CO96" i="50"/>
  <c r="CN329" i="50"/>
  <c r="CM1433" i="50"/>
  <c r="CM964" i="50"/>
  <c r="CK311" i="50"/>
  <c r="CK1073" i="50"/>
  <c r="CQ400" i="50"/>
  <c r="CP1192" i="50"/>
  <c r="CP231" i="50"/>
  <c r="CN331" i="50"/>
  <c r="CL604" i="50"/>
  <c r="CJ1437" i="50"/>
  <c r="CN944" i="50"/>
  <c r="CM325" i="50"/>
  <c r="CR477" i="50"/>
  <c r="CM1282" i="50"/>
  <c r="CK1079" i="50"/>
  <c r="CM1553" i="50"/>
  <c r="CR628" i="50"/>
  <c r="CI926" i="50"/>
  <c r="CL1085" i="50"/>
  <c r="CI1074" i="50"/>
  <c r="CL264" i="50"/>
  <c r="CM429" i="50"/>
  <c r="CL549" i="50"/>
  <c r="CJ1447" i="50"/>
  <c r="CJ1066" i="50"/>
  <c r="CJ1422" i="50"/>
  <c r="CR152" i="50"/>
  <c r="CN936" i="50"/>
  <c r="CL330" i="50"/>
  <c r="CN608" i="50"/>
  <c r="CR1076" i="50"/>
  <c r="CK425" i="50"/>
  <c r="CM1086" i="50"/>
  <c r="CO259" i="50"/>
  <c r="CJ1078" i="50"/>
  <c r="CN1534" i="50"/>
  <c r="CM211" i="50"/>
  <c r="CL458" i="50"/>
  <c r="CI787" i="50"/>
  <c r="CJ1537" i="50"/>
  <c r="CM256" i="50"/>
  <c r="CP131" i="50"/>
  <c r="CL976" i="50"/>
  <c r="CN1337" i="50"/>
  <c r="CI1438" i="50"/>
  <c r="CL631" i="50"/>
  <c r="CN1084" i="50"/>
  <c r="CJ243" i="50"/>
  <c r="CP667" i="50"/>
  <c r="CL1468" i="50"/>
  <c r="CP354" i="50"/>
  <c r="CP1237" i="50"/>
  <c r="CQ170" i="50"/>
  <c r="CQ941" i="50"/>
  <c r="CJ1446" i="50"/>
  <c r="CP1545" i="50"/>
  <c r="CK475" i="50"/>
  <c r="CL1090" i="50"/>
  <c r="CK1397" i="50"/>
  <c r="CO270" i="50"/>
  <c r="CR954" i="50"/>
  <c r="CI1269" i="50"/>
  <c r="CJ1036" i="50"/>
  <c r="CK1010" i="50"/>
  <c r="CK298" i="50"/>
  <c r="CL30" i="50"/>
  <c r="CN1087" i="50"/>
  <c r="CD737" i="50"/>
  <c r="CJ737" i="50"/>
  <c r="CR737" i="50"/>
  <c r="CK737" i="50"/>
  <c r="CL737" i="50"/>
  <c r="CM737" i="50"/>
  <c r="CN737" i="50"/>
  <c r="CO737" i="50"/>
  <c r="CP737" i="50"/>
  <c r="CQ737" i="50"/>
  <c r="CI737" i="50"/>
  <c r="CN859" i="50"/>
  <c r="CO859" i="50"/>
  <c r="CP859" i="50"/>
  <c r="CI859" i="50"/>
  <c r="CQ859" i="50"/>
  <c r="CJ859" i="50"/>
  <c r="CK859" i="50"/>
  <c r="CM859" i="50"/>
  <c r="CR859" i="50"/>
  <c r="CL859" i="50"/>
  <c r="CD700" i="50"/>
  <c r="CL700" i="50"/>
  <c r="CM700" i="50"/>
  <c r="CN700" i="50"/>
  <c r="CO700" i="50"/>
  <c r="CP700" i="50"/>
  <c r="CI700" i="50"/>
  <c r="CQ700" i="50"/>
  <c r="CJ700" i="50"/>
  <c r="CK700" i="50"/>
  <c r="CR700" i="50"/>
  <c r="CD622" i="50"/>
  <c r="CK622" i="50"/>
  <c r="CL622" i="50"/>
  <c r="CM622" i="50"/>
  <c r="CN622" i="50"/>
  <c r="CP622" i="50"/>
  <c r="CI622" i="50"/>
  <c r="CQ622" i="50"/>
  <c r="CJ622" i="50"/>
  <c r="CO622" i="50"/>
  <c r="CR622" i="50"/>
  <c r="CK461" i="50"/>
  <c r="CI461" i="50"/>
  <c r="CL461" i="50"/>
  <c r="CM461" i="50"/>
  <c r="CN461" i="50"/>
  <c r="CO461" i="50"/>
  <c r="CQ461" i="50"/>
  <c r="CR461" i="50"/>
  <c r="CJ461" i="50"/>
  <c r="CP461" i="50"/>
  <c r="CJ1129" i="50"/>
  <c r="CR1129" i="50"/>
  <c r="CK1129" i="50"/>
  <c r="CL1129" i="50"/>
  <c r="CM1129" i="50"/>
  <c r="CN1129" i="50"/>
  <c r="CO1129" i="50"/>
  <c r="CI1129" i="50"/>
  <c r="CP1129" i="50"/>
  <c r="CQ1129" i="50"/>
  <c r="CL824" i="50"/>
  <c r="CM824" i="50"/>
  <c r="CN824" i="50"/>
  <c r="CO824" i="50"/>
  <c r="CI824" i="50"/>
  <c r="CQ824" i="50"/>
  <c r="CJ824" i="50"/>
  <c r="CK824" i="50"/>
  <c r="CP824" i="50"/>
  <c r="CR824" i="50"/>
  <c r="CK1310" i="50"/>
  <c r="CL1310" i="50"/>
  <c r="CM1310" i="50"/>
  <c r="CN1310" i="50"/>
  <c r="CO1310" i="50"/>
  <c r="CP1310" i="50"/>
  <c r="CQ1310" i="50"/>
  <c r="CR1310" i="50"/>
  <c r="CI1310" i="50"/>
  <c r="CJ1310" i="50"/>
  <c r="CN831" i="50"/>
  <c r="CO831" i="50"/>
  <c r="CP831" i="50"/>
  <c r="CI831" i="50"/>
  <c r="CQ831" i="50"/>
  <c r="CL831" i="50"/>
  <c r="CM831" i="50"/>
  <c r="CR831" i="50"/>
  <c r="CJ831" i="50"/>
  <c r="CK831" i="50"/>
  <c r="CM339" i="50"/>
  <c r="CN339" i="50"/>
  <c r="CO339" i="50"/>
  <c r="CP339" i="50"/>
  <c r="CJ339" i="50"/>
  <c r="CK339" i="50"/>
  <c r="CL339" i="50"/>
  <c r="CQ339" i="50"/>
  <c r="CR339" i="50"/>
  <c r="CI339" i="50"/>
  <c r="CO17" i="50"/>
  <c r="CP17" i="50"/>
  <c r="CJ17" i="50"/>
  <c r="CR17" i="50"/>
  <c r="CK17" i="50"/>
  <c r="CL17" i="50"/>
  <c r="CN17" i="50"/>
  <c r="CI17" i="50"/>
  <c r="CM17" i="50"/>
  <c r="CQ17" i="50"/>
  <c r="CR565" i="50"/>
  <c r="CK565" i="50"/>
  <c r="CI565" i="50"/>
  <c r="CL565" i="50"/>
  <c r="CQ565" i="50"/>
  <c r="CI1331" i="50"/>
  <c r="CQ1331" i="50"/>
  <c r="CJ1331" i="50"/>
  <c r="CR1331" i="50"/>
  <c r="CK1331" i="50"/>
  <c r="CL1331" i="50"/>
  <c r="CM1331" i="50"/>
  <c r="CN1331" i="50"/>
  <c r="CO1331" i="50"/>
  <c r="CP1331" i="50"/>
  <c r="CL836" i="50"/>
  <c r="CM836" i="50"/>
  <c r="CN836" i="50"/>
  <c r="CO836" i="50"/>
  <c r="CJ836" i="50"/>
  <c r="CK836" i="50"/>
  <c r="CP836" i="50"/>
  <c r="CQ836" i="50"/>
  <c r="CI836" i="50"/>
  <c r="CR836" i="50"/>
  <c r="CM290" i="50"/>
  <c r="CN290" i="50"/>
  <c r="CO290" i="50"/>
  <c r="CP290" i="50"/>
  <c r="CJ290" i="50"/>
  <c r="CR290" i="50"/>
  <c r="CI290" i="50"/>
  <c r="CK290" i="50"/>
  <c r="CL290" i="50"/>
  <c r="CQ290" i="50"/>
  <c r="CN867" i="50"/>
  <c r="CO867" i="50"/>
  <c r="CP867" i="50"/>
  <c r="CI867" i="50"/>
  <c r="CQ867" i="50"/>
  <c r="CJ867" i="50"/>
  <c r="CK867" i="50"/>
  <c r="CM867" i="50"/>
  <c r="CR867" i="50"/>
  <c r="CL867" i="50"/>
  <c r="CL1011" i="50"/>
  <c r="CM1011" i="50"/>
  <c r="CN1011" i="50"/>
  <c r="CO1011" i="50"/>
  <c r="CK1011" i="50"/>
  <c r="CI1011" i="50"/>
  <c r="CJ1011" i="50"/>
  <c r="CP1011" i="50"/>
  <c r="CQ1011" i="50"/>
  <c r="CR1011" i="50"/>
  <c r="CL246" i="50"/>
  <c r="CM246" i="50"/>
  <c r="CN246" i="50"/>
  <c r="CO246" i="50"/>
  <c r="CI246" i="50"/>
  <c r="CQ246" i="50"/>
  <c r="CR246" i="50"/>
  <c r="CJ246" i="50"/>
  <c r="CP246" i="50"/>
  <c r="CK246" i="50"/>
  <c r="CJ1141" i="50"/>
  <c r="CR1141" i="50"/>
  <c r="CK1141" i="50"/>
  <c r="CL1141" i="50"/>
  <c r="CM1141" i="50"/>
  <c r="CN1141" i="50"/>
  <c r="CO1141" i="50"/>
  <c r="CI1141" i="50"/>
  <c r="CP1141" i="50"/>
  <c r="CQ1141" i="50"/>
  <c r="CL1164" i="50"/>
  <c r="CM1164" i="50"/>
  <c r="CN1164" i="50"/>
  <c r="CO1164" i="50"/>
  <c r="CP1164" i="50"/>
  <c r="CI1164" i="50"/>
  <c r="CQ1164" i="50"/>
  <c r="CJ1164" i="50"/>
  <c r="CK1164" i="50"/>
  <c r="CR1164" i="50"/>
  <c r="CO301" i="50"/>
  <c r="CN301" i="50"/>
  <c r="CP301" i="50"/>
  <c r="CR301" i="50"/>
  <c r="CI301" i="50"/>
  <c r="CQ301" i="50"/>
  <c r="CJ301" i="50"/>
  <c r="CK301" i="50"/>
  <c r="CJ1189" i="50"/>
  <c r="CR1189" i="50"/>
  <c r="CK1189" i="50"/>
  <c r="CL1189" i="50"/>
  <c r="CM1189" i="50"/>
  <c r="CN1189" i="50"/>
  <c r="CO1189" i="50"/>
  <c r="CI1189" i="50"/>
  <c r="CP1189" i="50"/>
  <c r="CQ1189" i="50"/>
  <c r="CM335" i="50"/>
  <c r="CN335" i="50"/>
  <c r="CO335" i="50"/>
  <c r="CP335" i="50"/>
  <c r="CR335" i="50"/>
  <c r="CI335" i="50"/>
  <c r="CJ335" i="50"/>
  <c r="CQ335" i="50"/>
  <c r="CL335" i="50"/>
  <c r="CK335" i="50"/>
  <c r="CJ564" i="50"/>
  <c r="CR564" i="50"/>
  <c r="CK564" i="50"/>
  <c r="CL564" i="50"/>
  <c r="CM564" i="50"/>
  <c r="CO564" i="50"/>
  <c r="CP564" i="50"/>
  <c r="CI564" i="50"/>
  <c r="CN564" i="50"/>
  <c r="CQ564" i="50"/>
  <c r="CL84" i="50"/>
  <c r="CM84" i="50"/>
  <c r="CN84" i="50"/>
  <c r="CO84" i="50"/>
  <c r="CP84" i="50"/>
  <c r="CI84" i="50"/>
  <c r="CQ84" i="50"/>
  <c r="CJ84" i="50"/>
  <c r="CK84" i="50"/>
  <c r="CR84" i="50"/>
  <c r="CP822" i="50"/>
  <c r="CI822" i="50"/>
  <c r="CQ822" i="50"/>
  <c r="CJ822" i="50"/>
  <c r="CR822" i="50"/>
  <c r="CK822" i="50"/>
  <c r="CM822" i="50"/>
  <c r="CL822" i="50"/>
  <c r="CN822" i="50"/>
  <c r="CO822" i="50"/>
  <c r="CN1022" i="50"/>
  <c r="CO1022" i="50"/>
  <c r="CP1022" i="50"/>
  <c r="CI1022" i="50"/>
  <c r="CQ1022" i="50"/>
  <c r="CM1022" i="50"/>
  <c r="CJ1022" i="50"/>
  <c r="CK1022" i="50"/>
  <c r="CL1022" i="50"/>
  <c r="CR1022" i="50"/>
  <c r="CN53" i="50"/>
  <c r="CJ53" i="50"/>
  <c r="CK53" i="50"/>
  <c r="CL53" i="50"/>
  <c r="CM53" i="50"/>
  <c r="CO53" i="50"/>
  <c r="CP53" i="50"/>
  <c r="CI53" i="50"/>
  <c r="CQ53" i="50"/>
  <c r="CR53" i="50"/>
  <c r="CJ365" i="50"/>
  <c r="CR365" i="50"/>
  <c r="CK365" i="50"/>
  <c r="CL365" i="50"/>
  <c r="CM365" i="50"/>
  <c r="CN365" i="50"/>
  <c r="CI365" i="50"/>
  <c r="CO365" i="50"/>
  <c r="CP365" i="50"/>
  <c r="CQ365" i="50"/>
  <c r="CD1364" i="50"/>
  <c r="CL1364" i="50"/>
  <c r="CO1364" i="50"/>
  <c r="CM1364" i="50"/>
  <c r="CJ1364" i="50"/>
  <c r="CR1364" i="50"/>
  <c r="CL76" i="50"/>
  <c r="CM76" i="50"/>
  <c r="CN76" i="50"/>
  <c r="CO76" i="50"/>
  <c r="CP76" i="50"/>
  <c r="CI76" i="50"/>
  <c r="CQ76" i="50"/>
  <c r="CJ76" i="50"/>
  <c r="CK76" i="50"/>
  <c r="CR76" i="50"/>
  <c r="CE253" i="50"/>
  <c r="CM133" i="50"/>
  <c r="CN133" i="50"/>
  <c r="CO133" i="50"/>
  <c r="CP133" i="50"/>
  <c r="CI133" i="50"/>
  <c r="CQ133" i="50"/>
  <c r="CJ133" i="50"/>
  <c r="CR133" i="50"/>
  <c r="CK133" i="50"/>
  <c r="CL133" i="50"/>
  <c r="CJ865" i="50"/>
  <c r="CR865" i="50"/>
  <c r="CK865" i="50"/>
  <c r="CL865" i="50"/>
  <c r="CM865" i="50"/>
  <c r="CI865" i="50"/>
  <c r="CN865" i="50"/>
  <c r="CO865" i="50"/>
  <c r="CQ865" i="50"/>
  <c r="CP865" i="50"/>
  <c r="CD10" i="50"/>
  <c r="CM10" i="50"/>
  <c r="CN10" i="50"/>
  <c r="CP10" i="50"/>
  <c r="CI10" i="50"/>
  <c r="CQ10" i="50"/>
  <c r="CJ10" i="50"/>
  <c r="CR10" i="50"/>
  <c r="CL10" i="50"/>
  <c r="CK10" i="50"/>
  <c r="CO10" i="50"/>
  <c r="CN1059" i="50"/>
  <c r="CO1059" i="50"/>
  <c r="CP1059" i="50"/>
  <c r="CI1059" i="50"/>
  <c r="CQ1059" i="50"/>
  <c r="CJ1059" i="50"/>
  <c r="CR1059" i="50"/>
  <c r="CK1059" i="50"/>
  <c r="CL1059" i="50"/>
  <c r="CM1059" i="50"/>
  <c r="CP557" i="50"/>
  <c r="CI557" i="50"/>
  <c r="CQ557" i="50"/>
  <c r="CJ557" i="50"/>
  <c r="CR557" i="50"/>
  <c r="CK557" i="50"/>
  <c r="CM557" i="50"/>
  <c r="CN557" i="50"/>
  <c r="CL557" i="50"/>
  <c r="CO557" i="50"/>
  <c r="CJ833" i="50"/>
  <c r="CR833" i="50"/>
  <c r="CK833" i="50"/>
  <c r="CL833" i="50"/>
  <c r="CM833" i="50"/>
  <c r="CI833" i="50"/>
  <c r="CN833" i="50"/>
  <c r="CO833" i="50"/>
  <c r="CQ833" i="50"/>
  <c r="CP833" i="50"/>
  <c r="CP541" i="50"/>
  <c r="CI541" i="50"/>
  <c r="CQ541" i="50"/>
  <c r="CJ541" i="50"/>
  <c r="CR541" i="50"/>
  <c r="CK541" i="50"/>
  <c r="CM541" i="50"/>
  <c r="CN541" i="50"/>
  <c r="CL541" i="50"/>
  <c r="CO541" i="50"/>
  <c r="CK894" i="50"/>
  <c r="CL894" i="50"/>
  <c r="CM894" i="50"/>
  <c r="CN894" i="50"/>
  <c r="CP894" i="50"/>
  <c r="CI894" i="50"/>
  <c r="CQ894" i="50"/>
  <c r="CR894" i="50"/>
  <c r="CJ894" i="50"/>
  <c r="CO894" i="50"/>
  <c r="CL226" i="50"/>
  <c r="CM226" i="50"/>
  <c r="CN226" i="50"/>
  <c r="CO226" i="50"/>
  <c r="CP226" i="50"/>
  <c r="CI226" i="50"/>
  <c r="CQ226" i="50"/>
  <c r="CJ226" i="50"/>
  <c r="CK226" i="50"/>
  <c r="CR226" i="50"/>
  <c r="CL804" i="50"/>
  <c r="CM804" i="50"/>
  <c r="CN804" i="50"/>
  <c r="CO804" i="50"/>
  <c r="CI804" i="50"/>
  <c r="CQ804" i="50"/>
  <c r="CR804" i="50"/>
  <c r="CJ804" i="50"/>
  <c r="CK804" i="50"/>
  <c r="CP804" i="50"/>
  <c r="CN683" i="50"/>
  <c r="CO683" i="50"/>
  <c r="CP683" i="50"/>
  <c r="CI683" i="50"/>
  <c r="CQ683" i="50"/>
  <c r="CJ683" i="50"/>
  <c r="CR683" i="50"/>
  <c r="CK683" i="50"/>
  <c r="CL683" i="50"/>
  <c r="CM683" i="50"/>
  <c r="CN217" i="50"/>
  <c r="CO217" i="50"/>
  <c r="CP217" i="50"/>
  <c r="CI217" i="50"/>
  <c r="CQ217" i="50"/>
  <c r="CJ217" i="50"/>
  <c r="CR217" i="50"/>
  <c r="CK217" i="50"/>
  <c r="CM217" i="50"/>
  <c r="CL217" i="50"/>
  <c r="CN551" i="50"/>
  <c r="CO551" i="50"/>
  <c r="CI551" i="50"/>
  <c r="CQ551" i="50"/>
  <c r="CR551" i="50"/>
  <c r="CL551" i="50"/>
  <c r="CK551" i="50"/>
  <c r="CK289" i="50"/>
  <c r="CO289" i="50"/>
  <c r="CM289" i="50"/>
  <c r="CI289" i="50"/>
  <c r="CJ289" i="50"/>
  <c r="CR289" i="50"/>
  <c r="CJ1497" i="50"/>
  <c r="CL1497" i="50"/>
  <c r="CR1497" i="50"/>
  <c r="CM1497" i="50"/>
  <c r="CK1497" i="50"/>
  <c r="CN1497" i="50"/>
  <c r="CP1497" i="50"/>
  <c r="CI1497" i="50"/>
  <c r="CO772" i="50"/>
  <c r="CP772" i="50"/>
  <c r="CI772" i="50"/>
  <c r="CQ772" i="50"/>
  <c r="CM772" i="50"/>
  <c r="CL772" i="50"/>
  <c r="CK772" i="50"/>
  <c r="CF1104" i="50"/>
  <c r="CP806" i="50"/>
  <c r="CI806" i="50"/>
  <c r="CQ806" i="50"/>
  <c r="CJ806" i="50"/>
  <c r="CR806" i="50"/>
  <c r="CK806" i="50"/>
  <c r="CM806" i="50"/>
  <c r="CL806" i="50"/>
  <c r="CN806" i="50"/>
  <c r="CO806" i="50"/>
  <c r="CJ173" i="50"/>
  <c r="CR173" i="50"/>
  <c r="CL173" i="50"/>
  <c r="CM173" i="50"/>
  <c r="CP173" i="50"/>
  <c r="CK173" i="50"/>
  <c r="CI173" i="50"/>
  <c r="CL210" i="50"/>
  <c r="CM210" i="50"/>
  <c r="CN210" i="50"/>
  <c r="CO210" i="50"/>
  <c r="CP210" i="50"/>
  <c r="CI210" i="50"/>
  <c r="CQ210" i="50"/>
  <c r="CJ210" i="50"/>
  <c r="CK210" i="50"/>
  <c r="CR210" i="50"/>
  <c r="CN562" i="50"/>
  <c r="CO562" i="50"/>
  <c r="CP562" i="50"/>
  <c r="CI562" i="50"/>
  <c r="CQ562" i="50"/>
  <c r="CK562" i="50"/>
  <c r="CL562" i="50"/>
  <c r="CM562" i="50"/>
  <c r="CR562" i="50"/>
  <c r="CJ562" i="50"/>
  <c r="CI200" i="50"/>
  <c r="CQ200" i="50"/>
  <c r="CJ200" i="50"/>
  <c r="CR200" i="50"/>
  <c r="CK200" i="50"/>
  <c r="CL200" i="50"/>
  <c r="CN200" i="50"/>
  <c r="CO200" i="50"/>
  <c r="CM200" i="50"/>
  <c r="CP200" i="50"/>
  <c r="CK1106" i="50"/>
  <c r="CL1106" i="50"/>
  <c r="CQ1106" i="50"/>
  <c r="CJ1106" i="50"/>
  <c r="CL218" i="50"/>
  <c r="CM218" i="50"/>
  <c r="CN218" i="50"/>
  <c r="CO218" i="50"/>
  <c r="CP218" i="50"/>
  <c r="CI218" i="50"/>
  <c r="CQ218" i="50"/>
  <c r="CR218" i="50"/>
  <c r="CJ218" i="50"/>
  <c r="CK218" i="50"/>
  <c r="CJ59" i="50"/>
  <c r="CR59" i="50"/>
  <c r="CN59" i="50"/>
  <c r="CO59" i="50"/>
  <c r="CP59" i="50"/>
  <c r="CQ59" i="50"/>
  <c r="CI59" i="50"/>
  <c r="CK59" i="50"/>
  <c r="CL59" i="50"/>
  <c r="CM59" i="50"/>
  <c r="CP497" i="50"/>
  <c r="CI497" i="50"/>
  <c r="CQ497" i="50"/>
  <c r="CJ497" i="50"/>
  <c r="CR497" i="50"/>
  <c r="CK497" i="50"/>
  <c r="CM497" i="50"/>
  <c r="CN497" i="50"/>
  <c r="CL497" i="50"/>
  <c r="CO497" i="50"/>
  <c r="CL1128" i="50"/>
  <c r="CM1128" i="50"/>
  <c r="CN1128" i="50"/>
  <c r="CO1128" i="50"/>
  <c r="CP1128" i="50"/>
  <c r="CI1128" i="50"/>
  <c r="CQ1128" i="50"/>
  <c r="CJ1128" i="50"/>
  <c r="CK1128" i="50"/>
  <c r="CR1128" i="50"/>
  <c r="CP244" i="50"/>
  <c r="CI244" i="50"/>
  <c r="CQ244" i="50"/>
  <c r="CJ244" i="50"/>
  <c r="CR244" i="50"/>
  <c r="CK244" i="50"/>
  <c r="CL244" i="50"/>
  <c r="CM244" i="50"/>
  <c r="CN244" i="50"/>
  <c r="CO244" i="50"/>
  <c r="CN687" i="50"/>
  <c r="CO687" i="50"/>
  <c r="CP687" i="50"/>
  <c r="CI687" i="50"/>
  <c r="CQ687" i="50"/>
  <c r="CJ687" i="50"/>
  <c r="CR687" i="50"/>
  <c r="CK687" i="50"/>
  <c r="CL687" i="50"/>
  <c r="CM687" i="50"/>
  <c r="CM1389" i="50"/>
  <c r="CN1389" i="50"/>
  <c r="CO1389" i="50"/>
  <c r="CP1389" i="50"/>
  <c r="CJ1389" i="50"/>
  <c r="CR1389" i="50"/>
  <c r="CI1389" i="50"/>
  <c r="CK1389" i="50"/>
  <c r="CL1389" i="50"/>
  <c r="CQ1389" i="50"/>
  <c r="CP473" i="50"/>
  <c r="CI473" i="50"/>
  <c r="CQ473" i="50"/>
  <c r="CJ473" i="50"/>
  <c r="CR473" i="50"/>
  <c r="CK473" i="50"/>
  <c r="CM473" i="50"/>
  <c r="CN473" i="50"/>
  <c r="CL473" i="50"/>
  <c r="CO473" i="50"/>
  <c r="CJ1149" i="50"/>
  <c r="CR1149" i="50"/>
  <c r="CK1149" i="50"/>
  <c r="CL1149" i="50"/>
  <c r="CM1149" i="50"/>
  <c r="CN1149" i="50"/>
  <c r="CO1149" i="50"/>
  <c r="CI1149" i="50"/>
  <c r="CP1149" i="50"/>
  <c r="CQ1149" i="50"/>
  <c r="CI895" i="50"/>
  <c r="CQ895" i="50"/>
  <c r="CJ895" i="50"/>
  <c r="CR895" i="50"/>
  <c r="CK895" i="50"/>
  <c r="CL895" i="50"/>
  <c r="CN895" i="50"/>
  <c r="CO895" i="50"/>
  <c r="CM895" i="50"/>
  <c r="CP895" i="50"/>
  <c r="CJ1245" i="50"/>
  <c r="CR1245" i="50"/>
  <c r="CK1245" i="50"/>
  <c r="CL1245" i="50"/>
  <c r="CM1245" i="50"/>
  <c r="CO1245" i="50"/>
  <c r="CI1245" i="50"/>
  <c r="CN1245" i="50"/>
  <c r="CP1245" i="50"/>
  <c r="CQ1245" i="50"/>
  <c r="CN367" i="50"/>
  <c r="CO367" i="50"/>
  <c r="CP367" i="50"/>
  <c r="CI367" i="50"/>
  <c r="CQ367" i="50"/>
  <c r="CJ367" i="50"/>
  <c r="CR367" i="50"/>
  <c r="CL367" i="50"/>
  <c r="CM367" i="50"/>
  <c r="CK367" i="50"/>
  <c r="CI139" i="50"/>
  <c r="CQ139" i="50"/>
  <c r="CJ139" i="50"/>
  <c r="CR139" i="50"/>
  <c r="CK139" i="50"/>
  <c r="CL139" i="50"/>
  <c r="CM139" i="50"/>
  <c r="CN139" i="50"/>
  <c r="CO139" i="50"/>
  <c r="CP139" i="50"/>
  <c r="CJ251" i="50"/>
  <c r="CR251" i="50"/>
  <c r="CK251" i="50"/>
  <c r="CM251" i="50"/>
  <c r="CO251" i="50"/>
  <c r="CI251" i="50"/>
  <c r="CN251" i="50"/>
  <c r="CP251" i="50"/>
  <c r="CQ251" i="50"/>
  <c r="CL251" i="50"/>
  <c r="CK199" i="50"/>
  <c r="CL199" i="50"/>
  <c r="CM199" i="50"/>
  <c r="CN199" i="50"/>
  <c r="CP199" i="50"/>
  <c r="CI199" i="50"/>
  <c r="CQ199" i="50"/>
  <c r="CO199" i="50"/>
  <c r="CR199" i="50"/>
  <c r="CJ199" i="50"/>
  <c r="CP418" i="50"/>
  <c r="CI418" i="50"/>
  <c r="CQ418" i="50"/>
  <c r="CJ418" i="50"/>
  <c r="CR418" i="50"/>
  <c r="CK418" i="50"/>
  <c r="CL418" i="50"/>
  <c r="CM418" i="50"/>
  <c r="CN418" i="50"/>
  <c r="CO418" i="50"/>
  <c r="CJ1032" i="50"/>
  <c r="CR1032" i="50"/>
  <c r="CK1032" i="50"/>
  <c r="CL1032" i="50"/>
  <c r="CM1032" i="50"/>
  <c r="CI1032" i="50"/>
  <c r="CQ1032" i="50"/>
  <c r="CN1032" i="50"/>
  <c r="CO1032" i="50"/>
  <c r="CP1032" i="50"/>
  <c r="CM327" i="50"/>
  <c r="CN327" i="50"/>
  <c r="CO327" i="50"/>
  <c r="CP327" i="50"/>
  <c r="CR327" i="50"/>
  <c r="CI327" i="50"/>
  <c r="CJ327" i="50"/>
  <c r="CQ327" i="50"/>
  <c r="CK327" i="50"/>
  <c r="CL327" i="50"/>
  <c r="CI176" i="50"/>
  <c r="CQ176" i="50"/>
  <c r="CJ176" i="50"/>
  <c r="CR176" i="50"/>
  <c r="CK176" i="50"/>
  <c r="CL176" i="50"/>
  <c r="CN176" i="50"/>
  <c r="CO176" i="50"/>
  <c r="CM176" i="50"/>
  <c r="CP176" i="50"/>
  <c r="CJ972" i="50"/>
  <c r="CR972" i="50"/>
  <c r="CK972" i="50"/>
  <c r="CL972" i="50"/>
  <c r="CM972" i="50"/>
  <c r="CN972" i="50"/>
  <c r="CI972" i="50"/>
  <c r="CQ972" i="50"/>
  <c r="CO972" i="50"/>
  <c r="CP972" i="50"/>
  <c r="CL749" i="50"/>
  <c r="CM749" i="50"/>
  <c r="CI749" i="50"/>
  <c r="CJ749" i="50"/>
  <c r="CK749" i="50"/>
  <c r="CP878" i="50"/>
  <c r="CI878" i="50"/>
  <c r="CJ878" i="50"/>
  <c r="CK878" i="50"/>
  <c r="CL878" i="50"/>
  <c r="CM878" i="50"/>
  <c r="CO878" i="50"/>
  <c r="CQ878" i="50"/>
  <c r="CR878" i="50"/>
  <c r="CN878" i="50"/>
  <c r="CP386" i="50"/>
  <c r="CI386" i="50"/>
  <c r="CQ386" i="50"/>
  <c r="CJ386" i="50"/>
  <c r="CR386" i="50"/>
  <c r="CK386" i="50"/>
  <c r="CL386" i="50"/>
  <c r="CN386" i="50"/>
  <c r="CO386" i="50"/>
  <c r="CM386" i="50"/>
  <c r="CJ488" i="50"/>
  <c r="CR488" i="50"/>
  <c r="CK488" i="50"/>
  <c r="CL488" i="50"/>
  <c r="CM488" i="50"/>
  <c r="CO488" i="50"/>
  <c r="CP488" i="50"/>
  <c r="CI488" i="50"/>
  <c r="CQ488" i="50"/>
  <c r="CN488" i="50"/>
  <c r="CO228" i="50"/>
  <c r="CI1097" i="50"/>
  <c r="CP321" i="50"/>
  <c r="CI321" i="50"/>
  <c r="CO595" i="50"/>
  <c r="CO254" i="50"/>
  <c r="CL503" i="50"/>
  <c r="CI1553" i="50"/>
  <c r="CR184" i="50"/>
  <c r="CO354" i="50"/>
  <c r="BV995" i="50"/>
  <c r="BX836" i="50"/>
  <c r="BX72" i="50"/>
  <c r="CD147" i="50"/>
  <c r="CJ147" i="50"/>
  <c r="CR147" i="50"/>
  <c r="CK147" i="50"/>
  <c r="CL147" i="50"/>
  <c r="CN147" i="50"/>
  <c r="CI147" i="50"/>
  <c r="CP147" i="50"/>
  <c r="CM1477" i="50"/>
  <c r="CN1477" i="50"/>
  <c r="CO1477" i="50"/>
  <c r="CJ1477" i="50"/>
  <c r="CR1477" i="50"/>
  <c r="CK1477" i="50"/>
  <c r="CL1477" i="50"/>
  <c r="CP1477" i="50"/>
  <c r="CQ1477" i="50"/>
  <c r="CI1477" i="50"/>
  <c r="CD380" i="50"/>
  <c r="CN380" i="50"/>
  <c r="CO380" i="50"/>
  <c r="CP380" i="50"/>
  <c r="CJ380" i="50"/>
  <c r="CQ380" i="50"/>
  <c r="CL380" i="50"/>
  <c r="CR380" i="50"/>
  <c r="CD1526" i="50"/>
  <c r="CJ1526" i="50"/>
  <c r="CR1526" i="50"/>
  <c r="CK1526" i="50"/>
  <c r="CL1526" i="50"/>
  <c r="CM1526" i="50"/>
  <c r="CN1526" i="50"/>
  <c r="CO1526" i="50"/>
  <c r="CP1526" i="50"/>
  <c r="CI1526" i="50"/>
  <c r="CQ1526" i="50"/>
  <c r="CN205" i="50"/>
  <c r="CL205" i="50"/>
  <c r="CO205" i="50"/>
  <c r="CM205" i="50"/>
  <c r="CP205" i="50"/>
  <c r="CI205" i="50"/>
  <c r="CJ205" i="50"/>
  <c r="CR205" i="50"/>
  <c r="CK615" i="50"/>
  <c r="CL615" i="50"/>
  <c r="CQ615" i="50"/>
  <c r="CP615" i="50"/>
  <c r="CJ615" i="50"/>
  <c r="CP953" i="50"/>
  <c r="CK953" i="50"/>
  <c r="CL953" i="50"/>
  <c r="CM953" i="50"/>
  <c r="CR953" i="50"/>
  <c r="CN953" i="50"/>
  <c r="CI953" i="50"/>
  <c r="CM1176" i="50"/>
  <c r="CN1176" i="50"/>
  <c r="CQ1176" i="50"/>
  <c r="CJ1176" i="50"/>
  <c r="CN1520" i="50"/>
  <c r="CO1520" i="50"/>
  <c r="CP1520" i="50"/>
  <c r="CI1520" i="50"/>
  <c r="CQ1520" i="50"/>
  <c r="CJ1520" i="50"/>
  <c r="CR1520" i="50"/>
  <c r="CK1520" i="50"/>
  <c r="CL1520" i="50"/>
  <c r="CM1520" i="50"/>
  <c r="CP1258" i="50"/>
  <c r="CN1258" i="50"/>
  <c r="CI1258" i="50"/>
  <c r="CO1258" i="50"/>
  <c r="CQ1258" i="50"/>
  <c r="CJ1258" i="50"/>
  <c r="CK1258" i="50"/>
  <c r="CM1258" i="50"/>
  <c r="CD1543" i="50"/>
  <c r="CP1543" i="50"/>
  <c r="CI1543" i="50"/>
  <c r="CQ1543" i="50"/>
  <c r="CJ1543" i="50"/>
  <c r="CR1543" i="50"/>
  <c r="CK1543" i="50"/>
  <c r="CL1543" i="50"/>
  <c r="CM1543" i="50"/>
  <c r="CN1543" i="50"/>
  <c r="CO1543" i="50"/>
  <c r="CP1270" i="50"/>
  <c r="CI1270" i="50"/>
  <c r="CQ1270" i="50"/>
  <c r="CJ1270" i="50"/>
  <c r="CR1270" i="50"/>
  <c r="CK1270" i="50"/>
  <c r="CM1270" i="50"/>
  <c r="CN1270" i="50"/>
  <c r="CO1270" i="50"/>
  <c r="CL1270" i="50"/>
  <c r="CD1409" i="50"/>
  <c r="CQ1409" i="50"/>
  <c r="CM1409" i="50"/>
  <c r="CI1409" i="50"/>
  <c r="CO1409" i="50"/>
  <c r="CJ1409" i="50"/>
  <c r="CR1409" i="50"/>
  <c r="CO1376" i="50"/>
  <c r="CP1376" i="50"/>
  <c r="CI1376" i="50"/>
  <c r="CQ1376" i="50"/>
  <c r="CJ1376" i="50"/>
  <c r="CR1376" i="50"/>
  <c r="CK1376" i="50"/>
  <c r="CL1376" i="50"/>
  <c r="CM1376" i="50"/>
  <c r="CN1376" i="50"/>
  <c r="CN1259" i="50"/>
  <c r="CO1259" i="50"/>
  <c r="CP1259" i="50"/>
  <c r="CI1259" i="50"/>
  <c r="CQ1259" i="50"/>
  <c r="CK1259" i="50"/>
  <c r="CR1259" i="50"/>
  <c r="CJ1259" i="50"/>
  <c r="CL1259" i="50"/>
  <c r="CM1259" i="50"/>
  <c r="CD1539" i="50"/>
  <c r="CJ1539" i="50"/>
  <c r="CR1539" i="50"/>
  <c r="CK1539" i="50"/>
  <c r="CL1539" i="50"/>
  <c r="CP1539" i="50"/>
  <c r="CN1539" i="50"/>
  <c r="CI1539" i="50"/>
  <c r="CO1539" i="50"/>
  <c r="CP1491" i="50"/>
  <c r="CI1491" i="50"/>
  <c r="CQ1491" i="50"/>
  <c r="CJ1491" i="50"/>
  <c r="CR1491" i="50"/>
  <c r="CK1491" i="50"/>
  <c r="CL1491" i="50"/>
  <c r="CM1491" i="50"/>
  <c r="CN1491" i="50"/>
  <c r="CO1491" i="50"/>
  <c r="CM1301" i="50"/>
  <c r="CN1301" i="50"/>
  <c r="CO1301" i="50"/>
  <c r="CP1301" i="50"/>
  <c r="CI1301" i="50"/>
  <c r="CQ1301" i="50"/>
  <c r="CJ1301" i="50"/>
  <c r="CR1301" i="50"/>
  <c r="CK1301" i="50"/>
  <c r="CL1301" i="50"/>
  <c r="CK1008" i="50"/>
  <c r="CL1008" i="50"/>
  <c r="CM1008" i="50"/>
  <c r="CI1008" i="50"/>
  <c r="CO1008" i="50"/>
  <c r="CJ1008" i="50"/>
  <c r="CP1008" i="50"/>
  <c r="CM906" i="50"/>
  <c r="CN906" i="50"/>
  <c r="CJ906" i="50"/>
  <c r="CK906" i="50"/>
  <c r="CO906" i="50"/>
  <c r="CD1012" i="50"/>
  <c r="CM1012" i="50"/>
  <c r="CI1012" i="50"/>
  <c r="CQ1012" i="50"/>
  <c r="CP1012" i="50"/>
  <c r="CR1012" i="50"/>
  <c r="CO1012" i="50"/>
  <c r="CK1012" i="50"/>
  <c r="CD1028" i="50"/>
  <c r="CM1028" i="50"/>
  <c r="CI1028" i="50"/>
  <c r="CQ1028" i="50"/>
  <c r="CN1028" i="50"/>
  <c r="CR1028" i="50"/>
  <c r="CP1028" i="50"/>
  <c r="CK1028" i="50"/>
  <c r="CD1448" i="50"/>
  <c r="CO1448" i="50"/>
  <c r="CP1448" i="50"/>
  <c r="CI1448" i="50"/>
  <c r="CQ1448" i="50"/>
  <c r="CJ1448" i="50"/>
  <c r="CR1448" i="50"/>
  <c r="CL1448" i="50"/>
  <c r="CK1448" i="50"/>
  <c r="CM1448" i="50"/>
  <c r="CN1448" i="50"/>
  <c r="CI1026" i="50"/>
  <c r="CQ1026" i="50"/>
  <c r="CM1026" i="50"/>
  <c r="CJ1026" i="50"/>
  <c r="CN1026" i="50"/>
  <c r="CL1026" i="50"/>
  <c r="CO1026" i="50"/>
  <c r="CR1026" i="50"/>
  <c r="CI1525" i="50"/>
  <c r="CQ1525" i="50"/>
  <c r="CJ1525" i="50"/>
  <c r="CL1525" i="50"/>
  <c r="CR1525" i="50"/>
  <c r="CN1525" i="50"/>
  <c r="CO1525" i="50"/>
  <c r="CD1100" i="50"/>
  <c r="CL1100" i="50"/>
  <c r="CK1100" i="50"/>
  <c r="CM1100" i="50"/>
  <c r="CR1100" i="50"/>
  <c r="CL1501" i="50"/>
  <c r="CM1501" i="50"/>
  <c r="CN1501" i="50"/>
  <c r="CO1501" i="50"/>
  <c r="CP1501" i="50"/>
  <c r="CI1501" i="50"/>
  <c r="CQ1501" i="50"/>
  <c r="CJ1501" i="50"/>
  <c r="CR1501" i="50"/>
  <c r="CK1501" i="50"/>
  <c r="CD1443" i="50"/>
  <c r="CJ1443" i="50"/>
  <c r="CR1443" i="50"/>
  <c r="CK1443" i="50"/>
  <c r="CL1443" i="50"/>
  <c r="CO1443" i="50"/>
  <c r="CI1443" i="50"/>
  <c r="CP1443" i="50"/>
  <c r="CN381" i="50"/>
  <c r="CO381" i="50"/>
  <c r="CP381" i="50"/>
  <c r="CJ381" i="50"/>
  <c r="CI381" i="50"/>
  <c r="CK381" i="50"/>
  <c r="CL381" i="50"/>
  <c r="CO1432" i="50"/>
  <c r="CP1432" i="50"/>
  <c r="CI1432" i="50"/>
  <c r="CQ1432" i="50"/>
  <c r="CJ1432" i="50"/>
  <c r="CR1432" i="50"/>
  <c r="CL1432" i="50"/>
  <c r="CK1432" i="50"/>
  <c r="CM1432" i="50"/>
  <c r="CN1432" i="50"/>
  <c r="CD968" i="50"/>
  <c r="CI968" i="50"/>
  <c r="CQ968" i="50"/>
  <c r="CJ968" i="50"/>
  <c r="CO968" i="50"/>
  <c r="CR968" i="50"/>
  <c r="CP968" i="50"/>
  <c r="CL968" i="50"/>
  <c r="CM968" i="50"/>
  <c r="CL1023" i="50"/>
  <c r="CM1023" i="50"/>
  <c r="CN1023" i="50"/>
  <c r="CO1023" i="50"/>
  <c r="CK1023" i="50"/>
  <c r="CP1023" i="50"/>
  <c r="CQ1023" i="50"/>
  <c r="CR1023" i="50"/>
  <c r="CI1023" i="50"/>
  <c r="CJ1023" i="50"/>
  <c r="CD945" i="50"/>
  <c r="CL945" i="50"/>
  <c r="CM945" i="50"/>
  <c r="CQ945" i="50"/>
  <c r="CN945" i="50"/>
  <c r="CR945" i="50"/>
  <c r="CO945" i="50"/>
  <c r="CK945" i="50"/>
  <c r="CI945" i="50"/>
  <c r="CO1203" i="50"/>
  <c r="CR1203" i="50"/>
  <c r="CP1203" i="50"/>
  <c r="CI1203" i="50"/>
  <c r="CQ1203" i="50"/>
  <c r="CJ1203" i="50"/>
  <c r="CL1203" i="50"/>
  <c r="CJ1522" i="50"/>
  <c r="CR1522" i="50"/>
  <c r="CK1522" i="50"/>
  <c r="CL1522" i="50"/>
  <c r="CM1522" i="50"/>
  <c r="CN1522" i="50"/>
  <c r="CO1522" i="50"/>
  <c r="CP1522" i="50"/>
  <c r="CI1522" i="50"/>
  <c r="CQ1522" i="50"/>
  <c r="CD1463" i="50"/>
  <c r="CN1463" i="50"/>
  <c r="CM1463" i="50"/>
  <c r="CI1463" i="50"/>
  <c r="CO1463" i="50"/>
  <c r="CQ1463" i="50"/>
  <c r="CP1463" i="50"/>
  <c r="CR1463" i="50"/>
  <c r="CK1463" i="50"/>
  <c r="CD1499" i="50"/>
  <c r="CP1499" i="50"/>
  <c r="CI1499" i="50"/>
  <c r="CQ1499" i="50"/>
  <c r="CJ1499" i="50"/>
  <c r="CR1499" i="50"/>
  <c r="CK1499" i="50"/>
  <c r="CL1499" i="50"/>
  <c r="CM1499" i="50"/>
  <c r="CN1499" i="50"/>
  <c r="CO1499" i="50"/>
  <c r="CL1513" i="50"/>
  <c r="CM1513" i="50"/>
  <c r="CN1513" i="50"/>
  <c r="CO1513" i="50"/>
  <c r="CP1513" i="50"/>
  <c r="CI1513" i="50"/>
  <c r="CQ1513" i="50"/>
  <c r="CJ1513" i="50"/>
  <c r="CR1513" i="50"/>
  <c r="CK1513" i="50"/>
  <c r="CO1344" i="50"/>
  <c r="CP1344" i="50"/>
  <c r="CI1344" i="50"/>
  <c r="CQ1344" i="50"/>
  <c r="CJ1344" i="50"/>
  <c r="CR1344" i="50"/>
  <c r="CK1344" i="50"/>
  <c r="CL1344" i="50"/>
  <c r="CM1344" i="50"/>
  <c r="CN1344" i="50"/>
  <c r="CO1392" i="50"/>
  <c r="CP1392" i="50"/>
  <c r="CI1392" i="50"/>
  <c r="CQ1392" i="50"/>
  <c r="CJ1392" i="50"/>
  <c r="CR1392" i="50"/>
  <c r="CL1392" i="50"/>
  <c r="CM1392" i="50"/>
  <c r="CN1392" i="50"/>
  <c r="CK1392" i="50"/>
  <c r="CM1345" i="50"/>
  <c r="CN1345" i="50"/>
  <c r="CO1345" i="50"/>
  <c r="CP1345" i="50"/>
  <c r="CI1345" i="50"/>
  <c r="CQ1345" i="50"/>
  <c r="CJ1345" i="50"/>
  <c r="CR1345" i="50"/>
  <c r="CK1345" i="50"/>
  <c r="CL1345" i="50"/>
  <c r="CP1234" i="50"/>
  <c r="CI1234" i="50"/>
  <c r="CQ1234" i="50"/>
  <c r="CJ1234" i="50"/>
  <c r="CR1234" i="50"/>
  <c r="CK1234" i="50"/>
  <c r="CM1234" i="50"/>
  <c r="CL1234" i="50"/>
  <c r="CN1234" i="50"/>
  <c r="CO1234" i="50"/>
  <c r="CD11" i="50"/>
  <c r="CK11" i="50"/>
  <c r="CL11" i="50"/>
  <c r="CN11" i="50"/>
  <c r="CO11" i="50"/>
  <c r="CP11" i="50"/>
  <c r="CJ11" i="50"/>
  <c r="CR11" i="50"/>
  <c r="CI11" i="50"/>
  <c r="CM11" i="50"/>
  <c r="CQ11" i="50"/>
  <c r="CK942" i="50"/>
  <c r="CL942" i="50"/>
  <c r="CM942" i="50"/>
  <c r="CN942" i="50"/>
  <c r="CI942" i="50"/>
  <c r="CQ942" i="50"/>
  <c r="CO942" i="50"/>
  <c r="CP942" i="50"/>
  <c r="CR942" i="50"/>
  <c r="CJ942" i="50"/>
  <c r="CK654" i="50"/>
  <c r="CL654" i="50"/>
  <c r="CM654" i="50"/>
  <c r="CN654" i="50"/>
  <c r="CP654" i="50"/>
  <c r="CI654" i="50"/>
  <c r="CQ654" i="50"/>
  <c r="CJ654" i="50"/>
  <c r="CO654" i="50"/>
  <c r="CR654" i="50"/>
  <c r="CP1528" i="50"/>
  <c r="CI1528" i="50"/>
  <c r="CQ1528" i="50"/>
  <c r="CJ1528" i="50"/>
  <c r="CK1528" i="50"/>
  <c r="CN1528" i="50"/>
  <c r="CL1528" i="50"/>
  <c r="CN1552" i="50"/>
  <c r="CO1552" i="50"/>
  <c r="CP1552" i="50"/>
  <c r="CI1552" i="50"/>
  <c r="CQ1552" i="50"/>
  <c r="CJ1552" i="50"/>
  <c r="CR1552" i="50"/>
  <c r="CK1552" i="50"/>
  <c r="CL1552" i="50"/>
  <c r="CM1552" i="50"/>
  <c r="CD689" i="50"/>
  <c r="CJ689" i="50"/>
  <c r="CR689" i="50"/>
  <c r="CK689" i="50"/>
  <c r="CL689" i="50"/>
  <c r="CM689" i="50"/>
  <c r="CN689" i="50"/>
  <c r="CO689" i="50"/>
  <c r="CP689" i="50"/>
  <c r="CQ689" i="50"/>
  <c r="CI689" i="50"/>
  <c r="CI943" i="50"/>
  <c r="CQ943" i="50"/>
  <c r="CJ943" i="50"/>
  <c r="CR943" i="50"/>
  <c r="CK943" i="50"/>
  <c r="CL943" i="50"/>
  <c r="CO943" i="50"/>
  <c r="CM943" i="50"/>
  <c r="CN943" i="50"/>
  <c r="CP943" i="50"/>
  <c r="CP545" i="50"/>
  <c r="CI545" i="50"/>
  <c r="CQ545" i="50"/>
  <c r="CJ545" i="50"/>
  <c r="CR545" i="50"/>
  <c r="CK545" i="50"/>
  <c r="CM545" i="50"/>
  <c r="CN545" i="50"/>
  <c r="CL545" i="50"/>
  <c r="CO545" i="50"/>
  <c r="CP116" i="50"/>
  <c r="CN116" i="50"/>
  <c r="CI116" i="50"/>
  <c r="CK116" i="50"/>
  <c r="CL116" i="50"/>
  <c r="BW972" i="50"/>
  <c r="CN994" i="50"/>
  <c r="CO994" i="50"/>
  <c r="CP994" i="50"/>
  <c r="CI994" i="50"/>
  <c r="CQ994" i="50"/>
  <c r="CJ994" i="50"/>
  <c r="CR994" i="50"/>
  <c r="CM994" i="50"/>
  <c r="CK994" i="50"/>
  <c r="CL994" i="50"/>
  <c r="CI903" i="50"/>
  <c r="CQ903" i="50"/>
  <c r="CJ903" i="50"/>
  <c r="CR903" i="50"/>
  <c r="CK903" i="50"/>
  <c r="CL903" i="50"/>
  <c r="CN903" i="50"/>
  <c r="CO903" i="50"/>
  <c r="CM903" i="50"/>
  <c r="CP903" i="50"/>
  <c r="CJ1233" i="50"/>
  <c r="CR1233" i="50"/>
  <c r="CK1233" i="50"/>
  <c r="CL1233" i="50"/>
  <c r="CM1233" i="50"/>
  <c r="CO1233" i="50"/>
  <c r="CI1233" i="50"/>
  <c r="CN1233" i="50"/>
  <c r="CP1233" i="50"/>
  <c r="CQ1233" i="50"/>
  <c r="CJ1177" i="50"/>
  <c r="CR1177" i="50"/>
  <c r="CK1177" i="50"/>
  <c r="CL1177" i="50"/>
  <c r="CM1177" i="50"/>
  <c r="CN1177" i="50"/>
  <c r="CO1177" i="50"/>
  <c r="CI1177" i="50"/>
  <c r="CP1177" i="50"/>
  <c r="CQ1177" i="50"/>
  <c r="CN75" i="50"/>
  <c r="CO75" i="50"/>
  <c r="CP75" i="50"/>
  <c r="CI75" i="50"/>
  <c r="CQ75" i="50"/>
  <c r="CJ75" i="50"/>
  <c r="CR75" i="50"/>
  <c r="CK75" i="50"/>
  <c r="CL75" i="50"/>
  <c r="CM75" i="50"/>
  <c r="CN486" i="50"/>
  <c r="CO486" i="50"/>
  <c r="CP486" i="50"/>
  <c r="CI486" i="50"/>
  <c r="CQ486" i="50"/>
  <c r="CK486" i="50"/>
  <c r="CL486" i="50"/>
  <c r="CR486" i="50"/>
  <c r="CJ486" i="50"/>
  <c r="CM486" i="50"/>
  <c r="CL1188" i="50"/>
  <c r="CM1188" i="50"/>
  <c r="CN1188" i="50"/>
  <c r="CO1188" i="50"/>
  <c r="CP1188" i="50"/>
  <c r="CI1188" i="50"/>
  <c r="CQ1188" i="50"/>
  <c r="CR1188" i="50"/>
  <c r="CJ1188" i="50"/>
  <c r="CK1188" i="50"/>
  <c r="CJ548" i="50"/>
  <c r="CR548" i="50"/>
  <c r="CK548" i="50"/>
  <c r="CL548" i="50"/>
  <c r="CM548" i="50"/>
  <c r="CO548" i="50"/>
  <c r="CP548" i="50"/>
  <c r="CI548" i="50"/>
  <c r="CN548" i="50"/>
  <c r="CQ548" i="50"/>
  <c r="CN407" i="50"/>
  <c r="CO407" i="50"/>
  <c r="CP407" i="50"/>
  <c r="CI407" i="50"/>
  <c r="CQ407" i="50"/>
  <c r="CJ407" i="50"/>
  <c r="CK407" i="50"/>
  <c r="CL407" i="50"/>
  <c r="CR407" i="50"/>
  <c r="CM407" i="50"/>
  <c r="CP537" i="50"/>
  <c r="CI537" i="50"/>
  <c r="CQ537" i="50"/>
  <c r="CJ537" i="50"/>
  <c r="CR537" i="50"/>
  <c r="CK537" i="50"/>
  <c r="CM537" i="50"/>
  <c r="CN537" i="50"/>
  <c r="CL537" i="50"/>
  <c r="CO537" i="50"/>
  <c r="CN415" i="50"/>
  <c r="CO415" i="50"/>
  <c r="CP415" i="50"/>
  <c r="CI415" i="50"/>
  <c r="CQ415" i="50"/>
  <c r="CJ415" i="50"/>
  <c r="CK415" i="50"/>
  <c r="CL415" i="50"/>
  <c r="CR415" i="50"/>
  <c r="CM415" i="50"/>
  <c r="CJ765" i="50"/>
  <c r="CR765" i="50"/>
  <c r="CL765" i="50"/>
  <c r="CM765" i="50"/>
  <c r="CN765" i="50"/>
  <c r="CO765" i="50"/>
  <c r="CI765" i="50"/>
  <c r="CK765" i="50"/>
  <c r="CP765" i="50"/>
  <c r="CQ765" i="50"/>
  <c r="CL840" i="50"/>
  <c r="CM840" i="50"/>
  <c r="CN840" i="50"/>
  <c r="CO840" i="50"/>
  <c r="CR840" i="50"/>
  <c r="CI840" i="50"/>
  <c r="CK840" i="50"/>
  <c r="CP840" i="50"/>
  <c r="CQ840" i="50"/>
  <c r="CJ840" i="50"/>
  <c r="CP810" i="50"/>
  <c r="CI810" i="50"/>
  <c r="CQ810" i="50"/>
  <c r="CJ810" i="50"/>
  <c r="CR810" i="50"/>
  <c r="CK810" i="50"/>
  <c r="CM810" i="50"/>
  <c r="CN810" i="50"/>
  <c r="CO810" i="50"/>
  <c r="CL810" i="50"/>
  <c r="CI111" i="50"/>
  <c r="CQ111" i="50"/>
  <c r="CJ111" i="50"/>
  <c r="CR111" i="50"/>
  <c r="CK111" i="50"/>
  <c r="CL111" i="50"/>
  <c r="CM111" i="50"/>
  <c r="CN111" i="50"/>
  <c r="CO111" i="50"/>
  <c r="CP111" i="50"/>
  <c r="CN779" i="50"/>
  <c r="CP779" i="50"/>
  <c r="CJ779" i="50"/>
  <c r="CR779" i="50"/>
  <c r="CK779" i="50"/>
  <c r="CM779" i="50"/>
  <c r="CO779" i="50"/>
  <c r="CQ779" i="50"/>
  <c r="CI779" i="50"/>
  <c r="CL779" i="50"/>
  <c r="CJ837" i="50"/>
  <c r="CR837" i="50"/>
  <c r="CK837" i="50"/>
  <c r="CL837" i="50"/>
  <c r="CM837" i="50"/>
  <c r="CP837" i="50"/>
  <c r="CQ837" i="50"/>
  <c r="CI837" i="50"/>
  <c r="CN837" i="50"/>
  <c r="CO837" i="50"/>
  <c r="CN451" i="50"/>
  <c r="CP451" i="50"/>
  <c r="CK451" i="50"/>
  <c r="CL451" i="50"/>
  <c r="CM451" i="50"/>
  <c r="CO451" i="50"/>
  <c r="CI451" i="50"/>
  <c r="CJ451" i="50"/>
  <c r="CQ451" i="50"/>
  <c r="CR451" i="50"/>
  <c r="CN1243" i="50"/>
  <c r="CO1243" i="50"/>
  <c r="CP1243" i="50"/>
  <c r="CI1243" i="50"/>
  <c r="CQ1243" i="50"/>
  <c r="CK1243" i="50"/>
  <c r="CJ1243" i="50"/>
  <c r="CL1243" i="50"/>
  <c r="CM1243" i="50"/>
  <c r="CR1243" i="50"/>
  <c r="CP702" i="50"/>
  <c r="CI702" i="50"/>
  <c r="CQ702" i="50"/>
  <c r="CJ702" i="50"/>
  <c r="CR702" i="50"/>
  <c r="CK702" i="50"/>
  <c r="CL702" i="50"/>
  <c r="CM702" i="50"/>
  <c r="CN702" i="50"/>
  <c r="CO702" i="50"/>
  <c r="CJ805" i="50"/>
  <c r="CR805" i="50"/>
  <c r="CK805" i="50"/>
  <c r="CL805" i="50"/>
  <c r="CM805" i="50"/>
  <c r="CO805" i="50"/>
  <c r="CI805" i="50"/>
  <c r="CN805" i="50"/>
  <c r="CP805" i="50"/>
  <c r="CQ805" i="50"/>
  <c r="CM949" i="50"/>
  <c r="CN949" i="50"/>
  <c r="CO949" i="50"/>
  <c r="CP949" i="50"/>
  <c r="CK949" i="50"/>
  <c r="CI949" i="50"/>
  <c r="CJ949" i="50"/>
  <c r="CL949" i="50"/>
  <c r="CQ949" i="50"/>
  <c r="CR949" i="50"/>
  <c r="CP794" i="50"/>
  <c r="CI794" i="50"/>
  <c r="CQ794" i="50"/>
  <c r="CJ794" i="50"/>
  <c r="CR794" i="50"/>
  <c r="CK794" i="50"/>
  <c r="CM794" i="50"/>
  <c r="CL794" i="50"/>
  <c r="CN794" i="50"/>
  <c r="CO794" i="50"/>
  <c r="CJ797" i="50"/>
  <c r="CR797" i="50"/>
  <c r="CK797" i="50"/>
  <c r="CL797" i="50"/>
  <c r="CM797" i="50"/>
  <c r="CO797" i="50"/>
  <c r="CI797" i="50"/>
  <c r="CP797" i="50"/>
  <c r="CQ797" i="50"/>
  <c r="CN797" i="50"/>
  <c r="CP102" i="50"/>
  <c r="CI102" i="50"/>
  <c r="CQ102" i="50"/>
  <c r="CL102" i="50"/>
  <c r="CM102" i="50"/>
  <c r="CR102" i="50"/>
  <c r="CJ102" i="50"/>
  <c r="CK102" i="50"/>
  <c r="CO102" i="50"/>
  <c r="CN102" i="50"/>
  <c r="CO41" i="50"/>
  <c r="CJ41" i="50"/>
  <c r="CR41" i="50"/>
  <c r="CL41" i="50"/>
  <c r="CN41" i="50"/>
  <c r="CI41" i="50"/>
  <c r="CK41" i="50"/>
  <c r="CM41" i="50"/>
  <c r="CP41" i="50"/>
  <c r="CQ41" i="50"/>
  <c r="CN1187" i="50"/>
  <c r="CO1187" i="50"/>
  <c r="CP1187" i="50"/>
  <c r="CI1187" i="50"/>
  <c r="CQ1187" i="50"/>
  <c r="CJ1187" i="50"/>
  <c r="CR1187" i="50"/>
  <c r="CK1187" i="50"/>
  <c r="CL1187" i="50"/>
  <c r="CM1187" i="50"/>
  <c r="CI1333" i="50"/>
  <c r="CQ1333" i="50"/>
  <c r="CJ1333" i="50"/>
  <c r="CR1333" i="50"/>
  <c r="CN1333" i="50"/>
  <c r="CL1333" i="50"/>
  <c r="CO1333" i="50"/>
  <c r="CN1046" i="50"/>
  <c r="CO1046" i="50"/>
  <c r="CP1046" i="50"/>
  <c r="CI1046" i="50"/>
  <c r="CQ1046" i="50"/>
  <c r="CM1046" i="50"/>
  <c r="CJ1046" i="50"/>
  <c r="CK1046" i="50"/>
  <c r="CL1046" i="50"/>
  <c r="CR1046" i="50"/>
  <c r="CO318" i="50"/>
  <c r="CP318" i="50"/>
  <c r="CI318" i="50"/>
  <c r="CQ318" i="50"/>
  <c r="CJ318" i="50"/>
  <c r="CR318" i="50"/>
  <c r="CL318" i="50"/>
  <c r="CM318" i="50"/>
  <c r="CN318" i="50"/>
  <c r="CK318" i="50"/>
  <c r="CD681" i="50"/>
  <c r="CJ681" i="50"/>
  <c r="CR681" i="50"/>
  <c r="CK681" i="50"/>
  <c r="CL681" i="50"/>
  <c r="CM681" i="50"/>
  <c r="CN681" i="50"/>
  <c r="CO681" i="50"/>
  <c r="CI681" i="50"/>
  <c r="CQ681" i="50"/>
  <c r="CP681" i="50"/>
  <c r="CK626" i="50"/>
  <c r="CL626" i="50"/>
  <c r="CM626" i="50"/>
  <c r="CN626" i="50"/>
  <c r="CP626" i="50"/>
  <c r="CI626" i="50"/>
  <c r="CQ626" i="50"/>
  <c r="CJ626" i="50"/>
  <c r="CO626" i="50"/>
  <c r="CR626" i="50"/>
  <c r="CL808" i="50"/>
  <c r="CM808" i="50"/>
  <c r="CN808" i="50"/>
  <c r="CO808" i="50"/>
  <c r="CI808" i="50"/>
  <c r="CQ808" i="50"/>
  <c r="CK808" i="50"/>
  <c r="CP808" i="50"/>
  <c r="CJ808" i="50"/>
  <c r="CR808" i="50"/>
  <c r="CJ472" i="50"/>
  <c r="CR472" i="50"/>
  <c r="CK472" i="50"/>
  <c r="CL472" i="50"/>
  <c r="CM472" i="50"/>
  <c r="CO472" i="50"/>
  <c r="CP472" i="50"/>
  <c r="CI472" i="50"/>
  <c r="CQ472" i="50"/>
  <c r="CN472" i="50"/>
  <c r="CN811" i="50"/>
  <c r="CO811" i="50"/>
  <c r="CP811" i="50"/>
  <c r="CI811" i="50"/>
  <c r="CQ811" i="50"/>
  <c r="CK811" i="50"/>
  <c r="CL811" i="50"/>
  <c r="CM811" i="50"/>
  <c r="CR811" i="50"/>
  <c r="CJ811" i="50"/>
  <c r="CI135" i="50"/>
  <c r="CQ135" i="50"/>
  <c r="CJ135" i="50"/>
  <c r="CR135" i="50"/>
  <c r="CK135" i="50"/>
  <c r="CL135" i="50"/>
  <c r="CM135" i="50"/>
  <c r="CN135" i="50"/>
  <c r="CO135" i="50"/>
  <c r="CP135" i="50"/>
  <c r="CM282" i="50"/>
  <c r="CN282" i="50"/>
  <c r="CO282" i="50"/>
  <c r="CP282" i="50"/>
  <c r="CJ282" i="50"/>
  <c r="CR282" i="50"/>
  <c r="CQ282" i="50"/>
  <c r="CI282" i="50"/>
  <c r="CK282" i="50"/>
  <c r="CL282" i="50"/>
  <c r="CJ512" i="50"/>
  <c r="CR512" i="50"/>
  <c r="CK512" i="50"/>
  <c r="CL512" i="50"/>
  <c r="CM512" i="50"/>
  <c r="CO512" i="50"/>
  <c r="CP512" i="50"/>
  <c r="CN512" i="50"/>
  <c r="CQ512" i="50"/>
  <c r="CI512" i="50"/>
  <c r="CI115" i="50"/>
  <c r="CQ115" i="50"/>
  <c r="CJ115" i="50"/>
  <c r="CR115" i="50"/>
  <c r="CK115" i="50"/>
  <c r="CL115" i="50"/>
  <c r="CM115" i="50"/>
  <c r="CN115" i="50"/>
  <c r="CP115" i="50"/>
  <c r="CO115" i="50"/>
  <c r="CJ215" i="50"/>
  <c r="CR215" i="50"/>
  <c r="CK215" i="50"/>
  <c r="CL215" i="50"/>
  <c r="CM215" i="50"/>
  <c r="CN215" i="50"/>
  <c r="CO215" i="50"/>
  <c r="CP215" i="50"/>
  <c r="CQ215" i="50"/>
  <c r="CI215" i="50"/>
  <c r="CL547" i="50"/>
  <c r="CM547" i="50"/>
  <c r="CN547" i="50"/>
  <c r="CO547" i="50"/>
  <c r="CI547" i="50"/>
  <c r="CQ547" i="50"/>
  <c r="CJ547" i="50"/>
  <c r="CR547" i="50"/>
  <c r="CP547" i="50"/>
  <c r="CK547" i="50"/>
  <c r="CP1214" i="50"/>
  <c r="CI1214" i="50"/>
  <c r="CQ1214" i="50"/>
  <c r="CJ1214" i="50"/>
  <c r="CR1214" i="50"/>
  <c r="CK1214" i="50"/>
  <c r="CM1214" i="50"/>
  <c r="CL1214" i="50"/>
  <c r="CN1214" i="50"/>
  <c r="CO1214" i="50"/>
  <c r="CK1504" i="50"/>
  <c r="CN1504" i="50"/>
  <c r="CL1504" i="50"/>
  <c r="CO1504" i="50"/>
  <c r="CM1504" i="50"/>
  <c r="CP1504" i="50"/>
  <c r="CQ1504" i="50"/>
  <c r="CJ1504" i="50"/>
  <c r="CE1104" i="50"/>
  <c r="CO924" i="50"/>
  <c r="CP924" i="50"/>
  <c r="CI924" i="50"/>
  <c r="CQ924" i="50"/>
  <c r="CJ924" i="50"/>
  <c r="CR924" i="50"/>
  <c r="CM924" i="50"/>
  <c r="CK924" i="50"/>
  <c r="CL924" i="50"/>
  <c r="CN924" i="50"/>
  <c r="CI123" i="50"/>
  <c r="CQ123" i="50"/>
  <c r="CJ123" i="50"/>
  <c r="CR123" i="50"/>
  <c r="CK123" i="50"/>
  <c r="CL123" i="50"/>
  <c r="CM123" i="50"/>
  <c r="CN123" i="50"/>
  <c r="CO123" i="50"/>
  <c r="CP123" i="50"/>
  <c r="CP501" i="50"/>
  <c r="CI501" i="50"/>
  <c r="CQ501" i="50"/>
  <c r="CJ501" i="50"/>
  <c r="CR501" i="50"/>
  <c r="CK501" i="50"/>
  <c r="CM501" i="50"/>
  <c r="CN501" i="50"/>
  <c r="CO501" i="50"/>
  <c r="CL501" i="50"/>
  <c r="CD1130" i="50"/>
  <c r="CP1130" i="50"/>
  <c r="CI1130" i="50"/>
  <c r="CQ1130" i="50"/>
  <c r="CJ1130" i="50"/>
  <c r="CR1130" i="50"/>
  <c r="CK1130" i="50"/>
  <c r="CL1130" i="50"/>
  <c r="CM1130" i="50"/>
  <c r="CN1130" i="50"/>
  <c r="CO1130" i="50"/>
  <c r="CP782" i="50"/>
  <c r="CI782" i="50"/>
  <c r="CQ782" i="50"/>
  <c r="CJ782" i="50"/>
  <c r="CR782" i="50"/>
  <c r="CK782" i="50"/>
  <c r="CM782" i="50"/>
  <c r="CL782" i="50"/>
  <c r="CO782" i="50"/>
  <c r="CN782" i="50"/>
  <c r="CK642" i="50"/>
  <c r="CL642" i="50"/>
  <c r="CM642" i="50"/>
  <c r="CN642" i="50"/>
  <c r="CP642" i="50"/>
  <c r="CI642" i="50"/>
  <c r="CQ642" i="50"/>
  <c r="CJ642" i="50"/>
  <c r="CR642" i="50"/>
  <c r="CO642" i="50"/>
  <c r="CP1118" i="50"/>
  <c r="CI1118" i="50"/>
  <c r="CQ1118" i="50"/>
  <c r="CJ1118" i="50"/>
  <c r="CR1118" i="50"/>
  <c r="CK1118" i="50"/>
  <c r="CL1118" i="50"/>
  <c r="CM1118" i="50"/>
  <c r="CN1118" i="50"/>
  <c r="CO1118" i="50"/>
  <c r="CP350" i="50"/>
  <c r="CI350" i="50"/>
  <c r="CQ350" i="50"/>
  <c r="CJ350" i="50"/>
  <c r="CR350" i="50"/>
  <c r="CK350" i="50"/>
  <c r="CL350" i="50"/>
  <c r="CO350" i="50"/>
  <c r="CM350" i="50"/>
  <c r="CN350" i="50"/>
  <c r="CL1160" i="50"/>
  <c r="CM1160" i="50"/>
  <c r="CN1160" i="50"/>
  <c r="CO1160" i="50"/>
  <c r="CP1160" i="50"/>
  <c r="CI1160" i="50"/>
  <c r="CQ1160" i="50"/>
  <c r="CJ1160" i="50"/>
  <c r="CK1160" i="50"/>
  <c r="CR1160" i="50"/>
  <c r="CL267" i="50"/>
  <c r="CO267" i="50"/>
  <c r="CM267" i="50"/>
  <c r="CR267" i="50"/>
  <c r="CI267" i="50"/>
  <c r="CP1017" i="50"/>
  <c r="CI1017" i="50"/>
  <c r="CQ1017" i="50"/>
  <c r="CJ1017" i="50"/>
  <c r="CR1017" i="50"/>
  <c r="CK1017" i="50"/>
  <c r="CO1017" i="50"/>
  <c r="CL1017" i="50"/>
  <c r="CM1017" i="50"/>
  <c r="CN1017" i="50"/>
  <c r="CP390" i="50"/>
  <c r="CI390" i="50"/>
  <c r="CQ390" i="50"/>
  <c r="CJ390" i="50"/>
  <c r="CR390" i="50"/>
  <c r="CK390" i="50"/>
  <c r="CL390" i="50"/>
  <c r="CO390" i="50"/>
  <c r="CM390" i="50"/>
  <c r="CN390" i="50"/>
  <c r="CJ1144" i="50"/>
  <c r="CL1144" i="50"/>
  <c r="CK1144" i="50"/>
  <c r="CM1144" i="50"/>
  <c r="CR1144" i="50"/>
  <c r="CN1144" i="50"/>
  <c r="CP1144" i="50"/>
  <c r="CI1144" i="50"/>
  <c r="CO1320" i="50"/>
  <c r="CP1320" i="50"/>
  <c r="CI1320" i="50"/>
  <c r="CQ1320" i="50"/>
  <c r="CJ1320" i="50"/>
  <c r="CR1320" i="50"/>
  <c r="CK1320" i="50"/>
  <c r="CL1320" i="50"/>
  <c r="CM1320" i="50"/>
  <c r="CN1320" i="50"/>
  <c r="CJ560" i="50"/>
  <c r="CR560" i="50"/>
  <c r="CK560" i="50"/>
  <c r="CL560" i="50"/>
  <c r="CM560" i="50"/>
  <c r="CO560" i="50"/>
  <c r="CP560" i="50"/>
  <c r="CN560" i="50"/>
  <c r="CQ560" i="50"/>
  <c r="CI560" i="50"/>
  <c r="CI32" i="50"/>
  <c r="CQ32" i="50"/>
  <c r="CL32" i="50"/>
  <c r="CN32" i="50"/>
  <c r="CP32" i="50"/>
  <c r="CJ32" i="50"/>
  <c r="CK32" i="50"/>
  <c r="CM32" i="50"/>
  <c r="CO32" i="50"/>
  <c r="CR32" i="50"/>
  <c r="CK47" i="50"/>
  <c r="CP47" i="50"/>
  <c r="CJ47" i="50"/>
  <c r="CR47" i="50"/>
  <c r="CI47" i="50"/>
  <c r="CL47" i="50"/>
  <c r="CM47" i="50"/>
  <c r="CN47" i="50"/>
  <c r="CO47" i="50"/>
  <c r="CQ47" i="50"/>
  <c r="CN771" i="50"/>
  <c r="CP771" i="50"/>
  <c r="CI771" i="50"/>
  <c r="CQ771" i="50"/>
  <c r="CJ771" i="50"/>
  <c r="CR771" i="50"/>
  <c r="CK771" i="50"/>
  <c r="CL771" i="50"/>
  <c r="CM771" i="50"/>
  <c r="CO771" i="50"/>
  <c r="BX1555" i="50"/>
  <c r="CK303" i="50"/>
  <c r="CL303" i="50"/>
  <c r="CM303" i="50"/>
  <c r="CP303" i="50"/>
  <c r="CI303" i="50"/>
  <c r="CJ303" i="50"/>
  <c r="CN303" i="50"/>
  <c r="CO303" i="50"/>
  <c r="CQ303" i="50"/>
  <c r="CR303" i="50"/>
  <c r="CL1220" i="50"/>
  <c r="CM1220" i="50"/>
  <c r="CN1220" i="50"/>
  <c r="CO1220" i="50"/>
  <c r="CI1220" i="50"/>
  <c r="CQ1220" i="50"/>
  <c r="CJ1220" i="50"/>
  <c r="CK1220" i="50"/>
  <c r="CP1220" i="50"/>
  <c r="CR1220" i="50"/>
  <c r="CJ401" i="50"/>
  <c r="CR401" i="50"/>
  <c r="CK401" i="50"/>
  <c r="CL401" i="50"/>
  <c r="CM401" i="50"/>
  <c r="CQ401" i="50"/>
  <c r="CN401" i="50"/>
  <c r="CO401" i="50"/>
  <c r="CI401" i="50"/>
  <c r="CP401" i="50"/>
  <c r="CJ1024" i="50"/>
  <c r="CR1024" i="50"/>
  <c r="CK1024" i="50"/>
  <c r="CL1024" i="50"/>
  <c r="CM1024" i="50"/>
  <c r="CI1024" i="50"/>
  <c r="CQ1024" i="50"/>
  <c r="CN1024" i="50"/>
  <c r="CO1024" i="50"/>
  <c r="CP1024" i="50"/>
  <c r="CI151" i="50"/>
  <c r="CQ151" i="50"/>
  <c r="CJ151" i="50"/>
  <c r="CR151" i="50"/>
  <c r="CK151" i="50"/>
  <c r="CL151" i="50"/>
  <c r="CM151" i="50"/>
  <c r="CN151" i="50"/>
  <c r="CO151" i="50"/>
  <c r="CP151" i="50"/>
  <c r="CK175" i="50"/>
  <c r="CL175" i="50"/>
  <c r="CM175" i="50"/>
  <c r="CN175" i="50"/>
  <c r="CP175" i="50"/>
  <c r="CI175" i="50"/>
  <c r="CQ175" i="50"/>
  <c r="CJ175" i="50"/>
  <c r="CO175" i="50"/>
  <c r="CR175" i="50"/>
  <c r="CI333" i="50"/>
  <c r="CQ333" i="50"/>
  <c r="CJ333" i="50"/>
  <c r="CR333" i="50"/>
  <c r="CK333" i="50"/>
  <c r="CL333" i="50"/>
  <c r="CM333" i="50"/>
  <c r="CN333" i="50"/>
  <c r="CO333" i="50"/>
  <c r="CP333" i="50"/>
  <c r="CD729" i="50"/>
  <c r="CJ729" i="50"/>
  <c r="CR729" i="50"/>
  <c r="CK729" i="50"/>
  <c r="CL729" i="50"/>
  <c r="CM729" i="50"/>
  <c r="CN729" i="50"/>
  <c r="CO729" i="50"/>
  <c r="CI729" i="50"/>
  <c r="CQ729" i="50"/>
  <c r="CP729" i="50"/>
  <c r="CL1232" i="50"/>
  <c r="CM1232" i="50"/>
  <c r="CN1232" i="50"/>
  <c r="CO1232" i="50"/>
  <c r="CI1232" i="50"/>
  <c r="CQ1232" i="50"/>
  <c r="CJ1232" i="50"/>
  <c r="CK1232" i="50"/>
  <c r="CP1232" i="50"/>
  <c r="CR1232" i="50"/>
  <c r="CM343" i="50"/>
  <c r="CN343" i="50"/>
  <c r="CO343" i="50"/>
  <c r="CP343" i="50"/>
  <c r="CR343" i="50"/>
  <c r="CI343" i="50"/>
  <c r="CJ343" i="50"/>
  <c r="CQ343" i="50"/>
  <c r="CK343" i="50"/>
  <c r="CL343" i="50"/>
  <c r="CL1043" i="50"/>
  <c r="CM1043" i="50"/>
  <c r="CN1043" i="50"/>
  <c r="CO1043" i="50"/>
  <c r="CK1043" i="50"/>
  <c r="CI1043" i="50"/>
  <c r="CJ1043" i="50"/>
  <c r="CP1043" i="50"/>
  <c r="CQ1043" i="50"/>
  <c r="CR1043" i="50"/>
  <c r="CP521" i="50"/>
  <c r="CI521" i="50"/>
  <c r="CQ521" i="50"/>
  <c r="CJ521" i="50"/>
  <c r="CR521" i="50"/>
  <c r="CK521" i="50"/>
  <c r="CM521" i="50"/>
  <c r="CN521" i="50"/>
  <c r="CL521" i="50"/>
  <c r="CO521" i="50"/>
  <c r="CK122" i="50"/>
  <c r="CL122" i="50"/>
  <c r="CM122" i="50"/>
  <c r="CN122" i="50"/>
  <c r="CO122" i="50"/>
  <c r="CP122" i="50"/>
  <c r="CJ122" i="50"/>
  <c r="CQ122" i="50"/>
  <c r="CR122" i="50"/>
  <c r="CI122" i="50"/>
  <c r="CD662" i="50"/>
  <c r="CK662" i="50"/>
  <c r="CL662" i="50"/>
  <c r="CM662" i="50"/>
  <c r="CN662" i="50"/>
  <c r="CP662" i="50"/>
  <c r="CI662" i="50"/>
  <c r="CQ662" i="50"/>
  <c r="CO662" i="50"/>
  <c r="CR662" i="50"/>
  <c r="CJ662" i="50"/>
  <c r="CK469" i="50"/>
  <c r="CN469" i="50"/>
  <c r="CO469" i="50"/>
  <c r="CP469" i="50"/>
  <c r="CQ469" i="50"/>
  <c r="CJ469" i="50"/>
  <c r="CL469" i="50"/>
  <c r="CM469" i="50"/>
  <c r="CR469" i="50"/>
  <c r="CI469" i="50"/>
  <c r="CN554" i="50"/>
  <c r="CO554" i="50"/>
  <c r="CP554" i="50"/>
  <c r="CI554" i="50"/>
  <c r="CQ554" i="50"/>
  <c r="CK554" i="50"/>
  <c r="CL554" i="50"/>
  <c r="CJ554" i="50"/>
  <c r="CM554" i="50"/>
  <c r="CR554" i="50"/>
  <c r="CN819" i="50"/>
  <c r="CO819" i="50"/>
  <c r="CP819" i="50"/>
  <c r="CI819" i="50"/>
  <c r="CQ819" i="50"/>
  <c r="CK819" i="50"/>
  <c r="CR819" i="50"/>
  <c r="CJ819" i="50"/>
  <c r="CL819" i="50"/>
  <c r="CM819" i="50"/>
  <c r="CL234" i="50"/>
  <c r="CJ234" i="50"/>
  <c r="CM234" i="50"/>
  <c r="CK234" i="50"/>
  <c r="CN234" i="50"/>
  <c r="CO234" i="50"/>
  <c r="CI234" i="50"/>
  <c r="CQ234" i="50"/>
  <c r="CI1048" i="50"/>
  <c r="CQ1048" i="50"/>
  <c r="CN1048" i="50"/>
  <c r="CJ1048" i="50"/>
  <c r="CO1048" i="50"/>
  <c r="CK1048" i="50"/>
  <c r="CL1048" i="50"/>
  <c r="CL816" i="50"/>
  <c r="CM816" i="50"/>
  <c r="CN816" i="50"/>
  <c r="CO816" i="50"/>
  <c r="CI816" i="50"/>
  <c r="CQ816" i="50"/>
  <c r="CJ816" i="50"/>
  <c r="CK816" i="50"/>
  <c r="CR816" i="50"/>
  <c r="CP816" i="50"/>
  <c r="CO1456" i="50"/>
  <c r="CP1456" i="50"/>
  <c r="CI1456" i="50"/>
  <c r="CQ1456" i="50"/>
  <c r="CJ1456" i="50"/>
  <c r="CR1456" i="50"/>
  <c r="CL1456" i="50"/>
  <c r="CM1456" i="50"/>
  <c r="CN1456" i="50"/>
  <c r="CK1456" i="50"/>
  <c r="CP862" i="50"/>
  <c r="CI862" i="50"/>
  <c r="CQ862" i="50"/>
  <c r="CJ862" i="50"/>
  <c r="CR862" i="50"/>
  <c r="CK862" i="50"/>
  <c r="CL862" i="50"/>
  <c r="CM862" i="50"/>
  <c r="CO862" i="50"/>
  <c r="CN862" i="50"/>
  <c r="CP1033" i="50"/>
  <c r="CI1033" i="50"/>
  <c r="CQ1033" i="50"/>
  <c r="CJ1033" i="50"/>
  <c r="CR1033" i="50"/>
  <c r="CK1033" i="50"/>
  <c r="CO1033" i="50"/>
  <c r="CL1033" i="50"/>
  <c r="CM1033" i="50"/>
  <c r="CN1033" i="50"/>
  <c r="CN1014" i="50"/>
  <c r="CO1014" i="50"/>
  <c r="CP1014" i="50"/>
  <c r="CI1014" i="50"/>
  <c r="CQ1014" i="50"/>
  <c r="CM1014" i="50"/>
  <c r="CJ1014" i="50"/>
  <c r="CK1014" i="50"/>
  <c r="CL1014" i="50"/>
  <c r="CR1014" i="50"/>
  <c r="CO338" i="50"/>
  <c r="CP338" i="50"/>
  <c r="CI338" i="50"/>
  <c r="CQ338" i="50"/>
  <c r="CJ338" i="50"/>
  <c r="CR338" i="50"/>
  <c r="CK338" i="50"/>
  <c r="CL338" i="50"/>
  <c r="CM338" i="50"/>
  <c r="CN338" i="50"/>
  <c r="CK873" i="50"/>
  <c r="CL873" i="50"/>
  <c r="CM873" i="50"/>
  <c r="CI873" i="50"/>
  <c r="CO873" i="50"/>
  <c r="CJ873" i="50"/>
  <c r="CQ873" i="50"/>
  <c r="CL776" i="50"/>
  <c r="CN776" i="50"/>
  <c r="CO776" i="50"/>
  <c r="CP776" i="50"/>
  <c r="CI776" i="50"/>
  <c r="CQ776" i="50"/>
  <c r="CJ776" i="50"/>
  <c r="CK776" i="50"/>
  <c r="CR776" i="50"/>
  <c r="CM776" i="50"/>
  <c r="CK902" i="50"/>
  <c r="CL902" i="50"/>
  <c r="CM902" i="50"/>
  <c r="CN902" i="50"/>
  <c r="CP902" i="50"/>
  <c r="CI902" i="50"/>
  <c r="CQ902" i="50"/>
  <c r="CJ902" i="50"/>
  <c r="CO902" i="50"/>
  <c r="CR902" i="50"/>
  <c r="CI180" i="50"/>
  <c r="CQ180" i="50"/>
  <c r="CJ180" i="50"/>
  <c r="CR180" i="50"/>
  <c r="CK180" i="50"/>
  <c r="CL180" i="50"/>
  <c r="CN180" i="50"/>
  <c r="CO180" i="50"/>
  <c r="CM180" i="50"/>
  <c r="CP180" i="50"/>
  <c r="CL1252" i="50"/>
  <c r="CM1252" i="50"/>
  <c r="CN1252" i="50"/>
  <c r="CO1252" i="50"/>
  <c r="CI1252" i="50"/>
  <c r="CQ1252" i="50"/>
  <c r="CJ1252" i="50"/>
  <c r="CK1252" i="50"/>
  <c r="CP1252" i="50"/>
  <c r="CR1252" i="50"/>
  <c r="CP485" i="50"/>
  <c r="CI485" i="50"/>
  <c r="CQ485" i="50"/>
  <c r="CJ485" i="50"/>
  <c r="CR485" i="50"/>
  <c r="CK485" i="50"/>
  <c r="CM485" i="50"/>
  <c r="CN485" i="50"/>
  <c r="CO485" i="50"/>
  <c r="CL485" i="50"/>
  <c r="CK283" i="50"/>
  <c r="CL283" i="50"/>
  <c r="CM283" i="50"/>
  <c r="CN283" i="50"/>
  <c r="CP283" i="50"/>
  <c r="CI283" i="50"/>
  <c r="CJ283" i="50"/>
  <c r="CO283" i="50"/>
  <c r="CQ283" i="50"/>
  <c r="CR283" i="50"/>
  <c r="CJ441" i="50"/>
  <c r="CR441" i="50"/>
  <c r="CL441" i="50"/>
  <c r="CM441" i="50"/>
  <c r="CN441" i="50"/>
  <c r="CO441" i="50"/>
  <c r="CP441" i="50"/>
  <c r="CQ441" i="50"/>
  <c r="CI441" i="50"/>
  <c r="CK441" i="50"/>
  <c r="CP1009" i="50"/>
  <c r="CI1009" i="50"/>
  <c r="CQ1009" i="50"/>
  <c r="CJ1009" i="50"/>
  <c r="CR1009" i="50"/>
  <c r="CK1009" i="50"/>
  <c r="CO1009" i="50"/>
  <c r="CL1009" i="50"/>
  <c r="CM1009" i="50"/>
  <c r="CN1009" i="50"/>
  <c r="CN1500" i="50"/>
  <c r="CO1500" i="50"/>
  <c r="CP1500" i="50"/>
  <c r="CI1500" i="50"/>
  <c r="CQ1500" i="50"/>
  <c r="CJ1500" i="50"/>
  <c r="CR1500" i="50"/>
  <c r="CK1500" i="50"/>
  <c r="CL1500" i="50"/>
  <c r="CM1500" i="50"/>
  <c r="CL1051" i="50"/>
  <c r="CM1051" i="50"/>
  <c r="CN1051" i="50"/>
  <c r="CO1051" i="50"/>
  <c r="CK1051" i="50"/>
  <c r="CJ1051" i="50"/>
  <c r="CP1051" i="50"/>
  <c r="CQ1051" i="50"/>
  <c r="CR1051" i="50"/>
  <c r="CI1051" i="50"/>
  <c r="CJ1498" i="50"/>
  <c r="CR1498" i="50"/>
  <c r="CK1498" i="50"/>
  <c r="CL1498" i="50"/>
  <c r="CM1498" i="50"/>
  <c r="CN1498" i="50"/>
  <c r="CO1498" i="50"/>
  <c r="CP1498" i="50"/>
  <c r="CI1498" i="50"/>
  <c r="CQ1498" i="50"/>
  <c r="CK918" i="50"/>
  <c r="CL918" i="50"/>
  <c r="CM918" i="50"/>
  <c r="CN918" i="50"/>
  <c r="CP918" i="50"/>
  <c r="CI918" i="50"/>
  <c r="CQ918" i="50"/>
  <c r="CJ918" i="50"/>
  <c r="CO918" i="50"/>
  <c r="CR918" i="50"/>
  <c r="CI107" i="50"/>
  <c r="CQ107" i="50"/>
  <c r="CJ107" i="50"/>
  <c r="CR107" i="50"/>
  <c r="CK107" i="50"/>
  <c r="CL107" i="50"/>
  <c r="CM107" i="50"/>
  <c r="CN107" i="50"/>
  <c r="CO107" i="50"/>
  <c r="CP107" i="50"/>
  <c r="CO120" i="50"/>
  <c r="CP120" i="50"/>
  <c r="CI120" i="50"/>
  <c r="CQ120" i="50"/>
  <c r="CJ120" i="50"/>
  <c r="CR120" i="50"/>
  <c r="CK120" i="50"/>
  <c r="CL120" i="50"/>
  <c r="CM120" i="50"/>
  <c r="CN120" i="50"/>
  <c r="CN546" i="50"/>
  <c r="CO546" i="50"/>
  <c r="CP546" i="50"/>
  <c r="CI546" i="50"/>
  <c r="CQ546" i="50"/>
  <c r="CK546" i="50"/>
  <c r="CL546" i="50"/>
  <c r="CM546" i="50"/>
  <c r="CR546" i="50"/>
  <c r="CJ546" i="50"/>
  <c r="CL575" i="50"/>
  <c r="CM575" i="50"/>
  <c r="CN575" i="50"/>
  <c r="CO575" i="50"/>
  <c r="CI575" i="50"/>
  <c r="CQ575" i="50"/>
  <c r="CJ575" i="50"/>
  <c r="CR575" i="50"/>
  <c r="CK575" i="50"/>
  <c r="CP575" i="50"/>
  <c r="CO177" i="50"/>
  <c r="CP177" i="50"/>
  <c r="CI177" i="50"/>
  <c r="CQ177" i="50"/>
  <c r="CJ177" i="50"/>
  <c r="CR177" i="50"/>
  <c r="CL177" i="50"/>
  <c r="CM177" i="50"/>
  <c r="CK177" i="50"/>
  <c r="CN177" i="50"/>
  <c r="CL1481" i="50"/>
  <c r="CM1481" i="50"/>
  <c r="CN1481" i="50"/>
  <c r="CO1481" i="50"/>
  <c r="CP1481" i="50"/>
  <c r="CI1481" i="50"/>
  <c r="CQ1481" i="50"/>
  <c r="CJ1481" i="50"/>
  <c r="CR1481" i="50"/>
  <c r="CK1481" i="50"/>
  <c r="CR929" i="50"/>
  <c r="CL929" i="50"/>
  <c r="CP929" i="50"/>
  <c r="CK929" i="50"/>
  <c r="CP525" i="50"/>
  <c r="CI525" i="50"/>
  <c r="CQ525" i="50"/>
  <c r="CJ525" i="50"/>
  <c r="CR525" i="50"/>
  <c r="CK525" i="50"/>
  <c r="CM525" i="50"/>
  <c r="CN525" i="50"/>
  <c r="CL525" i="50"/>
  <c r="CO525" i="50"/>
  <c r="CP706" i="50"/>
  <c r="CI706" i="50"/>
  <c r="CQ706" i="50"/>
  <c r="CJ706" i="50"/>
  <c r="CR706" i="50"/>
  <c r="CK706" i="50"/>
  <c r="CL706" i="50"/>
  <c r="CM706" i="50"/>
  <c r="CN706" i="50"/>
  <c r="CO706" i="50"/>
  <c r="CN558" i="50"/>
  <c r="CO558" i="50"/>
  <c r="CP558" i="50"/>
  <c r="CI558" i="50"/>
  <c r="CQ558" i="50"/>
  <c r="CK558" i="50"/>
  <c r="CL558" i="50"/>
  <c r="CJ558" i="50"/>
  <c r="CM558" i="50"/>
  <c r="CR558" i="50"/>
  <c r="CJ393" i="50"/>
  <c r="CR393" i="50"/>
  <c r="CK393" i="50"/>
  <c r="CL393" i="50"/>
  <c r="CM393" i="50"/>
  <c r="CQ393" i="50"/>
  <c r="CN393" i="50"/>
  <c r="CO393" i="50"/>
  <c r="CP393" i="50"/>
  <c r="CI393" i="50"/>
  <c r="CN958" i="50"/>
  <c r="CO958" i="50"/>
  <c r="CP958" i="50"/>
  <c r="CI958" i="50"/>
  <c r="CQ958" i="50"/>
  <c r="CJ958" i="50"/>
  <c r="CR958" i="50"/>
  <c r="CM958" i="50"/>
  <c r="CK958" i="50"/>
  <c r="CL958" i="50"/>
  <c r="CL1196" i="50"/>
  <c r="CM1196" i="50"/>
  <c r="CN1196" i="50"/>
  <c r="CO1196" i="50"/>
  <c r="CP1196" i="50"/>
  <c r="CI1196" i="50"/>
  <c r="CQ1196" i="50"/>
  <c r="CJ1196" i="50"/>
  <c r="CK1196" i="50"/>
  <c r="CR1196" i="50"/>
  <c r="CJ262" i="50"/>
  <c r="CR262" i="50"/>
  <c r="CI262" i="50"/>
  <c r="CK262" i="50"/>
  <c r="CN262" i="50"/>
  <c r="CQ262" i="50"/>
  <c r="CO262" i="50"/>
  <c r="CJ853" i="50"/>
  <c r="CR853" i="50"/>
  <c r="CK853" i="50"/>
  <c r="CL853" i="50"/>
  <c r="CM853" i="50"/>
  <c r="CP853" i="50"/>
  <c r="CQ853" i="50"/>
  <c r="CI853" i="50"/>
  <c r="CN853" i="50"/>
  <c r="CO853" i="50"/>
  <c r="CR1217" i="50"/>
  <c r="CQ1217" i="50"/>
  <c r="CK1217" i="50"/>
  <c r="CM1217" i="50"/>
  <c r="CI1217" i="50"/>
  <c r="CN1217" i="50"/>
  <c r="CP850" i="50"/>
  <c r="CI850" i="50"/>
  <c r="CQ850" i="50"/>
  <c r="CJ850" i="50"/>
  <c r="CR850" i="50"/>
  <c r="CK850" i="50"/>
  <c r="CN850" i="50"/>
  <c r="CO850" i="50"/>
  <c r="CL850" i="50"/>
  <c r="CM850" i="50"/>
  <c r="CI1081" i="50"/>
  <c r="CJ1081" i="50"/>
  <c r="CP1081" i="50"/>
  <c r="CR1081" i="50"/>
  <c r="CQ1081" i="50"/>
  <c r="CK1081" i="50"/>
  <c r="CM1081" i="50"/>
  <c r="CN1081" i="50"/>
  <c r="CJ572" i="50"/>
  <c r="CR572" i="50"/>
  <c r="CK572" i="50"/>
  <c r="CL572" i="50"/>
  <c r="CM572" i="50"/>
  <c r="CO572" i="50"/>
  <c r="CP572" i="50"/>
  <c r="CI572" i="50"/>
  <c r="CN572" i="50"/>
  <c r="CQ572" i="50"/>
  <c r="CL959" i="50"/>
  <c r="CM959" i="50"/>
  <c r="CN959" i="50"/>
  <c r="CO959" i="50"/>
  <c r="CP959" i="50"/>
  <c r="CK959" i="50"/>
  <c r="CI959" i="50"/>
  <c r="CJ959" i="50"/>
  <c r="CQ959" i="50"/>
  <c r="CR959" i="50"/>
  <c r="CJ516" i="50"/>
  <c r="CR516" i="50"/>
  <c r="CK516" i="50"/>
  <c r="CL516" i="50"/>
  <c r="CM516" i="50"/>
  <c r="CO516" i="50"/>
  <c r="CP516" i="50"/>
  <c r="CI516" i="50"/>
  <c r="CN516" i="50"/>
  <c r="CQ516" i="50"/>
  <c r="CO1372" i="50"/>
  <c r="CP1372" i="50"/>
  <c r="CI1372" i="50"/>
  <c r="CQ1372" i="50"/>
  <c r="CJ1372" i="50"/>
  <c r="CR1372" i="50"/>
  <c r="CK1372" i="50"/>
  <c r="CL1372" i="50"/>
  <c r="CM1372" i="50"/>
  <c r="CN1372" i="50"/>
  <c r="CL416" i="50"/>
  <c r="CM416" i="50"/>
  <c r="CN416" i="50"/>
  <c r="CO416" i="50"/>
  <c r="CK416" i="50"/>
  <c r="CP416" i="50"/>
  <c r="CQ416" i="50"/>
  <c r="CR416" i="50"/>
  <c r="CI416" i="50"/>
  <c r="CJ416" i="50"/>
  <c r="CP98" i="50"/>
  <c r="CI98" i="50"/>
  <c r="CQ98" i="50"/>
  <c r="CK98" i="50"/>
  <c r="CL98" i="50"/>
  <c r="CM98" i="50"/>
  <c r="CR98" i="50"/>
  <c r="CJ98" i="50"/>
  <c r="CN98" i="50"/>
  <c r="CO98" i="50"/>
  <c r="CP1495" i="50"/>
  <c r="CI1495" i="50"/>
  <c r="CQ1495" i="50"/>
  <c r="CJ1495" i="50"/>
  <c r="CR1495" i="50"/>
  <c r="CK1495" i="50"/>
  <c r="CL1495" i="50"/>
  <c r="CM1495" i="50"/>
  <c r="CN1495" i="50"/>
  <c r="CO1495" i="50"/>
  <c r="CM286" i="50"/>
  <c r="CN286" i="50"/>
  <c r="CO286" i="50"/>
  <c r="CP286" i="50"/>
  <c r="CJ286" i="50"/>
  <c r="CR286" i="50"/>
  <c r="CI286" i="50"/>
  <c r="CL286" i="50"/>
  <c r="CQ286" i="50"/>
  <c r="CK286" i="50"/>
  <c r="CK1418" i="50"/>
  <c r="CL1418" i="50"/>
  <c r="CM1418" i="50"/>
  <c r="CN1418" i="50"/>
  <c r="CP1418" i="50"/>
  <c r="CI1418" i="50"/>
  <c r="CJ1418" i="50"/>
  <c r="CO1418" i="50"/>
  <c r="CQ1418" i="50"/>
  <c r="CR1418" i="50"/>
  <c r="CN875" i="50"/>
  <c r="CO875" i="50"/>
  <c r="CP875" i="50"/>
  <c r="CI875" i="50"/>
  <c r="CQ875" i="50"/>
  <c r="CJ875" i="50"/>
  <c r="CK875" i="50"/>
  <c r="CM875" i="50"/>
  <c r="CR875" i="50"/>
  <c r="CL875" i="50"/>
  <c r="CJ568" i="50"/>
  <c r="CR568" i="50"/>
  <c r="CK568" i="50"/>
  <c r="CL568" i="50"/>
  <c r="CM568" i="50"/>
  <c r="CO568" i="50"/>
  <c r="CP568" i="50"/>
  <c r="CI568" i="50"/>
  <c r="CQ568" i="50"/>
  <c r="CN568" i="50"/>
  <c r="CP1242" i="50"/>
  <c r="CI1242" i="50"/>
  <c r="CQ1242" i="50"/>
  <c r="CJ1242" i="50"/>
  <c r="CR1242" i="50"/>
  <c r="CK1242" i="50"/>
  <c r="CM1242" i="50"/>
  <c r="CO1242" i="50"/>
  <c r="CL1242" i="50"/>
  <c r="CN1242" i="50"/>
  <c r="CJ219" i="50"/>
  <c r="CR219" i="50"/>
  <c r="CK219" i="50"/>
  <c r="CL219" i="50"/>
  <c r="CM219" i="50"/>
  <c r="CN219" i="50"/>
  <c r="CO219" i="50"/>
  <c r="CI219" i="50"/>
  <c r="CP219" i="50"/>
  <c r="CQ219" i="50"/>
  <c r="CM274" i="50"/>
  <c r="CN274" i="50"/>
  <c r="CO274" i="50"/>
  <c r="CP274" i="50"/>
  <c r="CJ274" i="50"/>
  <c r="CR274" i="50"/>
  <c r="CK274" i="50"/>
  <c r="CL274" i="50"/>
  <c r="CQ274" i="50"/>
  <c r="CI274" i="50"/>
  <c r="CI349" i="50"/>
  <c r="CJ349" i="50"/>
  <c r="CR349" i="50"/>
  <c r="CK349" i="50"/>
  <c r="CL349" i="50"/>
  <c r="CM349" i="50"/>
  <c r="CN349" i="50"/>
  <c r="CQ349" i="50"/>
  <c r="CO349" i="50"/>
  <c r="CP349" i="50"/>
  <c r="CN570" i="50"/>
  <c r="CO570" i="50"/>
  <c r="CP570" i="50"/>
  <c r="CI570" i="50"/>
  <c r="CQ570" i="50"/>
  <c r="CK570" i="50"/>
  <c r="CL570" i="50"/>
  <c r="CJ570" i="50"/>
  <c r="CM570" i="50"/>
  <c r="CR570" i="50"/>
  <c r="CO124" i="50"/>
  <c r="CP124" i="50"/>
  <c r="CI124" i="50"/>
  <c r="CQ124" i="50"/>
  <c r="CJ124" i="50"/>
  <c r="CR124" i="50"/>
  <c r="CK124" i="50"/>
  <c r="CL124" i="50"/>
  <c r="CM124" i="50"/>
  <c r="CN124" i="50"/>
  <c r="CN99" i="50"/>
  <c r="CO99" i="50"/>
  <c r="CI99" i="50"/>
  <c r="CQ99" i="50"/>
  <c r="CJ99" i="50"/>
  <c r="CR99" i="50"/>
  <c r="CK99" i="50"/>
  <c r="CL99" i="50"/>
  <c r="CM99" i="50"/>
  <c r="CP99" i="50"/>
  <c r="CP426" i="50"/>
  <c r="CJ426" i="50"/>
  <c r="CR426" i="50"/>
  <c r="CK426" i="50"/>
  <c r="CI426" i="50"/>
  <c r="CL426" i="50"/>
  <c r="CM426" i="50"/>
  <c r="CN426" i="50"/>
  <c r="CQ426" i="50"/>
  <c r="CO426" i="50"/>
  <c r="CL92" i="50"/>
  <c r="CM92" i="50"/>
  <c r="CO92" i="50"/>
  <c r="CP92" i="50"/>
  <c r="CI92" i="50"/>
  <c r="CQ92" i="50"/>
  <c r="CN92" i="50"/>
  <c r="CR92" i="50"/>
  <c r="CJ92" i="50"/>
  <c r="CK92" i="50"/>
  <c r="CP690" i="50"/>
  <c r="CI690" i="50"/>
  <c r="CQ690" i="50"/>
  <c r="CJ690" i="50"/>
  <c r="CR690" i="50"/>
  <c r="CK690" i="50"/>
  <c r="CL690" i="50"/>
  <c r="CM690" i="50"/>
  <c r="CN690" i="50"/>
  <c r="CO690" i="50"/>
  <c r="CQ236" i="50"/>
  <c r="CQ375" i="50"/>
  <c r="CR962" i="50"/>
  <c r="CR1533" i="50"/>
  <c r="CL1533" i="50"/>
  <c r="CP1018" i="50"/>
  <c r="CM1109" i="50"/>
  <c r="CL228" i="50"/>
  <c r="CP309" i="50"/>
  <c r="CI309" i="50"/>
  <c r="CP610" i="50"/>
  <c r="CO1170" i="50"/>
  <c r="CI1170" i="50"/>
  <c r="CJ1091" i="50"/>
  <c r="CJ957" i="50"/>
  <c r="CM957" i="50"/>
  <c r="CM1097" i="50"/>
  <c r="CP1423" i="50"/>
  <c r="CQ1423" i="50"/>
  <c r="CQ1289" i="50"/>
  <c r="CJ159" i="50"/>
  <c r="CO12" i="50"/>
  <c r="CQ12" i="50"/>
  <c r="CL721" i="50"/>
  <c r="CL321" i="50"/>
  <c r="CM86" i="50"/>
  <c r="CM355" i="50"/>
  <c r="CO355" i="50"/>
  <c r="CL64" i="50"/>
  <c r="CO26" i="50"/>
  <c r="CL449" i="50"/>
  <c r="CJ587" i="50"/>
  <c r="CM1411" i="50"/>
  <c r="CL1099" i="50"/>
  <c r="CJ595" i="50"/>
  <c r="CQ870" i="50"/>
  <c r="CN991" i="50"/>
  <c r="CR1395" i="50"/>
  <c r="CN1000" i="50"/>
  <c r="CN28" i="50"/>
  <c r="CO1176" i="50"/>
  <c r="CO324" i="50"/>
  <c r="CL329" i="50"/>
  <c r="CK427" i="50"/>
  <c r="CL964" i="50"/>
  <c r="CQ311" i="50"/>
  <c r="CR1073" i="50"/>
  <c r="CP400" i="50"/>
  <c r="CN1364" i="50"/>
  <c r="CO1192" i="50"/>
  <c r="CO231" i="50"/>
  <c r="CR604" i="50"/>
  <c r="CR1260" i="50"/>
  <c r="CP1437" i="50"/>
  <c r="CJ944" i="50"/>
  <c r="CR906" i="50"/>
  <c r="CR325" i="50"/>
  <c r="CQ929" i="50"/>
  <c r="CJ678" i="50"/>
  <c r="CJ1282" i="50"/>
  <c r="CM939" i="50"/>
  <c r="CR1079" i="50"/>
  <c r="CO565" i="50"/>
  <c r="CI628" i="50"/>
  <c r="CN676" i="50"/>
  <c r="CL926" i="50"/>
  <c r="CJ1085" i="50"/>
  <c r="CM549" i="50"/>
  <c r="CO988" i="50"/>
  <c r="CJ1217" i="50"/>
  <c r="CL1409" i="50"/>
  <c r="CP292" i="50"/>
  <c r="CJ364" i="50"/>
  <c r="CP1066" i="50"/>
  <c r="CN1422" i="50"/>
  <c r="CJ1285" i="50"/>
  <c r="CR1285" i="50"/>
  <c r="CK1285" i="50"/>
  <c r="CL1285" i="50"/>
  <c r="CO1285" i="50"/>
  <c r="CM1285" i="50"/>
  <c r="CN1285" i="50"/>
  <c r="CP1285" i="50"/>
  <c r="CQ1285" i="50"/>
  <c r="CI1285" i="50"/>
  <c r="CO1028" i="50"/>
  <c r="CM936" i="50"/>
  <c r="CJ945" i="50"/>
  <c r="CJ608" i="50"/>
  <c r="CN1076" i="50"/>
  <c r="CR1086" i="50"/>
  <c r="CK259" i="50"/>
  <c r="CP1078" i="50"/>
  <c r="CP1026" i="50"/>
  <c r="CJ1534" i="50"/>
  <c r="CR1258" i="50"/>
  <c r="CR131" i="50"/>
  <c r="CM380" i="50"/>
  <c r="CK1139" i="50"/>
  <c r="CL55" i="50"/>
  <c r="CP16" i="50"/>
  <c r="CJ631" i="50"/>
  <c r="CR1048" i="50"/>
  <c r="CO1400" i="50"/>
  <c r="CP1400" i="50"/>
  <c r="CI1400" i="50"/>
  <c r="CQ1400" i="50"/>
  <c r="CJ1400" i="50"/>
  <c r="CR1400" i="50"/>
  <c r="CL1400" i="50"/>
  <c r="CK1400" i="50"/>
  <c r="CM1400" i="50"/>
  <c r="CN1400" i="50"/>
  <c r="CP511" i="50"/>
  <c r="CI621" i="50"/>
  <c r="CO667" i="50"/>
  <c r="CK82" i="50"/>
  <c r="CL1012" i="50"/>
  <c r="CP1468" i="50"/>
  <c r="CM1428" i="50"/>
  <c r="CN1016" i="50"/>
  <c r="CL919" i="50"/>
  <c r="CL1237" i="50"/>
  <c r="CI941" i="50"/>
  <c r="CM1545" i="50"/>
  <c r="CO475" i="50"/>
  <c r="CI1090" i="50"/>
  <c r="CJ732" i="50"/>
  <c r="CN873" i="50"/>
  <c r="CJ1143" i="50"/>
  <c r="CP262" i="50"/>
  <c r="CM1528" i="50"/>
  <c r="CL1199" i="50"/>
  <c r="CN968" i="50"/>
  <c r="CI1010" i="50"/>
  <c r="CO147" i="50"/>
  <c r="CM301" i="50"/>
  <c r="CR190" i="50"/>
  <c r="CD1107" i="50"/>
  <c r="CR1107" i="50"/>
  <c r="CK1107" i="50"/>
  <c r="CN1107" i="50"/>
  <c r="CL1107" i="50"/>
  <c r="CO1107" i="50"/>
  <c r="CM1107" i="50"/>
  <c r="CI1107" i="50"/>
  <c r="CQ1107" i="50"/>
  <c r="CD1338" i="50"/>
  <c r="CK1338" i="50"/>
  <c r="CL1338" i="50"/>
  <c r="CM1338" i="50"/>
  <c r="CN1338" i="50"/>
  <c r="CO1338" i="50"/>
  <c r="CP1338" i="50"/>
  <c r="CI1338" i="50"/>
  <c r="CJ1338" i="50"/>
  <c r="CQ1338" i="50"/>
  <c r="CR1338" i="50"/>
  <c r="CD168" i="50"/>
  <c r="CK168" i="50"/>
  <c r="CL168" i="50"/>
  <c r="CN168" i="50"/>
  <c r="CO168" i="50"/>
  <c r="CQ168" i="50"/>
  <c r="CP168" i="50"/>
  <c r="CJ168" i="50"/>
  <c r="CD405" i="50"/>
  <c r="CK405" i="50"/>
  <c r="CL405" i="50"/>
  <c r="CM405" i="50"/>
  <c r="CI405" i="50"/>
  <c r="CO405" i="50"/>
  <c r="CJ405" i="50"/>
  <c r="CP405" i="50"/>
  <c r="CL1256" i="50"/>
  <c r="CM1256" i="50"/>
  <c r="CN1256" i="50"/>
  <c r="CO1256" i="50"/>
  <c r="CI1256" i="50"/>
  <c r="CQ1256" i="50"/>
  <c r="CJ1256" i="50"/>
  <c r="CK1256" i="50"/>
  <c r="CP1256" i="50"/>
  <c r="CR1256" i="50"/>
  <c r="CM889" i="50"/>
  <c r="CN889" i="50"/>
  <c r="CO889" i="50"/>
  <c r="CP889" i="50"/>
  <c r="CJ889" i="50"/>
  <c r="CR889" i="50"/>
  <c r="CK889" i="50"/>
  <c r="CI889" i="50"/>
  <c r="CL889" i="50"/>
  <c r="CQ889" i="50"/>
  <c r="CL222" i="50"/>
  <c r="CM222" i="50"/>
  <c r="CN222" i="50"/>
  <c r="CO222" i="50"/>
  <c r="CP222" i="50"/>
  <c r="CI222" i="50"/>
  <c r="CQ222" i="50"/>
  <c r="CJ222" i="50"/>
  <c r="CK222" i="50"/>
  <c r="CR222" i="50"/>
  <c r="CJ500" i="50"/>
  <c r="CR500" i="50"/>
  <c r="CK500" i="50"/>
  <c r="CL500" i="50"/>
  <c r="CM500" i="50"/>
  <c r="CO500" i="50"/>
  <c r="CP500" i="50"/>
  <c r="CI500" i="50"/>
  <c r="CN500" i="50"/>
  <c r="CQ500" i="50"/>
  <c r="BV268" i="50"/>
  <c r="CD238" i="50"/>
  <c r="CQ238" i="50"/>
  <c r="CJ238" i="50"/>
  <c r="CL238" i="50"/>
  <c r="CK238" i="50"/>
  <c r="CM238" i="50"/>
  <c r="CR238" i="50"/>
  <c r="CO238" i="50"/>
  <c r="CP238" i="50"/>
  <c r="CO1480" i="50"/>
  <c r="CI1480" i="50"/>
  <c r="CL1480" i="50"/>
  <c r="CM1480" i="50"/>
  <c r="CN1480" i="50"/>
  <c r="CP1480" i="50"/>
  <c r="CQ1480" i="50"/>
  <c r="CR1480" i="50"/>
  <c r="CJ1480" i="50"/>
  <c r="CK1480" i="50"/>
  <c r="CN150" i="50"/>
  <c r="CO150" i="50"/>
  <c r="CI150" i="50"/>
  <c r="CP150" i="50"/>
  <c r="CK150" i="50"/>
  <c r="CJ150" i="50"/>
  <c r="CL150" i="50"/>
  <c r="CR150" i="50"/>
  <c r="CO1388" i="50"/>
  <c r="CP1388" i="50"/>
  <c r="CI1388" i="50"/>
  <c r="CQ1388" i="50"/>
  <c r="CJ1388" i="50"/>
  <c r="CR1388" i="50"/>
  <c r="CL1388" i="50"/>
  <c r="CK1388" i="50"/>
  <c r="CM1388" i="50"/>
  <c r="CN1388" i="50"/>
  <c r="CJ1125" i="50"/>
  <c r="CR1125" i="50"/>
  <c r="CK1125" i="50"/>
  <c r="CL1125" i="50"/>
  <c r="CM1125" i="50"/>
  <c r="CN1125" i="50"/>
  <c r="CO1125" i="50"/>
  <c r="CI1125" i="50"/>
  <c r="CP1125" i="50"/>
  <c r="CQ1125" i="50"/>
  <c r="CJ1153" i="50"/>
  <c r="CR1153" i="50"/>
  <c r="CK1153" i="50"/>
  <c r="CL1153" i="50"/>
  <c r="CM1153" i="50"/>
  <c r="CN1153" i="50"/>
  <c r="CO1153" i="50"/>
  <c r="CP1153" i="50"/>
  <c r="CQ1153" i="50"/>
  <c r="CI1153" i="50"/>
  <c r="BX995" i="50"/>
  <c r="CD996" i="50"/>
  <c r="CR996" i="50"/>
  <c r="CP996" i="50"/>
  <c r="CK996" i="50"/>
  <c r="CL996" i="50"/>
  <c r="CM996" i="50"/>
  <c r="CI996" i="50"/>
  <c r="CQ996" i="50"/>
  <c r="CD1314" i="50"/>
  <c r="CK1314" i="50"/>
  <c r="CL1314" i="50"/>
  <c r="CM1314" i="50"/>
  <c r="CN1314" i="50"/>
  <c r="CO1314" i="50"/>
  <c r="CP1314" i="50"/>
  <c r="CI1314" i="50"/>
  <c r="CJ1314" i="50"/>
  <c r="CQ1314" i="50"/>
  <c r="CR1314" i="50"/>
  <c r="CO1368" i="50"/>
  <c r="CP1368" i="50"/>
  <c r="CI1368" i="50"/>
  <c r="CQ1368" i="50"/>
  <c r="CJ1368" i="50"/>
  <c r="CR1368" i="50"/>
  <c r="CK1368" i="50"/>
  <c r="CL1368" i="50"/>
  <c r="CM1368" i="50"/>
  <c r="CN1368" i="50"/>
  <c r="CP1547" i="50"/>
  <c r="CI1547" i="50"/>
  <c r="CQ1547" i="50"/>
  <c r="CJ1547" i="50"/>
  <c r="CR1547" i="50"/>
  <c r="CK1547" i="50"/>
  <c r="CL1547" i="50"/>
  <c r="CM1547" i="50"/>
  <c r="CN1547" i="50"/>
  <c r="CO1547" i="50"/>
  <c r="CD1311" i="50"/>
  <c r="CM1311" i="50"/>
  <c r="CN1311" i="50"/>
  <c r="CR1311" i="50"/>
  <c r="CK1311" i="50"/>
  <c r="CI1451" i="50"/>
  <c r="CQ1451" i="50"/>
  <c r="CJ1451" i="50"/>
  <c r="CR1451" i="50"/>
  <c r="CK1451" i="50"/>
  <c r="CL1451" i="50"/>
  <c r="CN1451" i="50"/>
  <c r="CM1451" i="50"/>
  <c r="CO1451" i="50"/>
  <c r="CP1451" i="50"/>
  <c r="CL1505" i="50"/>
  <c r="CM1505" i="50"/>
  <c r="CN1505" i="50"/>
  <c r="CO1505" i="50"/>
  <c r="CP1505" i="50"/>
  <c r="CI1505" i="50"/>
  <c r="CQ1505" i="50"/>
  <c r="CJ1505" i="50"/>
  <c r="CR1505" i="50"/>
  <c r="CK1505" i="50"/>
  <c r="CD1068" i="50"/>
  <c r="CN1068" i="50"/>
  <c r="CO1068" i="50"/>
  <c r="CD648" i="50"/>
  <c r="CL648" i="50"/>
  <c r="CM648" i="50"/>
  <c r="CO648" i="50"/>
  <c r="CK648" i="50"/>
  <c r="CP648" i="50"/>
  <c r="CN648" i="50"/>
  <c r="CQ648" i="50"/>
  <c r="CJ648" i="50"/>
  <c r="CI1313" i="50"/>
  <c r="CQ1313" i="50"/>
  <c r="CJ1313" i="50"/>
  <c r="CR1313" i="50"/>
  <c r="CN1313" i="50"/>
  <c r="CL1313" i="50"/>
  <c r="CO1313" i="50"/>
  <c r="CD474" i="50"/>
  <c r="CP474" i="50"/>
  <c r="CI474" i="50"/>
  <c r="CQ474" i="50"/>
  <c r="CK474" i="50"/>
  <c r="CJ474" i="50"/>
  <c r="CN474" i="50"/>
  <c r="CM474" i="50"/>
  <c r="CP1563" i="50"/>
  <c r="CI1563" i="50"/>
  <c r="CQ1563" i="50"/>
  <c r="CJ1563" i="50"/>
  <c r="CR1563" i="50"/>
  <c r="CK1563" i="50"/>
  <c r="CL1563" i="50"/>
  <c r="CM1563" i="50"/>
  <c r="CN1563" i="50"/>
  <c r="CO1563" i="50"/>
  <c r="CJ1169" i="50"/>
  <c r="CR1169" i="50"/>
  <c r="CK1169" i="50"/>
  <c r="CL1169" i="50"/>
  <c r="CM1169" i="50"/>
  <c r="CN1169" i="50"/>
  <c r="CO1169" i="50"/>
  <c r="CP1169" i="50"/>
  <c r="CQ1169" i="50"/>
  <c r="CI1169" i="50"/>
  <c r="CL764" i="50"/>
  <c r="CN764" i="50"/>
  <c r="CO764" i="50"/>
  <c r="CP764" i="50"/>
  <c r="CI764" i="50"/>
  <c r="CQ764" i="50"/>
  <c r="CR764" i="50"/>
  <c r="CJ764" i="50"/>
  <c r="CK764" i="50"/>
  <c r="CM764" i="50"/>
  <c r="BW809" i="50"/>
  <c r="CN65" i="50"/>
  <c r="CI65" i="50"/>
  <c r="CR65" i="50"/>
  <c r="CJ65" i="50"/>
  <c r="CK65" i="50"/>
  <c r="CL65" i="50"/>
  <c r="CM65" i="50"/>
  <c r="CO65" i="50"/>
  <c r="CP65" i="50"/>
  <c r="CQ65" i="50"/>
  <c r="CK1394" i="50"/>
  <c r="CL1394" i="50"/>
  <c r="CM1394" i="50"/>
  <c r="CN1394" i="50"/>
  <c r="CP1394" i="50"/>
  <c r="CO1394" i="50"/>
  <c r="CQ1394" i="50"/>
  <c r="CR1394" i="50"/>
  <c r="CI1394" i="50"/>
  <c r="CJ1394" i="50"/>
  <c r="BV743" i="50"/>
  <c r="CN871" i="50"/>
  <c r="CO871" i="50"/>
  <c r="CP871" i="50"/>
  <c r="CI871" i="50"/>
  <c r="CQ871" i="50"/>
  <c r="CL871" i="50"/>
  <c r="CM871" i="50"/>
  <c r="CR871" i="50"/>
  <c r="CJ871" i="50"/>
  <c r="CK871" i="50"/>
  <c r="CN1151" i="50"/>
  <c r="CO1151" i="50"/>
  <c r="CP1151" i="50"/>
  <c r="CI1151" i="50"/>
  <c r="CQ1151" i="50"/>
  <c r="CJ1151" i="50"/>
  <c r="CR1151" i="50"/>
  <c r="CK1151" i="50"/>
  <c r="CL1151" i="50"/>
  <c r="CM1151" i="50"/>
  <c r="CI655" i="50"/>
  <c r="CQ655" i="50"/>
  <c r="CJ655" i="50"/>
  <c r="CR655" i="50"/>
  <c r="CK655" i="50"/>
  <c r="CL655" i="50"/>
  <c r="CN655" i="50"/>
  <c r="CO655" i="50"/>
  <c r="CP655" i="50"/>
  <c r="CM655" i="50"/>
  <c r="CD140" i="50"/>
  <c r="CO140" i="50"/>
  <c r="CP140" i="50"/>
  <c r="CI140" i="50"/>
  <c r="CQ140" i="50"/>
  <c r="CJ140" i="50"/>
  <c r="CR140" i="50"/>
  <c r="CK140" i="50"/>
  <c r="CL140" i="50"/>
  <c r="CM140" i="50"/>
  <c r="CN140" i="50"/>
  <c r="CD100" i="50"/>
  <c r="CL100" i="50"/>
  <c r="CM100" i="50"/>
  <c r="CO100" i="50"/>
  <c r="CP100" i="50"/>
  <c r="CI100" i="50"/>
  <c r="CQ100" i="50"/>
  <c r="CJ100" i="50"/>
  <c r="CK100" i="50"/>
  <c r="CN100" i="50"/>
  <c r="CR100" i="50"/>
  <c r="CJ1510" i="50"/>
  <c r="CR1510" i="50"/>
  <c r="CK1510" i="50"/>
  <c r="CL1510" i="50"/>
  <c r="CM1510" i="50"/>
  <c r="CN1510" i="50"/>
  <c r="CO1510" i="50"/>
  <c r="CP1510" i="50"/>
  <c r="CI1510" i="50"/>
  <c r="CQ1510" i="50"/>
  <c r="CP1246" i="50"/>
  <c r="CI1246" i="50"/>
  <c r="CQ1246" i="50"/>
  <c r="CJ1246" i="50"/>
  <c r="CR1246" i="50"/>
  <c r="CK1246" i="50"/>
  <c r="CM1246" i="50"/>
  <c r="CL1246" i="50"/>
  <c r="CN1246" i="50"/>
  <c r="CO1246" i="50"/>
  <c r="CK634" i="50"/>
  <c r="CL634" i="50"/>
  <c r="CM634" i="50"/>
  <c r="CN634" i="50"/>
  <c r="CP634" i="50"/>
  <c r="CI634" i="50"/>
  <c r="CQ634" i="50"/>
  <c r="CJ634" i="50"/>
  <c r="CO634" i="50"/>
  <c r="CR634" i="50"/>
  <c r="CP770" i="50"/>
  <c r="CJ770" i="50"/>
  <c r="CR770" i="50"/>
  <c r="CK770" i="50"/>
  <c r="CL770" i="50"/>
  <c r="CM770" i="50"/>
  <c r="CN770" i="50"/>
  <c r="CQ770" i="50"/>
  <c r="CI770" i="50"/>
  <c r="CO770" i="50"/>
  <c r="CM468" i="50"/>
  <c r="CO468" i="50"/>
  <c r="CP468" i="50"/>
  <c r="CQ468" i="50"/>
  <c r="CI468" i="50"/>
  <c r="CR468" i="50"/>
  <c r="CK468" i="50"/>
  <c r="CL468" i="50"/>
  <c r="CJ468" i="50"/>
  <c r="CN468" i="50"/>
  <c r="CP442" i="50"/>
  <c r="CJ442" i="50"/>
  <c r="CR442" i="50"/>
  <c r="CK442" i="50"/>
  <c r="CO442" i="50"/>
  <c r="CQ442" i="50"/>
  <c r="CM442" i="50"/>
  <c r="CL442" i="50"/>
  <c r="CN442" i="50"/>
  <c r="CI442" i="50"/>
  <c r="CI24" i="50"/>
  <c r="CQ24" i="50"/>
  <c r="CJ24" i="50"/>
  <c r="CR24" i="50"/>
  <c r="CL24" i="50"/>
  <c r="CN24" i="50"/>
  <c r="CP24" i="50"/>
  <c r="CO24" i="50"/>
  <c r="CK24" i="50"/>
  <c r="CM24" i="50"/>
  <c r="CN791" i="50"/>
  <c r="CO791" i="50"/>
  <c r="CP791" i="50"/>
  <c r="CI791" i="50"/>
  <c r="CQ791" i="50"/>
  <c r="CK791" i="50"/>
  <c r="CL791" i="50"/>
  <c r="CM791" i="50"/>
  <c r="CJ791" i="50"/>
  <c r="CR791" i="50"/>
  <c r="CP1070" i="50"/>
  <c r="CI1070" i="50"/>
  <c r="CQ1070" i="50"/>
  <c r="CJ1070" i="50"/>
  <c r="CR1070" i="50"/>
  <c r="CK1070" i="50"/>
  <c r="CL1070" i="50"/>
  <c r="CM1070" i="50"/>
  <c r="CN1070" i="50"/>
  <c r="CO1070" i="50"/>
  <c r="CD152" i="50"/>
  <c r="CI152" i="50"/>
  <c r="CM152" i="50"/>
  <c r="CO152" i="50"/>
  <c r="CL152" i="50"/>
  <c r="CK152" i="50"/>
  <c r="CQ152" i="50"/>
  <c r="CN1155" i="50"/>
  <c r="CO1155" i="50"/>
  <c r="CP1155" i="50"/>
  <c r="CI1155" i="50"/>
  <c r="CQ1155" i="50"/>
  <c r="CJ1155" i="50"/>
  <c r="CR1155" i="50"/>
  <c r="CK1155" i="50"/>
  <c r="CL1155" i="50"/>
  <c r="CM1155" i="50"/>
  <c r="CI36" i="50"/>
  <c r="CQ36" i="50"/>
  <c r="CL36" i="50"/>
  <c r="CN36" i="50"/>
  <c r="CP36" i="50"/>
  <c r="CK36" i="50"/>
  <c r="CM36" i="50"/>
  <c r="CO36" i="50"/>
  <c r="CR36" i="50"/>
  <c r="CJ36" i="50"/>
  <c r="CL1168" i="50"/>
  <c r="CM1168" i="50"/>
  <c r="CN1168" i="50"/>
  <c r="CO1168" i="50"/>
  <c r="CP1168" i="50"/>
  <c r="CI1168" i="50"/>
  <c r="CQ1168" i="50"/>
  <c r="CJ1168" i="50"/>
  <c r="CK1168" i="50"/>
  <c r="CR1168" i="50"/>
  <c r="CP529" i="50"/>
  <c r="CI529" i="50"/>
  <c r="CQ529" i="50"/>
  <c r="CJ529" i="50"/>
  <c r="CR529" i="50"/>
  <c r="CK529" i="50"/>
  <c r="CM529" i="50"/>
  <c r="CN529" i="50"/>
  <c r="CL529" i="50"/>
  <c r="CO529" i="50"/>
  <c r="CL356" i="50"/>
  <c r="CM356" i="50"/>
  <c r="CN356" i="50"/>
  <c r="CO356" i="50"/>
  <c r="CP356" i="50"/>
  <c r="CQ356" i="50"/>
  <c r="CR356" i="50"/>
  <c r="CI356" i="50"/>
  <c r="CJ356" i="50"/>
  <c r="CK356" i="50"/>
  <c r="CO580" i="50"/>
  <c r="CP580" i="50"/>
  <c r="CI580" i="50"/>
  <c r="CQ580" i="50"/>
  <c r="CJ580" i="50"/>
  <c r="CR580" i="50"/>
  <c r="CL580" i="50"/>
  <c r="CM580" i="50"/>
  <c r="CK580" i="50"/>
  <c r="CN580" i="50"/>
  <c r="CL963" i="50"/>
  <c r="CM963" i="50"/>
  <c r="CN963" i="50"/>
  <c r="CO963" i="50"/>
  <c r="CP963" i="50"/>
  <c r="CK963" i="50"/>
  <c r="CI963" i="50"/>
  <c r="CJ963" i="50"/>
  <c r="CQ963" i="50"/>
  <c r="CR963" i="50"/>
  <c r="CN1127" i="50"/>
  <c r="CO1127" i="50"/>
  <c r="CP1127" i="50"/>
  <c r="CI1127" i="50"/>
  <c r="CQ1127" i="50"/>
  <c r="CJ1127" i="50"/>
  <c r="CR1127" i="50"/>
  <c r="CK1127" i="50"/>
  <c r="CL1127" i="50"/>
  <c r="CM1127" i="50"/>
  <c r="CI643" i="50"/>
  <c r="CQ643" i="50"/>
  <c r="CJ643" i="50"/>
  <c r="CR643" i="50"/>
  <c r="CK643" i="50"/>
  <c r="CL643" i="50"/>
  <c r="CN643" i="50"/>
  <c r="CO643" i="50"/>
  <c r="CM643" i="50"/>
  <c r="CP643" i="50"/>
  <c r="CD1236" i="50"/>
  <c r="CL1236" i="50"/>
  <c r="CM1236" i="50"/>
  <c r="CN1236" i="50"/>
  <c r="CO1236" i="50"/>
  <c r="CI1236" i="50"/>
  <c r="CQ1236" i="50"/>
  <c r="CK1236" i="50"/>
  <c r="CP1236" i="50"/>
  <c r="CR1236" i="50"/>
  <c r="CJ1236" i="50"/>
  <c r="CN1054" i="50"/>
  <c r="CO1054" i="50"/>
  <c r="CP1054" i="50"/>
  <c r="CM1054" i="50"/>
  <c r="CR1054" i="50"/>
  <c r="CI1054" i="50"/>
  <c r="CJ1054" i="50"/>
  <c r="CK1054" i="50"/>
  <c r="CL1054" i="50"/>
  <c r="CQ1054" i="50"/>
  <c r="CI583" i="50"/>
  <c r="CQ583" i="50"/>
  <c r="CJ583" i="50"/>
  <c r="CR583" i="50"/>
  <c r="CK583" i="50"/>
  <c r="CL583" i="50"/>
  <c r="CN583" i="50"/>
  <c r="CO583" i="50"/>
  <c r="CM583" i="50"/>
  <c r="CP583" i="50"/>
  <c r="CP838" i="50"/>
  <c r="CI838" i="50"/>
  <c r="CQ838" i="50"/>
  <c r="CJ838" i="50"/>
  <c r="CR838" i="50"/>
  <c r="CK838" i="50"/>
  <c r="CL838" i="50"/>
  <c r="CM838" i="50"/>
  <c r="CO838" i="50"/>
  <c r="CN838" i="50"/>
  <c r="CN739" i="50"/>
  <c r="CO739" i="50"/>
  <c r="CP739" i="50"/>
  <c r="CI739" i="50"/>
  <c r="CQ739" i="50"/>
  <c r="CJ739" i="50"/>
  <c r="CR739" i="50"/>
  <c r="CK739" i="50"/>
  <c r="CM739" i="50"/>
  <c r="CL739" i="50"/>
  <c r="CN755" i="50"/>
  <c r="CP755" i="50"/>
  <c r="CI755" i="50"/>
  <c r="CQ755" i="50"/>
  <c r="CJ755" i="50"/>
  <c r="CR755" i="50"/>
  <c r="CK755" i="50"/>
  <c r="CM755" i="50"/>
  <c r="CL755" i="50"/>
  <c r="CO755" i="50"/>
  <c r="CI591" i="50"/>
  <c r="CQ591" i="50"/>
  <c r="CJ591" i="50"/>
  <c r="CR591" i="50"/>
  <c r="CK591" i="50"/>
  <c r="CL591" i="50"/>
  <c r="CN591" i="50"/>
  <c r="CO591" i="50"/>
  <c r="CP591" i="50"/>
  <c r="CM591" i="50"/>
  <c r="CL1003" i="50"/>
  <c r="CM1003" i="50"/>
  <c r="CN1003" i="50"/>
  <c r="CO1003" i="50"/>
  <c r="CP1003" i="50"/>
  <c r="CK1003" i="50"/>
  <c r="CI1003" i="50"/>
  <c r="CJ1003" i="50"/>
  <c r="CQ1003" i="50"/>
  <c r="CR1003" i="50"/>
  <c r="CJ777" i="50"/>
  <c r="CR777" i="50"/>
  <c r="CL777" i="50"/>
  <c r="CM777" i="50"/>
  <c r="CN777" i="50"/>
  <c r="CO777" i="50"/>
  <c r="CP777" i="50"/>
  <c r="CQ777" i="50"/>
  <c r="CI777" i="50"/>
  <c r="CK777" i="50"/>
  <c r="CM613" i="50"/>
  <c r="CN613" i="50"/>
  <c r="CO613" i="50"/>
  <c r="CP613" i="50"/>
  <c r="CJ613" i="50"/>
  <c r="CR613" i="50"/>
  <c r="CK613" i="50"/>
  <c r="CI613" i="50"/>
  <c r="CL613" i="50"/>
  <c r="CQ613" i="50"/>
  <c r="CP493" i="50"/>
  <c r="CI493" i="50"/>
  <c r="CQ493" i="50"/>
  <c r="CJ493" i="50"/>
  <c r="CR493" i="50"/>
  <c r="CK493" i="50"/>
  <c r="CM493" i="50"/>
  <c r="CN493" i="50"/>
  <c r="CL493" i="50"/>
  <c r="CO493" i="50"/>
  <c r="CM18" i="50"/>
  <c r="CN18" i="50"/>
  <c r="CP18" i="50"/>
  <c r="CI18" i="50"/>
  <c r="CQ18" i="50"/>
  <c r="CJ18" i="50"/>
  <c r="CR18" i="50"/>
  <c r="CL18" i="50"/>
  <c r="CO18" i="50"/>
  <c r="CK18" i="50"/>
  <c r="CL352" i="50"/>
  <c r="CM352" i="50"/>
  <c r="CN352" i="50"/>
  <c r="CO352" i="50"/>
  <c r="CP352" i="50"/>
  <c r="CK352" i="50"/>
  <c r="CQ352" i="50"/>
  <c r="CR352" i="50"/>
  <c r="CI352" i="50"/>
  <c r="CJ352" i="50"/>
  <c r="CO37" i="50"/>
  <c r="CJ37" i="50"/>
  <c r="CR37" i="50"/>
  <c r="CL37" i="50"/>
  <c r="CN37" i="50"/>
  <c r="CQ37" i="50"/>
  <c r="CI37" i="50"/>
  <c r="CK37" i="50"/>
  <c r="CM37" i="50"/>
  <c r="CP37" i="50"/>
  <c r="CD437" i="50"/>
  <c r="CJ437" i="50"/>
  <c r="CR437" i="50"/>
  <c r="CL437" i="50"/>
  <c r="CM437" i="50"/>
  <c r="CO437" i="50"/>
  <c r="CP437" i="50"/>
  <c r="CQ437" i="50"/>
  <c r="CK437" i="50"/>
  <c r="CN437" i="50"/>
  <c r="CI437" i="50"/>
  <c r="CJ103" i="50"/>
  <c r="CQ103" i="50"/>
  <c r="CI103" i="50"/>
  <c r="CR103" i="50"/>
  <c r="CK103" i="50"/>
  <c r="CL103" i="50"/>
  <c r="CM103" i="50"/>
  <c r="CN103" i="50"/>
  <c r="CO103" i="50"/>
  <c r="CP103" i="50"/>
  <c r="CP842" i="50"/>
  <c r="CI842" i="50"/>
  <c r="CQ842" i="50"/>
  <c r="CJ842" i="50"/>
  <c r="CR842" i="50"/>
  <c r="CK842" i="50"/>
  <c r="CN842" i="50"/>
  <c r="CO842" i="50"/>
  <c r="CL842" i="50"/>
  <c r="CM842" i="50"/>
  <c r="CK19" i="50"/>
  <c r="CL19" i="50"/>
  <c r="CN19" i="50"/>
  <c r="CO19" i="50"/>
  <c r="CP19" i="50"/>
  <c r="CJ19" i="50"/>
  <c r="CR19" i="50"/>
  <c r="CI19" i="50"/>
  <c r="CM19" i="50"/>
  <c r="CQ19" i="50"/>
  <c r="CO459" i="50"/>
  <c r="CM459" i="50"/>
  <c r="CJ459" i="50"/>
  <c r="CK459" i="50"/>
  <c r="CL459" i="50"/>
  <c r="CN459" i="50"/>
  <c r="CQ459" i="50"/>
  <c r="CR459" i="50"/>
  <c r="CP459" i="50"/>
  <c r="CI459" i="50"/>
  <c r="CO128" i="50"/>
  <c r="CP128" i="50"/>
  <c r="CI128" i="50"/>
  <c r="CQ128" i="50"/>
  <c r="CJ128" i="50"/>
  <c r="CR128" i="50"/>
  <c r="CK128" i="50"/>
  <c r="CL128" i="50"/>
  <c r="CN128" i="50"/>
  <c r="CM128" i="50"/>
  <c r="CO932" i="50"/>
  <c r="CP932" i="50"/>
  <c r="CI932" i="50"/>
  <c r="CQ932" i="50"/>
  <c r="CJ932" i="50"/>
  <c r="CR932" i="50"/>
  <c r="CM932" i="50"/>
  <c r="CK932" i="50"/>
  <c r="CL932" i="50"/>
  <c r="CN932" i="50"/>
  <c r="CM1393" i="50"/>
  <c r="CN1393" i="50"/>
  <c r="CO1393" i="50"/>
  <c r="CP1393" i="50"/>
  <c r="CJ1393" i="50"/>
  <c r="CR1393" i="50"/>
  <c r="CI1393" i="50"/>
  <c r="CK1393" i="50"/>
  <c r="CL1393" i="50"/>
  <c r="CQ1393" i="50"/>
  <c r="CN482" i="50"/>
  <c r="CO482" i="50"/>
  <c r="CP482" i="50"/>
  <c r="CI482" i="50"/>
  <c r="CQ482" i="50"/>
  <c r="CK482" i="50"/>
  <c r="CL482" i="50"/>
  <c r="CM482" i="50"/>
  <c r="CR482" i="50"/>
  <c r="CJ482" i="50"/>
  <c r="CM1381" i="50"/>
  <c r="CN1381" i="50"/>
  <c r="CO1381" i="50"/>
  <c r="CP1381" i="50"/>
  <c r="CJ1381" i="50"/>
  <c r="CR1381" i="50"/>
  <c r="CQ1381" i="50"/>
  <c r="CI1381" i="50"/>
  <c r="CK1381" i="50"/>
  <c r="CL1381" i="50"/>
  <c r="CP1207" i="50"/>
  <c r="CI1207" i="50"/>
  <c r="CO314" i="50"/>
  <c r="CP314" i="50"/>
  <c r="CI314" i="50"/>
  <c r="CQ314" i="50"/>
  <c r="CJ314" i="50"/>
  <c r="CR314" i="50"/>
  <c r="CK314" i="50"/>
  <c r="CL314" i="50"/>
  <c r="CM314" i="50"/>
  <c r="CN314" i="50"/>
  <c r="CP398" i="50"/>
  <c r="CI398" i="50"/>
  <c r="CQ398" i="50"/>
  <c r="CJ398" i="50"/>
  <c r="CR398" i="50"/>
  <c r="CK398" i="50"/>
  <c r="CO398" i="50"/>
  <c r="CL398" i="50"/>
  <c r="CM398" i="50"/>
  <c r="CN398" i="50"/>
  <c r="CD1412" i="50"/>
  <c r="CO1412" i="50"/>
  <c r="CP1412" i="50"/>
  <c r="CI1412" i="50"/>
  <c r="CQ1412" i="50"/>
  <c r="CJ1412" i="50"/>
  <c r="CR1412" i="50"/>
  <c r="CL1412" i="50"/>
  <c r="CK1412" i="50"/>
  <c r="CM1412" i="50"/>
  <c r="CN1412" i="50"/>
  <c r="CN522" i="50"/>
  <c r="CO522" i="50"/>
  <c r="CP522" i="50"/>
  <c r="CI522" i="50"/>
  <c r="CQ522" i="50"/>
  <c r="CK522" i="50"/>
  <c r="CL522" i="50"/>
  <c r="CJ522" i="50"/>
  <c r="CM522" i="50"/>
  <c r="CR522" i="50"/>
  <c r="CI188" i="50"/>
  <c r="CQ188" i="50"/>
  <c r="CJ188" i="50"/>
  <c r="CR188" i="50"/>
  <c r="CK188" i="50"/>
  <c r="CL188" i="50"/>
  <c r="CN188" i="50"/>
  <c r="CO188" i="50"/>
  <c r="CM188" i="50"/>
  <c r="CP188" i="50"/>
  <c r="CP394" i="50"/>
  <c r="CI394" i="50"/>
  <c r="CQ394" i="50"/>
  <c r="CJ394" i="50"/>
  <c r="CR394" i="50"/>
  <c r="CK394" i="50"/>
  <c r="CL394" i="50"/>
  <c r="CM394" i="50"/>
  <c r="CN394" i="50"/>
  <c r="CO394" i="50"/>
  <c r="CK167" i="50"/>
  <c r="CL167" i="50"/>
  <c r="CM167" i="50"/>
  <c r="CN167" i="50"/>
  <c r="CP167" i="50"/>
  <c r="CI167" i="50"/>
  <c r="CQ167" i="50"/>
  <c r="CO167" i="50"/>
  <c r="CR167" i="50"/>
  <c r="CJ167" i="50"/>
  <c r="CI887" i="50"/>
  <c r="CQ887" i="50"/>
  <c r="CJ887" i="50"/>
  <c r="CR887" i="50"/>
  <c r="CK887" i="50"/>
  <c r="CL887" i="50"/>
  <c r="CN887" i="50"/>
  <c r="CO887" i="50"/>
  <c r="CM887" i="50"/>
  <c r="CP887" i="50"/>
  <c r="CL424" i="50"/>
  <c r="CN424" i="50"/>
  <c r="CO424" i="50"/>
  <c r="CQ424" i="50"/>
  <c r="CR424" i="50"/>
  <c r="CI424" i="50"/>
  <c r="CK424" i="50"/>
  <c r="CM424" i="50"/>
  <c r="CP424" i="50"/>
  <c r="CJ424" i="50"/>
  <c r="CK1390" i="50"/>
  <c r="CL1390" i="50"/>
  <c r="CM1390" i="50"/>
  <c r="CN1390" i="50"/>
  <c r="CP1390" i="50"/>
  <c r="CJ1390" i="50"/>
  <c r="CO1390" i="50"/>
  <c r="CQ1390" i="50"/>
  <c r="CR1390" i="50"/>
  <c r="CI1390" i="50"/>
  <c r="CN261" i="50"/>
  <c r="CO261" i="50"/>
  <c r="CM261" i="50"/>
  <c r="CP261" i="50"/>
  <c r="CQ261" i="50"/>
  <c r="CR261" i="50"/>
  <c r="CJ261" i="50"/>
  <c r="CK261" i="50"/>
  <c r="CL261" i="50"/>
  <c r="CI261" i="50"/>
  <c r="CP68" i="50"/>
  <c r="CO68" i="50"/>
  <c r="CQ68" i="50"/>
  <c r="CI68" i="50"/>
  <c r="CR68" i="50"/>
  <c r="CJ68" i="50"/>
  <c r="CK68" i="50"/>
  <c r="CL68" i="50"/>
  <c r="CM68" i="50"/>
  <c r="CN68" i="50"/>
  <c r="CP382" i="50"/>
  <c r="CI382" i="50"/>
  <c r="CQ382" i="50"/>
  <c r="CJ382" i="50"/>
  <c r="CR382" i="50"/>
  <c r="CK382" i="50"/>
  <c r="CL382" i="50"/>
  <c r="CM382" i="50"/>
  <c r="CN382" i="50"/>
  <c r="CO382" i="50"/>
  <c r="CD780" i="50"/>
  <c r="CL780" i="50"/>
  <c r="CN780" i="50"/>
  <c r="CI780" i="50"/>
  <c r="CQ780" i="50"/>
  <c r="CR780" i="50"/>
  <c r="CJ780" i="50"/>
  <c r="CM780" i="50"/>
  <c r="CK780" i="50"/>
  <c r="CO780" i="50"/>
  <c r="CP780" i="50"/>
  <c r="CF1260" i="50"/>
  <c r="CN719" i="50"/>
  <c r="CO719" i="50"/>
  <c r="CP719" i="50"/>
  <c r="CI719" i="50"/>
  <c r="CQ719" i="50"/>
  <c r="CJ719" i="50"/>
  <c r="CR719" i="50"/>
  <c r="CK719" i="50"/>
  <c r="CL719" i="50"/>
  <c r="CM719" i="50"/>
  <c r="CJ1093" i="50"/>
  <c r="CR1093" i="50"/>
  <c r="CK1093" i="50"/>
  <c r="CL1093" i="50"/>
  <c r="CM1093" i="50"/>
  <c r="CN1093" i="50"/>
  <c r="CO1093" i="50"/>
  <c r="CI1093" i="50"/>
  <c r="CP1093" i="50"/>
  <c r="CQ1093" i="50"/>
  <c r="CH631" i="50"/>
  <c r="CP997" i="50"/>
  <c r="CI997" i="50"/>
  <c r="CQ997" i="50"/>
  <c r="CJ997" i="50"/>
  <c r="CR997" i="50"/>
  <c r="CK997" i="50"/>
  <c r="CL997" i="50"/>
  <c r="CO997" i="50"/>
  <c r="CM997" i="50"/>
  <c r="CN997" i="50"/>
  <c r="CD392" i="50"/>
  <c r="CL392" i="50"/>
  <c r="CM392" i="50"/>
  <c r="CN392" i="50"/>
  <c r="CO392" i="50"/>
  <c r="CK392" i="50"/>
  <c r="CP392" i="50"/>
  <c r="CQ392" i="50"/>
  <c r="CR392" i="50"/>
  <c r="CI392" i="50"/>
  <c r="CJ392" i="50"/>
  <c r="CJ101" i="50"/>
  <c r="CR101" i="50"/>
  <c r="CK101" i="50"/>
  <c r="CM101" i="50"/>
  <c r="CN101" i="50"/>
  <c r="CO101" i="50"/>
  <c r="CI101" i="50"/>
  <c r="CL101" i="50"/>
  <c r="CP101" i="50"/>
  <c r="CQ101" i="50"/>
  <c r="CD1530" i="50"/>
  <c r="CJ1530" i="50"/>
  <c r="CR1530" i="50"/>
  <c r="CK1530" i="50"/>
  <c r="CL1530" i="50"/>
  <c r="CM1530" i="50"/>
  <c r="CN1530" i="50"/>
  <c r="CO1530" i="50"/>
  <c r="CP1530" i="50"/>
  <c r="CI1530" i="50"/>
  <c r="CQ1530" i="50"/>
  <c r="CO904" i="50"/>
  <c r="CP904" i="50"/>
  <c r="CI904" i="50"/>
  <c r="CQ904" i="50"/>
  <c r="CJ904" i="50"/>
  <c r="CR904" i="50"/>
  <c r="CL904" i="50"/>
  <c r="CM904" i="50"/>
  <c r="CN904" i="50"/>
  <c r="CK904" i="50"/>
  <c r="CD746" i="50"/>
  <c r="CP746" i="50"/>
  <c r="CI746" i="50"/>
  <c r="CQ746" i="50"/>
  <c r="CJ746" i="50"/>
  <c r="CR746" i="50"/>
  <c r="CK746" i="50"/>
  <c r="CL746" i="50"/>
  <c r="CM746" i="50"/>
  <c r="CN746" i="50"/>
  <c r="CO746" i="50"/>
  <c r="CP1178" i="50"/>
  <c r="CI1178" i="50"/>
  <c r="CQ1178" i="50"/>
  <c r="CJ1178" i="50"/>
  <c r="CR1178" i="50"/>
  <c r="CK1178" i="50"/>
  <c r="CL1178" i="50"/>
  <c r="CM1178" i="50"/>
  <c r="CN1178" i="50"/>
  <c r="CO1178" i="50"/>
  <c r="CI1347" i="50"/>
  <c r="CQ1347" i="50"/>
  <c r="CJ1347" i="50"/>
  <c r="CR1347" i="50"/>
  <c r="CK1347" i="50"/>
  <c r="CL1347" i="50"/>
  <c r="CM1347" i="50"/>
  <c r="CN1347" i="50"/>
  <c r="CO1347" i="50"/>
  <c r="CP1347" i="50"/>
  <c r="CM925" i="50"/>
  <c r="CN925" i="50"/>
  <c r="CO925" i="50"/>
  <c r="CP925" i="50"/>
  <c r="CK925" i="50"/>
  <c r="CL925" i="50"/>
  <c r="CQ925" i="50"/>
  <c r="CR925" i="50"/>
  <c r="CJ925" i="50"/>
  <c r="CI925" i="50"/>
  <c r="CL1200" i="50"/>
  <c r="CM1200" i="50"/>
  <c r="CN1200" i="50"/>
  <c r="CO1200" i="50"/>
  <c r="CI1200" i="50"/>
  <c r="CQ1200" i="50"/>
  <c r="CJ1200" i="50"/>
  <c r="CK1200" i="50"/>
  <c r="CP1200" i="50"/>
  <c r="CR1200" i="50"/>
  <c r="CL285" i="50"/>
  <c r="CK285" i="50"/>
  <c r="CO285" i="50"/>
  <c r="CM285" i="50"/>
  <c r="CP285" i="50"/>
  <c r="CN285" i="50"/>
  <c r="CQ285" i="50"/>
  <c r="CJ285" i="50"/>
  <c r="CP1166" i="50"/>
  <c r="CI1166" i="50"/>
  <c r="CQ1166" i="50"/>
  <c r="CJ1166" i="50"/>
  <c r="CR1166" i="50"/>
  <c r="CK1166" i="50"/>
  <c r="CL1166" i="50"/>
  <c r="CM1166" i="50"/>
  <c r="CN1166" i="50"/>
  <c r="CO1166" i="50"/>
  <c r="CN1191" i="50"/>
  <c r="CO1191" i="50"/>
  <c r="CP1191" i="50"/>
  <c r="CI1191" i="50"/>
  <c r="CQ1191" i="50"/>
  <c r="CJ1191" i="50"/>
  <c r="CR1191" i="50"/>
  <c r="CK1191" i="50"/>
  <c r="CL1191" i="50"/>
  <c r="CM1191" i="50"/>
  <c r="CJ544" i="50"/>
  <c r="CR544" i="50"/>
  <c r="CK544" i="50"/>
  <c r="CL544" i="50"/>
  <c r="CM544" i="50"/>
  <c r="CO544" i="50"/>
  <c r="CP544" i="50"/>
  <c r="CN544" i="50"/>
  <c r="CQ544" i="50"/>
  <c r="CI544" i="50"/>
  <c r="CI337" i="50"/>
  <c r="CQ337" i="50"/>
  <c r="CJ337" i="50"/>
  <c r="CR337" i="50"/>
  <c r="CK337" i="50"/>
  <c r="CL337" i="50"/>
  <c r="CN337" i="50"/>
  <c r="CO337" i="50"/>
  <c r="CP337" i="50"/>
  <c r="CM337" i="50"/>
  <c r="CI879" i="50"/>
  <c r="CQ879" i="50"/>
  <c r="CJ879" i="50"/>
  <c r="CR879" i="50"/>
  <c r="CK879" i="50"/>
  <c r="CL879" i="50"/>
  <c r="CN879" i="50"/>
  <c r="CO879" i="50"/>
  <c r="CM879" i="50"/>
  <c r="CP879" i="50"/>
  <c r="CL1485" i="50"/>
  <c r="CM1485" i="50"/>
  <c r="CN1485" i="50"/>
  <c r="CO1485" i="50"/>
  <c r="CP1485" i="50"/>
  <c r="CI1485" i="50"/>
  <c r="CQ1485" i="50"/>
  <c r="CJ1485" i="50"/>
  <c r="CR1485" i="50"/>
  <c r="CK1485" i="50"/>
  <c r="CJ685" i="50"/>
  <c r="CR685" i="50"/>
  <c r="CK685" i="50"/>
  <c r="CL685" i="50"/>
  <c r="CM685" i="50"/>
  <c r="CN685" i="50"/>
  <c r="CO685" i="50"/>
  <c r="CI685" i="50"/>
  <c r="CP685" i="50"/>
  <c r="CQ685" i="50"/>
  <c r="CO197" i="50"/>
  <c r="CP197" i="50"/>
  <c r="CI197" i="50"/>
  <c r="CQ197" i="50"/>
  <c r="CJ197" i="50"/>
  <c r="CR197" i="50"/>
  <c r="CL197" i="50"/>
  <c r="CM197" i="50"/>
  <c r="CK197" i="50"/>
  <c r="CN197" i="50"/>
  <c r="CR305" i="50"/>
  <c r="CK305" i="50"/>
  <c r="CI305" i="50"/>
  <c r="CL305" i="50"/>
  <c r="CO640" i="50"/>
  <c r="CK640" i="50"/>
  <c r="CP640" i="50"/>
  <c r="CN640" i="50"/>
  <c r="CI640" i="50"/>
  <c r="CQ640" i="50"/>
  <c r="CR640" i="50"/>
  <c r="CL640" i="50"/>
  <c r="CP573" i="50"/>
  <c r="CI573" i="50"/>
  <c r="CQ573" i="50"/>
  <c r="CJ573" i="50"/>
  <c r="CR573" i="50"/>
  <c r="CK573" i="50"/>
  <c r="CM573" i="50"/>
  <c r="CN573" i="50"/>
  <c r="CL573" i="50"/>
  <c r="CO573" i="50"/>
  <c r="CL54" i="50"/>
  <c r="CI54" i="50"/>
  <c r="CR54" i="50"/>
  <c r="CJ54" i="50"/>
  <c r="CK54" i="50"/>
  <c r="CM54" i="50"/>
  <c r="CN54" i="50"/>
  <c r="CO54" i="50"/>
  <c r="CP54" i="50"/>
  <c r="CQ54" i="50"/>
  <c r="CI272" i="50"/>
  <c r="CQ272" i="50"/>
  <c r="CJ272" i="50"/>
  <c r="CR272" i="50"/>
  <c r="CK272" i="50"/>
  <c r="CL272" i="50"/>
  <c r="CN272" i="50"/>
  <c r="CM272" i="50"/>
  <c r="CO272" i="50"/>
  <c r="CP272" i="50"/>
  <c r="CJ829" i="50"/>
  <c r="CR829" i="50"/>
  <c r="CK829" i="50"/>
  <c r="CL829" i="50"/>
  <c r="CM829" i="50"/>
  <c r="CP829" i="50"/>
  <c r="CQ829" i="50"/>
  <c r="CI829" i="50"/>
  <c r="CN829" i="50"/>
  <c r="CO829" i="50"/>
  <c r="CN443" i="50"/>
  <c r="CP443" i="50"/>
  <c r="CQ443" i="50"/>
  <c r="CR443" i="50"/>
  <c r="CI443" i="50"/>
  <c r="CJ443" i="50"/>
  <c r="CM443" i="50"/>
  <c r="CK443" i="50"/>
  <c r="CL443" i="50"/>
  <c r="CO443" i="50"/>
  <c r="CP682" i="50"/>
  <c r="CI682" i="50"/>
  <c r="CQ682" i="50"/>
  <c r="CJ682" i="50"/>
  <c r="CR682" i="50"/>
  <c r="CK682" i="50"/>
  <c r="CL682" i="50"/>
  <c r="CM682" i="50"/>
  <c r="CN682" i="50"/>
  <c r="CO682" i="50"/>
  <c r="CK348" i="50"/>
  <c r="CL348" i="50"/>
  <c r="CR348" i="50"/>
  <c r="CI348" i="50"/>
  <c r="CJ348" i="50"/>
  <c r="CM348" i="50"/>
  <c r="CN348" i="50"/>
  <c r="CQ348" i="50"/>
  <c r="CO348" i="50"/>
  <c r="CP348" i="50"/>
  <c r="CN439" i="50"/>
  <c r="CP439" i="50"/>
  <c r="CI439" i="50"/>
  <c r="CQ439" i="50"/>
  <c r="CJ439" i="50"/>
  <c r="CK439" i="50"/>
  <c r="CL439" i="50"/>
  <c r="CR439" i="50"/>
  <c r="CM439" i="50"/>
  <c r="CO439" i="50"/>
  <c r="CN1179" i="50"/>
  <c r="CO1179" i="50"/>
  <c r="CP1179" i="50"/>
  <c r="CI1179" i="50"/>
  <c r="CQ1179" i="50"/>
  <c r="CJ1179" i="50"/>
  <c r="CR1179" i="50"/>
  <c r="CK1179" i="50"/>
  <c r="CL1179" i="50"/>
  <c r="CM1179" i="50"/>
  <c r="CL1517" i="50"/>
  <c r="CM1517" i="50"/>
  <c r="CN1517" i="50"/>
  <c r="CO1517" i="50"/>
  <c r="CP1517" i="50"/>
  <c r="CI1517" i="50"/>
  <c r="CQ1517" i="50"/>
  <c r="CJ1517" i="50"/>
  <c r="CR1517" i="50"/>
  <c r="CK1517" i="50"/>
  <c r="CQ403" i="50"/>
  <c r="CM403" i="50"/>
  <c r="CR403" i="50"/>
  <c r="CJ403" i="50"/>
  <c r="CO403" i="50"/>
  <c r="CL403" i="50"/>
  <c r="CP403" i="50"/>
  <c r="CP814" i="50"/>
  <c r="CO814" i="50"/>
  <c r="CI814" i="50"/>
  <c r="CN814" i="50"/>
  <c r="CQ814" i="50"/>
  <c r="CJ814" i="50"/>
  <c r="CK814" i="50"/>
  <c r="CM814" i="50"/>
  <c r="CN1175" i="50"/>
  <c r="CO1175" i="50"/>
  <c r="CP1175" i="50"/>
  <c r="CI1175" i="50"/>
  <c r="CQ1175" i="50"/>
  <c r="CJ1175" i="50"/>
  <c r="CR1175" i="50"/>
  <c r="CK1175" i="50"/>
  <c r="CL1175" i="50"/>
  <c r="CM1175" i="50"/>
  <c r="CL1060" i="50"/>
  <c r="CM1060" i="50"/>
  <c r="CN1060" i="50"/>
  <c r="CO1060" i="50"/>
  <c r="CP1060" i="50"/>
  <c r="CI1060" i="50"/>
  <c r="CQ1060" i="50"/>
  <c r="CR1060" i="50"/>
  <c r="CJ1060" i="50"/>
  <c r="CK1060" i="50"/>
  <c r="CK1398" i="50"/>
  <c r="CL1398" i="50"/>
  <c r="CM1398" i="50"/>
  <c r="CN1398" i="50"/>
  <c r="CP1398" i="50"/>
  <c r="CQ1398" i="50"/>
  <c r="CR1398" i="50"/>
  <c r="CI1398" i="50"/>
  <c r="CJ1398" i="50"/>
  <c r="CO1398" i="50"/>
  <c r="CI1431" i="50"/>
  <c r="CQ1431" i="50"/>
  <c r="CJ1431" i="50"/>
  <c r="CR1431" i="50"/>
  <c r="CK1431" i="50"/>
  <c r="CL1431" i="50"/>
  <c r="CN1431" i="50"/>
  <c r="CM1431" i="50"/>
  <c r="CO1431" i="50"/>
  <c r="CP1431" i="50"/>
  <c r="CK134" i="50"/>
  <c r="CL134" i="50"/>
  <c r="CM134" i="50"/>
  <c r="CN134" i="50"/>
  <c r="CO134" i="50"/>
  <c r="CP134" i="50"/>
  <c r="CI134" i="50"/>
  <c r="CJ134" i="50"/>
  <c r="CR134" i="50"/>
  <c r="CQ134" i="50"/>
  <c r="CK51" i="50"/>
  <c r="CP51" i="50"/>
  <c r="CJ51" i="50"/>
  <c r="CR51" i="50"/>
  <c r="CQ51" i="50"/>
  <c r="CI51" i="50"/>
  <c r="CL51" i="50"/>
  <c r="CM51" i="50"/>
  <c r="CN51" i="50"/>
  <c r="CO51" i="50"/>
  <c r="CN498" i="50"/>
  <c r="CO498" i="50"/>
  <c r="CP498" i="50"/>
  <c r="CI498" i="50"/>
  <c r="CQ498" i="50"/>
  <c r="CK498" i="50"/>
  <c r="CL498" i="50"/>
  <c r="CM498" i="50"/>
  <c r="CR498" i="50"/>
  <c r="CJ498" i="50"/>
  <c r="CJ1004" i="50"/>
  <c r="CR1004" i="50"/>
  <c r="CK1004" i="50"/>
  <c r="CL1004" i="50"/>
  <c r="CM1004" i="50"/>
  <c r="CN1004" i="50"/>
  <c r="CI1004" i="50"/>
  <c r="CQ1004" i="50"/>
  <c r="CO1004" i="50"/>
  <c r="CP1004" i="50"/>
  <c r="CD8" i="50"/>
  <c r="CR8" i="50"/>
  <c r="CL8" i="50"/>
  <c r="CI8" i="50"/>
  <c r="CK8" i="50"/>
  <c r="CQ8" i="50"/>
  <c r="CO8" i="50"/>
  <c r="CM1385" i="50"/>
  <c r="CN1385" i="50"/>
  <c r="CO1385" i="50"/>
  <c r="CP1385" i="50"/>
  <c r="CJ1385" i="50"/>
  <c r="CR1385" i="50"/>
  <c r="CI1385" i="50"/>
  <c r="CK1385" i="50"/>
  <c r="CL1385" i="50"/>
  <c r="CQ1385" i="50"/>
  <c r="CN727" i="50"/>
  <c r="CO727" i="50"/>
  <c r="CP727" i="50"/>
  <c r="CI727" i="50"/>
  <c r="CQ727" i="50"/>
  <c r="CJ727" i="50"/>
  <c r="CR727" i="50"/>
  <c r="CK727" i="50"/>
  <c r="CM727" i="50"/>
  <c r="CL727" i="50"/>
  <c r="CI911" i="50"/>
  <c r="CQ911" i="50"/>
  <c r="CJ911" i="50"/>
  <c r="CR911" i="50"/>
  <c r="CK911" i="50"/>
  <c r="CL911" i="50"/>
  <c r="CN911" i="50"/>
  <c r="CO911" i="50"/>
  <c r="CM911" i="50"/>
  <c r="CP911" i="50"/>
  <c r="CI675" i="50"/>
  <c r="CQ675" i="50"/>
  <c r="CK675" i="50"/>
  <c r="CL675" i="50"/>
  <c r="CN675" i="50"/>
  <c r="CO675" i="50"/>
  <c r="CJ675" i="50"/>
  <c r="CM675" i="50"/>
  <c r="CP675" i="50"/>
  <c r="CR675" i="50"/>
  <c r="CL479" i="50"/>
  <c r="CM479" i="50"/>
  <c r="CN479" i="50"/>
  <c r="CO479" i="50"/>
  <c r="CI479" i="50"/>
  <c r="CQ479" i="50"/>
  <c r="CJ479" i="50"/>
  <c r="CR479" i="50"/>
  <c r="CK479" i="50"/>
  <c r="CP479" i="50"/>
  <c r="CM319" i="50"/>
  <c r="CN319" i="50"/>
  <c r="CO319" i="50"/>
  <c r="CP319" i="50"/>
  <c r="CR319" i="50"/>
  <c r="CI319" i="50"/>
  <c r="CJ319" i="50"/>
  <c r="CQ319" i="50"/>
  <c r="CK319" i="50"/>
  <c r="CL319" i="50"/>
  <c r="CP204" i="50"/>
  <c r="CI204" i="50"/>
  <c r="CQ204" i="50"/>
  <c r="CJ204" i="50"/>
  <c r="CR204" i="50"/>
  <c r="CK204" i="50"/>
  <c r="CL204" i="50"/>
  <c r="CM204" i="50"/>
  <c r="CO204" i="50"/>
  <c r="CN204" i="50"/>
  <c r="CN998" i="50"/>
  <c r="CO998" i="50"/>
  <c r="CP998" i="50"/>
  <c r="CI998" i="50"/>
  <c r="CQ998" i="50"/>
  <c r="CJ998" i="50"/>
  <c r="CR998" i="50"/>
  <c r="CM998" i="50"/>
  <c r="CK998" i="50"/>
  <c r="CL998" i="50"/>
  <c r="CJ1065" i="50"/>
  <c r="CR1065" i="50"/>
  <c r="CK1065" i="50"/>
  <c r="CL1065" i="50"/>
  <c r="CM1065" i="50"/>
  <c r="CN1065" i="50"/>
  <c r="CO1065" i="50"/>
  <c r="CI1065" i="50"/>
  <c r="CP1065" i="50"/>
  <c r="CQ1065" i="50"/>
  <c r="CO896" i="50"/>
  <c r="CP896" i="50"/>
  <c r="CI896" i="50"/>
  <c r="CQ896" i="50"/>
  <c r="CJ896" i="50"/>
  <c r="CR896" i="50"/>
  <c r="CL896" i="50"/>
  <c r="CM896" i="50"/>
  <c r="CK896" i="50"/>
  <c r="CN896" i="50"/>
  <c r="CJ1281" i="50"/>
  <c r="CR1281" i="50"/>
  <c r="CK1281" i="50"/>
  <c r="CL1281" i="50"/>
  <c r="CM1281" i="50"/>
  <c r="CO1281" i="50"/>
  <c r="CI1281" i="50"/>
  <c r="CN1281" i="50"/>
  <c r="CP1281" i="50"/>
  <c r="CQ1281" i="50"/>
  <c r="CL444" i="50"/>
  <c r="CN444" i="50"/>
  <c r="CQ444" i="50"/>
  <c r="CR444" i="50"/>
  <c r="CI444" i="50"/>
  <c r="CJ444" i="50"/>
  <c r="CO444" i="50"/>
  <c r="CK444" i="50"/>
  <c r="CM444" i="50"/>
  <c r="CP444" i="50"/>
  <c r="CK594" i="50"/>
  <c r="CL594" i="50"/>
  <c r="CM594" i="50"/>
  <c r="CN594" i="50"/>
  <c r="CP594" i="50"/>
  <c r="CI594" i="50"/>
  <c r="CQ594" i="50"/>
  <c r="CJ594" i="50"/>
  <c r="CO594" i="50"/>
  <c r="CR594" i="50"/>
  <c r="CJ1265" i="50"/>
  <c r="CR1265" i="50"/>
  <c r="CK1265" i="50"/>
  <c r="CL1265" i="50"/>
  <c r="CM1265" i="50"/>
  <c r="CO1265" i="50"/>
  <c r="CI1265" i="50"/>
  <c r="CN1265" i="50"/>
  <c r="CP1265" i="50"/>
  <c r="CQ1265" i="50"/>
  <c r="CI172" i="50"/>
  <c r="CQ172" i="50"/>
  <c r="CJ172" i="50"/>
  <c r="CR172" i="50"/>
  <c r="CK172" i="50"/>
  <c r="CL172" i="50"/>
  <c r="CN172" i="50"/>
  <c r="CO172" i="50"/>
  <c r="CM172" i="50"/>
  <c r="CP172" i="50"/>
  <c r="CM1441" i="50"/>
  <c r="CI1441" i="50"/>
  <c r="CN1441" i="50"/>
  <c r="CK1441" i="50"/>
  <c r="CR1441" i="50"/>
  <c r="CL1441" i="50"/>
  <c r="CO940" i="50"/>
  <c r="CP940" i="50"/>
  <c r="CI940" i="50"/>
  <c r="CQ940" i="50"/>
  <c r="CJ940" i="50"/>
  <c r="CR940" i="50"/>
  <c r="CM940" i="50"/>
  <c r="CL940" i="50"/>
  <c r="CN940" i="50"/>
  <c r="CK940" i="50"/>
  <c r="CK155" i="50"/>
  <c r="CL155" i="50"/>
  <c r="CM155" i="50"/>
  <c r="CN155" i="50"/>
  <c r="CP155" i="50"/>
  <c r="CI155" i="50"/>
  <c r="CQ155" i="50"/>
  <c r="CJ155" i="50"/>
  <c r="CO155" i="50"/>
  <c r="CR155" i="50"/>
  <c r="CO193" i="50"/>
  <c r="CP193" i="50"/>
  <c r="CI193" i="50"/>
  <c r="CQ193" i="50"/>
  <c r="CJ193" i="50"/>
  <c r="CR193" i="50"/>
  <c r="CL193" i="50"/>
  <c r="CM193" i="50"/>
  <c r="CK193" i="50"/>
  <c r="CN193" i="50"/>
  <c r="CN213" i="50"/>
  <c r="CO213" i="50"/>
  <c r="CP213" i="50"/>
  <c r="CI213" i="50"/>
  <c r="CQ213" i="50"/>
  <c r="CJ213" i="50"/>
  <c r="CR213" i="50"/>
  <c r="CK213" i="50"/>
  <c r="CL213" i="50"/>
  <c r="CM213" i="50"/>
  <c r="CO169" i="50"/>
  <c r="CP169" i="50"/>
  <c r="CI169" i="50"/>
  <c r="CQ169" i="50"/>
  <c r="CJ169" i="50"/>
  <c r="CR169" i="50"/>
  <c r="CL169" i="50"/>
  <c r="CM169" i="50"/>
  <c r="CK169" i="50"/>
  <c r="CN169" i="50"/>
  <c r="CP170" i="50"/>
  <c r="CJ170" i="50"/>
  <c r="CR170" i="50"/>
  <c r="CK170" i="50"/>
  <c r="CM170" i="50"/>
  <c r="CL170" i="50"/>
  <c r="CN170" i="50"/>
  <c r="CI170" i="50"/>
  <c r="CJ203" i="50"/>
  <c r="CK203" i="50"/>
  <c r="CL203" i="50"/>
  <c r="CM203" i="50"/>
  <c r="CN203" i="50"/>
  <c r="CP203" i="50"/>
  <c r="CI203" i="50"/>
  <c r="CQ203" i="50"/>
  <c r="CI52" i="50"/>
  <c r="CQ52" i="50"/>
  <c r="CN52" i="50"/>
  <c r="CP52" i="50"/>
  <c r="CJ52" i="50"/>
  <c r="CK52" i="50"/>
  <c r="CL52" i="50"/>
  <c r="CM52" i="50"/>
  <c r="CO52" i="50"/>
  <c r="CR52" i="50"/>
  <c r="CL688" i="50"/>
  <c r="CM688" i="50"/>
  <c r="CN688" i="50"/>
  <c r="CO688" i="50"/>
  <c r="CP688" i="50"/>
  <c r="CI688" i="50"/>
  <c r="CQ688" i="50"/>
  <c r="CK688" i="50"/>
  <c r="CR688" i="50"/>
  <c r="CJ688" i="50"/>
  <c r="CI300" i="50"/>
  <c r="CQ300" i="50"/>
  <c r="CJ300" i="50"/>
  <c r="CR300" i="50"/>
  <c r="CK300" i="50"/>
  <c r="CN300" i="50"/>
  <c r="CP300" i="50"/>
  <c r="CL300" i="50"/>
  <c r="CO300" i="50"/>
  <c r="CM300" i="50"/>
  <c r="CL70" i="50"/>
  <c r="CN70" i="50"/>
  <c r="CO70" i="50"/>
  <c r="CP70" i="50"/>
  <c r="CQ70" i="50"/>
  <c r="CI70" i="50"/>
  <c r="CR70" i="50"/>
  <c r="CJ70" i="50"/>
  <c r="CM70" i="50"/>
  <c r="CK70" i="50"/>
  <c r="CP208" i="50"/>
  <c r="CI208" i="50"/>
  <c r="CQ208" i="50"/>
  <c r="CJ208" i="50"/>
  <c r="CR208" i="50"/>
  <c r="CK208" i="50"/>
  <c r="CL208" i="50"/>
  <c r="CM208" i="50"/>
  <c r="CN208" i="50"/>
  <c r="CO208" i="50"/>
  <c r="CP7" i="50"/>
  <c r="CJ7" i="50"/>
  <c r="CP517" i="50"/>
  <c r="CI517" i="50"/>
  <c r="CQ517" i="50"/>
  <c r="CJ517" i="50"/>
  <c r="CR517" i="50"/>
  <c r="CK517" i="50"/>
  <c r="CM517" i="50"/>
  <c r="CN517" i="50"/>
  <c r="CO517" i="50"/>
  <c r="CL517" i="50"/>
  <c r="CP973" i="50"/>
  <c r="CI973" i="50"/>
  <c r="CQ973" i="50"/>
  <c r="CJ973" i="50"/>
  <c r="CR973" i="50"/>
  <c r="CK973" i="50"/>
  <c r="CL973" i="50"/>
  <c r="CO973" i="50"/>
  <c r="CM973" i="50"/>
  <c r="CN973" i="50"/>
  <c r="CM125" i="50"/>
  <c r="CN125" i="50"/>
  <c r="CO125" i="50"/>
  <c r="CP125" i="50"/>
  <c r="CI125" i="50"/>
  <c r="CQ125" i="50"/>
  <c r="CJ125" i="50"/>
  <c r="CR125" i="50"/>
  <c r="CL125" i="50"/>
  <c r="CK125" i="50"/>
  <c r="CN506" i="50"/>
  <c r="CO506" i="50"/>
  <c r="CP506" i="50"/>
  <c r="CI506" i="50"/>
  <c r="CQ506" i="50"/>
  <c r="CK506" i="50"/>
  <c r="CL506" i="50"/>
  <c r="CJ506" i="50"/>
  <c r="CM506" i="50"/>
  <c r="CR506" i="50"/>
  <c r="CL280" i="50"/>
  <c r="CN280" i="50"/>
  <c r="CO280" i="50"/>
  <c r="CI280" i="50"/>
  <c r="CP280" i="50"/>
  <c r="CJ280" i="50"/>
  <c r="CR280" i="50"/>
  <c r="CJ1040" i="50"/>
  <c r="CR1040" i="50"/>
  <c r="CK1040" i="50"/>
  <c r="CL1040" i="50"/>
  <c r="CM1040" i="50"/>
  <c r="CI1040" i="50"/>
  <c r="CQ1040" i="50"/>
  <c r="CO1040" i="50"/>
  <c r="CP1040" i="50"/>
  <c r="CN1040" i="50"/>
  <c r="CO429" i="50"/>
  <c r="CJ429" i="50"/>
  <c r="CP429" i="50"/>
  <c r="CL429" i="50"/>
  <c r="CQ429" i="50"/>
  <c r="CI429" i="50"/>
  <c r="CM976" i="50"/>
  <c r="CN976" i="50"/>
  <c r="CI976" i="50"/>
  <c r="CQ976" i="50"/>
  <c r="CR976" i="50"/>
  <c r="CP976" i="50"/>
  <c r="CK976" i="50"/>
  <c r="CM113" i="50"/>
  <c r="CN113" i="50"/>
  <c r="CO113" i="50"/>
  <c r="CP113" i="50"/>
  <c r="CI113" i="50"/>
  <c r="CQ113" i="50"/>
  <c r="CJ113" i="50"/>
  <c r="CR113" i="50"/>
  <c r="CK113" i="50"/>
  <c r="CL113" i="50"/>
  <c r="CP434" i="50"/>
  <c r="CJ434" i="50"/>
  <c r="CR434" i="50"/>
  <c r="CK434" i="50"/>
  <c r="CI434" i="50"/>
  <c r="CL434" i="50"/>
  <c r="CO434" i="50"/>
  <c r="CM434" i="50"/>
  <c r="CN434" i="50"/>
  <c r="CQ434" i="50"/>
  <c r="CP577" i="50"/>
  <c r="CI577" i="50"/>
  <c r="CJ577" i="50"/>
  <c r="CK577" i="50"/>
  <c r="CM577" i="50"/>
  <c r="CN577" i="50"/>
  <c r="CL577" i="50"/>
  <c r="CO577" i="50"/>
  <c r="CR577" i="50"/>
  <c r="CQ577" i="50"/>
  <c r="CI1407" i="50"/>
  <c r="CQ1407" i="50"/>
  <c r="CJ1407" i="50"/>
  <c r="CR1407" i="50"/>
  <c r="CK1407" i="50"/>
  <c r="CL1407" i="50"/>
  <c r="CN1407" i="50"/>
  <c r="CM1407" i="50"/>
  <c r="CO1407" i="50"/>
  <c r="CP1407" i="50"/>
  <c r="CK187" i="50"/>
  <c r="CL187" i="50"/>
  <c r="CM187" i="50"/>
  <c r="CN187" i="50"/>
  <c r="CP187" i="50"/>
  <c r="CI187" i="50"/>
  <c r="CQ187" i="50"/>
  <c r="CJ187" i="50"/>
  <c r="CO187" i="50"/>
  <c r="CR187" i="50"/>
  <c r="CJ713" i="50"/>
  <c r="CR713" i="50"/>
  <c r="CK713" i="50"/>
  <c r="CL713" i="50"/>
  <c r="CM713" i="50"/>
  <c r="CN713" i="50"/>
  <c r="CO713" i="50"/>
  <c r="CI713" i="50"/>
  <c r="CQ713" i="50"/>
  <c r="CP713" i="50"/>
  <c r="CM653" i="50"/>
  <c r="CN653" i="50"/>
  <c r="CO653" i="50"/>
  <c r="CP653" i="50"/>
  <c r="CJ653" i="50"/>
  <c r="CR653" i="50"/>
  <c r="CK653" i="50"/>
  <c r="CI653" i="50"/>
  <c r="CL653" i="50"/>
  <c r="CQ653" i="50"/>
  <c r="CJ849" i="50"/>
  <c r="CR849" i="50"/>
  <c r="CK849" i="50"/>
  <c r="CL849" i="50"/>
  <c r="CM849" i="50"/>
  <c r="CI849" i="50"/>
  <c r="CN849" i="50"/>
  <c r="CO849" i="50"/>
  <c r="CQ849" i="50"/>
  <c r="CP849" i="50"/>
  <c r="CO322" i="50"/>
  <c r="CP322" i="50"/>
  <c r="CI322" i="50"/>
  <c r="CQ322" i="50"/>
  <c r="CJ322" i="50"/>
  <c r="CR322" i="50"/>
  <c r="CK322" i="50"/>
  <c r="CL322" i="50"/>
  <c r="CN322" i="50"/>
  <c r="CM322" i="50"/>
  <c r="CL784" i="50"/>
  <c r="CM784" i="50"/>
  <c r="CN784" i="50"/>
  <c r="CO784" i="50"/>
  <c r="CI784" i="50"/>
  <c r="CQ784" i="50"/>
  <c r="CJ784" i="50"/>
  <c r="CK784" i="50"/>
  <c r="CR784" i="50"/>
  <c r="CP784" i="50"/>
  <c r="CN1123" i="50"/>
  <c r="CO1123" i="50"/>
  <c r="CP1123" i="50"/>
  <c r="CI1123" i="50"/>
  <c r="CQ1123" i="50"/>
  <c r="CJ1123" i="50"/>
  <c r="CR1123" i="50"/>
  <c r="CK1123" i="50"/>
  <c r="CL1123" i="50"/>
  <c r="CM1123" i="50"/>
  <c r="CO334" i="50"/>
  <c r="CP334" i="50"/>
  <c r="CI334" i="50"/>
  <c r="CQ334" i="50"/>
  <c r="CJ334" i="50"/>
  <c r="CR334" i="50"/>
  <c r="CL334" i="50"/>
  <c r="CM334" i="50"/>
  <c r="CN334" i="50"/>
  <c r="CK334" i="50"/>
  <c r="CP1186" i="50"/>
  <c r="CI1186" i="50"/>
  <c r="CQ1186" i="50"/>
  <c r="CJ1186" i="50"/>
  <c r="CR1186" i="50"/>
  <c r="CK1186" i="50"/>
  <c r="CL1186" i="50"/>
  <c r="CM1186" i="50"/>
  <c r="CN1186" i="50"/>
  <c r="CO1186" i="50"/>
  <c r="CP698" i="50"/>
  <c r="CI698" i="50"/>
  <c r="CQ698" i="50"/>
  <c r="CJ698" i="50"/>
  <c r="CR698" i="50"/>
  <c r="CK698" i="50"/>
  <c r="CL698" i="50"/>
  <c r="CM698" i="50"/>
  <c r="CN698" i="50"/>
  <c r="CO698" i="50"/>
  <c r="CN236" i="50"/>
  <c r="CI236" i="50"/>
  <c r="CI375" i="50"/>
  <c r="CJ962" i="50"/>
  <c r="CJ1533" i="50"/>
  <c r="CR1018" i="50"/>
  <c r="CO1018" i="50"/>
  <c r="CL1109" i="50"/>
  <c r="CK228" i="50"/>
  <c r="CN309" i="50"/>
  <c r="CN610" i="50"/>
  <c r="CN1170" i="50"/>
  <c r="CP1170" i="50"/>
  <c r="CQ1091" i="50"/>
  <c r="CR957" i="50"/>
  <c r="CL1097" i="50"/>
  <c r="CO1423" i="50"/>
  <c r="CI1423" i="50"/>
  <c r="CI1289" i="50"/>
  <c r="CQ159" i="50"/>
  <c r="CK12" i="50"/>
  <c r="CI12" i="50"/>
  <c r="CK721" i="50"/>
  <c r="CK321" i="50"/>
  <c r="CL86" i="50"/>
  <c r="CL355" i="50"/>
  <c r="CK64" i="50"/>
  <c r="CJ26" i="50"/>
  <c r="CP1411" i="50"/>
  <c r="CJ1100" i="50"/>
  <c r="CJ1068" i="50"/>
  <c r="CI7" i="50"/>
  <c r="CQ595" i="50"/>
  <c r="CR1207" i="50"/>
  <c r="CM629" i="50"/>
  <c r="CN629" i="50"/>
  <c r="CO629" i="50"/>
  <c r="CP629" i="50"/>
  <c r="CJ629" i="50"/>
  <c r="CR629" i="50"/>
  <c r="CK629" i="50"/>
  <c r="CI629" i="50"/>
  <c r="CL629" i="50"/>
  <c r="CQ629" i="50"/>
  <c r="CJ1395" i="50"/>
  <c r="CM1000" i="50"/>
  <c r="CL28" i="50"/>
  <c r="CL1176" i="50"/>
  <c r="CP324" i="50"/>
  <c r="CK1329" i="50"/>
  <c r="CJ329" i="50"/>
  <c r="CO427" i="50"/>
  <c r="CJ964" i="50"/>
  <c r="CK503" i="50"/>
  <c r="CK1364" i="50"/>
  <c r="CL1192" i="50"/>
  <c r="CN231" i="50"/>
  <c r="CJ604" i="50"/>
  <c r="CP1260" i="50"/>
  <c r="CO1437" i="50"/>
  <c r="CN305" i="50"/>
  <c r="CQ944" i="50"/>
  <c r="CQ906" i="50"/>
  <c r="CI325" i="50"/>
  <c r="CJ1441" i="50"/>
  <c r="CJ502" i="50"/>
  <c r="CO929" i="50"/>
  <c r="CO678" i="50"/>
  <c r="CP1282" i="50"/>
  <c r="CK939" i="50"/>
  <c r="CN565" i="50"/>
  <c r="CP628" i="50"/>
  <c r="CL948" i="50"/>
  <c r="CQ953" i="50"/>
  <c r="CR48" i="50"/>
  <c r="CP1409" i="50"/>
  <c r="CM292" i="50"/>
  <c r="CI364" i="50"/>
  <c r="CP934" i="50"/>
  <c r="CL1463" i="50"/>
  <c r="CL1028" i="50"/>
  <c r="CQ540" i="50"/>
  <c r="CP945" i="50"/>
  <c r="CQ381" i="50"/>
  <c r="CQ150" i="50"/>
  <c r="CR1104" i="50"/>
  <c r="CO1044" i="50"/>
  <c r="CL1218" i="50"/>
  <c r="CM40" i="50"/>
  <c r="CM1473" i="50"/>
  <c r="CN1473" i="50"/>
  <c r="CO1473" i="50"/>
  <c r="CP1473" i="50"/>
  <c r="CJ1473" i="50"/>
  <c r="CR1473" i="50"/>
  <c r="CL1473" i="50"/>
  <c r="CQ1473" i="50"/>
  <c r="CI1473" i="50"/>
  <c r="CK1473" i="50"/>
  <c r="CQ1538" i="50"/>
  <c r="CJ423" i="50"/>
  <c r="CN826" i="50"/>
  <c r="CL474" i="50"/>
  <c r="CQ55" i="50"/>
  <c r="CJ1083" i="50"/>
  <c r="CR1382" i="50"/>
  <c r="CM1539" i="50"/>
  <c r="CO639" i="50"/>
  <c r="CI511" i="50"/>
  <c r="CO621" i="50"/>
  <c r="CI667" i="50"/>
  <c r="CQ114" i="50"/>
  <c r="CJ1012" i="50"/>
  <c r="CO1435" i="50"/>
  <c r="CL1428" i="50"/>
  <c r="CM1016" i="50"/>
  <c r="CJ1237" i="50"/>
  <c r="CR245" i="50"/>
  <c r="CM941" i="50"/>
  <c r="CR1103" i="50"/>
  <c r="CN732" i="50"/>
  <c r="CR873" i="50"/>
  <c r="CM1203" i="50"/>
  <c r="CM262" i="50"/>
  <c r="CK1333" i="50"/>
  <c r="CR1528" i="50"/>
  <c r="CQ1199" i="50"/>
  <c r="CK968" i="50"/>
  <c r="CL253" i="50"/>
  <c r="CM147" i="50"/>
  <c r="CL301" i="50"/>
  <c r="CD1099" i="50"/>
  <c r="CR1099" i="50"/>
  <c r="CK1099" i="50"/>
  <c r="CD1460" i="50"/>
  <c r="CO1460" i="50"/>
  <c r="CP1460" i="50"/>
  <c r="CI1460" i="50"/>
  <c r="CQ1460" i="50"/>
  <c r="CJ1460" i="50"/>
  <c r="CR1460" i="50"/>
  <c r="CL1460" i="50"/>
  <c r="CN1460" i="50"/>
  <c r="CK1460" i="50"/>
  <c r="CM1460" i="50"/>
  <c r="CI1459" i="50"/>
  <c r="CQ1459" i="50"/>
  <c r="CJ1459" i="50"/>
  <c r="CR1459" i="50"/>
  <c r="CK1459" i="50"/>
  <c r="CL1459" i="50"/>
  <c r="CN1459" i="50"/>
  <c r="CM1459" i="50"/>
  <c r="CO1459" i="50"/>
  <c r="CP1459" i="50"/>
  <c r="CD1306" i="50"/>
  <c r="CK1306" i="50"/>
  <c r="CL1306" i="50"/>
  <c r="CM1306" i="50"/>
  <c r="CN1306" i="50"/>
  <c r="CO1306" i="50"/>
  <c r="CP1306" i="50"/>
  <c r="CI1306" i="50"/>
  <c r="CJ1306" i="50"/>
  <c r="CQ1306" i="50"/>
  <c r="CR1306" i="50"/>
  <c r="CD1363" i="50"/>
  <c r="CI1363" i="50"/>
  <c r="CQ1363" i="50"/>
  <c r="CJ1363" i="50"/>
  <c r="CR1363" i="50"/>
  <c r="CK1363" i="50"/>
  <c r="CL1363" i="50"/>
  <c r="CM1363" i="50"/>
  <c r="CN1363" i="50"/>
  <c r="CO1363" i="50"/>
  <c r="CP1363" i="50"/>
  <c r="CD851" i="50"/>
  <c r="CK851" i="50"/>
  <c r="CM851" i="50"/>
  <c r="CN851" i="50"/>
  <c r="CR851" i="50"/>
  <c r="CO851" i="50"/>
  <c r="CL851" i="50"/>
  <c r="CI851" i="50"/>
  <c r="CQ851" i="50"/>
  <c r="CD1201" i="50"/>
  <c r="CR1201" i="50"/>
  <c r="CQ1201" i="50"/>
  <c r="CK1201" i="50"/>
  <c r="CL1201" i="50"/>
  <c r="CM1201" i="50"/>
  <c r="CI1201" i="50"/>
  <c r="CN1201" i="50"/>
  <c r="CJ1546" i="50"/>
  <c r="CR1546" i="50"/>
  <c r="CK1546" i="50"/>
  <c r="CL1546" i="50"/>
  <c r="CM1546" i="50"/>
  <c r="CN1546" i="50"/>
  <c r="CO1546" i="50"/>
  <c r="CP1546" i="50"/>
  <c r="CI1546" i="50"/>
  <c r="CQ1546" i="50"/>
  <c r="CD1438" i="50"/>
  <c r="CL1438" i="50"/>
  <c r="CR1438" i="50"/>
  <c r="CM1438" i="50"/>
  <c r="CN1438" i="50"/>
  <c r="CP1438" i="50"/>
  <c r="CJ1438" i="50"/>
  <c r="CO1438" i="50"/>
  <c r="CD1380" i="50"/>
  <c r="CQ1380" i="50"/>
  <c r="CJ1380" i="50"/>
  <c r="CO1380" i="50"/>
  <c r="CM1380" i="50"/>
  <c r="CP1380" i="50"/>
  <c r="CN1380" i="50"/>
  <c r="CK658" i="50"/>
  <c r="CL658" i="50"/>
  <c r="CM658" i="50"/>
  <c r="CN658" i="50"/>
  <c r="CP658" i="50"/>
  <c r="CI658" i="50"/>
  <c r="CQ658" i="50"/>
  <c r="CJ658" i="50"/>
  <c r="CO658" i="50"/>
  <c r="CR658" i="50"/>
  <c r="CI599" i="50"/>
  <c r="CQ599" i="50"/>
  <c r="CJ599" i="50"/>
  <c r="CR599" i="50"/>
  <c r="CK599" i="50"/>
  <c r="CL599" i="50"/>
  <c r="CN599" i="50"/>
  <c r="CO599" i="50"/>
  <c r="CM599" i="50"/>
  <c r="CP599" i="50"/>
  <c r="CD821" i="50"/>
  <c r="CJ821" i="50"/>
  <c r="CR821" i="50"/>
  <c r="CK821" i="50"/>
  <c r="CL821" i="50"/>
  <c r="CM821" i="50"/>
  <c r="CO821" i="50"/>
  <c r="CQ821" i="50"/>
  <c r="CI821" i="50"/>
  <c r="CN821" i="50"/>
  <c r="CP821" i="50"/>
  <c r="CI466" i="50"/>
  <c r="CQ466" i="50"/>
  <c r="CP466" i="50"/>
  <c r="CR466" i="50"/>
  <c r="CJ466" i="50"/>
  <c r="CK466" i="50"/>
  <c r="CM466" i="50"/>
  <c r="CN466" i="50"/>
  <c r="CL466" i="50"/>
  <c r="CO466" i="50"/>
  <c r="CD1235" i="50"/>
  <c r="CN1235" i="50"/>
  <c r="CO1235" i="50"/>
  <c r="CP1235" i="50"/>
  <c r="CI1235" i="50"/>
  <c r="CQ1235" i="50"/>
  <c r="CK1235" i="50"/>
  <c r="CJ1235" i="50"/>
  <c r="CL1235" i="50"/>
  <c r="CM1235" i="50"/>
  <c r="CR1235" i="50"/>
  <c r="CP1029" i="50"/>
  <c r="CI1029" i="50"/>
  <c r="CQ1029" i="50"/>
  <c r="CJ1029" i="50"/>
  <c r="CR1029" i="50"/>
  <c r="CK1029" i="50"/>
  <c r="CO1029" i="50"/>
  <c r="CL1029" i="50"/>
  <c r="CM1029" i="50"/>
  <c r="CN1029" i="50"/>
  <c r="CP1222" i="50"/>
  <c r="CI1222" i="50"/>
  <c r="CQ1222" i="50"/>
  <c r="CJ1222" i="50"/>
  <c r="CR1222" i="50"/>
  <c r="CK1222" i="50"/>
  <c r="CM1222" i="50"/>
  <c r="CL1222" i="50"/>
  <c r="CN1222" i="50"/>
  <c r="CO1222" i="50"/>
  <c r="CN1163" i="50"/>
  <c r="CO1163" i="50"/>
  <c r="CP1163" i="50"/>
  <c r="CI1163" i="50"/>
  <c r="CQ1163" i="50"/>
  <c r="CJ1163" i="50"/>
  <c r="CR1163" i="50"/>
  <c r="CK1163" i="50"/>
  <c r="CL1163" i="50"/>
  <c r="CM1163" i="50"/>
  <c r="CM917" i="50"/>
  <c r="CN917" i="50"/>
  <c r="CO917" i="50"/>
  <c r="CP917" i="50"/>
  <c r="CJ917" i="50"/>
  <c r="CR917" i="50"/>
  <c r="CK917" i="50"/>
  <c r="CQ917" i="50"/>
  <c r="CL917" i="50"/>
  <c r="CI917" i="50"/>
  <c r="CO104" i="50"/>
  <c r="CP104" i="50"/>
  <c r="CI104" i="50"/>
  <c r="CQ104" i="50"/>
  <c r="CJ104" i="50"/>
  <c r="CR104" i="50"/>
  <c r="CK104" i="50"/>
  <c r="CL104" i="50"/>
  <c r="CM104" i="50"/>
  <c r="CN104" i="50"/>
  <c r="CK320" i="50"/>
  <c r="CL320" i="50"/>
  <c r="CM320" i="50"/>
  <c r="CN320" i="50"/>
  <c r="CI320" i="50"/>
  <c r="CJ320" i="50"/>
  <c r="CO320" i="50"/>
  <c r="CP320" i="50"/>
  <c r="CQ320" i="50"/>
  <c r="CR320" i="50"/>
  <c r="CD1487" i="50"/>
  <c r="CP1487" i="50"/>
  <c r="CI1487" i="50"/>
  <c r="CQ1487" i="50"/>
  <c r="CJ1487" i="50"/>
  <c r="CR1487" i="50"/>
  <c r="CK1487" i="50"/>
  <c r="CL1487" i="50"/>
  <c r="CM1487" i="50"/>
  <c r="CN1487" i="50"/>
  <c r="CO1487" i="50"/>
  <c r="CP260" i="50"/>
  <c r="CI260" i="50"/>
  <c r="CQ260" i="50"/>
  <c r="CM260" i="50"/>
  <c r="CN260" i="50"/>
  <c r="CO260" i="50"/>
  <c r="CR260" i="50"/>
  <c r="CJ260" i="50"/>
  <c r="CK260" i="50"/>
  <c r="CL260" i="50"/>
  <c r="CO1304" i="50"/>
  <c r="CP1304" i="50"/>
  <c r="CI1304" i="50"/>
  <c r="CQ1304" i="50"/>
  <c r="CJ1304" i="50"/>
  <c r="CR1304" i="50"/>
  <c r="CK1304" i="50"/>
  <c r="CL1304" i="50"/>
  <c r="CM1304" i="50"/>
  <c r="CN1304" i="50"/>
  <c r="CO269" i="50"/>
  <c r="CP269" i="50"/>
  <c r="CI269" i="50"/>
  <c r="CQ269" i="50"/>
  <c r="CJ269" i="50"/>
  <c r="CR269" i="50"/>
  <c r="CL269" i="50"/>
  <c r="CM269" i="50"/>
  <c r="CN269" i="50"/>
  <c r="CK269" i="50"/>
  <c r="CD818" i="50"/>
  <c r="CP818" i="50"/>
  <c r="CI818" i="50"/>
  <c r="CQ818" i="50"/>
  <c r="CJ818" i="50"/>
  <c r="CR818" i="50"/>
  <c r="CK818" i="50"/>
  <c r="CM818" i="50"/>
  <c r="CL818" i="50"/>
  <c r="CN818" i="50"/>
  <c r="CO818" i="50"/>
  <c r="CN1255" i="50"/>
  <c r="CO1255" i="50"/>
  <c r="CP1255" i="50"/>
  <c r="CI1255" i="50"/>
  <c r="CQ1255" i="50"/>
  <c r="CK1255" i="50"/>
  <c r="CM1255" i="50"/>
  <c r="CR1255" i="50"/>
  <c r="CJ1255" i="50"/>
  <c r="CL1255" i="50"/>
  <c r="CM1401" i="50"/>
  <c r="CN1401" i="50"/>
  <c r="CO1401" i="50"/>
  <c r="CP1401" i="50"/>
  <c r="CJ1401" i="50"/>
  <c r="CR1401" i="50"/>
  <c r="CI1401" i="50"/>
  <c r="CK1401" i="50"/>
  <c r="CL1401" i="50"/>
  <c r="CQ1401" i="50"/>
  <c r="CK171" i="50"/>
  <c r="CL171" i="50"/>
  <c r="CM171" i="50"/>
  <c r="CN171" i="50"/>
  <c r="CP171" i="50"/>
  <c r="CI171" i="50"/>
  <c r="CQ171" i="50"/>
  <c r="CJ171" i="50"/>
  <c r="CO171" i="50"/>
  <c r="CR171" i="50"/>
  <c r="CN1251" i="50"/>
  <c r="CO1251" i="50"/>
  <c r="CP1251" i="50"/>
  <c r="CI1251" i="50"/>
  <c r="CQ1251" i="50"/>
  <c r="CK1251" i="50"/>
  <c r="CL1251" i="50"/>
  <c r="CM1251" i="50"/>
  <c r="CR1251" i="50"/>
  <c r="CJ1251" i="50"/>
  <c r="CJ809" i="50"/>
  <c r="CR809" i="50"/>
  <c r="CK809" i="50"/>
  <c r="CL809" i="50"/>
  <c r="CM809" i="50"/>
  <c r="CO809" i="50"/>
  <c r="CI809" i="50"/>
  <c r="CN809" i="50"/>
  <c r="CP809" i="50"/>
  <c r="CQ809" i="50"/>
  <c r="CI923" i="50"/>
  <c r="CQ923" i="50"/>
  <c r="CJ923" i="50"/>
  <c r="CR923" i="50"/>
  <c r="CK923" i="50"/>
  <c r="CL923" i="50"/>
  <c r="CO923" i="50"/>
  <c r="CM923" i="50"/>
  <c r="CN923" i="50"/>
  <c r="CP923" i="50"/>
  <c r="CM315" i="50"/>
  <c r="CN315" i="50"/>
  <c r="CO315" i="50"/>
  <c r="CP315" i="50"/>
  <c r="CJ315" i="50"/>
  <c r="CK315" i="50"/>
  <c r="CL315" i="50"/>
  <c r="CQ315" i="50"/>
  <c r="CR315" i="50"/>
  <c r="CI315" i="50"/>
  <c r="CK195" i="50"/>
  <c r="CL195" i="50"/>
  <c r="CM195" i="50"/>
  <c r="CN195" i="50"/>
  <c r="CP195" i="50"/>
  <c r="CI195" i="50"/>
  <c r="CQ195" i="50"/>
  <c r="CJ195" i="50"/>
  <c r="CR195" i="50"/>
  <c r="CO195" i="50"/>
  <c r="CL372" i="50"/>
  <c r="CM372" i="50"/>
  <c r="CN372" i="50"/>
  <c r="CO372" i="50"/>
  <c r="CP372" i="50"/>
  <c r="CI372" i="50"/>
  <c r="CJ372" i="50"/>
  <c r="CK372" i="50"/>
  <c r="CR372" i="50"/>
  <c r="CQ372" i="50"/>
  <c r="CK674" i="50"/>
  <c r="CM674" i="50"/>
  <c r="CN674" i="50"/>
  <c r="CP674" i="50"/>
  <c r="CI674" i="50"/>
  <c r="CQ674" i="50"/>
  <c r="CL674" i="50"/>
  <c r="CO674" i="50"/>
  <c r="CR674" i="50"/>
  <c r="CJ674" i="50"/>
  <c r="CP422" i="50"/>
  <c r="CJ422" i="50"/>
  <c r="CR422" i="50"/>
  <c r="CK422" i="50"/>
  <c r="CL422" i="50"/>
  <c r="CM422" i="50"/>
  <c r="CN422" i="50"/>
  <c r="CO422" i="50"/>
  <c r="CI422" i="50"/>
  <c r="CQ422" i="50"/>
  <c r="CN1147" i="50"/>
  <c r="CO1147" i="50"/>
  <c r="CP1147" i="50"/>
  <c r="CI1147" i="50"/>
  <c r="CQ1147" i="50"/>
  <c r="CJ1147" i="50"/>
  <c r="CR1147" i="50"/>
  <c r="CK1147" i="50"/>
  <c r="CL1147" i="50"/>
  <c r="CM1147" i="50"/>
  <c r="CM597" i="50"/>
  <c r="CN597" i="50"/>
  <c r="CO597" i="50"/>
  <c r="CP597" i="50"/>
  <c r="CJ597" i="50"/>
  <c r="CR597" i="50"/>
  <c r="CK597" i="50"/>
  <c r="CI597" i="50"/>
  <c r="CL597" i="50"/>
  <c r="CQ597" i="50"/>
  <c r="CJ93" i="50"/>
  <c r="CR93" i="50"/>
  <c r="CK93" i="50"/>
  <c r="CM93" i="50"/>
  <c r="CN93" i="50"/>
  <c r="CO93" i="50"/>
  <c r="CI93" i="50"/>
  <c r="CL93" i="50"/>
  <c r="CP93" i="50"/>
  <c r="CQ93" i="50"/>
  <c r="CK898" i="50"/>
  <c r="CL898" i="50"/>
  <c r="CM898" i="50"/>
  <c r="CN898" i="50"/>
  <c r="CP898" i="50"/>
  <c r="CI898" i="50"/>
  <c r="CQ898" i="50"/>
  <c r="CO898" i="50"/>
  <c r="CR898" i="50"/>
  <c r="CJ898" i="50"/>
  <c r="CN743" i="50"/>
  <c r="CO743" i="50"/>
  <c r="CP743" i="50"/>
  <c r="CI743" i="50"/>
  <c r="CQ743" i="50"/>
  <c r="CJ743" i="50"/>
  <c r="CR743" i="50"/>
  <c r="CK743" i="50"/>
  <c r="CL743" i="50"/>
  <c r="CM743" i="50"/>
  <c r="CN518" i="50"/>
  <c r="CO518" i="50"/>
  <c r="CP518" i="50"/>
  <c r="CI518" i="50"/>
  <c r="CQ518" i="50"/>
  <c r="CK518" i="50"/>
  <c r="CL518" i="50"/>
  <c r="CR518" i="50"/>
  <c r="CJ518" i="50"/>
  <c r="CM518" i="50"/>
  <c r="CD183" i="50"/>
  <c r="CO183" i="50"/>
  <c r="CK183" i="50"/>
  <c r="CR183" i="50"/>
  <c r="CL183" i="50"/>
  <c r="CJ183" i="50"/>
  <c r="CM183" i="50"/>
  <c r="CP183" i="50"/>
  <c r="CI183" i="50"/>
  <c r="CD131" i="50"/>
  <c r="CK131" i="50"/>
  <c r="CL131" i="50"/>
  <c r="CM131" i="50"/>
  <c r="CN131" i="50"/>
  <c r="CQ131" i="50"/>
  <c r="CO131" i="50"/>
  <c r="CJ131" i="50"/>
  <c r="CD1296" i="50"/>
  <c r="CJ1296" i="50"/>
  <c r="CR1296" i="50"/>
  <c r="CK1296" i="50"/>
  <c r="CL1296" i="50"/>
  <c r="CP1296" i="50"/>
  <c r="CN1296" i="50"/>
  <c r="CI1296" i="50"/>
  <c r="CI1471" i="50"/>
  <c r="CQ1471" i="50"/>
  <c r="CJ1471" i="50"/>
  <c r="CR1471" i="50"/>
  <c r="CK1471" i="50"/>
  <c r="CL1471" i="50"/>
  <c r="CN1471" i="50"/>
  <c r="CM1471" i="50"/>
  <c r="CO1471" i="50"/>
  <c r="CP1471" i="50"/>
  <c r="CJ1253" i="50"/>
  <c r="CR1253" i="50"/>
  <c r="CK1253" i="50"/>
  <c r="CL1253" i="50"/>
  <c r="CM1253" i="50"/>
  <c r="CO1253" i="50"/>
  <c r="CN1253" i="50"/>
  <c r="CP1253" i="50"/>
  <c r="CQ1253" i="50"/>
  <c r="CI1253" i="50"/>
  <c r="CK1318" i="50"/>
  <c r="CL1318" i="50"/>
  <c r="CM1318" i="50"/>
  <c r="CN1318" i="50"/>
  <c r="CO1318" i="50"/>
  <c r="CP1318" i="50"/>
  <c r="CI1318" i="50"/>
  <c r="CJ1318" i="50"/>
  <c r="CQ1318" i="50"/>
  <c r="CR1318" i="50"/>
  <c r="CD1206" i="50"/>
  <c r="CP1206" i="50"/>
  <c r="CI1206" i="50"/>
  <c r="CQ1206" i="50"/>
  <c r="CJ1206" i="50"/>
  <c r="CR1206" i="50"/>
  <c r="CK1206" i="50"/>
  <c r="CM1206" i="50"/>
  <c r="CN1206" i="50"/>
  <c r="CO1206" i="50"/>
  <c r="CL1206" i="50"/>
  <c r="CL559" i="50"/>
  <c r="CM559" i="50"/>
  <c r="CN559" i="50"/>
  <c r="CO559" i="50"/>
  <c r="CI559" i="50"/>
  <c r="CQ559" i="50"/>
  <c r="CJ559" i="50"/>
  <c r="CR559" i="50"/>
  <c r="CK559" i="50"/>
  <c r="CP559" i="50"/>
  <c r="CJ484" i="50"/>
  <c r="CR484" i="50"/>
  <c r="CK484" i="50"/>
  <c r="CL484" i="50"/>
  <c r="CM484" i="50"/>
  <c r="CO484" i="50"/>
  <c r="CP484" i="50"/>
  <c r="CI484" i="50"/>
  <c r="CN484" i="50"/>
  <c r="CQ484" i="50"/>
  <c r="CL436" i="50"/>
  <c r="CN436" i="50"/>
  <c r="CO436" i="50"/>
  <c r="CK436" i="50"/>
  <c r="CM436" i="50"/>
  <c r="CP436" i="50"/>
  <c r="CQ436" i="50"/>
  <c r="CI436" i="50"/>
  <c r="CJ436" i="50"/>
  <c r="CR436" i="50"/>
  <c r="CJ1241" i="50"/>
  <c r="CR1241" i="50"/>
  <c r="CK1241" i="50"/>
  <c r="CL1241" i="50"/>
  <c r="CM1241" i="50"/>
  <c r="CO1241" i="50"/>
  <c r="CI1241" i="50"/>
  <c r="CN1241" i="50"/>
  <c r="CP1241" i="50"/>
  <c r="CQ1241" i="50"/>
  <c r="CP985" i="50"/>
  <c r="CI985" i="50"/>
  <c r="CQ985" i="50"/>
  <c r="CJ985" i="50"/>
  <c r="CR985" i="50"/>
  <c r="CK985" i="50"/>
  <c r="CL985" i="50"/>
  <c r="CO985" i="50"/>
  <c r="CM985" i="50"/>
  <c r="CN985" i="50"/>
  <c r="CP798" i="50"/>
  <c r="CI798" i="50"/>
  <c r="CQ798" i="50"/>
  <c r="CJ798" i="50"/>
  <c r="CR798" i="50"/>
  <c r="CK798" i="50"/>
  <c r="CM798" i="50"/>
  <c r="CN798" i="50"/>
  <c r="CO798" i="50"/>
  <c r="CL798" i="50"/>
  <c r="CI276" i="50"/>
  <c r="CQ276" i="50"/>
  <c r="CJ276" i="50"/>
  <c r="CR276" i="50"/>
  <c r="CK276" i="50"/>
  <c r="CL276" i="50"/>
  <c r="CN276" i="50"/>
  <c r="CM276" i="50"/>
  <c r="CO276" i="50"/>
  <c r="CP276" i="50"/>
  <c r="CM1425" i="50"/>
  <c r="CN1425" i="50"/>
  <c r="CO1425" i="50"/>
  <c r="CP1425" i="50"/>
  <c r="CJ1425" i="50"/>
  <c r="CR1425" i="50"/>
  <c r="CI1425" i="50"/>
  <c r="CK1425" i="50"/>
  <c r="CL1425" i="50"/>
  <c r="CQ1425" i="50"/>
  <c r="CN1532" i="50"/>
  <c r="CO1532" i="50"/>
  <c r="CP1532" i="50"/>
  <c r="CI1532" i="50"/>
  <c r="CQ1532" i="50"/>
  <c r="CJ1532" i="50"/>
  <c r="CR1532" i="50"/>
  <c r="CK1532" i="50"/>
  <c r="CL1532" i="50"/>
  <c r="CM1532" i="50"/>
  <c r="CN221" i="50"/>
  <c r="CO221" i="50"/>
  <c r="CP221" i="50"/>
  <c r="CI221" i="50"/>
  <c r="CQ221" i="50"/>
  <c r="CJ221" i="50"/>
  <c r="CR221" i="50"/>
  <c r="CK221" i="50"/>
  <c r="CM221" i="50"/>
  <c r="CL221" i="50"/>
  <c r="CL720" i="50"/>
  <c r="CM720" i="50"/>
  <c r="CN720" i="50"/>
  <c r="CO720" i="50"/>
  <c r="CP720" i="50"/>
  <c r="CI720" i="50"/>
  <c r="CQ720" i="50"/>
  <c r="CK720" i="50"/>
  <c r="CJ720" i="50"/>
  <c r="CR720" i="50"/>
  <c r="CL1276" i="50"/>
  <c r="CM1276" i="50"/>
  <c r="CN1276" i="50"/>
  <c r="CO1276" i="50"/>
  <c r="CI1276" i="50"/>
  <c r="CQ1276" i="50"/>
  <c r="CR1276" i="50"/>
  <c r="CJ1276" i="50"/>
  <c r="CK1276" i="50"/>
  <c r="CP1276" i="50"/>
  <c r="CM686" i="50"/>
  <c r="CP686" i="50"/>
  <c r="CN686" i="50"/>
  <c r="CI686" i="50"/>
  <c r="CO686" i="50"/>
  <c r="CQ686" i="50"/>
  <c r="CR686" i="50"/>
  <c r="CK686" i="50"/>
  <c r="CP1182" i="50"/>
  <c r="CI1182" i="50"/>
  <c r="CQ1182" i="50"/>
  <c r="CJ1182" i="50"/>
  <c r="CR1182" i="50"/>
  <c r="CK1182" i="50"/>
  <c r="CL1182" i="50"/>
  <c r="CM1182" i="50"/>
  <c r="CN1182" i="50"/>
  <c r="CO1182" i="50"/>
  <c r="CL1148" i="50"/>
  <c r="CM1148" i="50"/>
  <c r="CN1148" i="50"/>
  <c r="CO1148" i="50"/>
  <c r="CP1148" i="50"/>
  <c r="CI1148" i="50"/>
  <c r="CQ1148" i="50"/>
  <c r="CJ1148" i="50"/>
  <c r="CK1148" i="50"/>
  <c r="CR1148" i="50"/>
  <c r="CJ389" i="50"/>
  <c r="CR389" i="50"/>
  <c r="CK389" i="50"/>
  <c r="CL389" i="50"/>
  <c r="CM389" i="50"/>
  <c r="CN389" i="50"/>
  <c r="CI389" i="50"/>
  <c r="CO389" i="50"/>
  <c r="CQ389" i="50"/>
  <c r="CP389" i="50"/>
  <c r="CK1269" i="50"/>
  <c r="CL1269" i="50"/>
  <c r="CM1269" i="50"/>
  <c r="CO1269" i="50"/>
  <c r="CN1269" i="50"/>
  <c r="CJ1269" i="50"/>
  <c r="CP1269" i="50"/>
  <c r="CO632" i="50"/>
  <c r="CP632" i="50"/>
  <c r="CI632" i="50"/>
  <c r="CQ632" i="50"/>
  <c r="CJ632" i="50"/>
  <c r="CR632" i="50"/>
  <c r="CL632" i="50"/>
  <c r="CM632" i="50"/>
  <c r="CK632" i="50"/>
  <c r="CN632" i="50"/>
  <c r="CL491" i="50"/>
  <c r="CM491" i="50"/>
  <c r="CN491" i="50"/>
  <c r="CO491" i="50"/>
  <c r="CI491" i="50"/>
  <c r="CQ491" i="50"/>
  <c r="CJ491" i="50"/>
  <c r="CR491" i="50"/>
  <c r="CK491" i="50"/>
  <c r="CP491" i="50"/>
  <c r="BX164" i="50"/>
  <c r="BX1217" i="50"/>
  <c r="CD331" i="50"/>
  <c r="CK331" i="50"/>
  <c r="CL331" i="50"/>
  <c r="CO331" i="50"/>
  <c r="CP331" i="50"/>
  <c r="CI1247" i="50"/>
  <c r="CQ1247" i="50"/>
  <c r="CK1247" i="50"/>
  <c r="CJ1247" i="50"/>
  <c r="CN1247" i="50"/>
  <c r="CM1247" i="50"/>
  <c r="CO1247" i="50"/>
  <c r="CR1247" i="50"/>
  <c r="CD453" i="50"/>
  <c r="CD988" i="50"/>
  <c r="CI988" i="50"/>
  <c r="CQ988" i="50"/>
  <c r="CR988" i="50"/>
  <c r="CP988" i="50"/>
  <c r="CL988" i="50"/>
  <c r="CM988" i="50"/>
  <c r="CP1483" i="50"/>
  <c r="CI1483" i="50"/>
  <c r="CQ1483" i="50"/>
  <c r="CJ1483" i="50"/>
  <c r="CR1483" i="50"/>
  <c r="CK1483" i="50"/>
  <c r="CL1483" i="50"/>
  <c r="CM1483" i="50"/>
  <c r="CN1483" i="50"/>
  <c r="CO1483" i="50"/>
  <c r="CD715" i="50"/>
  <c r="CR715" i="50"/>
  <c r="CK715" i="50"/>
  <c r="CN715" i="50"/>
  <c r="CL715" i="50"/>
  <c r="CO715" i="50"/>
  <c r="CM715" i="50"/>
  <c r="CI715" i="50"/>
  <c r="CQ715" i="50"/>
  <c r="CD1069" i="50"/>
  <c r="CL1069" i="50"/>
  <c r="CM1069" i="50"/>
  <c r="CN1069" i="50"/>
  <c r="CO1069" i="50"/>
  <c r="CJ1069" i="50"/>
  <c r="CP1069" i="50"/>
  <c r="CR1069" i="50"/>
  <c r="CQ1069" i="50"/>
  <c r="CN1111" i="50"/>
  <c r="CL1111" i="50"/>
  <c r="CO1111" i="50"/>
  <c r="CM1111" i="50"/>
  <c r="CP1111" i="50"/>
  <c r="CI1111" i="50"/>
  <c r="CJ1111" i="50"/>
  <c r="CR1111" i="50"/>
  <c r="CK1434" i="50"/>
  <c r="CL1434" i="50"/>
  <c r="CM1434" i="50"/>
  <c r="CN1434" i="50"/>
  <c r="CP1434" i="50"/>
  <c r="CR1434" i="50"/>
  <c r="CI1434" i="50"/>
  <c r="CJ1434" i="50"/>
  <c r="CO1434" i="50"/>
  <c r="CQ1434" i="50"/>
  <c r="CM1461" i="50"/>
  <c r="CN1461" i="50"/>
  <c r="CO1461" i="50"/>
  <c r="CP1461" i="50"/>
  <c r="CJ1461" i="50"/>
  <c r="CR1461" i="50"/>
  <c r="CI1461" i="50"/>
  <c r="CK1461" i="50"/>
  <c r="CL1461" i="50"/>
  <c r="CQ1461" i="50"/>
  <c r="CI1383" i="50"/>
  <c r="CQ1383" i="50"/>
  <c r="CJ1383" i="50"/>
  <c r="CR1383" i="50"/>
  <c r="CK1383" i="50"/>
  <c r="CL1383" i="50"/>
  <c r="CN1383" i="50"/>
  <c r="CP1383" i="50"/>
  <c r="CM1383" i="50"/>
  <c r="CO1383" i="50"/>
  <c r="CD1323" i="50"/>
  <c r="CL1323" i="50"/>
  <c r="CM1323" i="50"/>
  <c r="CN1323" i="50"/>
  <c r="CI1323" i="50"/>
  <c r="CO1323" i="50"/>
  <c r="CJ1323" i="50"/>
  <c r="CR1323" i="50"/>
  <c r="CD1492" i="50"/>
  <c r="CN1492" i="50"/>
  <c r="CO1492" i="50"/>
  <c r="CP1492" i="50"/>
  <c r="CI1492" i="50"/>
  <c r="CQ1492" i="50"/>
  <c r="CJ1492" i="50"/>
  <c r="CR1492" i="50"/>
  <c r="CK1492" i="50"/>
  <c r="CL1492" i="50"/>
  <c r="CM1492" i="50"/>
  <c r="CD1421" i="50"/>
  <c r="CM1421" i="50"/>
  <c r="CN1421" i="50"/>
  <c r="CO1421" i="50"/>
  <c r="CP1421" i="50"/>
  <c r="CJ1421" i="50"/>
  <c r="CR1421" i="50"/>
  <c r="CI1421" i="50"/>
  <c r="CK1421" i="50"/>
  <c r="CL1421" i="50"/>
  <c r="CQ1421" i="50"/>
  <c r="BV511" i="50"/>
  <c r="CD920" i="50"/>
  <c r="CL920" i="50"/>
  <c r="CM920" i="50"/>
  <c r="CQ920" i="50"/>
  <c r="CJ920" i="50"/>
  <c r="CD1064" i="50"/>
  <c r="CM1064" i="50"/>
  <c r="CR1064" i="50"/>
  <c r="CN1064" i="50"/>
  <c r="CO1064" i="50"/>
  <c r="CP1064" i="50"/>
  <c r="CQ1064" i="50"/>
  <c r="CJ1064" i="50"/>
  <c r="BV1260" i="50"/>
  <c r="CD617" i="50"/>
  <c r="CM617" i="50"/>
  <c r="CL617" i="50"/>
  <c r="CN617" i="50"/>
  <c r="CI617" i="50"/>
  <c r="CO617" i="50"/>
  <c r="CP617" i="50"/>
  <c r="CR617" i="50"/>
  <c r="CK617" i="50"/>
  <c r="CD549" i="50"/>
  <c r="CN549" i="50"/>
  <c r="CP549" i="50"/>
  <c r="CO549" i="50"/>
  <c r="CQ549" i="50"/>
  <c r="CR549" i="50"/>
  <c r="CK549" i="50"/>
  <c r="BV164" i="50"/>
  <c r="BW1215" i="50"/>
  <c r="BW995" i="50"/>
  <c r="BW1217" i="50"/>
  <c r="CJ428" i="50"/>
  <c r="CK428" i="50"/>
  <c r="CL428" i="50"/>
  <c r="CI428" i="50"/>
  <c r="CN428" i="50"/>
  <c r="CM428" i="50"/>
  <c r="CP428" i="50"/>
  <c r="CQ428" i="50"/>
  <c r="CD870" i="50"/>
  <c r="CL870" i="50"/>
  <c r="CM870" i="50"/>
  <c r="CD676" i="50"/>
  <c r="CJ676" i="50"/>
  <c r="CR676" i="50"/>
  <c r="CO676" i="50"/>
  <c r="CP676" i="50"/>
  <c r="CI676" i="50"/>
  <c r="CK676" i="50"/>
  <c r="CD587" i="50"/>
  <c r="CN587" i="50"/>
  <c r="CO587" i="50"/>
  <c r="CD914" i="50"/>
  <c r="CK914" i="50"/>
  <c r="CR914" i="50"/>
  <c r="CL914" i="50"/>
  <c r="CJ914" i="50"/>
  <c r="CM914" i="50"/>
  <c r="CN914" i="50"/>
  <c r="CI914" i="50"/>
  <c r="CQ914" i="50"/>
  <c r="CD723" i="50"/>
  <c r="CR723" i="50"/>
  <c r="CK723" i="50"/>
  <c r="CN723" i="50"/>
  <c r="CM723" i="50"/>
  <c r="CO723" i="50"/>
  <c r="CL723" i="50"/>
  <c r="CI723" i="50"/>
  <c r="CQ723" i="50"/>
  <c r="CD1312" i="50"/>
  <c r="CO1312" i="50"/>
  <c r="CP1312" i="50"/>
  <c r="CI1312" i="50"/>
  <c r="CQ1312" i="50"/>
  <c r="CJ1312" i="50"/>
  <c r="CR1312" i="50"/>
  <c r="CK1312" i="50"/>
  <c r="CL1312" i="50"/>
  <c r="CM1312" i="50"/>
  <c r="CN1312" i="50"/>
  <c r="CD16" i="50"/>
  <c r="CI16" i="50"/>
  <c r="CK16" i="50"/>
  <c r="CQ16" i="50"/>
  <c r="CO16" i="50"/>
  <c r="CJ16" i="50"/>
  <c r="CR16" i="50"/>
  <c r="CM16" i="50"/>
  <c r="CN16" i="50"/>
  <c r="CD936" i="50"/>
  <c r="CI936" i="50"/>
  <c r="CQ936" i="50"/>
  <c r="CJ936" i="50"/>
  <c r="CR936" i="50"/>
  <c r="CK936" i="50"/>
  <c r="CO936" i="50"/>
  <c r="CL936" i="50"/>
  <c r="CK1458" i="50"/>
  <c r="CL1458" i="50"/>
  <c r="CM1458" i="50"/>
  <c r="CN1458" i="50"/>
  <c r="CP1458" i="50"/>
  <c r="CO1458" i="50"/>
  <c r="CQ1458" i="50"/>
  <c r="CR1458" i="50"/>
  <c r="CI1458" i="50"/>
  <c r="CJ1458" i="50"/>
  <c r="CK1474" i="50"/>
  <c r="CL1474" i="50"/>
  <c r="CM1474" i="50"/>
  <c r="CN1474" i="50"/>
  <c r="CP1474" i="50"/>
  <c r="CI1474" i="50"/>
  <c r="CJ1474" i="50"/>
  <c r="CO1474" i="50"/>
  <c r="CQ1474" i="50"/>
  <c r="CR1474" i="50"/>
  <c r="CK1470" i="50"/>
  <c r="CL1470" i="50"/>
  <c r="CM1470" i="50"/>
  <c r="CN1470" i="50"/>
  <c r="CP1470" i="50"/>
  <c r="CI1470" i="50"/>
  <c r="CJ1470" i="50"/>
  <c r="CO1470" i="50"/>
  <c r="CQ1470" i="50"/>
  <c r="CR1470" i="50"/>
  <c r="CM1297" i="50"/>
  <c r="CN1297" i="50"/>
  <c r="CO1297" i="50"/>
  <c r="CP1297" i="50"/>
  <c r="CI1297" i="50"/>
  <c r="CQ1297" i="50"/>
  <c r="CJ1297" i="50"/>
  <c r="CR1297" i="50"/>
  <c r="CK1297" i="50"/>
  <c r="CL1297" i="50"/>
  <c r="CD1502" i="50"/>
  <c r="CM1502" i="50"/>
  <c r="CN1502" i="50"/>
  <c r="CP1502" i="50"/>
  <c r="CR1502" i="50"/>
  <c r="CQ1502" i="50"/>
  <c r="CK1502" i="50"/>
  <c r="CI1387" i="50"/>
  <c r="CQ1387" i="50"/>
  <c r="CJ1387" i="50"/>
  <c r="CR1387" i="50"/>
  <c r="CK1387" i="50"/>
  <c r="CL1387" i="50"/>
  <c r="CN1387" i="50"/>
  <c r="CM1387" i="50"/>
  <c r="CO1387" i="50"/>
  <c r="CP1387" i="50"/>
  <c r="CI1367" i="50"/>
  <c r="CQ1367" i="50"/>
  <c r="CJ1367" i="50"/>
  <c r="CR1367" i="50"/>
  <c r="CK1367" i="50"/>
  <c r="CL1367" i="50"/>
  <c r="CM1367" i="50"/>
  <c r="CN1367" i="50"/>
  <c r="CO1367" i="50"/>
  <c r="CP1367" i="50"/>
  <c r="CI311" i="50"/>
  <c r="CJ311" i="50"/>
  <c r="CO311" i="50"/>
  <c r="CP311" i="50"/>
  <c r="CD400" i="50"/>
  <c r="CO400" i="50"/>
  <c r="CK400" i="50"/>
  <c r="CL400" i="50"/>
  <c r="CI400" i="50"/>
  <c r="CM400" i="50"/>
  <c r="CJ400" i="50"/>
  <c r="CD477" i="50"/>
  <c r="CQ477" i="50"/>
  <c r="CJ477" i="50"/>
  <c r="CN477" i="50"/>
  <c r="CP477" i="50"/>
  <c r="CL477" i="50"/>
  <c r="CD1021" i="50"/>
  <c r="CQ1021" i="50"/>
  <c r="CJ1021" i="50"/>
  <c r="CR1021" i="50"/>
  <c r="CK1021" i="50"/>
  <c r="CM1021" i="50"/>
  <c r="CP1021" i="50"/>
  <c r="CN1021" i="50"/>
  <c r="CD1010" i="50"/>
  <c r="CQ1010" i="50"/>
  <c r="CM1010" i="50"/>
  <c r="CR1010" i="50"/>
  <c r="CJ1010" i="50"/>
  <c r="CO1010" i="50"/>
  <c r="CL1010" i="50"/>
  <c r="CP1010" i="50"/>
  <c r="CD182" i="50"/>
  <c r="CJ182" i="50"/>
  <c r="CR182" i="50"/>
  <c r="CK182" i="50"/>
  <c r="CI182" i="50"/>
  <c r="CN182" i="50"/>
  <c r="CQ182" i="50"/>
  <c r="CO182" i="50"/>
  <c r="CL412" i="50"/>
  <c r="CM412" i="50"/>
  <c r="CN412" i="50"/>
  <c r="CO412" i="50"/>
  <c r="CI412" i="50"/>
  <c r="CJ412" i="50"/>
  <c r="CP412" i="50"/>
  <c r="CQ412" i="50"/>
  <c r="CR412" i="50"/>
  <c r="CK412" i="50"/>
  <c r="CL1561" i="50"/>
  <c r="CM1561" i="50"/>
  <c r="CN1561" i="50"/>
  <c r="CO1561" i="50"/>
  <c r="CP1561" i="50"/>
  <c r="CI1561" i="50"/>
  <c r="CQ1561" i="50"/>
  <c r="CJ1561" i="50"/>
  <c r="CR1561" i="50"/>
  <c r="CK1561" i="50"/>
  <c r="CO330" i="50"/>
  <c r="CM330" i="50"/>
  <c r="CP330" i="50"/>
  <c r="CN330" i="50"/>
  <c r="CI330" i="50"/>
  <c r="CQ330" i="50"/>
  <c r="CR330" i="50"/>
  <c r="CK330" i="50"/>
  <c r="CO1288" i="50"/>
  <c r="CP1288" i="50"/>
  <c r="CI1288" i="50"/>
  <c r="CQ1288" i="50"/>
  <c r="CJ1288" i="50"/>
  <c r="CR1288" i="50"/>
  <c r="CK1288" i="50"/>
  <c r="CL1288" i="50"/>
  <c r="CM1288" i="50"/>
  <c r="CN1288" i="50"/>
  <c r="CD163" i="50"/>
  <c r="CK163" i="50"/>
  <c r="CO163" i="50"/>
  <c r="CL163" i="50"/>
  <c r="CR163" i="50"/>
  <c r="CM163" i="50"/>
  <c r="CN163" i="50"/>
  <c r="CI163" i="50"/>
  <c r="CQ163" i="50"/>
  <c r="CD355" i="50"/>
  <c r="CD931" i="50"/>
  <c r="CJ931" i="50"/>
  <c r="CR931" i="50"/>
  <c r="CK931" i="50"/>
  <c r="CL931" i="50"/>
  <c r="CP931" i="50"/>
  <c r="CI931" i="50"/>
  <c r="CN931" i="50"/>
  <c r="CJ1486" i="50"/>
  <c r="CR1486" i="50"/>
  <c r="CK1486" i="50"/>
  <c r="CL1486" i="50"/>
  <c r="CM1486" i="50"/>
  <c r="CN1486" i="50"/>
  <c r="CO1486" i="50"/>
  <c r="CP1486" i="50"/>
  <c r="CI1486" i="50"/>
  <c r="CQ1486" i="50"/>
  <c r="CO1336" i="50"/>
  <c r="CP1336" i="50"/>
  <c r="CI1336" i="50"/>
  <c r="CQ1336" i="50"/>
  <c r="CJ1336" i="50"/>
  <c r="CR1336" i="50"/>
  <c r="CK1336" i="50"/>
  <c r="CL1336" i="50"/>
  <c r="CM1336" i="50"/>
  <c r="CN1336" i="50"/>
  <c r="CI1419" i="50"/>
  <c r="CQ1419" i="50"/>
  <c r="CJ1419" i="50"/>
  <c r="CR1419" i="50"/>
  <c r="CK1419" i="50"/>
  <c r="CL1419" i="50"/>
  <c r="CN1419" i="50"/>
  <c r="CM1419" i="50"/>
  <c r="CO1419" i="50"/>
  <c r="CP1419" i="50"/>
  <c r="CD1548" i="50"/>
  <c r="CN1548" i="50"/>
  <c r="CO1548" i="50"/>
  <c r="CP1548" i="50"/>
  <c r="CI1548" i="50"/>
  <c r="CQ1548" i="50"/>
  <c r="CJ1548" i="50"/>
  <c r="CR1548" i="50"/>
  <c r="CK1548" i="50"/>
  <c r="CL1548" i="50"/>
  <c r="CM1548" i="50"/>
  <c r="CO1384" i="50"/>
  <c r="CP1384" i="50"/>
  <c r="CI1384" i="50"/>
  <c r="CQ1384" i="50"/>
  <c r="CJ1384" i="50"/>
  <c r="CR1384" i="50"/>
  <c r="CL1384" i="50"/>
  <c r="CK1384" i="50"/>
  <c r="CM1384" i="50"/>
  <c r="CN1384" i="50"/>
  <c r="CD449" i="50"/>
  <c r="CK449" i="50"/>
  <c r="CM449" i="50"/>
  <c r="CN751" i="50"/>
  <c r="CP751" i="50"/>
  <c r="CI751" i="50"/>
  <c r="CQ751" i="50"/>
  <c r="CJ751" i="50"/>
  <c r="CR751" i="50"/>
  <c r="CK751" i="50"/>
  <c r="CL751" i="50"/>
  <c r="CO751" i="50"/>
  <c r="CM751" i="50"/>
  <c r="CN387" i="50"/>
  <c r="CO387" i="50"/>
  <c r="CP387" i="50"/>
  <c r="CI387" i="50"/>
  <c r="CQ387" i="50"/>
  <c r="CJ387" i="50"/>
  <c r="CR387" i="50"/>
  <c r="CK387" i="50"/>
  <c r="CL387" i="50"/>
  <c r="CM387" i="50"/>
  <c r="CD954" i="50"/>
  <c r="CN954" i="50"/>
  <c r="CI954" i="50"/>
  <c r="CQ954" i="50"/>
  <c r="CJ954" i="50"/>
  <c r="CK954" i="50"/>
  <c r="CO954" i="50"/>
  <c r="CL954" i="50"/>
  <c r="CP954" i="50"/>
  <c r="CD25" i="50"/>
  <c r="CO25" i="50"/>
  <c r="CP25" i="50"/>
  <c r="CJ25" i="50"/>
  <c r="CR25" i="50"/>
  <c r="CL25" i="50"/>
  <c r="CN25" i="50"/>
  <c r="CI25" i="50"/>
  <c r="CK25" i="50"/>
  <c r="CM25" i="50"/>
  <c r="CQ25" i="50"/>
  <c r="BX155" i="50"/>
  <c r="CL543" i="50"/>
  <c r="CM543" i="50"/>
  <c r="CN543" i="50"/>
  <c r="CO543" i="50"/>
  <c r="CI543" i="50"/>
  <c r="CQ543" i="50"/>
  <c r="CJ543" i="50"/>
  <c r="CR543" i="50"/>
  <c r="CK543" i="50"/>
  <c r="CP543" i="50"/>
  <c r="CP750" i="50"/>
  <c r="CJ750" i="50"/>
  <c r="CR750" i="50"/>
  <c r="CK750" i="50"/>
  <c r="CL750" i="50"/>
  <c r="CM750" i="50"/>
  <c r="CI750" i="50"/>
  <c r="CN750" i="50"/>
  <c r="CO750" i="50"/>
  <c r="CQ750" i="50"/>
  <c r="CL768" i="50"/>
  <c r="CN768" i="50"/>
  <c r="CO768" i="50"/>
  <c r="CP768" i="50"/>
  <c r="CI768" i="50"/>
  <c r="CQ768" i="50"/>
  <c r="CK768" i="50"/>
  <c r="CJ768" i="50"/>
  <c r="CR768" i="50"/>
  <c r="CM768" i="50"/>
  <c r="CP1226" i="50"/>
  <c r="CI1226" i="50"/>
  <c r="CQ1226" i="50"/>
  <c r="CJ1226" i="50"/>
  <c r="CR1226" i="50"/>
  <c r="CK1226" i="50"/>
  <c r="CM1226" i="50"/>
  <c r="CL1226" i="50"/>
  <c r="CN1226" i="50"/>
  <c r="CO1226" i="50"/>
  <c r="CP846" i="50"/>
  <c r="CI846" i="50"/>
  <c r="CQ846" i="50"/>
  <c r="CJ846" i="50"/>
  <c r="CR846" i="50"/>
  <c r="CK846" i="50"/>
  <c r="CL846" i="50"/>
  <c r="CM846" i="50"/>
  <c r="CO846" i="50"/>
  <c r="CN846" i="50"/>
  <c r="CP989" i="50"/>
  <c r="CI989" i="50"/>
  <c r="CQ989" i="50"/>
  <c r="CJ989" i="50"/>
  <c r="CR989" i="50"/>
  <c r="CK989" i="50"/>
  <c r="CL989" i="50"/>
  <c r="CO989" i="50"/>
  <c r="CM989" i="50"/>
  <c r="CN989" i="50"/>
  <c r="CN359" i="50"/>
  <c r="CO359" i="50"/>
  <c r="CP359" i="50"/>
  <c r="CI359" i="50"/>
  <c r="CQ359" i="50"/>
  <c r="CJ359" i="50"/>
  <c r="CR359" i="50"/>
  <c r="CK359" i="50"/>
  <c r="CL359" i="50"/>
  <c r="CM359" i="50"/>
  <c r="CP758" i="50"/>
  <c r="CJ758" i="50"/>
  <c r="CR758" i="50"/>
  <c r="CK758" i="50"/>
  <c r="CL758" i="50"/>
  <c r="CM758" i="50"/>
  <c r="CN758" i="50"/>
  <c r="CO758" i="50"/>
  <c r="CQ758" i="50"/>
  <c r="CI758" i="50"/>
  <c r="CE487" i="50"/>
  <c r="CO153" i="50"/>
  <c r="CP153" i="50"/>
  <c r="CI153" i="50"/>
  <c r="CQ153" i="50"/>
  <c r="CJ153" i="50"/>
  <c r="CR153" i="50"/>
  <c r="CL153" i="50"/>
  <c r="CM153" i="50"/>
  <c r="CK153" i="50"/>
  <c r="CN153" i="50"/>
  <c r="CD581" i="50"/>
  <c r="CM581" i="50"/>
  <c r="CL581" i="50"/>
  <c r="CN581" i="50"/>
  <c r="CQ581" i="50"/>
  <c r="CO581" i="50"/>
  <c r="CP581" i="50"/>
  <c r="CR581" i="50"/>
  <c r="CK581" i="50"/>
  <c r="CI663" i="50"/>
  <c r="CQ663" i="50"/>
  <c r="CJ663" i="50"/>
  <c r="CR663" i="50"/>
  <c r="CK663" i="50"/>
  <c r="CL663" i="50"/>
  <c r="CN663" i="50"/>
  <c r="CO663" i="50"/>
  <c r="CM663" i="50"/>
  <c r="CP663" i="50"/>
  <c r="CD34" i="50"/>
  <c r="CM34" i="50"/>
  <c r="CP34" i="50"/>
  <c r="CJ34" i="50"/>
  <c r="CR34" i="50"/>
  <c r="CL34" i="50"/>
  <c r="CO34" i="50"/>
  <c r="CQ34" i="50"/>
  <c r="CI34" i="50"/>
  <c r="CN34" i="50"/>
  <c r="CK34" i="50"/>
  <c r="CN1195" i="50"/>
  <c r="CO1195" i="50"/>
  <c r="CP1195" i="50"/>
  <c r="CI1195" i="50"/>
  <c r="CQ1195" i="50"/>
  <c r="CJ1195" i="50"/>
  <c r="CR1195" i="50"/>
  <c r="CK1195" i="50"/>
  <c r="CL1195" i="50"/>
  <c r="CM1195" i="50"/>
  <c r="CP78" i="50"/>
  <c r="CI78" i="50"/>
  <c r="CQ78" i="50"/>
  <c r="CJ78" i="50"/>
  <c r="CR78" i="50"/>
  <c r="CK78" i="50"/>
  <c r="CL78" i="50"/>
  <c r="CM78" i="50"/>
  <c r="CN78" i="50"/>
  <c r="CO78" i="50"/>
  <c r="CN1119" i="50"/>
  <c r="CO1119" i="50"/>
  <c r="CP1119" i="50"/>
  <c r="CI1119" i="50"/>
  <c r="CQ1119" i="50"/>
  <c r="CJ1119" i="50"/>
  <c r="CR1119" i="50"/>
  <c r="CK1119" i="50"/>
  <c r="CL1119" i="50"/>
  <c r="CM1119" i="50"/>
  <c r="CJ73" i="50"/>
  <c r="CR73" i="50"/>
  <c r="CK73" i="50"/>
  <c r="CL73" i="50"/>
  <c r="CM73" i="50"/>
  <c r="CN73" i="50"/>
  <c r="CO73" i="50"/>
  <c r="CI73" i="50"/>
  <c r="CP73" i="50"/>
  <c r="CQ73" i="50"/>
  <c r="CJ397" i="50"/>
  <c r="CR397" i="50"/>
  <c r="CK397" i="50"/>
  <c r="CL397" i="50"/>
  <c r="CM397" i="50"/>
  <c r="CI397" i="50"/>
  <c r="CN397" i="50"/>
  <c r="CO397" i="50"/>
  <c r="CP397" i="50"/>
  <c r="CQ397" i="50"/>
  <c r="CP977" i="50"/>
  <c r="CI977" i="50"/>
  <c r="CQ977" i="50"/>
  <c r="CJ977" i="50"/>
  <c r="CR977" i="50"/>
  <c r="CK977" i="50"/>
  <c r="CL977" i="50"/>
  <c r="CO977" i="50"/>
  <c r="CM977" i="50"/>
  <c r="CN977" i="50"/>
  <c r="CP710" i="50"/>
  <c r="CI710" i="50"/>
  <c r="CQ710" i="50"/>
  <c r="CJ710" i="50"/>
  <c r="CR710" i="50"/>
  <c r="CK710" i="50"/>
  <c r="CL710" i="50"/>
  <c r="CM710" i="50"/>
  <c r="CO710" i="50"/>
  <c r="CN710" i="50"/>
  <c r="CP1025" i="50"/>
  <c r="CI1025" i="50"/>
  <c r="CQ1025" i="50"/>
  <c r="CJ1025" i="50"/>
  <c r="CR1025" i="50"/>
  <c r="CK1025" i="50"/>
  <c r="CO1025" i="50"/>
  <c r="CN1025" i="50"/>
  <c r="CL1025" i="50"/>
  <c r="CM1025" i="50"/>
  <c r="CN1071" i="50"/>
  <c r="CO1071" i="50"/>
  <c r="CP1071" i="50"/>
  <c r="CI1071" i="50"/>
  <c r="CQ1071" i="50"/>
  <c r="CJ1071" i="50"/>
  <c r="CR1071" i="50"/>
  <c r="CK1071" i="50"/>
  <c r="CL1071" i="50"/>
  <c r="CM1071" i="50"/>
  <c r="CP1174" i="50"/>
  <c r="CI1174" i="50"/>
  <c r="CQ1174" i="50"/>
  <c r="CJ1174" i="50"/>
  <c r="CR1174" i="50"/>
  <c r="CK1174" i="50"/>
  <c r="CL1174" i="50"/>
  <c r="CM1174" i="50"/>
  <c r="CN1174" i="50"/>
  <c r="CO1174" i="50"/>
  <c r="CL1216" i="50"/>
  <c r="CM1216" i="50"/>
  <c r="CN1216" i="50"/>
  <c r="CO1216" i="50"/>
  <c r="CI1216" i="50"/>
  <c r="CQ1216" i="50"/>
  <c r="CJ1216" i="50"/>
  <c r="CK1216" i="50"/>
  <c r="CP1216" i="50"/>
  <c r="CR1216" i="50"/>
  <c r="CN835" i="50"/>
  <c r="CO835" i="50"/>
  <c r="CP835" i="50"/>
  <c r="CI835" i="50"/>
  <c r="CQ835" i="50"/>
  <c r="CJ835" i="50"/>
  <c r="CK835" i="50"/>
  <c r="CM835" i="50"/>
  <c r="CR835" i="50"/>
  <c r="CL835" i="50"/>
  <c r="CL760" i="50"/>
  <c r="CN760" i="50"/>
  <c r="CO760" i="50"/>
  <c r="CP760" i="50"/>
  <c r="CI760" i="50"/>
  <c r="CQ760" i="50"/>
  <c r="CM760" i="50"/>
  <c r="CR760" i="50"/>
  <c r="CJ760" i="50"/>
  <c r="CK760" i="50"/>
  <c r="CJ877" i="50"/>
  <c r="CR877" i="50"/>
  <c r="CK877" i="50"/>
  <c r="CL877" i="50"/>
  <c r="CM877" i="50"/>
  <c r="CP877" i="50"/>
  <c r="CQ877" i="50"/>
  <c r="CI877" i="50"/>
  <c r="CN877" i="50"/>
  <c r="CO877" i="50"/>
  <c r="CN711" i="50"/>
  <c r="CO711" i="50"/>
  <c r="CP711" i="50"/>
  <c r="CI711" i="50"/>
  <c r="CQ711" i="50"/>
  <c r="CJ711" i="50"/>
  <c r="CR711" i="50"/>
  <c r="CK711" i="50"/>
  <c r="CL711" i="50"/>
  <c r="CM711" i="50"/>
  <c r="CJ1181" i="50"/>
  <c r="CR1181" i="50"/>
  <c r="CK1181" i="50"/>
  <c r="CL1181" i="50"/>
  <c r="CM1181" i="50"/>
  <c r="CN1181" i="50"/>
  <c r="CO1181" i="50"/>
  <c r="CI1181" i="50"/>
  <c r="CP1181" i="50"/>
  <c r="CQ1181" i="50"/>
  <c r="CL756" i="50"/>
  <c r="CN756" i="50"/>
  <c r="CO756" i="50"/>
  <c r="CP756" i="50"/>
  <c r="CI756" i="50"/>
  <c r="CQ756" i="50"/>
  <c r="CK756" i="50"/>
  <c r="CM756" i="50"/>
  <c r="CR756" i="50"/>
  <c r="CJ756" i="50"/>
  <c r="CK618" i="50"/>
  <c r="CL618" i="50"/>
  <c r="CM618" i="50"/>
  <c r="CN618" i="50"/>
  <c r="CP618" i="50"/>
  <c r="CI618" i="50"/>
  <c r="CQ618" i="50"/>
  <c r="CJ618" i="50"/>
  <c r="CO618" i="50"/>
  <c r="CR618" i="50"/>
  <c r="CI651" i="50"/>
  <c r="CQ651" i="50"/>
  <c r="CJ651" i="50"/>
  <c r="CR651" i="50"/>
  <c r="CK651" i="50"/>
  <c r="CL651" i="50"/>
  <c r="CN651" i="50"/>
  <c r="CO651" i="50"/>
  <c r="CM651" i="50"/>
  <c r="CP651" i="50"/>
  <c r="CL80" i="50"/>
  <c r="CM80" i="50"/>
  <c r="CN80" i="50"/>
  <c r="CO80" i="50"/>
  <c r="CP80" i="50"/>
  <c r="CI80" i="50"/>
  <c r="CQ80" i="50"/>
  <c r="CR80" i="50"/>
  <c r="CJ80" i="50"/>
  <c r="CK80" i="50"/>
  <c r="CL800" i="50"/>
  <c r="CM800" i="50"/>
  <c r="CN800" i="50"/>
  <c r="CO800" i="50"/>
  <c r="CI800" i="50"/>
  <c r="CQ800" i="50"/>
  <c r="CP800" i="50"/>
  <c r="CR800" i="50"/>
  <c r="CJ800" i="50"/>
  <c r="CK800" i="50"/>
  <c r="CI317" i="50"/>
  <c r="CQ317" i="50"/>
  <c r="CJ317" i="50"/>
  <c r="CR317" i="50"/>
  <c r="CK317" i="50"/>
  <c r="CL317" i="50"/>
  <c r="CM317" i="50"/>
  <c r="CN317" i="50"/>
  <c r="CO317" i="50"/>
  <c r="CP317" i="50"/>
  <c r="CM677" i="50"/>
  <c r="CO677" i="50"/>
  <c r="CP677" i="50"/>
  <c r="CJ677" i="50"/>
  <c r="CR677" i="50"/>
  <c r="CK677" i="50"/>
  <c r="CI677" i="50"/>
  <c r="CL677" i="50"/>
  <c r="CN677" i="50"/>
  <c r="CQ677" i="50"/>
  <c r="CM121" i="50"/>
  <c r="CN121" i="50"/>
  <c r="CO121" i="50"/>
  <c r="CP121" i="50"/>
  <c r="CI121" i="50"/>
  <c r="CQ121" i="50"/>
  <c r="CJ121" i="50"/>
  <c r="CR121" i="50"/>
  <c r="CK121" i="50"/>
  <c r="CL121" i="50"/>
  <c r="CN379" i="50"/>
  <c r="CO379" i="50"/>
  <c r="CP379" i="50"/>
  <c r="CI379" i="50"/>
  <c r="CQ379" i="50"/>
  <c r="CJ379" i="50"/>
  <c r="CR379" i="50"/>
  <c r="CL379" i="50"/>
  <c r="CM379" i="50"/>
  <c r="CK379" i="50"/>
  <c r="CJ693" i="50"/>
  <c r="CR693" i="50"/>
  <c r="CK693" i="50"/>
  <c r="CL693" i="50"/>
  <c r="CM693" i="50"/>
  <c r="CN693" i="50"/>
  <c r="CO693" i="50"/>
  <c r="CI693" i="50"/>
  <c r="CP693" i="50"/>
  <c r="CQ693" i="50"/>
  <c r="CD1452" i="50"/>
  <c r="CO1452" i="50"/>
  <c r="CP1452" i="50"/>
  <c r="CI1452" i="50"/>
  <c r="CQ1452" i="50"/>
  <c r="CJ1452" i="50"/>
  <c r="CR1452" i="50"/>
  <c r="CL1452" i="50"/>
  <c r="CK1452" i="50"/>
  <c r="CM1452" i="50"/>
  <c r="CN1452" i="50"/>
  <c r="CN566" i="50"/>
  <c r="CO566" i="50"/>
  <c r="CP566" i="50"/>
  <c r="CI566" i="50"/>
  <c r="CQ566" i="50"/>
  <c r="CK566" i="50"/>
  <c r="CL566" i="50"/>
  <c r="CR566" i="50"/>
  <c r="CJ566" i="50"/>
  <c r="CM566" i="50"/>
  <c r="CL258" i="50"/>
  <c r="CM258" i="50"/>
  <c r="CK258" i="50"/>
  <c r="CN258" i="50"/>
  <c r="CO258" i="50"/>
  <c r="CP258" i="50"/>
  <c r="CR258" i="50"/>
  <c r="CJ258" i="50"/>
  <c r="CQ258" i="50"/>
  <c r="CI258" i="50"/>
  <c r="CR825" i="50"/>
  <c r="CQ825" i="50"/>
  <c r="CK825" i="50"/>
  <c r="CL825" i="50"/>
  <c r="CM825" i="50"/>
  <c r="CN825" i="50"/>
  <c r="CP825" i="50"/>
  <c r="CJ1514" i="50"/>
  <c r="CR1514" i="50"/>
  <c r="CK1514" i="50"/>
  <c r="CL1514" i="50"/>
  <c r="CM1514" i="50"/>
  <c r="CN1514" i="50"/>
  <c r="CO1514" i="50"/>
  <c r="CP1514" i="50"/>
  <c r="CI1514" i="50"/>
  <c r="CQ1514" i="50"/>
  <c r="CK938" i="50"/>
  <c r="CL938" i="50"/>
  <c r="CM938" i="50"/>
  <c r="CN938" i="50"/>
  <c r="CI938" i="50"/>
  <c r="CQ938" i="50"/>
  <c r="CJ938" i="50"/>
  <c r="CO938" i="50"/>
  <c r="CP938" i="50"/>
  <c r="CR938" i="50"/>
  <c r="CP1062" i="50"/>
  <c r="CI1062" i="50"/>
  <c r="CQ1062" i="50"/>
  <c r="CJ1062" i="50"/>
  <c r="CR1062" i="50"/>
  <c r="CK1062" i="50"/>
  <c r="CL1062" i="50"/>
  <c r="CM1062" i="50"/>
  <c r="CN1062" i="50"/>
  <c r="CO1062" i="50"/>
  <c r="CN514" i="50"/>
  <c r="CO514" i="50"/>
  <c r="CP514" i="50"/>
  <c r="CI514" i="50"/>
  <c r="CQ514" i="50"/>
  <c r="CK514" i="50"/>
  <c r="CL514" i="50"/>
  <c r="CM514" i="50"/>
  <c r="CR514" i="50"/>
  <c r="CJ514" i="50"/>
  <c r="CM897" i="50"/>
  <c r="CN897" i="50"/>
  <c r="CO897" i="50"/>
  <c r="CP897" i="50"/>
  <c r="CJ897" i="50"/>
  <c r="CR897" i="50"/>
  <c r="CK897" i="50"/>
  <c r="CI897" i="50"/>
  <c r="CL897" i="50"/>
  <c r="CQ897" i="50"/>
  <c r="CN731" i="50"/>
  <c r="CO731" i="50"/>
  <c r="CP731" i="50"/>
  <c r="CI731" i="50"/>
  <c r="CQ731" i="50"/>
  <c r="CJ731" i="50"/>
  <c r="CR731" i="50"/>
  <c r="CK731" i="50"/>
  <c r="CL731" i="50"/>
  <c r="CM731" i="50"/>
  <c r="CD1266" i="50"/>
  <c r="CP1266" i="50"/>
  <c r="CI1266" i="50"/>
  <c r="CQ1266" i="50"/>
  <c r="CJ1266" i="50"/>
  <c r="CR1266" i="50"/>
  <c r="CK1266" i="50"/>
  <c r="CM1266" i="50"/>
  <c r="CL1266" i="50"/>
  <c r="CN1266" i="50"/>
  <c r="CO1266" i="50"/>
  <c r="CI1415" i="50"/>
  <c r="CQ1415" i="50"/>
  <c r="CJ1415" i="50"/>
  <c r="CR1415" i="50"/>
  <c r="CK1415" i="50"/>
  <c r="CL1415" i="50"/>
  <c r="CN1415" i="50"/>
  <c r="CP1415" i="50"/>
  <c r="CM1415" i="50"/>
  <c r="CO1415" i="50"/>
  <c r="CD425" i="50"/>
  <c r="CR425" i="50"/>
  <c r="CQ425" i="50"/>
  <c r="CL425" i="50"/>
  <c r="CM425" i="50"/>
  <c r="CI425" i="50"/>
  <c r="CO425" i="50"/>
  <c r="CP425" i="50"/>
  <c r="CL408" i="50"/>
  <c r="CM408" i="50"/>
  <c r="CN408" i="50"/>
  <c r="CO408" i="50"/>
  <c r="CK408" i="50"/>
  <c r="CP408" i="50"/>
  <c r="CQ408" i="50"/>
  <c r="CR408" i="50"/>
  <c r="CI408" i="50"/>
  <c r="CJ408" i="50"/>
  <c r="CP722" i="50"/>
  <c r="CI722" i="50"/>
  <c r="CQ722" i="50"/>
  <c r="CJ722" i="50"/>
  <c r="CR722" i="50"/>
  <c r="CK722" i="50"/>
  <c r="CL722" i="50"/>
  <c r="CM722" i="50"/>
  <c r="CN722" i="50"/>
  <c r="CO722" i="50"/>
  <c r="CD745" i="50"/>
  <c r="CJ745" i="50"/>
  <c r="CR745" i="50"/>
  <c r="CK745" i="50"/>
  <c r="CL745" i="50"/>
  <c r="CM745" i="50"/>
  <c r="CN745" i="50"/>
  <c r="CO745" i="50"/>
  <c r="CI745" i="50"/>
  <c r="CQ745" i="50"/>
  <c r="CP745" i="50"/>
  <c r="CJ556" i="50"/>
  <c r="CR556" i="50"/>
  <c r="CK556" i="50"/>
  <c r="CL556" i="50"/>
  <c r="CM556" i="50"/>
  <c r="CO556" i="50"/>
  <c r="CP556" i="50"/>
  <c r="CI556" i="50"/>
  <c r="CN556" i="50"/>
  <c r="CQ556" i="50"/>
  <c r="CP402" i="50"/>
  <c r="CI402" i="50"/>
  <c r="CQ402" i="50"/>
  <c r="CJ402" i="50"/>
  <c r="CR402" i="50"/>
  <c r="CK402" i="50"/>
  <c r="CL402" i="50"/>
  <c r="CM402" i="50"/>
  <c r="CN402" i="50"/>
  <c r="CO402" i="50"/>
  <c r="CF164" i="50"/>
  <c r="CO293" i="50"/>
  <c r="CP293" i="50"/>
  <c r="CI293" i="50"/>
  <c r="CQ293" i="50"/>
  <c r="CJ293" i="50"/>
  <c r="CR293" i="50"/>
  <c r="CL293" i="50"/>
  <c r="CM293" i="50"/>
  <c r="CN293" i="50"/>
  <c r="CK293" i="50"/>
  <c r="CP505" i="50"/>
  <c r="CI505" i="50"/>
  <c r="CQ505" i="50"/>
  <c r="CJ505" i="50"/>
  <c r="CR505" i="50"/>
  <c r="CK505" i="50"/>
  <c r="CM505" i="50"/>
  <c r="CN505" i="50"/>
  <c r="CL505" i="50"/>
  <c r="CO505" i="50"/>
  <c r="CN627" i="50"/>
  <c r="CO627" i="50"/>
  <c r="CI627" i="50"/>
  <c r="CM627" i="50"/>
  <c r="CQ627" i="50"/>
  <c r="CP627" i="50"/>
  <c r="CR627" i="50"/>
  <c r="CK627" i="50"/>
  <c r="CD1079" i="50"/>
  <c r="CQ1079" i="50"/>
  <c r="CJ1079" i="50"/>
  <c r="CO1079" i="50"/>
  <c r="CM1079" i="50"/>
  <c r="CP1079" i="50"/>
  <c r="CJ576" i="50"/>
  <c r="CR576" i="50"/>
  <c r="CK576" i="50"/>
  <c r="CL576" i="50"/>
  <c r="CM576" i="50"/>
  <c r="CO576" i="50"/>
  <c r="CP576" i="50"/>
  <c r="CN576" i="50"/>
  <c r="CQ576" i="50"/>
  <c r="CI576" i="50"/>
  <c r="CO1360" i="50"/>
  <c r="CP1360" i="50"/>
  <c r="CI1360" i="50"/>
  <c r="CQ1360" i="50"/>
  <c r="CJ1360" i="50"/>
  <c r="CR1360" i="50"/>
  <c r="CK1360" i="50"/>
  <c r="CL1360" i="50"/>
  <c r="CM1360" i="50"/>
  <c r="CN1360" i="50"/>
  <c r="CK646" i="50"/>
  <c r="CL646" i="50"/>
  <c r="CM646" i="50"/>
  <c r="CN646" i="50"/>
  <c r="CP646" i="50"/>
  <c r="CI646" i="50"/>
  <c r="CQ646" i="50"/>
  <c r="CO646" i="50"/>
  <c r="CR646" i="50"/>
  <c r="CJ646" i="50"/>
  <c r="CN990" i="50"/>
  <c r="CO990" i="50"/>
  <c r="CP990" i="50"/>
  <c r="CI990" i="50"/>
  <c r="CQ990" i="50"/>
  <c r="CJ990" i="50"/>
  <c r="CR990" i="50"/>
  <c r="CM990" i="50"/>
  <c r="CK990" i="50"/>
  <c r="CL990" i="50"/>
  <c r="CG1260" i="50"/>
  <c r="CP74" i="50"/>
  <c r="CI74" i="50"/>
  <c r="CQ74" i="50"/>
  <c r="CJ74" i="50"/>
  <c r="CR74" i="50"/>
  <c r="CK74" i="50"/>
  <c r="CL74" i="50"/>
  <c r="CM74" i="50"/>
  <c r="CN74" i="50"/>
  <c r="CO74" i="50"/>
  <c r="CN395" i="50"/>
  <c r="CO395" i="50"/>
  <c r="CP395" i="50"/>
  <c r="CI395" i="50"/>
  <c r="CQ395" i="50"/>
  <c r="CM395" i="50"/>
  <c r="CR395" i="50"/>
  <c r="CJ395" i="50"/>
  <c r="CK395" i="50"/>
  <c r="CL395" i="50"/>
  <c r="CK23" i="50"/>
  <c r="CL23" i="50"/>
  <c r="CN23" i="50"/>
  <c r="CO23" i="50"/>
  <c r="CP23" i="50"/>
  <c r="CJ23" i="50"/>
  <c r="CR23" i="50"/>
  <c r="CI23" i="50"/>
  <c r="CM23" i="50"/>
  <c r="CQ23" i="50"/>
  <c r="CM174" i="50"/>
  <c r="CN174" i="50"/>
  <c r="CO174" i="50"/>
  <c r="CP174" i="50"/>
  <c r="CJ174" i="50"/>
  <c r="CR174" i="50"/>
  <c r="CK174" i="50"/>
  <c r="CI174" i="50"/>
  <c r="CL174" i="50"/>
  <c r="CQ174" i="50"/>
  <c r="CO1420" i="50"/>
  <c r="CP1420" i="50"/>
  <c r="CI1420" i="50"/>
  <c r="CQ1420" i="50"/>
  <c r="CJ1420" i="50"/>
  <c r="CR1420" i="50"/>
  <c r="CL1420" i="50"/>
  <c r="CK1420" i="50"/>
  <c r="CM1420" i="50"/>
  <c r="CN1420" i="50"/>
  <c r="CI1403" i="50"/>
  <c r="CQ1403" i="50"/>
  <c r="CJ1403" i="50"/>
  <c r="CR1403" i="50"/>
  <c r="CK1403" i="50"/>
  <c r="CL1403" i="50"/>
  <c r="CN1403" i="50"/>
  <c r="CM1403" i="50"/>
  <c r="CO1403" i="50"/>
  <c r="CP1403" i="50"/>
  <c r="CJ1197" i="50"/>
  <c r="CR1197" i="50"/>
  <c r="CK1197" i="50"/>
  <c r="CL1197" i="50"/>
  <c r="CM1197" i="50"/>
  <c r="CO1197" i="50"/>
  <c r="CQ1197" i="50"/>
  <c r="CI1197" i="50"/>
  <c r="CN1197" i="50"/>
  <c r="CP1197" i="50"/>
  <c r="CM601" i="50"/>
  <c r="CN601" i="50"/>
  <c r="CO601" i="50"/>
  <c r="CP601" i="50"/>
  <c r="CJ601" i="50"/>
  <c r="CR601" i="50"/>
  <c r="CK601" i="50"/>
  <c r="CQ601" i="50"/>
  <c r="CI601" i="50"/>
  <c r="CL601" i="50"/>
  <c r="CO1446" i="50"/>
  <c r="CK1446" i="50"/>
  <c r="CQ1446" i="50"/>
  <c r="CL1446" i="50"/>
  <c r="CR1446" i="50"/>
  <c r="CM1446" i="50"/>
  <c r="CP1446" i="50"/>
  <c r="CI1446" i="50"/>
  <c r="CK457" i="50"/>
  <c r="CL457" i="50"/>
  <c r="CM457" i="50"/>
  <c r="CN457" i="50"/>
  <c r="CI457" i="50"/>
  <c r="CQ457" i="50"/>
  <c r="CP457" i="50"/>
  <c r="CR457" i="50"/>
  <c r="CJ457" i="50"/>
  <c r="CO457" i="50"/>
  <c r="CI1475" i="50"/>
  <c r="CQ1475" i="50"/>
  <c r="CJ1475" i="50"/>
  <c r="CR1475" i="50"/>
  <c r="CK1475" i="50"/>
  <c r="CL1475" i="50"/>
  <c r="CN1475" i="50"/>
  <c r="CO1475" i="50"/>
  <c r="CP1475" i="50"/>
  <c r="CM1475" i="50"/>
  <c r="CL388" i="50"/>
  <c r="CM388" i="50"/>
  <c r="CN388" i="50"/>
  <c r="CO388" i="50"/>
  <c r="CP388" i="50"/>
  <c r="CQ388" i="50"/>
  <c r="CR388" i="50"/>
  <c r="CI388" i="50"/>
  <c r="CJ388" i="50"/>
  <c r="CK388" i="50"/>
  <c r="CL987" i="50"/>
  <c r="CM987" i="50"/>
  <c r="CN987" i="50"/>
  <c r="CO987" i="50"/>
  <c r="CP987" i="50"/>
  <c r="CK987" i="50"/>
  <c r="CI987" i="50"/>
  <c r="CJ987" i="50"/>
  <c r="CQ987" i="50"/>
  <c r="CR987" i="50"/>
  <c r="CI470" i="50"/>
  <c r="CQ470" i="50"/>
  <c r="CM470" i="50"/>
  <c r="CN470" i="50"/>
  <c r="CO470" i="50"/>
  <c r="CP470" i="50"/>
  <c r="CJ470" i="50"/>
  <c r="CK470" i="50"/>
  <c r="CR470" i="50"/>
  <c r="CL470" i="50"/>
  <c r="CJ496" i="50"/>
  <c r="CR496" i="50"/>
  <c r="CK496" i="50"/>
  <c r="CL496" i="50"/>
  <c r="CM496" i="50"/>
  <c r="CO496" i="50"/>
  <c r="CP496" i="50"/>
  <c r="CN496" i="50"/>
  <c r="CQ496" i="50"/>
  <c r="CI496" i="50"/>
  <c r="CO136" i="50"/>
  <c r="CP136" i="50"/>
  <c r="CI136" i="50"/>
  <c r="CQ136" i="50"/>
  <c r="CJ136" i="50"/>
  <c r="CR136" i="50"/>
  <c r="CK136" i="50"/>
  <c r="CL136" i="50"/>
  <c r="CM136" i="50"/>
  <c r="CN136" i="50"/>
  <c r="CI296" i="50"/>
  <c r="CQ296" i="50"/>
  <c r="CJ296" i="50"/>
  <c r="CR296" i="50"/>
  <c r="CK296" i="50"/>
  <c r="CL296" i="50"/>
  <c r="CN296" i="50"/>
  <c r="CM296" i="50"/>
  <c r="CO296" i="50"/>
  <c r="CP296" i="50"/>
  <c r="CL872" i="50"/>
  <c r="CM872" i="50"/>
  <c r="CN872" i="50"/>
  <c r="CO872" i="50"/>
  <c r="CR872" i="50"/>
  <c r="CI872" i="50"/>
  <c r="CK872" i="50"/>
  <c r="CP872" i="50"/>
  <c r="CQ872" i="50"/>
  <c r="CJ872" i="50"/>
  <c r="CP561" i="50"/>
  <c r="CI561" i="50"/>
  <c r="CQ561" i="50"/>
  <c r="CJ561" i="50"/>
  <c r="CR561" i="50"/>
  <c r="CK561" i="50"/>
  <c r="CM561" i="50"/>
  <c r="CN561" i="50"/>
  <c r="CL561" i="50"/>
  <c r="CO561" i="50"/>
  <c r="CL1072" i="50"/>
  <c r="CM1072" i="50"/>
  <c r="CN1072" i="50"/>
  <c r="CO1072" i="50"/>
  <c r="CP1072" i="50"/>
  <c r="CI1072" i="50"/>
  <c r="CQ1072" i="50"/>
  <c r="CJ1072" i="50"/>
  <c r="CK1072" i="50"/>
  <c r="CR1072" i="50"/>
  <c r="CO9" i="50"/>
  <c r="CP9" i="50"/>
  <c r="CJ9" i="50"/>
  <c r="CR9" i="50"/>
  <c r="CK9" i="50"/>
  <c r="CL9" i="50"/>
  <c r="CN9" i="50"/>
  <c r="CI9" i="50"/>
  <c r="CM9" i="50"/>
  <c r="CQ9" i="50"/>
  <c r="CL62" i="50"/>
  <c r="CK62" i="50"/>
  <c r="CM62" i="50"/>
  <c r="CN62" i="50"/>
  <c r="CO62" i="50"/>
  <c r="CP62" i="50"/>
  <c r="CQ62" i="50"/>
  <c r="CI62" i="50"/>
  <c r="CJ62" i="50"/>
  <c r="CR62" i="50"/>
  <c r="CJ433" i="50"/>
  <c r="CK433" i="50"/>
  <c r="CR433" i="50"/>
  <c r="CO433" i="50"/>
  <c r="CQ433" i="50"/>
  <c r="CN433" i="50"/>
  <c r="CO616" i="50"/>
  <c r="CP616" i="50"/>
  <c r="CI616" i="50"/>
  <c r="CQ616" i="50"/>
  <c r="CJ616" i="50"/>
  <c r="CR616" i="50"/>
  <c r="CL616" i="50"/>
  <c r="CM616" i="50"/>
  <c r="CK616" i="50"/>
  <c r="CN616" i="50"/>
  <c r="CN843" i="50"/>
  <c r="CO843" i="50"/>
  <c r="CP843" i="50"/>
  <c r="CI843" i="50"/>
  <c r="CQ843" i="50"/>
  <c r="CJ843" i="50"/>
  <c r="CK843" i="50"/>
  <c r="CM843" i="50"/>
  <c r="CR843" i="50"/>
  <c r="CL843" i="50"/>
  <c r="CJ524" i="50"/>
  <c r="CN524" i="50"/>
  <c r="CR524" i="50"/>
  <c r="CQ524" i="50"/>
  <c r="CK524" i="50"/>
  <c r="CL524" i="50"/>
  <c r="CO524" i="50"/>
  <c r="CP524" i="50"/>
  <c r="CN1219" i="50"/>
  <c r="CO1219" i="50"/>
  <c r="CP1219" i="50"/>
  <c r="CI1219" i="50"/>
  <c r="CQ1219" i="50"/>
  <c r="CK1219" i="50"/>
  <c r="CL1219" i="50"/>
  <c r="CM1219" i="50"/>
  <c r="CR1219" i="50"/>
  <c r="CJ1219" i="50"/>
  <c r="CL696" i="50"/>
  <c r="CM696" i="50"/>
  <c r="CN696" i="50"/>
  <c r="CO696" i="50"/>
  <c r="CP696" i="50"/>
  <c r="CI696" i="50"/>
  <c r="CQ696" i="50"/>
  <c r="CJ696" i="50"/>
  <c r="CK696" i="50"/>
  <c r="CR696" i="50"/>
  <c r="CJ1277" i="50"/>
  <c r="CR1277" i="50"/>
  <c r="CK1277" i="50"/>
  <c r="CL1277" i="50"/>
  <c r="CM1277" i="50"/>
  <c r="CO1277" i="50"/>
  <c r="CI1277" i="50"/>
  <c r="CN1277" i="50"/>
  <c r="CP1277" i="50"/>
  <c r="CQ1277" i="50"/>
  <c r="CP446" i="50"/>
  <c r="CJ446" i="50"/>
  <c r="CR446" i="50"/>
  <c r="CI446" i="50"/>
  <c r="CK446" i="50"/>
  <c r="CL446" i="50"/>
  <c r="CO446" i="50"/>
  <c r="CM446" i="50"/>
  <c r="CQ446" i="50"/>
  <c r="CN446" i="50"/>
  <c r="CP774" i="50"/>
  <c r="CJ774" i="50"/>
  <c r="CR774" i="50"/>
  <c r="CK774" i="50"/>
  <c r="CL774" i="50"/>
  <c r="CM774" i="50"/>
  <c r="CI774" i="50"/>
  <c r="CO774" i="50"/>
  <c r="CQ774" i="50"/>
  <c r="CN774" i="50"/>
  <c r="CP1053" i="50"/>
  <c r="CI1053" i="50"/>
  <c r="CQ1053" i="50"/>
  <c r="CJ1053" i="50"/>
  <c r="CR1053" i="50"/>
  <c r="CO1053" i="50"/>
  <c r="CL1053" i="50"/>
  <c r="CM1053" i="50"/>
  <c r="CN1053" i="50"/>
  <c r="CK1053" i="50"/>
  <c r="CI1379" i="50"/>
  <c r="CQ1379" i="50"/>
  <c r="CJ1379" i="50"/>
  <c r="CR1379" i="50"/>
  <c r="CK1379" i="50"/>
  <c r="CL1379" i="50"/>
  <c r="CN1379" i="50"/>
  <c r="CO1379" i="50"/>
  <c r="CP1379" i="50"/>
  <c r="CM1379" i="50"/>
  <c r="CM307" i="50"/>
  <c r="CN307" i="50"/>
  <c r="CO307" i="50"/>
  <c r="CP307" i="50"/>
  <c r="CJ307" i="50"/>
  <c r="CK307" i="50"/>
  <c r="CL307" i="50"/>
  <c r="CQ307" i="50"/>
  <c r="CR307" i="50"/>
  <c r="CI307" i="50"/>
  <c r="CI927" i="50"/>
  <c r="CQ927" i="50"/>
  <c r="CJ927" i="50"/>
  <c r="CR927" i="50"/>
  <c r="CK927" i="50"/>
  <c r="CL927" i="50"/>
  <c r="CO927" i="50"/>
  <c r="CN927" i="50"/>
  <c r="CP927" i="50"/>
  <c r="CM927" i="50"/>
  <c r="CJ701" i="50"/>
  <c r="CR701" i="50"/>
  <c r="CK701" i="50"/>
  <c r="CL701" i="50"/>
  <c r="CM701" i="50"/>
  <c r="CN701" i="50"/>
  <c r="CO701" i="50"/>
  <c r="CI701" i="50"/>
  <c r="CQ701" i="50"/>
  <c r="CP701" i="50"/>
  <c r="CI345" i="50"/>
  <c r="CQ345" i="50"/>
  <c r="CJ345" i="50"/>
  <c r="CR345" i="50"/>
  <c r="CK345" i="50"/>
  <c r="CL345" i="50"/>
  <c r="CN345" i="50"/>
  <c r="CO345" i="50"/>
  <c r="CP345" i="50"/>
  <c r="CM345" i="50"/>
  <c r="CD1143" i="50"/>
  <c r="CR1143" i="50"/>
  <c r="CK1143" i="50"/>
  <c r="CN1143" i="50"/>
  <c r="CL1143" i="50"/>
  <c r="CO1143" i="50"/>
  <c r="CM1143" i="50"/>
  <c r="CI1143" i="50"/>
  <c r="CQ1143" i="50"/>
  <c r="CP1194" i="50"/>
  <c r="CI1194" i="50"/>
  <c r="CQ1194" i="50"/>
  <c r="CJ1194" i="50"/>
  <c r="CR1194" i="50"/>
  <c r="CK1194" i="50"/>
  <c r="CL1194" i="50"/>
  <c r="CM1194" i="50"/>
  <c r="CN1194" i="50"/>
  <c r="CO1194" i="50"/>
  <c r="CP240" i="50"/>
  <c r="CI240" i="50"/>
  <c r="CQ240" i="50"/>
  <c r="CJ240" i="50"/>
  <c r="CR240" i="50"/>
  <c r="CK240" i="50"/>
  <c r="CL240" i="50"/>
  <c r="CM240" i="50"/>
  <c r="CN240" i="50"/>
  <c r="CO240" i="50"/>
  <c r="CK650" i="50"/>
  <c r="CL650" i="50"/>
  <c r="CM650" i="50"/>
  <c r="CN650" i="50"/>
  <c r="CP650" i="50"/>
  <c r="CI650" i="50"/>
  <c r="CQ650" i="50"/>
  <c r="CJ650" i="50"/>
  <c r="CO650" i="50"/>
  <c r="CR650" i="50"/>
  <c r="CI579" i="50"/>
  <c r="CQ579" i="50"/>
  <c r="CJ579" i="50"/>
  <c r="CR579" i="50"/>
  <c r="CK579" i="50"/>
  <c r="CL579" i="50"/>
  <c r="CN579" i="50"/>
  <c r="CO579" i="50"/>
  <c r="CM579" i="50"/>
  <c r="CP579" i="50"/>
  <c r="CJ1057" i="50"/>
  <c r="CR1057" i="50"/>
  <c r="CK1057" i="50"/>
  <c r="CL1057" i="50"/>
  <c r="CM1057" i="50"/>
  <c r="CN1057" i="50"/>
  <c r="CO1057" i="50"/>
  <c r="CP1057" i="50"/>
  <c r="CQ1057" i="50"/>
  <c r="CI1057" i="50"/>
  <c r="CR264" i="50"/>
  <c r="CK264" i="50"/>
  <c r="CN264" i="50"/>
  <c r="CI264" i="50"/>
  <c r="CO264" i="50"/>
  <c r="CQ264" i="50"/>
  <c r="CP264" i="50"/>
  <c r="CK271" i="50"/>
  <c r="CL271" i="50"/>
  <c r="CM271" i="50"/>
  <c r="CN271" i="50"/>
  <c r="CP271" i="50"/>
  <c r="CR271" i="50"/>
  <c r="CI271" i="50"/>
  <c r="CJ271" i="50"/>
  <c r="CO271" i="50"/>
  <c r="CQ271" i="50"/>
  <c r="CI304" i="50"/>
  <c r="CQ304" i="50"/>
  <c r="CJ304" i="50"/>
  <c r="CR304" i="50"/>
  <c r="CK304" i="50"/>
  <c r="CN304" i="50"/>
  <c r="CL304" i="50"/>
  <c r="CM304" i="50"/>
  <c r="CO304" i="50"/>
  <c r="CP304" i="50"/>
  <c r="CL432" i="50"/>
  <c r="CN432" i="50"/>
  <c r="CO432" i="50"/>
  <c r="CM432" i="50"/>
  <c r="CP432" i="50"/>
  <c r="CQ432" i="50"/>
  <c r="CR432" i="50"/>
  <c r="CI432" i="50"/>
  <c r="CJ432" i="50"/>
  <c r="CK432" i="50"/>
  <c r="CN1271" i="50"/>
  <c r="CO1271" i="50"/>
  <c r="CP1271" i="50"/>
  <c r="CI1271" i="50"/>
  <c r="CQ1271" i="50"/>
  <c r="CK1271" i="50"/>
  <c r="CJ1271" i="50"/>
  <c r="CL1271" i="50"/>
  <c r="CM1271" i="50"/>
  <c r="CR1271" i="50"/>
  <c r="CK1450" i="50"/>
  <c r="CL1450" i="50"/>
  <c r="CM1450" i="50"/>
  <c r="CN1450" i="50"/>
  <c r="CP1450" i="50"/>
  <c r="CI1450" i="50"/>
  <c r="CJ1450" i="50"/>
  <c r="CO1450" i="50"/>
  <c r="CQ1450" i="50"/>
  <c r="CR1450" i="50"/>
  <c r="CK179" i="50"/>
  <c r="CL179" i="50"/>
  <c r="CM179" i="50"/>
  <c r="CN179" i="50"/>
  <c r="CP179" i="50"/>
  <c r="CI179" i="50"/>
  <c r="CQ179" i="50"/>
  <c r="CJ179" i="50"/>
  <c r="CO179" i="50"/>
  <c r="CR179" i="50"/>
  <c r="CP1142" i="50"/>
  <c r="CI1142" i="50"/>
  <c r="CQ1142" i="50"/>
  <c r="CJ1142" i="50"/>
  <c r="CR1142" i="50"/>
  <c r="CK1142" i="50"/>
  <c r="CL1142" i="50"/>
  <c r="CM1142" i="50"/>
  <c r="CN1142" i="50"/>
  <c r="CO1142" i="50"/>
  <c r="CI955" i="50"/>
  <c r="CQ955" i="50"/>
  <c r="CJ955" i="50"/>
  <c r="CR955" i="50"/>
  <c r="CK955" i="50"/>
  <c r="CL955" i="50"/>
  <c r="CO955" i="50"/>
  <c r="CM955" i="50"/>
  <c r="CN955" i="50"/>
  <c r="CP955" i="50"/>
  <c r="CN256" i="50"/>
  <c r="CR256" i="50"/>
  <c r="CP256" i="50"/>
  <c r="CJ256" i="50"/>
  <c r="CI256" i="50"/>
  <c r="CO256" i="50"/>
  <c r="CK256" i="50"/>
  <c r="CL256" i="50"/>
  <c r="CP1254" i="50"/>
  <c r="CI1254" i="50"/>
  <c r="CQ1254" i="50"/>
  <c r="CJ1254" i="50"/>
  <c r="CR1254" i="50"/>
  <c r="CK1254" i="50"/>
  <c r="CM1254" i="50"/>
  <c r="CL1254" i="50"/>
  <c r="CN1254" i="50"/>
  <c r="CO1254" i="50"/>
  <c r="CM1445" i="50"/>
  <c r="CN1445" i="50"/>
  <c r="CO1445" i="50"/>
  <c r="CP1445" i="50"/>
  <c r="CJ1445" i="50"/>
  <c r="CR1445" i="50"/>
  <c r="CQ1445" i="50"/>
  <c r="CI1445" i="50"/>
  <c r="CK1445" i="50"/>
  <c r="CL1445" i="50"/>
  <c r="CP481" i="50"/>
  <c r="CI481" i="50"/>
  <c r="CQ481" i="50"/>
  <c r="CJ481" i="50"/>
  <c r="CR481" i="50"/>
  <c r="CK481" i="50"/>
  <c r="CM481" i="50"/>
  <c r="CN481" i="50"/>
  <c r="CL481" i="50"/>
  <c r="CO481" i="50"/>
  <c r="CD1397" i="50"/>
  <c r="CM1397" i="50"/>
  <c r="CL1397" i="50"/>
  <c r="CN1397" i="50"/>
  <c r="CQ1397" i="50"/>
  <c r="CO1397" i="50"/>
  <c r="CP1397" i="50"/>
  <c r="CR1397" i="50"/>
  <c r="CI1397" i="50"/>
  <c r="CJ368" i="50"/>
  <c r="CQ368" i="50"/>
  <c r="CL368" i="50"/>
  <c r="CR368" i="50"/>
  <c r="CM368" i="50"/>
  <c r="CK368" i="50"/>
  <c r="CO368" i="50"/>
  <c r="CP368" i="50"/>
  <c r="CI1315" i="50"/>
  <c r="CQ1315" i="50"/>
  <c r="CJ1315" i="50"/>
  <c r="CR1315" i="50"/>
  <c r="CK1315" i="50"/>
  <c r="CL1315" i="50"/>
  <c r="CM1315" i="50"/>
  <c r="CN1315" i="50"/>
  <c r="CO1315" i="50"/>
  <c r="CP1315" i="50"/>
  <c r="CJ63" i="50"/>
  <c r="CR63" i="50"/>
  <c r="CK63" i="50"/>
  <c r="CL63" i="50"/>
  <c r="CM63" i="50"/>
  <c r="CN63" i="50"/>
  <c r="CO63" i="50"/>
  <c r="CP63" i="50"/>
  <c r="CQ63" i="50"/>
  <c r="CI63" i="50"/>
  <c r="CO346" i="50"/>
  <c r="CP346" i="50"/>
  <c r="CJ346" i="50"/>
  <c r="CR346" i="50"/>
  <c r="CQ346" i="50"/>
  <c r="CI346" i="50"/>
  <c r="CK346" i="50"/>
  <c r="CN346" i="50"/>
  <c r="CL346" i="50"/>
  <c r="CM346" i="50"/>
  <c r="CM625" i="50"/>
  <c r="CN625" i="50"/>
  <c r="CO625" i="50"/>
  <c r="CP625" i="50"/>
  <c r="CJ625" i="50"/>
  <c r="CR625" i="50"/>
  <c r="CK625" i="50"/>
  <c r="CI625" i="50"/>
  <c r="CL625" i="50"/>
  <c r="CQ625" i="50"/>
  <c r="CJ1213" i="50"/>
  <c r="CR1213" i="50"/>
  <c r="CK1213" i="50"/>
  <c r="CL1213" i="50"/>
  <c r="CM1213" i="50"/>
  <c r="CO1213" i="50"/>
  <c r="CI1213" i="50"/>
  <c r="CN1213" i="50"/>
  <c r="CP1213" i="50"/>
  <c r="CQ1213" i="50"/>
  <c r="CP378" i="50"/>
  <c r="CI378" i="50"/>
  <c r="CQ378" i="50"/>
  <c r="CJ378" i="50"/>
  <c r="CR378" i="50"/>
  <c r="CK378" i="50"/>
  <c r="CL378" i="50"/>
  <c r="CM378" i="50"/>
  <c r="CN378" i="50"/>
  <c r="CO378" i="50"/>
  <c r="CJ845" i="50"/>
  <c r="CR845" i="50"/>
  <c r="CK845" i="50"/>
  <c r="CL845" i="50"/>
  <c r="CM845" i="50"/>
  <c r="CP845" i="50"/>
  <c r="CQ845" i="50"/>
  <c r="CI845" i="50"/>
  <c r="CN845" i="50"/>
  <c r="CO845" i="50"/>
  <c r="CN542" i="50"/>
  <c r="CO542" i="50"/>
  <c r="CP542" i="50"/>
  <c r="CI542" i="50"/>
  <c r="CQ542" i="50"/>
  <c r="CK542" i="50"/>
  <c r="CL542" i="50"/>
  <c r="CJ542" i="50"/>
  <c r="CM542" i="50"/>
  <c r="CR542" i="50"/>
  <c r="CP786" i="50"/>
  <c r="CI786" i="50"/>
  <c r="CQ786" i="50"/>
  <c r="CJ786" i="50"/>
  <c r="CR786" i="50"/>
  <c r="CK786" i="50"/>
  <c r="CM786" i="50"/>
  <c r="CL786" i="50"/>
  <c r="CN786" i="50"/>
  <c r="CO786" i="50"/>
  <c r="CO236" i="50"/>
  <c r="CP236" i="50"/>
  <c r="CP375" i="50"/>
  <c r="CQ962" i="50"/>
  <c r="CQ1533" i="50"/>
  <c r="CL1018" i="50"/>
  <c r="CN1018" i="50"/>
  <c r="CK1109" i="50"/>
  <c r="CR228" i="50"/>
  <c r="CM309" i="50"/>
  <c r="CM610" i="50"/>
  <c r="CM1170" i="50"/>
  <c r="CI1091" i="50"/>
  <c r="CQ957" i="50"/>
  <c r="CK1097" i="50"/>
  <c r="CM1423" i="50"/>
  <c r="CP1289" i="50"/>
  <c r="CI159" i="50"/>
  <c r="CP12" i="50"/>
  <c r="CI721" i="50"/>
  <c r="CR721" i="50"/>
  <c r="CR321" i="50"/>
  <c r="CK86" i="50"/>
  <c r="CK355" i="50"/>
  <c r="CR64" i="50"/>
  <c r="CJ64" i="50"/>
  <c r="CP26" i="50"/>
  <c r="CJ449" i="50"/>
  <c r="CI587" i="50"/>
  <c r="CO1411" i="50"/>
  <c r="CQ1100" i="50"/>
  <c r="CQ1068" i="50"/>
  <c r="CR7" i="50"/>
  <c r="CQ1099" i="50"/>
  <c r="CM589" i="50"/>
  <c r="CN589" i="50"/>
  <c r="CO589" i="50"/>
  <c r="CP589" i="50"/>
  <c r="CJ589" i="50"/>
  <c r="CR589" i="50"/>
  <c r="CK589" i="50"/>
  <c r="CI589" i="50"/>
  <c r="CL589" i="50"/>
  <c r="CQ589" i="50"/>
  <c r="CI595" i="50"/>
  <c r="CP870" i="50"/>
  <c r="CM1207" i="50"/>
  <c r="CR1000" i="50"/>
  <c r="CQ28" i="50"/>
  <c r="CK1380" i="50"/>
  <c r="CQ1329" i="50"/>
  <c r="CQ427" i="50"/>
  <c r="CR254" i="50"/>
  <c r="CN311" i="50"/>
  <c r="CQ503" i="50"/>
  <c r="CO1106" i="50"/>
  <c r="CQ1364" i="50"/>
  <c r="CP8" i="50"/>
  <c r="CM116" i="50"/>
  <c r="CP604" i="50"/>
  <c r="CQ1260" i="50"/>
  <c r="CN1324" i="50"/>
  <c r="CM305" i="50"/>
  <c r="CI944" i="50"/>
  <c r="CI906" i="50"/>
  <c r="CP1311" i="50"/>
  <c r="CP1441" i="50"/>
  <c r="CN929" i="50"/>
  <c r="CK920" i="50"/>
  <c r="CR939" i="50"/>
  <c r="CN1079" i="50"/>
  <c r="CJ267" i="50"/>
  <c r="CM565" i="50"/>
  <c r="CO628" i="50"/>
  <c r="CL676" i="50"/>
  <c r="CJ953" i="50"/>
  <c r="CM1308" i="50"/>
  <c r="CM48" i="50"/>
  <c r="CI549" i="50"/>
  <c r="CK988" i="50"/>
  <c r="CI1502" i="50"/>
  <c r="CN1409" i="50"/>
  <c r="CK292" i="50"/>
  <c r="CQ934" i="50"/>
  <c r="CI508" i="50"/>
  <c r="CJ1463" i="50"/>
  <c r="CJ1028" i="50"/>
  <c r="CO1343" i="50"/>
  <c r="CP540" i="50"/>
  <c r="CL166" i="50"/>
  <c r="CL686" i="50"/>
  <c r="CM381" i="50"/>
  <c r="CM150" i="50"/>
  <c r="CJ617" i="50"/>
  <c r="CQ1108" i="50"/>
  <c r="CQ1218" i="50"/>
  <c r="CM423" i="50"/>
  <c r="CK1111" i="50"/>
  <c r="CJ229" i="50"/>
  <c r="CO474" i="50"/>
  <c r="CK241" i="50"/>
  <c r="CP1083" i="50"/>
  <c r="CQ1539" i="50"/>
  <c r="CO203" i="50"/>
  <c r="CM237" i="50"/>
  <c r="CK639" i="50"/>
  <c r="CQ1497" i="50"/>
  <c r="CM511" i="50"/>
  <c r="CP1323" i="50"/>
  <c r="CM671" i="50"/>
  <c r="CR1435" i="50"/>
  <c r="CM931" i="50"/>
  <c r="CP1562" i="50"/>
  <c r="CO1094" i="50"/>
  <c r="CI1069" i="50"/>
  <c r="CO1201" i="50"/>
  <c r="CI1103" i="50"/>
  <c r="CR428" i="50"/>
  <c r="CM1296" i="50"/>
  <c r="CK1203" i="50"/>
  <c r="CI368" i="50"/>
  <c r="CQ409" i="50"/>
  <c r="CP1333" i="50"/>
  <c r="CO1528" i="50"/>
  <c r="CQ1429" i="50"/>
  <c r="CI524" i="50"/>
  <c r="CQ147" i="50"/>
  <c r="CP551" i="50"/>
  <c r="CO914" i="50"/>
  <c r="CD1358" i="50"/>
  <c r="CK1358" i="50"/>
  <c r="CL1358" i="50"/>
  <c r="CM1358" i="50"/>
  <c r="CN1358" i="50"/>
  <c r="CO1358" i="50"/>
  <c r="CP1358" i="50"/>
  <c r="CQ1358" i="50"/>
  <c r="CR1358" i="50"/>
  <c r="CI1358" i="50"/>
  <c r="CJ1358" i="50"/>
  <c r="CD1554" i="50"/>
  <c r="CJ1554" i="50"/>
  <c r="CR1554" i="50"/>
  <c r="CK1554" i="50"/>
  <c r="CL1554" i="50"/>
  <c r="CM1554" i="50"/>
  <c r="CN1554" i="50"/>
  <c r="CO1554" i="50"/>
  <c r="CP1554" i="50"/>
  <c r="CI1554" i="50"/>
  <c r="CQ1554" i="50"/>
  <c r="CI1371" i="50"/>
  <c r="CQ1371" i="50"/>
  <c r="CJ1371" i="50"/>
  <c r="CR1371" i="50"/>
  <c r="CK1371" i="50"/>
  <c r="CL1371" i="50"/>
  <c r="CM1371" i="50"/>
  <c r="CN1371" i="50"/>
  <c r="CO1371" i="50"/>
  <c r="CP1371" i="50"/>
  <c r="CI227" i="50"/>
  <c r="CJ227" i="50"/>
  <c r="CP227" i="50"/>
  <c r="CR227" i="50"/>
  <c r="CQ227" i="50"/>
  <c r="CK227" i="50"/>
  <c r="CM227" i="50"/>
  <c r="CN227" i="50"/>
  <c r="CD1523" i="50"/>
  <c r="CP1523" i="50"/>
  <c r="CI1523" i="50"/>
  <c r="CQ1523" i="50"/>
  <c r="CJ1523" i="50"/>
  <c r="CR1523" i="50"/>
  <c r="CK1523" i="50"/>
  <c r="CL1523" i="50"/>
  <c r="CM1523" i="50"/>
  <c r="CN1523" i="50"/>
  <c r="CO1523" i="50"/>
  <c r="CQ502" i="50"/>
  <c r="CK502" i="50"/>
  <c r="CO502" i="50"/>
  <c r="CM502" i="50"/>
  <c r="CP502" i="50"/>
  <c r="CP1507" i="50"/>
  <c r="CI1507" i="50"/>
  <c r="CQ1507" i="50"/>
  <c r="CJ1507" i="50"/>
  <c r="CR1507" i="50"/>
  <c r="CK1507" i="50"/>
  <c r="CL1507" i="50"/>
  <c r="CM1507" i="50"/>
  <c r="CN1507" i="50"/>
  <c r="CO1507" i="50"/>
  <c r="CJ255" i="50"/>
  <c r="CR255" i="50"/>
  <c r="CK255" i="50"/>
  <c r="CI255" i="50"/>
  <c r="CL255" i="50"/>
  <c r="CM255" i="50"/>
  <c r="CN255" i="50"/>
  <c r="CP255" i="50"/>
  <c r="CO255" i="50"/>
  <c r="CQ255" i="50"/>
  <c r="CO185" i="50"/>
  <c r="CP185" i="50"/>
  <c r="CI185" i="50"/>
  <c r="CQ185" i="50"/>
  <c r="CJ185" i="50"/>
  <c r="CR185" i="50"/>
  <c r="CL185" i="50"/>
  <c r="CM185" i="50"/>
  <c r="CK185" i="50"/>
  <c r="CN185" i="50"/>
  <c r="CD1238" i="50"/>
  <c r="CP1238" i="50"/>
  <c r="CI1238" i="50"/>
  <c r="CQ1238" i="50"/>
  <c r="CJ1238" i="50"/>
  <c r="CR1238" i="50"/>
  <c r="CK1238" i="50"/>
  <c r="CM1238" i="50"/>
  <c r="CN1238" i="50"/>
  <c r="CO1238" i="50"/>
  <c r="CL1238" i="50"/>
  <c r="CD1422" i="50"/>
  <c r="CL1422" i="50"/>
  <c r="CI1422" i="50"/>
  <c r="CM1422" i="50"/>
  <c r="CP1422" i="50"/>
  <c r="CO1422" i="50"/>
  <c r="CQ1422" i="50"/>
  <c r="CL832" i="50"/>
  <c r="CM832" i="50"/>
  <c r="CN832" i="50"/>
  <c r="CO832" i="50"/>
  <c r="CR832" i="50"/>
  <c r="CI832" i="50"/>
  <c r="CK832" i="50"/>
  <c r="CP832" i="50"/>
  <c r="CJ832" i="50"/>
  <c r="CQ832" i="50"/>
  <c r="CN1524" i="50"/>
  <c r="CO1524" i="50"/>
  <c r="CP1524" i="50"/>
  <c r="CI1524" i="50"/>
  <c r="CQ1524" i="50"/>
  <c r="CJ1524" i="50"/>
  <c r="CR1524" i="50"/>
  <c r="CK1524" i="50"/>
  <c r="CL1524" i="50"/>
  <c r="CM1524" i="50"/>
  <c r="CJ1056" i="50"/>
  <c r="CL1056" i="50"/>
  <c r="CK1056" i="50"/>
  <c r="CM1056" i="50"/>
  <c r="CN1056" i="50"/>
  <c r="CO1056" i="50"/>
  <c r="CP1056" i="50"/>
  <c r="CQ1056" i="50"/>
  <c r="CI1056" i="50"/>
  <c r="CR1056" i="50"/>
  <c r="CN510" i="50"/>
  <c r="CO510" i="50"/>
  <c r="CP510" i="50"/>
  <c r="CI510" i="50"/>
  <c r="CQ510" i="50"/>
  <c r="CK510" i="50"/>
  <c r="CL510" i="50"/>
  <c r="CJ510" i="50"/>
  <c r="CM510" i="50"/>
  <c r="CR510" i="50"/>
  <c r="CD815" i="50"/>
  <c r="CN815" i="50"/>
  <c r="CO815" i="50"/>
  <c r="CP815" i="50"/>
  <c r="CI815" i="50"/>
  <c r="CQ815" i="50"/>
  <c r="CK815" i="50"/>
  <c r="CM815" i="50"/>
  <c r="CR815" i="50"/>
  <c r="CJ815" i="50"/>
  <c r="CL815" i="50"/>
  <c r="CK1414" i="50"/>
  <c r="CL1414" i="50"/>
  <c r="CM1414" i="50"/>
  <c r="CN1414" i="50"/>
  <c r="CP1414" i="50"/>
  <c r="CI1414" i="50"/>
  <c r="CJ1414" i="50"/>
  <c r="CO1414" i="50"/>
  <c r="CQ1414" i="50"/>
  <c r="CR1414" i="50"/>
  <c r="CL531" i="50"/>
  <c r="CM531" i="50"/>
  <c r="CN531" i="50"/>
  <c r="CO531" i="50"/>
  <c r="CI531" i="50"/>
  <c r="CQ531" i="50"/>
  <c r="CJ531" i="50"/>
  <c r="CR531" i="50"/>
  <c r="CP531" i="50"/>
  <c r="CK531" i="50"/>
  <c r="CM909" i="50"/>
  <c r="CN909" i="50"/>
  <c r="CO909" i="50"/>
  <c r="CP909" i="50"/>
  <c r="CJ909" i="50"/>
  <c r="CR909" i="50"/>
  <c r="CK909" i="50"/>
  <c r="CI909" i="50"/>
  <c r="CL909" i="50"/>
  <c r="CQ909" i="50"/>
  <c r="CD785" i="50"/>
  <c r="CJ785" i="50"/>
  <c r="CR785" i="50"/>
  <c r="CK785" i="50"/>
  <c r="CL785" i="50"/>
  <c r="CM785" i="50"/>
  <c r="CO785" i="50"/>
  <c r="CP785" i="50"/>
  <c r="CQ785" i="50"/>
  <c r="CI785" i="50"/>
  <c r="CN785" i="50"/>
  <c r="CJ1121" i="50"/>
  <c r="CR1121" i="50"/>
  <c r="CK1121" i="50"/>
  <c r="CL1121" i="50"/>
  <c r="CM1121" i="50"/>
  <c r="CN1121" i="50"/>
  <c r="CO1121" i="50"/>
  <c r="CP1121" i="50"/>
  <c r="CQ1121" i="50"/>
  <c r="CI1121" i="50"/>
  <c r="CP60" i="50"/>
  <c r="CM60" i="50"/>
  <c r="CN60" i="50"/>
  <c r="CO60" i="50"/>
  <c r="CQ60" i="50"/>
  <c r="CI60" i="50"/>
  <c r="CR60" i="50"/>
  <c r="CJ60" i="50"/>
  <c r="CK60" i="50"/>
  <c r="CL60" i="50"/>
  <c r="CD1553" i="50"/>
  <c r="CQ1553" i="50"/>
  <c r="CJ1553" i="50"/>
  <c r="CO1553" i="50"/>
  <c r="CP1553" i="50"/>
  <c r="CL1140" i="50"/>
  <c r="CM1140" i="50"/>
  <c r="CN1140" i="50"/>
  <c r="CO1140" i="50"/>
  <c r="CP1140" i="50"/>
  <c r="CI1140" i="50"/>
  <c r="CQ1140" i="50"/>
  <c r="CR1140" i="50"/>
  <c r="CJ1140" i="50"/>
  <c r="CK1140" i="50"/>
  <c r="CO273" i="50"/>
  <c r="CP273" i="50"/>
  <c r="CI273" i="50"/>
  <c r="CQ273" i="50"/>
  <c r="CJ273" i="50"/>
  <c r="CR273" i="50"/>
  <c r="CL273" i="50"/>
  <c r="CK273" i="50"/>
  <c r="CM273" i="50"/>
  <c r="CN273" i="50"/>
  <c r="CP1146" i="50"/>
  <c r="CI1146" i="50"/>
  <c r="CQ1146" i="50"/>
  <c r="CJ1146" i="50"/>
  <c r="CR1146" i="50"/>
  <c r="CK1146" i="50"/>
  <c r="CL1146" i="50"/>
  <c r="CM1146" i="50"/>
  <c r="CN1146" i="50"/>
  <c r="CO1146" i="50"/>
  <c r="CM665" i="50"/>
  <c r="CN665" i="50"/>
  <c r="CO665" i="50"/>
  <c r="CP665" i="50"/>
  <c r="CJ665" i="50"/>
  <c r="CR665" i="50"/>
  <c r="CK665" i="50"/>
  <c r="CQ665" i="50"/>
  <c r="CI665" i="50"/>
  <c r="CL665" i="50"/>
  <c r="CN919" i="50"/>
  <c r="CO919" i="50"/>
  <c r="CI919" i="50"/>
  <c r="CM919" i="50"/>
  <c r="CQ919" i="50"/>
  <c r="CP919" i="50"/>
  <c r="CR919" i="50"/>
  <c r="CK919" i="50"/>
  <c r="CK15" i="50"/>
  <c r="CL15" i="50"/>
  <c r="CN15" i="50"/>
  <c r="CO15" i="50"/>
  <c r="CP15" i="50"/>
  <c r="CJ15" i="50"/>
  <c r="CR15" i="50"/>
  <c r="CM15" i="50"/>
  <c r="CQ15" i="50"/>
  <c r="CI15" i="50"/>
  <c r="CI313" i="50"/>
  <c r="CQ313" i="50"/>
  <c r="CJ313" i="50"/>
  <c r="CR313" i="50"/>
  <c r="CK313" i="50"/>
  <c r="CL313" i="50"/>
  <c r="CN313" i="50"/>
  <c r="CO313" i="50"/>
  <c r="CP313" i="50"/>
  <c r="CM313" i="50"/>
  <c r="CL740" i="50"/>
  <c r="CM740" i="50"/>
  <c r="CN740" i="50"/>
  <c r="CO740" i="50"/>
  <c r="CP740" i="50"/>
  <c r="CI740" i="50"/>
  <c r="CQ740" i="50"/>
  <c r="CR740" i="50"/>
  <c r="CJ740" i="50"/>
  <c r="CK740" i="50"/>
  <c r="CK1342" i="50"/>
  <c r="CL1342" i="50"/>
  <c r="CM1342" i="50"/>
  <c r="CN1342" i="50"/>
  <c r="CO1342" i="50"/>
  <c r="CP1342" i="50"/>
  <c r="CQ1342" i="50"/>
  <c r="CR1342" i="50"/>
  <c r="CI1342" i="50"/>
  <c r="CJ1342" i="50"/>
  <c r="CN351" i="50"/>
  <c r="CO351" i="50"/>
  <c r="CP351" i="50"/>
  <c r="CI351" i="50"/>
  <c r="CQ351" i="50"/>
  <c r="CJ351" i="50"/>
  <c r="CR351" i="50"/>
  <c r="CM351" i="50"/>
  <c r="CL351" i="50"/>
  <c r="CK351" i="50"/>
  <c r="CP726" i="50"/>
  <c r="CI726" i="50"/>
  <c r="CQ726" i="50"/>
  <c r="CJ726" i="50"/>
  <c r="CR726" i="50"/>
  <c r="CK726" i="50"/>
  <c r="CL726" i="50"/>
  <c r="CM726" i="50"/>
  <c r="CO726" i="50"/>
  <c r="CN726" i="50"/>
  <c r="CD1104" i="50"/>
  <c r="CN1104" i="50"/>
  <c r="CO1104" i="50"/>
  <c r="CP1104" i="50"/>
  <c r="CI1104" i="50"/>
  <c r="CJ1104" i="50"/>
  <c r="CL1104" i="50"/>
  <c r="CK1104" i="50"/>
  <c r="CK253" i="50"/>
  <c r="CP253" i="50"/>
  <c r="CR253" i="50"/>
  <c r="CJ253" i="50"/>
  <c r="CO253" i="50"/>
  <c r="CM253" i="50"/>
  <c r="CI253" i="50"/>
  <c r="CM638" i="50"/>
  <c r="CN638" i="50"/>
  <c r="CP638" i="50"/>
  <c r="CI638" i="50"/>
  <c r="CJ638" i="50"/>
  <c r="CK638" i="50"/>
  <c r="CO638" i="50"/>
  <c r="CI1050" i="50"/>
  <c r="CQ1050" i="50"/>
  <c r="CM1050" i="50"/>
  <c r="CJ1050" i="50"/>
  <c r="CN1050" i="50"/>
  <c r="CL1050" i="50"/>
  <c r="CO1050" i="50"/>
  <c r="CR1050" i="50"/>
  <c r="CK922" i="50"/>
  <c r="CL922" i="50"/>
  <c r="CM922" i="50"/>
  <c r="CN922" i="50"/>
  <c r="CI922" i="50"/>
  <c r="CQ922" i="50"/>
  <c r="CJ922" i="50"/>
  <c r="CR922" i="50"/>
  <c r="CO922" i="50"/>
  <c r="CP922" i="50"/>
  <c r="CN1279" i="50"/>
  <c r="CO1279" i="50"/>
  <c r="CP1279" i="50"/>
  <c r="CI1279" i="50"/>
  <c r="CQ1279" i="50"/>
  <c r="CK1279" i="50"/>
  <c r="CJ1279" i="50"/>
  <c r="CL1279" i="50"/>
  <c r="CM1279" i="50"/>
  <c r="CR1279" i="50"/>
  <c r="CM186" i="50"/>
  <c r="CN186" i="50"/>
  <c r="CO186" i="50"/>
  <c r="CP186" i="50"/>
  <c r="CJ186" i="50"/>
  <c r="CR186" i="50"/>
  <c r="CK186" i="50"/>
  <c r="CQ186" i="50"/>
  <c r="CI186" i="50"/>
  <c r="CL186" i="50"/>
  <c r="CM149" i="50"/>
  <c r="CN149" i="50"/>
  <c r="CO149" i="50"/>
  <c r="CP149" i="50"/>
  <c r="CI149" i="50"/>
  <c r="CQ149" i="50"/>
  <c r="CJ149" i="50"/>
  <c r="CK149" i="50"/>
  <c r="CL149" i="50"/>
  <c r="CR149" i="50"/>
  <c r="BW1104" i="50"/>
  <c r="CD793" i="50"/>
  <c r="CJ793" i="50"/>
  <c r="CQ793" i="50"/>
  <c r="CR793" i="50"/>
  <c r="CI793" i="50"/>
  <c r="CK793" i="50"/>
  <c r="CL793" i="50"/>
  <c r="CO793" i="50"/>
  <c r="CN793" i="50"/>
  <c r="CD1479" i="50"/>
  <c r="CI1479" i="50"/>
  <c r="CQ1479" i="50"/>
  <c r="CJ1479" i="50"/>
  <c r="CR1479" i="50"/>
  <c r="CK1479" i="50"/>
  <c r="CN1479" i="50"/>
  <c r="CL1479" i="50"/>
  <c r="CM1479" i="50"/>
  <c r="CO1479" i="50"/>
  <c r="CP1479" i="50"/>
  <c r="CD1359" i="50"/>
  <c r="CI1359" i="50"/>
  <c r="CQ1359" i="50"/>
  <c r="CJ1359" i="50"/>
  <c r="CR1359" i="50"/>
  <c r="CK1359" i="50"/>
  <c r="CL1359" i="50"/>
  <c r="CM1359" i="50"/>
  <c r="CN1359" i="50"/>
  <c r="CO1359" i="50"/>
  <c r="CP1359" i="50"/>
  <c r="CM1365" i="50"/>
  <c r="CN1365" i="50"/>
  <c r="CO1365" i="50"/>
  <c r="CP1365" i="50"/>
  <c r="CI1365" i="50"/>
  <c r="CQ1365" i="50"/>
  <c r="CJ1365" i="50"/>
  <c r="CR1365" i="50"/>
  <c r="CK1365" i="50"/>
  <c r="CL1365" i="50"/>
  <c r="CD214" i="50"/>
  <c r="CQ214" i="50"/>
  <c r="CK214" i="50"/>
  <c r="CL214" i="50"/>
  <c r="CJ214" i="50"/>
  <c r="CM214" i="50"/>
  <c r="CR214" i="50"/>
  <c r="CO214" i="50"/>
  <c r="CP214" i="50"/>
  <c r="CD1529" i="50"/>
  <c r="CL1529" i="50"/>
  <c r="CM1529" i="50"/>
  <c r="CN1529" i="50"/>
  <c r="CO1529" i="50"/>
  <c r="CP1529" i="50"/>
  <c r="CI1529" i="50"/>
  <c r="CQ1529" i="50"/>
  <c r="CJ1529" i="50"/>
  <c r="CR1529" i="50"/>
  <c r="CK1529" i="50"/>
  <c r="CJ947" i="50"/>
  <c r="CR947" i="50"/>
  <c r="CK947" i="50"/>
  <c r="CL947" i="50"/>
  <c r="CM947" i="50"/>
  <c r="CI947" i="50"/>
  <c r="CN947" i="50"/>
  <c r="CL1537" i="50"/>
  <c r="CR1537" i="50"/>
  <c r="CM1537" i="50"/>
  <c r="CK1537" i="50"/>
  <c r="CN1537" i="50"/>
  <c r="CO1537" i="50"/>
  <c r="CI1537" i="50"/>
  <c r="CQ1537" i="50"/>
  <c r="CD1544" i="50"/>
  <c r="CN1544" i="50"/>
  <c r="CO1544" i="50"/>
  <c r="CP1544" i="50"/>
  <c r="CI1544" i="50"/>
  <c r="CQ1544" i="50"/>
  <c r="CJ1544" i="50"/>
  <c r="CR1544" i="50"/>
  <c r="CK1544" i="50"/>
  <c r="CL1544" i="50"/>
  <c r="CM1544" i="50"/>
  <c r="CL1019" i="50"/>
  <c r="CM1019" i="50"/>
  <c r="CN1019" i="50"/>
  <c r="CO1019" i="50"/>
  <c r="CK1019" i="50"/>
  <c r="CJ1019" i="50"/>
  <c r="CP1019" i="50"/>
  <c r="CQ1019" i="50"/>
  <c r="CR1019" i="50"/>
  <c r="CI1019" i="50"/>
  <c r="CR826" i="50"/>
  <c r="CK826" i="50"/>
  <c r="CM826" i="50"/>
  <c r="CL826" i="50"/>
  <c r="CI826" i="50"/>
  <c r="CO826" i="50"/>
  <c r="CQ826" i="50"/>
  <c r="CL1124" i="50"/>
  <c r="CM1124" i="50"/>
  <c r="CN1124" i="50"/>
  <c r="CO1124" i="50"/>
  <c r="CP1124" i="50"/>
  <c r="CI1124" i="50"/>
  <c r="CQ1124" i="50"/>
  <c r="CR1124" i="50"/>
  <c r="CJ1124" i="50"/>
  <c r="CK1124" i="50"/>
  <c r="CM42" i="50"/>
  <c r="CP42" i="50"/>
  <c r="CJ42" i="50"/>
  <c r="CR42" i="50"/>
  <c r="CL42" i="50"/>
  <c r="CO42" i="50"/>
  <c r="CQ42" i="50"/>
  <c r="CI42" i="50"/>
  <c r="CK42" i="50"/>
  <c r="CN42" i="50"/>
  <c r="CD820" i="50"/>
  <c r="CL820" i="50"/>
  <c r="CM820" i="50"/>
  <c r="CN820" i="50"/>
  <c r="CO820" i="50"/>
  <c r="CI820" i="50"/>
  <c r="CQ820" i="50"/>
  <c r="CJ820" i="50"/>
  <c r="CK820" i="50"/>
  <c r="CP820" i="50"/>
  <c r="CR820" i="50"/>
  <c r="CN1159" i="50"/>
  <c r="CO1159" i="50"/>
  <c r="CP1159" i="50"/>
  <c r="CI1159" i="50"/>
  <c r="CQ1159" i="50"/>
  <c r="CJ1159" i="50"/>
  <c r="CR1159" i="50"/>
  <c r="CK1159" i="50"/>
  <c r="CL1159" i="50"/>
  <c r="CM1159" i="50"/>
  <c r="CJ369" i="50"/>
  <c r="CR369" i="50"/>
  <c r="CK369" i="50"/>
  <c r="CL369" i="50"/>
  <c r="CM369" i="50"/>
  <c r="CN369" i="50"/>
  <c r="CO369" i="50"/>
  <c r="CP369" i="50"/>
  <c r="CQ369" i="50"/>
  <c r="CI369" i="50"/>
  <c r="CN1223" i="50"/>
  <c r="CO1223" i="50"/>
  <c r="CP1223" i="50"/>
  <c r="CI1223" i="50"/>
  <c r="CQ1223" i="50"/>
  <c r="CK1223" i="50"/>
  <c r="CM1223" i="50"/>
  <c r="CR1223" i="50"/>
  <c r="CJ1223" i="50"/>
  <c r="CL1223" i="50"/>
  <c r="CD817" i="50"/>
  <c r="CJ817" i="50"/>
  <c r="CR817" i="50"/>
  <c r="CK817" i="50"/>
  <c r="CL817" i="50"/>
  <c r="CM817" i="50"/>
  <c r="CO817" i="50"/>
  <c r="CP817" i="50"/>
  <c r="CQ817" i="50"/>
  <c r="CI817" i="50"/>
  <c r="CN817" i="50"/>
  <c r="CJ1137" i="50"/>
  <c r="CR1137" i="50"/>
  <c r="CK1137" i="50"/>
  <c r="CL1137" i="50"/>
  <c r="CM1137" i="50"/>
  <c r="CN1137" i="50"/>
  <c r="CO1137" i="50"/>
  <c r="CP1137" i="50"/>
  <c r="CQ1137" i="50"/>
  <c r="CI1137" i="50"/>
  <c r="CN1135" i="50"/>
  <c r="CO1135" i="50"/>
  <c r="CP1135" i="50"/>
  <c r="CI1135" i="50"/>
  <c r="CQ1135" i="50"/>
  <c r="CJ1135" i="50"/>
  <c r="CR1135" i="50"/>
  <c r="CK1135" i="50"/>
  <c r="CL1135" i="50"/>
  <c r="CM1135" i="50"/>
  <c r="BW164" i="50"/>
  <c r="BV1104" i="50"/>
  <c r="CL1489" i="50"/>
  <c r="CM1489" i="50"/>
  <c r="CN1489" i="50"/>
  <c r="CO1489" i="50"/>
  <c r="CP1489" i="50"/>
  <c r="CI1489" i="50"/>
  <c r="CQ1489" i="50"/>
  <c r="CJ1489" i="50"/>
  <c r="CR1489" i="50"/>
  <c r="CK1489" i="50"/>
  <c r="CD608" i="50"/>
  <c r="CR608" i="50"/>
  <c r="CL608" i="50"/>
  <c r="CM608" i="50"/>
  <c r="CO608" i="50"/>
  <c r="CK608" i="50"/>
  <c r="CI608" i="50"/>
  <c r="CQ608" i="50"/>
  <c r="CG893" i="50"/>
  <c r="BV722" i="50"/>
  <c r="CD948" i="50"/>
  <c r="CN948" i="50"/>
  <c r="CO948" i="50"/>
  <c r="CK948" i="50"/>
  <c r="CI948" i="50"/>
  <c r="CJ948" i="50"/>
  <c r="CR948" i="50"/>
  <c r="CD1352" i="50"/>
  <c r="CO1352" i="50"/>
  <c r="CP1352" i="50"/>
  <c r="CI1352" i="50"/>
  <c r="CQ1352" i="50"/>
  <c r="CJ1352" i="50"/>
  <c r="CR1352" i="50"/>
  <c r="CK1352" i="50"/>
  <c r="CL1352" i="50"/>
  <c r="CM1352" i="50"/>
  <c r="CN1352" i="50"/>
  <c r="CD1455" i="50"/>
  <c r="CI1455" i="50"/>
  <c r="CQ1455" i="50"/>
  <c r="CJ1455" i="50"/>
  <c r="CR1455" i="50"/>
  <c r="CK1455" i="50"/>
  <c r="CL1455" i="50"/>
  <c r="CN1455" i="50"/>
  <c r="CM1455" i="50"/>
  <c r="CO1455" i="50"/>
  <c r="CP1455" i="50"/>
  <c r="CL1280" i="50"/>
  <c r="CM1280" i="50"/>
  <c r="CN1280" i="50"/>
  <c r="CO1280" i="50"/>
  <c r="CI1280" i="50"/>
  <c r="CQ1280" i="50"/>
  <c r="CJ1280" i="50"/>
  <c r="CK1280" i="50"/>
  <c r="CP1280" i="50"/>
  <c r="CR1280" i="50"/>
  <c r="CO1292" i="50"/>
  <c r="CP1292" i="50"/>
  <c r="CI1292" i="50"/>
  <c r="CQ1292" i="50"/>
  <c r="CJ1292" i="50"/>
  <c r="CR1292" i="50"/>
  <c r="CK1292" i="50"/>
  <c r="CL1292" i="50"/>
  <c r="CM1292" i="50"/>
  <c r="CN1292" i="50"/>
  <c r="CM1305" i="50"/>
  <c r="CN1305" i="50"/>
  <c r="CO1305" i="50"/>
  <c r="CP1305" i="50"/>
  <c r="CI1305" i="50"/>
  <c r="CQ1305" i="50"/>
  <c r="CJ1305" i="50"/>
  <c r="CR1305" i="50"/>
  <c r="CK1305" i="50"/>
  <c r="CL1305" i="50"/>
  <c r="CD1317" i="50"/>
  <c r="CM1317" i="50"/>
  <c r="CN1317" i="50"/>
  <c r="CO1317" i="50"/>
  <c r="CP1317" i="50"/>
  <c r="CI1317" i="50"/>
  <c r="CQ1317" i="50"/>
  <c r="CJ1317" i="50"/>
  <c r="CR1317" i="50"/>
  <c r="CK1317" i="50"/>
  <c r="CL1317" i="50"/>
  <c r="CN1496" i="50"/>
  <c r="CO1496" i="50"/>
  <c r="CP1496" i="50"/>
  <c r="CI1496" i="50"/>
  <c r="CQ1496" i="50"/>
  <c r="CJ1496" i="50"/>
  <c r="CR1496" i="50"/>
  <c r="CK1496" i="50"/>
  <c r="CL1496" i="50"/>
  <c r="CM1496" i="50"/>
  <c r="CD1560" i="50"/>
  <c r="CN1560" i="50"/>
  <c r="CO1560" i="50"/>
  <c r="CP1560" i="50"/>
  <c r="CI1560" i="50"/>
  <c r="CQ1560" i="50"/>
  <c r="CJ1560" i="50"/>
  <c r="CR1560" i="50"/>
  <c r="CK1560" i="50"/>
  <c r="CL1560" i="50"/>
  <c r="CM1560" i="50"/>
  <c r="CN1512" i="50"/>
  <c r="CO1512" i="50"/>
  <c r="CP1512" i="50"/>
  <c r="CI1512" i="50"/>
  <c r="CQ1512" i="50"/>
  <c r="CJ1512" i="50"/>
  <c r="CR1512" i="50"/>
  <c r="CK1512" i="50"/>
  <c r="CL1512" i="50"/>
  <c r="CM1512" i="50"/>
  <c r="CP1511" i="50"/>
  <c r="CI1511" i="50"/>
  <c r="CQ1511" i="50"/>
  <c r="CJ1511" i="50"/>
  <c r="CR1511" i="50"/>
  <c r="CK1511" i="50"/>
  <c r="CL1511" i="50"/>
  <c r="CM1511" i="50"/>
  <c r="CN1511" i="50"/>
  <c r="CO1511" i="50"/>
  <c r="CO1300" i="50"/>
  <c r="CP1300" i="50"/>
  <c r="CI1300" i="50"/>
  <c r="CQ1300" i="50"/>
  <c r="CJ1300" i="50"/>
  <c r="CR1300" i="50"/>
  <c r="CK1300" i="50"/>
  <c r="CL1300" i="50"/>
  <c r="CM1300" i="50"/>
  <c r="CN1300" i="50"/>
  <c r="CD1557" i="50"/>
  <c r="CL1557" i="50"/>
  <c r="CM1557" i="50"/>
  <c r="CN1557" i="50"/>
  <c r="CO1557" i="50"/>
  <c r="CP1557" i="50"/>
  <c r="CI1557" i="50"/>
  <c r="CQ1557" i="50"/>
  <c r="CJ1557" i="50"/>
  <c r="CR1557" i="50"/>
  <c r="CK1557" i="50"/>
  <c r="CD1351" i="50"/>
  <c r="CI1351" i="50"/>
  <c r="CQ1351" i="50"/>
  <c r="CJ1351" i="50"/>
  <c r="CR1351" i="50"/>
  <c r="CK1351" i="50"/>
  <c r="CL1351" i="50"/>
  <c r="CM1351" i="50"/>
  <c r="CN1351" i="50"/>
  <c r="CO1351" i="50"/>
  <c r="CP1351" i="50"/>
  <c r="CI1303" i="50"/>
  <c r="CQ1303" i="50"/>
  <c r="CJ1303" i="50"/>
  <c r="CR1303" i="50"/>
  <c r="CK1303" i="50"/>
  <c r="CL1303" i="50"/>
  <c r="CM1303" i="50"/>
  <c r="CN1303" i="50"/>
  <c r="CO1303" i="50"/>
  <c r="CP1303" i="50"/>
  <c r="CN1283" i="50"/>
  <c r="CO1283" i="50"/>
  <c r="CP1283" i="50"/>
  <c r="CI1283" i="50"/>
  <c r="CQ1283" i="50"/>
  <c r="CK1283" i="50"/>
  <c r="CL1283" i="50"/>
  <c r="CM1283" i="50"/>
  <c r="CR1283" i="50"/>
  <c r="CJ1283" i="50"/>
  <c r="CI1427" i="50"/>
  <c r="CQ1427" i="50"/>
  <c r="CJ1427" i="50"/>
  <c r="CR1427" i="50"/>
  <c r="CK1427" i="50"/>
  <c r="CL1427" i="50"/>
  <c r="CN1427" i="50"/>
  <c r="CM1427" i="50"/>
  <c r="CO1427" i="50"/>
  <c r="CP1427" i="50"/>
  <c r="CP1503" i="50"/>
  <c r="CI1503" i="50"/>
  <c r="CQ1503" i="50"/>
  <c r="CJ1503" i="50"/>
  <c r="CR1503" i="50"/>
  <c r="CK1503" i="50"/>
  <c r="CL1503" i="50"/>
  <c r="CM1503" i="50"/>
  <c r="CN1503" i="50"/>
  <c r="CO1503" i="50"/>
  <c r="CD190" i="50"/>
  <c r="CK190" i="50"/>
  <c r="CI190" i="50"/>
  <c r="CM190" i="50"/>
  <c r="CL190" i="50"/>
  <c r="CN190" i="50"/>
  <c r="CQ190" i="50"/>
  <c r="CP190" i="50"/>
  <c r="CJ190" i="50"/>
  <c r="BV301" i="50"/>
  <c r="CD1044" i="50"/>
  <c r="CI1044" i="50"/>
  <c r="CQ1044" i="50"/>
  <c r="CP1044" i="50"/>
  <c r="CJ1044" i="50"/>
  <c r="CN1044" i="50"/>
  <c r="CK1044" i="50"/>
  <c r="CL1044" i="50"/>
  <c r="CM1395" i="50"/>
  <c r="CI1395" i="50"/>
  <c r="CO1395" i="50"/>
  <c r="BW246" i="50"/>
  <c r="CQ324" i="50"/>
  <c r="CR324" i="50"/>
  <c r="CM324" i="50"/>
  <c r="CN324" i="50"/>
  <c r="CD364" i="50"/>
  <c r="CM364" i="50"/>
  <c r="CR364" i="50"/>
  <c r="CN364" i="50"/>
  <c r="CP364" i="50"/>
  <c r="CK364" i="50"/>
  <c r="CQ364" i="50"/>
  <c r="BV1410" i="50"/>
  <c r="CD475" i="50"/>
  <c r="CI475" i="50"/>
  <c r="CQ475" i="50"/>
  <c r="CJ475" i="50"/>
  <c r="CR475" i="50"/>
  <c r="CM475" i="50"/>
  <c r="CP475" i="50"/>
  <c r="CN475" i="50"/>
  <c r="CH85" i="50"/>
  <c r="CP602" i="50"/>
  <c r="CI602" i="50"/>
  <c r="CQ602" i="50"/>
  <c r="CJ602" i="50"/>
  <c r="CL602" i="50"/>
  <c r="CR602" i="50"/>
  <c r="CM602" i="50"/>
  <c r="CD668" i="50"/>
  <c r="CO1328" i="50"/>
  <c r="CP1328" i="50"/>
  <c r="CI1328" i="50"/>
  <c r="CQ1328" i="50"/>
  <c r="CJ1328" i="50"/>
  <c r="CR1328" i="50"/>
  <c r="CK1328" i="50"/>
  <c r="CL1328" i="50"/>
  <c r="CM1328" i="50"/>
  <c r="CN1328" i="50"/>
  <c r="CD1211" i="50"/>
  <c r="CN1211" i="50"/>
  <c r="CM1211" i="50"/>
  <c r="CO1211" i="50"/>
  <c r="CR1211" i="50"/>
  <c r="CP1211" i="50"/>
  <c r="CI1211" i="50"/>
  <c r="CK1211" i="50"/>
  <c r="CJ1211" i="50"/>
  <c r="CD1556" i="50"/>
  <c r="CN1556" i="50"/>
  <c r="CO1556" i="50"/>
  <c r="CP1556" i="50"/>
  <c r="CI1556" i="50"/>
  <c r="CQ1556" i="50"/>
  <c r="CJ1556" i="50"/>
  <c r="CR1556" i="50"/>
  <c r="CK1556" i="50"/>
  <c r="CL1556" i="50"/>
  <c r="CM1556" i="50"/>
  <c r="CD1382" i="50"/>
  <c r="CI1382" i="50"/>
  <c r="CJ1382" i="50"/>
  <c r="CO1382" i="50"/>
  <c r="CK1382" i="50"/>
  <c r="CQ1382" i="50"/>
  <c r="CM1382" i="50"/>
  <c r="CN1382" i="50"/>
  <c r="CD678" i="50"/>
  <c r="CN678" i="50"/>
  <c r="CP678" i="50"/>
  <c r="CR678" i="50"/>
  <c r="CK678" i="50"/>
  <c r="CL678" i="50"/>
  <c r="BX18" i="50"/>
  <c r="CD245" i="50"/>
  <c r="CJ245" i="50"/>
  <c r="CK245" i="50"/>
  <c r="CL245" i="50"/>
  <c r="CN245" i="50"/>
  <c r="CM245" i="50"/>
  <c r="CP245" i="50"/>
  <c r="CI245" i="50"/>
  <c r="CJ789" i="50"/>
  <c r="CR789" i="50"/>
  <c r="CK789" i="50"/>
  <c r="CL789" i="50"/>
  <c r="CM789" i="50"/>
  <c r="CO789" i="50"/>
  <c r="CQ789" i="50"/>
  <c r="CI789" i="50"/>
  <c r="CN789" i="50"/>
  <c r="CP789" i="50"/>
  <c r="CL748" i="50"/>
  <c r="CM748" i="50"/>
  <c r="CN748" i="50"/>
  <c r="CO748" i="50"/>
  <c r="CP748" i="50"/>
  <c r="CI748" i="50"/>
  <c r="CQ748" i="50"/>
  <c r="CJ748" i="50"/>
  <c r="CK748" i="50"/>
  <c r="CR748" i="50"/>
  <c r="CN735" i="50"/>
  <c r="CO735" i="50"/>
  <c r="CP735" i="50"/>
  <c r="CI735" i="50"/>
  <c r="CQ735" i="50"/>
  <c r="CJ735" i="50"/>
  <c r="CR735" i="50"/>
  <c r="CK735" i="50"/>
  <c r="CL735" i="50"/>
  <c r="CM735" i="50"/>
  <c r="CL82" i="50"/>
  <c r="CM82" i="50"/>
  <c r="CP82" i="50"/>
  <c r="CN82" i="50"/>
  <c r="CI82" i="50"/>
  <c r="CO82" i="50"/>
  <c r="CJ82" i="50"/>
  <c r="CR82" i="50"/>
  <c r="CR1433" i="50"/>
  <c r="CI1433" i="50"/>
  <c r="CO1433" i="50"/>
  <c r="CP1433" i="50"/>
  <c r="CD1112" i="50"/>
  <c r="CL1112" i="50"/>
  <c r="CM1112" i="50"/>
  <c r="CN1112" i="50"/>
  <c r="CO1112" i="50"/>
  <c r="CP1112" i="50"/>
  <c r="CI1112" i="50"/>
  <c r="CQ1112" i="50"/>
  <c r="CJ1112" i="50"/>
  <c r="CK1112" i="50"/>
  <c r="CR1112" i="50"/>
  <c r="CI891" i="50"/>
  <c r="CQ891" i="50"/>
  <c r="CJ891" i="50"/>
  <c r="CR891" i="50"/>
  <c r="CK891" i="50"/>
  <c r="CL891" i="50"/>
  <c r="CN891" i="50"/>
  <c r="CO891" i="50"/>
  <c r="CP891" i="50"/>
  <c r="CM891" i="50"/>
  <c r="CJ1077" i="50"/>
  <c r="CR1077" i="50"/>
  <c r="CK1077" i="50"/>
  <c r="CL1077" i="50"/>
  <c r="CM1077" i="50"/>
  <c r="CN1077" i="50"/>
  <c r="CO1077" i="50"/>
  <c r="CI1077" i="50"/>
  <c r="CP1077" i="50"/>
  <c r="CQ1077" i="50"/>
  <c r="CD708" i="50"/>
  <c r="CL708" i="50"/>
  <c r="CM708" i="50"/>
  <c r="CN708" i="50"/>
  <c r="CO708" i="50"/>
  <c r="CP708" i="50"/>
  <c r="CI708" i="50"/>
  <c r="CQ708" i="50"/>
  <c r="CR708" i="50"/>
  <c r="CJ708" i="50"/>
  <c r="CK708" i="50"/>
  <c r="CN855" i="50"/>
  <c r="CO855" i="50"/>
  <c r="CP855" i="50"/>
  <c r="CI855" i="50"/>
  <c r="CQ855" i="50"/>
  <c r="CL855" i="50"/>
  <c r="CM855" i="50"/>
  <c r="CR855" i="50"/>
  <c r="CJ855" i="50"/>
  <c r="CK855" i="50"/>
  <c r="CK332" i="50"/>
  <c r="CL332" i="50"/>
  <c r="CM332" i="50"/>
  <c r="CN332" i="50"/>
  <c r="CP332" i="50"/>
  <c r="CQ332" i="50"/>
  <c r="CR332" i="50"/>
  <c r="CO332" i="50"/>
  <c r="CI332" i="50"/>
  <c r="CJ332" i="50"/>
  <c r="CO892" i="50"/>
  <c r="CP892" i="50"/>
  <c r="CI892" i="50"/>
  <c r="CQ892" i="50"/>
  <c r="CJ892" i="50"/>
  <c r="CR892" i="50"/>
  <c r="CL892" i="50"/>
  <c r="CM892" i="50"/>
  <c r="CK892" i="50"/>
  <c r="CN892" i="50"/>
  <c r="CJ377" i="50"/>
  <c r="CR377" i="50"/>
  <c r="CK377" i="50"/>
  <c r="CL377" i="50"/>
  <c r="CM377" i="50"/>
  <c r="CN377" i="50"/>
  <c r="CQ377" i="50"/>
  <c r="CI377" i="50"/>
  <c r="CO377" i="50"/>
  <c r="CP377" i="50"/>
  <c r="CL1272" i="50"/>
  <c r="CM1272" i="50"/>
  <c r="CN1272" i="50"/>
  <c r="CO1272" i="50"/>
  <c r="CI1272" i="50"/>
  <c r="CQ1272" i="50"/>
  <c r="CP1272" i="50"/>
  <c r="CR1272" i="50"/>
  <c r="CJ1272" i="50"/>
  <c r="CK1272" i="50"/>
  <c r="CN79" i="50"/>
  <c r="CO79" i="50"/>
  <c r="CP79" i="50"/>
  <c r="CI79" i="50"/>
  <c r="CQ79" i="50"/>
  <c r="CJ79" i="50"/>
  <c r="CR79" i="50"/>
  <c r="CK79" i="50"/>
  <c r="CL79" i="50"/>
  <c r="CM79" i="50"/>
  <c r="CN695" i="50"/>
  <c r="CO695" i="50"/>
  <c r="CP695" i="50"/>
  <c r="CI695" i="50"/>
  <c r="CQ695" i="50"/>
  <c r="CJ695" i="50"/>
  <c r="CR695" i="50"/>
  <c r="CK695" i="50"/>
  <c r="CL695" i="50"/>
  <c r="CM695" i="50"/>
  <c r="CJ697" i="50"/>
  <c r="CR697" i="50"/>
  <c r="CK697" i="50"/>
  <c r="CL697" i="50"/>
  <c r="CM697" i="50"/>
  <c r="CN697" i="50"/>
  <c r="CO697" i="50"/>
  <c r="CI697" i="50"/>
  <c r="CQ697" i="50"/>
  <c r="CP697" i="50"/>
  <c r="CO108" i="50"/>
  <c r="CP108" i="50"/>
  <c r="CI108" i="50"/>
  <c r="CQ108" i="50"/>
  <c r="CJ108" i="50"/>
  <c r="CR108" i="50"/>
  <c r="CK108" i="50"/>
  <c r="CL108" i="50"/>
  <c r="CM108" i="50"/>
  <c r="CN108" i="50"/>
  <c r="CN839" i="50"/>
  <c r="CO839" i="50"/>
  <c r="CP839" i="50"/>
  <c r="CI839" i="50"/>
  <c r="CQ839" i="50"/>
  <c r="CL839" i="50"/>
  <c r="CM839" i="50"/>
  <c r="CR839" i="50"/>
  <c r="CJ839" i="50"/>
  <c r="CK839" i="50"/>
  <c r="CO33" i="50"/>
  <c r="CJ33" i="50"/>
  <c r="CR33" i="50"/>
  <c r="CL33" i="50"/>
  <c r="CN33" i="50"/>
  <c r="CI33" i="50"/>
  <c r="CK33" i="50"/>
  <c r="CM33" i="50"/>
  <c r="CP33" i="50"/>
  <c r="CQ33" i="50"/>
  <c r="CK118" i="50"/>
  <c r="CL118" i="50"/>
  <c r="CM118" i="50"/>
  <c r="CN118" i="50"/>
  <c r="CO118" i="50"/>
  <c r="CP118" i="50"/>
  <c r="CI118" i="50"/>
  <c r="CJ118" i="50"/>
  <c r="CR118" i="50"/>
  <c r="CQ118" i="50"/>
  <c r="CD1209" i="50"/>
  <c r="CJ1209" i="50"/>
  <c r="CR1209" i="50"/>
  <c r="CK1209" i="50"/>
  <c r="CL1209" i="50"/>
  <c r="CM1209" i="50"/>
  <c r="CO1209" i="50"/>
  <c r="CI1209" i="50"/>
  <c r="CN1209" i="50"/>
  <c r="CP1209" i="50"/>
  <c r="CQ1209" i="50"/>
  <c r="CD534" i="50"/>
  <c r="CN534" i="50"/>
  <c r="CO534" i="50"/>
  <c r="CP534" i="50"/>
  <c r="CI534" i="50"/>
  <c r="CQ534" i="50"/>
  <c r="CK534" i="50"/>
  <c r="CL534" i="50"/>
  <c r="CR534" i="50"/>
  <c r="CJ534" i="50"/>
  <c r="CM534" i="50"/>
  <c r="CJ1145" i="50"/>
  <c r="CR1145" i="50"/>
  <c r="CK1145" i="50"/>
  <c r="CL1145" i="50"/>
  <c r="CM1145" i="50"/>
  <c r="CN1145" i="50"/>
  <c r="CO1145" i="50"/>
  <c r="CI1145" i="50"/>
  <c r="CP1145" i="50"/>
  <c r="CQ1145" i="50"/>
  <c r="CJ960" i="50"/>
  <c r="CR960" i="50"/>
  <c r="CK960" i="50"/>
  <c r="CL960" i="50"/>
  <c r="CM960" i="50"/>
  <c r="CN960" i="50"/>
  <c r="CI960" i="50"/>
  <c r="CQ960" i="50"/>
  <c r="CO960" i="50"/>
  <c r="CP960" i="50"/>
  <c r="CL1136" i="50"/>
  <c r="CM1136" i="50"/>
  <c r="CN1136" i="50"/>
  <c r="CO1136" i="50"/>
  <c r="CP1136" i="50"/>
  <c r="CI1136" i="50"/>
  <c r="CQ1136" i="50"/>
  <c r="CJ1136" i="50"/>
  <c r="CK1136" i="50"/>
  <c r="CR1136" i="50"/>
  <c r="CD937" i="50"/>
  <c r="CM937" i="50"/>
  <c r="CN937" i="50"/>
  <c r="CO937" i="50"/>
  <c r="CP937" i="50"/>
  <c r="CK937" i="50"/>
  <c r="CI937" i="50"/>
  <c r="CJ937" i="50"/>
  <c r="CR937" i="50"/>
  <c r="CL937" i="50"/>
  <c r="CQ937" i="50"/>
  <c r="CL744" i="50"/>
  <c r="CM744" i="50"/>
  <c r="CN744" i="50"/>
  <c r="CO744" i="50"/>
  <c r="CP744" i="50"/>
  <c r="CI744" i="50"/>
  <c r="CQ744" i="50"/>
  <c r="CJ744" i="50"/>
  <c r="CK744" i="50"/>
  <c r="CR744" i="50"/>
  <c r="CJ361" i="50"/>
  <c r="CR361" i="50"/>
  <c r="CK361" i="50"/>
  <c r="CL361" i="50"/>
  <c r="CM361" i="50"/>
  <c r="CN361" i="50"/>
  <c r="CI361" i="50"/>
  <c r="CO361" i="50"/>
  <c r="CP361" i="50"/>
  <c r="CQ361" i="50"/>
  <c r="CP1058" i="50"/>
  <c r="CI1058" i="50"/>
  <c r="CQ1058" i="50"/>
  <c r="CJ1058" i="50"/>
  <c r="CR1058" i="50"/>
  <c r="CK1058" i="50"/>
  <c r="CL1058" i="50"/>
  <c r="CM1058" i="50"/>
  <c r="CN1058" i="50"/>
  <c r="CO1058" i="50"/>
  <c r="CK1454" i="50"/>
  <c r="CL1454" i="50"/>
  <c r="CM1454" i="50"/>
  <c r="CN1454" i="50"/>
  <c r="CP1454" i="50"/>
  <c r="CJ1454" i="50"/>
  <c r="CO1454" i="50"/>
  <c r="CQ1454" i="50"/>
  <c r="CR1454" i="50"/>
  <c r="CI1454" i="50"/>
  <c r="CJ753" i="50"/>
  <c r="CR753" i="50"/>
  <c r="CL753" i="50"/>
  <c r="CM753" i="50"/>
  <c r="CN753" i="50"/>
  <c r="CO753" i="50"/>
  <c r="CK753" i="50"/>
  <c r="CQ753" i="50"/>
  <c r="CI753" i="50"/>
  <c r="CP753" i="50"/>
  <c r="CL1027" i="50"/>
  <c r="CM1027" i="50"/>
  <c r="CN1027" i="50"/>
  <c r="CO1027" i="50"/>
  <c r="CK1027" i="50"/>
  <c r="CQ1027" i="50"/>
  <c r="CR1027" i="50"/>
  <c r="CI1027" i="50"/>
  <c r="CJ1027" i="50"/>
  <c r="CP1027" i="50"/>
  <c r="CJ1052" i="50"/>
  <c r="CR1052" i="50"/>
  <c r="CK1052" i="50"/>
  <c r="CL1052" i="50"/>
  <c r="CM1052" i="50"/>
  <c r="CI1052" i="50"/>
  <c r="CQ1052" i="50"/>
  <c r="CN1052" i="50"/>
  <c r="CO1052" i="50"/>
  <c r="CP1052" i="50"/>
  <c r="CD684" i="50"/>
  <c r="CL684" i="50"/>
  <c r="CM684" i="50"/>
  <c r="CN684" i="50"/>
  <c r="CO684" i="50"/>
  <c r="CP684" i="50"/>
  <c r="CI684" i="50"/>
  <c r="CQ684" i="50"/>
  <c r="CJ684" i="50"/>
  <c r="CK684" i="50"/>
  <c r="CR684" i="50"/>
  <c r="CJ761" i="50"/>
  <c r="CR761" i="50"/>
  <c r="CL761" i="50"/>
  <c r="CM761" i="50"/>
  <c r="CN761" i="50"/>
  <c r="CO761" i="50"/>
  <c r="CI761" i="50"/>
  <c r="CK761" i="50"/>
  <c r="CQ761" i="50"/>
  <c r="CP761" i="50"/>
  <c r="CP1049" i="50"/>
  <c r="CI1049" i="50"/>
  <c r="CQ1049" i="50"/>
  <c r="CJ1049" i="50"/>
  <c r="CR1049" i="50"/>
  <c r="CK1049" i="50"/>
  <c r="CO1049" i="50"/>
  <c r="CL1049" i="50"/>
  <c r="CM1049" i="50"/>
  <c r="CN1049" i="50"/>
  <c r="CP993" i="50"/>
  <c r="CI993" i="50"/>
  <c r="CQ993" i="50"/>
  <c r="CJ993" i="50"/>
  <c r="CR993" i="50"/>
  <c r="CK993" i="50"/>
  <c r="CL993" i="50"/>
  <c r="CO993" i="50"/>
  <c r="CM993" i="50"/>
  <c r="CN993" i="50"/>
  <c r="CM50" i="50"/>
  <c r="CJ50" i="50"/>
  <c r="CR50" i="50"/>
  <c r="CL50" i="50"/>
  <c r="CO50" i="50"/>
  <c r="CP50" i="50"/>
  <c r="CQ50" i="50"/>
  <c r="CI50" i="50"/>
  <c r="CK50" i="50"/>
  <c r="CN50" i="50"/>
  <c r="CJ757" i="50"/>
  <c r="CR757" i="50"/>
  <c r="CL757" i="50"/>
  <c r="CM757" i="50"/>
  <c r="CN757" i="50"/>
  <c r="CO757" i="50"/>
  <c r="CI757" i="50"/>
  <c r="CP757" i="50"/>
  <c r="CQ757" i="50"/>
  <c r="CK757" i="50"/>
  <c r="CN747" i="50"/>
  <c r="CO747" i="50"/>
  <c r="CP747" i="50"/>
  <c r="CI747" i="50"/>
  <c r="CQ747" i="50"/>
  <c r="CJ747" i="50"/>
  <c r="CR747" i="50"/>
  <c r="CK747" i="50"/>
  <c r="CL747" i="50"/>
  <c r="CM747" i="50"/>
  <c r="CE1260" i="50"/>
  <c r="CO21" i="50"/>
  <c r="CP21" i="50"/>
  <c r="CJ21" i="50"/>
  <c r="CR21" i="50"/>
  <c r="CK21" i="50"/>
  <c r="CL21" i="50"/>
  <c r="CN21" i="50"/>
  <c r="CQ21" i="50"/>
  <c r="CI21" i="50"/>
  <c r="CM21" i="50"/>
  <c r="CL736" i="50"/>
  <c r="CM736" i="50"/>
  <c r="CN736" i="50"/>
  <c r="CO736" i="50"/>
  <c r="CP736" i="50"/>
  <c r="CI736" i="50"/>
  <c r="CQ736" i="50"/>
  <c r="CK736" i="50"/>
  <c r="CR736" i="50"/>
  <c r="CJ736" i="50"/>
  <c r="CJ1518" i="50"/>
  <c r="CR1518" i="50"/>
  <c r="CK1518" i="50"/>
  <c r="CL1518" i="50"/>
  <c r="CM1518" i="50"/>
  <c r="CN1518" i="50"/>
  <c r="CO1518" i="50"/>
  <c r="CP1518" i="50"/>
  <c r="CI1518" i="50"/>
  <c r="CQ1518" i="50"/>
  <c r="CK1426" i="50"/>
  <c r="CL1426" i="50"/>
  <c r="CM1426" i="50"/>
  <c r="CN1426" i="50"/>
  <c r="CP1426" i="50"/>
  <c r="CO1426" i="50"/>
  <c r="CQ1426" i="50"/>
  <c r="CR1426" i="50"/>
  <c r="CI1426" i="50"/>
  <c r="CJ1426" i="50"/>
  <c r="CL1092" i="50"/>
  <c r="CJ1092" i="50"/>
  <c r="CM1092" i="50"/>
  <c r="CK1092" i="50"/>
  <c r="CI1092" i="50"/>
  <c r="CQ1092" i="50"/>
  <c r="CM194" i="50"/>
  <c r="CN194" i="50"/>
  <c r="CO194" i="50"/>
  <c r="CP194" i="50"/>
  <c r="CJ194" i="50"/>
  <c r="CR194" i="50"/>
  <c r="CK194" i="50"/>
  <c r="CI194" i="50"/>
  <c r="CL194" i="50"/>
  <c r="CQ194" i="50"/>
  <c r="CD612" i="50"/>
  <c r="CO612" i="50"/>
  <c r="CP612" i="50"/>
  <c r="CI612" i="50"/>
  <c r="CQ612" i="50"/>
  <c r="CJ612" i="50"/>
  <c r="CR612" i="50"/>
  <c r="CL612" i="50"/>
  <c r="CM612" i="50"/>
  <c r="CK612" i="50"/>
  <c r="CN612" i="50"/>
  <c r="CJ769" i="50"/>
  <c r="CR769" i="50"/>
  <c r="CL769" i="50"/>
  <c r="CM769" i="50"/>
  <c r="CN769" i="50"/>
  <c r="CO769" i="50"/>
  <c r="CI769" i="50"/>
  <c r="CK769" i="50"/>
  <c r="CP769" i="50"/>
  <c r="CQ769" i="50"/>
  <c r="CK666" i="50"/>
  <c r="CM666" i="50"/>
  <c r="CN666" i="50"/>
  <c r="CP666" i="50"/>
  <c r="CI666" i="50"/>
  <c r="CQ666" i="50"/>
  <c r="CJ666" i="50"/>
  <c r="CL666" i="50"/>
  <c r="CO666" i="50"/>
  <c r="CR666" i="50"/>
  <c r="BV600" i="50"/>
  <c r="CM1465" i="50"/>
  <c r="CN1465" i="50"/>
  <c r="CO1465" i="50"/>
  <c r="CP1465" i="50"/>
  <c r="CJ1465" i="50"/>
  <c r="CR1465" i="50"/>
  <c r="CI1465" i="50"/>
  <c r="CK1465" i="50"/>
  <c r="CL1465" i="50"/>
  <c r="CQ1465" i="50"/>
  <c r="CP220" i="50"/>
  <c r="CI220" i="50"/>
  <c r="CQ220" i="50"/>
  <c r="CJ220" i="50"/>
  <c r="CR220" i="50"/>
  <c r="CK220" i="50"/>
  <c r="CL220" i="50"/>
  <c r="CM220" i="50"/>
  <c r="CO220" i="50"/>
  <c r="CN220" i="50"/>
  <c r="CP1198" i="50"/>
  <c r="CI1198" i="50"/>
  <c r="CQ1198" i="50"/>
  <c r="CJ1198" i="50"/>
  <c r="CR1198" i="50"/>
  <c r="CK1198" i="50"/>
  <c r="CM1198" i="50"/>
  <c r="CL1198" i="50"/>
  <c r="CN1198" i="50"/>
  <c r="CO1198" i="50"/>
  <c r="CL404" i="50"/>
  <c r="CM404" i="50"/>
  <c r="CN404" i="50"/>
  <c r="CO404" i="50"/>
  <c r="CI404" i="50"/>
  <c r="CJ404" i="50"/>
  <c r="CP404" i="50"/>
  <c r="CQ404" i="50"/>
  <c r="CK404" i="50"/>
  <c r="CR404" i="50"/>
  <c r="CH1260" i="50"/>
  <c r="CJ1101" i="50"/>
  <c r="CR1101" i="50"/>
  <c r="CK1101" i="50"/>
  <c r="CL1101" i="50"/>
  <c r="CM1101" i="50"/>
  <c r="CN1101" i="50"/>
  <c r="CO1101" i="50"/>
  <c r="CI1101" i="50"/>
  <c r="CP1101" i="50"/>
  <c r="CQ1101" i="50"/>
  <c r="CJ71" i="50"/>
  <c r="CR71" i="50"/>
  <c r="CM71" i="50"/>
  <c r="CN71" i="50"/>
  <c r="CO71" i="50"/>
  <c r="CP71" i="50"/>
  <c r="CQ71" i="50"/>
  <c r="CI71" i="50"/>
  <c r="CK71" i="50"/>
  <c r="CL71" i="50"/>
  <c r="CK930" i="50"/>
  <c r="CL930" i="50"/>
  <c r="CM930" i="50"/>
  <c r="CN930" i="50"/>
  <c r="CI930" i="50"/>
  <c r="CQ930" i="50"/>
  <c r="CJ930" i="50"/>
  <c r="CO930" i="50"/>
  <c r="CP930" i="50"/>
  <c r="CR930" i="50"/>
  <c r="CH35" i="50"/>
  <c r="CM117" i="50"/>
  <c r="CN117" i="50"/>
  <c r="CO117" i="50"/>
  <c r="CP117" i="50"/>
  <c r="CI117" i="50"/>
  <c r="CQ117" i="50"/>
  <c r="CJ117" i="50"/>
  <c r="CR117" i="50"/>
  <c r="CK117" i="50"/>
  <c r="CL117" i="50"/>
  <c r="CK465" i="50"/>
  <c r="CQ465" i="50"/>
  <c r="CI465" i="50"/>
  <c r="CR465" i="50"/>
  <c r="CJ465" i="50"/>
  <c r="CL465" i="50"/>
  <c r="CN465" i="50"/>
  <c r="CO465" i="50"/>
  <c r="CP465" i="50"/>
  <c r="CM465" i="50"/>
  <c r="CN1215" i="50"/>
  <c r="CO1215" i="50"/>
  <c r="CP1215" i="50"/>
  <c r="CI1215" i="50"/>
  <c r="CQ1215" i="50"/>
  <c r="CK1215" i="50"/>
  <c r="CJ1215" i="50"/>
  <c r="CL1215" i="50"/>
  <c r="CM1215" i="50"/>
  <c r="CR1215" i="50"/>
  <c r="CJ476" i="50"/>
  <c r="CR476" i="50"/>
  <c r="CK476" i="50"/>
  <c r="CL476" i="50"/>
  <c r="CM476" i="50"/>
  <c r="CO476" i="50"/>
  <c r="CP476" i="50"/>
  <c r="CI476" i="50"/>
  <c r="CN476" i="50"/>
  <c r="CQ476" i="50"/>
  <c r="CJ417" i="50"/>
  <c r="CR417" i="50"/>
  <c r="CK417" i="50"/>
  <c r="CL417" i="50"/>
  <c r="CM417" i="50"/>
  <c r="CQ417" i="50"/>
  <c r="CN417" i="50"/>
  <c r="CO417" i="50"/>
  <c r="CI417" i="50"/>
  <c r="CP417" i="50"/>
  <c r="CO161" i="50"/>
  <c r="CP161" i="50"/>
  <c r="CI161" i="50"/>
  <c r="CQ161" i="50"/>
  <c r="CJ161" i="50"/>
  <c r="CR161" i="50"/>
  <c r="CL161" i="50"/>
  <c r="CM161" i="50"/>
  <c r="CK161" i="50"/>
  <c r="CN161" i="50"/>
  <c r="CI192" i="50"/>
  <c r="CQ192" i="50"/>
  <c r="CJ192" i="50"/>
  <c r="CR192" i="50"/>
  <c r="CK192" i="50"/>
  <c r="CL192" i="50"/>
  <c r="CN192" i="50"/>
  <c r="CO192" i="50"/>
  <c r="CM192" i="50"/>
  <c r="CP192" i="50"/>
  <c r="CP358" i="50"/>
  <c r="CI358" i="50"/>
  <c r="CQ358" i="50"/>
  <c r="CJ358" i="50"/>
  <c r="CR358" i="50"/>
  <c r="CK358" i="50"/>
  <c r="CL358" i="50"/>
  <c r="CO358" i="50"/>
  <c r="CM358" i="50"/>
  <c r="CN358" i="50"/>
  <c r="CP206" i="50"/>
  <c r="CI206" i="50"/>
  <c r="CQ206" i="50"/>
  <c r="CJ206" i="50"/>
  <c r="CM206" i="50"/>
  <c r="CR206" i="50"/>
  <c r="CN206" i="50"/>
  <c r="CJ1020" i="50"/>
  <c r="CR1020" i="50"/>
  <c r="CK1020" i="50"/>
  <c r="CL1020" i="50"/>
  <c r="CM1020" i="50"/>
  <c r="CI1020" i="50"/>
  <c r="CQ1020" i="50"/>
  <c r="CN1020" i="50"/>
  <c r="CO1020" i="50"/>
  <c r="CP1020" i="50"/>
  <c r="CI1428" i="50"/>
  <c r="CQ1428" i="50"/>
  <c r="CJ1428" i="50"/>
  <c r="CR1428" i="50"/>
  <c r="CN1428" i="50"/>
  <c r="CO1428" i="50"/>
  <c r="CK1428" i="50"/>
  <c r="CJ499" i="50"/>
  <c r="CR499" i="50"/>
  <c r="CL499" i="50"/>
  <c r="CP499" i="50"/>
  <c r="CM499" i="50"/>
  <c r="CK499" i="50"/>
  <c r="CO499" i="50"/>
  <c r="CI499" i="50"/>
  <c r="CO298" i="50"/>
  <c r="CJ298" i="50"/>
  <c r="CR298" i="50"/>
  <c r="CI298" i="50"/>
  <c r="CL298" i="50"/>
  <c r="CM298" i="50"/>
  <c r="CP298" i="50"/>
  <c r="CR27" i="50"/>
  <c r="CI27" i="50"/>
  <c r="CL27" i="50"/>
  <c r="CM27" i="50"/>
  <c r="CN27" i="50"/>
  <c r="CQ27" i="50"/>
  <c r="CP27" i="50"/>
  <c r="CI196" i="50"/>
  <c r="CQ196" i="50"/>
  <c r="CJ196" i="50"/>
  <c r="CR196" i="50"/>
  <c r="CK196" i="50"/>
  <c r="CL196" i="50"/>
  <c r="CN196" i="50"/>
  <c r="CO196" i="50"/>
  <c r="CM196" i="50"/>
  <c r="CP196" i="50"/>
  <c r="CJ1273" i="50"/>
  <c r="CR1273" i="50"/>
  <c r="CK1273" i="50"/>
  <c r="CL1273" i="50"/>
  <c r="CM1273" i="50"/>
  <c r="CO1273" i="50"/>
  <c r="CI1273" i="50"/>
  <c r="CN1273" i="50"/>
  <c r="CP1273" i="50"/>
  <c r="CQ1273" i="50"/>
  <c r="CI119" i="50"/>
  <c r="CQ119" i="50"/>
  <c r="CJ119" i="50"/>
  <c r="CR119" i="50"/>
  <c r="CK119" i="50"/>
  <c r="CL119" i="50"/>
  <c r="CM119" i="50"/>
  <c r="CN119" i="50"/>
  <c r="CO119" i="50"/>
  <c r="CP119" i="50"/>
  <c r="CM637" i="50"/>
  <c r="CN637" i="50"/>
  <c r="CO637" i="50"/>
  <c r="CP637" i="50"/>
  <c r="CJ637" i="50"/>
  <c r="CR637" i="50"/>
  <c r="CK637" i="50"/>
  <c r="CI637" i="50"/>
  <c r="CL637" i="50"/>
  <c r="CQ637" i="50"/>
  <c r="CL231" i="50"/>
  <c r="CM231" i="50"/>
  <c r="CJ231" i="50"/>
  <c r="CQ231" i="50"/>
  <c r="CR231" i="50"/>
  <c r="CI231" i="50"/>
  <c r="CK279" i="50"/>
  <c r="CL279" i="50"/>
  <c r="CM279" i="50"/>
  <c r="CN279" i="50"/>
  <c r="CP279" i="50"/>
  <c r="CI279" i="50"/>
  <c r="CJ279" i="50"/>
  <c r="CO279" i="50"/>
  <c r="CR279" i="50"/>
  <c r="CQ279" i="50"/>
  <c r="CN1006" i="50"/>
  <c r="CO1006" i="50"/>
  <c r="CP1006" i="50"/>
  <c r="CI1006" i="50"/>
  <c r="CQ1006" i="50"/>
  <c r="CJ1006" i="50"/>
  <c r="CR1006" i="50"/>
  <c r="CM1006" i="50"/>
  <c r="CK1006" i="50"/>
  <c r="CL1006" i="50"/>
  <c r="CI679" i="50"/>
  <c r="CQ679" i="50"/>
  <c r="CK679" i="50"/>
  <c r="CL679" i="50"/>
  <c r="CN679" i="50"/>
  <c r="CO679" i="50"/>
  <c r="CJ679" i="50"/>
  <c r="CM679" i="50"/>
  <c r="CP679" i="50"/>
  <c r="CR679" i="50"/>
  <c r="CK1430" i="50"/>
  <c r="CL1430" i="50"/>
  <c r="CM1430" i="50"/>
  <c r="CN1430" i="50"/>
  <c r="CP1430" i="50"/>
  <c r="CQ1430" i="50"/>
  <c r="CR1430" i="50"/>
  <c r="CI1430" i="50"/>
  <c r="CJ1430" i="50"/>
  <c r="CO1430" i="50"/>
  <c r="CM198" i="50"/>
  <c r="CN198" i="50"/>
  <c r="CO198" i="50"/>
  <c r="CP198" i="50"/>
  <c r="CJ198" i="50"/>
  <c r="CR198" i="50"/>
  <c r="CK198" i="50"/>
  <c r="CI198" i="50"/>
  <c r="CL198" i="50"/>
  <c r="CQ198" i="50"/>
  <c r="CL242" i="50"/>
  <c r="CM242" i="50"/>
  <c r="CN242" i="50"/>
  <c r="CO242" i="50"/>
  <c r="CP242" i="50"/>
  <c r="CI242" i="50"/>
  <c r="CQ242" i="50"/>
  <c r="CJ242" i="50"/>
  <c r="CK242" i="50"/>
  <c r="CR242" i="50"/>
  <c r="CI454" i="50"/>
  <c r="CQ454" i="50"/>
  <c r="CJ454" i="50"/>
  <c r="CR454" i="50"/>
  <c r="CK454" i="50"/>
  <c r="CL454" i="50"/>
  <c r="CO454" i="50"/>
  <c r="CM454" i="50"/>
  <c r="CP454" i="50"/>
  <c r="CN454" i="50"/>
  <c r="CD795" i="50"/>
  <c r="CN795" i="50"/>
  <c r="CO795" i="50"/>
  <c r="CP795" i="50"/>
  <c r="CI795" i="50"/>
  <c r="CQ795" i="50"/>
  <c r="CK795" i="50"/>
  <c r="CJ795" i="50"/>
  <c r="CM795" i="50"/>
  <c r="CR795" i="50"/>
  <c r="CL795" i="50"/>
  <c r="CM105" i="50"/>
  <c r="CN105" i="50"/>
  <c r="CO105" i="50"/>
  <c r="CP105" i="50"/>
  <c r="CI105" i="50"/>
  <c r="CQ105" i="50"/>
  <c r="CJ105" i="50"/>
  <c r="CR105" i="50"/>
  <c r="CK105" i="50"/>
  <c r="CL105" i="50"/>
  <c r="CO620" i="50"/>
  <c r="CP620" i="50"/>
  <c r="CI620" i="50"/>
  <c r="CQ620" i="50"/>
  <c r="CJ620" i="50"/>
  <c r="CR620" i="50"/>
  <c r="CL620" i="50"/>
  <c r="CM620" i="50"/>
  <c r="CK620" i="50"/>
  <c r="CN620" i="50"/>
  <c r="CM22" i="50"/>
  <c r="CN22" i="50"/>
  <c r="CP22" i="50"/>
  <c r="CI22" i="50"/>
  <c r="CQ22" i="50"/>
  <c r="CJ22" i="50"/>
  <c r="CR22" i="50"/>
  <c r="CL22" i="50"/>
  <c r="CK22" i="50"/>
  <c r="CO22" i="50"/>
  <c r="CI288" i="50"/>
  <c r="CQ288" i="50"/>
  <c r="CJ288" i="50"/>
  <c r="CR288" i="50"/>
  <c r="CK288" i="50"/>
  <c r="CL288" i="50"/>
  <c r="CN288" i="50"/>
  <c r="CM288" i="50"/>
  <c r="CO288" i="50"/>
  <c r="CP288" i="50"/>
  <c r="CN411" i="50"/>
  <c r="CO411" i="50"/>
  <c r="CP411" i="50"/>
  <c r="CI411" i="50"/>
  <c r="CQ411" i="50"/>
  <c r="CM411" i="50"/>
  <c r="CR411" i="50"/>
  <c r="CJ411" i="50"/>
  <c r="CK411" i="50"/>
  <c r="CL411" i="50"/>
  <c r="CN225" i="50"/>
  <c r="CO225" i="50"/>
  <c r="CP225" i="50"/>
  <c r="CI225" i="50"/>
  <c r="CQ225" i="50"/>
  <c r="CJ225" i="50"/>
  <c r="CR225" i="50"/>
  <c r="CK225" i="50"/>
  <c r="CL225" i="50"/>
  <c r="CM225" i="50"/>
  <c r="CK287" i="50"/>
  <c r="CL287" i="50"/>
  <c r="CM287" i="50"/>
  <c r="CN287" i="50"/>
  <c r="CP287" i="50"/>
  <c r="CI287" i="50"/>
  <c r="CJ287" i="50"/>
  <c r="CO287" i="50"/>
  <c r="CQ287" i="50"/>
  <c r="CR287" i="50"/>
  <c r="CO664" i="50"/>
  <c r="CP664" i="50"/>
  <c r="CI664" i="50"/>
  <c r="CQ664" i="50"/>
  <c r="CJ664" i="50"/>
  <c r="CR664" i="50"/>
  <c r="CL664" i="50"/>
  <c r="CM664" i="50"/>
  <c r="CK664" i="50"/>
  <c r="CN664" i="50"/>
  <c r="CJ138" i="50"/>
  <c r="CQ138" i="50"/>
  <c r="CK138" i="50"/>
  <c r="CI138" i="50"/>
  <c r="CL138" i="50"/>
  <c r="CR138" i="50"/>
  <c r="CN138" i="50"/>
  <c r="CO138" i="50"/>
  <c r="CP362" i="50"/>
  <c r="CI362" i="50"/>
  <c r="CQ362" i="50"/>
  <c r="CJ362" i="50"/>
  <c r="CR362" i="50"/>
  <c r="CK362" i="50"/>
  <c r="CL362" i="50"/>
  <c r="CM362" i="50"/>
  <c r="CN362" i="50"/>
  <c r="CO362" i="50"/>
  <c r="CO900" i="50"/>
  <c r="CP900" i="50"/>
  <c r="CI900" i="50"/>
  <c r="CQ900" i="50"/>
  <c r="CJ900" i="50"/>
  <c r="CR900" i="50"/>
  <c r="CL900" i="50"/>
  <c r="CM900" i="50"/>
  <c r="CK900" i="50"/>
  <c r="CN900" i="50"/>
  <c r="CP1154" i="50"/>
  <c r="CI1154" i="50"/>
  <c r="CQ1154" i="50"/>
  <c r="CJ1154" i="50"/>
  <c r="CR1154" i="50"/>
  <c r="CK1154" i="50"/>
  <c r="CL1154" i="50"/>
  <c r="CM1154" i="50"/>
  <c r="CN1154" i="50"/>
  <c r="CO1154" i="50"/>
  <c r="CJ741" i="50"/>
  <c r="CR741" i="50"/>
  <c r="CK741" i="50"/>
  <c r="CL741" i="50"/>
  <c r="CM741" i="50"/>
  <c r="CN741" i="50"/>
  <c r="CO741" i="50"/>
  <c r="CI741" i="50"/>
  <c r="CP741" i="50"/>
  <c r="CQ741" i="50"/>
  <c r="CO600" i="50"/>
  <c r="CP600" i="50"/>
  <c r="CI600" i="50"/>
  <c r="CQ600" i="50"/>
  <c r="CJ600" i="50"/>
  <c r="CR600" i="50"/>
  <c r="CL600" i="50"/>
  <c r="CM600" i="50"/>
  <c r="CK600" i="50"/>
  <c r="CN600" i="50"/>
  <c r="CI160" i="50"/>
  <c r="CQ160" i="50"/>
  <c r="CJ160" i="50"/>
  <c r="CR160" i="50"/>
  <c r="CK160" i="50"/>
  <c r="CL160" i="50"/>
  <c r="CN160" i="50"/>
  <c r="CO160" i="50"/>
  <c r="CM160" i="50"/>
  <c r="CP160" i="50"/>
  <c r="CK295" i="50"/>
  <c r="CI295" i="50"/>
  <c r="CL295" i="50"/>
  <c r="CJ295" i="50"/>
  <c r="CM295" i="50"/>
  <c r="CN295" i="50"/>
  <c r="CO295" i="50"/>
  <c r="CQ295" i="50"/>
  <c r="CJ1105" i="50"/>
  <c r="CQ1105" i="50"/>
  <c r="CR1105" i="50"/>
  <c r="CI1105" i="50"/>
  <c r="CN1105" i="50"/>
  <c r="CO1105" i="50"/>
  <c r="CJ813" i="50"/>
  <c r="CR813" i="50"/>
  <c r="CK813" i="50"/>
  <c r="CL813" i="50"/>
  <c r="CM813" i="50"/>
  <c r="CO813" i="50"/>
  <c r="CN813" i="50"/>
  <c r="CP813" i="50"/>
  <c r="CQ813" i="50"/>
  <c r="CI813" i="50"/>
  <c r="CL571" i="50"/>
  <c r="CM571" i="50"/>
  <c r="CN571" i="50"/>
  <c r="CO571" i="50"/>
  <c r="CI571" i="50"/>
  <c r="CQ571" i="50"/>
  <c r="CJ571" i="50"/>
  <c r="CR571" i="50"/>
  <c r="CK571" i="50"/>
  <c r="CP571" i="50"/>
  <c r="CN371" i="50"/>
  <c r="CO371" i="50"/>
  <c r="CP371" i="50"/>
  <c r="CI371" i="50"/>
  <c r="CQ371" i="50"/>
  <c r="CJ371" i="50"/>
  <c r="CR371" i="50"/>
  <c r="CM371" i="50"/>
  <c r="CK371" i="50"/>
  <c r="CL371" i="50"/>
  <c r="CP762" i="50"/>
  <c r="CJ762" i="50"/>
  <c r="CR762" i="50"/>
  <c r="CK762" i="50"/>
  <c r="CL762" i="50"/>
  <c r="CM762" i="50"/>
  <c r="CO762" i="50"/>
  <c r="CQ762" i="50"/>
  <c r="CI762" i="50"/>
  <c r="CN762" i="50"/>
  <c r="CP1158" i="50"/>
  <c r="CI1158" i="50"/>
  <c r="CQ1158" i="50"/>
  <c r="CJ1158" i="50"/>
  <c r="CR1158" i="50"/>
  <c r="CK1158" i="50"/>
  <c r="CL1158" i="50"/>
  <c r="CM1158" i="50"/>
  <c r="CN1158" i="50"/>
  <c r="CO1158" i="50"/>
  <c r="CL495" i="50"/>
  <c r="CM495" i="50"/>
  <c r="CN495" i="50"/>
  <c r="CO495" i="50"/>
  <c r="CI495" i="50"/>
  <c r="CQ495" i="50"/>
  <c r="CJ495" i="50"/>
  <c r="CR495" i="50"/>
  <c r="CK495" i="50"/>
  <c r="CP495" i="50"/>
  <c r="CP216" i="50"/>
  <c r="CI216" i="50"/>
  <c r="CQ216" i="50"/>
  <c r="CJ216" i="50"/>
  <c r="CR216" i="50"/>
  <c r="CK216" i="50"/>
  <c r="CL216" i="50"/>
  <c r="CM216" i="50"/>
  <c r="CN216" i="50"/>
  <c r="CO216" i="50"/>
  <c r="CN1139" i="50"/>
  <c r="CL1139" i="50"/>
  <c r="CO1139" i="50"/>
  <c r="CM1139" i="50"/>
  <c r="CP1139" i="50"/>
  <c r="CI1139" i="50"/>
  <c r="CJ1139" i="50"/>
  <c r="CR1139" i="50"/>
  <c r="CO148" i="50"/>
  <c r="CP148" i="50"/>
  <c r="CI148" i="50"/>
  <c r="CQ148" i="50"/>
  <c r="CJ148" i="50"/>
  <c r="CR148" i="50"/>
  <c r="CK148" i="50"/>
  <c r="CL148" i="50"/>
  <c r="CM148" i="50"/>
  <c r="CN148" i="50"/>
  <c r="CJ1205" i="50"/>
  <c r="CR1205" i="50"/>
  <c r="CK1205" i="50"/>
  <c r="CL1205" i="50"/>
  <c r="CM1205" i="50"/>
  <c r="CO1205" i="50"/>
  <c r="CI1205" i="50"/>
  <c r="CN1205" i="50"/>
  <c r="CP1205" i="50"/>
  <c r="CQ1205" i="50"/>
  <c r="CJ96" i="50"/>
  <c r="CL96" i="50"/>
  <c r="CK96" i="50"/>
  <c r="CI96" i="50"/>
  <c r="CQ96" i="50"/>
  <c r="CO164" i="50"/>
  <c r="CI164" i="50"/>
  <c r="CM164" i="50"/>
  <c r="CQ164" i="50"/>
  <c r="CP164" i="50"/>
  <c r="CJ164" i="50"/>
  <c r="CK164" i="50"/>
  <c r="CL164" i="50"/>
  <c r="CD452" i="50"/>
  <c r="CL452" i="50"/>
  <c r="CR452" i="50"/>
  <c r="CN452" i="50"/>
  <c r="CJ452" i="50"/>
  <c r="CK452" i="50"/>
  <c r="CM452" i="50"/>
  <c r="CP452" i="50"/>
  <c r="CI452" i="50"/>
  <c r="CL712" i="50"/>
  <c r="CM712" i="50"/>
  <c r="CN712" i="50"/>
  <c r="CO712" i="50"/>
  <c r="CP712" i="50"/>
  <c r="CI712" i="50"/>
  <c r="CQ712" i="50"/>
  <c r="CJ712" i="50"/>
  <c r="CK712" i="50"/>
  <c r="CR712" i="50"/>
  <c r="CM933" i="50"/>
  <c r="CN933" i="50"/>
  <c r="CO933" i="50"/>
  <c r="CP933" i="50"/>
  <c r="CK933" i="50"/>
  <c r="CR933" i="50"/>
  <c r="CI933" i="50"/>
  <c r="CQ933" i="50"/>
  <c r="CJ933" i="50"/>
  <c r="CL933" i="50"/>
  <c r="CO326" i="50"/>
  <c r="CP326" i="50"/>
  <c r="CI326" i="50"/>
  <c r="CQ326" i="50"/>
  <c r="CJ326" i="50"/>
  <c r="CR326" i="50"/>
  <c r="CL326" i="50"/>
  <c r="CM326" i="50"/>
  <c r="CN326" i="50"/>
  <c r="CK326" i="50"/>
  <c r="CN40" i="50"/>
  <c r="CP40" i="50"/>
  <c r="CJ40" i="50"/>
  <c r="CK40" i="50"/>
  <c r="CI40" i="50"/>
  <c r="CO40" i="50"/>
  <c r="CQ40" i="50"/>
  <c r="CR40" i="50"/>
  <c r="CJ528" i="50"/>
  <c r="CR528" i="50"/>
  <c r="CK528" i="50"/>
  <c r="CL528" i="50"/>
  <c r="CM528" i="50"/>
  <c r="CO528" i="50"/>
  <c r="CP528" i="50"/>
  <c r="CN528" i="50"/>
  <c r="CQ528" i="50"/>
  <c r="CI528" i="50"/>
  <c r="CK910" i="50"/>
  <c r="CL910" i="50"/>
  <c r="CM910" i="50"/>
  <c r="CN910" i="50"/>
  <c r="CP910" i="50"/>
  <c r="CI910" i="50"/>
  <c r="CQ910" i="50"/>
  <c r="CR910" i="50"/>
  <c r="CJ910" i="50"/>
  <c r="CO910" i="50"/>
  <c r="CJ1221" i="50"/>
  <c r="CR1221" i="50"/>
  <c r="CK1221" i="50"/>
  <c r="CL1221" i="50"/>
  <c r="CM1221" i="50"/>
  <c r="CO1221" i="50"/>
  <c r="CN1221" i="50"/>
  <c r="CP1221" i="50"/>
  <c r="CQ1221" i="50"/>
  <c r="CI1221" i="50"/>
  <c r="CN775" i="50"/>
  <c r="CP775" i="50"/>
  <c r="CI775" i="50"/>
  <c r="CQ775" i="50"/>
  <c r="CJ775" i="50"/>
  <c r="CR775" i="50"/>
  <c r="CK775" i="50"/>
  <c r="CM775" i="50"/>
  <c r="CO775" i="50"/>
  <c r="CL775" i="50"/>
  <c r="CN490" i="50"/>
  <c r="CO490" i="50"/>
  <c r="CP490" i="50"/>
  <c r="CI490" i="50"/>
  <c r="CQ490" i="50"/>
  <c r="CK490" i="50"/>
  <c r="CL490" i="50"/>
  <c r="CJ490" i="50"/>
  <c r="CM490" i="50"/>
  <c r="CR490" i="50"/>
  <c r="CO636" i="50"/>
  <c r="CP636" i="50"/>
  <c r="CI636" i="50"/>
  <c r="CQ636" i="50"/>
  <c r="CJ636" i="50"/>
  <c r="CR636" i="50"/>
  <c r="CL636" i="50"/>
  <c r="CM636" i="50"/>
  <c r="CK636" i="50"/>
  <c r="CN636" i="50"/>
  <c r="CO281" i="50"/>
  <c r="CP281" i="50"/>
  <c r="CI281" i="50"/>
  <c r="CQ281" i="50"/>
  <c r="CJ281" i="50"/>
  <c r="CR281" i="50"/>
  <c r="CL281" i="50"/>
  <c r="CK281" i="50"/>
  <c r="CM281" i="50"/>
  <c r="CN281" i="50"/>
  <c r="CL360" i="50"/>
  <c r="CM360" i="50"/>
  <c r="CN360" i="50"/>
  <c r="CO360" i="50"/>
  <c r="CP360" i="50"/>
  <c r="CR360" i="50"/>
  <c r="CJ360" i="50"/>
  <c r="CK360" i="50"/>
  <c r="CQ360" i="50"/>
  <c r="CI360" i="50"/>
  <c r="CK1538" i="50"/>
  <c r="CL1538" i="50"/>
  <c r="CM1538" i="50"/>
  <c r="CN1538" i="50"/>
  <c r="CP1538" i="50"/>
  <c r="CJ1538" i="50"/>
  <c r="CI1538" i="50"/>
  <c r="CJ235" i="50"/>
  <c r="CP235" i="50"/>
  <c r="CR235" i="50"/>
  <c r="CQ235" i="50"/>
  <c r="CN235" i="50"/>
  <c r="CO235" i="50"/>
  <c r="CP252" i="50"/>
  <c r="CI252" i="50"/>
  <c r="CQ252" i="50"/>
  <c r="CK252" i="50"/>
  <c r="CM252" i="50"/>
  <c r="CJ252" i="50"/>
  <c r="CL252" i="50"/>
  <c r="CN252" i="50"/>
  <c r="CO252" i="50"/>
  <c r="CR252" i="50"/>
  <c r="BX14" i="50"/>
  <c r="CM14" i="50"/>
  <c r="CN14" i="50"/>
  <c r="CP14" i="50"/>
  <c r="CI14" i="50"/>
  <c r="CQ14" i="50"/>
  <c r="CJ14" i="50"/>
  <c r="CR14" i="50"/>
  <c r="CL14" i="50"/>
  <c r="CK14" i="50"/>
  <c r="CO14" i="50"/>
  <c r="CN233" i="50"/>
  <c r="CO233" i="50"/>
  <c r="CP233" i="50"/>
  <c r="CI233" i="50"/>
  <c r="CQ233" i="50"/>
  <c r="CJ233" i="50"/>
  <c r="CR233" i="50"/>
  <c r="CK233" i="50"/>
  <c r="CM233" i="50"/>
  <c r="CL233" i="50"/>
  <c r="CJ536" i="50"/>
  <c r="CR536" i="50"/>
  <c r="CK536" i="50"/>
  <c r="CL536" i="50"/>
  <c r="CM536" i="50"/>
  <c r="CO536" i="50"/>
  <c r="CP536" i="50"/>
  <c r="CI536" i="50"/>
  <c r="CQ536" i="50"/>
  <c r="CN536" i="50"/>
  <c r="CJ445" i="50"/>
  <c r="CR445" i="50"/>
  <c r="CL445" i="50"/>
  <c r="CQ445" i="50"/>
  <c r="CI445" i="50"/>
  <c r="CK445" i="50"/>
  <c r="CO445" i="50"/>
  <c r="CM445" i="50"/>
  <c r="CN445" i="50"/>
  <c r="CP445" i="50"/>
  <c r="CL1102" i="50"/>
  <c r="CM1102" i="50"/>
  <c r="CP1102" i="50"/>
  <c r="CN1102" i="50"/>
  <c r="CI1102" i="50"/>
  <c r="CO1102" i="50"/>
  <c r="CJ1102" i="50"/>
  <c r="CR1102" i="50"/>
  <c r="CL507" i="50"/>
  <c r="CM507" i="50"/>
  <c r="CN507" i="50"/>
  <c r="CO507" i="50"/>
  <c r="CI507" i="50"/>
  <c r="CQ507" i="50"/>
  <c r="CJ507" i="50"/>
  <c r="CR507" i="50"/>
  <c r="CK507" i="50"/>
  <c r="CP507" i="50"/>
  <c r="CL114" i="50"/>
  <c r="CR114" i="50"/>
  <c r="CM114" i="50"/>
  <c r="CN114" i="50"/>
  <c r="CO114" i="50"/>
  <c r="CI114" i="50"/>
  <c r="CJ114" i="50"/>
  <c r="CJ85" i="50"/>
  <c r="CR85" i="50"/>
  <c r="CK85" i="50"/>
  <c r="CL85" i="50"/>
  <c r="CM85" i="50"/>
  <c r="CN85" i="50"/>
  <c r="CO85" i="50"/>
  <c r="CI85" i="50"/>
  <c r="CP85" i="50"/>
  <c r="CQ85" i="50"/>
  <c r="CN978" i="50"/>
  <c r="CO978" i="50"/>
  <c r="CP978" i="50"/>
  <c r="CI978" i="50"/>
  <c r="CQ978" i="50"/>
  <c r="CJ978" i="50"/>
  <c r="CR978" i="50"/>
  <c r="CM978" i="50"/>
  <c r="CK978" i="50"/>
  <c r="CL978" i="50"/>
  <c r="CK1402" i="50"/>
  <c r="CL1402" i="50"/>
  <c r="CM1402" i="50"/>
  <c r="CN1402" i="50"/>
  <c r="CP1402" i="50"/>
  <c r="CR1402" i="50"/>
  <c r="CI1402" i="50"/>
  <c r="CJ1402" i="50"/>
  <c r="CO1402" i="50"/>
  <c r="CQ1402" i="50"/>
  <c r="CO277" i="50"/>
  <c r="CP277" i="50"/>
  <c r="CI277" i="50"/>
  <c r="CQ277" i="50"/>
  <c r="CJ277" i="50"/>
  <c r="CR277" i="50"/>
  <c r="CL277" i="50"/>
  <c r="CK277" i="50"/>
  <c r="CM277" i="50"/>
  <c r="CN277" i="50"/>
  <c r="CL1264" i="50"/>
  <c r="CM1264" i="50"/>
  <c r="CN1264" i="50"/>
  <c r="CO1264" i="50"/>
  <c r="CI1264" i="50"/>
  <c r="CQ1264" i="50"/>
  <c r="CJ1264" i="50"/>
  <c r="CK1264" i="50"/>
  <c r="CP1264" i="50"/>
  <c r="CR1264" i="50"/>
  <c r="CN1038" i="50"/>
  <c r="CO1038" i="50"/>
  <c r="CP1038" i="50"/>
  <c r="CI1038" i="50"/>
  <c r="CQ1038" i="50"/>
  <c r="CM1038" i="50"/>
  <c r="CL1038" i="50"/>
  <c r="CR1038" i="50"/>
  <c r="CJ1038" i="50"/>
  <c r="CK1038" i="50"/>
  <c r="CJ480" i="50"/>
  <c r="CR480" i="50"/>
  <c r="CK480" i="50"/>
  <c r="CL480" i="50"/>
  <c r="CM480" i="50"/>
  <c r="CO480" i="50"/>
  <c r="CP480" i="50"/>
  <c r="CN480" i="50"/>
  <c r="CQ480" i="50"/>
  <c r="CI480" i="50"/>
  <c r="CO29" i="50"/>
  <c r="CJ29" i="50"/>
  <c r="CR29" i="50"/>
  <c r="CL29" i="50"/>
  <c r="CN29" i="50"/>
  <c r="CQ29" i="50"/>
  <c r="CI29" i="50"/>
  <c r="CK29" i="50"/>
  <c r="CM29" i="50"/>
  <c r="CP29" i="50"/>
  <c r="CL66" i="50"/>
  <c r="CQ66" i="50"/>
  <c r="CI66" i="50"/>
  <c r="CR66" i="50"/>
  <c r="CJ66" i="50"/>
  <c r="CK66" i="50"/>
  <c r="CM66" i="50"/>
  <c r="CN66" i="50"/>
  <c r="CO66" i="50"/>
  <c r="CP66" i="50"/>
  <c r="CO660" i="50"/>
  <c r="CP660" i="50"/>
  <c r="CI660" i="50"/>
  <c r="CQ660" i="50"/>
  <c r="CJ660" i="50"/>
  <c r="CR660" i="50"/>
  <c r="CL660" i="50"/>
  <c r="CM660" i="50"/>
  <c r="CK660" i="50"/>
  <c r="CN660" i="50"/>
  <c r="CL523" i="50"/>
  <c r="CM523" i="50"/>
  <c r="CN523" i="50"/>
  <c r="CO523" i="50"/>
  <c r="CI523" i="50"/>
  <c r="CQ523" i="50"/>
  <c r="CJ523" i="50"/>
  <c r="CR523" i="50"/>
  <c r="CK523" i="50"/>
  <c r="CP523" i="50"/>
  <c r="CJ705" i="50"/>
  <c r="CR705" i="50"/>
  <c r="CK705" i="50"/>
  <c r="CL705" i="50"/>
  <c r="CM705" i="50"/>
  <c r="CN705" i="50"/>
  <c r="CO705" i="50"/>
  <c r="CP705" i="50"/>
  <c r="CQ705" i="50"/>
  <c r="CI705" i="50"/>
  <c r="CO624" i="50"/>
  <c r="CP624" i="50"/>
  <c r="CI624" i="50"/>
  <c r="CQ624" i="50"/>
  <c r="CJ624" i="50"/>
  <c r="CR624" i="50"/>
  <c r="CL624" i="50"/>
  <c r="CM624" i="50"/>
  <c r="CK624" i="50"/>
  <c r="CN624" i="50"/>
  <c r="CJ552" i="50"/>
  <c r="CR552" i="50"/>
  <c r="CK552" i="50"/>
  <c r="CL552" i="50"/>
  <c r="CM552" i="50"/>
  <c r="CO552" i="50"/>
  <c r="CP552" i="50"/>
  <c r="CI552" i="50"/>
  <c r="CQ552" i="50"/>
  <c r="CN552" i="50"/>
  <c r="CM375" i="50"/>
  <c r="CO375" i="50"/>
  <c r="CQ1109" i="50"/>
  <c r="CL309" i="50"/>
  <c r="CR610" i="50"/>
  <c r="CL957" i="50"/>
  <c r="CQ1097" i="50"/>
  <c r="CN1423" i="50"/>
  <c r="CO1289" i="50"/>
  <c r="CN12" i="50"/>
  <c r="CQ721" i="50"/>
  <c r="CR86" i="50"/>
  <c r="CR355" i="50"/>
  <c r="CQ64" i="50"/>
  <c r="CP64" i="50"/>
  <c r="CM26" i="50"/>
  <c r="CO449" i="50"/>
  <c r="CP587" i="50"/>
  <c r="CK1411" i="50"/>
  <c r="CI1100" i="50"/>
  <c r="CI1068" i="50"/>
  <c r="CO7" i="50"/>
  <c r="CI1099" i="50"/>
  <c r="CP595" i="50"/>
  <c r="CN870" i="50"/>
  <c r="CJ991" i="50"/>
  <c r="CL1207" i="50"/>
  <c r="CJ1000" i="50"/>
  <c r="CI28" i="50"/>
  <c r="CL1380" i="50"/>
  <c r="CK324" i="50"/>
  <c r="CI1329" i="50"/>
  <c r="CL1433" i="50"/>
  <c r="CI427" i="50"/>
  <c r="CP254" i="50"/>
  <c r="CM311" i="50"/>
  <c r="CI503" i="50"/>
  <c r="CN1106" i="50"/>
  <c r="CI1364" i="50"/>
  <c r="CN8" i="50"/>
  <c r="CR116" i="50"/>
  <c r="CI331" i="50"/>
  <c r="CM235" i="50"/>
  <c r="CM615" i="50"/>
  <c r="CN1260" i="50"/>
  <c r="CK1324" i="50"/>
  <c r="CQ305" i="50"/>
  <c r="CP749" i="50"/>
  <c r="CP906" i="50"/>
  <c r="CO1311" i="50"/>
  <c r="CO1441" i="50"/>
  <c r="CL502" i="50"/>
  <c r="CM929" i="50"/>
  <c r="CI678" i="50"/>
  <c r="CN920" i="50"/>
  <c r="CJ939" i="50"/>
  <c r="CK1553" i="50"/>
  <c r="CQ267" i="50"/>
  <c r="CJ565" i="50"/>
  <c r="CI433" i="50"/>
  <c r="CQ676" i="50"/>
  <c r="CQ948" i="50"/>
  <c r="CO953" i="50"/>
  <c r="CR1308" i="50"/>
  <c r="CJ48" i="50"/>
  <c r="CR354" i="50"/>
  <c r="CJ988" i="50"/>
  <c r="CO1502" i="50"/>
  <c r="CQ292" i="50"/>
  <c r="CL364" i="50"/>
  <c r="CM934" i="50"/>
  <c r="CO508" i="50"/>
  <c r="CO452" i="50"/>
  <c r="CN265" i="50"/>
  <c r="CJ1107" i="50"/>
  <c r="CR1343" i="50"/>
  <c r="CR540" i="50"/>
  <c r="CR166" i="50"/>
  <c r="CJ686" i="50"/>
  <c r="CR381" i="50"/>
  <c r="CM280" i="50"/>
  <c r="CM1104" i="50"/>
  <c r="CN1008" i="50"/>
  <c r="CO1108" i="50"/>
  <c r="CR1044" i="50"/>
  <c r="CO421" i="50"/>
  <c r="CP1050" i="50"/>
  <c r="CR1538" i="50"/>
  <c r="CQ1111" i="50"/>
  <c r="CP229" i="50"/>
  <c r="CP826" i="50"/>
  <c r="CK403" i="50"/>
  <c r="CO947" i="50"/>
  <c r="CQ241" i="50"/>
  <c r="CL1211" i="50"/>
  <c r="CL1382" i="50"/>
  <c r="CK1525" i="50"/>
  <c r="CR203" i="50"/>
  <c r="CR237" i="50"/>
  <c r="CO996" i="50"/>
  <c r="CO1497" i="50"/>
  <c r="CO227" i="50"/>
  <c r="CK1323" i="50"/>
  <c r="CK114" i="50"/>
  <c r="CN671" i="50"/>
  <c r="CQ1102" i="50"/>
  <c r="CI1435" i="50"/>
  <c r="CO1355" i="50"/>
  <c r="CO931" i="50"/>
  <c r="CM1562" i="50"/>
  <c r="CN214" i="50"/>
  <c r="CO245" i="50"/>
  <c r="CR1094" i="50"/>
  <c r="CK1069" i="50"/>
  <c r="CJ1201" i="50"/>
  <c r="CI825" i="50"/>
  <c r="CO428" i="50"/>
  <c r="CJ715" i="50"/>
  <c r="CQ1296" i="50"/>
  <c r="CN1555" i="50"/>
  <c r="CN1203" i="50"/>
  <c r="CN368" i="50"/>
  <c r="CK409" i="50"/>
  <c r="CM1333" i="50"/>
  <c r="CM132" i="50"/>
  <c r="CI1429" i="50"/>
  <c r="CM524" i="50"/>
  <c r="CM138" i="50"/>
  <c r="CN253" i="50"/>
  <c r="CK206" i="50"/>
  <c r="CJ551" i="50"/>
  <c r="CP914" i="50"/>
  <c r="CP866" i="50"/>
  <c r="CI866" i="50"/>
  <c r="CQ866" i="50"/>
  <c r="CJ866" i="50"/>
  <c r="CR866" i="50"/>
  <c r="CK866" i="50"/>
  <c r="CN866" i="50"/>
  <c r="CO866" i="50"/>
  <c r="CL866" i="50"/>
  <c r="CM866" i="50"/>
  <c r="CO181" i="50"/>
  <c r="CP181" i="50"/>
  <c r="CI181" i="50"/>
  <c r="CQ181" i="50"/>
  <c r="CJ181" i="50"/>
  <c r="CR181" i="50"/>
  <c r="CL181" i="50"/>
  <c r="CM181" i="50"/>
  <c r="CK181" i="50"/>
  <c r="CN181" i="50"/>
  <c r="CL1521" i="50"/>
  <c r="CM1521" i="50"/>
  <c r="CN1521" i="50"/>
  <c r="CO1521" i="50"/>
  <c r="CP1521" i="50"/>
  <c r="CI1521" i="50"/>
  <c r="CQ1521" i="50"/>
  <c r="CJ1521" i="50"/>
  <c r="CR1521" i="50"/>
  <c r="CK1521" i="50"/>
  <c r="CI1108" i="50"/>
  <c r="CP1551" i="50"/>
  <c r="CI1551" i="50"/>
  <c r="CQ1551" i="50"/>
  <c r="CJ1551" i="50"/>
  <c r="CR1551" i="50"/>
  <c r="CK1551" i="50"/>
  <c r="CL1551" i="50"/>
  <c r="CM1551" i="50"/>
  <c r="CN1551" i="50"/>
  <c r="CO1551" i="50"/>
  <c r="CQ354" i="50"/>
  <c r="CN1536" i="50"/>
  <c r="CO1536" i="50"/>
  <c r="CP1536" i="50"/>
  <c r="CI1536" i="50"/>
  <c r="CQ1536" i="50"/>
  <c r="CJ1536" i="50"/>
  <c r="CR1536" i="50"/>
  <c r="CK1536" i="50"/>
  <c r="CL1536" i="50"/>
  <c r="CM1536" i="50"/>
  <c r="CM456" i="50"/>
  <c r="CN456" i="50"/>
  <c r="CO456" i="50"/>
  <c r="CP456" i="50"/>
  <c r="CK456" i="50"/>
  <c r="CI456" i="50"/>
  <c r="CJ456" i="50"/>
  <c r="CL456" i="50"/>
  <c r="CR456" i="50"/>
  <c r="CQ456" i="50"/>
  <c r="CJ980" i="50"/>
  <c r="CR980" i="50"/>
  <c r="CK980" i="50"/>
  <c r="CL980" i="50"/>
  <c r="CM980" i="50"/>
  <c r="CN980" i="50"/>
  <c r="CI980" i="50"/>
  <c r="CQ980" i="50"/>
  <c r="CO980" i="50"/>
  <c r="CP980" i="50"/>
  <c r="CP1108" i="50"/>
  <c r="CM354" i="50"/>
  <c r="CI354" i="50"/>
  <c r="CO668" i="50"/>
  <c r="CI668" i="50"/>
  <c r="CQ668" i="50"/>
  <c r="CJ668" i="50"/>
  <c r="CR668" i="50"/>
  <c r="CL668" i="50"/>
  <c r="CM668" i="50"/>
  <c r="CK668" i="50"/>
  <c r="CN668" i="50"/>
  <c r="CP668" i="50"/>
  <c r="CN354" i="50"/>
  <c r="CM1413" i="50"/>
  <c r="CN1413" i="50"/>
  <c r="CO1413" i="50"/>
  <c r="CP1413" i="50"/>
  <c r="CJ1413" i="50"/>
  <c r="CR1413" i="50"/>
  <c r="CQ1413" i="50"/>
  <c r="CI1413" i="50"/>
  <c r="CK1413" i="50"/>
  <c r="CL1413" i="50"/>
  <c r="CL354" i="50"/>
  <c r="CJ1108" i="50"/>
  <c r="CL1108" i="50"/>
  <c r="CK354" i="50"/>
  <c r="CP513" i="50"/>
  <c r="CI513" i="50"/>
  <c r="CQ513" i="50"/>
  <c r="CJ513" i="50"/>
  <c r="CR513" i="50"/>
  <c r="CK513" i="50"/>
  <c r="CM513" i="50"/>
  <c r="CN513" i="50"/>
  <c r="CL513" i="50"/>
  <c r="CO513" i="50"/>
  <c r="CL792" i="50"/>
  <c r="CM792" i="50"/>
  <c r="CN792" i="50"/>
  <c r="CO792" i="50"/>
  <c r="CI792" i="50"/>
  <c r="CQ792" i="50"/>
  <c r="CJ792" i="50"/>
  <c r="CK792" i="50"/>
  <c r="CP792" i="50"/>
  <c r="CR792" i="50"/>
  <c r="CD68" i="50"/>
  <c r="CD1145" i="50"/>
  <c r="CD1096" i="50"/>
  <c r="CD1218" i="50"/>
  <c r="CD1253" i="50"/>
  <c r="CD1346" i="50"/>
  <c r="CH687" i="50"/>
  <c r="CD1249" i="50"/>
  <c r="CD1549" i="50"/>
  <c r="BX1138" i="50"/>
  <c r="BV922" i="50"/>
  <c r="BV754" i="50"/>
  <c r="CE1402" i="50"/>
  <c r="CD427" i="50"/>
  <c r="BV861" i="50"/>
  <c r="CD1513" i="50"/>
  <c r="CD1528" i="50"/>
  <c r="CD512" i="50"/>
  <c r="BW754" i="50"/>
  <c r="CD1478" i="50"/>
  <c r="CD461" i="50"/>
  <c r="BW1318" i="50"/>
  <c r="CD1367" i="50"/>
  <c r="BX922" i="50"/>
  <c r="CD1357" i="50"/>
  <c r="CD1527" i="50"/>
  <c r="CD1459" i="50"/>
  <c r="CD1541" i="50"/>
  <c r="CD1508" i="50"/>
  <c r="CD1484" i="50"/>
  <c r="CH506" i="50"/>
  <c r="CD1371" i="50"/>
  <c r="CD1546" i="50"/>
  <c r="CD602" i="50"/>
  <c r="CD1328" i="50"/>
  <c r="CD751" i="50"/>
  <c r="CD387" i="50"/>
  <c r="CD543" i="50"/>
  <c r="CD750" i="50"/>
  <c r="CD1226" i="50"/>
  <c r="CD846" i="50"/>
  <c r="CD359" i="50"/>
  <c r="CD758" i="50"/>
  <c r="CD153" i="50"/>
  <c r="CD663" i="50"/>
  <c r="CD1195" i="50"/>
  <c r="CD78" i="50"/>
  <c r="CD73" i="50"/>
  <c r="CD397" i="50"/>
  <c r="CD1127" i="50"/>
  <c r="CD739" i="50"/>
  <c r="CD777" i="50"/>
  <c r="CD103" i="50"/>
  <c r="CD58" i="50"/>
  <c r="CD1416" i="50"/>
  <c r="CD1138" i="50"/>
  <c r="CG662" i="50"/>
  <c r="CD1074" i="50"/>
  <c r="BV1402" i="50"/>
  <c r="CD1268" i="50"/>
  <c r="BW1447" i="50"/>
  <c r="CD132" i="50"/>
  <c r="CD390" i="50"/>
  <c r="CG631" i="50"/>
  <c r="BV708" i="50"/>
  <c r="BW427" i="50"/>
  <c r="CH966" i="50"/>
  <c r="CD1477" i="50"/>
  <c r="CD129" i="50"/>
  <c r="CD615" i="50"/>
  <c r="CD953" i="50"/>
  <c r="CD1258" i="50"/>
  <c r="CD1270" i="50"/>
  <c r="CD1376" i="50"/>
  <c r="CD1301" i="50"/>
  <c r="BW839" i="50"/>
  <c r="BX447" i="50"/>
  <c r="CD1322" i="50"/>
  <c r="CD991" i="50"/>
  <c r="CE72" i="50"/>
  <c r="CG35" i="50"/>
  <c r="BW229" i="50"/>
  <c r="CD502" i="50"/>
  <c r="CD1237" i="50"/>
  <c r="CD1332" i="50"/>
  <c r="CD1241" i="50"/>
  <c r="BV427" i="50"/>
  <c r="CD1247" i="50"/>
  <c r="CD1483" i="50"/>
  <c r="CD1111" i="50"/>
  <c r="CD1434" i="50"/>
  <c r="CD1461" i="50"/>
  <c r="CD1368" i="50"/>
  <c r="CD1547" i="50"/>
  <c r="CD1451" i="50"/>
  <c r="CD1383" i="50"/>
  <c r="CD1018" i="50"/>
  <c r="BV656" i="50"/>
  <c r="CF297" i="50"/>
  <c r="CD1203" i="50"/>
  <c r="CD1522" i="50"/>
  <c r="CD550" i="50"/>
  <c r="CD1369" i="50"/>
  <c r="CD1308" i="50"/>
  <c r="CD880" i="50"/>
  <c r="CD1558" i="50"/>
  <c r="CD864" i="50"/>
  <c r="CD975" i="50"/>
  <c r="CD340" i="50"/>
  <c r="CD489" i="50"/>
  <c r="CD961" i="50"/>
  <c r="CD823" i="50"/>
  <c r="CD13" i="50"/>
  <c r="CD588" i="50"/>
  <c r="CD763" i="50"/>
  <c r="CD526" i="50"/>
  <c r="CD1400" i="50"/>
  <c r="CD60" i="50"/>
  <c r="CD633" i="50"/>
  <c r="CH1240" i="50"/>
  <c r="CD388" i="50"/>
  <c r="BW1402" i="50"/>
  <c r="CD1330" i="50"/>
  <c r="CD781" i="50"/>
  <c r="CD1458" i="50"/>
  <c r="CD1474" i="50"/>
  <c r="BX693" i="50"/>
  <c r="CD1313" i="50"/>
  <c r="CD75" i="50"/>
  <c r="CD779" i="50"/>
  <c r="CD661" i="50"/>
  <c r="CD1286" i="50"/>
  <c r="CE427" i="50"/>
  <c r="CD117" i="50"/>
  <c r="CH1048" i="50"/>
  <c r="CD119" i="50"/>
  <c r="CD679" i="50"/>
  <c r="CD138" i="50"/>
  <c r="CD164" i="50"/>
  <c r="CD1036" i="50"/>
  <c r="CD1327" i="50"/>
  <c r="BX427" i="50"/>
  <c r="CD1470" i="50"/>
  <c r="CF598" i="50"/>
  <c r="CD1489" i="50"/>
  <c r="BW342" i="50"/>
  <c r="CD1292" i="50"/>
  <c r="CD1305" i="50"/>
  <c r="CD1170" i="50"/>
  <c r="CD1395" i="50"/>
  <c r="BX1563" i="50"/>
  <c r="CE1563" i="50"/>
  <c r="CD65" i="50"/>
  <c r="CD36" i="50"/>
  <c r="CD580" i="50"/>
  <c r="CD1333" i="50"/>
  <c r="CH1553" i="50"/>
  <c r="BW656" i="50"/>
  <c r="CD1365" i="50"/>
  <c r="CD1275" i="50"/>
  <c r="CD1471" i="50"/>
  <c r="CD1339" i="50"/>
  <c r="CD227" i="50"/>
  <c r="CD1466" i="50"/>
  <c r="CD1256" i="50"/>
  <c r="CD789" i="50"/>
  <c r="CD748" i="50"/>
  <c r="CD735" i="50"/>
  <c r="CD82" i="50"/>
  <c r="CD1433" i="50"/>
  <c r="CD891" i="50"/>
  <c r="CD1077" i="50"/>
  <c r="CD855" i="50"/>
  <c r="CD332" i="50"/>
  <c r="CD892" i="50"/>
  <c r="CD377" i="50"/>
  <c r="CD1272" i="50"/>
  <c r="CD79" i="50"/>
  <c r="CD695" i="50"/>
  <c r="CD697" i="50"/>
  <c r="CD108" i="50"/>
  <c r="CD378" i="50"/>
  <c r="CD839" i="50"/>
  <c r="CD33" i="50"/>
  <c r="CD118" i="50"/>
  <c r="CD960" i="50"/>
  <c r="CD1136" i="50"/>
  <c r="CD744" i="50"/>
  <c r="CD361" i="50"/>
  <c r="CD1058" i="50"/>
  <c r="CD1454" i="50"/>
  <c r="CD1216" i="50"/>
  <c r="CD989" i="50"/>
  <c r="CD977" i="50"/>
  <c r="CD1519" i="50"/>
  <c r="CD1437" i="50"/>
  <c r="CD1350" i="50"/>
  <c r="CD1295" i="50"/>
  <c r="CD1085" i="50"/>
  <c r="CD1515" i="50"/>
  <c r="CD321" i="50"/>
  <c r="CD947" i="50"/>
  <c r="CD1537" i="50"/>
  <c r="CD1417" i="50"/>
  <c r="CD1507" i="50"/>
  <c r="CD1282" i="50"/>
  <c r="CD658" i="50"/>
  <c r="CD255" i="50"/>
  <c r="CD889" i="50"/>
  <c r="CD185" i="50"/>
  <c r="CD599" i="50"/>
  <c r="CD974" i="50"/>
  <c r="CD466" i="50"/>
  <c r="CD859" i="50"/>
  <c r="CD832" i="50"/>
  <c r="CD1524" i="50"/>
  <c r="CD1029" i="50"/>
  <c r="CD1056" i="50"/>
  <c r="CD370" i="50"/>
  <c r="CD535" i="50"/>
  <c r="CD1222" i="50"/>
  <c r="CD510" i="50"/>
  <c r="CD448" i="50"/>
  <c r="CD703" i="50"/>
  <c r="CD1129" i="50"/>
  <c r="CD527" i="50"/>
  <c r="CD753" i="50"/>
  <c r="CD1027" i="50"/>
  <c r="CD1052" i="50"/>
  <c r="CD761" i="50"/>
  <c r="CD1049" i="50"/>
  <c r="CD993" i="50"/>
  <c r="CD50" i="50"/>
  <c r="CD757" i="50"/>
  <c r="CD768" i="50"/>
  <c r="CD1366" i="50"/>
  <c r="CD1439" i="50"/>
  <c r="CD610" i="50"/>
  <c r="CD1340" i="50"/>
  <c r="CD964" i="50"/>
  <c r="CD1278" i="50"/>
  <c r="CD1391" i="50"/>
  <c r="CD1103" i="50"/>
  <c r="CD1375" i="50"/>
  <c r="CD1361" i="50"/>
  <c r="CD1378" i="50"/>
  <c r="CD1341" i="50"/>
  <c r="CD1031" i="50"/>
  <c r="CD1469" i="50"/>
  <c r="CD329" i="50"/>
  <c r="CD621" i="50"/>
  <c r="CD1370" i="50"/>
  <c r="CD1482" i="50"/>
  <c r="CD1516" i="50"/>
  <c r="CD1480" i="50"/>
  <c r="CD1019" i="50"/>
  <c r="CD150" i="50"/>
  <c r="CD826" i="50"/>
  <c r="CD294" i="50"/>
  <c r="CD76" i="50"/>
  <c r="CD1388" i="50"/>
  <c r="CD1318" i="50"/>
  <c r="BV159" i="50"/>
  <c r="CD159" i="50"/>
  <c r="CD1125" i="50"/>
  <c r="CD1124" i="50"/>
  <c r="CD133" i="50"/>
  <c r="CD42" i="50"/>
  <c r="CD1007" i="50"/>
  <c r="CD559" i="50"/>
  <c r="CD1172" i="50"/>
  <c r="CD865" i="50"/>
  <c r="CD799" i="50"/>
  <c r="CD1244" i="50"/>
  <c r="CD484" i="50"/>
  <c r="CD436" i="50"/>
  <c r="CD1119" i="50"/>
  <c r="CD205" i="50"/>
  <c r="CD1176" i="50"/>
  <c r="CD1520" i="50"/>
  <c r="CD1259" i="50"/>
  <c r="CD1491" i="50"/>
  <c r="CD1008" i="50"/>
  <c r="CD906" i="50"/>
  <c r="CD1026" i="50"/>
  <c r="CD1525" i="50"/>
  <c r="CD1501" i="50"/>
  <c r="CD1435" i="50"/>
  <c r="CD1274" i="50"/>
  <c r="CD786" i="50"/>
  <c r="CD243" i="50"/>
  <c r="CD1063" i="50"/>
  <c r="CD1464" i="50"/>
  <c r="CD1490" i="50"/>
  <c r="CD1257" i="50"/>
  <c r="CD538" i="50"/>
  <c r="CD420" i="50"/>
  <c r="CD1542" i="50"/>
  <c r="CD951" i="50"/>
  <c r="CD1167" i="50"/>
  <c r="CD237" i="50"/>
  <c r="CD1326" i="50"/>
  <c r="CD1161" i="50"/>
  <c r="CD690" i="50"/>
  <c r="CD1290" i="50"/>
  <c r="CD827" i="50"/>
  <c r="CD1457" i="50"/>
  <c r="CD967" i="50"/>
  <c r="CD847" i="50"/>
  <c r="CD1442" i="50"/>
  <c r="CD478" i="50"/>
  <c r="CD969" i="50"/>
  <c r="CD1225" i="50"/>
  <c r="CD1521" i="50"/>
  <c r="CD381" i="50"/>
  <c r="CD1432" i="50"/>
  <c r="CD1023" i="50"/>
  <c r="CD421" i="50"/>
  <c r="BV867" i="50"/>
  <c r="CD1444" i="50"/>
  <c r="CD1354" i="50"/>
  <c r="CD607" i="50"/>
  <c r="CD868" i="50"/>
  <c r="CD87" i="50"/>
  <c r="CD1131" i="50"/>
  <c r="CD1114" i="50"/>
  <c r="CD223" i="50"/>
  <c r="CD1132" i="50"/>
  <c r="CD1239" i="50"/>
  <c r="CD863" i="50"/>
  <c r="CD316" i="50"/>
  <c r="CD901" i="50"/>
  <c r="CD830" i="50"/>
  <c r="CD692" i="50"/>
  <c r="CD844" i="50"/>
  <c r="CD1190" i="50"/>
  <c r="CD81" i="50"/>
  <c r="CD981" i="50"/>
  <c r="CD1122" i="50"/>
  <c r="CD1120" i="50"/>
  <c r="CD921" i="50"/>
  <c r="CD1231" i="50"/>
  <c r="CD112" i="50"/>
  <c r="CD1133" i="50"/>
  <c r="CD344" i="50"/>
  <c r="CD302" i="50"/>
  <c r="CD593" i="50"/>
  <c r="CD803" i="50"/>
  <c r="CD328" i="50"/>
  <c r="CD1089" i="50"/>
  <c r="CD1116" i="50"/>
  <c r="CD435" i="50"/>
  <c r="CD106" i="50"/>
  <c r="CD157" i="50"/>
  <c r="CD284" i="50"/>
  <c r="CD1337" i="50"/>
  <c r="CD1291" i="50"/>
  <c r="CD1180" i="50"/>
  <c r="CD276" i="50"/>
  <c r="CD804" i="50"/>
  <c r="CD299" i="50"/>
  <c r="CD366" i="50"/>
  <c r="CD290" i="50"/>
  <c r="CD260" i="50"/>
  <c r="CD1406" i="50"/>
  <c r="CD1140" i="50"/>
  <c r="CD1304" i="50"/>
  <c r="CD273" i="50"/>
  <c r="CD1146" i="50"/>
  <c r="CD269" i="50"/>
  <c r="CD74" i="50"/>
  <c r="CD395" i="50"/>
  <c r="CD23" i="50"/>
  <c r="CD174" i="50"/>
  <c r="BW858" i="50"/>
  <c r="CD1420" i="50"/>
  <c r="CD28" i="50"/>
  <c r="CD428" i="50"/>
  <c r="CD1297" i="50"/>
  <c r="CD1387" i="50"/>
  <c r="CD311" i="50"/>
  <c r="CD412" i="50"/>
  <c r="CD1561" i="50"/>
  <c r="CD1344" i="50"/>
  <c r="CD1392" i="50"/>
  <c r="CD1345" i="50"/>
  <c r="CD1234" i="50"/>
  <c r="CD942" i="50"/>
  <c r="CD654" i="50"/>
  <c r="CD1552" i="50"/>
  <c r="CD943" i="50"/>
  <c r="CD545" i="50"/>
  <c r="CD116" i="50"/>
  <c r="CD994" i="50"/>
  <c r="CD903" i="50"/>
  <c r="CD1233" i="50"/>
  <c r="CD1177" i="50"/>
  <c r="CD486" i="50"/>
  <c r="CD1188" i="50"/>
  <c r="CD548" i="50"/>
  <c r="CD407" i="50"/>
  <c r="CD537" i="50"/>
  <c r="CD415" i="50"/>
  <c r="CD765" i="50"/>
  <c r="CD840" i="50"/>
  <c r="CD810" i="50"/>
  <c r="CD111" i="50"/>
  <c r="CD837" i="50"/>
  <c r="CD431" i="50"/>
  <c r="CD1152" i="50"/>
  <c r="CD899" i="50"/>
  <c r="CD965" i="50"/>
  <c r="CD1248" i="50"/>
  <c r="CD657" i="50"/>
  <c r="CD406" i="50"/>
  <c r="CD611" i="50"/>
  <c r="CD109" i="50"/>
  <c r="CD141" i="50"/>
  <c r="CD569" i="50"/>
  <c r="CD55" i="50"/>
  <c r="CD672" i="50"/>
  <c r="CD455" i="50"/>
  <c r="CD1505" i="50"/>
  <c r="CD1280" i="50"/>
  <c r="CD1496" i="50"/>
  <c r="CD1512" i="50"/>
  <c r="CD1511" i="50"/>
  <c r="CD1300" i="50"/>
  <c r="CD1303" i="50"/>
  <c r="CD1283" i="50"/>
  <c r="CD1427" i="50"/>
  <c r="CD1503" i="50"/>
  <c r="CD324" i="50"/>
  <c r="CD330" i="50"/>
  <c r="CD1288" i="50"/>
  <c r="CD1486" i="50"/>
  <c r="CD1336" i="50"/>
  <c r="CD1419" i="50"/>
  <c r="CD1384" i="50"/>
  <c r="CD1563" i="50"/>
  <c r="CD1169" i="50"/>
  <c r="CD764" i="50"/>
  <c r="CD1394" i="50"/>
  <c r="CD871" i="50"/>
  <c r="CD1151" i="50"/>
  <c r="CD655" i="50"/>
  <c r="CD1510" i="50"/>
  <c r="CD1246" i="50"/>
  <c r="CD634" i="50"/>
  <c r="CD770" i="50"/>
  <c r="CD468" i="50"/>
  <c r="CD442" i="50"/>
  <c r="CD24" i="50"/>
  <c r="CD791" i="50"/>
  <c r="CD1070" i="50"/>
  <c r="CD1155" i="50"/>
  <c r="CD710" i="50"/>
  <c r="CD1025" i="50"/>
  <c r="CD1071" i="50"/>
  <c r="CD1174" i="50"/>
  <c r="CD643" i="50"/>
  <c r="CD1054" i="50"/>
  <c r="CD583" i="50"/>
  <c r="CD838" i="50"/>
  <c r="CD755" i="50"/>
  <c r="CD591" i="50"/>
  <c r="CD1003" i="50"/>
  <c r="CD613" i="50"/>
  <c r="CD493" i="50"/>
  <c r="CD18" i="50"/>
  <c r="CD352" i="50"/>
  <c r="CD37" i="50"/>
  <c r="CD842" i="50"/>
  <c r="CD19" i="50"/>
  <c r="CD459" i="50"/>
  <c r="CD128" i="50"/>
  <c r="CD932" i="50"/>
  <c r="CD1393" i="50"/>
  <c r="CD482" i="50"/>
  <c r="CD1381" i="50"/>
  <c r="CD1373" i="50"/>
  <c r="CD142" i="50"/>
  <c r="CD38" i="50"/>
  <c r="CD259" i="50"/>
  <c r="CD790" i="50"/>
  <c r="CD1117" i="50"/>
  <c r="CD1171" i="50"/>
  <c r="CD1095" i="50"/>
  <c r="CD884" i="50"/>
  <c r="CD1045" i="50"/>
  <c r="CD718" i="50"/>
  <c r="CD488" i="50"/>
  <c r="CD341" i="50"/>
  <c r="CD471" i="50"/>
  <c r="CD189" i="50"/>
  <c r="CD39" i="50"/>
  <c r="CD845" i="50"/>
  <c r="CD130" i="50"/>
  <c r="CD630" i="50"/>
  <c r="CD982" i="50"/>
  <c r="CD567" i="50"/>
  <c r="CD173" i="50"/>
  <c r="CD874" i="50"/>
  <c r="CD323" i="50"/>
  <c r="CD1182" i="50"/>
  <c r="CD1148" i="50"/>
  <c r="CD232" i="50"/>
  <c r="CD389" i="50"/>
  <c r="CD210" i="50"/>
  <c r="CD1410" i="50"/>
  <c r="CD562" i="50"/>
  <c r="CD200" i="50"/>
  <c r="CD1106" i="50"/>
  <c r="CD1334" i="50"/>
  <c r="CD1348" i="50"/>
  <c r="CE1269" i="50"/>
  <c r="CD1269" i="50"/>
  <c r="CD249" i="50"/>
  <c r="CD632" i="50"/>
  <c r="CD207" i="50"/>
  <c r="CD83" i="50"/>
  <c r="CD218" i="50"/>
  <c r="CD491" i="50"/>
  <c r="CD59" i="50"/>
  <c r="CD606" i="50"/>
  <c r="CD1090" i="50"/>
  <c r="CD1284" i="50"/>
  <c r="CD497" i="50"/>
  <c r="CD752" i="50"/>
  <c r="CD728" i="50"/>
  <c r="CD1128" i="50"/>
  <c r="BV596" i="50"/>
  <c r="CD596" i="50"/>
  <c r="CD792" i="50"/>
  <c r="CD270" i="50"/>
  <c r="CD292" i="50"/>
  <c r="CD749" i="50"/>
  <c r="CD835" i="50"/>
  <c r="CD760" i="50"/>
  <c r="CD877" i="50"/>
  <c r="CD711" i="50"/>
  <c r="CD1181" i="50"/>
  <c r="CD756" i="50"/>
  <c r="CD618" i="50"/>
  <c r="CD651" i="50"/>
  <c r="CD80" i="50"/>
  <c r="CD800" i="50"/>
  <c r="CD317" i="50"/>
  <c r="CD677" i="50"/>
  <c r="CD121" i="50"/>
  <c r="CD379" i="50"/>
  <c r="CD693" i="50"/>
  <c r="CD566" i="50"/>
  <c r="CD258" i="50"/>
  <c r="CD825" i="50"/>
  <c r="CD1514" i="50"/>
  <c r="CD1207" i="50"/>
  <c r="CD626" i="50"/>
  <c r="CD808" i="50"/>
  <c r="CD472" i="50"/>
  <c r="CD811" i="50"/>
  <c r="CD135" i="50"/>
  <c r="CD282" i="50"/>
  <c r="CD115" i="50"/>
  <c r="CD215" i="50"/>
  <c r="CD547" i="50"/>
  <c r="CD1214" i="50"/>
  <c r="CD1504" i="50"/>
  <c r="CD924" i="50"/>
  <c r="CD123" i="50"/>
  <c r="CD501" i="50"/>
  <c r="CD782" i="50"/>
  <c r="CD724" i="50"/>
  <c r="CD905" i="50"/>
  <c r="CD247" i="50"/>
  <c r="CD635" i="50"/>
  <c r="CD430" i="50"/>
  <c r="CD1545" i="50"/>
  <c r="CD1293" i="50"/>
  <c r="CD1078" i="50"/>
  <c r="CD1404" i="50"/>
  <c r="CD1559" i="50"/>
  <c r="CD1076" i="50"/>
  <c r="CD1162" i="50"/>
  <c r="CD585" i="50"/>
  <c r="CD983" i="50"/>
  <c r="CD376" i="50"/>
  <c r="CD306" i="50"/>
  <c r="CD373" i="50"/>
  <c r="CD201" i="50"/>
  <c r="CD49" i="50"/>
  <c r="CD509" i="50"/>
  <c r="CD224" i="50"/>
  <c r="CD796" i="50"/>
  <c r="CD555" i="50"/>
  <c r="CD619" i="50"/>
  <c r="CD788" i="50"/>
  <c r="CD342" i="50"/>
  <c r="CD807" i="50"/>
  <c r="CE732" i="50"/>
  <c r="CD732" i="50"/>
  <c r="CD1202" i="50"/>
  <c r="CD1399" i="50"/>
  <c r="CH1324" i="50"/>
  <c r="CD1324" i="50"/>
  <c r="CD912" i="50"/>
  <c r="CD399" i="50"/>
  <c r="CD1042" i="50"/>
  <c r="CD1309" i="50"/>
  <c r="CD629" i="50"/>
  <c r="CD671" i="50"/>
  <c r="CD26" i="50"/>
  <c r="CD166" i="50"/>
  <c r="CD1534" i="50"/>
  <c r="CD229" i="50"/>
  <c r="CD1447" i="50"/>
  <c r="CD747" i="50"/>
  <c r="CD21" i="50"/>
  <c r="CD736" i="50"/>
  <c r="CD1518" i="50"/>
  <c r="CD938" i="50"/>
  <c r="CD314" i="50"/>
  <c r="CD398" i="50"/>
  <c r="CD522" i="50"/>
  <c r="CD188" i="50"/>
  <c r="CD394" i="50"/>
  <c r="CD167" i="50"/>
  <c r="CD887" i="50"/>
  <c r="CD424" i="50"/>
  <c r="CD1390" i="50"/>
  <c r="CD261" i="50"/>
  <c r="CD382" i="50"/>
  <c r="CD719" i="50"/>
  <c r="CD1093" i="50"/>
  <c r="CD997" i="50"/>
  <c r="CD642" i="50"/>
  <c r="CD907" i="50"/>
  <c r="CD888" i="50"/>
  <c r="CD1115" i="50"/>
  <c r="CD158" i="50"/>
  <c r="CD773" i="50"/>
  <c r="CD1468" i="50"/>
  <c r="CD211" i="50"/>
  <c r="CD950" i="50"/>
  <c r="CD1073" i="50"/>
  <c r="CD1473" i="50"/>
  <c r="CD467" i="50"/>
  <c r="CD1165" i="50"/>
  <c r="CD1184" i="50"/>
  <c r="CD515" i="50"/>
  <c r="CD913" i="50"/>
  <c r="CD241" i="50"/>
  <c r="CD1013" i="50"/>
  <c r="CD1343" i="50"/>
  <c r="CD738" i="50"/>
  <c r="CD347" i="50"/>
  <c r="CD802" i="50"/>
  <c r="CD494" i="50"/>
  <c r="CD310" i="50"/>
  <c r="CD91" i="50"/>
  <c r="CD156" i="50"/>
  <c r="CD154" i="50"/>
  <c r="CD275" i="50"/>
  <c r="CD1377" i="50"/>
  <c r="CD391" i="50"/>
  <c r="CD1002" i="50"/>
  <c r="CD458" i="50"/>
  <c r="CD178" i="50"/>
  <c r="CD266" i="50"/>
  <c r="CD801" i="50"/>
  <c r="CD563" i="50"/>
  <c r="CD1476" i="50"/>
  <c r="CD1429" i="50"/>
  <c r="CD667" i="50"/>
  <c r="CD1562" i="50"/>
  <c r="CD413" i="50"/>
  <c r="CD540" i="50"/>
  <c r="CD787" i="50"/>
  <c r="CD265" i="50"/>
  <c r="CD181" i="50"/>
  <c r="CD508" i="50"/>
  <c r="CD1113" i="50"/>
  <c r="CD1159" i="50"/>
  <c r="CD652" i="50"/>
  <c r="CD860" i="50"/>
  <c r="CD369" i="50"/>
  <c r="CD1223" i="50"/>
  <c r="CD1414" i="50"/>
  <c r="CD759" i="50"/>
  <c r="CD824" i="50"/>
  <c r="CD531" i="50"/>
  <c r="CD584" i="50"/>
  <c r="CD909" i="50"/>
  <c r="CD1310" i="50"/>
  <c r="CD1163" i="50"/>
  <c r="CD831" i="50"/>
  <c r="CD1055" i="50"/>
  <c r="CD970" i="50"/>
  <c r="CD308" i="50"/>
  <c r="CD917" i="50"/>
  <c r="CD363" i="50"/>
  <c r="CD104" i="50"/>
  <c r="CD339" i="50"/>
  <c r="CD320" i="50"/>
  <c r="CD1121" i="50"/>
  <c r="CD17" i="50"/>
  <c r="CD565" i="50"/>
  <c r="CD1229" i="50"/>
  <c r="CD1331" i="50"/>
  <c r="CD410" i="50"/>
  <c r="CD1426" i="50"/>
  <c r="CD1062" i="50"/>
  <c r="CD514" i="50"/>
  <c r="CD897" i="50"/>
  <c r="CD731" i="50"/>
  <c r="CD1415" i="50"/>
  <c r="CD408" i="50"/>
  <c r="CD722" i="50"/>
  <c r="CD556" i="50"/>
  <c r="CD1109" i="50"/>
  <c r="CD402" i="50"/>
  <c r="CD293" i="50"/>
  <c r="CD505" i="50"/>
  <c r="CD627" i="50"/>
  <c r="CD576" i="50"/>
  <c r="CD1360" i="50"/>
  <c r="CD646" i="50"/>
  <c r="CD990" i="50"/>
  <c r="CD1118" i="50"/>
  <c r="CD350" i="50"/>
  <c r="CD1160" i="50"/>
  <c r="CD267" i="50"/>
  <c r="CD1017" i="50"/>
  <c r="CH1144" i="50"/>
  <c r="CD1144" i="50"/>
  <c r="CD1320" i="50"/>
  <c r="CD560" i="50"/>
  <c r="CD32" i="50"/>
  <c r="CD47" i="50"/>
  <c r="CD771" i="50"/>
  <c r="CD303" i="50"/>
  <c r="CD1220" i="50"/>
  <c r="CD401" i="50"/>
  <c r="CD1024" i="50"/>
  <c r="CD151" i="50"/>
  <c r="CD175" i="50"/>
  <c r="CD333" i="50"/>
  <c r="CD1232" i="50"/>
  <c r="CD343" i="50"/>
  <c r="CD1043" i="50"/>
  <c r="CD521" i="50"/>
  <c r="CD122" i="50"/>
  <c r="CD469" i="50"/>
  <c r="CD554" i="50"/>
  <c r="CH1302" i="50"/>
  <c r="CD1302" i="50"/>
  <c r="CD819" i="50"/>
  <c r="CD234" i="50"/>
  <c r="CD1048" i="50"/>
  <c r="CD816" i="50"/>
  <c r="CD1456" i="50"/>
  <c r="CD862" i="50"/>
  <c r="CD1033" i="50"/>
  <c r="CD1014" i="50"/>
  <c r="CD338" i="50"/>
  <c r="CD873" i="50"/>
  <c r="CD929" i="50"/>
  <c r="CD262" i="50"/>
  <c r="CD1217" i="50"/>
  <c r="CD1081" i="50"/>
  <c r="CD704" i="50"/>
  <c r="CD438" i="50"/>
  <c r="CD609" i="50"/>
  <c r="CD766" i="50"/>
  <c r="CD641" i="50"/>
  <c r="CD828" i="50"/>
  <c r="CD985" i="50"/>
  <c r="CD1059" i="50"/>
  <c r="CD742" i="50"/>
  <c r="CD798" i="50"/>
  <c r="CD1075" i="50"/>
  <c r="CD1137" i="50"/>
  <c r="CD1208" i="50"/>
  <c r="CD557" i="50"/>
  <c r="CD450" i="50"/>
  <c r="CD833" i="50"/>
  <c r="CD541" i="50"/>
  <c r="CD1135" i="50"/>
  <c r="CD894" i="50"/>
  <c r="CD226" i="50"/>
  <c r="CD1080" i="50"/>
  <c r="CD511" i="50"/>
  <c r="CD836" i="50"/>
  <c r="CD1092" i="50"/>
  <c r="CD194" i="50"/>
  <c r="CD769" i="50"/>
  <c r="CD666" i="50"/>
  <c r="CD1465" i="50"/>
  <c r="CD220" i="50"/>
  <c r="CD1198" i="50"/>
  <c r="CD404" i="50"/>
  <c r="CF1285" i="50"/>
  <c r="CD1285" i="50"/>
  <c r="CD1101" i="50"/>
  <c r="CD71" i="50"/>
  <c r="CD930" i="50"/>
  <c r="CD101" i="50"/>
  <c r="CD904" i="50"/>
  <c r="CD1178" i="50"/>
  <c r="CD1347" i="50"/>
  <c r="CD925" i="50"/>
  <c r="CD1200" i="50"/>
  <c r="CD236" i="50"/>
  <c r="CG285" i="50"/>
  <c r="CD285" i="50"/>
  <c r="CD1166" i="50"/>
  <c r="CD1191" i="50"/>
  <c r="CD544" i="50"/>
  <c r="CD337" i="50"/>
  <c r="CD879" i="50"/>
  <c r="CD1485" i="50"/>
  <c r="CD685" i="50"/>
  <c r="CD197" i="50"/>
  <c r="CD305" i="50"/>
  <c r="CD640" i="50"/>
  <c r="CD573" i="50"/>
  <c r="CD54" i="50"/>
  <c r="CD272" i="50"/>
  <c r="CD829" i="50"/>
  <c r="CD443" i="50"/>
  <c r="CD682" i="50"/>
  <c r="CD348" i="50"/>
  <c r="CD439" i="50"/>
  <c r="CD861" i="50"/>
  <c r="CD1179" i="50"/>
  <c r="CD1517" i="50"/>
  <c r="BX403" i="50"/>
  <c r="CD403" i="50"/>
  <c r="CD814" i="50"/>
  <c r="CD1175" i="50"/>
  <c r="CD1060" i="50"/>
  <c r="CD1398" i="50"/>
  <c r="CD1431" i="50"/>
  <c r="CD134" i="50"/>
  <c r="CD51" i="50"/>
  <c r="CD586" i="50"/>
  <c r="CD1441" i="50"/>
  <c r="CD170" i="50"/>
  <c r="CD203" i="50"/>
  <c r="CD7" i="50"/>
  <c r="CD962" i="50"/>
  <c r="CD280" i="50"/>
  <c r="CD429" i="50"/>
  <c r="CD976" i="50"/>
  <c r="CD734" i="50"/>
  <c r="BW392" i="50"/>
  <c r="CD1403" i="50"/>
  <c r="CD1197" i="50"/>
  <c r="CD601" i="50"/>
  <c r="CD1446" i="50"/>
  <c r="CD457" i="50"/>
  <c r="CD1475" i="50"/>
  <c r="CD987" i="50"/>
  <c r="CD470" i="50"/>
  <c r="CD721" i="50"/>
  <c r="CD496" i="50"/>
  <c r="CD136" i="50"/>
  <c r="CD296" i="50"/>
  <c r="CD872" i="50"/>
  <c r="CD561" i="50"/>
  <c r="CD1072" i="50"/>
  <c r="CD9" i="50"/>
  <c r="CD62" i="50"/>
  <c r="CD433" i="50"/>
  <c r="CD616" i="50"/>
  <c r="CD843" i="50"/>
  <c r="CD524" i="50"/>
  <c r="CD1219" i="50"/>
  <c r="CD696" i="50"/>
  <c r="CD1277" i="50"/>
  <c r="CD446" i="50"/>
  <c r="CD774" i="50"/>
  <c r="CD456" i="50"/>
  <c r="CD1533" i="50"/>
  <c r="CD264" i="50"/>
  <c r="CD256" i="50"/>
  <c r="CD368" i="50"/>
  <c r="CD1153" i="50"/>
  <c r="CD1425" i="50"/>
  <c r="CD683" i="50"/>
  <c r="CD979" i="50"/>
  <c r="CD1532" i="50"/>
  <c r="CD212" i="50"/>
  <c r="CD221" i="50"/>
  <c r="CD720" i="50"/>
  <c r="CD217" i="50"/>
  <c r="CD1276" i="50"/>
  <c r="CD1097" i="50"/>
  <c r="CD551" i="50"/>
  <c r="CD1183" i="50"/>
  <c r="CD289" i="50"/>
  <c r="CD908" i="50"/>
  <c r="CD503" i="50"/>
  <c r="CD1497" i="50"/>
  <c r="CD97" i="50"/>
  <c r="CD772" i="50"/>
  <c r="CD384" i="50"/>
  <c r="CD20" i="50"/>
  <c r="CD686" i="50"/>
  <c r="CD806" i="50"/>
  <c r="CD1355" i="50"/>
  <c r="CD465" i="50"/>
  <c r="CD1215" i="50"/>
  <c r="CD476" i="50"/>
  <c r="CD417" i="50"/>
  <c r="CD161" i="50"/>
  <c r="CD192" i="50"/>
  <c r="CD358" i="50"/>
  <c r="CD206" i="50"/>
  <c r="CD1020" i="50"/>
  <c r="CD1428" i="50"/>
  <c r="CD499" i="50"/>
  <c r="CD298" i="50"/>
  <c r="CD27" i="50"/>
  <c r="CD196" i="50"/>
  <c r="CD1273" i="50"/>
  <c r="CD637" i="50"/>
  <c r="CD231" i="50"/>
  <c r="CD279" i="50"/>
  <c r="CD1006" i="50"/>
  <c r="CD1430" i="50"/>
  <c r="CD198" i="50"/>
  <c r="CD242" i="50"/>
  <c r="CD454" i="50"/>
  <c r="CD105" i="50"/>
  <c r="CD620" i="50"/>
  <c r="CD22" i="50"/>
  <c r="CD288" i="50"/>
  <c r="CD411" i="50"/>
  <c r="CD225" i="50"/>
  <c r="CD287" i="50"/>
  <c r="CD664" i="50"/>
  <c r="CD362" i="50"/>
  <c r="CD900" i="50"/>
  <c r="CD1154" i="50"/>
  <c r="CD624" i="50"/>
  <c r="CD741" i="50"/>
  <c r="CD295" i="50"/>
  <c r="CD1105" i="50"/>
  <c r="CD1139" i="50"/>
  <c r="CD96" i="50"/>
  <c r="CD40" i="50"/>
  <c r="CD1538" i="50"/>
  <c r="CD235" i="50"/>
  <c r="CD1102" i="50"/>
  <c r="CD114" i="50"/>
  <c r="CD1168" i="50"/>
  <c r="CD529" i="50"/>
  <c r="CD356" i="50"/>
  <c r="CD963" i="50"/>
  <c r="CD451" i="50"/>
  <c r="CD1243" i="50"/>
  <c r="CD702" i="50"/>
  <c r="CD805" i="50"/>
  <c r="CD949" i="50"/>
  <c r="CD794" i="50"/>
  <c r="CD797" i="50"/>
  <c r="CD102" i="50"/>
  <c r="CD41" i="50"/>
  <c r="CD1187" i="50"/>
  <c r="CD1046" i="50"/>
  <c r="CD318" i="50"/>
  <c r="CD1535" i="50"/>
  <c r="CD852" i="50"/>
  <c r="CD1250" i="50"/>
  <c r="CD127" i="50"/>
  <c r="CD89" i="50"/>
  <c r="CD984" i="50"/>
  <c r="CD146" i="50"/>
  <c r="CD673" i="50"/>
  <c r="CD1408" i="50"/>
  <c r="CD1001" i="50"/>
  <c r="CD1030" i="50"/>
  <c r="CD714" i="50"/>
  <c r="CD649" i="50"/>
  <c r="CD946" i="50"/>
  <c r="CD1356" i="50"/>
  <c r="CD463" i="50"/>
  <c r="CD1015" i="50"/>
  <c r="CD645" i="50"/>
  <c r="CD383" i="50"/>
  <c r="CD1082" i="50"/>
  <c r="CD1067" i="50"/>
  <c r="CD665" i="50"/>
  <c r="CD647" i="50"/>
  <c r="CD867" i="50"/>
  <c r="CD336" i="50"/>
  <c r="CD841" i="50"/>
  <c r="CD1255" i="50"/>
  <c r="CD268" i="50"/>
  <c r="CD1011" i="50"/>
  <c r="CD246" i="50"/>
  <c r="CD919" i="50"/>
  <c r="CD694" i="50"/>
  <c r="CD48" i="50"/>
  <c r="CD1141" i="50"/>
  <c r="CD1401" i="50"/>
  <c r="CD171" i="50"/>
  <c r="CD248" i="50"/>
  <c r="CD893" i="50"/>
  <c r="CD1047" i="50"/>
  <c r="CD1164" i="50"/>
  <c r="CD539" i="50"/>
  <c r="CD1251" i="50"/>
  <c r="CD15" i="50"/>
  <c r="CD313" i="50"/>
  <c r="CD709" i="50"/>
  <c r="CD301" i="50"/>
  <c r="CF1307" i="50"/>
  <c r="CD222" i="50"/>
  <c r="CD460" i="50"/>
  <c r="CD1189" i="50"/>
  <c r="CD995" i="50"/>
  <c r="CD740" i="50"/>
  <c r="CD1555" i="50"/>
  <c r="CD184" i="50"/>
  <c r="CD939" i="50"/>
  <c r="CD253" i="50"/>
  <c r="CD638" i="50"/>
  <c r="CD228" i="50"/>
  <c r="CD1050" i="50"/>
  <c r="CD1262" i="50"/>
  <c r="CD767" i="50"/>
  <c r="CD1157" i="50"/>
  <c r="CD230" i="50"/>
  <c r="CD1453" i="50"/>
  <c r="CD966" i="50"/>
  <c r="CD915" i="50"/>
  <c r="CD623" i="50"/>
  <c r="CD1319" i="50"/>
  <c r="CD1005" i="50"/>
  <c r="CD717" i="50"/>
  <c r="CD986" i="50"/>
  <c r="CD94" i="50"/>
  <c r="CD1298" i="50"/>
  <c r="CD291" i="50"/>
  <c r="CD553" i="50"/>
  <c r="CD414" i="50"/>
  <c r="CD77" i="50"/>
  <c r="CD1110" i="50"/>
  <c r="CD1098" i="50"/>
  <c r="CD592" i="50"/>
  <c r="CD812" i="50"/>
  <c r="CD778" i="50"/>
  <c r="CD1405" i="50"/>
  <c r="CD716" i="50"/>
  <c r="CD578" i="50"/>
  <c r="CD1156" i="50"/>
  <c r="CD725" i="50"/>
  <c r="CD1035" i="50"/>
  <c r="CD1494" i="50"/>
  <c r="CD992" i="50"/>
  <c r="CD999" i="50"/>
  <c r="CD61" i="50"/>
  <c r="CD971" i="50"/>
  <c r="CD730" i="50"/>
  <c r="CD31" i="50"/>
  <c r="CD886" i="50"/>
  <c r="CD419" i="50"/>
  <c r="CD523" i="50"/>
  <c r="CD691" i="50"/>
  <c r="CD776" i="50"/>
  <c r="CD902" i="50"/>
  <c r="CD180" i="50"/>
  <c r="CD1252" i="50"/>
  <c r="CD485" i="50"/>
  <c r="CD283" i="50"/>
  <c r="CD441" i="50"/>
  <c r="CD1009" i="50"/>
  <c r="CD1500" i="50"/>
  <c r="CD1051" i="50"/>
  <c r="CD1498" i="50"/>
  <c r="CD918" i="50"/>
  <c r="CD107" i="50"/>
  <c r="CD120" i="50"/>
  <c r="CD546" i="50"/>
  <c r="CD575" i="50"/>
  <c r="CD177" i="50"/>
  <c r="CD1481" i="50"/>
  <c r="CD525" i="50"/>
  <c r="CD706" i="50"/>
  <c r="CD558" i="50"/>
  <c r="CD393" i="50"/>
  <c r="CD958" i="50"/>
  <c r="CD1196" i="50"/>
  <c r="CD853" i="50"/>
  <c r="CD850" i="50"/>
  <c r="CD572" i="50"/>
  <c r="CD959" i="50"/>
  <c r="CD516" i="50"/>
  <c r="CD1372" i="50"/>
  <c r="CD416" i="50"/>
  <c r="CD98" i="50"/>
  <c r="CD1495" i="50"/>
  <c r="CD286" i="50"/>
  <c r="CD1418" i="50"/>
  <c r="CD875" i="50"/>
  <c r="CD568" i="50"/>
  <c r="CD1242" i="50"/>
  <c r="CD35" i="50"/>
  <c r="CD699" i="50"/>
  <c r="CD498" i="50"/>
  <c r="CD1004" i="50"/>
  <c r="CD1385" i="50"/>
  <c r="CD727" i="50"/>
  <c r="CD911" i="50"/>
  <c r="CD675" i="50"/>
  <c r="CD479" i="50"/>
  <c r="CD319" i="50"/>
  <c r="CD204" i="50"/>
  <c r="CD998" i="50"/>
  <c r="CD1065" i="50"/>
  <c r="CD896" i="50"/>
  <c r="CD1281" i="50"/>
  <c r="CD444" i="50"/>
  <c r="CD594" i="50"/>
  <c r="CD1265" i="50"/>
  <c r="CD172" i="50"/>
  <c r="CD940" i="50"/>
  <c r="CD155" i="50"/>
  <c r="CD193" i="50"/>
  <c r="CD213" i="50"/>
  <c r="CD169" i="50"/>
  <c r="CD52" i="50"/>
  <c r="CD688" i="50"/>
  <c r="CD300" i="50"/>
  <c r="CD70" i="50"/>
  <c r="CD208" i="50"/>
  <c r="CD517" i="50"/>
  <c r="CD973" i="50"/>
  <c r="CD125" i="50"/>
  <c r="CD506" i="50"/>
  <c r="CD1040" i="50"/>
  <c r="CD113" i="50"/>
  <c r="CD434" i="50"/>
  <c r="CD577" i="50"/>
  <c r="CD1407" i="50"/>
  <c r="CD187" i="50"/>
  <c r="CD713" i="50"/>
  <c r="CD653" i="50"/>
  <c r="CD890" i="50"/>
  <c r="CD386" i="50"/>
  <c r="CD1123" i="50"/>
  <c r="CD69" i="50"/>
  <c r="CD631" i="50"/>
  <c r="CD1053" i="50"/>
  <c r="BX149" i="50"/>
  <c r="CD1379" i="50"/>
  <c r="CD307" i="50"/>
  <c r="CD927" i="50"/>
  <c r="CD701" i="50"/>
  <c r="CD345" i="50"/>
  <c r="CD1194" i="50"/>
  <c r="BW745" i="50"/>
  <c r="CD240" i="50"/>
  <c r="CD650" i="50"/>
  <c r="CD579" i="50"/>
  <c r="CD1057" i="50"/>
  <c r="CD271" i="50"/>
  <c r="CD304" i="50"/>
  <c r="CD432" i="50"/>
  <c r="CD1271" i="50"/>
  <c r="CD1450" i="50"/>
  <c r="CD179" i="50"/>
  <c r="CD1142" i="50"/>
  <c r="CD955" i="50"/>
  <c r="CD1254" i="50"/>
  <c r="CD1445" i="50"/>
  <c r="CD481" i="50"/>
  <c r="CD1315" i="50"/>
  <c r="CD63" i="50"/>
  <c r="CD520" i="50"/>
  <c r="CD1193" i="50"/>
  <c r="CD600" i="50"/>
  <c r="CD160" i="50"/>
  <c r="CD813" i="50"/>
  <c r="CE8" i="50"/>
  <c r="CD571" i="50"/>
  <c r="CD371" i="50"/>
  <c r="CD762" i="50"/>
  <c r="CD1158" i="50"/>
  <c r="CD495" i="50"/>
  <c r="CD216" i="50"/>
  <c r="CD148" i="50"/>
  <c r="CD1205" i="50"/>
  <c r="CD712" i="50"/>
  <c r="CD933" i="50"/>
  <c r="CD326" i="50"/>
  <c r="CD528" i="50"/>
  <c r="CD910" i="50"/>
  <c r="CD1221" i="50"/>
  <c r="CD775" i="50"/>
  <c r="CD490" i="50"/>
  <c r="CD636" i="50"/>
  <c r="CD281" i="50"/>
  <c r="CD360" i="50"/>
  <c r="CD252" i="50"/>
  <c r="CD14" i="50"/>
  <c r="CD233" i="50"/>
  <c r="CD536" i="50"/>
  <c r="CD445" i="50"/>
  <c r="CD507" i="50"/>
  <c r="CD85" i="50"/>
  <c r="CD978" i="50"/>
  <c r="CD1402" i="50"/>
  <c r="CD277" i="50"/>
  <c r="CD1264" i="50"/>
  <c r="CD1038" i="50"/>
  <c r="CD480" i="50"/>
  <c r="CD29" i="50"/>
  <c r="CD66" i="50"/>
  <c r="CD660" i="50"/>
  <c r="CD124" i="50"/>
  <c r="CD312" i="50"/>
  <c r="CD1213" i="50"/>
  <c r="CD90" i="50"/>
  <c r="CD1342" i="50"/>
  <c r="CD351" i="50"/>
  <c r="CD43" i="50"/>
  <c r="CD809" i="50"/>
  <c r="CD1088" i="50"/>
  <c r="CD726" i="50"/>
  <c r="CD1061" i="50"/>
  <c r="CD374" i="50"/>
  <c r="CD1039" i="50"/>
  <c r="CD923" i="50"/>
  <c r="CD885" i="50"/>
  <c r="CD315" i="50"/>
  <c r="CD335" i="50"/>
  <c r="CD500" i="50"/>
  <c r="CD202" i="50"/>
  <c r="CD869" i="50"/>
  <c r="CD564" i="50"/>
  <c r="CD195" i="50"/>
  <c r="CD372" i="50"/>
  <c r="CD674" i="50"/>
  <c r="CD422" i="50"/>
  <c r="CD84" i="50"/>
  <c r="CD504" i="50"/>
  <c r="CD822" i="50"/>
  <c r="CD1147" i="50"/>
  <c r="CD922" i="50"/>
  <c r="CD597" i="50"/>
  <c r="CD1279" i="50"/>
  <c r="CD93" i="50"/>
  <c r="CD898" i="50"/>
  <c r="CD1022" i="50"/>
  <c r="CD743" i="50"/>
  <c r="CD53" i="50"/>
  <c r="CD186" i="50"/>
  <c r="CD518" i="50"/>
  <c r="CD149" i="50"/>
  <c r="CD365" i="50"/>
  <c r="CD834" i="50"/>
  <c r="CD219" i="50"/>
  <c r="CD274" i="50"/>
  <c r="CD349" i="50"/>
  <c r="CD570" i="50"/>
  <c r="CD99" i="50"/>
  <c r="CD244" i="50"/>
  <c r="CD687" i="50"/>
  <c r="CD483" i="50"/>
  <c r="CD1389" i="50"/>
  <c r="CD574" i="50"/>
  <c r="CD278" i="50"/>
  <c r="CD882" i="50"/>
  <c r="CD473" i="50"/>
  <c r="CD928" i="50"/>
  <c r="CD1263" i="50"/>
  <c r="CD1149" i="50"/>
  <c r="CD1227" i="50"/>
  <c r="CD1150" i="50"/>
  <c r="CD895" i="50"/>
  <c r="CD1224" i="50"/>
  <c r="CD916" i="50"/>
  <c r="CD1245" i="50"/>
  <c r="CD367" i="50"/>
  <c r="CD209" i="50"/>
  <c r="CD139" i="50"/>
  <c r="CD72" i="50"/>
  <c r="CD251" i="50"/>
  <c r="CD44" i="50"/>
  <c r="CD199" i="50"/>
  <c r="CD418" i="50"/>
  <c r="CD1032" i="50"/>
  <c r="CD1287" i="50"/>
  <c r="CD45" i="50"/>
  <c r="CD487" i="50"/>
  <c r="CD327" i="50"/>
  <c r="CD137" i="50"/>
  <c r="CD176" i="50"/>
  <c r="CD680" i="50"/>
  <c r="CD972" i="50"/>
  <c r="CD1212" i="50"/>
  <c r="CD614" i="50"/>
  <c r="CD605" i="50"/>
  <c r="CD1462" i="50"/>
  <c r="CD858" i="50"/>
  <c r="CD878" i="50"/>
  <c r="CD1493" i="50"/>
  <c r="CD644" i="50"/>
  <c r="CD849" i="50"/>
  <c r="CD322" i="50"/>
  <c r="CD784" i="50"/>
  <c r="CD598" i="50"/>
  <c r="CD848" i="50"/>
  <c r="CD462" i="50"/>
  <c r="CD145" i="50"/>
  <c r="CD464" i="50"/>
  <c r="CD883" i="50"/>
  <c r="CD670" i="50"/>
  <c r="CD1037" i="50"/>
  <c r="CD935" i="50"/>
  <c r="CD257" i="50"/>
  <c r="CD46" i="50"/>
  <c r="CD1261" i="50"/>
  <c r="CD603" i="50"/>
  <c r="CD669" i="50"/>
  <c r="CD1210" i="50"/>
  <c r="CD239" i="50"/>
  <c r="CD519" i="50"/>
  <c r="CD165" i="50"/>
  <c r="CD353" i="50"/>
  <c r="CD357" i="50"/>
  <c r="CD1307" i="50"/>
  <c r="CD191" i="50"/>
  <c r="CD263" i="50"/>
  <c r="CD297" i="50"/>
  <c r="CD881" i="50"/>
  <c r="CD754" i="50"/>
  <c r="CD1316" i="50"/>
  <c r="CD1374" i="50"/>
  <c r="CD656" i="50"/>
  <c r="CD707" i="50"/>
  <c r="CD144" i="50"/>
  <c r="CD1353" i="50"/>
  <c r="CD250" i="50"/>
  <c r="CD1540" i="50"/>
  <c r="CD447" i="50"/>
  <c r="CD88" i="50"/>
  <c r="CD492" i="50"/>
  <c r="CD659" i="50"/>
  <c r="CD1240" i="50"/>
  <c r="CD346" i="50"/>
  <c r="CD625" i="50"/>
  <c r="CD1192" i="50"/>
  <c r="CD12" i="50"/>
  <c r="CD705" i="50"/>
  <c r="CF1240" i="50"/>
  <c r="BW1321" i="50"/>
  <c r="BV1412" i="50"/>
  <c r="CE125" i="50"/>
  <c r="CG125" i="50"/>
  <c r="CE124" i="50"/>
  <c r="CG124" i="50"/>
  <c r="CF124" i="50"/>
  <c r="CH754" i="50"/>
  <c r="CG754" i="50"/>
  <c r="CF754" i="50"/>
  <c r="BX817" i="50"/>
  <c r="BV557" i="50"/>
  <c r="CF425" i="50"/>
  <c r="CE780" i="50"/>
  <c r="BV679" i="50"/>
  <c r="CH679" i="50"/>
  <c r="CH795" i="50"/>
  <c r="CE164" i="50"/>
  <c r="CE452" i="50"/>
  <c r="CH427" i="50"/>
  <c r="CG427" i="50"/>
  <c r="CF427" i="50"/>
  <c r="CE14" i="50"/>
  <c r="CF14" i="50"/>
  <c r="CH1402" i="50"/>
  <c r="CG1402" i="50"/>
  <c r="CF1402" i="50"/>
  <c r="BW625" i="50"/>
  <c r="BW612" i="50"/>
  <c r="BV1142" i="50"/>
  <c r="CH62" i="50"/>
  <c r="CG1079" i="50"/>
  <c r="CF814" i="50"/>
  <c r="CH814" i="50"/>
  <c r="CE138" i="50"/>
  <c r="CE1217" i="50"/>
  <c r="CH1217" i="50"/>
  <c r="CG1217" i="50"/>
  <c r="CF1217" i="50"/>
  <c r="CF1555" i="50"/>
  <c r="BV513" i="50"/>
  <c r="BV69" i="50"/>
  <c r="BV1081" i="50"/>
  <c r="BV856" i="50"/>
  <c r="BX1206" i="50"/>
  <c r="BX159" i="50"/>
  <c r="BV253" i="50"/>
  <c r="BW159" i="50"/>
  <c r="CF30" i="50"/>
  <c r="BV703" i="50"/>
  <c r="CE163" i="50"/>
  <c r="BV125" i="50"/>
  <c r="BV149" i="50"/>
  <c r="BW62" i="50"/>
  <c r="BX1240" i="50"/>
  <c r="BX745" i="50"/>
  <c r="BV157" i="50"/>
  <c r="BV133" i="50"/>
  <c r="BX1412" i="50"/>
  <c r="BW1329" i="50"/>
  <c r="BW1211" i="50"/>
  <c r="BX75" i="50"/>
  <c r="BX779" i="50"/>
  <c r="BV771" i="50"/>
  <c r="BV661" i="50"/>
  <c r="BX1411" i="50"/>
  <c r="CE754" i="50"/>
  <c r="BV1553" i="50"/>
  <c r="BV1487" i="50"/>
  <c r="CH164" i="50"/>
  <c r="BW309" i="50"/>
  <c r="BV878" i="50"/>
  <c r="BW76" i="50"/>
  <c r="CH182" i="50"/>
  <c r="CF1086" i="50"/>
  <c r="BW125" i="50"/>
  <c r="BV1108" i="50"/>
  <c r="BV62" i="50"/>
  <c r="BW1240" i="50"/>
  <c r="BV433" i="50"/>
  <c r="BV1337" i="50"/>
  <c r="CF196" i="50"/>
  <c r="BX1181" i="50"/>
  <c r="BX502" i="50"/>
  <c r="CH919" i="50"/>
  <c r="BX1277" i="50"/>
  <c r="BV542" i="50"/>
  <c r="BX1333" i="50"/>
  <c r="CH8" i="50"/>
  <c r="BW190" i="50"/>
  <c r="CF957" i="50"/>
  <c r="BW653" i="50"/>
  <c r="BV446" i="50"/>
  <c r="BX820" i="50"/>
  <c r="BW618" i="50"/>
  <c r="BX392" i="50"/>
  <c r="BW69" i="50"/>
  <c r="BV1240" i="50"/>
  <c r="BW820" i="50"/>
  <c r="BW921" i="50"/>
  <c r="CH1012" i="50"/>
  <c r="BW1001" i="50"/>
  <c r="CF1026" i="50"/>
  <c r="BX240" i="50"/>
  <c r="CG1364" i="50"/>
  <c r="BX1402" i="50"/>
  <c r="BV387" i="50"/>
  <c r="BW954" i="50"/>
  <c r="BV1236" i="50"/>
  <c r="BV739" i="50"/>
  <c r="BX854" i="50"/>
  <c r="BV1204" i="50"/>
  <c r="CG1443" i="50"/>
  <c r="BW622" i="50"/>
  <c r="CG159" i="50"/>
  <c r="BX856" i="50"/>
  <c r="BW253" i="50"/>
  <c r="BW199" i="50"/>
  <c r="BW1412" i="50"/>
  <c r="BW1108" i="50"/>
  <c r="BX124" i="50"/>
  <c r="BV820" i="50"/>
  <c r="CH1323" i="50"/>
  <c r="BW804" i="50"/>
  <c r="CH312" i="50"/>
  <c r="CE375" i="50"/>
  <c r="BW334" i="50"/>
  <c r="BW37" i="50"/>
  <c r="BX121" i="50"/>
  <c r="BX1452" i="50"/>
  <c r="BX1551" i="50"/>
  <c r="CF452" i="50"/>
  <c r="CH582" i="50"/>
  <c r="CF1139" i="50"/>
  <c r="CF1267" i="50"/>
  <c r="BV1041" i="50"/>
  <c r="CF9" i="50"/>
  <c r="BX119" i="50"/>
  <c r="BV533" i="50"/>
  <c r="CG532" i="50"/>
  <c r="BX639" i="50"/>
  <c r="BV913" i="50"/>
  <c r="CF96" i="50"/>
  <c r="BX1429" i="50"/>
  <c r="BV787" i="50"/>
  <c r="BV15" i="50"/>
  <c r="CF778" i="50"/>
  <c r="BW1555" i="50"/>
  <c r="BX122" i="50"/>
  <c r="CF662" i="50"/>
  <c r="CE1530" i="50"/>
  <c r="CH746" i="50"/>
  <c r="CE473" i="50"/>
  <c r="CH536" i="50"/>
  <c r="CG8" i="50"/>
  <c r="BV467" i="50"/>
  <c r="BX156" i="50"/>
  <c r="BV1262" i="50"/>
  <c r="BV94" i="50"/>
  <c r="BW132" i="50"/>
  <c r="BX440" i="50"/>
  <c r="CE536" i="50"/>
  <c r="BV746" i="50"/>
  <c r="BV772" i="50"/>
  <c r="BV541" i="50"/>
  <c r="BV514" i="50"/>
  <c r="BE1567" i="50"/>
  <c r="BV804" i="50"/>
  <c r="BX1400" i="50"/>
  <c r="BW736" i="50"/>
  <c r="BV1138" i="50"/>
  <c r="BX137" i="50"/>
  <c r="BV847" i="50"/>
  <c r="BV1241" i="50"/>
  <c r="BV1121" i="50"/>
  <c r="BV1238" i="50"/>
  <c r="BV154" i="50"/>
  <c r="BX930" i="50"/>
  <c r="BV1127" i="50"/>
  <c r="BV811" i="50"/>
  <c r="BW512" i="50"/>
  <c r="BX1251" i="50"/>
  <c r="BX1307" i="50"/>
  <c r="BV132" i="50"/>
  <c r="BW787" i="50"/>
  <c r="BW15" i="50"/>
  <c r="BX913" i="50"/>
  <c r="BX96" i="50"/>
  <c r="BW467" i="50"/>
  <c r="BV56" i="50"/>
  <c r="CF156" i="50"/>
  <c r="BX1262" i="50"/>
  <c r="BX1017" i="50"/>
  <c r="BV103" i="50"/>
  <c r="BV263" i="50"/>
  <c r="BW1268" i="50"/>
  <c r="BV401" i="50"/>
  <c r="BV1333" i="50"/>
  <c r="CE1456" i="50"/>
  <c r="BW347" i="50"/>
  <c r="BX1416" i="50"/>
  <c r="BW937" i="50"/>
  <c r="BW778" i="50"/>
  <c r="BV120" i="50"/>
  <c r="BV929" i="50"/>
  <c r="BX525" i="50"/>
  <c r="BV601" i="50"/>
  <c r="BW857" i="50"/>
  <c r="CE1143" i="50"/>
  <c r="BX787" i="50"/>
  <c r="BV1192" i="50"/>
  <c r="BW913" i="50"/>
  <c r="BX532" i="50"/>
  <c r="BW96" i="50"/>
  <c r="BX17" i="50"/>
  <c r="BV876" i="50"/>
  <c r="CH96" i="50"/>
  <c r="BX782" i="50"/>
  <c r="BV1112" i="50"/>
  <c r="BV821" i="50"/>
  <c r="BX1266" i="50"/>
  <c r="BW1418" i="50"/>
  <c r="BW1120" i="50"/>
  <c r="BV682" i="50"/>
  <c r="BW439" i="50"/>
  <c r="BW861" i="50"/>
  <c r="CE814" i="50"/>
  <c r="CF1398" i="50"/>
  <c r="BV1413" i="50"/>
  <c r="BX530" i="50"/>
  <c r="BV594" i="50"/>
  <c r="BV1441" i="50"/>
  <c r="BW213" i="50"/>
  <c r="BV1235" i="50"/>
  <c r="BX1192" i="50"/>
  <c r="BW532" i="50"/>
  <c r="BV96" i="50"/>
  <c r="CG315" i="50"/>
  <c r="BW716" i="50"/>
  <c r="BX1447" i="50"/>
  <c r="BE1569" i="50"/>
  <c r="BW233" i="50"/>
  <c r="BW440" i="50"/>
  <c r="BV91" i="50"/>
  <c r="BV1286" i="50"/>
  <c r="CE532" i="50"/>
  <c r="CE96" i="50"/>
  <c r="BW1192" i="50"/>
  <c r="BV12" i="50"/>
  <c r="BV532" i="50"/>
  <c r="CF275" i="50"/>
  <c r="BV1098" i="50"/>
  <c r="BV260" i="50"/>
  <c r="BV869" i="50"/>
  <c r="BX152" i="50"/>
  <c r="BX36" i="50"/>
  <c r="CG515" i="50"/>
  <c r="CF1192" i="50"/>
  <c r="BV1086" i="50"/>
  <c r="BX12" i="50"/>
  <c r="CH32" i="50"/>
  <c r="BV970" i="50"/>
  <c r="BW1251" i="50"/>
  <c r="BW681" i="50"/>
  <c r="CG1192" i="50"/>
  <c r="BW12" i="50"/>
  <c r="CG1410" i="50"/>
  <c r="CG687" i="50"/>
  <c r="CF310" i="50"/>
  <c r="CE1013" i="50"/>
  <c r="CH667" i="50"/>
  <c r="CF980" i="50"/>
  <c r="BW690" i="50"/>
  <c r="CH1342" i="50"/>
  <c r="BE1566" i="50"/>
  <c r="BW533" i="50"/>
  <c r="BX94" i="50"/>
  <c r="CG1429" i="50"/>
  <c r="BW103" i="50"/>
  <c r="BX662" i="50"/>
  <c r="BV122" i="50"/>
  <c r="CG1555" i="50"/>
  <c r="CG778" i="50"/>
  <c r="BX929" i="50"/>
  <c r="BW515" i="50"/>
  <c r="BX8" i="50"/>
  <c r="BW154" i="50"/>
  <c r="BX35" i="50"/>
  <c r="BW897" i="50"/>
  <c r="CH1325" i="50"/>
  <c r="BX565" i="50"/>
  <c r="BW485" i="50"/>
  <c r="BX261" i="50"/>
  <c r="BX760" i="50"/>
  <c r="BV829" i="50"/>
  <c r="CE881" i="50"/>
  <c r="BN1568" i="50"/>
  <c r="CH443" i="50"/>
  <c r="BW821" i="50"/>
  <c r="BW1235" i="50"/>
  <c r="BV1418" i="50"/>
  <c r="BV1266" i="50"/>
  <c r="CG70" i="50"/>
  <c r="CH1033" i="50"/>
  <c r="CH1555" i="50"/>
  <c r="CH1017" i="50"/>
  <c r="CF72" i="50"/>
  <c r="CH778" i="50"/>
  <c r="CH403" i="50"/>
  <c r="CF1143" i="50"/>
  <c r="BX1038" i="50"/>
  <c r="BV778" i="50"/>
  <c r="BV70" i="50"/>
  <c r="BX1143" i="50"/>
  <c r="BV814" i="50"/>
  <c r="BW72" i="50"/>
  <c r="BE1568" i="50"/>
  <c r="BW929" i="50"/>
  <c r="BX524" i="50"/>
  <c r="BX594" i="50"/>
  <c r="BW8" i="50"/>
  <c r="BW1038" i="50"/>
  <c r="BW403" i="50"/>
  <c r="BX401" i="50"/>
  <c r="BW35" i="50"/>
  <c r="BW1143" i="50"/>
  <c r="BW814" i="50"/>
  <c r="BX512" i="50"/>
  <c r="BV72" i="50"/>
  <c r="BV997" i="50"/>
  <c r="BW616" i="50"/>
  <c r="CG1500" i="50"/>
  <c r="BW171" i="50"/>
  <c r="BX547" i="50"/>
  <c r="BW1121" i="50"/>
  <c r="BV937" i="50"/>
  <c r="CE1555" i="50"/>
  <c r="BW194" i="50"/>
  <c r="CH70" i="50"/>
  <c r="CG72" i="50"/>
  <c r="CF368" i="50"/>
  <c r="CG1143" i="50"/>
  <c r="BW1048" i="50"/>
  <c r="BV631" i="50"/>
  <c r="BW282" i="50"/>
  <c r="BV1555" i="50"/>
  <c r="CF70" i="50"/>
  <c r="CG1017" i="50"/>
  <c r="CE631" i="50"/>
  <c r="BW524" i="50"/>
  <c r="BW594" i="50"/>
  <c r="BV8" i="50"/>
  <c r="BV1038" i="50"/>
  <c r="BV625" i="50"/>
  <c r="BV403" i="50"/>
  <c r="BW401" i="50"/>
  <c r="BV35" i="50"/>
  <c r="BX368" i="50"/>
  <c r="BV1143" i="50"/>
  <c r="BX814" i="50"/>
  <c r="BW989" i="50"/>
  <c r="BX455" i="50"/>
  <c r="BX1302" i="50"/>
  <c r="BV758" i="50"/>
  <c r="BW1441" i="50"/>
  <c r="BW204" i="50"/>
  <c r="BW1333" i="50"/>
  <c r="BN1567" i="50"/>
  <c r="BN1566" i="50"/>
  <c r="BL1582" i="50"/>
  <c r="BL1590" i="50"/>
  <c r="BL1593" i="50"/>
  <c r="CE1144" i="50"/>
  <c r="CE1017" i="50"/>
  <c r="CE662" i="50"/>
  <c r="BX1487" i="50"/>
  <c r="BW633" i="50"/>
  <c r="CE70" i="50"/>
  <c r="CG594" i="50"/>
  <c r="CH72" i="50"/>
  <c r="CH285" i="50"/>
  <c r="CG368" i="50"/>
  <c r="CH1143" i="50"/>
  <c r="CF594" i="50"/>
  <c r="BW1266" i="50"/>
  <c r="BV134" i="50"/>
  <c r="BX857" i="50"/>
  <c r="BV530" i="50"/>
  <c r="BW546" i="50"/>
  <c r="CE368" i="50"/>
  <c r="CE778" i="50"/>
  <c r="CF1144" i="50"/>
  <c r="CH368" i="50"/>
  <c r="CF746" i="50"/>
  <c r="CG445" i="50"/>
  <c r="BX1456" i="50"/>
  <c r="CE729" i="50"/>
  <c r="CG1302" i="50"/>
  <c r="CF682" i="50"/>
  <c r="CH662" i="50"/>
  <c r="BX487" i="50"/>
  <c r="CH144" i="50"/>
  <c r="BV135" i="50"/>
  <c r="BX1441" i="50"/>
  <c r="BV902" i="50"/>
  <c r="CF47" i="50"/>
  <c r="BX536" i="50"/>
  <c r="BV1144" i="50"/>
  <c r="BW285" i="50"/>
  <c r="BW1098" i="50"/>
  <c r="BW487" i="50"/>
  <c r="BX861" i="50"/>
  <c r="BW682" i="50"/>
  <c r="BV368" i="50"/>
  <c r="BV1079" i="50"/>
  <c r="BW1238" i="50"/>
  <c r="BW601" i="50"/>
  <c r="BX1129" i="50"/>
  <c r="BV24" i="50"/>
  <c r="CH948" i="50"/>
  <c r="CH1265" i="50"/>
  <c r="BV805" i="50"/>
  <c r="BV333" i="50"/>
  <c r="CG601" i="50"/>
  <c r="CG1485" i="50"/>
  <c r="BX120" i="50"/>
  <c r="CE746" i="50"/>
  <c r="CG1144" i="50"/>
  <c r="CF8" i="50"/>
  <c r="CF631" i="50"/>
  <c r="CF35" i="50"/>
  <c r="BW1138" i="50"/>
  <c r="CH741" i="50"/>
  <c r="CE1212" i="50"/>
  <c r="BX390" i="50"/>
  <c r="CE1268" i="50"/>
  <c r="CF1399" i="50"/>
  <c r="BV399" i="50"/>
  <c r="BX685" i="50"/>
  <c r="BW117" i="50"/>
  <c r="BV935" i="50"/>
  <c r="BX1261" i="50"/>
  <c r="BX285" i="50"/>
  <c r="BX682" i="50"/>
  <c r="BW1079" i="50"/>
  <c r="BW613" i="50"/>
  <c r="CG870" i="50"/>
  <c r="CE74" i="50"/>
  <c r="BW536" i="50"/>
  <c r="BX746" i="50"/>
  <c r="BX1144" i="50"/>
  <c r="BV285" i="50"/>
  <c r="BV487" i="50"/>
  <c r="BV662" i="50"/>
  <c r="BX631" i="50"/>
  <c r="BV441" i="50"/>
  <c r="BV630" i="50"/>
  <c r="CG393" i="50"/>
  <c r="CF1355" i="50"/>
  <c r="BX1077" i="50"/>
  <c r="BV1556" i="50"/>
  <c r="BW955" i="50"/>
  <c r="BW100" i="50"/>
  <c r="BV1530" i="50"/>
  <c r="CG816" i="50"/>
  <c r="BW544" i="50"/>
  <c r="CE285" i="50"/>
  <c r="CH401" i="50"/>
  <c r="BV1115" i="50"/>
  <c r="BV1017" i="50"/>
  <c r="BX1073" i="50"/>
  <c r="BX777" i="50"/>
  <c r="BX533" i="50"/>
  <c r="BV639" i="50"/>
  <c r="BX515" i="50"/>
  <c r="CF388" i="50"/>
  <c r="BW156" i="50"/>
  <c r="BX154" i="50"/>
  <c r="BX1413" i="50"/>
  <c r="BW1262" i="50"/>
  <c r="BV1429" i="50"/>
  <c r="CH787" i="50"/>
  <c r="CF15" i="50"/>
  <c r="CH132" i="50"/>
  <c r="BX1398" i="50"/>
  <c r="BX1285" i="50"/>
  <c r="BV732" i="50"/>
  <c r="BW120" i="50"/>
  <c r="BW777" i="50"/>
  <c r="BV374" i="50"/>
  <c r="BV1139" i="50"/>
  <c r="BV152" i="50"/>
  <c r="BX1079" i="50"/>
  <c r="BW94" i="50"/>
  <c r="BV1242" i="50"/>
  <c r="BW1267" i="50"/>
  <c r="BV484" i="50"/>
  <c r="BX643" i="50"/>
  <c r="BW1487" i="50"/>
  <c r="BX266" i="50"/>
  <c r="BX1243" i="50"/>
  <c r="CH230" i="50"/>
  <c r="BW1413" i="50"/>
  <c r="BW406" i="50"/>
  <c r="BW935" i="50"/>
  <c r="BV211" i="50"/>
  <c r="BV265" i="50"/>
  <c r="BV585" i="50"/>
  <c r="BV1268" i="50"/>
  <c r="BW1324" i="50"/>
  <c r="BV1324" i="50"/>
  <c r="BV823" i="50"/>
  <c r="BW588" i="50"/>
  <c r="CE515" i="50"/>
  <c r="BW1115" i="50"/>
  <c r="BX811" i="50"/>
  <c r="CH15" i="50"/>
  <c r="CF1017" i="50"/>
  <c r="CH532" i="50"/>
  <c r="CG96" i="50"/>
  <c r="CE132" i="50"/>
  <c r="CE875" i="50"/>
  <c r="BV581" i="50"/>
  <c r="CE388" i="50"/>
  <c r="BW1096" i="50"/>
  <c r="BX1126" i="50"/>
  <c r="BV592" i="50"/>
  <c r="BV728" i="50"/>
  <c r="BW1128" i="50"/>
  <c r="BW1112" i="50"/>
  <c r="BV1196" i="50"/>
  <c r="BV473" i="50"/>
  <c r="BX68" i="50"/>
  <c r="BV19" i="50"/>
  <c r="CF1263" i="50"/>
  <c r="BW1227" i="50"/>
  <c r="BW387" i="50"/>
  <c r="BV1267" i="50"/>
  <c r="CG1398" i="50"/>
  <c r="CG1139" i="50"/>
  <c r="BV1130" i="50"/>
  <c r="CE741" i="50"/>
  <c r="BX1268" i="50"/>
  <c r="BX741" i="50"/>
  <c r="BX732" i="50"/>
  <c r="BW639" i="50"/>
  <c r="BW685" i="50"/>
  <c r="BX546" i="50"/>
  <c r="BX661" i="50"/>
  <c r="BW1017" i="50"/>
  <c r="BV440" i="50"/>
  <c r="BX383" i="50"/>
  <c r="CG145" i="50"/>
  <c r="CE807" i="50"/>
  <c r="BW946" i="50"/>
  <c r="BW1045" i="50"/>
  <c r="BV1447" i="50"/>
  <c r="BW1398" i="50"/>
  <c r="BW1261" i="50"/>
  <c r="BX1267" i="50"/>
  <c r="CE463" i="50"/>
  <c r="CE1406" i="50"/>
  <c r="BX675" i="50"/>
  <c r="BV123" i="50"/>
  <c r="BW1530" i="50"/>
  <c r="BV233" i="50"/>
  <c r="CE1079" i="50"/>
  <c r="CH1398" i="50"/>
  <c r="CH1197" i="50"/>
  <c r="CH1192" i="50"/>
  <c r="CH124" i="50"/>
  <c r="CH1429" i="50"/>
  <c r="CH1212" i="50"/>
  <c r="CF787" i="50"/>
  <c r="CF1413" i="50"/>
  <c r="CG1267" i="50"/>
  <c r="BV156" i="50"/>
  <c r="BX439" i="50"/>
  <c r="BW741" i="50"/>
  <c r="BW732" i="50"/>
  <c r="BX780" i="50"/>
  <c r="BV685" i="50"/>
  <c r="BV638" i="50"/>
  <c r="BV544" i="50"/>
  <c r="BV546" i="50"/>
  <c r="BX1212" i="50"/>
  <c r="BW36" i="50"/>
  <c r="BW661" i="50"/>
  <c r="CF629" i="50"/>
  <c r="CE927" i="50"/>
  <c r="BW1285" i="50"/>
  <c r="BX702" i="50"/>
  <c r="CG166" i="50"/>
  <c r="BV1399" i="50"/>
  <c r="BV950" i="50"/>
  <c r="BV150" i="50"/>
  <c r="CH1379" i="50"/>
  <c r="CF1343" i="50"/>
  <c r="CF1422" i="50"/>
  <c r="BX1545" i="50"/>
  <c r="CE1447" i="50"/>
  <c r="CE425" i="50"/>
  <c r="CE1324" i="50"/>
  <c r="CE787" i="50"/>
  <c r="CF1447" i="50"/>
  <c r="CH515" i="50"/>
  <c r="CF1041" i="50"/>
  <c r="CF12" i="50"/>
  <c r="CF125" i="50"/>
  <c r="CG787" i="50"/>
  <c r="CG1413" i="50"/>
  <c r="CH732" i="50"/>
  <c r="CH913" i="50"/>
  <c r="CF638" i="50"/>
  <c r="CE392" i="50"/>
  <c r="CH139" i="50"/>
  <c r="BX251" i="50"/>
  <c r="CE1398" i="50"/>
  <c r="CG1447" i="50"/>
  <c r="BX822" i="50"/>
  <c r="CG1041" i="50"/>
  <c r="CG12" i="50"/>
  <c r="CH1413" i="50"/>
  <c r="CF132" i="50"/>
  <c r="BV741" i="50"/>
  <c r="BX399" i="50"/>
  <c r="BW780" i="50"/>
  <c r="BV779" i="50"/>
  <c r="BX1399" i="50"/>
  <c r="BX1286" i="50"/>
  <c r="BV515" i="50"/>
  <c r="BW399" i="50"/>
  <c r="BV777" i="50"/>
  <c r="BV780" i="50"/>
  <c r="BX638" i="50"/>
  <c r="BW523" i="50"/>
  <c r="BW856" i="50"/>
  <c r="BX1139" i="50"/>
  <c r="BV1212" i="50"/>
  <c r="BW1041" i="50"/>
  <c r="BV949" i="50"/>
  <c r="BW711" i="50"/>
  <c r="BV826" i="50"/>
  <c r="BV1124" i="50"/>
  <c r="BW1399" i="50"/>
  <c r="BV1393" i="50"/>
  <c r="BW971" i="50"/>
  <c r="BX710" i="50"/>
  <c r="BW352" i="50"/>
  <c r="BX519" i="50"/>
  <c r="BX247" i="50"/>
  <c r="BV115" i="50"/>
  <c r="BX1241" i="50"/>
  <c r="CE1041" i="50"/>
  <c r="CG1005" i="50"/>
  <c r="CE1399" i="50"/>
  <c r="CE1262" i="50"/>
  <c r="CH1447" i="50"/>
  <c r="CH1041" i="50"/>
  <c r="CH12" i="50"/>
  <c r="CH125" i="50"/>
  <c r="CG1240" i="50"/>
  <c r="CF532" i="50"/>
  <c r="CE1413" i="50"/>
  <c r="CG132" i="50"/>
  <c r="CG14" i="50"/>
  <c r="CF1559" i="50"/>
  <c r="BW638" i="50"/>
  <c r="BW1212" i="50"/>
  <c r="BX1041" i="50"/>
  <c r="CF1042" i="50"/>
  <c r="BW1139" i="50"/>
  <c r="BX253" i="50"/>
  <c r="BX771" i="50"/>
  <c r="BX844" i="50"/>
  <c r="BV1151" i="50"/>
  <c r="BV109" i="50"/>
  <c r="BX680" i="50"/>
  <c r="CE347" i="50"/>
  <c r="BW1206" i="50"/>
  <c r="BV991" i="50"/>
  <c r="CE1240" i="50"/>
  <c r="CE582" i="50"/>
  <c r="BX117" i="50"/>
  <c r="CG15" i="50"/>
  <c r="BX485" i="50"/>
  <c r="BX585" i="50"/>
  <c r="BX334" i="50"/>
  <c r="BX612" i="50"/>
  <c r="BV429" i="50"/>
  <c r="BX881" i="50"/>
  <c r="BV857" i="50"/>
  <c r="BW541" i="50"/>
  <c r="BV854" i="50"/>
  <c r="BV582" i="50"/>
  <c r="BX1112" i="50"/>
  <c r="BX875" i="50"/>
  <c r="CG610" i="50"/>
  <c r="BX727" i="50"/>
  <c r="BV993" i="50"/>
  <c r="BV244" i="50"/>
  <c r="BV1302" i="50"/>
  <c r="BW1456" i="50"/>
  <c r="BV747" i="50"/>
  <c r="BV1456" i="50"/>
  <c r="BW13" i="50"/>
  <c r="BW985" i="50"/>
  <c r="BW363" i="50"/>
  <c r="BX339" i="50"/>
  <c r="BX1121" i="50"/>
  <c r="BX157" i="50"/>
  <c r="CH1263" i="50"/>
  <c r="CG388" i="50"/>
  <c r="CE1302" i="50"/>
  <c r="CG596" i="50"/>
  <c r="CG1307" i="50"/>
  <c r="CF592" i="50"/>
  <c r="CE592" i="50"/>
  <c r="BW585" i="50"/>
  <c r="BW875" i="50"/>
  <c r="CE1517" i="50"/>
  <c r="BW566" i="50"/>
  <c r="BX574" i="50"/>
  <c r="BX1269" i="50"/>
  <c r="BX1405" i="50"/>
  <c r="BV763" i="50"/>
  <c r="BW1307" i="50"/>
  <c r="CH473" i="50"/>
  <c r="BV261" i="50"/>
  <c r="BV68" i="50"/>
  <c r="CH388" i="50"/>
  <c r="CH596" i="50"/>
  <c r="CH1307" i="50"/>
  <c r="CG1196" i="50"/>
  <c r="CG1227" i="50"/>
  <c r="BW881" i="50"/>
  <c r="BX1196" i="50"/>
  <c r="BX388" i="50"/>
  <c r="BV729" i="50"/>
  <c r="BV681" i="50"/>
  <c r="BX582" i="50"/>
  <c r="BX473" i="50"/>
  <c r="BX728" i="50"/>
  <c r="BW211" i="50"/>
  <c r="BX687" i="50"/>
  <c r="BX1142" i="50"/>
  <c r="BX596" i="50"/>
  <c r="BV782" i="50"/>
  <c r="BV881" i="50"/>
  <c r="BW1196" i="50"/>
  <c r="BW388" i="50"/>
  <c r="BX729" i="50"/>
  <c r="BX19" i="50"/>
  <c r="BW1220" i="50"/>
  <c r="BX681" i="50"/>
  <c r="BW582" i="50"/>
  <c r="BW9" i="50"/>
  <c r="BW473" i="50"/>
  <c r="BX829" i="50"/>
  <c r="BW728" i="50"/>
  <c r="BX211" i="50"/>
  <c r="BX831" i="50"/>
  <c r="BV1153" i="50"/>
  <c r="BV194" i="50"/>
  <c r="BW522" i="50"/>
  <c r="CH1389" i="50"/>
  <c r="BV531" i="50"/>
  <c r="BW1410" i="50"/>
  <c r="BV1263" i="50"/>
  <c r="CE687" i="50"/>
  <c r="CE596" i="50"/>
  <c r="CE1307" i="50"/>
  <c r="BV930" i="50"/>
  <c r="BW687" i="50"/>
  <c r="BW1142" i="50"/>
  <c r="BX592" i="50"/>
  <c r="BW596" i="50"/>
  <c r="BX265" i="50"/>
  <c r="BW782" i="50"/>
  <c r="BV155" i="50"/>
  <c r="BV388" i="50"/>
  <c r="BW729" i="50"/>
  <c r="BW459" i="50"/>
  <c r="BW19" i="50"/>
  <c r="BX991" i="50"/>
  <c r="BV9" i="50"/>
  <c r="BW829" i="50"/>
  <c r="CF916" i="50"/>
  <c r="BX757" i="50"/>
  <c r="BX41" i="50"/>
  <c r="BW1302" i="50"/>
  <c r="BX1263" i="50"/>
  <c r="BV689" i="50"/>
  <c r="CH1227" i="50"/>
  <c r="CF729" i="50"/>
  <c r="CF1269" i="50"/>
  <c r="CG1456" i="50"/>
  <c r="CG473" i="50"/>
  <c r="CG685" i="50"/>
  <c r="CH1456" i="50"/>
  <c r="BX1204" i="50"/>
  <c r="BV687" i="50"/>
  <c r="BW592" i="50"/>
  <c r="BX56" i="50"/>
  <c r="BX1130" i="50"/>
  <c r="BX1033" i="50"/>
  <c r="BW265" i="50"/>
  <c r="BX91" i="50"/>
  <c r="BX581" i="50"/>
  <c r="BW991" i="50"/>
  <c r="BX9" i="50"/>
  <c r="BV633" i="50"/>
  <c r="BX289" i="50"/>
  <c r="BV20" i="50"/>
  <c r="BV1307" i="50"/>
  <c r="BW39" i="50"/>
  <c r="BX1010" i="50"/>
  <c r="BW10" i="50"/>
  <c r="CE1263" i="50"/>
  <c r="CE1227" i="50"/>
  <c r="CG729" i="50"/>
  <c r="CF582" i="50"/>
  <c r="CG1269" i="50"/>
  <c r="BW1204" i="50"/>
  <c r="BW56" i="50"/>
  <c r="BW1130" i="50"/>
  <c r="BW91" i="50"/>
  <c r="BW581" i="50"/>
  <c r="BX935" i="50"/>
  <c r="BX1227" i="50"/>
  <c r="BX633" i="50"/>
  <c r="BX445" i="50"/>
  <c r="BV894" i="50"/>
  <c r="CE1360" i="50"/>
  <c r="CH669" i="50"/>
  <c r="BV909" i="50"/>
  <c r="CG752" i="50"/>
  <c r="CG210" i="50"/>
  <c r="CF490" i="50"/>
  <c r="CF1302" i="50"/>
  <c r="CH729" i="50"/>
  <c r="CG582" i="50"/>
  <c r="CH1269" i="50"/>
  <c r="CF687" i="50"/>
  <c r="BV1215" i="50"/>
  <c r="BW708" i="50"/>
  <c r="BW784" i="50"/>
  <c r="BW192" i="50"/>
  <c r="BX499" i="50"/>
  <c r="BV612" i="50"/>
  <c r="BW446" i="50"/>
  <c r="BV119" i="50"/>
  <c r="BW279" i="50"/>
  <c r="BV198" i="50"/>
  <c r="CH390" i="50"/>
  <c r="BX1127" i="50"/>
  <c r="BW98" i="50"/>
  <c r="BW534" i="50"/>
  <c r="BW138" i="50"/>
  <c r="CE122" i="50"/>
  <c r="BX362" i="50"/>
  <c r="BV900" i="50"/>
  <c r="BV406" i="50"/>
  <c r="BW445" i="50"/>
  <c r="BV468" i="50"/>
  <c r="BX220" i="50"/>
  <c r="CE1024" i="50"/>
  <c r="BW1269" i="50"/>
  <c r="CG1403" i="50"/>
  <c r="CG553" i="50"/>
  <c r="BV1269" i="50"/>
  <c r="BW1263" i="50"/>
  <c r="CF1410" i="50"/>
  <c r="CF445" i="50"/>
  <c r="BW261" i="50"/>
  <c r="BW530" i="50"/>
  <c r="BW390" i="50"/>
  <c r="BV362" i="50"/>
  <c r="BW68" i="50"/>
  <c r="BX739" i="50"/>
  <c r="BW930" i="50"/>
  <c r="BW1005" i="50"/>
  <c r="BX544" i="50"/>
  <c r="BX708" i="50"/>
  <c r="BW152" i="50"/>
  <c r="BW823" i="50"/>
  <c r="BX10" i="50"/>
  <c r="BW1105" i="50"/>
  <c r="BX198" i="50"/>
  <c r="CE635" i="50"/>
  <c r="CG225" i="50"/>
  <c r="BW258" i="50"/>
  <c r="BV320" i="50"/>
  <c r="BX1092" i="50"/>
  <c r="CG1020" i="50"/>
  <c r="CF281" i="50"/>
  <c r="CH1380" i="50"/>
  <c r="BX1000" i="50"/>
  <c r="BW1229" i="50"/>
  <c r="BX1495" i="50"/>
  <c r="BV781" i="50"/>
  <c r="BX1145" i="50"/>
  <c r="BX967" i="50"/>
  <c r="BX98" i="50"/>
  <c r="CE71" i="50"/>
  <c r="BW833" i="50"/>
  <c r="CF515" i="50"/>
  <c r="CF138" i="50"/>
  <c r="BX1236" i="50"/>
  <c r="BV1005" i="50"/>
  <c r="BV588" i="50"/>
  <c r="BX42" i="50"/>
  <c r="BV442" i="50"/>
  <c r="BX979" i="50"/>
  <c r="BV1516" i="50"/>
  <c r="CH495" i="50"/>
  <c r="BW471" i="50"/>
  <c r="CE358" i="50"/>
  <c r="CG364" i="50"/>
  <c r="CG138" i="50"/>
  <c r="CF1048" i="50"/>
  <c r="CF679" i="50"/>
  <c r="BX1556" i="50"/>
  <c r="BX626" i="50"/>
  <c r="BW1058" i="50"/>
  <c r="BV58" i="50"/>
  <c r="CE499" i="50"/>
  <c r="CH138" i="50"/>
  <c r="CG1048" i="50"/>
  <c r="CG679" i="50"/>
  <c r="CF536" i="50"/>
  <c r="CE119" i="50"/>
  <c r="BV534" i="50"/>
  <c r="BX446" i="50"/>
  <c r="BV1048" i="50"/>
  <c r="BW679" i="50"/>
  <c r="BX795" i="50"/>
  <c r="BW122" i="50"/>
  <c r="BW938" i="50"/>
  <c r="BV394" i="50"/>
  <c r="BX917" i="50"/>
  <c r="CF192" i="50"/>
  <c r="BW198" i="50"/>
  <c r="BW1551" i="50"/>
  <c r="CH231" i="50"/>
  <c r="CF928" i="50"/>
  <c r="BX808" i="50"/>
  <c r="BV397" i="50"/>
  <c r="BW1025" i="50"/>
  <c r="CE930" i="50"/>
  <c r="CE679" i="50"/>
  <c r="CE68" i="50"/>
  <c r="CF122" i="50"/>
  <c r="CE1048" i="50"/>
  <c r="CF795" i="50"/>
  <c r="CG814" i="50"/>
  <c r="BW119" i="50"/>
  <c r="BX534" i="50"/>
  <c r="BX1211" i="50"/>
  <c r="BX784" i="50"/>
  <c r="BX1048" i="50"/>
  <c r="BX333" i="50"/>
  <c r="BV795" i="50"/>
  <c r="BV339" i="50"/>
  <c r="BV422" i="50"/>
  <c r="BX138" i="50"/>
  <c r="BV102" i="50"/>
  <c r="BX161" i="50"/>
  <c r="BW382" i="50"/>
  <c r="BW692" i="50"/>
  <c r="BV755" i="50"/>
  <c r="BX79" i="50"/>
  <c r="BV472" i="50"/>
  <c r="BV838" i="50"/>
  <c r="BX454" i="50"/>
  <c r="BW212" i="50"/>
  <c r="BV1551" i="50"/>
  <c r="BW1109" i="50"/>
  <c r="BV672" i="50"/>
  <c r="BV568" i="50"/>
  <c r="BV701" i="50"/>
  <c r="BX294" i="50"/>
  <c r="BV1131" i="50"/>
  <c r="BV509" i="50"/>
  <c r="CE795" i="50"/>
  <c r="CG122" i="50"/>
  <c r="CG795" i="50"/>
  <c r="CF685" i="50"/>
  <c r="BV390" i="50"/>
  <c r="BV817" i="50"/>
  <c r="BX551" i="50"/>
  <c r="CG279" i="50"/>
  <c r="CE261" i="50"/>
  <c r="CG27" i="50"/>
  <c r="CH122" i="50"/>
  <c r="CE1138" i="50"/>
  <c r="CG390" i="50"/>
  <c r="CH1399" i="50"/>
  <c r="CE399" i="50"/>
  <c r="CG119" i="50"/>
  <c r="BV463" i="50"/>
  <c r="CE15" i="50"/>
  <c r="CH1410" i="50"/>
  <c r="CH1139" i="50"/>
  <c r="CF913" i="50"/>
  <c r="CH594" i="50"/>
  <c r="CH445" i="50"/>
  <c r="CG592" i="50"/>
  <c r="BX1410" i="50"/>
  <c r="CH119" i="50"/>
  <c r="CG638" i="50"/>
  <c r="CH1267" i="50"/>
  <c r="BV1211" i="50"/>
  <c r="BX374" i="50"/>
  <c r="BV1000" i="50"/>
  <c r="CF428" i="50"/>
  <c r="BW1187" i="50"/>
  <c r="BX1222" i="50"/>
  <c r="BV1244" i="50"/>
  <c r="BV1120" i="50"/>
  <c r="CE1139" i="50"/>
  <c r="CE594" i="50"/>
  <c r="CE445" i="50"/>
  <c r="CF1324" i="50"/>
  <c r="CH592" i="50"/>
  <c r="CF399" i="50"/>
  <c r="CH638" i="50"/>
  <c r="CE1267" i="50"/>
  <c r="BW763" i="50"/>
  <c r="BX557" i="50"/>
  <c r="BX876" i="50"/>
  <c r="BV71" i="50"/>
  <c r="BV111" i="50"/>
  <c r="BW1277" i="50"/>
  <c r="CE390" i="50"/>
  <c r="CE1429" i="50"/>
  <c r="CG1324" i="50"/>
  <c r="CG399" i="50"/>
  <c r="CF741" i="50"/>
  <c r="BX1235" i="50"/>
  <c r="BV574" i="50"/>
  <c r="BX763" i="50"/>
  <c r="BW557" i="50"/>
  <c r="BW294" i="50"/>
  <c r="BX821" i="50"/>
  <c r="BW779" i="50"/>
  <c r="BW876" i="50"/>
  <c r="BV680" i="50"/>
  <c r="BX297" i="50"/>
  <c r="BV36" i="50"/>
  <c r="BW284" i="50"/>
  <c r="BX810" i="50"/>
  <c r="BX1353" i="50"/>
  <c r="BV1545" i="50"/>
  <c r="CE782" i="50"/>
  <c r="CF1429" i="50"/>
  <c r="CF1212" i="50"/>
  <c r="CF390" i="50"/>
  <c r="CH399" i="50"/>
  <c r="CF732" i="50"/>
  <c r="CG741" i="50"/>
  <c r="BW950" i="50"/>
  <c r="BX69" i="50"/>
  <c r="BX233" i="50"/>
  <c r="BW771" i="50"/>
  <c r="BX974" i="50"/>
  <c r="BX799" i="50"/>
  <c r="BV537" i="50"/>
  <c r="BX1401" i="50"/>
  <c r="CE913" i="50"/>
  <c r="CE1410" i="50"/>
  <c r="BW1429" i="50"/>
  <c r="CG1399" i="50"/>
  <c r="CG1212" i="50"/>
  <c r="CG732" i="50"/>
  <c r="BV78" i="50"/>
  <c r="BW493" i="50"/>
  <c r="CE769" i="50"/>
  <c r="BX1122" i="50"/>
  <c r="BV1226" i="50"/>
  <c r="BV1457" i="50"/>
  <c r="BV837" i="50"/>
  <c r="BV25" i="50"/>
  <c r="BW840" i="50"/>
  <c r="BW765" i="50"/>
  <c r="BV590" i="50"/>
  <c r="CF119" i="50"/>
  <c r="CG319" i="50"/>
  <c r="BW568" i="50"/>
  <c r="BV1074" i="50"/>
  <c r="BV1169" i="50"/>
  <c r="BV800" i="50"/>
  <c r="BV317" i="50"/>
  <c r="BV478" i="50"/>
  <c r="BW649" i="50"/>
  <c r="CH1316" i="50"/>
  <c r="BV985" i="50"/>
  <c r="BW742" i="50"/>
  <c r="BV1478" i="50"/>
  <c r="BV384" i="50"/>
  <c r="CH1196" i="50"/>
  <c r="BX1279" i="50"/>
  <c r="BW1127" i="50"/>
  <c r="BV683" i="50"/>
  <c r="BW1061" i="50"/>
  <c r="BV880" i="50"/>
  <c r="BV405" i="50"/>
  <c r="BW1145" i="50"/>
  <c r="BV1216" i="50"/>
  <c r="BW838" i="50"/>
  <c r="BV1400" i="50"/>
  <c r="BX1039" i="50"/>
  <c r="CF848" i="50"/>
  <c r="CE685" i="50"/>
  <c r="BW109" i="50"/>
  <c r="BV10" i="50"/>
  <c r="BV1145" i="50"/>
  <c r="BW1236" i="50"/>
  <c r="BW739" i="50"/>
  <c r="BX985" i="50"/>
  <c r="BW680" i="50"/>
  <c r="BX204" i="50"/>
  <c r="BX640" i="50"/>
  <c r="BX880" i="50"/>
  <c r="BX823" i="50"/>
  <c r="BX622" i="50"/>
  <c r="BW315" i="50"/>
  <c r="CH372" i="50"/>
  <c r="BW724" i="50"/>
  <c r="BW558" i="50"/>
  <c r="BV744" i="50"/>
  <c r="BW1407" i="50"/>
  <c r="BV583" i="50"/>
  <c r="BW1279" i="50"/>
  <c r="BV361" i="50"/>
  <c r="BV591" i="50"/>
  <c r="CE384" i="50"/>
  <c r="CH807" i="50"/>
  <c r="BV1146" i="50"/>
  <c r="CF1407" i="50"/>
  <c r="CG1407" i="50"/>
  <c r="BX694" i="50"/>
  <c r="BW1545" i="50"/>
  <c r="CH1182" i="50"/>
  <c r="BV836" i="50"/>
  <c r="CG1207" i="50"/>
  <c r="BX97" i="50"/>
  <c r="BX299" i="50"/>
  <c r="BV731" i="50"/>
  <c r="CH29" i="50"/>
  <c r="CG913" i="50"/>
  <c r="CF1545" i="50"/>
  <c r="CH1407" i="50"/>
  <c r="CH685" i="50"/>
  <c r="CG746" i="50"/>
  <c r="BV204" i="50"/>
  <c r="BX384" i="50"/>
  <c r="CF774" i="50"/>
  <c r="BV1206" i="50"/>
  <c r="BX301" i="50"/>
  <c r="BX1074" i="50"/>
  <c r="BX568" i="50"/>
  <c r="BX804" i="50"/>
  <c r="BV716" i="50"/>
  <c r="BV294" i="50"/>
  <c r="BW499" i="50"/>
  <c r="BX949" i="50"/>
  <c r="BX588" i="50"/>
  <c r="BV1251" i="50"/>
  <c r="BW1244" i="50"/>
  <c r="BW811" i="50"/>
  <c r="BW701" i="50"/>
  <c r="BW58" i="50"/>
  <c r="BW384" i="50"/>
  <c r="BX1059" i="50"/>
  <c r="BV38" i="50"/>
  <c r="BV1007" i="50"/>
  <c r="BV1279" i="50"/>
  <c r="BV366" i="50"/>
  <c r="BX742" i="50"/>
  <c r="CH1039" i="50"/>
  <c r="BW526" i="50"/>
  <c r="CE58" i="50"/>
  <c r="CF473" i="50"/>
  <c r="CE1407" i="50"/>
  <c r="BX58" i="50"/>
  <c r="CF136" i="50"/>
  <c r="BX1535" i="50"/>
  <c r="BX1098" i="50"/>
  <c r="BV499" i="50"/>
  <c r="BX656" i="50"/>
  <c r="BX1244" i="50"/>
  <c r="BX937" i="50"/>
  <c r="BX1105" i="50"/>
  <c r="CE1140" i="50"/>
  <c r="CE130" i="50"/>
  <c r="CE1304" i="50"/>
  <c r="BV444" i="50"/>
  <c r="BV104" i="50"/>
  <c r="BV961" i="50"/>
  <c r="BV1425" i="50"/>
  <c r="BX984" i="50"/>
  <c r="BX482" i="50"/>
  <c r="BX736" i="50"/>
  <c r="BV1118" i="50"/>
  <c r="CF1456" i="50"/>
  <c r="CF867" i="50"/>
  <c r="BW336" i="50"/>
  <c r="BX109" i="50"/>
  <c r="BX553" i="50"/>
  <c r="BV622" i="50"/>
  <c r="BW947" i="50"/>
  <c r="BW87" i="50"/>
  <c r="BV1132" i="50"/>
  <c r="BW825" i="50"/>
  <c r="BV1407" i="50"/>
  <c r="BW518" i="50"/>
  <c r="BX649" i="50"/>
  <c r="BW822" i="50"/>
  <c r="CF1227" i="50"/>
  <c r="CG536" i="50"/>
  <c r="CF285" i="50"/>
  <c r="BW1136" i="50"/>
  <c r="BV1075" i="50"/>
  <c r="BV684" i="50"/>
  <c r="CF401" i="50"/>
  <c r="BV736" i="50"/>
  <c r="BW1033" i="50"/>
  <c r="BX867" i="50"/>
  <c r="BW1197" i="50"/>
  <c r="BW836" i="50"/>
  <c r="BV117" i="50"/>
  <c r="BX684" i="50"/>
  <c r="BX806" i="50"/>
  <c r="BW1159" i="50"/>
  <c r="CG337" i="50"/>
  <c r="BX21" i="50"/>
  <c r="CG1433" i="50"/>
  <c r="CE1553" i="50"/>
  <c r="BX902" i="50"/>
  <c r="CF635" i="50"/>
  <c r="CG653" i="50"/>
  <c r="CG246" i="50"/>
  <c r="CG881" i="50"/>
  <c r="CE401" i="50"/>
  <c r="CE1196" i="50"/>
  <c r="BV1033" i="50"/>
  <c r="BW867" i="50"/>
  <c r="BV1197" i="50"/>
  <c r="BW121" i="50"/>
  <c r="BX488" i="50"/>
  <c r="BV342" i="50"/>
  <c r="BW684" i="50"/>
  <c r="BX1118" i="50"/>
  <c r="BX509" i="50"/>
  <c r="BV373" i="50"/>
  <c r="BV756" i="50"/>
  <c r="BV1190" i="50"/>
  <c r="CH497" i="50"/>
  <c r="BV1049" i="50"/>
  <c r="BW317" i="50"/>
  <c r="BV1214" i="50"/>
  <c r="BW1146" i="50"/>
  <c r="CH227" i="50"/>
  <c r="CE97" i="50"/>
  <c r="CH553" i="50"/>
  <c r="CH166" i="50"/>
  <c r="CF315" i="50"/>
  <c r="CH1559" i="50"/>
  <c r="BX591" i="50"/>
  <c r="BX336" i="50"/>
  <c r="BW97" i="50"/>
  <c r="BX1197" i="50"/>
  <c r="BV121" i="50"/>
  <c r="BW1118" i="50"/>
  <c r="CH934" i="50"/>
  <c r="BW1553" i="50"/>
  <c r="BW1401" i="50"/>
  <c r="BW299" i="50"/>
  <c r="BW60" i="50"/>
  <c r="CG247" i="50"/>
  <c r="BX1308" i="50"/>
  <c r="BV983" i="50"/>
  <c r="CF371" i="50"/>
  <c r="CF1005" i="50"/>
  <c r="CF1517" i="50"/>
  <c r="BW591" i="50"/>
  <c r="BV97" i="50"/>
  <c r="CH494" i="50"/>
  <c r="BV824" i="50"/>
  <c r="BV759" i="50"/>
  <c r="CF483" i="50"/>
  <c r="BV990" i="50"/>
  <c r="CG311" i="50"/>
  <c r="BX478" i="50"/>
  <c r="CG1385" i="50"/>
  <c r="BV188" i="50"/>
  <c r="CH351" i="50"/>
  <c r="CH1014" i="50"/>
  <c r="BV1401" i="50"/>
  <c r="BV379" i="50"/>
  <c r="BV340" i="50"/>
  <c r="CG205" i="50"/>
  <c r="BX1553" i="50"/>
  <c r="CE1033" i="50"/>
  <c r="BV1203" i="50"/>
  <c r="BV643" i="50"/>
  <c r="CG425" i="50"/>
  <c r="CF85" i="50"/>
  <c r="CG508" i="50"/>
  <c r="CF1197" i="50"/>
  <c r="CH225" i="50"/>
  <c r="BX972" i="50"/>
  <c r="BX816" i="50"/>
  <c r="BX1207" i="50"/>
  <c r="BV543" i="50"/>
  <c r="CH964" i="50"/>
  <c r="BV1452" i="50"/>
  <c r="BW800" i="50"/>
  <c r="BX975" i="50"/>
  <c r="BV186" i="50"/>
  <c r="BX731" i="50"/>
  <c r="BV482" i="50"/>
  <c r="BW785" i="50"/>
  <c r="CH425" i="50"/>
  <c r="CG231" i="50"/>
  <c r="CH601" i="50"/>
  <c r="CG1197" i="50"/>
  <c r="BX852" i="50"/>
  <c r="BW816" i="50"/>
  <c r="BX1115" i="50"/>
  <c r="BV677" i="50"/>
  <c r="CE1504" i="50"/>
  <c r="BX761" i="50"/>
  <c r="BX646" i="50"/>
  <c r="BW1452" i="50"/>
  <c r="CE502" i="50"/>
  <c r="CE822" i="50"/>
  <c r="BW737" i="50"/>
  <c r="CH1337" i="50"/>
  <c r="CG511" i="50"/>
  <c r="CG807" i="50"/>
  <c r="CG1013" i="50"/>
  <c r="BV822" i="50"/>
  <c r="BV18" i="50"/>
  <c r="BW1241" i="50"/>
  <c r="BW1207" i="50"/>
  <c r="BV299" i="50"/>
  <c r="BV567" i="50"/>
  <c r="BW949" i="50"/>
  <c r="BV816" i="50"/>
  <c r="BV1207" i="50"/>
  <c r="BX666" i="50"/>
  <c r="BV290" i="50"/>
  <c r="BV618" i="50"/>
  <c r="BW969" i="50"/>
  <c r="CH319" i="50"/>
  <c r="BW318" i="50"/>
  <c r="CH161" i="50"/>
  <c r="CH137" i="50"/>
  <c r="BX781" i="50"/>
  <c r="CG9" i="50"/>
  <c r="CH1422" i="50"/>
  <c r="CG144" i="50"/>
  <c r="CH1020" i="50"/>
  <c r="CG169" i="50"/>
  <c r="CH169" i="50"/>
  <c r="CF169" i="50"/>
  <c r="BV636" i="50"/>
  <c r="CH636" i="50"/>
  <c r="CG636" i="50"/>
  <c r="CF636" i="50"/>
  <c r="CH1345" i="50"/>
  <c r="CG1345" i="50"/>
  <c r="CF1345" i="50"/>
  <c r="CH1234" i="50"/>
  <c r="CG1234" i="50"/>
  <c r="CF1234" i="50"/>
  <c r="BV93" i="50"/>
  <c r="CH93" i="50"/>
  <c r="CG93" i="50"/>
  <c r="CF93" i="50"/>
  <c r="BW61" i="50"/>
  <c r="CH61" i="50"/>
  <c r="CG61" i="50"/>
  <c r="CF61" i="50"/>
  <c r="CH57" i="50"/>
  <c r="CG57" i="50"/>
  <c r="CF57" i="50"/>
  <c r="CE1524" i="50"/>
  <c r="CH1524" i="50"/>
  <c r="CG1524" i="50"/>
  <c r="CF1524" i="50"/>
  <c r="CH162" i="50"/>
  <c r="CG162" i="50"/>
  <c r="CF162" i="50"/>
  <c r="CE1029" i="50"/>
  <c r="CH1029" i="50"/>
  <c r="CG1029" i="50"/>
  <c r="CF1029" i="50"/>
  <c r="CE1056" i="50"/>
  <c r="CH1056" i="50"/>
  <c r="CG1056" i="50"/>
  <c r="CF1056" i="50"/>
  <c r="CE332" i="50"/>
  <c r="CH332" i="50"/>
  <c r="CG332" i="50"/>
  <c r="CF332" i="50"/>
  <c r="CH377" i="50"/>
  <c r="CG377" i="50"/>
  <c r="CF377" i="50"/>
  <c r="CH1188" i="50"/>
  <c r="CG1188" i="50"/>
  <c r="CF1188" i="50"/>
  <c r="CE489" i="50"/>
  <c r="CH489" i="50"/>
  <c r="CG489" i="50"/>
  <c r="CF489" i="50"/>
  <c r="CH1287" i="50"/>
  <c r="CG1287" i="50"/>
  <c r="CF1287" i="50"/>
  <c r="CE33" i="50"/>
  <c r="CH33" i="50"/>
  <c r="CG33" i="50"/>
  <c r="CF33" i="50"/>
  <c r="BX33" i="50"/>
  <c r="CE118" i="50"/>
  <c r="CH118" i="50"/>
  <c r="CG118" i="50"/>
  <c r="CF118" i="50"/>
  <c r="BX1209" i="50"/>
  <c r="CH1209" i="50"/>
  <c r="CG1209" i="50"/>
  <c r="CF1209" i="50"/>
  <c r="CH1119" i="50"/>
  <c r="CG1119" i="50"/>
  <c r="CF1119" i="50"/>
  <c r="CE73" i="50"/>
  <c r="CH73" i="50"/>
  <c r="CG73" i="50"/>
  <c r="CF73" i="50"/>
  <c r="BV73" i="50"/>
  <c r="BX73" i="50"/>
  <c r="CE1168" i="50"/>
  <c r="CH1168" i="50"/>
  <c r="CG1168" i="50"/>
  <c r="CF1168" i="50"/>
  <c r="CE529" i="50"/>
  <c r="CH529" i="50"/>
  <c r="CG529" i="50"/>
  <c r="CF529" i="50"/>
  <c r="CF647" i="50"/>
  <c r="CG647" i="50"/>
  <c r="CH647" i="50"/>
  <c r="CG849" i="50"/>
  <c r="CF849" i="50"/>
  <c r="CF1205" i="50"/>
  <c r="CG1205" i="50"/>
  <c r="CH1205" i="50"/>
  <c r="BV516" i="50"/>
  <c r="CG516" i="50"/>
  <c r="CH516" i="50"/>
  <c r="CF516" i="50"/>
  <c r="CH1515" i="50"/>
  <c r="CG1515" i="50"/>
  <c r="CF1515" i="50"/>
  <c r="BV389" i="50"/>
  <c r="CH389" i="50"/>
  <c r="CG389" i="50"/>
  <c r="CF389" i="50"/>
  <c r="BV663" i="50"/>
  <c r="BX663" i="50"/>
  <c r="CF1438" i="50"/>
  <c r="CH1438" i="50"/>
  <c r="CG1438" i="50"/>
  <c r="BW303" i="50"/>
  <c r="BV303" i="50"/>
  <c r="BX303" i="50"/>
  <c r="BV304" i="50"/>
  <c r="BW304" i="50"/>
  <c r="BX304" i="50"/>
  <c r="CH386" i="50"/>
  <c r="CG386" i="50"/>
  <c r="CF386" i="50"/>
  <c r="BV386" i="50"/>
  <c r="CE447" i="50"/>
  <c r="CH447" i="50"/>
  <c r="CG447" i="50"/>
  <c r="CF447" i="50"/>
  <c r="BV447" i="50"/>
  <c r="BW447" i="50"/>
  <c r="CE1093" i="50"/>
  <c r="BX1093" i="50"/>
  <c r="BV1093" i="50"/>
  <c r="BW1093" i="50"/>
  <c r="BX958" i="50"/>
  <c r="BV958" i="50"/>
  <c r="BW958" i="50"/>
  <c r="CH1274" i="50"/>
  <c r="CG1274" i="50"/>
  <c r="CF1274" i="50"/>
  <c r="CG786" i="50"/>
  <c r="CH786" i="50"/>
  <c r="CF786" i="50"/>
  <c r="CH243" i="50"/>
  <c r="BV243" i="50"/>
  <c r="CG243" i="50"/>
  <c r="CF243" i="50"/>
  <c r="CE243" i="50"/>
  <c r="CF171" i="50"/>
  <c r="CH171" i="50"/>
  <c r="CG171" i="50"/>
  <c r="BX171" i="50"/>
  <c r="CE419" i="50"/>
  <c r="CG419" i="50"/>
  <c r="CF419" i="50"/>
  <c r="BX419" i="50"/>
  <c r="BV419" i="50"/>
  <c r="BW419" i="50"/>
  <c r="CH419" i="50"/>
  <c r="BX177" i="50"/>
  <c r="BV177" i="50"/>
  <c r="BW177" i="50"/>
  <c r="CH513" i="50"/>
  <c r="CG513" i="50"/>
  <c r="CF513" i="50"/>
  <c r="BW513" i="50"/>
  <c r="BV547" i="50"/>
  <c r="BW547" i="50"/>
  <c r="CH749" i="50"/>
  <c r="CF749" i="50"/>
  <c r="BX749" i="50"/>
  <c r="CG749" i="50"/>
  <c r="BV749" i="50"/>
  <c r="CH1063" i="50"/>
  <c r="CG1063" i="50"/>
  <c r="CF1063" i="50"/>
  <c r="CH1464" i="50"/>
  <c r="CG1464" i="50"/>
  <c r="CF1464" i="50"/>
  <c r="CE1468" i="50"/>
  <c r="CH1468" i="50"/>
  <c r="CG1468" i="50"/>
  <c r="CF1468" i="50"/>
  <c r="CH1315" i="50"/>
  <c r="CG1315" i="50"/>
  <c r="CF1315" i="50"/>
  <c r="CH1313" i="50"/>
  <c r="CG1313" i="50"/>
  <c r="CF1313" i="50"/>
  <c r="CG910" i="50"/>
  <c r="CE327" i="50"/>
  <c r="CH327" i="50"/>
  <c r="CG327" i="50"/>
  <c r="CF327" i="50"/>
  <c r="CG843" i="50"/>
  <c r="CF843" i="50"/>
  <c r="CH843" i="50"/>
  <c r="BW220" i="50"/>
  <c r="BV220" i="50"/>
  <c r="CH218" i="50"/>
  <c r="CF218" i="50"/>
  <c r="CG218" i="50"/>
  <c r="CG734" i="50"/>
  <c r="CH734" i="50"/>
  <c r="CF734" i="50"/>
  <c r="BV23" i="50"/>
  <c r="CH23" i="50"/>
  <c r="CG23" i="50"/>
  <c r="CF23" i="50"/>
  <c r="CE469" i="50"/>
  <c r="CH469" i="50"/>
  <c r="CG469" i="50"/>
  <c r="CF469" i="50"/>
  <c r="CH715" i="50"/>
  <c r="CF715" i="50"/>
  <c r="CG715" i="50"/>
  <c r="BV1119" i="50"/>
  <c r="CF996" i="50"/>
  <c r="CG996" i="50"/>
  <c r="CH996" i="50"/>
  <c r="BV911" i="50"/>
  <c r="CF911" i="50"/>
  <c r="CH911" i="50"/>
  <c r="CG911" i="50"/>
  <c r="CE1314" i="50"/>
  <c r="CH1314" i="50"/>
  <c r="CG1314" i="50"/>
  <c r="CF1314" i="50"/>
  <c r="CH1368" i="50"/>
  <c r="CG1368" i="50"/>
  <c r="CF1368" i="50"/>
  <c r="CE1335" i="50"/>
  <c r="CH1335" i="50"/>
  <c r="CG1335" i="50"/>
  <c r="CF1335" i="50"/>
  <c r="CE1437" i="50"/>
  <c r="CG1437" i="50"/>
  <c r="CH1437" i="50"/>
  <c r="CF1437" i="50"/>
  <c r="CE1439" i="50"/>
  <c r="CH1439" i="50"/>
  <c r="CG1439" i="50"/>
  <c r="CF1439" i="50"/>
  <c r="CH1275" i="50"/>
  <c r="CG1275" i="50"/>
  <c r="CF1275" i="50"/>
  <c r="CE1471" i="50"/>
  <c r="CH1471" i="50"/>
  <c r="CG1471" i="50"/>
  <c r="CF1471" i="50"/>
  <c r="BX1264" i="50"/>
  <c r="CG1264" i="50"/>
  <c r="CF1264" i="50"/>
  <c r="CH1264" i="50"/>
  <c r="CE1253" i="50"/>
  <c r="CH1253" i="50"/>
  <c r="CG1253" i="50"/>
  <c r="CF1253" i="50"/>
  <c r="CH1339" i="50"/>
  <c r="CG1339" i="50"/>
  <c r="CF1339" i="50"/>
  <c r="CH184" i="50"/>
  <c r="CG184" i="50"/>
  <c r="CF184" i="50"/>
  <c r="BX184" i="50"/>
  <c r="BW184" i="50"/>
  <c r="CG1083" i="50"/>
  <c r="CH1083" i="50"/>
  <c r="CF1083" i="50"/>
  <c r="BW1083" i="50"/>
  <c r="BV1083" i="50"/>
  <c r="CE357" i="50"/>
  <c r="CH357" i="50"/>
  <c r="CG357" i="50"/>
  <c r="CF357" i="50"/>
  <c r="CH1022" i="50"/>
  <c r="CG1022" i="50"/>
  <c r="CF1022" i="50"/>
  <c r="BW252" i="50"/>
  <c r="CG252" i="50"/>
  <c r="CH252" i="50"/>
  <c r="CF252" i="50"/>
  <c r="CE1448" i="50"/>
  <c r="CH1448" i="50"/>
  <c r="CG1448" i="50"/>
  <c r="CF1448" i="50"/>
  <c r="CF207" i="50"/>
  <c r="CG207" i="50"/>
  <c r="CH207" i="50"/>
  <c r="CE712" i="50"/>
  <c r="CH712" i="50"/>
  <c r="CG712" i="50"/>
  <c r="CF712" i="50"/>
  <c r="CG1164" i="50"/>
  <c r="CH1164" i="50"/>
  <c r="CF1164" i="50"/>
  <c r="CH331" i="50"/>
  <c r="CF331" i="50"/>
  <c r="CG331" i="50"/>
  <c r="CH644" i="50"/>
  <c r="CG644" i="50"/>
  <c r="CF644" i="50"/>
  <c r="CH988" i="50"/>
  <c r="CG988" i="50"/>
  <c r="CF988" i="50"/>
  <c r="CE1483" i="50"/>
  <c r="CH1483" i="50"/>
  <c r="CG1483" i="50"/>
  <c r="CF1483" i="50"/>
  <c r="CG49" i="50"/>
  <c r="CF49" i="50"/>
  <c r="CH49" i="50"/>
  <c r="BV287" i="50"/>
  <c r="CH287" i="50"/>
  <c r="CG287" i="50"/>
  <c r="CF287" i="50"/>
  <c r="BV1069" i="50"/>
  <c r="CH1069" i="50"/>
  <c r="CG1069" i="50"/>
  <c r="CF1069" i="50"/>
  <c r="CE1157" i="50"/>
  <c r="CF1157" i="50"/>
  <c r="CH1157" i="50"/>
  <c r="CG1157" i="50"/>
  <c r="BX1191" i="50"/>
  <c r="CH1191" i="50"/>
  <c r="CG1191" i="50"/>
  <c r="CF1191" i="50"/>
  <c r="CH1536" i="50"/>
  <c r="CG1536" i="50"/>
  <c r="CF1536" i="50"/>
  <c r="CH1111" i="50"/>
  <c r="CG1111" i="50"/>
  <c r="CF1111" i="50"/>
  <c r="CE1111" i="50"/>
  <c r="CH1434" i="50"/>
  <c r="CG1434" i="50"/>
  <c r="CF1434" i="50"/>
  <c r="CE1461" i="50"/>
  <c r="CH1461" i="50"/>
  <c r="CG1461" i="50"/>
  <c r="CF1461" i="50"/>
  <c r="CE1254" i="50"/>
  <c r="CH1254" i="50"/>
  <c r="CG1254" i="50"/>
  <c r="CF1254" i="50"/>
  <c r="CH1376" i="50"/>
  <c r="CG1376" i="50"/>
  <c r="CF1376" i="50"/>
  <c r="CE1349" i="50"/>
  <c r="CH1349" i="50"/>
  <c r="CG1349" i="50"/>
  <c r="CF1349" i="50"/>
  <c r="CG82" i="50"/>
  <c r="CE616" i="50"/>
  <c r="CG616" i="50"/>
  <c r="CH616" i="50"/>
  <c r="CF616" i="50"/>
  <c r="BX616" i="50"/>
  <c r="CH329" i="50"/>
  <c r="CG329" i="50"/>
  <c r="CF329" i="50"/>
  <c r="CH879" i="50"/>
  <c r="CG879" i="50"/>
  <c r="CF879" i="50"/>
  <c r="CE1320" i="50"/>
  <c r="CG1320" i="50"/>
  <c r="CH1320" i="50"/>
  <c r="CF1320" i="50"/>
  <c r="CH707" i="50"/>
  <c r="CG707" i="50"/>
  <c r="CF707" i="50"/>
  <c r="CH1016" i="50"/>
  <c r="CG1016" i="50"/>
  <c r="CF1016" i="50"/>
  <c r="CH1076" i="50"/>
  <c r="CG1076" i="50"/>
  <c r="CF1076" i="50"/>
  <c r="BV236" i="50"/>
  <c r="CG236" i="50"/>
  <c r="CF236" i="50"/>
  <c r="CH236" i="50"/>
  <c r="CH500" i="50"/>
  <c r="CG500" i="50"/>
  <c r="CF500" i="50"/>
  <c r="CH659" i="50"/>
  <c r="CG659" i="50"/>
  <c r="CF659" i="50"/>
  <c r="BW222" i="50"/>
  <c r="CH222" i="50"/>
  <c r="CG222" i="50"/>
  <c r="CF222" i="50"/>
  <c r="CF1123" i="50"/>
  <c r="CH1123" i="50"/>
  <c r="CG1123" i="50"/>
  <c r="CH453" i="50"/>
  <c r="CG453" i="50"/>
  <c r="CF453" i="50"/>
  <c r="CH1065" i="50"/>
  <c r="CG971" i="50"/>
  <c r="CH224" i="50"/>
  <c r="CG224" i="50"/>
  <c r="CF224" i="50"/>
  <c r="BX1201" i="50"/>
  <c r="CG1201" i="50"/>
  <c r="CF1201" i="50"/>
  <c r="CH1201" i="50"/>
  <c r="BV1201" i="50"/>
  <c r="BW1201" i="50"/>
  <c r="CH586" i="50"/>
  <c r="CG586" i="50"/>
  <c r="CF586" i="50"/>
  <c r="CH1284" i="50"/>
  <c r="CG1284" i="50"/>
  <c r="CF1284" i="50"/>
  <c r="CE1284" i="50"/>
  <c r="CE476" i="50"/>
  <c r="CH476" i="50"/>
  <c r="CG476" i="50"/>
  <c r="CF476" i="50"/>
  <c r="CE624" i="50"/>
  <c r="CH624" i="50"/>
  <c r="CG624" i="50"/>
  <c r="CF624" i="50"/>
  <c r="BX271" i="50"/>
  <c r="CF271" i="50"/>
  <c r="CH271" i="50"/>
  <c r="CG271" i="50"/>
  <c r="CE705" i="50"/>
  <c r="CG705" i="50"/>
  <c r="CF705" i="50"/>
  <c r="CH705" i="50"/>
  <c r="BW1247" i="50"/>
  <c r="CH1247" i="50"/>
  <c r="CG1247" i="50"/>
  <c r="CF1247" i="50"/>
  <c r="CH267" i="50"/>
  <c r="CG267" i="50"/>
  <c r="CF267" i="50"/>
  <c r="BV323" i="50"/>
  <c r="CH323" i="50"/>
  <c r="CG323" i="50"/>
  <c r="CF323" i="50"/>
  <c r="CH912" i="50"/>
  <c r="CG912" i="50"/>
  <c r="CF912" i="50"/>
  <c r="CE1057" i="50"/>
  <c r="CH1057" i="50"/>
  <c r="CG1057" i="50"/>
  <c r="CF1057" i="50"/>
  <c r="CF7" i="50"/>
  <c r="CG7" i="50"/>
  <c r="BX7" i="50"/>
  <c r="CH7" i="50"/>
  <c r="BV1087" i="50"/>
  <c r="CH1087" i="50"/>
  <c r="CG1087" i="50"/>
  <c r="CF1087" i="50"/>
  <c r="BV80" i="50"/>
  <c r="BX80" i="50"/>
  <c r="CH1444" i="50"/>
  <c r="CG1444" i="50"/>
  <c r="CF1444" i="50"/>
  <c r="BV1369" i="50"/>
  <c r="CH1369" i="50"/>
  <c r="CG1369" i="50"/>
  <c r="CF1369" i="50"/>
  <c r="CF143" i="50"/>
  <c r="CH143" i="50"/>
  <c r="CG143" i="50"/>
  <c r="CH1167" i="50"/>
  <c r="CG1167" i="50"/>
  <c r="CF1167" i="50"/>
  <c r="CF283" i="50"/>
  <c r="CH283" i="50"/>
  <c r="CG283" i="50"/>
  <c r="CE237" i="50"/>
  <c r="CH237" i="50"/>
  <c r="CG237" i="50"/>
  <c r="CF237" i="50"/>
  <c r="CH700" i="50"/>
  <c r="CG700" i="50"/>
  <c r="CF700" i="50"/>
  <c r="CE892" i="50"/>
  <c r="CH892" i="50"/>
  <c r="CG892" i="50"/>
  <c r="CF892" i="50"/>
  <c r="CH153" i="50"/>
  <c r="CG153" i="50"/>
  <c r="CF153" i="50"/>
  <c r="CE486" i="50"/>
  <c r="CH486" i="50"/>
  <c r="CG486" i="50"/>
  <c r="CF486" i="50"/>
  <c r="CE1239" i="50"/>
  <c r="CH1239" i="50"/>
  <c r="CG1239" i="50"/>
  <c r="CF1239" i="50"/>
  <c r="CE356" i="50"/>
  <c r="CH356" i="50"/>
  <c r="CG356" i="50"/>
  <c r="CF356" i="50"/>
  <c r="CE580" i="50"/>
  <c r="CH580" i="50"/>
  <c r="CG580" i="50"/>
  <c r="CF580" i="50"/>
  <c r="BW580" i="50"/>
  <c r="BX580" i="50"/>
  <c r="BV580" i="50"/>
  <c r="CH963" i="50"/>
  <c r="CG963" i="50"/>
  <c r="CF963" i="50"/>
  <c r="CE451" i="50"/>
  <c r="CH451" i="50"/>
  <c r="CG451" i="50"/>
  <c r="CF451" i="50"/>
  <c r="CE542" i="50"/>
  <c r="CF542" i="50"/>
  <c r="CH542" i="50"/>
  <c r="CG542" i="50"/>
  <c r="BX542" i="50"/>
  <c r="CH1152" i="50"/>
  <c r="CG1152" i="50"/>
  <c r="CF1152" i="50"/>
  <c r="CH899" i="50"/>
  <c r="CG899" i="50"/>
  <c r="CF899" i="50"/>
  <c r="CE965" i="50"/>
  <c r="CH965" i="50"/>
  <c r="CG965" i="50"/>
  <c r="CF965" i="50"/>
  <c r="CH1248" i="50"/>
  <c r="CG1248" i="50"/>
  <c r="CF1248" i="50"/>
  <c r="CH657" i="50"/>
  <c r="CG657" i="50"/>
  <c r="CF657" i="50"/>
  <c r="BW657" i="50"/>
  <c r="BV657" i="50"/>
  <c r="CH1231" i="50"/>
  <c r="CG1231" i="50"/>
  <c r="CF1231" i="50"/>
  <c r="CE112" i="50"/>
  <c r="CH112" i="50"/>
  <c r="CG112" i="50"/>
  <c r="CF112" i="50"/>
  <c r="CE1133" i="50"/>
  <c r="CH1133" i="50"/>
  <c r="CG1133" i="50"/>
  <c r="CF1133" i="50"/>
  <c r="CE344" i="50"/>
  <c r="CH344" i="50"/>
  <c r="CG344" i="50"/>
  <c r="CF344" i="50"/>
  <c r="CH302" i="50"/>
  <c r="CG302" i="50"/>
  <c r="CF302" i="50"/>
  <c r="CH593" i="50"/>
  <c r="CG593" i="50"/>
  <c r="CF593" i="50"/>
  <c r="CH803" i="50"/>
  <c r="CG803" i="50"/>
  <c r="CF803" i="50"/>
  <c r="BV803" i="50"/>
  <c r="CH328" i="50"/>
  <c r="CG328" i="50"/>
  <c r="CF328" i="50"/>
  <c r="CH1089" i="50"/>
  <c r="CG1089" i="50"/>
  <c r="CF1089" i="50"/>
  <c r="CH1116" i="50"/>
  <c r="CG1116" i="50"/>
  <c r="CF1116" i="50"/>
  <c r="CH410" i="50"/>
  <c r="CG410" i="50"/>
  <c r="CF410" i="50"/>
  <c r="CE59" i="50"/>
  <c r="CG59" i="50"/>
  <c r="CH59" i="50"/>
  <c r="CF59" i="50"/>
  <c r="CE1034" i="50"/>
  <c r="CH1034" i="50"/>
  <c r="CG1034" i="50"/>
  <c r="CF1034" i="50"/>
  <c r="CE504" i="50"/>
  <c r="CH504" i="50"/>
  <c r="CG504" i="50"/>
  <c r="CF504" i="50"/>
  <c r="CH212" i="50"/>
  <c r="CG212" i="50"/>
  <c r="CF212" i="50"/>
  <c r="CH1390" i="50"/>
  <c r="CG1390" i="50"/>
  <c r="CF1390" i="50"/>
  <c r="CH293" i="50"/>
  <c r="CG293" i="50"/>
  <c r="CF293" i="50"/>
  <c r="CH501" i="50"/>
  <c r="CG501" i="50"/>
  <c r="CF501" i="50"/>
  <c r="CG432" i="50"/>
  <c r="CF432" i="50"/>
  <c r="CH432" i="50"/>
  <c r="CE595" i="50"/>
  <c r="CH595" i="50"/>
  <c r="CG595" i="50"/>
  <c r="CF595" i="50"/>
  <c r="CH1068" i="50"/>
  <c r="CG1068" i="50"/>
  <c r="CF1068" i="50"/>
  <c r="CH477" i="50"/>
  <c r="CG477" i="50"/>
  <c r="CF477" i="50"/>
  <c r="CH1224" i="50"/>
  <c r="CG1224" i="50"/>
  <c r="CF1224" i="50"/>
  <c r="CE423" i="50"/>
  <c r="CF423" i="50"/>
  <c r="CH423" i="50"/>
  <c r="CG423" i="50"/>
  <c r="CH262" i="50"/>
  <c r="CG262" i="50"/>
  <c r="CF262" i="50"/>
  <c r="CH1509" i="50"/>
  <c r="CG1509" i="50"/>
  <c r="CF1509" i="50"/>
  <c r="CE660" i="50"/>
  <c r="CF660" i="50"/>
  <c r="CH660" i="50"/>
  <c r="CE216" i="50"/>
  <c r="CG216" i="50"/>
  <c r="CH216" i="50"/>
  <c r="CF216" i="50"/>
  <c r="CH324" i="50"/>
  <c r="CG324" i="50"/>
  <c r="CF324" i="50"/>
  <c r="CE1521" i="50"/>
  <c r="CH1521" i="50"/>
  <c r="BX539" i="50"/>
  <c r="CH539" i="50"/>
  <c r="CG539" i="50"/>
  <c r="CF539" i="50"/>
  <c r="CH496" i="50"/>
  <c r="CG496" i="50"/>
  <c r="CF496" i="50"/>
  <c r="CE1435" i="50"/>
  <c r="CF1435" i="50"/>
  <c r="CH1435" i="50"/>
  <c r="CG1435" i="50"/>
  <c r="BV434" i="50"/>
  <c r="CH434" i="50"/>
  <c r="CG434" i="50"/>
  <c r="CF434" i="50"/>
  <c r="BX918" i="50"/>
  <c r="CH918" i="50"/>
  <c r="CG918" i="50"/>
  <c r="CF918" i="50"/>
  <c r="CE480" i="50"/>
  <c r="CG480" i="50"/>
  <c r="CF480" i="50"/>
  <c r="CG286" i="50"/>
  <c r="CH286" i="50"/>
  <c r="CF286" i="50"/>
  <c r="CH1486" i="50"/>
  <c r="CG1486" i="50"/>
  <c r="CF1486" i="50"/>
  <c r="BV79" i="50"/>
  <c r="BW781" i="50"/>
  <c r="BX1034" i="50"/>
  <c r="BW643" i="50"/>
  <c r="CE147" i="50"/>
  <c r="CH147" i="50"/>
  <c r="CG147" i="50"/>
  <c r="BW834" i="50"/>
  <c r="CG834" i="50"/>
  <c r="CH834" i="50"/>
  <c r="CF834" i="50"/>
  <c r="BX976" i="50"/>
  <c r="CH976" i="50"/>
  <c r="CG976" i="50"/>
  <c r="CF976" i="50"/>
  <c r="CF966" i="50"/>
  <c r="CG966" i="50"/>
  <c r="CE1477" i="50"/>
  <c r="CH1477" i="50"/>
  <c r="CG1477" i="50"/>
  <c r="CF1477" i="50"/>
  <c r="CH298" i="50"/>
  <c r="CG298" i="50"/>
  <c r="CF298" i="50"/>
  <c r="CH414" i="50"/>
  <c r="CG414" i="50"/>
  <c r="CF414" i="50"/>
  <c r="CG110" i="50"/>
  <c r="CF110" i="50"/>
  <c r="CH110" i="50"/>
  <c r="CG674" i="50"/>
  <c r="CF674" i="50"/>
  <c r="CH674" i="50"/>
  <c r="CF521" i="50"/>
  <c r="CG521" i="50"/>
  <c r="CH521" i="50"/>
  <c r="BX51" i="50"/>
  <c r="CH51" i="50"/>
  <c r="CG51" i="50"/>
  <c r="CF51" i="50"/>
  <c r="CE273" i="50"/>
  <c r="CE129" i="50"/>
  <c r="CH129" i="50"/>
  <c r="CG129" i="50"/>
  <c r="CF129" i="50"/>
  <c r="CH572" i="50"/>
  <c r="CG572" i="50"/>
  <c r="BV597" i="50"/>
  <c r="CH597" i="50"/>
  <c r="CG597" i="50"/>
  <c r="BV380" i="50"/>
  <c r="CG380" i="50"/>
  <c r="CF380" i="50"/>
  <c r="BV1156" i="50"/>
  <c r="CF1156" i="50"/>
  <c r="CH1156" i="50"/>
  <c r="CG1156" i="50"/>
  <c r="CH1051" i="50"/>
  <c r="CG1051" i="50"/>
  <c r="CF1051" i="50"/>
  <c r="CE1526" i="50"/>
  <c r="CH1526" i="50"/>
  <c r="CG1526" i="50"/>
  <c r="CF1526" i="50"/>
  <c r="CE205" i="50"/>
  <c r="CF205" i="50"/>
  <c r="CH205" i="50"/>
  <c r="BW326" i="50"/>
  <c r="CF326" i="50"/>
  <c r="CG326" i="50"/>
  <c r="BV175" i="50"/>
  <c r="CH175" i="50"/>
  <c r="CG175" i="50"/>
  <c r="CF175" i="50"/>
  <c r="CF717" i="50"/>
  <c r="CG717" i="50"/>
  <c r="CH717" i="50"/>
  <c r="BV615" i="50"/>
  <c r="CH615" i="50"/>
  <c r="CF615" i="50"/>
  <c r="CH417" i="50"/>
  <c r="CG417" i="50"/>
  <c r="CF417" i="50"/>
  <c r="BX953" i="50"/>
  <c r="CH953" i="50"/>
  <c r="CG953" i="50"/>
  <c r="CF953" i="50"/>
  <c r="CE1176" i="50"/>
  <c r="CG1176" i="50"/>
  <c r="CF1176" i="50"/>
  <c r="CH1176" i="50"/>
  <c r="CE1520" i="50"/>
  <c r="CH1520" i="50"/>
  <c r="CG1520" i="50"/>
  <c r="CF1520" i="50"/>
  <c r="BX1540" i="50"/>
  <c r="CH1540" i="50"/>
  <c r="CG1540" i="50"/>
  <c r="CF1540" i="50"/>
  <c r="CE1258" i="50"/>
  <c r="CF1258" i="50"/>
  <c r="CE1543" i="50"/>
  <c r="CH1543" i="50"/>
  <c r="CG1543" i="50"/>
  <c r="CF1543" i="50"/>
  <c r="CH31" i="50"/>
  <c r="CG31" i="50"/>
  <c r="CF31" i="50"/>
  <c r="BV698" i="50"/>
  <c r="CH698" i="50"/>
  <c r="CG698" i="50"/>
  <c r="CF698" i="50"/>
  <c r="CF1184" i="50"/>
  <c r="CH1184" i="50"/>
  <c r="CG1184" i="50"/>
  <c r="CE1270" i="50"/>
  <c r="CH1270" i="50"/>
  <c r="CG1270" i="50"/>
  <c r="CF1270" i="50"/>
  <c r="BV1223" i="50"/>
  <c r="CH1409" i="50"/>
  <c r="CG1409" i="50"/>
  <c r="CF1409" i="50"/>
  <c r="CH1391" i="50"/>
  <c r="CG1391" i="50"/>
  <c r="CF1391" i="50"/>
  <c r="CE1342" i="50"/>
  <c r="CF1342" i="50"/>
  <c r="CE1450" i="50"/>
  <c r="CH1450" i="50"/>
  <c r="CG1450" i="50"/>
  <c r="CF1450" i="50"/>
  <c r="CF1053" i="50"/>
  <c r="CH1053" i="50"/>
  <c r="CG1053" i="50"/>
  <c r="CH1365" i="50"/>
  <c r="CG1365" i="50"/>
  <c r="CF1365" i="50"/>
  <c r="CE1363" i="50"/>
  <c r="CH1363" i="50"/>
  <c r="CG1363" i="50"/>
  <c r="CF1363" i="50"/>
  <c r="CE1554" i="50"/>
  <c r="CH1554" i="50"/>
  <c r="CG1554" i="50"/>
  <c r="CF1554" i="50"/>
  <c r="CE1484" i="50"/>
  <c r="CH1484" i="50"/>
  <c r="CG1484" i="50"/>
  <c r="CF1484" i="50"/>
  <c r="CH234" i="50"/>
  <c r="CG234" i="50"/>
  <c r="CF234" i="50"/>
  <c r="BV292" i="50"/>
  <c r="CG292" i="50"/>
  <c r="CH292" i="50"/>
  <c r="CF292" i="50"/>
  <c r="BV796" i="50"/>
  <c r="CH796" i="50"/>
  <c r="CG796" i="50"/>
  <c r="CF796" i="50"/>
  <c r="BW1040" i="50"/>
  <c r="CG1040" i="50"/>
  <c r="CF1040" i="50"/>
  <c r="CH1040" i="50"/>
  <c r="CG1166" i="50"/>
  <c r="CH788" i="50"/>
  <c r="CG788" i="50"/>
  <c r="CF788" i="50"/>
  <c r="BW1255" i="50"/>
  <c r="CF1255" i="50"/>
  <c r="CH1255" i="50"/>
  <c r="CF578" i="50"/>
  <c r="CG578" i="50"/>
  <c r="CH578" i="50"/>
  <c r="BX890" i="50"/>
  <c r="CG890" i="50"/>
  <c r="CH890" i="50"/>
  <c r="CF890" i="50"/>
  <c r="CH1072" i="50"/>
  <c r="CF1072" i="50"/>
  <c r="CG1072" i="50"/>
  <c r="CH1084" i="50"/>
  <c r="CG1084" i="50"/>
  <c r="CF1084" i="50"/>
  <c r="CE322" i="50"/>
  <c r="CF322" i="50"/>
  <c r="CH322" i="50"/>
  <c r="CG322" i="50"/>
  <c r="CH650" i="50"/>
  <c r="CF650" i="50"/>
  <c r="BV798" i="50"/>
  <c r="BV1035" i="50"/>
  <c r="CH1035" i="50"/>
  <c r="CG1035" i="50"/>
  <c r="CE362" i="50"/>
  <c r="CF362" i="50"/>
  <c r="CH362" i="50"/>
  <c r="CG362" i="50"/>
  <c r="CE625" i="50"/>
  <c r="CF625" i="50"/>
  <c r="CH625" i="50"/>
  <c r="CG625" i="50"/>
  <c r="CH902" i="50"/>
  <c r="CG902" i="50"/>
  <c r="CF902" i="50"/>
  <c r="BV485" i="50"/>
  <c r="CF485" i="50"/>
  <c r="CE1423" i="50"/>
  <c r="CF1423" i="50"/>
  <c r="CG1423" i="50"/>
  <c r="CH1423" i="50"/>
  <c r="CH232" i="50"/>
  <c r="CG232" i="50"/>
  <c r="CF232" i="50"/>
  <c r="CE1428" i="50"/>
  <c r="CG1428" i="50"/>
  <c r="CH1428" i="50"/>
  <c r="CF1428" i="50"/>
  <c r="CE706" i="50"/>
  <c r="CG706" i="50"/>
  <c r="CF706" i="50"/>
  <c r="BX226" i="50"/>
  <c r="BV300" i="50"/>
  <c r="CF300" i="50"/>
  <c r="CG300" i="50"/>
  <c r="BV375" i="50"/>
  <c r="CH375" i="50"/>
  <c r="CG375" i="50"/>
  <c r="CF375" i="50"/>
  <c r="CE895" i="50"/>
  <c r="CF895" i="50"/>
  <c r="CH895" i="50"/>
  <c r="CG895" i="50"/>
  <c r="BW196" i="50"/>
  <c r="CH196" i="50"/>
  <c r="CE491" i="50"/>
  <c r="CH491" i="50"/>
  <c r="CF491" i="50"/>
  <c r="BV664" i="50"/>
  <c r="CH664" i="50"/>
  <c r="CG664" i="50"/>
  <c r="CF664" i="50"/>
  <c r="CH952" i="50"/>
  <c r="CG952" i="50"/>
  <c r="CF952" i="50"/>
  <c r="BV1094" i="50"/>
  <c r="CG1094" i="50"/>
  <c r="CH1094" i="50"/>
  <c r="CF1094" i="50"/>
  <c r="CG338" i="50"/>
  <c r="CF338" i="50"/>
  <c r="CH338" i="50"/>
  <c r="CF1102" i="50"/>
  <c r="CG1102" i="50"/>
  <c r="CE279" i="50"/>
  <c r="CF279" i="50"/>
  <c r="CE935" i="50"/>
  <c r="CG935" i="50"/>
  <c r="CF935" i="50"/>
  <c r="CE211" i="50"/>
  <c r="CH211" i="50"/>
  <c r="CG211" i="50"/>
  <c r="CF211" i="50"/>
  <c r="CE334" i="50"/>
  <c r="CH334" i="50"/>
  <c r="CG334" i="50"/>
  <c r="CF334" i="50"/>
  <c r="CH568" i="50"/>
  <c r="CG568" i="50"/>
  <c r="CF568" i="50"/>
  <c r="CE165" i="50"/>
  <c r="CG165" i="50"/>
  <c r="CH165" i="50"/>
  <c r="CF165" i="50"/>
  <c r="CE1531" i="50"/>
  <c r="CH1531" i="50"/>
  <c r="CG1531" i="50"/>
  <c r="CF1531" i="50"/>
  <c r="CE265" i="50"/>
  <c r="CH265" i="50"/>
  <c r="CF265" i="50"/>
  <c r="CE585" i="50"/>
  <c r="CH585" i="50"/>
  <c r="CG585" i="50"/>
  <c r="CF585" i="50"/>
  <c r="CE829" i="50"/>
  <c r="CH829" i="50"/>
  <c r="CG829" i="50"/>
  <c r="CF829" i="50"/>
  <c r="CE429" i="50"/>
  <c r="CG429" i="50"/>
  <c r="CF429" i="50"/>
  <c r="CH429" i="50"/>
  <c r="CE621" i="50"/>
  <c r="CH621" i="50"/>
  <c r="CG621" i="50"/>
  <c r="CE1370" i="50"/>
  <c r="CH1370" i="50"/>
  <c r="CG1370" i="50"/>
  <c r="CF1370" i="50"/>
  <c r="CH1220" i="50"/>
  <c r="CG1220" i="50"/>
  <c r="CH1203" i="50"/>
  <c r="CG1203" i="50"/>
  <c r="CF1203" i="50"/>
  <c r="CH1522" i="50"/>
  <c r="CG1522" i="50"/>
  <c r="CF1522" i="50"/>
  <c r="BW1463" i="50"/>
  <c r="CG1463" i="50"/>
  <c r="CF1463" i="50"/>
  <c r="CH1463" i="50"/>
  <c r="CE1499" i="50"/>
  <c r="CH1499" i="50"/>
  <c r="CG1499" i="50"/>
  <c r="CF1499" i="50"/>
  <c r="BV1422" i="50"/>
  <c r="BV554" i="50"/>
  <c r="CH554" i="50"/>
  <c r="CG554" i="50"/>
  <c r="CF554" i="50"/>
  <c r="CH474" i="50"/>
  <c r="CG474" i="50"/>
  <c r="CF474" i="50"/>
  <c r="CH1563" i="50"/>
  <c r="CG1563" i="50"/>
  <c r="CF1563" i="50"/>
  <c r="CH1344" i="50"/>
  <c r="CG1344" i="50"/>
  <c r="CF1344" i="50"/>
  <c r="BV627" i="50"/>
  <c r="CG627" i="50"/>
  <c r="CE730" i="50"/>
  <c r="CH730" i="50"/>
  <c r="CG730" i="50"/>
  <c r="CF730" i="50"/>
  <c r="CE1392" i="50"/>
  <c r="CH1392" i="50"/>
  <c r="CG1392" i="50"/>
  <c r="CF1392" i="50"/>
  <c r="CH561" i="50"/>
  <c r="CG561" i="50"/>
  <c r="CF561" i="50"/>
  <c r="BW900" i="50"/>
  <c r="CG900" i="50"/>
  <c r="CH900" i="50"/>
  <c r="CH550" i="50"/>
  <c r="CG550" i="50"/>
  <c r="CF550" i="50"/>
  <c r="BW457" i="50"/>
  <c r="CH457" i="50"/>
  <c r="CG457" i="50"/>
  <c r="CF457" i="50"/>
  <c r="CH733" i="50"/>
  <c r="CG733" i="50"/>
  <c r="CF733" i="50"/>
  <c r="CH239" i="50"/>
  <c r="CG239" i="50"/>
  <c r="CH420" i="50"/>
  <c r="CG420" i="50"/>
  <c r="CF420" i="50"/>
  <c r="CH1542" i="50"/>
  <c r="CG1542" i="50"/>
  <c r="CF1542" i="50"/>
  <c r="CH951" i="50"/>
  <c r="CG951" i="50"/>
  <c r="CF951" i="50"/>
  <c r="BV492" i="50"/>
  <c r="CH492" i="50"/>
  <c r="CG492" i="50"/>
  <c r="CF492" i="50"/>
  <c r="BX84" i="50"/>
  <c r="CH84" i="50"/>
  <c r="CG84" i="50"/>
  <c r="CF84" i="50"/>
  <c r="CE1158" i="50"/>
  <c r="CG1158" i="50"/>
  <c r="CF1158" i="50"/>
  <c r="CG1125" i="50"/>
  <c r="CH1125" i="50"/>
  <c r="CF1125" i="50"/>
  <c r="CE878" i="50"/>
  <c r="CH878" i="50"/>
  <c r="CG878" i="50"/>
  <c r="CF878" i="50"/>
  <c r="CH1124" i="50"/>
  <c r="CG1124" i="50"/>
  <c r="CF1124" i="50"/>
  <c r="CH133" i="50"/>
  <c r="CG133" i="50"/>
  <c r="CF133" i="50"/>
  <c r="CH42" i="50"/>
  <c r="CG42" i="50"/>
  <c r="CF42" i="50"/>
  <c r="CE820" i="50"/>
  <c r="CH820" i="50"/>
  <c r="CG820" i="50"/>
  <c r="CF820" i="50"/>
  <c r="CE1112" i="50"/>
  <c r="CH1112" i="50"/>
  <c r="CG1112" i="50"/>
  <c r="CF1112" i="50"/>
  <c r="CH891" i="50"/>
  <c r="CG891" i="50"/>
  <c r="CF891" i="50"/>
  <c r="CH1077" i="50"/>
  <c r="CG1077" i="50"/>
  <c r="CF1077" i="50"/>
  <c r="CE708" i="50"/>
  <c r="CH708" i="50"/>
  <c r="CG708" i="50"/>
  <c r="CF708" i="50"/>
  <c r="CH855" i="50"/>
  <c r="CG855" i="50"/>
  <c r="CF855" i="50"/>
  <c r="CH758" i="50"/>
  <c r="CG758" i="50"/>
  <c r="CF758" i="50"/>
  <c r="BV1261" i="50"/>
  <c r="CH1261" i="50"/>
  <c r="CG1261" i="50"/>
  <c r="CF1261" i="50"/>
  <c r="CH468" i="50"/>
  <c r="CG468" i="50"/>
  <c r="CF468" i="50"/>
  <c r="CH340" i="50"/>
  <c r="CG340" i="50"/>
  <c r="CF340" i="50"/>
  <c r="CE792" i="50"/>
  <c r="CH792" i="50"/>
  <c r="CG792" i="50"/>
  <c r="CF792" i="50"/>
  <c r="CH1132" i="50"/>
  <c r="CG1132" i="50"/>
  <c r="CF1132" i="50"/>
  <c r="CH847" i="50"/>
  <c r="CG847" i="50"/>
  <c r="CF847" i="50"/>
  <c r="CH1442" i="50"/>
  <c r="CG1442" i="50"/>
  <c r="CF1442" i="50"/>
  <c r="CH478" i="50"/>
  <c r="CG478" i="50"/>
  <c r="CF478" i="50"/>
  <c r="CH839" i="50"/>
  <c r="CG839" i="50"/>
  <c r="CF839" i="50"/>
  <c r="CH1195" i="50"/>
  <c r="CG1195" i="50"/>
  <c r="CF1195" i="50"/>
  <c r="CH78" i="50"/>
  <c r="CG78" i="50"/>
  <c r="CF78" i="50"/>
  <c r="CH36" i="50"/>
  <c r="CG36" i="50"/>
  <c r="CF36" i="50"/>
  <c r="CH407" i="50"/>
  <c r="CG407" i="50"/>
  <c r="CF407" i="50"/>
  <c r="CH537" i="50"/>
  <c r="CG537" i="50"/>
  <c r="CF537" i="50"/>
  <c r="CH415" i="50"/>
  <c r="CG415" i="50"/>
  <c r="CF415" i="50"/>
  <c r="CH765" i="50"/>
  <c r="CG765" i="50"/>
  <c r="CF765" i="50"/>
  <c r="CH840" i="50"/>
  <c r="CG840" i="50"/>
  <c r="CF840" i="50"/>
  <c r="CH810" i="50"/>
  <c r="CG810" i="50"/>
  <c r="CF810" i="50"/>
  <c r="CH111" i="50"/>
  <c r="CG111" i="50"/>
  <c r="CF111" i="50"/>
  <c r="CE779" i="50"/>
  <c r="CH779" i="50"/>
  <c r="CG779" i="50"/>
  <c r="CF779" i="50"/>
  <c r="CH837" i="50"/>
  <c r="CG837" i="50"/>
  <c r="CF837" i="50"/>
  <c r="CE771" i="50"/>
  <c r="CH771" i="50"/>
  <c r="CG771" i="50"/>
  <c r="CF771" i="50"/>
  <c r="CH431" i="50"/>
  <c r="CG431" i="50"/>
  <c r="CF431" i="50"/>
  <c r="CH981" i="50"/>
  <c r="CG981" i="50"/>
  <c r="CF981" i="50"/>
  <c r="CH1122" i="50"/>
  <c r="CG1122" i="50"/>
  <c r="CF1122" i="50"/>
  <c r="CE763" i="50"/>
  <c r="CH763" i="50"/>
  <c r="CG763" i="50"/>
  <c r="CF763" i="50"/>
  <c r="CE98" i="50"/>
  <c r="CG98" i="50"/>
  <c r="CF98" i="50"/>
  <c r="CE876" i="50"/>
  <c r="CH876" i="50"/>
  <c r="CG876" i="50"/>
  <c r="CF876" i="50"/>
  <c r="CH1120" i="50"/>
  <c r="CG1120" i="50"/>
  <c r="CF1120" i="50"/>
  <c r="CH921" i="50"/>
  <c r="CG921" i="50"/>
  <c r="CF921" i="50"/>
  <c r="CE557" i="50"/>
  <c r="CH557" i="50"/>
  <c r="CG557" i="50"/>
  <c r="CF557" i="50"/>
  <c r="CE450" i="50"/>
  <c r="CH450" i="50"/>
  <c r="CG450" i="50"/>
  <c r="CF450" i="50"/>
  <c r="CE833" i="50"/>
  <c r="CH833" i="50"/>
  <c r="CG833" i="50"/>
  <c r="CF833" i="50"/>
  <c r="CE541" i="50"/>
  <c r="CH541" i="50"/>
  <c r="CG541" i="50"/>
  <c r="CF541" i="50"/>
  <c r="CE1135" i="50"/>
  <c r="CH1135" i="50"/>
  <c r="CG1135" i="50"/>
  <c r="CF1135" i="50"/>
  <c r="CE1452" i="50"/>
  <c r="CH1452" i="50"/>
  <c r="CG1452" i="50"/>
  <c r="CF1452" i="50"/>
  <c r="CE784" i="50"/>
  <c r="CF784" i="50"/>
  <c r="CG784" i="50"/>
  <c r="CE861" i="50"/>
  <c r="CH861" i="50"/>
  <c r="CG861" i="50"/>
  <c r="CF861" i="50"/>
  <c r="CE983" i="50"/>
  <c r="CG983" i="50"/>
  <c r="CF983" i="50"/>
  <c r="CH983" i="50"/>
  <c r="CH675" i="50"/>
  <c r="CG675" i="50"/>
  <c r="CF444" i="50"/>
  <c r="CG444" i="50"/>
  <c r="CE546" i="50"/>
  <c r="CF546" i="50"/>
  <c r="CH546" i="50"/>
  <c r="CG546" i="50"/>
  <c r="CE196" i="50"/>
  <c r="CE1215" i="50"/>
  <c r="CF1215" i="50"/>
  <c r="CH1215" i="50"/>
  <c r="CG1215" i="50"/>
  <c r="CH626" i="50"/>
  <c r="CG626" i="50"/>
  <c r="CF626" i="50"/>
  <c r="CH808" i="50"/>
  <c r="CG808" i="50"/>
  <c r="CF808" i="50"/>
  <c r="CH472" i="50"/>
  <c r="CG472" i="50"/>
  <c r="CF472" i="50"/>
  <c r="CH1250" i="50"/>
  <c r="CG1250" i="50"/>
  <c r="CF1250" i="50"/>
  <c r="CH127" i="50"/>
  <c r="CG127" i="50"/>
  <c r="CF127" i="50"/>
  <c r="CF518" i="50"/>
  <c r="CH366" i="50"/>
  <c r="CG366" i="50"/>
  <c r="CF366" i="50"/>
  <c r="CG499" i="50"/>
  <c r="CF499" i="50"/>
  <c r="CE600" i="50"/>
  <c r="CF600" i="50"/>
  <c r="CH600" i="50"/>
  <c r="CG600" i="50"/>
  <c r="CH1465" i="50"/>
  <c r="CG1465" i="50"/>
  <c r="CF1465" i="50"/>
  <c r="CH220" i="50"/>
  <c r="CG220" i="50"/>
  <c r="CF220" i="50"/>
  <c r="CF246" i="50"/>
  <c r="CG1353" i="50"/>
  <c r="CF1353" i="50"/>
  <c r="CH1081" i="50"/>
  <c r="CG1342" i="50"/>
  <c r="CE94" i="50"/>
  <c r="CH94" i="50"/>
  <c r="CG94" i="50"/>
  <c r="CF94" i="50"/>
  <c r="CF231" i="50"/>
  <c r="CH1271" i="50"/>
  <c r="CH574" i="50"/>
  <c r="CG574" i="50"/>
  <c r="CF574" i="50"/>
  <c r="CH1433" i="50"/>
  <c r="CH1258" i="50"/>
  <c r="CF601" i="50"/>
  <c r="CH1166" i="50"/>
  <c r="CH39" i="50"/>
  <c r="CG39" i="50"/>
  <c r="CF39" i="50"/>
  <c r="CF881" i="50"/>
  <c r="CH1353" i="50"/>
  <c r="CH47" i="50"/>
  <c r="CF166" i="50"/>
  <c r="CG1422" i="50"/>
  <c r="CH499" i="50"/>
  <c r="CF1013" i="50"/>
  <c r="CF147" i="50"/>
  <c r="CF144" i="50"/>
  <c r="CG1012" i="50"/>
  <c r="CH1356" i="50"/>
  <c r="CE526" i="50"/>
  <c r="CH526" i="50"/>
  <c r="CG526" i="50"/>
  <c r="CF526" i="50"/>
  <c r="CH226" i="50"/>
  <c r="CG226" i="50"/>
  <c r="CF226" i="50"/>
  <c r="CE699" i="50"/>
  <c r="CH699" i="50"/>
  <c r="CG699" i="50"/>
  <c r="CH217" i="50"/>
  <c r="CG217" i="50"/>
  <c r="CF217" i="50"/>
  <c r="CH924" i="50"/>
  <c r="CG924" i="50"/>
  <c r="CF924" i="50"/>
  <c r="CH645" i="50"/>
  <c r="CG645" i="50"/>
  <c r="CF645" i="50"/>
  <c r="BV737" i="50"/>
  <c r="BV1034" i="50"/>
  <c r="BW504" i="50"/>
  <c r="CF66" i="50"/>
  <c r="CH66" i="50"/>
  <c r="CG66" i="50"/>
  <c r="BW193" i="50"/>
  <c r="CG193" i="50"/>
  <c r="CF193" i="50"/>
  <c r="CH193" i="50"/>
  <c r="CE372" i="50"/>
  <c r="CG372" i="50"/>
  <c r="CF372" i="50"/>
  <c r="CE428" i="50"/>
  <c r="CH428" i="50"/>
  <c r="CG428" i="50"/>
  <c r="BW721" i="50"/>
  <c r="CG721" i="50"/>
  <c r="BX43" i="50"/>
  <c r="CG43" i="50"/>
  <c r="CH43" i="50"/>
  <c r="CF43" i="50"/>
  <c r="CH235" i="50"/>
  <c r="CG235" i="50"/>
  <c r="CF235" i="50"/>
  <c r="CG773" i="50"/>
  <c r="CH773" i="50"/>
  <c r="CF773" i="50"/>
  <c r="CE44" i="50"/>
  <c r="CF44" i="50"/>
  <c r="CG44" i="50"/>
  <c r="CH44" i="50"/>
  <c r="BW22" i="50"/>
  <c r="CF22" i="50"/>
  <c r="CH22" i="50"/>
  <c r="CG22" i="50"/>
  <c r="CG998" i="50"/>
  <c r="CF998" i="50"/>
  <c r="BW114" i="50"/>
  <c r="CH114" i="50"/>
  <c r="CF114" i="50"/>
  <c r="CG114" i="50"/>
  <c r="BW676" i="50"/>
  <c r="CG676" i="50"/>
  <c r="CF676" i="50"/>
  <c r="CE416" i="50"/>
  <c r="CH416" i="50"/>
  <c r="CG416" i="50"/>
  <c r="CG587" i="50"/>
  <c r="CF587" i="50"/>
  <c r="CH587" i="50"/>
  <c r="BV914" i="50"/>
  <c r="CF914" i="50"/>
  <c r="CH914" i="50"/>
  <c r="CG723" i="50"/>
  <c r="CF723" i="50"/>
  <c r="CH723" i="50"/>
  <c r="BX1180" i="50"/>
  <c r="CE1312" i="50"/>
  <c r="CH1312" i="50"/>
  <c r="CG1312" i="50"/>
  <c r="CF1312" i="50"/>
  <c r="BV16" i="50"/>
  <c r="CG16" i="50"/>
  <c r="CH16" i="50"/>
  <c r="CF16" i="50"/>
  <c r="CH307" i="50"/>
  <c r="CF307" i="50"/>
  <c r="BW302" i="50"/>
  <c r="BW623" i="50"/>
  <c r="CH623" i="50"/>
  <c r="CF623" i="50"/>
  <c r="CE1015" i="50"/>
  <c r="BV1078" i="50"/>
  <c r="CH1078" i="50"/>
  <c r="CG1078" i="50"/>
  <c r="CF1078" i="50"/>
  <c r="CG936" i="50"/>
  <c r="CF936" i="50"/>
  <c r="CH936" i="50"/>
  <c r="CF1242" i="50"/>
  <c r="CG1242" i="50"/>
  <c r="CH992" i="50"/>
  <c r="CF992" i="50"/>
  <c r="CG992" i="50"/>
  <c r="CH1458" i="50"/>
  <c r="CG1458" i="50"/>
  <c r="CF1458" i="50"/>
  <c r="CH905" i="50"/>
  <c r="CG905" i="50"/>
  <c r="CF905" i="50"/>
  <c r="CE1474" i="50"/>
  <c r="CH1474" i="50"/>
  <c r="CG1474" i="50"/>
  <c r="CF1474" i="50"/>
  <c r="CE1470" i="50"/>
  <c r="CH1470" i="50"/>
  <c r="CG1470" i="50"/>
  <c r="CF1470" i="50"/>
  <c r="CE1178" i="50"/>
  <c r="CH1178" i="50"/>
  <c r="CF1178" i="50"/>
  <c r="CG1178" i="50"/>
  <c r="CH1297" i="50"/>
  <c r="CG1297" i="50"/>
  <c r="CF1297" i="50"/>
  <c r="CH1502" i="50"/>
  <c r="CF1502" i="50"/>
  <c r="CG1502" i="50"/>
  <c r="CE978" i="50"/>
  <c r="CH978" i="50"/>
  <c r="CE1547" i="50"/>
  <c r="CH1547" i="50"/>
  <c r="CG1547" i="50"/>
  <c r="CF1547" i="50"/>
  <c r="CH1396" i="50"/>
  <c r="CG1396" i="50"/>
  <c r="CF1396" i="50"/>
  <c r="CE1103" i="50"/>
  <c r="CH1103" i="50"/>
  <c r="CG1103" i="50"/>
  <c r="CF1103" i="50"/>
  <c r="CH1375" i="50"/>
  <c r="CG1375" i="50"/>
  <c r="CF1375" i="50"/>
  <c r="CH1361" i="50"/>
  <c r="CG1361" i="50"/>
  <c r="CF1361" i="50"/>
  <c r="CE1378" i="50"/>
  <c r="CH1378" i="50"/>
  <c r="CG1378" i="50"/>
  <c r="CF1378" i="50"/>
  <c r="CG1497" i="50"/>
  <c r="CF1497" i="50"/>
  <c r="CE1488" i="50"/>
  <c r="CH1488" i="50"/>
  <c r="CG1488" i="50"/>
  <c r="CF1488" i="50"/>
  <c r="CE1325" i="50"/>
  <c r="CF1325" i="50"/>
  <c r="CG1325" i="50"/>
  <c r="CH1350" i="50"/>
  <c r="CG1350" i="50"/>
  <c r="CF1350" i="50"/>
  <c r="BX254" i="50"/>
  <c r="CH254" i="50"/>
  <c r="CF254" i="50"/>
  <c r="BV1073" i="50"/>
  <c r="CG1073" i="50"/>
  <c r="CH1073" i="50"/>
  <c r="CF1073" i="50"/>
  <c r="CE1377" i="50"/>
  <c r="CG1377" i="50"/>
  <c r="CF1377" i="50"/>
  <c r="BX328" i="50"/>
  <c r="BV853" i="50"/>
  <c r="CH853" i="50"/>
  <c r="CG853" i="50"/>
  <c r="CF853" i="50"/>
  <c r="CF907" i="50"/>
  <c r="CG907" i="50"/>
  <c r="CH907" i="50"/>
  <c r="BV577" i="50"/>
  <c r="CH577" i="50"/>
  <c r="CG577" i="50"/>
  <c r="CF577" i="50"/>
  <c r="CH906" i="50"/>
  <c r="CG906" i="50"/>
  <c r="CF906" i="50"/>
  <c r="CE1175" i="50"/>
  <c r="CF1175" i="50"/>
  <c r="CG1175" i="50"/>
  <c r="CE1250" i="50"/>
  <c r="CE924" i="50"/>
  <c r="CH238" i="50"/>
  <c r="CG238" i="50"/>
  <c r="CF238" i="50"/>
  <c r="CE481" i="50"/>
  <c r="CG481" i="50"/>
  <c r="CH481" i="50"/>
  <c r="BW562" i="50"/>
  <c r="CG562" i="50"/>
  <c r="CH562" i="50"/>
  <c r="CE632" i="50"/>
  <c r="CG632" i="50"/>
  <c r="CF632" i="50"/>
  <c r="CH632" i="50"/>
  <c r="CE1183" i="50"/>
  <c r="BV973" i="50"/>
  <c r="CF973" i="50"/>
  <c r="CH973" i="50"/>
  <c r="CG973" i="50"/>
  <c r="BW176" i="50"/>
  <c r="CG176" i="50"/>
  <c r="CF176" i="50"/>
  <c r="CH336" i="50"/>
  <c r="CG336" i="50"/>
  <c r="CF336" i="50"/>
  <c r="CH648" i="50"/>
  <c r="CG648" i="50"/>
  <c r="CF648" i="50"/>
  <c r="BV280" i="50"/>
  <c r="CH280" i="50"/>
  <c r="CG280" i="50"/>
  <c r="CH1546" i="50"/>
  <c r="CG1546" i="50"/>
  <c r="CF1546" i="50"/>
  <c r="CH210" i="50"/>
  <c r="CF210" i="50"/>
  <c r="BV490" i="50"/>
  <c r="CH490" i="50"/>
  <c r="CG490" i="50"/>
  <c r="BV519" i="50"/>
  <c r="CG519" i="50"/>
  <c r="CG1113" i="50"/>
  <c r="CF1113" i="50"/>
  <c r="CH1113" i="50"/>
  <c r="BV560" i="50"/>
  <c r="CH560" i="50"/>
  <c r="CG560" i="50"/>
  <c r="CF560" i="50"/>
  <c r="BV209" i="50"/>
  <c r="CH209" i="50"/>
  <c r="CG209" i="50"/>
  <c r="CF209" i="50"/>
  <c r="CH589" i="50"/>
  <c r="CF589" i="50"/>
  <c r="CE381" i="50"/>
  <c r="CH381" i="50"/>
  <c r="CF381" i="50"/>
  <c r="CG381" i="50"/>
  <c r="CH1432" i="50"/>
  <c r="CG1432" i="50"/>
  <c r="CF1432" i="50"/>
  <c r="CE1404" i="50"/>
  <c r="CG1404" i="50"/>
  <c r="CF1404" i="50"/>
  <c r="CG968" i="50"/>
  <c r="CF968" i="50"/>
  <c r="CG105" i="50"/>
  <c r="CH105" i="50"/>
  <c r="CF105" i="50"/>
  <c r="CE1023" i="50"/>
  <c r="CH1023" i="50"/>
  <c r="CG1023" i="50"/>
  <c r="CF1023" i="50"/>
  <c r="CE941" i="50"/>
  <c r="CF941" i="50"/>
  <c r="CH941" i="50"/>
  <c r="CG941" i="50"/>
  <c r="CE1419" i="50"/>
  <c r="CH1419" i="50"/>
  <c r="CG1419" i="50"/>
  <c r="CF1419" i="50"/>
  <c r="CE1548" i="50"/>
  <c r="CH1548" i="50"/>
  <c r="CG1548" i="50"/>
  <c r="CF1548" i="50"/>
  <c r="CE1384" i="50"/>
  <c r="CH1384" i="50"/>
  <c r="CG1384" i="50"/>
  <c r="CF1384" i="50"/>
  <c r="CF458" i="50"/>
  <c r="CH458" i="50"/>
  <c r="CG458" i="50"/>
  <c r="BW470" i="50"/>
  <c r="CH470" i="50"/>
  <c r="CG470" i="50"/>
  <c r="BW1382" i="50"/>
  <c r="CH1382" i="50"/>
  <c r="CF1382" i="50"/>
  <c r="CG1382" i="50"/>
  <c r="CH928" i="50"/>
  <c r="CG928" i="50"/>
  <c r="BV449" i="50"/>
  <c r="CH449" i="50"/>
  <c r="CG449" i="50"/>
  <c r="CF449" i="50"/>
  <c r="CF959" i="50"/>
  <c r="CH959" i="50"/>
  <c r="CE1372" i="50"/>
  <c r="CG1372" i="50"/>
  <c r="CF1372" i="50"/>
  <c r="CH1372" i="50"/>
  <c r="CH11" i="50"/>
  <c r="CG11" i="50"/>
  <c r="CF11" i="50"/>
  <c r="CE942" i="50"/>
  <c r="CH942" i="50"/>
  <c r="CG942" i="50"/>
  <c r="CF942" i="50"/>
  <c r="BW92" i="50"/>
  <c r="CH92" i="50"/>
  <c r="CG92" i="50"/>
  <c r="CF92" i="50"/>
  <c r="CE910" i="50"/>
  <c r="CH910" i="50"/>
  <c r="CF910" i="50"/>
  <c r="BX63" i="50"/>
  <c r="CH63" i="50"/>
  <c r="CG63" i="50"/>
  <c r="CF63" i="50"/>
  <c r="CH654" i="50"/>
  <c r="CG654" i="50"/>
  <c r="CF654" i="50"/>
  <c r="BX89" i="50"/>
  <c r="CE1528" i="50"/>
  <c r="CH1528" i="50"/>
  <c r="CG1528" i="50"/>
  <c r="CE1354" i="50"/>
  <c r="CH1354" i="50"/>
  <c r="CG1354" i="50"/>
  <c r="CF1354" i="50"/>
  <c r="CE671" i="50"/>
  <c r="CH671" i="50"/>
  <c r="CG671" i="50"/>
  <c r="CF671" i="50"/>
  <c r="BV1308" i="50"/>
  <c r="CH1308" i="50"/>
  <c r="CG1308" i="50"/>
  <c r="CH607" i="50"/>
  <c r="CG607" i="50"/>
  <c r="CF607" i="50"/>
  <c r="CH868" i="50"/>
  <c r="CG868" i="50"/>
  <c r="CF868" i="50"/>
  <c r="CH87" i="50"/>
  <c r="CG87" i="50"/>
  <c r="CF87" i="50"/>
  <c r="CH880" i="50"/>
  <c r="CG880" i="50"/>
  <c r="CF880" i="50"/>
  <c r="CE1206" i="50"/>
  <c r="CH1206" i="50"/>
  <c r="CG1206" i="50"/>
  <c r="CF1206" i="50"/>
  <c r="CE1550" i="50"/>
  <c r="CH1550" i="50"/>
  <c r="CG1550" i="50"/>
  <c r="CF1550" i="50"/>
  <c r="CH1007" i="50"/>
  <c r="CG1007" i="50"/>
  <c r="CF1007" i="50"/>
  <c r="CH559" i="50"/>
  <c r="CG559" i="50"/>
  <c r="CF559" i="50"/>
  <c r="CH370" i="50"/>
  <c r="CG370" i="50"/>
  <c r="CF370" i="50"/>
  <c r="CH535" i="50"/>
  <c r="CG535" i="50"/>
  <c r="CF535" i="50"/>
  <c r="CE1362" i="50"/>
  <c r="CH1362" i="50"/>
  <c r="CG1362" i="50"/>
  <c r="CF1362" i="50"/>
  <c r="CH1272" i="50"/>
  <c r="CG1272" i="50"/>
  <c r="CF1272" i="50"/>
  <c r="CH79" i="50"/>
  <c r="CG79" i="50"/>
  <c r="CF79" i="50"/>
  <c r="CE1538" i="50"/>
  <c r="CH1538" i="50"/>
  <c r="CF1538" i="50"/>
  <c r="CH442" i="50"/>
  <c r="CG442" i="50"/>
  <c r="CF442" i="50"/>
  <c r="CH703" i="50"/>
  <c r="CG703" i="50"/>
  <c r="CF703" i="50"/>
  <c r="CE534" i="50"/>
  <c r="CH534" i="50"/>
  <c r="CG534" i="50"/>
  <c r="CF534" i="50"/>
  <c r="CH867" i="50"/>
  <c r="CG867" i="50"/>
  <c r="CH397" i="50"/>
  <c r="CG397" i="50"/>
  <c r="CF397" i="50"/>
  <c r="CH977" i="50"/>
  <c r="CG977" i="50"/>
  <c r="CF977" i="50"/>
  <c r="CH710" i="50"/>
  <c r="CG710" i="50"/>
  <c r="CF710" i="50"/>
  <c r="CH1025" i="50"/>
  <c r="CG1025" i="50"/>
  <c r="CF1025" i="50"/>
  <c r="CE149" i="50"/>
  <c r="CH149" i="50"/>
  <c r="CG149" i="50"/>
  <c r="CF149" i="50"/>
  <c r="BX1418" i="50"/>
  <c r="CF1418" i="50"/>
  <c r="CG1418" i="50"/>
  <c r="CH1418" i="50"/>
  <c r="CH1071" i="50"/>
  <c r="CG1071" i="50"/>
  <c r="CF1071" i="50"/>
  <c r="CH1174" i="50"/>
  <c r="CG1174" i="50"/>
  <c r="CF1174" i="50"/>
  <c r="CE1127" i="50"/>
  <c r="CH1127" i="50"/>
  <c r="CG1127" i="50"/>
  <c r="CF1127" i="50"/>
  <c r="CH643" i="50"/>
  <c r="CG643" i="50"/>
  <c r="CF643" i="50"/>
  <c r="CE439" i="50"/>
  <c r="CH439" i="50"/>
  <c r="CG439" i="50"/>
  <c r="CF439" i="50"/>
  <c r="CH1243" i="50"/>
  <c r="CG1243" i="50"/>
  <c r="CF1243" i="50"/>
  <c r="CH702" i="50"/>
  <c r="CG702" i="50"/>
  <c r="CF702" i="50"/>
  <c r="CH805" i="50"/>
  <c r="CG805" i="50"/>
  <c r="CF805" i="50"/>
  <c r="CH949" i="50"/>
  <c r="CG949" i="50"/>
  <c r="CF949" i="50"/>
  <c r="CH406" i="50"/>
  <c r="CG406" i="50"/>
  <c r="CF406" i="50"/>
  <c r="CE440" i="50"/>
  <c r="CH440" i="50"/>
  <c r="CG440" i="50"/>
  <c r="CF440" i="50"/>
  <c r="CH611" i="50"/>
  <c r="CG611" i="50"/>
  <c r="CF611" i="50"/>
  <c r="CE661" i="50"/>
  <c r="CH661" i="50"/>
  <c r="CG661" i="50"/>
  <c r="CF661" i="50"/>
  <c r="CH109" i="50"/>
  <c r="CG109" i="50"/>
  <c r="CF109" i="50"/>
  <c r="CH693" i="50"/>
  <c r="CG693" i="50"/>
  <c r="CF693" i="50"/>
  <c r="CE40" i="50"/>
  <c r="CG40" i="50"/>
  <c r="CF40" i="50"/>
  <c r="CH40" i="50"/>
  <c r="CE987" i="50"/>
  <c r="CF987" i="50"/>
  <c r="CG987" i="50"/>
  <c r="CH987" i="50"/>
  <c r="CE1286" i="50"/>
  <c r="CH1286" i="50"/>
  <c r="CG1286" i="50"/>
  <c r="CF1286" i="50"/>
  <c r="CH894" i="50"/>
  <c r="CG894" i="50"/>
  <c r="CF894" i="50"/>
  <c r="CG680" i="50"/>
  <c r="CH680" i="50"/>
  <c r="CF680" i="50"/>
  <c r="CH1046" i="50"/>
  <c r="CG1046" i="50"/>
  <c r="CF1046" i="50"/>
  <c r="CH1514" i="50"/>
  <c r="CG1514" i="50"/>
  <c r="CF1514" i="50"/>
  <c r="CH441" i="50"/>
  <c r="CF441" i="50"/>
  <c r="CG929" i="50"/>
  <c r="CH929" i="50"/>
  <c r="CF929" i="50"/>
  <c r="CE1441" i="50"/>
  <c r="CH1441" i="50"/>
  <c r="CG1441" i="50"/>
  <c r="CF1441" i="50"/>
  <c r="CH852" i="50"/>
  <c r="CG852" i="50"/>
  <c r="CF852" i="50"/>
  <c r="CH564" i="50"/>
  <c r="CG564" i="50"/>
  <c r="CF564" i="50"/>
  <c r="CH811" i="50"/>
  <c r="CG811" i="50"/>
  <c r="CF811" i="50"/>
  <c r="CH135" i="50"/>
  <c r="CG135" i="50"/>
  <c r="CF135" i="50"/>
  <c r="CH282" i="50"/>
  <c r="CG282" i="50"/>
  <c r="CF282" i="50"/>
  <c r="CH884" i="50"/>
  <c r="CG884" i="50"/>
  <c r="CF884" i="50"/>
  <c r="CH984" i="50"/>
  <c r="CG984" i="50"/>
  <c r="CF984" i="50"/>
  <c r="CH146" i="50"/>
  <c r="CG146" i="50"/>
  <c r="CF146" i="50"/>
  <c r="CH673" i="50"/>
  <c r="CG673" i="50"/>
  <c r="CF673" i="50"/>
  <c r="CH1408" i="50"/>
  <c r="CG1408" i="50"/>
  <c r="CF1408" i="50"/>
  <c r="CH1276" i="50"/>
  <c r="CG1276" i="50"/>
  <c r="CF1276" i="50"/>
  <c r="CH1097" i="50"/>
  <c r="CF1097" i="50"/>
  <c r="CG551" i="50"/>
  <c r="CF551" i="50"/>
  <c r="CH551" i="50"/>
  <c r="CH246" i="50"/>
  <c r="CH1481" i="50"/>
  <c r="CG1481" i="50"/>
  <c r="CF1481" i="50"/>
  <c r="CG85" i="50"/>
  <c r="CG275" i="50"/>
  <c r="CH571" i="50"/>
  <c r="CG571" i="50"/>
  <c r="CF571" i="50"/>
  <c r="CH471" i="50"/>
  <c r="CG471" i="50"/>
  <c r="CF471" i="50"/>
  <c r="CH289" i="50"/>
  <c r="CG289" i="50"/>
  <c r="CG1517" i="50"/>
  <c r="CH508" i="50"/>
  <c r="CF289" i="50"/>
  <c r="CH251" i="50"/>
  <c r="CG251" i="50"/>
  <c r="CF251" i="50"/>
  <c r="CH1198" i="50"/>
  <c r="CG1198" i="50"/>
  <c r="CF1198" i="50"/>
  <c r="CF32" i="50"/>
  <c r="CF82" i="50"/>
  <c r="CG441" i="50"/>
  <c r="CF1035" i="50"/>
  <c r="CH881" i="50"/>
  <c r="CG1086" i="50"/>
  <c r="CF351" i="50"/>
  <c r="CH279" i="50"/>
  <c r="CG196" i="50"/>
  <c r="CG1337" i="50"/>
  <c r="CH315" i="50"/>
  <c r="CH968" i="50"/>
  <c r="CH1013" i="50"/>
  <c r="CH1497" i="50"/>
  <c r="CF1182" i="50"/>
  <c r="CF1528" i="50"/>
  <c r="CH998" i="50"/>
  <c r="CH444" i="50"/>
  <c r="CH1102" i="50"/>
  <c r="CG660" i="50"/>
  <c r="CH274" i="50"/>
  <c r="CF274" i="50"/>
  <c r="CG274" i="50"/>
  <c r="CH1381" i="50"/>
  <c r="CG1381" i="50"/>
  <c r="CF1381" i="50"/>
  <c r="CE923" i="50"/>
  <c r="CF923" i="50"/>
  <c r="CG923" i="50"/>
  <c r="CH923" i="50"/>
  <c r="CH314" i="50"/>
  <c r="CG314" i="50"/>
  <c r="CF314" i="50"/>
  <c r="CH1095" i="50"/>
  <c r="CG1095" i="50"/>
  <c r="CF1095" i="50"/>
  <c r="CF99" i="50"/>
  <c r="CH99" i="50"/>
  <c r="CG99" i="50"/>
  <c r="BX737" i="50"/>
  <c r="BV504" i="50"/>
  <c r="CH940" i="50"/>
  <c r="CG940" i="50"/>
  <c r="CF940" i="50"/>
  <c r="CH1489" i="50"/>
  <c r="CG1489" i="50"/>
  <c r="CF1489" i="50"/>
  <c r="BX608" i="50"/>
  <c r="CH608" i="50"/>
  <c r="CG608" i="50"/>
  <c r="CF608" i="50"/>
  <c r="CH893" i="50"/>
  <c r="CF893" i="50"/>
  <c r="CG1037" i="50"/>
  <c r="CH1037" i="50"/>
  <c r="CG540" i="50"/>
  <c r="CF540" i="50"/>
  <c r="BX113" i="50"/>
  <c r="CH113" i="50"/>
  <c r="CG113" i="50"/>
  <c r="CF113" i="50"/>
  <c r="CF948" i="50"/>
  <c r="CG948" i="50"/>
  <c r="BW1348" i="50"/>
  <c r="CH1348" i="50"/>
  <c r="CG1348" i="50"/>
  <c r="CF1348" i="50"/>
  <c r="CE1352" i="50"/>
  <c r="CH1352" i="50"/>
  <c r="CG1352" i="50"/>
  <c r="CF1352" i="50"/>
  <c r="CE1455" i="50"/>
  <c r="CH1455" i="50"/>
  <c r="CG1455" i="50"/>
  <c r="CF1455" i="50"/>
  <c r="BX197" i="50"/>
  <c r="CH197" i="50"/>
  <c r="CG197" i="50"/>
  <c r="CF197" i="50"/>
  <c r="CH342" i="50"/>
  <c r="CG342" i="50"/>
  <c r="CF342" i="50"/>
  <c r="CE716" i="50"/>
  <c r="CF716" i="50"/>
  <c r="CH716" i="50"/>
  <c r="BV873" i="50"/>
  <c r="CF873" i="50"/>
  <c r="CH873" i="50"/>
  <c r="CG873" i="50"/>
  <c r="CH1091" i="50"/>
  <c r="CG1091" i="50"/>
  <c r="CF1091" i="50"/>
  <c r="CE1280" i="50"/>
  <c r="CH1280" i="50"/>
  <c r="CG1280" i="50"/>
  <c r="CF1280" i="50"/>
  <c r="CH454" i="50"/>
  <c r="CG454" i="50"/>
  <c r="CF454" i="50"/>
  <c r="CH1292" i="50"/>
  <c r="CG1292" i="50"/>
  <c r="CF1292" i="50"/>
  <c r="CE1305" i="50"/>
  <c r="CH1305" i="50"/>
  <c r="CG1305" i="50"/>
  <c r="CF1305" i="50"/>
  <c r="BV1273" i="50"/>
  <c r="CH1273" i="50"/>
  <c r="CG1273" i="50"/>
  <c r="CE1317" i="50"/>
  <c r="CH1317" i="50"/>
  <c r="CG1317" i="50"/>
  <c r="CF1317" i="50"/>
  <c r="CH1496" i="50"/>
  <c r="CG1496" i="50"/>
  <c r="CF1496" i="50"/>
  <c r="CE1560" i="50"/>
  <c r="CH1560" i="50"/>
  <c r="CG1560" i="50"/>
  <c r="CF1560" i="50"/>
  <c r="CH1259" i="50"/>
  <c r="CG1259" i="50"/>
  <c r="CF1259" i="50"/>
  <c r="CE1539" i="50"/>
  <c r="CF1539" i="50"/>
  <c r="CH1539" i="50"/>
  <c r="CG1539" i="50"/>
  <c r="CH1491" i="50"/>
  <c r="CG1491" i="50"/>
  <c r="CF1491" i="50"/>
  <c r="CE1341" i="50"/>
  <c r="CH1341" i="50"/>
  <c r="CG1341" i="50"/>
  <c r="CF1341" i="50"/>
  <c r="CE1031" i="50"/>
  <c r="CH1031" i="50"/>
  <c r="CG1031" i="50"/>
  <c r="CF1031" i="50"/>
  <c r="CE1469" i="50"/>
  <c r="CH1469" i="50"/>
  <c r="CG1469" i="50"/>
  <c r="CF1469" i="50"/>
  <c r="BW214" i="50"/>
  <c r="CH214" i="50"/>
  <c r="CF348" i="50"/>
  <c r="CG348" i="50"/>
  <c r="CE1503" i="50"/>
  <c r="CH1503" i="50"/>
  <c r="CG1503" i="50"/>
  <c r="CF1503" i="50"/>
  <c r="CG244" i="50"/>
  <c r="CH244" i="50"/>
  <c r="CF244" i="50"/>
  <c r="CE345" i="50"/>
  <c r="CH345" i="50"/>
  <c r="CG345" i="50"/>
  <c r="CF345" i="50"/>
  <c r="BW1008" i="50"/>
  <c r="CH1008" i="50"/>
  <c r="CG1008" i="50"/>
  <c r="CF1008" i="50"/>
  <c r="CE1289" i="50"/>
  <c r="CF1289" i="50"/>
  <c r="CG1289" i="50"/>
  <c r="BW325" i="50"/>
  <c r="CH325" i="50"/>
  <c r="CG325" i="50"/>
  <c r="CF325" i="50"/>
  <c r="CG208" i="50"/>
  <c r="CH208" i="50"/>
  <c r="CF208" i="50"/>
  <c r="BX395" i="50"/>
  <c r="CH395" i="50"/>
  <c r="CG395" i="50"/>
  <c r="CF395" i="50"/>
  <c r="CF312" i="50"/>
  <c r="CG312" i="50"/>
  <c r="CH558" i="50"/>
  <c r="CG558" i="50"/>
  <c r="CF558" i="50"/>
  <c r="BX1559" i="50"/>
  <c r="CG1559" i="50"/>
  <c r="CE353" i="50"/>
  <c r="CH353" i="50"/>
  <c r="CF353" i="50"/>
  <c r="CG353" i="50"/>
  <c r="CG1043" i="50"/>
  <c r="CF1043" i="50"/>
  <c r="CH944" i="50"/>
  <c r="CG944" i="50"/>
  <c r="CF944" i="50"/>
  <c r="CE882" i="50"/>
  <c r="CH882" i="50"/>
  <c r="CG882" i="50"/>
  <c r="CF882" i="50"/>
  <c r="BW1066" i="50"/>
  <c r="CH1066" i="50"/>
  <c r="CG1066" i="50"/>
  <c r="CF1066" i="50"/>
  <c r="BV1193" i="50"/>
  <c r="CF1193" i="50"/>
  <c r="CG1193" i="50"/>
  <c r="CH1165" i="50"/>
  <c r="CG1165" i="50"/>
  <c r="CF1165" i="50"/>
  <c r="CH1525" i="50"/>
  <c r="CG1525" i="50"/>
  <c r="CF1525" i="50"/>
  <c r="CG885" i="50"/>
  <c r="CF885" i="50"/>
  <c r="CH885" i="50"/>
  <c r="CE850" i="50"/>
  <c r="CH850" i="50"/>
  <c r="CG850" i="50"/>
  <c r="CF850" i="50"/>
  <c r="BV266" i="50"/>
  <c r="CG266" i="50"/>
  <c r="BX309" i="50"/>
  <c r="CH309" i="50"/>
  <c r="CG309" i="50"/>
  <c r="CF309" i="50"/>
  <c r="BV1100" i="50"/>
  <c r="CH1100" i="50"/>
  <c r="CG1100" i="50"/>
  <c r="CF1100" i="50"/>
  <c r="CH1549" i="50"/>
  <c r="CG1549" i="50"/>
  <c r="CF1549" i="50"/>
  <c r="CH1295" i="50"/>
  <c r="CG1295" i="50"/>
  <c r="CF1295" i="50"/>
  <c r="CH962" i="50"/>
  <c r="CF962" i="50"/>
  <c r="CE1281" i="50"/>
  <c r="CF1281" i="50"/>
  <c r="CH1281" i="50"/>
  <c r="CG1281" i="50"/>
  <c r="CH801" i="50"/>
  <c r="CF801" i="50"/>
  <c r="CE1529" i="50"/>
  <c r="CH1529" i="50"/>
  <c r="CG1529" i="50"/>
  <c r="CF1529" i="50"/>
  <c r="BW180" i="50"/>
  <c r="CH180" i="50"/>
  <c r="CG180" i="50"/>
  <c r="CF180" i="50"/>
  <c r="CF319" i="50"/>
  <c r="CH1032" i="50"/>
  <c r="CG1032" i="50"/>
  <c r="CF1032" i="50"/>
  <c r="CE343" i="50"/>
  <c r="CF343" i="50"/>
  <c r="CH343" i="50"/>
  <c r="CG343" i="50"/>
  <c r="BW617" i="50"/>
  <c r="CF617" i="50"/>
  <c r="CH617" i="50"/>
  <c r="CG617" i="50"/>
  <c r="BV498" i="50"/>
  <c r="CH498" i="50"/>
  <c r="CG498" i="50"/>
  <c r="CF498" i="50"/>
  <c r="BV552" i="50"/>
  <c r="CH552" i="50"/>
  <c r="CG552" i="50"/>
  <c r="CF552" i="50"/>
  <c r="CE430" i="50"/>
  <c r="CG430" i="50"/>
  <c r="CF430" i="50"/>
  <c r="CH430" i="50"/>
  <c r="BX1167" i="50"/>
  <c r="CG46" i="50"/>
  <c r="CF46" i="50"/>
  <c r="BV1148" i="50"/>
  <c r="CH1148" i="50"/>
  <c r="CF88" i="50"/>
  <c r="CH88" i="50"/>
  <c r="CG88" i="50"/>
  <c r="BV549" i="50"/>
  <c r="CH549" i="50"/>
  <c r="CG549" i="50"/>
  <c r="CF549" i="50"/>
  <c r="BX134" i="50"/>
  <c r="CH134" i="50"/>
  <c r="CF134" i="50"/>
  <c r="CG134" i="50"/>
  <c r="CE1453" i="50"/>
  <c r="CF1453" i="50"/>
  <c r="CH1453" i="50"/>
  <c r="CG1453" i="50"/>
  <c r="CF1154" i="50"/>
  <c r="CH1154" i="50"/>
  <c r="CG1154" i="50"/>
  <c r="CH1490" i="50"/>
  <c r="CG1490" i="50"/>
  <c r="CF1490" i="50"/>
  <c r="CE1211" i="50"/>
  <c r="CH1211" i="50"/>
  <c r="CG1211" i="50"/>
  <c r="CF1211" i="50"/>
  <c r="CH1556" i="50"/>
  <c r="CG1556" i="50"/>
  <c r="CF1556" i="50"/>
  <c r="CE69" i="50"/>
  <c r="CG69" i="50"/>
  <c r="CH69" i="50"/>
  <c r="CF69" i="50"/>
  <c r="BV553" i="50"/>
  <c r="CF553" i="50"/>
  <c r="BV517" i="50"/>
  <c r="CH517" i="50"/>
  <c r="CG517" i="50"/>
  <c r="CF517" i="50"/>
  <c r="CG1210" i="50"/>
  <c r="CF1210" i="50"/>
  <c r="CH1210" i="50"/>
  <c r="CG304" i="50"/>
  <c r="CH304" i="50"/>
  <c r="CF304" i="50"/>
  <c r="CF694" i="50"/>
  <c r="CH694" i="50"/>
  <c r="CG694" i="50"/>
  <c r="CH1507" i="50"/>
  <c r="CG1507" i="50"/>
  <c r="CF1507" i="50"/>
  <c r="CF886" i="50"/>
  <c r="CG886" i="50"/>
  <c r="CE605" i="50"/>
  <c r="CH605" i="50"/>
  <c r="CG605" i="50"/>
  <c r="CF605" i="50"/>
  <c r="CH751" i="50"/>
  <c r="CG751" i="50"/>
  <c r="CF751" i="50"/>
  <c r="CH819" i="50"/>
  <c r="CG819" i="50"/>
  <c r="CF819" i="50"/>
  <c r="CH387" i="50"/>
  <c r="CG387" i="50"/>
  <c r="CF387" i="50"/>
  <c r="CG713" i="50"/>
  <c r="CH713" i="50"/>
  <c r="CF713" i="50"/>
  <c r="CH1169" i="50"/>
  <c r="CG1169" i="50"/>
  <c r="CF1169" i="50"/>
  <c r="CH764" i="50"/>
  <c r="CG764" i="50"/>
  <c r="CF764" i="50"/>
  <c r="BX809" i="50"/>
  <c r="CH809" i="50"/>
  <c r="CG809" i="50"/>
  <c r="CH65" i="50"/>
  <c r="CG65" i="50"/>
  <c r="CF65" i="50"/>
  <c r="CH1394" i="50"/>
  <c r="CG1394" i="50"/>
  <c r="CF1394" i="50"/>
  <c r="BX1061" i="50"/>
  <c r="CH1061" i="50"/>
  <c r="BX1116" i="50"/>
  <c r="CH1552" i="50"/>
  <c r="CG1552" i="50"/>
  <c r="CF1552" i="50"/>
  <c r="CH689" i="50"/>
  <c r="CG689" i="50"/>
  <c r="CF689" i="50"/>
  <c r="CH943" i="50"/>
  <c r="CG943" i="50"/>
  <c r="CF943" i="50"/>
  <c r="CH545" i="50"/>
  <c r="CG545" i="50"/>
  <c r="CF545" i="50"/>
  <c r="CE1293" i="50"/>
  <c r="CF1293" i="50"/>
  <c r="CG1293" i="50"/>
  <c r="CH1326" i="50"/>
  <c r="CG1326" i="50"/>
  <c r="CF1326" i="50"/>
  <c r="CH67" i="50"/>
  <c r="CG67" i="50"/>
  <c r="CF67" i="50"/>
  <c r="CH783" i="50"/>
  <c r="CG783" i="50"/>
  <c r="CF783" i="50"/>
  <c r="CH1161" i="50"/>
  <c r="CG1161" i="50"/>
  <c r="CF1161" i="50"/>
  <c r="CH690" i="50"/>
  <c r="CG690" i="50"/>
  <c r="CF690" i="50"/>
  <c r="CH1172" i="50"/>
  <c r="CG1172" i="50"/>
  <c r="CF1172" i="50"/>
  <c r="CH1222" i="50"/>
  <c r="CG1222" i="50"/>
  <c r="CF1222" i="50"/>
  <c r="CH510" i="50"/>
  <c r="CG510" i="50"/>
  <c r="CF510" i="50"/>
  <c r="BW339" i="50"/>
  <c r="CE581" i="50"/>
  <c r="CG581" i="50"/>
  <c r="CF581" i="50"/>
  <c r="CH581" i="50"/>
  <c r="CH663" i="50"/>
  <c r="CG663" i="50"/>
  <c r="CF663" i="50"/>
  <c r="CH24" i="50"/>
  <c r="CG24" i="50"/>
  <c r="CF24" i="50"/>
  <c r="CE10" i="50"/>
  <c r="CH10" i="50"/>
  <c r="CG10" i="50"/>
  <c r="CF10" i="50"/>
  <c r="CE622" i="50"/>
  <c r="CH622" i="50"/>
  <c r="CG622" i="50"/>
  <c r="CF622" i="50"/>
  <c r="CH1145" i="50"/>
  <c r="CG1145" i="50"/>
  <c r="CF1145" i="50"/>
  <c r="CH960" i="50"/>
  <c r="CG960" i="50"/>
  <c r="CF960" i="50"/>
  <c r="CH1136" i="50"/>
  <c r="CG1136" i="50"/>
  <c r="CF1136" i="50"/>
  <c r="CE937" i="50"/>
  <c r="CH937" i="50"/>
  <c r="CG937" i="50"/>
  <c r="CF937" i="50"/>
  <c r="CH744" i="50"/>
  <c r="CG744" i="50"/>
  <c r="CF744" i="50"/>
  <c r="CH361" i="50"/>
  <c r="CG361" i="50"/>
  <c r="CF361" i="50"/>
  <c r="CH1058" i="50"/>
  <c r="CG1058" i="50"/>
  <c r="CF1058" i="50"/>
  <c r="CH1454" i="50"/>
  <c r="CG1454" i="50"/>
  <c r="CF1454" i="50"/>
  <c r="CE1545" i="50"/>
  <c r="CG1545" i="50"/>
  <c r="CH1545" i="50"/>
  <c r="CH1216" i="50"/>
  <c r="CG1216" i="50"/>
  <c r="CF1216" i="50"/>
  <c r="CE1236" i="50"/>
  <c r="CH1236" i="50"/>
  <c r="CG1236" i="50"/>
  <c r="CF1236" i="50"/>
  <c r="CH1054" i="50"/>
  <c r="CG1054" i="50"/>
  <c r="CF1054" i="50"/>
  <c r="CH583" i="50"/>
  <c r="CG583" i="50"/>
  <c r="CF583" i="50"/>
  <c r="CH838" i="50"/>
  <c r="CG838" i="50"/>
  <c r="CF838" i="50"/>
  <c r="CE739" i="50"/>
  <c r="CH739" i="50"/>
  <c r="CG739" i="50"/>
  <c r="CF739" i="50"/>
  <c r="CH755" i="50"/>
  <c r="CG755" i="50"/>
  <c r="CF755" i="50"/>
  <c r="CH591" i="50"/>
  <c r="CG591" i="50"/>
  <c r="CF591" i="50"/>
  <c r="CH1003" i="50"/>
  <c r="CG1003" i="50"/>
  <c r="CF1003" i="50"/>
  <c r="CH794" i="50"/>
  <c r="CG794" i="50"/>
  <c r="CF794" i="50"/>
  <c r="CH797" i="50"/>
  <c r="CG797" i="50"/>
  <c r="CF797" i="50"/>
  <c r="CH102" i="50"/>
  <c r="CG102" i="50"/>
  <c r="CF102" i="50"/>
  <c r="CH1187" i="50"/>
  <c r="CG1187" i="50"/>
  <c r="CF1187" i="50"/>
  <c r="CE1333" i="50"/>
  <c r="CH1333" i="50"/>
  <c r="CE776" i="50"/>
  <c r="CG776" i="50"/>
  <c r="CF776" i="50"/>
  <c r="CH776" i="50"/>
  <c r="CE565" i="50"/>
  <c r="CH565" i="50"/>
  <c r="CG565" i="50"/>
  <c r="CF565" i="50"/>
  <c r="CE120" i="50"/>
  <c r="CH120" i="50"/>
  <c r="CG120" i="50"/>
  <c r="CF120" i="50"/>
  <c r="CE1080" i="50"/>
  <c r="CG1080" i="50"/>
  <c r="CF1080" i="50"/>
  <c r="CH1331" i="50"/>
  <c r="CG1331" i="50"/>
  <c r="CF1331" i="50"/>
  <c r="CH958" i="50"/>
  <c r="CF958" i="50"/>
  <c r="CG958" i="50"/>
  <c r="CH276" i="50"/>
  <c r="CG276" i="50"/>
  <c r="CF276" i="50"/>
  <c r="CE1373" i="50"/>
  <c r="CH1373" i="50"/>
  <c r="CG1373" i="50"/>
  <c r="CF1373" i="50"/>
  <c r="CH142" i="50"/>
  <c r="CG142" i="50"/>
  <c r="CF142" i="50"/>
  <c r="CH38" i="50"/>
  <c r="CG38" i="50"/>
  <c r="CF38" i="50"/>
  <c r="CG259" i="50"/>
  <c r="CH259" i="50"/>
  <c r="CF259" i="50"/>
  <c r="CH1535" i="50"/>
  <c r="CG1535" i="50"/>
  <c r="CF1535" i="50"/>
  <c r="CH790" i="50"/>
  <c r="CG790" i="50"/>
  <c r="CF790" i="50"/>
  <c r="CE1412" i="50"/>
  <c r="CH1412" i="50"/>
  <c r="CG1412" i="50"/>
  <c r="CF1412" i="50"/>
  <c r="CH1262" i="50"/>
  <c r="CG1262" i="50"/>
  <c r="CF1262" i="50"/>
  <c r="CE512" i="50"/>
  <c r="CH512" i="50"/>
  <c r="CG512" i="50"/>
  <c r="CF512" i="50"/>
  <c r="CE639" i="50"/>
  <c r="CG639" i="50"/>
  <c r="CF639" i="50"/>
  <c r="CH639" i="50"/>
  <c r="CH1045" i="50"/>
  <c r="CG1045" i="50"/>
  <c r="CF1045" i="50"/>
  <c r="CH1001" i="50"/>
  <c r="CG1001" i="50"/>
  <c r="CF1001" i="50"/>
  <c r="CH1030" i="50"/>
  <c r="CG1030" i="50"/>
  <c r="CF1030" i="50"/>
  <c r="CH714" i="50"/>
  <c r="CG714" i="50"/>
  <c r="CF714" i="50"/>
  <c r="CF511" i="50"/>
  <c r="CF227" i="50"/>
  <c r="CG495" i="50"/>
  <c r="CF487" i="50"/>
  <c r="CE528" i="50"/>
  <c r="CH528" i="50"/>
  <c r="CG528" i="50"/>
  <c r="CF528" i="50"/>
  <c r="CF1379" i="50"/>
  <c r="CE9" i="50"/>
  <c r="CH9" i="50"/>
  <c r="CH275" i="50"/>
  <c r="CF502" i="50"/>
  <c r="CF1329" i="50"/>
  <c r="CG1538" i="50"/>
  <c r="CH1517" i="50"/>
  <c r="CG265" i="50"/>
  <c r="CG254" i="50"/>
  <c r="CH649" i="50"/>
  <c r="CG649" i="50"/>
  <c r="CF649" i="50"/>
  <c r="CH1377" i="50"/>
  <c r="CH505" i="50"/>
  <c r="CG505" i="50"/>
  <c r="CF505" i="50"/>
  <c r="CG32" i="50"/>
  <c r="CH46" i="50"/>
  <c r="CH849" i="50"/>
  <c r="CH1086" i="50"/>
  <c r="CF562" i="50"/>
  <c r="CF182" i="50"/>
  <c r="CG848" i="50"/>
  <c r="CG589" i="50"/>
  <c r="CG29" i="50"/>
  <c r="CF919" i="50"/>
  <c r="CG916" i="50"/>
  <c r="CF572" i="50"/>
  <c r="CF1148" i="50"/>
  <c r="CF470" i="50"/>
  <c r="CG1255" i="50"/>
  <c r="CG307" i="50"/>
  <c r="CH326" i="50"/>
  <c r="BW257" i="50"/>
  <c r="CF257" i="50"/>
  <c r="CG257" i="50"/>
  <c r="CE1505" i="50"/>
  <c r="CH1505" i="50"/>
  <c r="CG1505" i="50"/>
  <c r="CF1505" i="50"/>
  <c r="CE1537" i="50"/>
  <c r="CH1537" i="50"/>
  <c r="CG1537" i="50"/>
  <c r="CF1537" i="50"/>
  <c r="BV1380" i="50"/>
  <c r="CG1380" i="50"/>
  <c r="CF1380" i="50"/>
  <c r="BV1405" i="50"/>
  <c r="CH1405" i="50"/>
  <c r="CG1405" i="50"/>
  <c r="CF1405" i="50"/>
  <c r="CH1256" i="50"/>
  <c r="CG1256" i="50"/>
  <c r="CF1256" i="50"/>
  <c r="BW1476" i="50"/>
  <c r="CF1476" i="50"/>
  <c r="CH1476" i="50"/>
  <c r="CG1476" i="50"/>
  <c r="CE27" i="50"/>
  <c r="CF27" i="50"/>
  <c r="BV360" i="50"/>
  <c r="CF360" i="50"/>
  <c r="CG360" i="50"/>
  <c r="CH360" i="50"/>
  <c r="BX1533" i="50"/>
  <c r="CF1533" i="50"/>
  <c r="CG1533" i="50"/>
  <c r="CH1533" i="50"/>
  <c r="CG678" i="50"/>
  <c r="CF678" i="50"/>
  <c r="CH678" i="50"/>
  <c r="CH954" i="50"/>
  <c r="CG954" i="50"/>
  <c r="CF954" i="50"/>
  <c r="CH869" i="50"/>
  <c r="CG869" i="50"/>
  <c r="CF869" i="50"/>
  <c r="CE191" i="50"/>
  <c r="CH191" i="50"/>
  <c r="CG191" i="50"/>
  <c r="CF191" i="50"/>
  <c r="CH25" i="50"/>
  <c r="CG25" i="50"/>
  <c r="CF25" i="50"/>
  <c r="CE201" i="50"/>
  <c r="CF201" i="50"/>
  <c r="CH201" i="50"/>
  <c r="CG201" i="50"/>
  <c r="CH1088" i="50"/>
  <c r="CG1088" i="50"/>
  <c r="CF1088" i="50"/>
  <c r="CH872" i="50"/>
  <c r="CG872" i="50"/>
  <c r="CF872" i="50"/>
  <c r="CH1277" i="50"/>
  <c r="CG1277" i="50"/>
  <c r="CF1277" i="50"/>
  <c r="CH871" i="50"/>
  <c r="CG871" i="50"/>
  <c r="CF871" i="50"/>
  <c r="CH1151" i="50"/>
  <c r="CF1151" i="50"/>
  <c r="CG1151" i="50"/>
  <c r="CH655" i="50"/>
  <c r="CG655" i="50"/>
  <c r="CF655" i="50"/>
  <c r="CH140" i="50"/>
  <c r="CG140" i="50"/>
  <c r="CF140" i="50"/>
  <c r="CH100" i="50"/>
  <c r="CG100" i="50"/>
  <c r="CF100" i="50"/>
  <c r="CE1558" i="50"/>
  <c r="CH1558" i="50"/>
  <c r="CG1558" i="50"/>
  <c r="CF1558" i="50"/>
  <c r="CE1131" i="50"/>
  <c r="CH1131" i="50"/>
  <c r="CG1131" i="50"/>
  <c r="CF1131" i="50"/>
  <c r="CG665" i="50"/>
  <c r="CF665" i="50"/>
  <c r="CH1290" i="50"/>
  <c r="CG1290" i="50"/>
  <c r="CF1290" i="50"/>
  <c r="CH448" i="50"/>
  <c r="CG448" i="50"/>
  <c r="CF448" i="50"/>
  <c r="CH695" i="50"/>
  <c r="CG695" i="50"/>
  <c r="CF695" i="50"/>
  <c r="CH697" i="50"/>
  <c r="CG697" i="50"/>
  <c r="CF697" i="50"/>
  <c r="CH34" i="50"/>
  <c r="CG34" i="50"/>
  <c r="CF34" i="50"/>
  <c r="CH525" i="50"/>
  <c r="CF525" i="50"/>
  <c r="CG525" i="50"/>
  <c r="CH436" i="50"/>
  <c r="CG436" i="50"/>
  <c r="CF436" i="50"/>
  <c r="CH815" i="50"/>
  <c r="CG815" i="50"/>
  <c r="CF815" i="50"/>
  <c r="CH461" i="50"/>
  <c r="CG461" i="50"/>
  <c r="CF461" i="50"/>
  <c r="CH1096" i="50"/>
  <c r="CG1096" i="50"/>
  <c r="CF1096" i="50"/>
  <c r="CH396" i="50"/>
  <c r="CG396" i="50"/>
  <c r="CF396" i="50"/>
  <c r="CH1228" i="50"/>
  <c r="CG1228" i="50"/>
  <c r="CF1228" i="50"/>
  <c r="CH1129" i="50"/>
  <c r="CG1129" i="50"/>
  <c r="CF1129" i="50"/>
  <c r="CH527" i="50"/>
  <c r="CG527" i="50"/>
  <c r="CF527" i="50"/>
  <c r="CH753" i="50"/>
  <c r="CG753" i="50"/>
  <c r="CF753" i="50"/>
  <c r="CH835" i="50"/>
  <c r="CG835" i="50"/>
  <c r="CF835" i="50"/>
  <c r="CH760" i="50"/>
  <c r="CG760" i="50"/>
  <c r="CF760" i="50"/>
  <c r="CH877" i="50"/>
  <c r="CG877" i="50"/>
  <c r="CF877" i="50"/>
  <c r="CH711" i="50"/>
  <c r="CG711" i="50"/>
  <c r="CF711" i="50"/>
  <c r="CH1181" i="50"/>
  <c r="CG1181" i="50"/>
  <c r="CF1181" i="50"/>
  <c r="CE777" i="50"/>
  <c r="CH777" i="50"/>
  <c r="CG777" i="50"/>
  <c r="CF777" i="50"/>
  <c r="CH613" i="50"/>
  <c r="CG613" i="50"/>
  <c r="CF613" i="50"/>
  <c r="CH493" i="50"/>
  <c r="CG493" i="50"/>
  <c r="CF493" i="50"/>
  <c r="CH18" i="50"/>
  <c r="CG18" i="50"/>
  <c r="CF18" i="50"/>
  <c r="CH352" i="50"/>
  <c r="CG352" i="50"/>
  <c r="CF352" i="50"/>
  <c r="CH37" i="50"/>
  <c r="CG37" i="50"/>
  <c r="CF37" i="50"/>
  <c r="CE437" i="50"/>
  <c r="CH437" i="50"/>
  <c r="CG437" i="50"/>
  <c r="CF437" i="50"/>
  <c r="CE103" i="50"/>
  <c r="CH103" i="50"/>
  <c r="CG103" i="50"/>
  <c r="CF103" i="50"/>
  <c r="CH842" i="50"/>
  <c r="CG842" i="50"/>
  <c r="CF842" i="50"/>
  <c r="CH19" i="50"/>
  <c r="CG19" i="50"/>
  <c r="CF19" i="50"/>
  <c r="CH459" i="50"/>
  <c r="CG459" i="50"/>
  <c r="CF459" i="50"/>
  <c r="CH128" i="50"/>
  <c r="CG128" i="50"/>
  <c r="CF128" i="50"/>
  <c r="CE303" i="50"/>
  <c r="CH303" i="50"/>
  <c r="CG303" i="50"/>
  <c r="CF303" i="50"/>
  <c r="CH932" i="50"/>
  <c r="CG932" i="50"/>
  <c r="CF932" i="50"/>
  <c r="CH141" i="50"/>
  <c r="CG141" i="50"/>
  <c r="CF141" i="50"/>
  <c r="CE728" i="50"/>
  <c r="CG728" i="50"/>
  <c r="CH728" i="50"/>
  <c r="CF728" i="50"/>
  <c r="CH566" i="50"/>
  <c r="CG566" i="50"/>
  <c r="CF566" i="50"/>
  <c r="CE1379" i="50"/>
  <c r="CF55" i="50"/>
  <c r="CG1400" i="50"/>
  <c r="CF1400" i="50"/>
  <c r="CH672" i="50"/>
  <c r="CG672" i="50"/>
  <c r="CF672" i="50"/>
  <c r="CE922" i="50"/>
  <c r="CH922" i="50"/>
  <c r="CG922" i="50"/>
  <c r="CF922" i="50"/>
  <c r="CE1337" i="50"/>
  <c r="CF1337" i="50"/>
  <c r="CE154" i="50"/>
  <c r="CH154" i="50"/>
  <c r="CG154" i="50"/>
  <c r="CF154" i="50"/>
  <c r="CH955" i="50"/>
  <c r="CG955" i="50"/>
  <c r="CF955" i="50"/>
  <c r="CE816" i="50"/>
  <c r="CF816" i="50"/>
  <c r="CH816" i="50"/>
  <c r="CH455" i="50"/>
  <c r="CG455" i="50"/>
  <c r="CF455" i="50"/>
  <c r="CE1411" i="50"/>
  <c r="CF1411" i="50"/>
  <c r="CH1411" i="50"/>
  <c r="CG1411" i="50"/>
  <c r="CH938" i="50"/>
  <c r="CG938" i="50"/>
  <c r="CF938" i="50"/>
  <c r="CE615" i="50"/>
  <c r="CE956" i="50"/>
  <c r="CH956" i="50"/>
  <c r="CG1553" i="50"/>
  <c r="CF1553" i="50"/>
  <c r="CH299" i="50"/>
  <c r="CG299" i="50"/>
  <c r="CF299" i="50"/>
  <c r="CH514" i="50"/>
  <c r="CG514" i="50"/>
  <c r="CF514" i="50"/>
  <c r="CH897" i="50"/>
  <c r="CG897" i="50"/>
  <c r="CF897" i="50"/>
  <c r="CH522" i="50"/>
  <c r="CG522" i="50"/>
  <c r="CF522" i="50"/>
  <c r="CH115" i="50"/>
  <c r="CG115" i="50"/>
  <c r="CF115" i="50"/>
  <c r="CH215" i="50"/>
  <c r="CG215" i="50"/>
  <c r="CF215" i="50"/>
  <c r="CH547" i="50"/>
  <c r="CG547" i="50"/>
  <c r="CF547" i="50"/>
  <c r="CH718" i="50"/>
  <c r="CG718" i="50"/>
  <c r="CF718" i="50"/>
  <c r="CH488" i="50"/>
  <c r="CF488" i="50"/>
  <c r="CH1416" i="50"/>
  <c r="CG1416" i="50"/>
  <c r="CF1416" i="50"/>
  <c r="CH341" i="50"/>
  <c r="CG341" i="50"/>
  <c r="CF341" i="50"/>
  <c r="CG487" i="50"/>
  <c r="CG1379" i="50"/>
  <c r="CF214" i="50"/>
  <c r="CG502" i="50"/>
  <c r="CG1097" i="50"/>
  <c r="CG1329" i="50"/>
  <c r="CF1039" i="50"/>
  <c r="CF241" i="50"/>
  <c r="CF198" i="50"/>
  <c r="CH822" i="50"/>
  <c r="CG822" i="50"/>
  <c r="CF822" i="50"/>
  <c r="CG1389" i="50"/>
  <c r="CG485" i="50"/>
  <c r="CF743" i="50"/>
  <c r="CH176" i="50"/>
  <c r="CF667" i="50"/>
  <c r="CH727" i="50"/>
  <c r="CG727" i="50"/>
  <c r="CF727" i="50"/>
  <c r="CH1158" i="50"/>
  <c r="CF159" i="50"/>
  <c r="CG598" i="50"/>
  <c r="CF1061" i="50"/>
  <c r="CH780" i="50"/>
  <c r="CG780" i="50"/>
  <c r="CF780" i="50"/>
  <c r="CF161" i="50"/>
  <c r="CF266" i="50"/>
  <c r="CF519" i="50"/>
  <c r="CG182" i="50"/>
  <c r="CH27" i="50"/>
  <c r="CH848" i="50"/>
  <c r="CH916" i="50"/>
  <c r="CF752" i="50"/>
  <c r="CG1148" i="50"/>
  <c r="CH480" i="50"/>
  <c r="CH1080" i="50"/>
  <c r="CG615" i="50"/>
  <c r="CH269" i="50"/>
  <c r="CG269" i="50"/>
  <c r="CF269" i="50"/>
  <c r="CG801" i="50"/>
  <c r="CF597" i="50"/>
  <c r="CH1400" i="50"/>
  <c r="BW699" i="50"/>
  <c r="CE1162" i="50"/>
  <c r="CH1162" i="50"/>
  <c r="CG1162" i="50"/>
  <c r="CF1162" i="50"/>
  <c r="BX848" i="50"/>
  <c r="CH313" i="50"/>
  <c r="CG313" i="50"/>
  <c r="CF313" i="50"/>
  <c r="CE26" i="50"/>
  <c r="CG26" i="50"/>
  <c r="CH26" i="50"/>
  <c r="CF26" i="50"/>
  <c r="CE767" i="50"/>
  <c r="CH767" i="50"/>
  <c r="CG767" i="50"/>
  <c r="CF767" i="50"/>
  <c r="BV775" i="50"/>
  <c r="CG775" i="50"/>
  <c r="CF775" i="50"/>
  <c r="CE1357" i="50"/>
  <c r="CH1357" i="50"/>
  <c r="CG1357" i="50"/>
  <c r="CF1357" i="50"/>
  <c r="CH563" i="50"/>
  <c r="CG563" i="50"/>
  <c r="CF563" i="50"/>
  <c r="CH354" i="50"/>
  <c r="CG354" i="50"/>
  <c r="CF354" i="50"/>
  <c r="CF669" i="50"/>
  <c r="CG669" i="50"/>
  <c r="CG1099" i="50"/>
  <c r="CF1099" i="50"/>
  <c r="CH1099" i="50"/>
  <c r="CG1065" i="50"/>
  <c r="CF1065" i="50"/>
  <c r="CE1460" i="50"/>
  <c r="CH1460" i="50"/>
  <c r="CG1460" i="50"/>
  <c r="CF1460" i="50"/>
  <c r="CH1311" i="50"/>
  <c r="CG1311" i="50"/>
  <c r="CF1311" i="50"/>
  <c r="CE1383" i="50"/>
  <c r="CH1383" i="50"/>
  <c r="CG1383" i="50"/>
  <c r="CF1383" i="50"/>
  <c r="CH933" i="50"/>
  <c r="CG933" i="50"/>
  <c r="CF933" i="50"/>
  <c r="CH278" i="50"/>
  <c r="CG278" i="50"/>
  <c r="CF278" i="50"/>
  <c r="CG349" i="50"/>
  <c r="CH349" i="50"/>
  <c r="CF349" i="50"/>
  <c r="CF802" i="50"/>
  <c r="CH802" i="50"/>
  <c r="CG802" i="50"/>
  <c r="BV1018" i="50"/>
  <c r="CH1018" i="50"/>
  <c r="CG1018" i="50"/>
  <c r="CF1018" i="50"/>
  <c r="BX1186" i="50"/>
  <c r="CG1186" i="50"/>
  <c r="CF1186" i="50"/>
  <c r="CH1186" i="50"/>
  <c r="BX464" i="50"/>
  <c r="CH464" i="50"/>
  <c r="CG464" i="50"/>
  <c r="CF464" i="50"/>
  <c r="CH1021" i="50"/>
  <c r="CG1021" i="50"/>
  <c r="CF1021" i="50"/>
  <c r="CH1213" i="50"/>
  <c r="CG1213" i="50"/>
  <c r="CF1213" i="50"/>
  <c r="CE1355" i="50"/>
  <c r="CH1355" i="50"/>
  <c r="CG1355" i="50"/>
  <c r="CH620" i="50"/>
  <c r="CG620" i="50"/>
  <c r="CF620" i="50"/>
  <c r="BX221" i="50"/>
  <c r="CE411" i="50"/>
  <c r="CG411" i="50"/>
  <c r="CF411" i="50"/>
  <c r="CH411" i="50"/>
  <c r="CE145" i="50"/>
  <c r="CF145" i="50"/>
  <c r="CH145" i="50"/>
  <c r="CH793" i="50"/>
  <c r="CG793" i="50"/>
  <c r="CH1424" i="50"/>
  <c r="CG1424" i="50"/>
  <c r="CF1424" i="50"/>
  <c r="BW183" i="50"/>
  <c r="CH183" i="50"/>
  <c r="CG183" i="50"/>
  <c r="CF183" i="50"/>
  <c r="CE402" i="50"/>
  <c r="CH688" i="50"/>
  <c r="CG688" i="50"/>
  <c r="CF688" i="50"/>
  <c r="CH670" i="50"/>
  <c r="CG670" i="50"/>
  <c r="CF670" i="50"/>
  <c r="BX866" i="50"/>
  <c r="CF866" i="50"/>
  <c r="CG866" i="50"/>
  <c r="CH874" i="50"/>
  <c r="CG874" i="50"/>
  <c r="CF874" i="50"/>
  <c r="CE1472" i="50"/>
  <c r="CH1472" i="50"/>
  <c r="CG1472" i="50"/>
  <c r="CF1472" i="50"/>
  <c r="CE1218" i="50"/>
  <c r="CH1218" i="50"/>
  <c r="CG1218" i="50"/>
  <c r="CF1218" i="50"/>
  <c r="CH1479" i="50"/>
  <c r="CG1479" i="50"/>
  <c r="CF1479" i="50"/>
  <c r="BV30" i="50"/>
  <c r="CH30" i="50"/>
  <c r="CG30" i="50"/>
  <c r="CH426" i="50"/>
  <c r="CG426" i="50"/>
  <c r="CF426" i="50"/>
  <c r="BV131" i="50"/>
  <c r="CH131" i="50"/>
  <c r="CG131" i="50"/>
  <c r="CF131" i="50"/>
  <c r="CH456" i="50"/>
  <c r="CF456" i="50"/>
  <c r="CF637" i="50"/>
  <c r="CH637" i="50"/>
  <c r="CG637" i="50"/>
  <c r="BW696" i="50"/>
  <c r="CF696" i="50"/>
  <c r="CH696" i="50"/>
  <c r="CG696" i="50"/>
  <c r="CE1149" i="50"/>
  <c r="CG1149" i="50"/>
  <c r="CF1149" i="50"/>
  <c r="CH1149" i="50"/>
  <c r="BW54" i="50"/>
  <c r="CG54" i="50"/>
  <c r="CF54" i="50"/>
  <c r="CH54" i="50"/>
  <c r="CG934" i="50"/>
  <c r="CF934" i="50"/>
  <c r="BV812" i="50"/>
  <c r="CH812" i="50"/>
  <c r="CG812" i="50"/>
  <c r="CF812" i="50"/>
  <c r="CH1467" i="50"/>
  <c r="CG1467" i="50"/>
  <c r="CF1467" i="50"/>
  <c r="CE986" i="50"/>
  <c r="CG986" i="50"/>
  <c r="CF986" i="50"/>
  <c r="CH986" i="50"/>
  <c r="CE1011" i="50"/>
  <c r="CG1011" i="50"/>
  <c r="CF1011" i="50"/>
  <c r="CH1011" i="50"/>
  <c r="CH1194" i="50"/>
  <c r="CG1194" i="50"/>
  <c r="CF1194" i="50"/>
  <c r="BX1296" i="50"/>
  <c r="CH1296" i="50"/>
  <c r="CG1296" i="50"/>
  <c r="CF1296" i="50"/>
  <c r="CG1298" i="50"/>
  <c r="CF1298" i="50"/>
  <c r="CE1534" i="50"/>
  <c r="CH1534" i="50"/>
  <c r="CF1534" i="50"/>
  <c r="CE1459" i="50"/>
  <c r="CH1459" i="50"/>
  <c r="CG1459" i="50"/>
  <c r="CF1459" i="50"/>
  <c r="CH1541" i="50"/>
  <c r="CG1541" i="50"/>
  <c r="CF1541" i="50"/>
  <c r="CH1473" i="50"/>
  <c r="CG1473" i="50"/>
  <c r="CF1473" i="50"/>
  <c r="CE1387" i="50"/>
  <c r="CH1387" i="50"/>
  <c r="CG1387" i="50"/>
  <c r="CF1387" i="50"/>
  <c r="CE1265" i="50"/>
  <c r="CG1265" i="50"/>
  <c r="CF1265" i="50"/>
  <c r="CE1323" i="50"/>
  <c r="CG1323" i="50"/>
  <c r="CF1323" i="50"/>
  <c r="CE1492" i="50"/>
  <c r="CH1492" i="50"/>
  <c r="CG1492" i="50"/>
  <c r="CF1492" i="50"/>
  <c r="CE1421" i="50"/>
  <c r="CH1421" i="50"/>
  <c r="CG1421" i="50"/>
  <c r="CF1421" i="50"/>
  <c r="CE1309" i="50"/>
  <c r="CH1309" i="50"/>
  <c r="CG1309" i="50"/>
  <c r="CF1309" i="50"/>
  <c r="BW274" i="50"/>
  <c r="CH264" i="50"/>
  <c r="CG264" i="50"/>
  <c r="CF264" i="50"/>
  <c r="BV393" i="50"/>
  <c r="CH393" i="50"/>
  <c r="CF393" i="50"/>
  <c r="CH206" i="50"/>
  <c r="CG206" i="50"/>
  <c r="CF206" i="50"/>
  <c r="BW228" i="50"/>
  <c r="CG228" i="50"/>
  <c r="CF228" i="50"/>
  <c r="CH228" i="50"/>
  <c r="BW738" i="50"/>
  <c r="CH738" i="50"/>
  <c r="CG738" i="50"/>
  <c r="CF738" i="50"/>
  <c r="CH1044" i="50"/>
  <c r="CG1044" i="50"/>
  <c r="CF1044" i="50"/>
  <c r="CH1170" i="50"/>
  <c r="CG1170" i="50"/>
  <c r="CF1170" i="50"/>
  <c r="CE1395" i="50"/>
  <c r="CH1395" i="50"/>
  <c r="CG1395" i="50"/>
  <c r="CF1395" i="50"/>
  <c r="CH1002" i="50"/>
  <c r="CG1002" i="50"/>
  <c r="CF1002" i="50"/>
  <c r="CH1028" i="50"/>
  <c r="CG1028" i="50"/>
  <c r="CF1028" i="50"/>
  <c r="BV1245" i="50"/>
  <c r="CH1245" i="50"/>
  <c r="CG1245" i="50"/>
  <c r="CF1245" i="50"/>
  <c r="BW172" i="50"/>
  <c r="CH172" i="50"/>
  <c r="CG172" i="50"/>
  <c r="CF172" i="50"/>
  <c r="CF272" i="50"/>
  <c r="CH272" i="50"/>
  <c r="BX1189" i="50"/>
  <c r="CG1189" i="50"/>
  <c r="CH1189" i="50"/>
  <c r="CF1189" i="50"/>
  <c r="CH1026" i="50"/>
  <c r="CG1026" i="50"/>
  <c r="CE497" i="50"/>
  <c r="CG497" i="50"/>
  <c r="CF497" i="50"/>
  <c r="BV1009" i="50"/>
  <c r="CH1009" i="50"/>
  <c r="CG1009" i="50"/>
  <c r="CF1009" i="50"/>
  <c r="CE1420" i="50"/>
  <c r="CH1420" i="50"/>
  <c r="CG1420" i="50"/>
  <c r="CF1420" i="50"/>
  <c r="BW174" i="50"/>
  <c r="CF174" i="50"/>
  <c r="CG174" i="50"/>
  <c r="CE412" i="50"/>
  <c r="CH412" i="50"/>
  <c r="CG412" i="50"/>
  <c r="CF412" i="50"/>
  <c r="BV371" i="50"/>
  <c r="CG371" i="50"/>
  <c r="CE1501" i="50"/>
  <c r="CH1501" i="50"/>
  <c r="CG1501" i="50"/>
  <c r="CF1501" i="50"/>
  <c r="CE337" i="50"/>
  <c r="CH337" i="50"/>
  <c r="CH1006" i="50"/>
  <c r="CG1006" i="50"/>
  <c r="CF1006" i="50"/>
  <c r="CG1090" i="50"/>
  <c r="CH1090" i="50"/>
  <c r="CF1090" i="50"/>
  <c r="BV1185" i="50"/>
  <c r="CH1185" i="50"/>
  <c r="CG1185" i="50"/>
  <c r="CF1185" i="50"/>
  <c r="CE1443" i="50"/>
  <c r="CH1443" i="50"/>
  <c r="CF1443" i="50"/>
  <c r="CE126" i="50"/>
  <c r="CH126" i="50"/>
  <c r="CG126" i="50"/>
  <c r="CF126" i="50"/>
  <c r="BX200" i="50"/>
  <c r="CF200" i="50"/>
  <c r="CH1110" i="50"/>
  <c r="CG1110" i="50"/>
  <c r="CF1110" i="50"/>
  <c r="CH391" i="50"/>
  <c r="CF391" i="50"/>
  <c r="BX501" i="50"/>
  <c r="CH475" i="50"/>
  <c r="CG475" i="50"/>
  <c r="CF475" i="50"/>
  <c r="CE575" i="50"/>
  <c r="CH575" i="50"/>
  <c r="CG575" i="50"/>
  <c r="CE1475" i="50"/>
  <c r="CH1475" i="50"/>
  <c r="CG1475" i="50"/>
  <c r="CF1475" i="50"/>
  <c r="BV181" i="50"/>
  <c r="CF181" i="50"/>
  <c r="CH181" i="50"/>
  <c r="CG181" i="50"/>
  <c r="CE602" i="50"/>
  <c r="CH602" i="50"/>
  <c r="CG602" i="50"/>
  <c r="CF602" i="50"/>
  <c r="CE939" i="50"/>
  <c r="CH939" i="50"/>
  <c r="CG939" i="50"/>
  <c r="CF939" i="50"/>
  <c r="CE668" i="50"/>
  <c r="CH668" i="50"/>
  <c r="CG668" i="50"/>
  <c r="CF668" i="50"/>
  <c r="BV158" i="50"/>
  <c r="CG158" i="50"/>
  <c r="CH158" i="50"/>
  <c r="CF158" i="50"/>
  <c r="CE606" i="50"/>
  <c r="CH606" i="50"/>
  <c r="CG606" i="50"/>
  <c r="CF606" i="50"/>
  <c r="BV762" i="50"/>
  <c r="CH762" i="50"/>
  <c r="CG762" i="50"/>
  <c r="CF762" i="50"/>
  <c r="CH1328" i="50"/>
  <c r="CG1328" i="50"/>
  <c r="CF1328" i="50"/>
  <c r="CG945" i="50"/>
  <c r="CH945" i="50"/>
  <c r="CF945" i="50"/>
  <c r="CH1417" i="50"/>
  <c r="CG1417" i="50"/>
  <c r="CF1417" i="50"/>
  <c r="CE1446" i="50"/>
  <c r="CH1446" i="50"/>
  <c r="CG1446" i="50"/>
  <c r="CF1446" i="50"/>
  <c r="CE1322" i="50"/>
  <c r="CH1322" i="50"/>
  <c r="CG1322" i="50"/>
  <c r="CF1322" i="50"/>
  <c r="BV1147" i="50"/>
  <c r="CG1147" i="50"/>
  <c r="CF1147" i="50"/>
  <c r="CH1147" i="50"/>
  <c r="CE1294" i="50"/>
  <c r="CF1294" i="50"/>
  <c r="CH1294" i="50"/>
  <c r="CG1294" i="50"/>
  <c r="CE1462" i="50"/>
  <c r="CH1462" i="50"/>
  <c r="CG1462" i="50"/>
  <c r="CF1462" i="50"/>
  <c r="CF1282" i="50"/>
  <c r="CG1282" i="50"/>
  <c r="CH1282" i="50"/>
  <c r="CH658" i="50"/>
  <c r="CG658" i="50"/>
  <c r="CF658" i="50"/>
  <c r="CH255" i="50"/>
  <c r="CG255" i="50"/>
  <c r="CF255" i="50"/>
  <c r="BW148" i="50"/>
  <c r="CG148" i="50"/>
  <c r="CF151" i="50"/>
  <c r="CH151" i="50"/>
  <c r="CG151" i="50"/>
  <c r="CH1160" i="50"/>
  <c r="CG1160" i="50"/>
  <c r="CF1160" i="50"/>
  <c r="CE1316" i="50"/>
  <c r="CG1316" i="50"/>
  <c r="CF1316" i="50"/>
  <c r="CH245" i="50"/>
  <c r="CF245" i="50"/>
  <c r="BW155" i="50"/>
  <c r="CF155" i="50"/>
  <c r="CH155" i="50"/>
  <c r="CH543" i="50"/>
  <c r="CG543" i="50"/>
  <c r="CF543" i="50"/>
  <c r="CH750" i="50"/>
  <c r="CG750" i="50"/>
  <c r="CF750" i="50"/>
  <c r="CH768" i="50"/>
  <c r="CG768" i="50"/>
  <c r="CF768" i="50"/>
  <c r="CF116" i="50"/>
  <c r="CH116" i="50"/>
  <c r="CG116" i="50"/>
  <c r="CH972" i="50"/>
  <c r="CG972" i="50"/>
  <c r="CF972" i="50"/>
  <c r="CH994" i="50"/>
  <c r="CG994" i="50"/>
  <c r="CF994" i="50"/>
  <c r="CH864" i="50"/>
  <c r="CG864" i="50"/>
  <c r="CF864" i="50"/>
  <c r="CH975" i="50"/>
  <c r="CG975" i="50"/>
  <c r="CF975" i="50"/>
  <c r="CH590" i="50"/>
  <c r="CG590" i="50"/>
  <c r="CF590" i="50"/>
  <c r="CH1114" i="50"/>
  <c r="CG1114" i="50"/>
  <c r="CF1114" i="50"/>
  <c r="CH827" i="50"/>
  <c r="CG827" i="50"/>
  <c r="CF827" i="50"/>
  <c r="CH108" i="50"/>
  <c r="CG108" i="50"/>
  <c r="CF108" i="50"/>
  <c r="CF378" i="50"/>
  <c r="CH378" i="50"/>
  <c r="CG378" i="50"/>
  <c r="CH548" i="50"/>
  <c r="CG548" i="50"/>
  <c r="CF548" i="50"/>
  <c r="CH863" i="50"/>
  <c r="CG863" i="50"/>
  <c r="CF863" i="50"/>
  <c r="CH969" i="50"/>
  <c r="CG969" i="50"/>
  <c r="CF969" i="50"/>
  <c r="CH1159" i="50"/>
  <c r="CG1159" i="50"/>
  <c r="CF1159" i="50"/>
  <c r="CH652" i="50"/>
  <c r="CG652" i="50"/>
  <c r="CF652" i="50"/>
  <c r="CH860" i="50"/>
  <c r="CG860" i="50"/>
  <c r="CF860" i="50"/>
  <c r="CH369" i="50"/>
  <c r="CG369" i="50"/>
  <c r="CF369" i="50"/>
  <c r="CE1241" i="50"/>
  <c r="CH1241" i="50"/>
  <c r="CG1241" i="50"/>
  <c r="CF1241" i="50"/>
  <c r="CH509" i="50"/>
  <c r="CG509" i="50"/>
  <c r="CF509" i="50"/>
  <c r="CH1223" i="50"/>
  <c r="CG1223" i="50"/>
  <c r="CF1223" i="50"/>
  <c r="CH1414" i="50"/>
  <c r="CG1414" i="50"/>
  <c r="CF1414" i="50"/>
  <c r="CH759" i="50"/>
  <c r="CG759" i="50"/>
  <c r="CF759" i="50"/>
  <c r="CH824" i="50"/>
  <c r="CG824" i="50"/>
  <c r="CF824" i="50"/>
  <c r="CG373" i="50"/>
  <c r="CH373" i="50"/>
  <c r="CF373" i="50"/>
  <c r="CH1027" i="50"/>
  <c r="CG1027" i="50"/>
  <c r="CF1027" i="50"/>
  <c r="CH1052" i="50"/>
  <c r="CG1052" i="50"/>
  <c r="CF1052" i="50"/>
  <c r="CE684" i="50"/>
  <c r="CH684" i="50"/>
  <c r="CG684" i="50"/>
  <c r="CF684" i="50"/>
  <c r="CH761" i="50"/>
  <c r="CG761" i="50"/>
  <c r="CF761" i="50"/>
  <c r="CH1049" i="50"/>
  <c r="CG1049" i="50"/>
  <c r="CF1049" i="50"/>
  <c r="CH756" i="50"/>
  <c r="CG756" i="50"/>
  <c r="CF756" i="50"/>
  <c r="CH618" i="50"/>
  <c r="CG618" i="50"/>
  <c r="CF618" i="50"/>
  <c r="CH651" i="50"/>
  <c r="CG651" i="50"/>
  <c r="CF651" i="50"/>
  <c r="CH80" i="50"/>
  <c r="CG80" i="50"/>
  <c r="CF80" i="50"/>
  <c r="CH800" i="50"/>
  <c r="CG800" i="50"/>
  <c r="CF800" i="50"/>
  <c r="CH317" i="50"/>
  <c r="CG317" i="50"/>
  <c r="CF317" i="50"/>
  <c r="CH677" i="50"/>
  <c r="CG677" i="50"/>
  <c r="CF677" i="50"/>
  <c r="CE121" i="50"/>
  <c r="CH121" i="50"/>
  <c r="CG121" i="50"/>
  <c r="CF121" i="50"/>
  <c r="CH379" i="50"/>
  <c r="CG379" i="50"/>
  <c r="CF379" i="50"/>
  <c r="CE241" i="50"/>
  <c r="CE157" i="50"/>
  <c r="CH157" i="50"/>
  <c r="CG157" i="50"/>
  <c r="CF157" i="50"/>
  <c r="CE736" i="50"/>
  <c r="CH736" i="50"/>
  <c r="CG736" i="50"/>
  <c r="CF736" i="50"/>
  <c r="BW747" i="50"/>
  <c r="CH258" i="50"/>
  <c r="CG258" i="50"/>
  <c r="CF258" i="50"/>
  <c r="CE64" i="50"/>
  <c r="CF64" i="50"/>
  <c r="CH64" i="50"/>
  <c r="CG64" i="50"/>
  <c r="CH511" i="50"/>
  <c r="CE1005" i="50"/>
  <c r="CH1005" i="50"/>
  <c r="CE1551" i="50"/>
  <c r="CF1551" i="50"/>
  <c r="CH1551" i="50"/>
  <c r="CG1551" i="50"/>
  <c r="CH1425" i="50"/>
  <c r="CG1425" i="50"/>
  <c r="CF1425" i="50"/>
  <c r="CH683" i="50"/>
  <c r="CG683" i="50"/>
  <c r="CF683" i="50"/>
  <c r="CH731" i="50"/>
  <c r="CG731" i="50"/>
  <c r="CF731" i="50"/>
  <c r="CF29" i="50"/>
  <c r="CH188" i="50"/>
  <c r="CG188" i="50"/>
  <c r="CF188" i="50"/>
  <c r="CH394" i="50"/>
  <c r="CG394" i="50"/>
  <c r="CF394" i="50"/>
  <c r="CH167" i="50"/>
  <c r="CG167" i="50"/>
  <c r="CF167" i="50"/>
  <c r="CH1214" i="50"/>
  <c r="CG1214" i="50"/>
  <c r="CF1214" i="50"/>
  <c r="CH1504" i="50"/>
  <c r="CG1504" i="50"/>
  <c r="CF1504" i="50"/>
  <c r="CF686" i="50"/>
  <c r="CH487" i="50"/>
  <c r="CG214" i="50"/>
  <c r="CF433" i="50"/>
  <c r="CH502" i="50"/>
  <c r="CH995" i="50"/>
  <c r="CE995" i="50"/>
  <c r="CG995" i="50"/>
  <c r="CF995" i="50"/>
  <c r="CH1329" i="50"/>
  <c r="CG241" i="50"/>
  <c r="CG198" i="50"/>
  <c r="CF1273" i="50"/>
  <c r="CH485" i="50"/>
  <c r="CG297" i="50"/>
  <c r="CG716" i="50"/>
  <c r="CG667" i="50"/>
  <c r="CH1404" i="50"/>
  <c r="CG200" i="50"/>
  <c r="CF1333" i="50"/>
  <c r="CH598" i="50"/>
  <c r="CG1061" i="50"/>
  <c r="CF845" i="50"/>
  <c r="CH845" i="50"/>
  <c r="CG845" i="50"/>
  <c r="CF137" i="50"/>
  <c r="CG391" i="50"/>
  <c r="CH1360" i="50"/>
  <c r="CG1360" i="50"/>
  <c r="CF1360" i="50"/>
  <c r="CG161" i="50"/>
  <c r="CH266" i="50"/>
  <c r="CF1521" i="50"/>
  <c r="CH519" i="50"/>
  <c r="CF956" i="50"/>
  <c r="CF1220" i="50"/>
  <c r="CG456" i="50"/>
  <c r="CG964" i="50"/>
  <c r="CF870" i="50"/>
  <c r="CF978" i="50"/>
  <c r="CH300" i="50"/>
  <c r="CH1043" i="50"/>
  <c r="CH752" i="50"/>
  <c r="CH1193" i="50"/>
  <c r="CG650" i="50"/>
  <c r="CF793" i="50"/>
  <c r="CH1242" i="50"/>
  <c r="CH866" i="50"/>
  <c r="CH886" i="50"/>
  <c r="CH106" i="50"/>
  <c r="CG106" i="50"/>
  <c r="CF106" i="50"/>
  <c r="CE1518" i="50"/>
  <c r="CH1518" i="50"/>
  <c r="CG1518" i="50"/>
  <c r="CF1518" i="50"/>
  <c r="CH1426" i="50"/>
  <c r="CG1426" i="50"/>
  <c r="CF1426" i="50"/>
  <c r="CH398" i="50"/>
  <c r="CG398" i="50"/>
  <c r="CF398" i="50"/>
  <c r="CH89" i="50"/>
  <c r="CG89" i="50"/>
  <c r="CF89" i="50"/>
  <c r="CH221" i="50"/>
  <c r="CG221" i="50"/>
  <c r="CF221" i="50"/>
  <c r="CH290" i="50"/>
  <c r="CG290" i="50"/>
  <c r="CF290" i="50"/>
  <c r="CH1015" i="50"/>
  <c r="CG1015" i="50"/>
  <c r="CF1015" i="50"/>
  <c r="CH86" i="50"/>
  <c r="CG86" i="50"/>
  <c r="CF86" i="50"/>
  <c r="CH365" i="50"/>
  <c r="CG365" i="50"/>
  <c r="CF365" i="50"/>
  <c r="CE957" i="50"/>
  <c r="CG957" i="50"/>
  <c r="CH957" i="50"/>
  <c r="CE136" i="50"/>
  <c r="CH136" i="50"/>
  <c r="CG136" i="50"/>
  <c r="CE28" i="50"/>
  <c r="CH28" i="50"/>
  <c r="CG28" i="50"/>
  <c r="CH90" i="50"/>
  <c r="CG90" i="50"/>
  <c r="CF90" i="50"/>
  <c r="CH107" i="50"/>
  <c r="CG107" i="50"/>
  <c r="CF107" i="50"/>
  <c r="CF1202" i="50"/>
  <c r="CG1202" i="50"/>
  <c r="CH1202" i="50"/>
  <c r="CE1064" i="50"/>
  <c r="CG1064" i="50"/>
  <c r="CH1064" i="50"/>
  <c r="CF1064" i="50"/>
  <c r="CF358" i="50"/>
  <c r="CH358" i="50"/>
  <c r="CG358" i="50"/>
  <c r="CE555" i="50"/>
  <c r="CH555" i="50"/>
  <c r="CG555" i="50"/>
  <c r="CF555" i="50"/>
  <c r="CE1182" i="50"/>
  <c r="CG1182" i="50"/>
  <c r="BV288" i="50"/>
  <c r="CH288" i="50"/>
  <c r="CF288" i="50"/>
  <c r="CG288" i="50"/>
  <c r="CH999" i="50"/>
  <c r="CG999" i="50"/>
  <c r="CF999" i="50"/>
  <c r="CH1288" i="50"/>
  <c r="CG1288" i="50"/>
  <c r="CF1288" i="50"/>
  <c r="CG77" i="50"/>
  <c r="CF77" i="50"/>
  <c r="CH77" i="50"/>
  <c r="CH1232" i="50"/>
  <c r="CG1232" i="50"/>
  <c r="CF1232" i="50"/>
  <c r="CH862" i="50"/>
  <c r="CG862" i="50"/>
  <c r="CF862" i="50"/>
  <c r="CH931" i="50"/>
  <c r="CG931" i="50"/>
  <c r="CF931" i="50"/>
  <c r="CH1252" i="50"/>
  <c r="CG1252" i="50"/>
  <c r="CF1252" i="50"/>
  <c r="BX983" i="50"/>
  <c r="BX699" i="50"/>
  <c r="BX894" i="50"/>
  <c r="BX598" i="50"/>
  <c r="BX99" i="50"/>
  <c r="BV923" i="50"/>
  <c r="BX59" i="50"/>
  <c r="BV45" i="50"/>
  <c r="CH45" i="50"/>
  <c r="CG45" i="50"/>
  <c r="CF45" i="50"/>
  <c r="BV106" i="50"/>
  <c r="BV296" i="50"/>
  <c r="CF296" i="50"/>
  <c r="CH296" i="50"/>
  <c r="CG296" i="50"/>
  <c r="CE465" i="50"/>
  <c r="CH465" i="50"/>
  <c r="CG465" i="50"/>
  <c r="CF465" i="50"/>
  <c r="BW983" i="50"/>
  <c r="BV699" i="50"/>
  <c r="BW197" i="50"/>
  <c r="BV526" i="50"/>
  <c r="BW99" i="50"/>
  <c r="BW472" i="50"/>
  <c r="BX645" i="50"/>
  <c r="BX923" i="50"/>
  <c r="BW59" i="50"/>
  <c r="CF203" i="50"/>
  <c r="CG203" i="50"/>
  <c r="CH203" i="50"/>
  <c r="CF305" i="50"/>
  <c r="CG305" i="50"/>
  <c r="CE479" i="50"/>
  <c r="CH479" i="50"/>
  <c r="CG479" i="50"/>
  <c r="CF479" i="50"/>
  <c r="CH604" i="50"/>
  <c r="CG604" i="50"/>
  <c r="CF604" i="50"/>
  <c r="CE494" i="50"/>
  <c r="CG494" i="50"/>
  <c r="CF494" i="50"/>
  <c r="CE249" i="50"/>
  <c r="CG249" i="50"/>
  <c r="CE277" i="50"/>
  <c r="CG277" i="50"/>
  <c r="BX629" i="50"/>
  <c r="CH629" i="50"/>
  <c r="CG629" i="50"/>
  <c r="CH48" i="50"/>
  <c r="CG48" i="50"/>
  <c r="CF48" i="50"/>
  <c r="CH883" i="50"/>
  <c r="CG883" i="50"/>
  <c r="CF883" i="50"/>
  <c r="BV1141" i="50"/>
  <c r="CG1141" i="50"/>
  <c r="CF1141" i="50"/>
  <c r="CH1141" i="50"/>
  <c r="BV927" i="50"/>
  <c r="CH927" i="50"/>
  <c r="CG927" i="50"/>
  <c r="CF927" i="50"/>
  <c r="CE52" i="50"/>
  <c r="CF52" i="50"/>
  <c r="CG52" i="50"/>
  <c r="CH52" i="50"/>
  <c r="BX225" i="50"/>
  <c r="CF225" i="50"/>
  <c r="CE173" i="50"/>
  <c r="CF173" i="50"/>
  <c r="CH173" i="50"/>
  <c r="CG173" i="50"/>
  <c r="CE483" i="50"/>
  <c r="CH483" i="50"/>
  <c r="CG483" i="50"/>
  <c r="BV691" i="50"/>
  <c r="CH691" i="50"/>
  <c r="CG691" i="50"/>
  <c r="CF691" i="50"/>
  <c r="BV628" i="50"/>
  <c r="CH628" i="50"/>
  <c r="CE926" i="50"/>
  <c r="CF926" i="50"/>
  <c r="CH926" i="50"/>
  <c r="CG926" i="50"/>
  <c r="CH915" i="50"/>
  <c r="CG915" i="50"/>
  <c r="CF915" i="50"/>
  <c r="CH1050" i="50"/>
  <c r="CG1050" i="50"/>
  <c r="CF1050" i="50"/>
  <c r="CE1498" i="50"/>
  <c r="CH1498" i="50"/>
  <c r="CG1498" i="50"/>
  <c r="CF1498" i="50"/>
  <c r="CE460" i="50"/>
  <c r="CH460" i="50"/>
  <c r="CG460" i="50"/>
  <c r="CF460" i="50"/>
  <c r="CH462" i="50"/>
  <c r="CG462" i="50"/>
  <c r="CF462" i="50"/>
  <c r="CH579" i="50"/>
  <c r="CF579" i="50"/>
  <c r="CG579" i="50"/>
  <c r="CF1036" i="50"/>
  <c r="CH1036" i="50"/>
  <c r="CG1036" i="50"/>
  <c r="CE1519" i="50"/>
  <c r="CH1519" i="50"/>
  <c r="CG1519" i="50"/>
  <c r="CF1519" i="50"/>
  <c r="CF409" i="50"/>
  <c r="CH409" i="50"/>
  <c r="CG409" i="50"/>
  <c r="CH1199" i="50"/>
  <c r="CG1199" i="50"/>
  <c r="CF1199" i="50"/>
  <c r="BX896" i="50"/>
  <c r="CF896" i="50"/>
  <c r="CG896" i="50"/>
  <c r="CH896" i="50"/>
  <c r="CE1506" i="50"/>
  <c r="CH1506" i="50"/>
  <c r="CG1506" i="50"/>
  <c r="CF1506" i="50"/>
  <c r="CH1436" i="50"/>
  <c r="CG1436" i="50"/>
  <c r="CF1436" i="50"/>
  <c r="CE1299" i="50"/>
  <c r="CH1299" i="50"/>
  <c r="CG1299" i="50"/>
  <c r="CF1299" i="50"/>
  <c r="BV1047" i="50"/>
  <c r="CG1047" i="50"/>
  <c r="CF1047" i="50"/>
  <c r="CH1047" i="50"/>
  <c r="BX1445" i="50"/>
  <c r="CG1445" i="50"/>
  <c r="CH1445" i="50"/>
  <c r="CF1445" i="50"/>
  <c r="CH1366" i="50"/>
  <c r="CG1366" i="50"/>
  <c r="CF1366" i="50"/>
  <c r="CE1359" i="50"/>
  <c r="CH1359" i="50"/>
  <c r="CG1359" i="50"/>
  <c r="CF1359" i="50"/>
  <c r="CE1512" i="50"/>
  <c r="CH1512" i="50"/>
  <c r="CG1512" i="50"/>
  <c r="CF1512" i="50"/>
  <c r="CE1511" i="50"/>
  <c r="CH1511" i="50"/>
  <c r="CG1511" i="50"/>
  <c r="CF1511" i="50"/>
  <c r="CE1300" i="50"/>
  <c r="CH1300" i="50"/>
  <c r="CG1300" i="50"/>
  <c r="CF1300" i="50"/>
  <c r="CE1557" i="50"/>
  <c r="CH1557" i="50"/>
  <c r="CG1557" i="50"/>
  <c r="CF1557" i="50"/>
  <c r="BW1219" i="50"/>
  <c r="CH1219" i="50"/>
  <c r="CG1219" i="50"/>
  <c r="CF1219" i="50"/>
  <c r="CH1367" i="50"/>
  <c r="CG1367" i="50"/>
  <c r="CF1367" i="50"/>
  <c r="CH1249" i="50"/>
  <c r="CG1249" i="50"/>
  <c r="CF1249" i="50"/>
  <c r="CE190" i="50"/>
  <c r="CH190" i="50"/>
  <c r="CG190" i="50"/>
  <c r="CF190" i="50"/>
  <c r="CH301" i="50"/>
  <c r="CG301" i="50"/>
  <c r="CF301" i="50"/>
  <c r="CE524" i="50"/>
  <c r="CG524" i="50"/>
  <c r="CF524" i="50"/>
  <c r="CH524" i="50"/>
  <c r="CE1098" i="50"/>
  <c r="CG1098" i="50"/>
  <c r="CF1098" i="50"/>
  <c r="CH1098" i="50"/>
  <c r="CE656" i="50"/>
  <c r="CF656" i="50"/>
  <c r="CH656" i="50"/>
  <c r="CG656" i="50"/>
  <c r="CH507" i="50"/>
  <c r="CG507" i="50"/>
  <c r="CF507" i="50"/>
  <c r="CG520" i="50"/>
  <c r="CF520" i="50"/>
  <c r="CH520" i="50"/>
  <c r="BV842" i="50"/>
  <c r="CH726" i="50"/>
  <c r="CG726" i="50"/>
  <c r="CF726" i="50"/>
  <c r="CH920" i="50"/>
  <c r="CG920" i="50"/>
  <c r="CF920" i="50"/>
  <c r="CH170" i="50"/>
  <c r="CF170" i="50"/>
  <c r="CG170" i="50"/>
  <c r="CE1179" i="50"/>
  <c r="CH1179" i="50"/>
  <c r="CF1179" i="50"/>
  <c r="CG1179" i="50"/>
  <c r="CH335" i="50"/>
  <c r="CG335" i="50"/>
  <c r="CF335" i="50"/>
  <c r="CF1105" i="50"/>
  <c r="CG1105" i="50"/>
  <c r="BX683" i="50"/>
  <c r="CE1493" i="50"/>
  <c r="CH1493" i="50"/>
  <c r="CF1493" i="50"/>
  <c r="CG1493" i="50"/>
  <c r="BV178" i="50"/>
  <c r="CH178" i="50"/>
  <c r="CG178" i="50"/>
  <c r="CF178" i="50"/>
  <c r="BV256" i="50"/>
  <c r="CH256" i="50"/>
  <c r="CG256" i="50"/>
  <c r="CF256" i="50"/>
  <c r="CE364" i="50"/>
  <c r="CH364" i="50"/>
  <c r="CF364" i="50"/>
  <c r="BW398" i="50"/>
  <c r="CH523" i="50"/>
  <c r="CG523" i="50"/>
  <c r="CF523" i="50"/>
  <c r="CE250" i="50"/>
  <c r="CG250" i="50"/>
  <c r="CH250" i="50"/>
  <c r="CF250" i="50"/>
  <c r="CG333" i="50"/>
  <c r="CH333" i="50"/>
  <c r="CF333" i="50"/>
  <c r="CH614" i="50"/>
  <c r="CG614" i="50"/>
  <c r="CF614" i="50"/>
  <c r="CG1060" i="50"/>
  <c r="CH1060" i="50"/>
  <c r="CF1060" i="50"/>
  <c r="CH1500" i="50"/>
  <c r="CF1500" i="50"/>
  <c r="CH160" i="50"/>
  <c r="CG160" i="50"/>
  <c r="CF160" i="50"/>
  <c r="CH213" i="50"/>
  <c r="CG213" i="50"/>
  <c r="CF213" i="50"/>
  <c r="CG405" i="50"/>
  <c r="CF405" i="50"/>
  <c r="CH405" i="50"/>
  <c r="BV858" i="50"/>
  <c r="CH858" i="50"/>
  <c r="CG858" i="50"/>
  <c r="CF858" i="50"/>
  <c r="CE227" i="50"/>
  <c r="CG227" i="50"/>
  <c r="CH219" i="50"/>
  <c r="CF219" i="50"/>
  <c r="CG219" i="50"/>
  <c r="BV919" i="50"/>
  <c r="CG919" i="50"/>
  <c r="CH1466" i="50"/>
  <c r="CG1466" i="50"/>
  <c r="CF1466" i="50"/>
  <c r="CH1523" i="50"/>
  <c r="CG1523" i="50"/>
  <c r="CF1523" i="50"/>
  <c r="CH1336" i="50"/>
  <c r="CG1336" i="50"/>
  <c r="CF1336" i="50"/>
  <c r="CH1482" i="50"/>
  <c r="CG1482" i="50"/>
  <c r="CF1482" i="50"/>
  <c r="CH1516" i="50"/>
  <c r="CG1516" i="50"/>
  <c r="CF1516" i="50"/>
  <c r="BW263" i="50"/>
  <c r="CG263" i="50"/>
  <c r="CF263" i="50"/>
  <c r="CH263" i="50"/>
  <c r="CE421" i="50"/>
  <c r="CH421" i="50"/>
  <c r="CG421" i="50"/>
  <c r="CF421" i="50"/>
  <c r="BV1334" i="50"/>
  <c r="CH1334" i="50"/>
  <c r="CG1334" i="50"/>
  <c r="CF1334" i="50"/>
  <c r="BW1000" i="50"/>
  <c r="CG1000" i="50"/>
  <c r="CF1000" i="50"/>
  <c r="CH1000" i="50"/>
  <c r="CH1257" i="50"/>
  <c r="CG1257" i="50"/>
  <c r="CF1257" i="50"/>
  <c r="CH1480" i="50"/>
  <c r="CG1480" i="50"/>
  <c r="CF1480" i="50"/>
  <c r="CE1544" i="50"/>
  <c r="CH1544" i="50"/>
  <c r="CG1544" i="50"/>
  <c r="CF1544" i="50"/>
  <c r="CH889" i="50"/>
  <c r="CG889" i="50"/>
  <c r="CF889" i="50"/>
  <c r="CF443" i="50"/>
  <c r="CG443" i="50"/>
  <c r="CH185" i="50"/>
  <c r="CG185" i="50"/>
  <c r="CF185" i="50"/>
  <c r="CH599" i="50"/>
  <c r="CG599" i="50"/>
  <c r="CF599" i="50"/>
  <c r="CH1238" i="50"/>
  <c r="CG1238" i="50"/>
  <c r="CF1238" i="50"/>
  <c r="CH53" i="50"/>
  <c r="CF53" i="50"/>
  <c r="CH709" i="50"/>
  <c r="CG709" i="50"/>
  <c r="CF709" i="50"/>
  <c r="CG199" i="50"/>
  <c r="CH199" i="50"/>
  <c r="CF199" i="50"/>
  <c r="CG1128" i="50"/>
  <c r="CF1128" i="50"/>
  <c r="CH1128" i="50"/>
  <c r="CH1495" i="50"/>
  <c r="CG1495" i="50"/>
  <c r="CF1495" i="50"/>
  <c r="CH1478" i="50"/>
  <c r="CG1478" i="50"/>
  <c r="CF1478" i="50"/>
  <c r="BW1221" i="50"/>
  <c r="CH1221" i="50"/>
  <c r="CG1221" i="50"/>
  <c r="CF1221" i="50"/>
  <c r="CE1251" i="50"/>
  <c r="CH1251" i="50"/>
  <c r="CG1251" i="50"/>
  <c r="CF1251" i="50"/>
  <c r="CH789" i="50"/>
  <c r="CG789" i="50"/>
  <c r="CF789" i="50"/>
  <c r="CH748" i="50"/>
  <c r="CG748" i="50"/>
  <c r="CF748" i="50"/>
  <c r="CH735" i="50"/>
  <c r="CG735" i="50"/>
  <c r="CF735" i="50"/>
  <c r="CH82" i="50"/>
  <c r="CH1510" i="50"/>
  <c r="CG1510" i="50"/>
  <c r="CF1510" i="50"/>
  <c r="CH1246" i="50"/>
  <c r="CG1246" i="50"/>
  <c r="CF1246" i="50"/>
  <c r="CH634" i="50"/>
  <c r="CG634" i="50"/>
  <c r="CF634" i="50"/>
  <c r="BX179" i="50"/>
  <c r="CH179" i="50"/>
  <c r="CG179" i="50"/>
  <c r="CF179" i="50"/>
  <c r="CH903" i="50"/>
  <c r="CG903" i="50"/>
  <c r="CF903" i="50"/>
  <c r="CH1233" i="50"/>
  <c r="CG1233" i="50"/>
  <c r="CF1233" i="50"/>
  <c r="CH1177" i="50"/>
  <c r="CG1177" i="50"/>
  <c r="CF1177" i="50"/>
  <c r="CH75" i="50"/>
  <c r="CG75" i="50"/>
  <c r="CF75" i="50"/>
  <c r="CH223" i="50"/>
  <c r="CG223" i="50"/>
  <c r="CF223" i="50"/>
  <c r="CH865" i="50"/>
  <c r="CF865" i="50"/>
  <c r="CG865" i="50"/>
  <c r="CH799" i="50"/>
  <c r="CG799" i="50"/>
  <c r="CF799" i="50"/>
  <c r="CH418" i="50"/>
  <c r="CG418" i="50"/>
  <c r="CF418" i="50"/>
  <c r="CH791" i="50"/>
  <c r="CG791" i="50"/>
  <c r="CF791" i="50"/>
  <c r="CH1225" i="50"/>
  <c r="CG1225" i="50"/>
  <c r="CF1225" i="50"/>
  <c r="CH704" i="50"/>
  <c r="CG704" i="50"/>
  <c r="CF704" i="50"/>
  <c r="CH438" i="50"/>
  <c r="CG438" i="50"/>
  <c r="CF438" i="50"/>
  <c r="CH609" i="50"/>
  <c r="CG609" i="50"/>
  <c r="CF609" i="50"/>
  <c r="CH766" i="50"/>
  <c r="CG766" i="50"/>
  <c r="CF766" i="50"/>
  <c r="CE56" i="50"/>
  <c r="CH56" i="50"/>
  <c r="CG56" i="50"/>
  <c r="CF56" i="50"/>
  <c r="CH641" i="50"/>
  <c r="CG641" i="50"/>
  <c r="CF641" i="50"/>
  <c r="CE991" i="50"/>
  <c r="CH991" i="50"/>
  <c r="CG991" i="50"/>
  <c r="CF991" i="50"/>
  <c r="CH828" i="50"/>
  <c r="CG828" i="50"/>
  <c r="CF828" i="50"/>
  <c r="CH531" i="50"/>
  <c r="CG531" i="50"/>
  <c r="CF531" i="50"/>
  <c r="CH584" i="50"/>
  <c r="CG584" i="50"/>
  <c r="CF584" i="50"/>
  <c r="CH909" i="50"/>
  <c r="CG909" i="50"/>
  <c r="CF909" i="50"/>
  <c r="CH1310" i="50"/>
  <c r="CG1310" i="50"/>
  <c r="CF1310" i="50"/>
  <c r="CH1163" i="50"/>
  <c r="CG1163" i="50"/>
  <c r="CF1163" i="50"/>
  <c r="CH785" i="50"/>
  <c r="CG785" i="50"/>
  <c r="CF785" i="50"/>
  <c r="CH831" i="50"/>
  <c r="CG831" i="50"/>
  <c r="CF831" i="50"/>
  <c r="CE857" i="50"/>
  <c r="CH857" i="50"/>
  <c r="CG857" i="50"/>
  <c r="CF857" i="50"/>
  <c r="CH993" i="50"/>
  <c r="CG993" i="50"/>
  <c r="CF993" i="50"/>
  <c r="CH50" i="50"/>
  <c r="CG50" i="50"/>
  <c r="CF50" i="50"/>
  <c r="CH757" i="50"/>
  <c r="CG757" i="50"/>
  <c r="CF757" i="50"/>
  <c r="CH747" i="50"/>
  <c r="CG747" i="50"/>
  <c r="CF747" i="50"/>
  <c r="CH435" i="50"/>
  <c r="CG435" i="50"/>
  <c r="CF435" i="50"/>
  <c r="CH21" i="50"/>
  <c r="CG21" i="50"/>
  <c r="CF21" i="50"/>
  <c r="CE186" i="50"/>
  <c r="CH186" i="50"/>
  <c r="CG186" i="50"/>
  <c r="CF186" i="50"/>
  <c r="CH569" i="50"/>
  <c r="CG569" i="50"/>
  <c r="CF569" i="50"/>
  <c r="CE1061" i="50"/>
  <c r="CF247" i="50"/>
  <c r="CH247" i="50"/>
  <c r="CE1118" i="50"/>
  <c r="CH1118" i="50"/>
  <c r="CG1118" i="50"/>
  <c r="CF1118" i="50"/>
  <c r="CH482" i="50"/>
  <c r="CG482" i="50"/>
  <c r="CF482" i="50"/>
  <c r="CH318" i="50"/>
  <c r="CG318" i="50"/>
  <c r="CF318" i="50"/>
  <c r="CH1291" i="50"/>
  <c r="CG1291" i="50"/>
  <c r="CF1291" i="50"/>
  <c r="CE242" i="50"/>
  <c r="CH242" i="50"/>
  <c r="CG242" i="50"/>
  <c r="CF242" i="50"/>
  <c r="CE929" i="50"/>
  <c r="CH1180" i="50"/>
  <c r="CG1180" i="50"/>
  <c r="CF1180" i="50"/>
  <c r="CH635" i="50"/>
  <c r="CG635" i="50"/>
  <c r="CE971" i="50"/>
  <c r="CH836" i="50"/>
  <c r="CG836" i="50"/>
  <c r="CF836" i="50"/>
  <c r="CE681" i="50"/>
  <c r="CH681" i="50"/>
  <c r="CG681" i="50"/>
  <c r="CF681" i="50"/>
  <c r="CE544" i="50"/>
  <c r="CH544" i="50"/>
  <c r="CG544" i="50"/>
  <c r="CE99" i="50"/>
  <c r="CH1062" i="50"/>
  <c r="CG1062" i="50"/>
  <c r="CF1062" i="50"/>
  <c r="CE854" i="50"/>
  <c r="CH854" i="50"/>
  <c r="CG854" i="50"/>
  <c r="CF854" i="50"/>
  <c r="CE1204" i="50"/>
  <c r="CH1204" i="50"/>
  <c r="CG1204" i="50"/>
  <c r="CF1204" i="50"/>
  <c r="CE1487" i="50"/>
  <c r="CH1487" i="50"/>
  <c r="CG1487" i="50"/>
  <c r="CF1487" i="50"/>
  <c r="CE1266" i="50"/>
  <c r="CH1266" i="50"/>
  <c r="CG1266" i="50"/>
  <c r="CF1266" i="50"/>
  <c r="CG875" i="50"/>
  <c r="CH875" i="50"/>
  <c r="CF875" i="50"/>
  <c r="CH1415" i="50"/>
  <c r="CG1415" i="50"/>
  <c r="CF1415" i="50"/>
  <c r="CH653" i="50"/>
  <c r="CF653" i="50"/>
  <c r="CH887" i="50"/>
  <c r="CG887" i="50"/>
  <c r="CF887" i="50"/>
  <c r="CH424" i="50"/>
  <c r="CG424" i="50"/>
  <c r="CF424" i="50"/>
  <c r="CG686" i="50"/>
  <c r="CF1081" i="50"/>
  <c r="CH1109" i="50"/>
  <c r="CF1109" i="50"/>
  <c r="CG55" i="50"/>
  <c r="CG433" i="50"/>
  <c r="CH665" i="50"/>
  <c r="CF1271" i="50"/>
  <c r="CF1433" i="50"/>
  <c r="CF628" i="50"/>
  <c r="CH241" i="50"/>
  <c r="CH198" i="50"/>
  <c r="CG623" i="50"/>
  <c r="CH297" i="50"/>
  <c r="CH404" i="50"/>
  <c r="CG404" i="50"/>
  <c r="CF404" i="50"/>
  <c r="CH1175" i="50"/>
  <c r="CH200" i="50"/>
  <c r="CF900" i="50"/>
  <c r="CG959" i="50"/>
  <c r="CG1333" i="50"/>
  <c r="CF721" i="50"/>
  <c r="CH1406" i="50"/>
  <c r="CG1406" i="50"/>
  <c r="CF1406" i="50"/>
  <c r="CH380" i="50"/>
  <c r="CF249" i="50"/>
  <c r="CG137" i="50"/>
  <c r="CG1521" i="50"/>
  <c r="CG281" i="50"/>
  <c r="CG956" i="50"/>
  <c r="CH676" i="50"/>
  <c r="CF248" i="50"/>
  <c r="CF277" i="50"/>
  <c r="CH870" i="50"/>
  <c r="CG978" i="50"/>
  <c r="CF148" i="50"/>
  <c r="CG488" i="50"/>
  <c r="CF239" i="50"/>
  <c r="CG422" i="50"/>
  <c r="CG1109" i="50"/>
  <c r="CG518" i="50"/>
  <c r="CH257" i="50"/>
  <c r="CF699" i="50"/>
  <c r="CF621" i="50"/>
  <c r="CH98" i="50"/>
  <c r="CH1298" i="50"/>
  <c r="CG272" i="50"/>
  <c r="CH1289" i="50"/>
  <c r="CH348" i="50"/>
  <c r="CH540" i="50"/>
  <c r="CF544" i="50"/>
  <c r="CF809" i="50"/>
  <c r="CH1293" i="50"/>
  <c r="CG202" i="50"/>
  <c r="CF202" i="50"/>
  <c r="CH1153" i="50"/>
  <c r="CG1153" i="50"/>
  <c r="CF1153" i="50"/>
  <c r="CH720" i="50"/>
  <c r="CG720" i="50"/>
  <c r="CF720" i="50"/>
  <c r="CH350" i="50"/>
  <c r="CG350" i="50"/>
  <c r="CF350" i="50"/>
  <c r="CE774" i="50"/>
  <c r="CH774" i="50"/>
  <c r="CG774" i="50"/>
  <c r="CH813" i="50"/>
  <c r="CG813" i="50"/>
  <c r="CF813" i="50"/>
  <c r="BW291" i="50"/>
  <c r="CH291" i="50"/>
  <c r="CG291" i="50"/>
  <c r="CF291" i="50"/>
  <c r="BW1431" i="50"/>
  <c r="CH1431" i="50"/>
  <c r="CG1431" i="50"/>
  <c r="CF1431" i="50"/>
  <c r="CH1527" i="50"/>
  <c r="CG1527" i="50"/>
  <c r="CF1527" i="50"/>
  <c r="BV1107" i="50"/>
  <c r="CH1107" i="50"/>
  <c r="CG1107" i="50"/>
  <c r="CF1107" i="50"/>
  <c r="CH1338" i="50"/>
  <c r="CG1338" i="50"/>
  <c r="CF1338" i="50"/>
  <c r="CE1562" i="50"/>
  <c r="CH1562" i="50"/>
  <c r="CG1562" i="50"/>
  <c r="CF1562" i="50"/>
  <c r="CE1494" i="50"/>
  <c r="CF1494" i="50"/>
  <c r="CH1494" i="50"/>
  <c r="CG1494" i="50"/>
  <c r="CE1451" i="50"/>
  <c r="CH1451" i="50"/>
  <c r="CG1451" i="50"/>
  <c r="CF1451" i="50"/>
  <c r="CE1301" i="50"/>
  <c r="CH1301" i="50"/>
  <c r="CG1301" i="50"/>
  <c r="CF1301" i="50"/>
  <c r="BV1230" i="50"/>
  <c r="CH1230" i="50"/>
  <c r="CG1230" i="50"/>
  <c r="CF1230" i="50"/>
  <c r="CE346" i="50"/>
  <c r="CF346" i="50"/>
  <c r="CH346" i="50"/>
  <c r="CG346" i="50"/>
  <c r="CH400" i="50"/>
  <c r="CG400" i="50"/>
  <c r="CF400" i="50"/>
  <c r="BV495" i="50"/>
  <c r="CF495" i="50"/>
  <c r="CG841" i="50"/>
  <c r="CH841" i="50"/>
  <c r="CF841" i="50"/>
  <c r="CE306" i="50"/>
  <c r="CG306" i="50"/>
  <c r="CH306" i="50"/>
  <c r="CF306" i="50"/>
  <c r="CH898" i="50"/>
  <c r="CG898" i="50"/>
  <c r="CF898" i="50"/>
  <c r="CG230" i="50"/>
  <c r="CF230" i="50"/>
  <c r="CF330" i="50"/>
  <c r="CH330" i="50"/>
  <c r="CG330" i="50"/>
  <c r="CE1200" i="50"/>
  <c r="CG1200" i="50"/>
  <c r="CF1200" i="50"/>
  <c r="CH1200" i="50"/>
  <c r="CE888" i="50"/>
  <c r="CH888" i="50"/>
  <c r="CG888" i="50"/>
  <c r="CF888" i="50"/>
  <c r="BV163" i="50"/>
  <c r="CH163" i="50"/>
  <c r="CG163" i="50"/>
  <c r="CF163" i="50"/>
  <c r="BX355" i="50"/>
  <c r="CG355" i="50"/>
  <c r="CF355" i="50"/>
  <c r="CH355" i="50"/>
  <c r="BW113" i="50"/>
  <c r="BW79" i="50"/>
  <c r="BX716" i="50"/>
  <c r="BX526" i="50"/>
  <c r="BV99" i="50"/>
  <c r="BV645" i="50"/>
  <c r="BW923" i="50"/>
  <c r="BV59" i="50"/>
  <c r="CH310" i="50"/>
  <c r="CG310" i="50"/>
  <c r="BV619" i="50"/>
  <c r="CH619" i="50"/>
  <c r="CG619" i="50"/>
  <c r="CF619" i="50"/>
  <c r="BX369" i="50"/>
  <c r="BW295" i="50"/>
  <c r="CH295" i="50"/>
  <c r="CG295" i="50"/>
  <c r="CE603" i="50"/>
  <c r="CH603" i="50"/>
  <c r="CG603" i="50"/>
  <c r="CF603" i="50"/>
  <c r="CH413" i="50"/>
  <c r="CG413" i="50"/>
  <c r="CF413" i="50"/>
  <c r="BW860" i="50"/>
  <c r="CG195" i="50"/>
  <c r="CF195" i="50"/>
  <c r="CH195" i="50"/>
  <c r="BV83" i="50"/>
  <c r="CF83" i="50"/>
  <c r="CH83" i="50"/>
  <c r="CG83" i="50"/>
  <c r="CE610" i="50"/>
  <c r="CF610" i="50"/>
  <c r="CH610" i="50"/>
  <c r="CH980" i="50"/>
  <c r="CG980" i="50"/>
  <c r="CE1042" i="50"/>
  <c r="CH1042" i="50"/>
  <c r="CG1042" i="50"/>
  <c r="CE1374" i="50"/>
  <c r="CH1374" i="50"/>
  <c r="CG1374" i="50"/>
  <c r="CF1374" i="50"/>
  <c r="CE6" i="50"/>
  <c r="CG6" i="50"/>
  <c r="CF6" i="50"/>
  <c r="CE139" i="50"/>
  <c r="CG139" i="50"/>
  <c r="CF139" i="50"/>
  <c r="BV1089" i="50"/>
  <c r="CE1440" i="50"/>
  <c r="CH1440" i="50"/>
  <c r="CG1440" i="50"/>
  <c r="CF1440" i="50"/>
  <c r="CH1237" i="50"/>
  <c r="CG1237" i="50"/>
  <c r="CF1237" i="50"/>
  <c r="BX1150" i="50"/>
  <c r="CG1150" i="50"/>
  <c r="CH1150" i="50"/>
  <c r="CF1150" i="50"/>
  <c r="CE1340" i="50"/>
  <c r="CH1340" i="50"/>
  <c r="CG1340" i="50"/>
  <c r="CF1340" i="50"/>
  <c r="CE1332" i="50"/>
  <c r="CH1332" i="50"/>
  <c r="CG1332" i="50"/>
  <c r="CF1332" i="50"/>
  <c r="CE1430" i="50"/>
  <c r="CH1430" i="50"/>
  <c r="CG1430" i="50"/>
  <c r="CF1430" i="50"/>
  <c r="CE964" i="50"/>
  <c r="CF964" i="50"/>
  <c r="CE1278" i="50"/>
  <c r="CH1278" i="50"/>
  <c r="CG1278" i="50"/>
  <c r="CF1278" i="50"/>
  <c r="CE1386" i="50"/>
  <c r="CH1386" i="50"/>
  <c r="CG1386" i="50"/>
  <c r="CF1386" i="50"/>
  <c r="CE1330" i="50"/>
  <c r="CH1330" i="50"/>
  <c r="CG1330" i="50"/>
  <c r="CF1330" i="50"/>
  <c r="CE1327" i="50"/>
  <c r="CH1327" i="50"/>
  <c r="CG1327" i="50"/>
  <c r="CF1327" i="50"/>
  <c r="CH925" i="50"/>
  <c r="CG925" i="50"/>
  <c r="CF925" i="50"/>
  <c r="CE1306" i="50"/>
  <c r="CH1306" i="50"/>
  <c r="CG1306" i="50"/>
  <c r="CF1306" i="50"/>
  <c r="CE1508" i="50"/>
  <c r="CH1508" i="50"/>
  <c r="CG1508" i="50"/>
  <c r="CF1508" i="50"/>
  <c r="CE1358" i="50"/>
  <c r="CH1358" i="50"/>
  <c r="CG1358" i="50"/>
  <c r="CF1358" i="50"/>
  <c r="CH1351" i="50"/>
  <c r="CG1351" i="50"/>
  <c r="CF1351" i="50"/>
  <c r="CE1303" i="50"/>
  <c r="CH1303" i="50"/>
  <c r="CG1303" i="50"/>
  <c r="CF1303" i="50"/>
  <c r="CH1283" i="50"/>
  <c r="CG1283" i="50"/>
  <c r="CF1283" i="50"/>
  <c r="CH1427" i="50"/>
  <c r="CG1427" i="50"/>
  <c r="CF1427" i="50"/>
  <c r="CE367" i="50"/>
  <c r="CH367" i="50"/>
  <c r="CG367" i="50"/>
  <c r="CF367" i="50"/>
  <c r="CE168" i="50"/>
  <c r="CG168" i="50"/>
  <c r="CF168" i="50"/>
  <c r="CH168" i="50"/>
  <c r="CE506" i="50"/>
  <c r="CF506" i="50"/>
  <c r="CE570" i="50"/>
  <c r="CF570" i="50"/>
  <c r="CG570" i="50"/>
  <c r="CH570" i="50"/>
  <c r="CF851" i="50"/>
  <c r="CH851" i="50"/>
  <c r="CG851" i="50"/>
  <c r="BW311" i="50"/>
  <c r="CH311" i="50"/>
  <c r="CF311" i="50"/>
  <c r="BW1004" i="50"/>
  <c r="CH1004" i="50"/>
  <c r="CG1004" i="50"/>
  <c r="CF1004" i="50"/>
  <c r="BW268" i="50"/>
  <c r="CG268" i="50"/>
  <c r="CF268" i="50"/>
  <c r="CH268" i="50"/>
  <c r="BX431" i="50"/>
  <c r="BV573" i="50"/>
  <c r="CH573" i="50"/>
  <c r="CG573" i="50"/>
  <c r="CF573" i="50"/>
  <c r="CH1106" i="50"/>
  <c r="CG1106" i="50"/>
  <c r="CF1106" i="50"/>
  <c r="CE904" i="50"/>
  <c r="CH904" i="50"/>
  <c r="CG904" i="50"/>
  <c r="CF904" i="50"/>
  <c r="CE1385" i="50"/>
  <c r="CF1385" i="50"/>
  <c r="CH1385" i="50"/>
  <c r="CH192" i="50"/>
  <c r="CG192" i="50"/>
  <c r="BV1010" i="50"/>
  <c r="CH1010" i="50"/>
  <c r="CG1010" i="50"/>
  <c r="CF1010" i="50"/>
  <c r="CE1389" i="50"/>
  <c r="CF1389" i="50"/>
  <c r="CE351" i="50"/>
  <c r="CG351" i="50"/>
  <c r="BW270" i="50"/>
  <c r="CG270" i="50"/>
  <c r="CH270" i="50"/>
  <c r="CF270" i="50"/>
  <c r="CE1014" i="50"/>
  <c r="CG1014" i="50"/>
  <c r="BV1020" i="50"/>
  <c r="CF1020" i="50"/>
  <c r="BX950" i="50"/>
  <c r="CH950" i="50"/>
  <c r="CG950" i="50"/>
  <c r="CF950" i="50"/>
  <c r="CH1561" i="50"/>
  <c r="CG1561" i="50"/>
  <c r="CF1561" i="50"/>
  <c r="BW1024" i="50"/>
  <c r="CH1024" i="50"/>
  <c r="CG1024" i="50"/>
  <c r="CF1024" i="50"/>
  <c r="CH1085" i="50"/>
  <c r="CG1085" i="50"/>
  <c r="BX1173" i="50"/>
  <c r="CH1173" i="50"/>
  <c r="CG1173" i="50"/>
  <c r="CF1173" i="50"/>
  <c r="CE1371" i="50"/>
  <c r="CH1371" i="50"/>
  <c r="CG1371" i="50"/>
  <c r="CF1371" i="50"/>
  <c r="BV240" i="50"/>
  <c r="CH240" i="50"/>
  <c r="CG240" i="50"/>
  <c r="CF240" i="50"/>
  <c r="CE204" i="50"/>
  <c r="CG204" i="50"/>
  <c r="CH204" i="50"/>
  <c r="CF204" i="50"/>
  <c r="BX229" i="50"/>
  <c r="CG229" i="50"/>
  <c r="CF229" i="50"/>
  <c r="CH229" i="50"/>
  <c r="CE187" i="50"/>
  <c r="CH187" i="50"/>
  <c r="CG187" i="50"/>
  <c r="CF187" i="50"/>
  <c r="BW640" i="50"/>
  <c r="CH640" i="50"/>
  <c r="CG640" i="50"/>
  <c r="CF640" i="50"/>
  <c r="CH1346" i="50"/>
  <c r="CG1346" i="50"/>
  <c r="CF1346" i="50"/>
  <c r="CE725" i="50"/>
  <c r="CH725" i="50"/>
  <c r="CG725" i="50"/>
  <c r="CF725" i="50"/>
  <c r="CE321" i="50"/>
  <c r="CH321" i="50"/>
  <c r="CG321" i="50"/>
  <c r="CF321" i="50"/>
  <c r="CE376" i="50"/>
  <c r="CH376" i="50"/>
  <c r="CG376" i="50"/>
  <c r="CF376" i="50"/>
  <c r="CE701" i="50"/>
  <c r="CH701" i="50"/>
  <c r="CG701" i="50"/>
  <c r="CF701" i="50"/>
  <c r="CE1074" i="50"/>
  <c r="CH1074" i="50"/>
  <c r="CG1074" i="50"/>
  <c r="CF1074" i="50"/>
  <c r="CE1449" i="50"/>
  <c r="CH1449" i="50"/>
  <c r="CF1449" i="50"/>
  <c r="CG1449" i="50"/>
  <c r="CE947" i="50"/>
  <c r="CG947" i="50"/>
  <c r="CH947" i="50"/>
  <c r="CF947" i="50"/>
  <c r="CE1364" i="50"/>
  <c r="CH1364" i="50"/>
  <c r="CF1364" i="50"/>
  <c r="CE1403" i="50"/>
  <c r="CF1403" i="50"/>
  <c r="CH1403" i="50"/>
  <c r="BW1485" i="50"/>
  <c r="CF1485" i="50"/>
  <c r="CH1485" i="50"/>
  <c r="CH1513" i="50"/>
  <c r="CG1513" i="50"/>
  <c r="CF1513" i="50"/>
  <c r="BX347" i="50"/>
  <c r="CH347" i="50"/>
  <c r="CF347" i="50"/>
  <c r="CE1108" i="50"/>
  <c r="CH1108" i="50"/>
  <c r="CG1108" i="50"/>
  <c r="CE467" i="50"/>
  <c r="CH467" i="50"/>
  <c r="CG467" i="50"/>
  <c r="CF467" i="50"/>
  <c r="BW1319" i="50"/>
  <c r="CF1319" i="50"/>
  <c r="CG1319" i="50"/>
  <c r="CH1319" i="50"/>
  <c r="CE1039" i="50"/>
  <c r="CG1039" i="50"/>
  <c r="CH538" i="50"/>
  <c r="CG538" i="50"/>
  <c r="CF538" i="50"/>
  <c r="CH1019" i="50"/>
  <c r="CG1019" i="50"/>
  <c r="CF1019" i="50"/>
  <c r="CE856" i="50"/>
  <c r="CH856" i="50"/>
  <c r="CG856" i="50"/>
  <c r="CF856" i="50"/>
  <c r="CF150" i="50"/>
  <c r="CH150" i="50"/>
  <c r="CG150" i="50"/>
  <c r="CE446" i="50"/>
  <c r="CH446" i="50"/>
  <c r="CG446" i="50"/>
  <c r="CF446" i="50"/>
  <c r="CH826" i="50"/>
  <c r="CG826" i="50"/>
  <c r="CF826" i="50"/>
  <c r="CH294" i="50"/>
  <c r="CG294" i="50"/>
  <c r="CF294" i="50"/>
  <c r="CF971" i="50"/>
  <c r="CH971" i="50"/>
  <c r="CH76" i="50"/>
  <c r="CG76" i="50"/>
  <c r="CF76" i="50"/>
  <c r="CH253" i="50"/>
  <c r="CG253" i="50"/>
  <c r="CF253" i="50"/>
  <c r="CH1388" i="50"/>
  <c r="CG1388" i="50"/>
  <c r="CF1388" i="50"/>
  <c r="CE533" i="50"/>
  <c r="CH533" i="50"/>
  <c r="CG533" i="50"/>
  <c r="CF533" i="50"/>
  <c r="CH1318" i="50"/>
  <c r="CG1318" i="50"/>
  <c r="CF1318" i="50"/>
  <c r="CE159" i="50"/>
  <c r="CH159" i="50"/>
  <c r="BW1343" i="50"/>
  <c r="CH1343" i="50"/>
  <c r="CG1343" i="50"/>
  <c r="CE821" i="50"/>
  <c r="CH821" i="50"/>
  <c r="CG821" i="50"/>
  <c r="CF821" i="50"/>
  <c r="CE737" i="50"/>
  <c r="CH737" i="50"/>
  <c r="CG737" i="50"/>
  <c r="CF737" i="50"/>
  <c r="CH974" i="50"/>
  <c r="CG974" i="50"/>
  <c r="CF974" i="50"/>
  <c r="CH466" i="50"/>
  <c r="CG466" i="50"/>
  <c r="CF466" i="50"/>
  <c r="CH859" i="50"/>
  <c r="CG859" i="50"/>
  <c r="CF859" i="50"/>
  <c r="CE1235" i="50"/>
  <c r="CH1235" i="50"/>
  <c r="CG1235" i="50"/>
  <c r="CF1235" i="50"/>
  <c r="CH832" i="50"/>
  <c r="CG832" i="50"/>
  <c r="CF832" i="50"/>
  <c r="CE781" i="50"/>
  <c r="CH781" i="50"/>
  <c r="CG781" i="50"/>
  <c r="CF781" i="50"/>
  <c r="CH1226" i="50"/>
  <c r="CG1226" i="50"/>
  <c r="CF1226" i="50"/>
  <c r="CE1347" i="50"/>
  <c r="CH1347" i="50"/>
  <c r="CG1347" i="50"/>
  <c r="CF1347" i="50"/>
  <c r="CE846" i="50"/>
  <c r="CH846" i="50"/>
  <c r="CG846" i="50"/>
  <c r="CF846" i="50"/>
  <c r="CH989" i="50"/>
  <c r="CG989" i="50"/>
  <c r="CF989" i="50"/>
  <c r="CE359" i="50"/>
  <c r="CH359" i="50"/>
  <c r="CG359" i="50"/>
  <c r="CF359" i="50"/>
  <c r="CE233" i="50"/>
  <c r="CF233" i="50"/>
  <c r="CH233" i="50"/>
  <c r="CG233" i="50"/>
  <c r="CH770" i="50"/>
  <c r="CG770" i="50"/>
  <c r="CF770" i="50"/>
  <c r="CH1457" i="50"/>
  <c r="CG1457" i="50"/>
  <c r="CF1457" i="50"/>
  <c r="CE967" i="50"/>
  <c r="CH967" i="50"/>
  <c r="CG967" i="50"/>
  <c r="CF967" i="50"/>
  <c r="CH1134" i="50"/>
  <c r="CG1134" i="50"/>
  <c r="CF1134" i="50"/>
  <c r="CH1244" i="50"/>
  <c r="CG1244" i="50"/>
  <c r="CF1244" i="50"/>
  <c r="CE484" i="50"/>
  <c r="CH484" i="50"/>
  <c r="CG484" i="50"/>
  <c r="CF484" i="50"/>
  <c r="CE374" i="50"/>
  <c r="CF374" i="50"/>
  <c r="CH374" i="50"/>
  <c r="CG374" i="50"/>
  <c r="CH1070" i="50"/>
  <c r="CG1070" i="50"/>
  <c r="CF1070" i="50"/>
  <c r="CE152" i="50"/>
  <c r="CH152" i="50"/>
  <c r="CG152" i="50"/>
  <c r="CF152" i="50"/>
  <c r="CH1155" i="50"/>
  <c r="CG1155" i="50"/>
  <c r="CF1155" i="50"/>
  <c r="CH316" i="50"/>
  <c r="CG316" i="50"/>
  <c r="CF316" i="50"/>
  <c r="CH961" i="50"/>
  <c r="CG961" i="50"/>
  <c r="CF961" i="50"/>
  <c r="CH901" i="50"/>
  <c r="CG901" i="50"/>
  <c r="CF901" i="50"/>
  <c r="CH830" i="50"/>
  <c r="CG830" i="50"/>
  <c r="CF830" i="50"/>
  <c r="CH692" i="50"/>
  <c r="CG692" i="50"/>
  <c r="CF692" i="50"/>
  <c r="CH844" i="50"/>
  <c r="CG844" i="50"/>
  <c r="CF844" i="50"/>
  <c r="CH1126" i="50"/>
  <c r="CG1126" i="50"/>
  <c r="CF1126" i="50"/>
  <c r="CE823" i="50"/>
  <c r="CH823" i="50"/>
  <c r="CG823" i="50"/>
  <c r="CF823" i="50"/>
  <c r="CE13" i="50"/>
  <c r="CH13" i="50"/>
  <c r="CG13" i="50"/>
  <c r="CF13" i="50"/>
  <c r="CH1190" i="50"/>
  <c r="CG1190" i="50"/>
  <c r="CF1190" i="50"/>
  <c r="CE81" i="50"/>
  <c r="CH81" i="50"/>
  <c r="CG81" i="50"/>
  <c r="CF81" i="50"/>
  <c r="CE588" i="50"/>
  <c r="CH588" i="50"/>
  <c r="CG588" i="50"/>
  <c r="CF588" i="50"/>
  <c r="CE985" i="50"/>
  <c r="CH985" i="50"/>
  <c r="CG985" i="50"/>
  <c r="CF985" i="50"/>
  <c r="CH1059" i="50"/>
  <c r="CG1059" i="50"/>
  <c r="CF1059" i="50"/>
  <c r="CH742" i="50"/>
  <c r="CG742" i="50"/>
  <c r="CF742" i="50"/>
  <c r="CH798" i="50"/>
  <c r="CG798" i="50"/>
  <c r="CF798" i="50"/>
  <c r="CE817" i="50"/>
  <c r="CH817" i="50"/>
  <c r="CG817" i="50"/>
  <c r="CF817" i="50"/>
  <c r="CH1075" i="50"/>
  <c r="CG1075" i="50"/>
  <c r="CF1075" i="50"/>
  <c r="CH1137" i="50"/>
  <c r="CG1137" i="50"/>
  <c r="CF1137" i="50"/>
  <c r="CH1208" i="50"/>
  <c r="CG1208" i="50"/>
  <c r="CF1208" i="50"/>
  <c r="CH1055" i="50"/>
  <c r="CG1055" i="50"/>
  <c r="CF1055" i="50"/>
  <c r="CH970" i="50"/>
  <c r="CG970" i="50"/>
  <c r="CF970" i="50"/>
  <c r="CH308" i="50"/>
  <c r="CG308" i="50"/>
  <c r="CF308" i="50"/>
  <c r="CH917" i="50"/>
  <c r="CG917" i="50"/>
  <c r="CF917" i="50"/>
  <c r="CH363" i="50"/>
  <c r="CG363" i="50"/>
  <c r="CF363" i="50"/>
  <c r="CH104" i="50"/>
  <c r="CG104" i="50"/>
  <c r="CF104" i="50"/>
  <c r="CH339" i="50"/>
  <c r="CG339" i="50"/>
  <c r="CF339" i="50"/>
  <c r="CH320" i="50"/>
  <c r="CG320" i="50"/>
  <c r="CF320" i="50"/>
  <c r="CE530" i="50"/>
  <c r="CH530" i="50"/>
  <c r="CG530" i="50"/>
  <c r="CF530" i="50"/>
  <c r="CH1121" i="50"/>
  <c r="CG1121" i="50"/>
  <c r="CF1121" i="50"/>
  <c r="CH41" i="50"/>
  <c r="CG41" i="50"/>
  <c r="CF41" i="50"/>
  <c r="CE17" i="50"/>
  <c r="CH17" i="50"/>
  <c r="CG17" i="50"/>
  <c r="CF17" i="50"/>
  <c r="CE1321" i="50"/>
  <c r="CG1321" i="50"/>
  <c r="CF1321" i="50"/>
  <c r="CH1321" i="50"/>
  <c r="CE1401" i="50"/>
  <c r="CH1401" i="50"/>
  <c r="CG1401" i="50"/>
  <c r="CF1401" i="50"/>
  <c r="CH1229" i="50"/>
  <c r="CG1229" i="50"/>
  <c r="CF1229" i="50"/>
  <c r="CH1393" i="50"/>
  <c r="CG1393" i="50"/>
  <c r="CF1393" i="50"/>
  <c r="CH284" i="50"/>
  <c r="CG284" i="50"/>
  <c r="CF284" i="50"/>
  <c r="CH1279" i="50"/>
  <c r="CG1279" i="50"/>
  <c r="CF1279" i="50"/>
  <c r="CH825" i="50"/>
  <c r="CG825" i="50"/>
  <c r="CF825" i="50"/>
  <c r="CE137" i="50"/>
  <c r="CE1115" i="50"/>
  <c r="CF1115" i="50"/>
  <c r="CG1115" i="50"/>
  <c r="CH1115" i="50"/>
  <c r="CE113" i="50"/>
  <c r="CE156" i="50"/>
  <c r="CH156" i="50"/>
  <c r="CG156" i="50"/>
  <c r="CE239" i="50"/>
  <c r="CH804" i="50"/>
  <c r="CG804" i="50"/>
  <c r="CF804" i="50"/>
  <c r="CH1207" i="50"/>
  <c r="CF1207" i="50"/>
  <c r="CE934" i="50"/>
  <c r="CH60" i="50"/>
  <c r="CG60" i="50"/>
  <c r="CF60" i="50"/>
  <c r="CH1092" i="50"/>
  <c r="CG1092" i="50"/>
  <c r="CF1092" i="50"/>
  <c r="CH1117" i="50"/>
  <c r="CG1117" i="50"/>
  <c r="CF1117" i="50"/>
  <c r="CH1171" i="50"/>
  <c r="CG1171" i="50"/>
  <c r="CF1171" i="50"/>
  <c r="CF58" i="50"/>
  <c r="CH58" i="50"/>
  <c r="CG58" i="50"/>
  <c r="CH979" i="50"/>
  <c r="CG979" i="50"/>
  <c r="CF979" i="50"/>
  <c r="CE1532" i="50"/>
  <c r="CH1532" i="50"/>
  <c r="CG1532" i="50"/>
  <c r="CF1532" i="50"/>
  <c r="CH633" i="50"/>
  <c r="CG633" i="50"/>
  <c r="CF633" i="50"/>
  <c r="CH194" i="50"/>
  <c r="CG194" i="50"/>
  <c r="CF194" i="50"/>
  <c r="CE612" i="50"/>
  <c r="CH612" i="50"/>
  <c r="CG612" i="50"/>
  <c r="CF612" i="50"/>
  <c r="CH769" i="50"/>
  <c r="CG769" i="50"/>
  <c r="CF769" i="50"/>
  <c r="CH666" i="50"/>
  <c r="CG666" i="50"/>
  <c r="CF666" i="50"/>
  <c r="CE91" i="50"/>
  <c r="CG91" i="50"/>
  <c r="CF91" i="50"/>
  <c r="CH91" i="50"/>
  <c r="CE1142" i="50"/>
  <c r="CH1142" i="50"/>
  <c r="CG1142" i="50"/>
  <c r="CF1142" i="50"/>
  <c r="CH408" i="50"/>
  <c r="CG408" i="50"/>
  <c r="CF408" i="50"/>
  <c r="CH722" i="50"/>
  <c r="CG722" i="50"/>
  <c r="CF722" i="50"/>
  <c r="CE745" i="50"/>
  <c r="CH745" i="50"/>
  <c r="CG745" i="50"/>
  <c r="CF745" i="50"/>
  <c r="CH556" i="50"/>
  <c r="CG556" i="50"/>
  <c r="CF556" i="50"/>
  <c r="CH686" i="50"/>
  <c r="CG1081" i="50"/>
  <c r="CH55" i="50"/>
  <c r="CH433" i="50"/>
  <c r="CG1271" i="50"/>
  <c r="CG628" i="50"/>
  <c r="CF1014" i="50"/>
  <c r="CG1258" i="50"/>
  <c r="CF807" i="50"/>
  <c r="CG347" i="50"/>
  <c r="CF1166" i="50"/>
  <c r="CF28" i="50"/>
  <c r="CF575" i="50"/>
  <c r="CH202" i="50"/>
  <c r="CF1108" i="50"/>
  <c r="CF1308" i="50"/>
  <c r="CH721" i="50"/>
  <c r="CG47" i="50"/>
  <c r="CH249" i="50"/>
  <c r="CH177" i="50"/>
  <c r="CG177" i="50"/>
  <c r="CF177" i="50"/>
  <c r="CH281" i="50"/>
  <c r="CF675" i="50"/>
  <c r="CG248" i="50"/>
  <c r="CH277" i="50"/>
  <c r="CG914" i="50"/>
  <c r="CG506" i="50"/>
  <c r="CG491" i="50"/>
  <c r="CF416" i="50"/>
  <c r="CF1012" i="50"/>
  <c r="CF1356" i="50"/>
  <c r="CF337" i="50"/>
  <c r="CH422" i="50"/>
  <c r="CF1085" i="50"/>
  <c r="CH706" i="50"/>
  <c r="CH518" i="50"/>
  <c r="CH935" i="50"/>
  <c r="CG155" i="50"/>
  <c r="CF280" i="50"/>
  <c r="CG245" i="50"/>
  <c r="CH784" i="50"/>
  <c r="CH174" i="50"/>
  <c r="CF1037" i="50"/>
  <c r="CF62" i="50"/>
  <c r="CE62" i="50"/>
  <c r="CG62" i="50"/>
  <c r="CH1183" i="50"/>
  <c r="CG1183" i="50"/>
  <c r="CF1183" i="50"/>
  <c r="CH1038" i="50"/>
  <c r="CG1038" i="50"/>
  <c r="CH260" i="50"/>
  <c r="CG260" i="50"/>
  <c r="CF260" i="50"/>
  <c r="CH123" i="50"/>
  <c r="CG123" i="50"/>
  <c r="CF123" i="50"/>
  <c r="CH990" i="50"/>
  <c r="CG990" i="50"/>
  <c r="CF990" i="50"/>
  <c r="CF1033" i="50"/>
  <c r="CH1101" i="50"/>
  <c r="CG1101" i="50"/>
  <c r="CF1101" i="50"/>
  <c r="CH148" i="50"/>
  <c r="CH402" i="50"/>
  <c r="CG402" i="50"/>
  <c r="CF402" i="50"/>
  <c r="CE740" i="50"/>
  <c r="CH740" i="50"/>
  <c r="CG740" i="50"/>
  <c r="CF740" i="50"/>
  <c r="CH1138" i="50"/>
  <c r="CG1138" i="50"/>
  <c r="CF1138" i="50"/>
  <c r="CG503" i="50"/>
  <c r="CF503" i="50"/>
  <c r="CH503" i="50"/>
  <c r="CH68" i="50"/>
  <c r="CG68" i="50"/>
  <c r="CF68" i="50"/>
  <c r="CH463" i="50"/>
  <c r="CG463" i="50"/>
  <c r="CF463" i="50"/>
  <c r="CG682" i="50"/>
  <c r="CG1033" i="50"/>
  <c r="CG1285" i="50"/>
  <c r="CH1082" i="50"/>
  <c r="CG1082" i="50"/>
  <c r="CF1082" i="50"/>
  <c r="CH189" i="50"/>
  <c r="CG189" i="50"/>
  <c r="CF189" i="50"/>
  <c r="CG946" i="50"/>
  <c r="CH946" i="50"/>
  <c r="CF946" i="50"/>
  <c r="CH627" i="50"/>
  <c r="CH576" i="50"/>
  <c r="CG576" i="50"/>
  <c r="CF576" i="50"/>
  <c r="CH682" i="50"/>
  <c r="CH383" i="50"/>
  <c r="CG383" i="50"/>
  <c r="CF383" i="50"/>
  <c r="CH1285" i="50"/>
  <c r="CF1038" i="50"/>
  <c r="CH782" i="50"/>
  <c r="CG782" i="50"/>
  <c r="CF782" i="50"/>
  <c r="CH101" i="50"/>
  <c r="CG101" i="50"/>
  <c r="CF101" i="50"/>
  <c r="CE682" i="50"/>
  <c r="CE1285" i="50"/>
  <c r="CE1130" i="50"/>
  <c r="CH1130" i="50"/>
  <c r="CG1130" i="50"/>
  <c r="CF1130" i="50"/>
  <c r="CH908" i="50"/>
  <c r="CG908" i="50"/>
  <c r="CF908" i="50"/>
  <c r="CH261" i="50"/>
  <c r="CG261" i="50"/>
  <c r="CF261" i="50"/>
  <c r="CH743" i="50"/>
  <c r="CG743" i="50"/>
  <c r="CE1197" i="50"/>
  <c r="CG1356" i="50"/>
  <c r="CH1079" i="50"/>
  <c r="CF1079" i="50"/>
  <c r="CG772" i="50"/>
  <c r="CF772" i="50"/>
  <c r="CH772" i="50"/>
  <c r="CF627" i="50"/>
  <c r="CH724" i="50"/>
  <c r="CG724" i="50"/>
  <c r="CF724" i="50"/>
  <c r="CH384" i="50"/>
  <c r="CG384" i="50"/>
  <c r="CF384" i="50"/>
  <c r="CG401" i="50"/>
  <c r="CH1093" i="50"/>
  <c r="CG1093" i="50"/>
  <c r="CF1093" i="50"/>
  <c r="CH930" i="50"/>
  <c r="CG930" i="50"/>
  <c r="CF930" i="50"/>
  <c r="CH806" i="50"/>
  <c r="CG806" i="50"/>
  <c r="CF806" i="50"/>
  <c r="CE117" i="50"/>
  <c r="CH117" i="50"/>
  <c r="CG117" i="50"/>
  <c r="CF117" i="50"/>
  <c r="CH97" i="50"/>
  <c r="CG97" i="50"/>
  <c r="CF97" i="50"/>
  <c r="CH382" i="50"/>
  <c r="CG382" i="50"/>
  <c r="CF382" i="50"/>
  <c r="CH1140" i="50"/>
  <c r="CG1140" i="50"/>
  <c r="CF1140" i="50"/>
  <c r="CH646" i="50"/>
  <c r="CG646" i="50"/>
  <c r="CF646" i="50"/>
  <c r="CH273" i="50"/>
  <c r="CG273" i="50"/>
  <c r="CF273" i="50"/>
  <c r="CH719" i="50"/>
  <c r="CG719" i="50"/>
  <c r="CF719" i="50"/>
  <c r="CH630" i="50"/>
  <c r="CG630" i="50"/>
  <c r="CF630" i="50"/>
  <c r="CH1067" i="50"/>
  <c r="CG1067" i="50"/>
  <c r="CF1067" i="50"/>
  <c r="CH392" i="50"/>
  <c r="CG392" i="50"/>
  <c r="CF392" i="50"/>
  <c r="CH1146" i="50"/>
  <c r="CG1146" i="50"/>
  <c r="CF1146" i="50"/>
  <c r="CH71" i="50"/>
  <c r="CG71" i="50"/>
  <c r="CF71" i="50"/>
  <c r="CH567" i="50"/>
  <c r="CG567" i="50"/>
  <c r="CF567" i="50"/>
  <c r="CH1268" i="50"/>
  <c r="CG1268" i="50"/>
  <c r="CF1268" i="50"/>
  <c r="CF1196" i="50"/>
  <c r="CE818" i="50"/>
  <c r="CG818" i="50"/>
  <c r="CH818" i="50"/>
  <c r="CF818" i="50"/>
  <c r="CH74" i="50"/>
  <c r="CG74" i="50"/>
  <c r="CF74" i="50"/>
  <c r="CH1530" i="50"/>
  <c r="CG1530" i="50"/>
  <c r="CF1530" i="50"/>
  <c r="CH1304" i="50"/>
  <c r="CG1304" i="50"/>
  <c r="CF1304" i="50"/>
  <c r="CH20" i="50"/>
  <c r="CG20" i="50"/>
  <c r="CF20" i="50"/>
  <c r="CH130" i="50"/>
  <c r="CG130" i="50"/>
  <c r="CF130" i="50"/>
  <c r="CH997" i="50"/>
  <c r="CG997" i="50"/>
  <c r="CF997" i="50"/>
  <c r="CH982" i="50"/>
  <c r="CG982" i="50"/>
  <c r="CF982" i="50"/>
  <c r="CH642" i="50"/>
  <c r="CG642" i="50"/>
  <c r="CF642" i="50"/>
  <c r="BV1164" i="50"/>
  <c r="CE1164" i="50"/>
  <c r="BX912" i="50"/>
  <c r="CE912" i="50"/>
  <c r="BV715" i="50"/>
  <c r="CE715" i="50"/>
  <c r="BX1536" i="50"/>
  <c r="CE1536" i="50"/>
  <c r="BV235" i="50"/>
  <c r="CE235" i="50"/>
  <c r="BW723" i="50"/>
  <c r="CE723" i="50"/>
  <c r="BX307" i="50"/>
  <c r="CE307" i="50"/>
  <c r="BV1481" i="50"/>
  <c r="CE1481" i="50"/>
  <c r="BV1044" i="50"/>
  <c r="CE1044" i="50"/>
  <c r="BX1002" i="50"/>
  <c r="CE1002" i="50"/>
  <c r="BV210" i="50"/>
  <c r="CE210" i="50"/>
  <c r="BV1113" i="50"/>
  <c r="CE1113" i="50"/>
  <c r="CE1432" i="50"/>
  <c r="BV29" i="50"/>
  <c r="CE29" i="50"/>
  <c r="BV564" i="50"/>
  <c r="CE564" i="50"/>
  <c r="BV928" i="50"/>
  <c r="CE928" i="50"/>
  <c r="CE959" i="50"/>
  <c r="BW11" i="50"/>
  <c r="CE11" i="50"/>
  <c r="BW162" i="50"/>
  <c r="CE162" i="50"/>
  <c r="CE1152" i="50"/>
  <c r="CE558" i="50"/>
  <c r="CE938" i="50"/>
  <c r="CE1189" i="50"/>
  <c r="CE1078" i="50"/>
  <c r="BW118" i="50"/>
  <c r="BX78" i="50"/>
  <c r="BV347" i="50"/>
  <c r="BV229" i="50"/>
  <c r="BW542" i="50"/>
  <c r="BW64" i="50"/>
  <c r="BV1039" i="50"/>
  <c r="BV640" i="50"/>
  <c r="BW280" i="50"/>
  <c r="BV987" i="50"/>
  <c r="BX776" i="50"/>
  <c r="BV512" i="50"/>
  <c r="BW321" i="50"/>
  <c r="BV598" i="50"/>
  <c r="CE598" i="50"/>
  <c r="BW940" i="50"/>
  <c r="CE940" i="50"/>
  <c r="CE1489" i="50"/>
  <c r="BW529" i="50"/>
  <c r="BW893" i="50"/>
  <c r="CE893" i="50"/>
  <c r="BX1037" i="50"/>
  <c r="CE1037" i="50"/>
  <c r="BV540" i="50"/>
  <c r="CE540" i="50"/>
  <c r="BX621" i="50"/>
  <c r="BV948" i="50"/>
  <c r="CE948" i="50"/>
  <c r="BX755" i="50"/>
  <c r="BX1133" i="50"/>
  <c r="BV315" i="50"/>
  <c r="CE315" i="50"/>
  <c r="BX342" i="50"/>
  <c r="CE342" i="50"/>
  <c r="BV1091" i="50"/>
  <c r="CE1091" i="50"/>
  <c r="BW454" i="50"/>
  <c r="CE454" i="50"/>
  <c r="CE1292" i="50"/>
  <c r="CE1496" i="50"/>
  <c r="CE1375" i="50"/>
  <c r="CE1361" i="50"/>
  <c r="BV1497" i="50"/>
  <c r="CE1497" i="50"/>
  <c r="CE1275" i="50"/>
  <c r="CE1339" i="50"/>
  <c r="BW224" i="50"/>
  <c r="CE224" i="50"/>
  <c r="BX1382" i="50"/>
  <c r="BV234" i="50"/>
  <c r="CE234" i="50"/>
  <c r="BV356" i="50"/>
  <c r="CE1166" i="50"/>
  <c r="BX788" i="50"/>
  <c r="CE788" i="50"/>
  <c r="BV752" i="50"/>
  <c r="CE752" i="50"/>
  <c r="BW507" i="50"/>
  <c r="CE507" i="50"/>
  <c r="BV520" i="50"/>
  <c r="CE520" i="50"/>
  <c r="CE726" i="50"/>
  <c r="BW920" i="50"/>
  <c r="CE920" i="50"/>
  <c r="BW170" i="50"/>
  <c r="CE170" i="50"/>
  <c r="BX1248" i="50"/>
  <c r="CE335" i="50"/>
  <c r="BW484" i="50"/>
  <c r="BW1390" i="50"/>
  <c r="CE1390" i="50"/>
  <c r="BV1105" i="50"/>
  <c r="CE1105" i="50"/>
  <c r="BV846" i="50"/>
  <c r="BV523" i="50"/>
  <c r="CE523" i="50"/>
  <c r="BX1321" i="50"/>
  <c r="CE319" i="50"/>
  <c r="BW1032" i="50"/>
  <c r="CE1032" i="50"/>
  <c r="BV47" i="50"/>
  <c r="CE47" i="50"/>
  <c r="BV46" i="50"/>
  <c r="CE46" i="50"/>
  <c r="BX88" i="50"/>
  <c r="CE88" i="50"/>
  <c r="CE1154" i="50"/>
  <c r="CE1490" i="50"/>
  <c r="CE1210" i="50"/>
  <c r="CE304" i="50"/>
  <c r="CE694" i="50"/>
  <c r="CE1507" i="50"/>
  <c r="CE886" i="50"/>
  <c r="CE1067" i="50"/>
  <c r="CE751" i="50"/>
  <c r="BV819" i="50"/>
  <c r="CE819" i="50"/>
  <c r="BX387" i="50"/>
  <c r="CE387" i="50"/>
  <c r="CE713" i="50"/>
  <c r="CE1169" i="50"/>
  <c r="CE764" i="50"/>
  <c r="BW65" i="50"/>
  <c r="CE65" i="50"/>
  <c r="CE1394" i="50"/>
  <c r="CE607" i="50"/>
  <c r="CE868" i="50"/>
  <c r="CE87" i="50"/>
  <c r="CE880" i="50"/>
  <c r="CE1007" i="50"/>
  <c r="CE559" i="50"/>
  <c r="CE370" i="50"/>
  <c r="CE535" i="50"/>
  <c r="CE1272" i="50"/>
  <c r="CE79" i="50"/>
  <c r="CE442" i="50"/>
  <c r="CE703" i="50"/>
  <c r="CE867" i="50"/>
  <c r="CE397" i="50"/>
  <c r="CE977" i="50"/>
  <c r="CE710" i="50"/>
  <c r="CE1025" i="50"/>
  <c r="CE1071" i="50"/>
  <c r="CE1174" i="50"/>
  <c r="CE643" i="50"/>
  <c r="CE702" i="50"/>
  <c r="CE805" i="50"/>
  <c r="CE949" i="50"/>
  <c r="CE406" i="50"/>
  <c r="CE611" i="50"/>
  <c r="CE302" i="50"/>
  <c r="CE593" i="50"/>
  <c r="CE803" i="50"/>
  <c r="CE328" i="50"/>
  <c r="CE1089" i="50"/>
  <c r="CE1116" i="50"/>
  <c r="CE287" i="50"/>
  <c r="CE1066" i="50"/>
  <c r="CE209" i="50"/>
  <c r="CE246" i="50"/>
  <c r="CE141" i="50"/>
  <c r="CE680" i="50"/>
  <c r="CE197" i="50"/>
  <c r="CE1229" i="50"/>
  <c r="CE617" i="50"/>
  <c r="CE1400" i="50"/>
  <c r="CE1393" i="50"/>
  <c r="CE222" i="50"/>
  <c r="CE1279" i="50"/>
  <c r="CE482" i="50"/>
  <c r="CE724" i="50"/>
  <c r="CE158" i="50"/>
  <c r="CE1094" i="50"/>
  <c r="CE260" i="50"/>
  <c r="CE1273" i="50"/>
  <c r="CE503" i="50"/>
  <c r="CE1230" i="50"/>
  <c r="CE1156" i="50"/>
  <c r="CE812" i="50"/>
  <c r="CE202" i="50"/>
  <c r="CE911" i="50"/>
  <c r="CE291" i="50"/>
  <c r="CE30" i="50"/>
  <c r="CE84" i="50"/>
  <c r="CE809" i="50"/>
  <c r="CE288" i="50"/>
  <c r="CE181" i="50"/>
  <c r="CE1008" i="50"/>
  <c r="CE1010" i="50"/>
  <c r="CE1004" i="50"/>
  <c r="CE1221" i="50"/>
  <c r="CE796" i="50"/>
  <c r="BV453" i="50"/>
  <c r="CE453" i="50"/>
  <c r="BV644" i="50"/>
  <c r="CE644" i="50"/>
  <c r="BV988" i="50"/>
  <c r="CE988" i="50"/>
  <c r="BV998" i="50"/>
  <c r="CE998" i="50"/>
  <c r="BV587" i="50"/>
  <c r="CE587" i="50"/>
  <c r="BX992" i="50"/>
  <c r="CE992" i="50"/>
  <c r="CE1297" i="50"/>
  <c r="BV1502" i="50"/>
  <c r="CE1502" i="50"/>
  <c r="BX1170" i="50"/>
  <c r="CE1170" i="50"/>
  <c r="BV1026" i="50"/>
  <c r="CE1026" i="50"/>
  <c r="BV182" i="50"/>
  <c r="CE182" i="50"/>
  <c r="BX589" i="50"/>
  <c r="CE589" i="50"/>
  <c r="BV968" i="50"/>
  <c r="CE968" i="50"/>
  <c r="BV63" i="50"/>
  <c r="CE63" i="50"/>
  <c r="CE654" i="50"/>
  <c r="BX283" i="50"/>
  <c r="CE283" i="50"/>
  <c r="BX57" i="50"/>
  <c r="CE57" i="50"/>
  <c r="CE153" i="50"/>
  <c r="CE1119" i="50"/>
  <c r="CE963" i="50"/>
  <c r="CE1231" i="50"/>
  <c r="CE274" i="50"/>
  <c r="CE471" i="50"/>
  <c r="CE1382" i="50"/>
  <c r="CE16" i="50"/>
  <c r="BB1574" i="50"/>
  <c r="BD1574" i="50"/>
  <c r="BW1135" i="50"/>
  <c r="BV118" i="50"/>
  <c r="BX1120" i="50"/>
  <c r="BV946" i="50"/>
  <c r="BW78" i="50"/>
  <c r="BX490" i="50"/>
  <c r="BV742" i="50"/>
  <c r="BX1108" i="50"/>
  <c r="BX187" i="50"/>
  <c r="BV64" i="50"/>
  <c r="BX279" i="50"/>
  <c r="BX600" i="50"/>
  <c r="BX987" i="50"/>
  <c r="BV785" i="50"/>
  <c r="BV761" i="50"/>
  <c r="BW776" i="50"/>
  <c r="BX275" i="50"/>
  <c r="CE275" i="50"/>
  <c r="BV86" i="50"/>
  <c r="CE86" i="50"/>
  <c r="BW350" i="50"/>
  <c r="CE350" i="50"/>
  <c r="BV365" i="50"/>
  <c r="CE365" i="50"/>
  <c r="BX432" i="50"/>
  <c r="CE432" i="50"/>
  <c r="BV450" i="50"/>
  <c r="BV813" i="50"/>
  <c r="CE813" i="50"/>
  <c r="CE90" i="50"/>
  <c r="BV313" i="50"/>
  <c r="CE313" i="50"/>
  <c r="BV107" i="50"/>
  <c r="CE107" i="50"/>
  <c r="BV1202" i="50"/>
  <c r="CE1202" i="50"/>
  <c r="BW563" i="50"/>
  <c r="CE563" i="50"/>
  <c r="BW354" i="50"/>
  <c r="CE354" i="50"/>
  <c r="CE404" i="50"/>
  <c r="BX669" i="50"/>
  <c r="CE669" i="50"/>
  <c r="CE1527" i="50"/>
  <c r="BV1099" i="50"/>
  <c r="CE1099" i="50"/>
  <c r="CE1338" i="50"/>
  <c r="CE1065" i="50"/>
  <c r="CE1491" i="50"/>
  <c r="CE1350" i="50"/>
  <c r="BV184" i="50"/>
  <c r="CE184" i="50"/>
  <c r="BV843" i="50"/>
  <c r="CE843" i="50"/>
  <c r="BX1083" i="50"/>
  <c r="CE1083" i="50"/>
  <c r="BW1364" i="50"/>
  <c r="BV1106" i="50"/>
  <c r="CE1106" i="50"/>
  <c r="BV192" i="50"/>
  <c r="CE192" i="50"/>
  <c r="BV967" i="50"/>
  <c r="BW422" i="50"/>
  <c r="CE422" i="50"/>
  <c r="CE1085" i="50"/>
  <c r="BV230" i="50"/>
  <c r="CE230" i="50"/>
  <c r="CE330" i="50"/>
  <c r="BV496" i="50"/>
  <c r="CE496" i="50"/>
  <c r="BW999" i="50"/>
  <c r="CE999" i="50"/>
  <c r="CE1288" i="50"/>
  <c r="BV77" i="50"/>
  <c r="CE77" i="50"/>
  <c r="BV965" i="50"/>
  <c r="BW1232" i="50"/>
  <c r="CE1232" i="50"/>
  <c r="BW862" i="50"/>
  <c r="CE862" i="50"/>
  <c r="BW286" i="50"/>
  <c r="CE286" i="50"/>
  <c r="BW931" i="50"/>
  <c r="CE931" i="50"/>
  <c r="CE1252" i="50"/>
  <c r="CE1486" i="50"/>
  <c r="BX1172" i="50"/>
  <c r="CE269" i="50"/>
  <c r="BV678" i="50"/>
  <c r="CE678" i="50"/>
  <c r="BV954" i="50"/>
  <c r="CE954" i="50"/>
  <c r="BW869" i="50"/>
  <c r="CE869" i="50"/>
  <c r="BX25" i="50"/>
  <c r="CE25" i="50"/>
  <c r="BV33" i="50"/>
  <c r="BV505" i="50"/>
  <c r="CE505" i="50"/>
  <c r="BX1088" i="50"/>
  <c r="CE1088" i="50"/>
  <c r="BX872" i="50"/>
  <c r="CE872" i="50"/>
  <c r="BW1286" i="50"/>
  <c r="CE1552" i="50"/>
  <c r="BX689" i="50"/>
  <c r="CE689" i="50"/>
  <c r="CE943" i="50"/>
  <c r="CE545" i="50"/>
  <c r="CE1326" i="50"/>
  <c r="BX67" i="50"/>
  <c r="CE67" i="50"/>
  <c r="BW783" i="50"/>
  <c r="CE783" i="50"/>
  <c r="CE1161" i="50"/>
  <c r="CE690" i="50"/>
  <c r="CE1172" i="50"/>
  <c r="CE1222" i="50"/>
  <c r="CE510" i="50"/>
  <c r="CE663" i="50"/>
  <c r="CE24" i="50"/>
  <c r="CE960" i="50"/>
  <c r="CE1136" i="50"/>
  <c r="CE744" i="50"/>
  <c r="CE361" i="50"/>
  <c r="CE1058" i="50"/>
  <c r="CE1216" i="50"/>
  <c r="CE1054" i="50"/>
  <c r="CE583" i="50"/>
  <c r="CE838" i="50"/>
  <c r="CE755" i="50"/>
  <c r="CE591" i="50"/>
  <c r="CE1003" i="50"/>
  <c r="CE794" i="50"/>
  <c r="BX797" i="50"/>
  <c r="CE797" i="50"/>
  <c r="CE109" i="50"/>
  <c r="CE106" i="50"/>
  <c r="CE457" i="50"/>
  <c r="CE900" i="50"/>
  <c r="CE1380" i="50"/>
  <c r="CE193" i="50"/>
  <c r="CE501" i="50"/>
  <c r="CE1334" i="50"/>
  <c r="CE516" i="50"/>
  <c r="CE1092" i="50"/>
  <c r="CE495" i="50"/>
  <c r="CE1046" i="50"/>
  <c r="CE672" i="50"/>
  <c r="CE1185" i="50"/>
  <c r="CE1533" i="50"/>
  <c r="CE919" i="50"/>
  <c r="CE953" i="50"/>
  <c r="CE1514" i="50"/>
  <c r="CE675" i="50"/>
  <c r="CE20" i="50"/>
  <c r="CE727" i="50"/>
  <c r="CE1319" i="50"/>
  <c r="CE23" i="50"/>
  <c r="CE619" i="50"/>
  <c r="CE198" i="50"/>
  <c r="CE973" i="50"/>
  <c r="CE270" i="50"/>
  <c r="CE517" i="50"/>
  <c r="CE539" i="50"/>
  <c r="CE22" i="50"/>
  <c r="CE683" i="50"/>
  <c r="CE309" i="50"/>
  <c r="CE858" i="50"/>
  <c r="BV207" i="50"/>
  <c r="CE207" i="50"/>
  <c r="BV1123" i="50"/>
  <c r="CE1123" i="50"/>
  <c r="BV267" i="50"/>
  <c r="CE267" i="50"/>
  <c r="BW66" i="50"/>
  <c r="CE66" i="50"/>
  <c r="BV916" i="50"/>
  <c r="CE916" i="50"/>
  <c r="BW870" i="50"/>
  <c r="CE870" i="50"/>
  <c r="BW1198" i="50"/>
  <c r="CE1198" i="50"/>
  <c r="BV936" i="50"/>
  <c r="CE936" i="50"/>
  <c r="BW1242" i="50"/>
  <c r="CE1242" i="50"/>
  <c r="BV905" i="50"/>
  <c r="CE905" i="50"/>
  <c r="BW1396" i="50"/>
  <c r="CE1396" i="50"/>
  <c r="CE851" i="50"/>
  <c r="BW293" i="50"/>
  <c r="CE293" i="50"/>
  <c r="BV166" i="50"/>
  <c r="CE166" i="50"/>
  <c r="BV1028" i="50"/>
  <c r="CE1028" i="50"/>
  <c r="BV272" i="50"/>
  <c r="CE272" i="50"/>
  <c r="CE1006" i="50"/>
  <c r="BV1090" i="50"/>
  <c r="CE1090" i="50"/>
  <c r="BX281" i="50"/>
  <c r="CE281" i="50"/>
  <c r="BW105" i="50"/>
  <c r="CE105" i="50"/>
  <c r="BV458" i="50"/>
  <c r="CE458" i="50"/>
  <c r="BV700" i="50"/>
  <c r="CE700" i="50"/>
  <c r="CE377" i="50"/>
  <c r="CE1188" i="50"/>
  <c r="BW1287" i="50"/>
  <c r="CE1287" i="50"/>
  <c r="BV1209" i="50"/>
  <c r="CE1209" i="50"/>
  <c r="CE899" i="50"/>
  <c r="CE657" i="50"/>
  <c r="BW1185" i="50"/>
  <c r="BV376" i="50"/>
  <c r="BW187" i="50"/>
  <c r="BW17" i="50"/>
  <c r="BW600" i="50"/>
  <c r="BV1004" i="50"/>
  <c r="BW987" i="50"/>
  <c r="BX71" i="50"/>
  <c r="BX785" i="50"/>
  <c r="BW1209" i="50"/>
  <c r="BW761" i="50"/>
  <c r="BV776" i="50"/>
  <c r="BX701" i="50"/>
  <c r="BX186" i="50"/>
  <c r="BV793" i="50"/>
  <c r="CE793" i="50"/>
  <c r="BV845" i="50"/>
  <c r="CE845" i="50"/>
  <c r="CE1424" i="50"/>
  <c r="BV112" i="50"/>
  <c r="BX183" i="50"/>
  <c r="CE183" i="50"/>
  <c r="BV688" i="50"/>
  <c r="CE688" i="50"/>
  <c r="CE670" i="50"/>
  <c r="BV874" i="50"/>
  <c r="CE874" i="50"/>
  <c r="CE1479" i="50"/>
  <c r="BV32" i="50"/>
  <c r="CE32" i="50"/>
  <c r="BV426" i="50"/>
  <c r="CE426" i="50"/>
  <c r="BX407" i="50"/>
  <c r="BX456" i="50"/>
  <c r="CE456" i="50"/>
  <c r="BX637" i="50"/>
  <c r="CE637" i="50"/>
  <c r="BV1135" i="50"/>
  <c r="CE1467" i="50"/>
  <c r="BV1194" i="50"/>
  <c r="CE1194" i="50"/>
  <c r="BW1298" i="50"/>
  <c r="CE1298" i="50"/>
  <c r="CE1541" i="50"/>
  <c r="BX1319" i="50"/>
  <c r="BW1311" i="50"/>
  <c r="CE1311" i="50"/>
  <c r="BX348" i="50"/>
  <c r="CE348" i="50"/>
  <c r="BW907" i="50"/>
  <c r="CE907" i="50"/>
  <c r="BX1364" i="50"/>
  <c r="BX578" i="50"/>
  <c r="CE578" i="50"/>
  <c r="BW1072" i="50"/>
  <c r="CE1072" i="50"/>
  <c r="BV1084" i="50"/>
  <c r="CE1084" i="50"/>
  <c r="BV650" i="50"/>
  <c r="CE650" i="50"/>
  <c r="BW902" i="50"/>
  <c r="CE902" i="50"/>
  <c r="BW232" i="50"/>
  <c r="CE232" i="50"/>
  <c r="BX344" i="50"/>
  <c r="BX508" i="50"/>
  <c r="CE508" i="50"/>
  <c r="BV1110" i="50"/>
  <c r="CE1110" i="50"/>
  <c r="BV391" i="50"/>
  <c r="CE391" i="50"/>
  <c r="BV81" i="50"/>
  <c r="BW475" i="50"/>
  <c r="CE475" i="50"/>
  <c r="BV85" i="50"/>
  <c r="CE85" i="50"/>
  <c r="BW1168" i="50"/>
  <c r="BV251" i="50"/>
  <c r="CE251" i="50"/>
  <c r="BX576" i="50"/>
  <c r="CE576" i="50"/>
  <c r="BW1097" i="50"/>
  <c r="CE1097" i="50"/>
  <c r="CE1328" i="50"/>
  <c r="BX1216" i="50"/>
  <c r="BV945" i="50"/>
  <c r="CE945" i="50"/>
  <c r="CE1417" i="50"/>
  <c r="CE1282" i="50"/>
  <c r="CE658" i="50"/>
  <c r="CE255" i="50"/>
  <c r="BW123" i="50"/>
  <c r="CE123" i="50"/>
  <c r="BW151" i="50"/>
  <c r="CE151" i="50"/>
  <c r="CE1160" i="50"/>
  <c r="BX245" i="50"/>
  <c r="CE245" i="50"/>
  <c r="BW743" i="50"/>
  <c r="CE743" i="50"/>
  <c r="BV1277" i="50"/>
  <c r="CE1277" i="50"/>
  <c r="CE871" i="50"/>
  <c r="CE1151" i="50"/>
  <c r="CE655" i="50"/>
  <c r="BV140" i="50"/>
  <c r="CE140" i="50"/>
  <c r="BX100" i="50"/>
  <c r="CE100" i="50"/>
  <c r="CE665" i="50"/>
  <c r="CE1290" i="50"/>
  <c r="CE448" i="50"/>
  <c r="BX34" i="50"/>
  <c r="CE34" i="50"/>
  <c r="BW525" i="50"/>
  <c r="CE525" i="50"/>
  <c r="CE436" i="50"/>
  <c r="BV815" i="50"/>
  <c r="CE815" i="50"/>
  <c r="CE461" i="50"/>
  <c r="CE1096" i="50"/>
  <c r="BX396" i="50"/>
  <c r="CE396" i="50"/>
  <c r="BV1228" i="50"/>
  <c r="CE1228" i="50"/>
  <c r="CE1129" i="50"/>
  <c r="CE527" i="50"/>
  <c r="CE753" i="50"/>
  <c r="CE835" i="50"/>
  <c r="CE760" i="50"/>
  <c r="CE877" i="50"/>
  <c r="CE711" i="50"/>
  <c r="CE1181" i="50"/>
  <c r="CE613" i="50"/>
  <c r="CE493" i="50"/>
  <c r="CE18" i="50"/>
  <c r="CE352" i="50"/>
  <c r="CE37" i="50"/>
  <c r="BV1321" i="50"/>
  <c r="CE102" i="50"/>
  <c r="CE1187" i="50"/>
  <c r="CE608" i="50"/>
  <c r="CE1308" i="50"/>
  <c r="CE284" i="50"/>
  <c r="CE161" i="50"/>
  <c r="CE258" i="50"/>
  <c r="CE1201" i="50"/>
  <c r="CE519" i="50"/>
  <c r="CE225" i="50"/>
  <c r="CE623" i="50"/>
  <c r="CE268" i="50"/>
  <c r="CE485" i="50"/>
  <c r="CE300" i="50"/>
  <c r="CE950" i="50"/>
  <c r="CE51" i="50"/>
  <c r="CE597" i="50"/>
  <c r="CE1018" i="50"/>
  <c r="CE214" i="50"/>
  <c r="CE259" i="50"/>
  <c r="CE518" i="50"/>
  <c r="CE83" i="50"/>
  <c r="CE1173" i="50"/>
  <c r="CE1186" i="50"/>
  <c r="CE464" i="50"/>
  <c r="CE673" i="50"/>
  <c r="CE1408" i="50"/>
  <c r="CE890" i="50"/>
  <c r="BX331" i="50"/>
  <c r="CE331" i="50"/>
  <c r="BW49" i="50"/>
  <c r="CE49" i="50"/>
  <c r="BW996" i="50"/>
  <c r="CE996" i="50"/>
  <c r="BX144" i="50"/>
  <c r="CE144" i="50"/>
  <c r="BW727" i="50"/>
  <c r="BW73" i="50"/>
  <c r="BV481" i="50"/>
  <c r="BV757" i="50"/>
  <c r="BV808" i="50"/>
  <c r="BV17" i="50"/>
  <c r="BW71" i="50"/>
  <c r="BV352" i="50"/>
  <c r="BW186" i="50"/>
  <c r="BV203" i="50"/>
  <c r="CE203" i="50"/>
  <c r="BW305" i="50"/>
  <c r="CE305" i="50"/>
  <c r="BW604" i="50"/>
  <c r="CE604" i="50"/>
  <c r="BV48" i="50"/>
  <c r="CE48" i="50"/>
  <c r="CE883" i="50"/>
  <c r="BW915" i="50"/>
  <c r="CE915" i="50"/>
  <c r="BV1050" i="50"/>
  <c r="CE1050" i="50"/>
  <c r="BW1518" i="50"/>
  <c r="BV337" i="50"/>
  <c r="BV462" i="50"/>
  <c r="CE462" i="50"/>
  <c r="BX579" i="50"/>
  <c r="CE579" i="50"/>
  <c r="BV725" i="50"/>
  <c r="BV1036" i="50"/>
  <c r="CE1036" i="50"/>
  <c r="BX982" i="50"/>
  <c r="CE982" i="50"/>
  <c r="CE409" i="50"/>
  <c r="BV1199" i="50"/>
  <c r="CE1199" i="50"/>
  <c r="CE1436" i="50"/>
  <c r="CE1366" i="50"/>
  <c r="BV1473" i="50"/>
  <c r="CE1473" i="50"/>
  <c r="BV933" i="50"/>
  <c r="CE933" i="50"/>
  <c r="BW244" i="50"/>
  <c r="CE244" i="50"/>
  <c r="BX218" i="50"/>
  <c r="CE218" i="50"/>
  <c r="BV128" i="50"/>
  <c r="CE329" i="50"/>
  <c r="BV586" i="50"/>
  <c r="CE586" i="50"/>
  <c r="CE879" i="50"/>
  <c r="BX1022" i="50"/>
  <c r="BX734" i="50"/>
  <c r="CE734" i="50"/>
  <c r="BV707" i="50"/>
  <c r="CE707" i="50"/>
  <c r="BW1016" i="50"/>
  <c r="CE1016" i="50"/>
  <c r="BV1076" i="50"/>
  <c r="CE1076" i="50"/>
  <c r="BV500" i="50"/>
  <c r="CE500" i="50"/>
  <c r="BX659" i="50"/>
  <c r="CE659" i="50"/>
  <c r="BW1239" i="50"/>
  <c r="BV647" i="50"/>
  <c r="CE647" i="50"/>
  <c r="BV849" i="50"/>
  <c r="CE849" i="50"/>
  <c r="BV1205" i="50"/>
  <c r="CE1205" i="50"/>
  <c r="CE1515" i="50"/>
  <c r="BW333" i="50"/>
  <c r="CE333" i="50"/>
  <c r="BX614" i="50"/>
  <c r="CE614" i="50"/>
  <c r="BV1060" i="50"/>
  <c r="CE1060" i="50"/>
  <c r="BX1500" i="50"/>
  <c r="CE1500" i="50"/>
  <c r="BX13" i="50"/>
  <c r="BX160" i="50"/>
  <c r="CE160" i="50"/>
  <c r="BV231" i="50"/>
  <c r="CE231" i="50"/>
  <c r="BX213" i="50"/>
  <c r="CE213" i="50"/>
  <c r="BW405" i="50"/>
  <c r="CE405" i="50"/>
  <c r="BW645" i="50"/>
  <c r="CE645" i="50"/>
  <c r="BV219" i="50"/>
  <c r="CE219" i="50"/>
  <c r="CE1466" i="50"/>
  <c r="BV1523" i="50"/>
  <c r="CE1523" i="50"/>
  <c r="CE1336" i="50"/>
  <c r="CE1482" i="50"/>
  <c r="CE1516" i="50"/>
  <c r="BW1086" i="50"/>
  <c r="CE1086" i="50"/>
  <c r="CE1480" i="50"/>
  <c r="CE889" i="50"/>
  <c r="BX443" i="50"/>
  <c r="CE443" i="50"/>
  <c r="CE185" i="50"/>
  <c r="CE599" i="50"/>
  <c r="BX1238" i="50"/>
  <c r="CE1238" i="50"/>
  <c r="BW53" i="50"/>
  <c r="CE53" i="50"/>
  <c r="BV709" i="50"/>
  <c r="CE709" i="50"/>
  <c r="BX199" i="50"/>
  <c r="CE199" i="50"/>
  <c r="BX1128" i="50"/>
  <c r="CE1128" i="50"/>
  <c r="BV1495" i="50"/>
  <c r="CE1495" i="50"/>
  <c r="BW1478" i="50"/>
  <c r="CE1478" i="50"/>
  <c r="CE543" i="50"/>
  <c r="CE750" i="50"/>
  <c r="CE116" i="50"/>
  <c r="BV972" i="50"/>
  <c r="CE972" i="50"/>
  <c r="CE994" i="50"/>
  <c r="CE864" i="50"/>
  <c r="CE975" i="50"/>
  <c r="BW590" i="50"/>
  <c r="CE590" i="50"/>
  <c r="CE1114" i="50"/>
  <c r="CE108" i="50"/>
  <c r="CE378" i="50"/>
  <c r="CE863" i="50"/>
  <c r="CE969" i="50"/>
  <c r="CE1159" i="50"/>
  <c r="CE652" i="50"/>
  <c r="CE860" i="50"/>
  <c r="CE369" i="50"/>
  <c r="BW509" i="50"/>
  <c r="CE509" i="50"/>
  <c r="CE1223" i="50"/>
  <c r="CE1414" i="50"/>
  <c r="CE759" i="50"/>
  <c r="CE373" i="50"/>
  <c r="CE1027" i="50"/>
  <c r="CE1052" i="50"/>
  <c r="CE761" i="50"/>
  <c r="CE1049" i="50"/>
  <c r="CE756" i="50"/>
  <c r="CE618" i="50"/>
  <c r="CE651" i="50"/>
  <c r="CE80" i="50"/>
  <c r="CE800" i="50"/>
  <c r="CE842" i="50"/>
  <c r="CE19" i="50"/>
  <c r="CE459" i="50"/>
  <c r="CE128" i="50"/>
  <c r="CE55" i="50"/>
  <c r="CE932" i="50"/>
  <c r="CE894" i="50"/>
  <c r="CE1219" i="50"/>
  <c r="CE848" i="50"/>
  <c r="CE247" i="50"/>
  <c r="CE686" i="50"/>
  <c r="CE1073" i="50"/>
  <c r="CE266" i="50"/>
  <c r="CE410" i="50"/>
  <c r="CE1009" i="50"/>
  <c r="CE1035" i="50"/>
  <c r="CE1069" i="50"/>
  <c r="CE393" i="50"/>
  <c r="CE228" i="50"/>
  <c r="CE918" i="50"/>
  <c r="CE560" i="50"/>
  <c r="CE562" i="50"/>
  <c r="CE229" i="50"/>
  <c r="CE762" i="50"/>
  <c r="CE676" i="50"/>
  <c r="CE834" i="50"/>
  <c r="CE470" i="50"/>
  <c r="CE1109" i="50"/>
  <c r="CE449" i="50"/>
  <c r="CE1418" i="50"/>
  <c r="CE1476" i="50"/>
  <c r="CE731" i="50"/>
  <c r="CE738" i="50"/>
  <c r="CE653" i="50"/>
  <c r="CE1405" i="50"/>
  <c r="CE114" i="50"/>
  <c r="BX101" i="50"/>
  <c r="CE101" i="50"/>
  <c r="BV278" i="50"/>
  <c r="CE278" i="50"/>
  <c r="BW349" i="50"/>
  <c r="CE349" i="50"/>
  <c r="BV802" i="50"/>
  <c r="CE802" i="50"/>
  <c r="BV1068" i="50"/>
  <c r="CE1068" i="50"/>
  <c r="CE906" i="50"/>
  <c r="BV1012" i="50"/>
  <c r="CE1012" i="50"/>
  <c r="BV238" i="50"/>
  <c r="CE238" i="50"/>
  <c r="BW1056" i="50"/>
  <c r="BV297" i="50"/>
  <c r="CE297" i="50"/>
  <c r="BV336" i="50"/>
  <c r="CE336" i="50"/>
  <c r="BW486" i="50"/>
  <c r="BX648" i="50"/>
  <c r="CE648" i="50"/>
  <c r="BW574" i="50"/>
  <c r="CE574" i="50"/>
  <c r="BX280" i="50"/>
  <c r="CE280" i="50"/>
  <c r="BW240" i="50"/>
  <c r="CE240" i="50"/>
  <c r="BX601" i="50"/>
  <c r="CE601" i="50"/>
  <c r="BV1485" i="50"/>
  <c r="CE1485" i="50"/>
  <c r="CE1513" i="50"/>
  <c r="CE538" i="50"/>
  <c r="CE1019" i="50"/>
  <c r="CE150" i="50"/>
  <c r="CE826" i="50"/>
  <c r="CE294" i="50"/>
  <c r="CE76" i="50"/>
  <c r="CE1388" i="50"/>
  <c r="CE1318" i="50"/>
  <c r="CE789" i="50"/>
  <c r="CE748" i="50"/>
  <c r="CE735" i="50"/>
  <c r="CE82" i="50"/>
  <c r="CE1433" i="50"/>
  <c r="CE1510" i="50"/>
  <c r="CE634" i="50"/>
  <c r="CE903" i="50"/>
  <c r="CE1233" i="50"/>
  <c r="CE1177" i="50"/>
  <c r="BW75" i="50"/>
  <c r="CE75" i="50"/>
  <c r="CE223" i="50"/>
  <c r="CE865" i="50"/>
  <c r="CE799" i="50"/>
  <c r="CE418" i="50"/>
  <c r="CE791" i="50"/>
  <c r="CE1225" i="50"/>
  <c r="CE704" i="50"/>
  <c r="CE609" i="50"/>
  <c r="CE766" i="50"/>
  <c r="CE641" i="50"/>
  <c r="CE531" i="50"/>
  <c r="CE584" i="50"/>
  <c r="CE909" i="50"/>
  <c r="CE1310" i="50"/>
  <c r="CE1163" i="50"/>
  <c r="CE785" i="50"/>
  <c r="CE993" i="50"/>
  <c r="CE50" i="50"/>
  <c r="CE317" i="50"/>
  <c r="CE677" i="50"/>
  <c r="CE379" i="50"/>
  <c r="CE646" i="50"/>
  <c r="CE311" i="50"/>
  <c r="CE511" i="50"/>
  <c r="CE569" i="50"/>
  <c r="CE997" i="50"/>
  <c r="CE200" i="50"/>
  <c r="CE395" i="50"/>
  <c r="CE571" i="50"/>
  <c r="CE1331" i="50"/>
  <c r="CE441" i="50"/>
  <c r="CE1107" i="50"/>
  <c r="CE263" i="50"/>
  <c r="CE172" i="50"/>
  <c r="CE649" i="50"/>
  <c r="CE955" i="50"/>
  <c r="CE636" i="50"/>
  <c r="CE433" i="50"/>
  <c r="CE1329" i="50"/>
  <c r="CE148" i="50"/>
  <c r="CE1087" i="50"/>
  <c r="CE380" i="50"/>
  <c r="CE1207" i="50"/>
  <c r="CE498" i="50"/>
  <c r="CE355" i="50"/>
  <c r="CE976" i="50"/>
  <c r="CE155" i="50"/>
  <c r="CE360" i="50"/>
  <c r="CE54" i="50"/>
  <c r="CE488" i="50"/>
  <c r="BW310" i="50"/>
  <c r="CE310" i="50"/>
  <c r="BW667" i="50"/>
  <c r="CE667" i="50"/>
  <c r="BV413" i="50"/>
  <c r="CE413" i="50"/>
  <c r="BX1101" i="50"/>
  <c r="CE1101" i="50"/>
  <c r="BX195" i="50"/>
  <c r="CE195" i="50"/>
  <c r="BV980" i="50"/>
  <c r="CE980" i="50"/>
  <c r="BX1237" i="50"/>
  <c r="CE1237" i="50"/>
  <c r="BX700" i="50"/>
  <c r="BV293" i="50"/>
  <c r="BX657" i="50"/>
  <c r="BW966" i="50"/>
  <c r="CE966" i="50"/>
  <c r="BW298" i="50"/>
  <c r="CE298" i="50"/>
  <c r="BV414" i="50"/>
  <c r="CE414" i="50"/>
  <c r="BV110" i="50"/>
  <c r="CE110" i="50"/>
  <c r="BV674" i="50"/>
  <c r="CE674" i="50"/>
  <c r="BV521" i="50"/>
  <c r="CE521" i="50"/>
  <c r="BV908" i="50"/>
  <c r="CE908" i="50"/>
  <c r="BX572" i="50"/>
  <c r="CE572" i="50"/>
  <c r="BW1051" i="50"/>
  <c r="CE1051" i="50"/>
  <c r="BX326" i="50"/>
  <c r="CE326" i="50"/>
  <c r="BV719" i="50"/>
  <c r="CE719" i="50"/>
  <c r="BV717" i="50"/>
  <c r="CE717" i="50"/>
  <c r="BV417" i="50"/>
  <c r="CE417" i="50"/>
  <c r="CE31" i="50"/>
  <c r="CE1184" i="50"/>
  <c r="BW1409" i="50"/>
  <c r="CE1409" i="50"/>
  <c r="CE1391" i="50"/>
  <c r="BV925" i="50"/>
  <c r="CE925" i="50"/>
  <c r="BW264" i="50"/>
  <c r="CE264" i="50"/>
  <c r="BV206" i="50"/>
  <c r="CE206" i="50"/>
  <c r="BW208" i="50"/>
  <c r="CE208" i="50"/>
  <c r="BW312" i="50"/>
  <c r="CE312" i="50"/>
  <c r="BW1043" i="50"/>
  <c r="CE1043" i="50"/>
  <c r="BW248" i="50"/>
  <c r="CE248" i="50"/>
  <c r="BW944" i="50"/>
  <c r="CE944" i="50"/>
  <c r="BV1165" i="50"/>
  <c r="CE1165" i="50"/>
  <c r="CE1525" i="50"/>
  <c r="BV885" i="50"/>
  <c r="CE885" i="50"/>
  <c r="CE1295" i="50"/>
  <c r="BX962" i="50"/>
  <c r="CE962" i="50"/>
  <c r="BW801" i="50"/>
  <c r="CE801" i="50"/>
  <c r="BX952" i="50"/>
  <c r="CE952" i="50"/>
  <c r="BV338" i="50"/>
  <c r="CE338" i="50"/>
  <c r="BV1102" i="50"/>
  <c r="CE1102" i="50"/>
  <c r="CE568" i="50"/>
  <c r="BX1220" i="50"/>
  <c r="CE1220" i="50"/>
  <c r="BX1203" i="50"/>
  <c r="CE1203" i="50"/>
  <c r="CE1522" i="50"/>
  <c r="BV474" i="50"/>
  <c r="CE474" i="50"/>
  <c r="BV1532" i="50"/>
  <c r="BV561" i="50"/>
  <c r="CE561" i="50"/>
  <c r="BV733" i="50"/>
  <c r="CE733" i="50"/>
  <c r="CE420" i="50"/>
  <c r="CE951" i="50"/>
  <c r="BX1125" i="50"/>
  <c r="CE1125" i="50"/>
  <c r="BX189" i="50"/>
  <c r="CE189" i="50"/>
  <c r="BW1422" i="50"/>
  <c r="CE1422" i="50"/>
  <c r="CE974" i="50"/>
  <c r="CE466" i="50"/>
  <c r="CE859" i="50"/>
  <c r="CE1226" i="50"/>
  <c r="CE989" i="50"/>
  <c r="CE770" i="50"/>
  <c r="BV1134" i="50"/>
  <c r="CE1134" i="50"/>
  <c r="CE1244" i="50"/>
  <c r="CE1070" i="50"/>
  <c r="CE1155" i="50"/>
  <c r="CE316" i="50"/>
  <c r="CE961" i="50"/>
  <c r="CE901" i="50"/>
  <c r="CE844" i="50"/>
  <c r="BV1126" i="50"/>
  <c r="CE1126" i="50"/>
  <c r="CE1190" i="50"/>
  <c r="CE1059" i="50"/>
  <c r="CE742" i="50"/>
  <c r="CE798" i="50"/>
  <c r="CE1075" i="50"/>
  <c r="BV1137" i="50"/>
  <c r="CE1137" i="50"/>
  <c r="CE1208" i="50"/>
  <c r="CE1055" i="50"/>
  <c r="CE970" i="50"/>
  <c r="CE308" i="50"/>
  <c r="CE757" i="50"/>
  <c r="CE747" i="50"/>
  <c r="CE1193" i="50"/>
  <c r="CE958" i="50"/>
  <c r="CE382" i="50"/>
  <c r="CE566" i="50"/>
  <c r="CE226" i="50"/>
  <c r="CE1191" i="50"/>
  <c r="CE371" i="50"/>
  <c r="CE1020" i="50"/>
  <c r="CE292" i="50"/>
  <c r="CE236" i="50"/>
  <c r="CE252" i="50"/>
  <c r="CE1022" i="50"/>
  <c r="CE1431" i="50"/>
  <c r="CE134" i="50"/>
  <c r="CE289" i="50"/>
  <c r="CE664" i="50"/>
  <c r="CE492" i="50"/>
  <c r="CE296" i="50"/>
  <c r="CE490" i="50"/>
  <c r="CE866" i="50"/>
  <c r="CE873" i="50"/>
  <c r="CE1100" i="50"/>
  <c r="CE573" i="50"/>
  <c r="CE1296" i="50"/>
  <c r="CE1040" i="50"/>
  <c r="CE1434" i="50"/>
  <c r="CE1376" i="50"/>
  <c r="BV1053" i="50"/>
  <c r="CE1053" i="50"/>
  <c r="BV1319" i="50"/>
  <c r="CE1082" i="50"/>
  <c r="CE1283" i="50"/>
  <c r="CE1427" i="50"/>
  <c r="BW301" i="50"/>
  <c r="CE301" i="50"/>
  <c r="BV400" i="50"/>
  <c r="CE400" i="50"/>
  <c r="BV477" i="50"/>
  <c r="CE477" i="50"/>
  <c r="BV1021" i="50"/>
  <c r="CE1021" i="50"/>
  <c r="BX1213" i="50"/>
  <c r="CE1213" i="50"/>
  <c r="BW1224" i="50"/>
  <c r="CE1224" i="50"/>
  <c r="BW262" i="50"/>
  <c r="CE262" i="50"/>
  <c r="CE620" i="50"/>
  <c r="BV642" i="50"/>
  <c r="CE642" i="50"/>
  <c r="BV841" i="50"/>
  <c r="CE841" i="50"/>
  <c r="CE1509" i="50"/>
  <c r="CE324" i="50"/>
  <c r="BV898" i="50"/>
  <c r="CE898" i="50"/>
  <c r="BX1485" i="50"/>
  <c r="BX1438" i="50"/>
  <c r="CE1438" i="50"/>
  <c r="BW386" i="50"/>
  <c r="CE386" i="50"/>
  <c r="BX747" i="50"/>
  <c r="CE1274" i="50"/>
  <c r="CE786" i="50"/>
  <c r="BW243" i="50"/>
  <c r="BV171" i="50"/>
  <c r="CE171" i="50"/>
  <c r="BX513" i="50"/>
  <c r="CE513" i="50"/>
  <c r="BW749" i="50"/>
  <c r="CE749" i="50"/>
  <c r="CE1063" i="50"/>
  <c r="CE1464" i="50"/>
  <c r="BV1315" i="50"/>
  <c r="CE1315" i="50"/>
  <c r="BV1313" i="50"/>
  <c r="CE1313" i="50"/>
  <c r="BX169" i="50"/>
  <c r="CE169" i="50"/>
  <c r="CE1234" i="50"/>
  <c r="BV39" i="50"/>
  <c r="CE39" i="50"/>
  <c r="BV7" i="50"/>
  <c r="CE7" i="50"/>
  <c r="CE1444" i="50"/>
  <c r="BV143" i="50"/>
  <c r="CE143" i="50"/>
  <c r="CE1167" i="50"/>
  <c r="CE1124" i="50"/>
  <c r="CE133" i="50"/>
  <c r="CE891" i="50"/>
  <c r="CE1077" i="50"/>
  <c r="CE855" i="50"/>
  <c r="CE758" i="50"/>
  <c r="CE468" i="50"/>
  <c r="CE340" i="50"/>
  <c r="CE1132" i="50"/>
  <c r="CE847" i="50"/>
  <c r="CE1442" i="50"/>
  <c r="CE478" i="50"/>
  <c r="CE839" i="50"/>
  <c r="CE1195" i="50"/>
  <c r="CE78" i="50"/>
  <c r="CE36" i="50"/>
  <c r="CE407" i="50"/>
  <c r="CE537" i="50"/>
  <c r="CE415" i="50"/>
  <c r="CE765" i="50"/>
  <c r="CE840" i="50"/>
  <c r="CE810" i="50"/>
  <c r="CE111" i="50"/>
  <c r="CE837" i="50"/>
  <c r="CE431" i="50"/>
  <c r="CE981" i="50"/>
  <c r="CE1122" i="50"/>
  <c r="CE1120" i="50"/>
  <c r="CE921" i="50"/>
  <c r="CE917" i="50"/>
  <c r="CE363" i="50"/>
  <c r="CE104" i="50"/>
  <c r="CE339" i="50"/>
  <c r="CE320" i="50"/>
  <c r="CE1121" i="50"/>
  <c r="CE21" i="50"/>
  <c r="CE721" i="50"/>
  <c r="CE295" i="50"/>
  <c r="CE174" i="50"/>
  <c r="CE389" i="50"/>
  <c r="CE318" i="50"/>
  <c r="CE567" i="50"/>
  <c r="CE1381" i="50"/>
  <c r="CE1291" i="50"/>
  <c r="CE444" i="50"/>
  <c r="CE1047" i="50"/>
  <c r="CE577" i="50"/>
  <c r="CE1081" i="50"/>
  <c r="CE1180" i="50"/>
  <c r="CE271" i="50"/>
  <c r="CE806" i="50"/>
  <c r="CE990" i="50"/>
  <c r="CE852" i="50"/>
  <c r="CE853" i="50"/>
  <c r="CE914" i="50"/>
  <c r="CE61" i="50"/>
  <c r="CE946" i="50"/>
  <c r="BW1400" i="50"/>
  <c r="CE1000" i="50"/>
  <c r="CE804" i="50"/>
  <c r="CE60" i="50"/>
  <c r="CE1425" i="50"/>
  <c r="CE979" i="50"/>
  <c r="CE811" i="50"/>
  <c r="CE146" i="50"/>
  <c r="CE221" i="50"/>
  <c r="CE720" i="50"/>
  <c r="CE1001" i="50"/>
  <c r="CE1030" i="50"/>
  <c r="CE220" i="50"/>
  <c r="CE556" i="50"/>
  <c r="CE1426" i="50"/>
  <c r="CE1535" i="50"/>
  <c r="CE1062" i="50"/>
  <c r="CE1171" i="50"/>
  <c r="CE299" i="50"/>
  <c r="CE897" i="50"/>
  <c r="CE884" i="50"/>
  <c r="CE984" i="50"/>
  <c r="CE115" i="50"/>
  <c r="CE1045" i="50"/>
  <c r="BV1416" i="50"/>
  <c r="CE1416" i="50"/>
  <c r="CE276" i="50"/>
  <c r="CE1117" i="50"/>
  <c r="CE808" i="50"/>
  <c r="CE514" i="50"/>
  <c r="CE127" i="50"/>
  <c r="CE282" i="50"/>
  <c r="CE188" i="50"/>
  <c r="CE217" i="50"/>
  <c r="CE887" i="50"/>
  <c r="CE1214" i="50"/>
  <c r="CE455" i="50"/>
  <c r="CE398" i="50"/>
  <c r="CE135" i="50"/>
  <c r="CE394" i="50"/>
  <c r="CE408" i="50"/>
  <c r="CE722" i="50"/>
  <c r="CE714" i="50"/>
  <c r="CE1095" i="50"/>
  <c r="CE194" i="50"/>
  <c r="CE1415" i="50"/>
  <c r="CE718" i="50"/>
  <c r="CE341" i="50"/>
  <c r="CE142" i="50"/>
  <c r="CE38" i="50"/>
  <c r="CE790" i="50"/>
  <c r="CE472" i="50"/>
  <c r="CE89" i="50"/>
  <c r="CE522" i="50"/>
  <c r="CE666" i="50"/>
  <c r="CE167" i="50"/>
  <c r="CE215" i="50"/>
  <c r="CE290" i="50"/>
  <c r="CE424" i="50"/>
  <c r="CE836" i="50"/>
  <c r="CE1153" i="50"/>
  <c r="CE314" i="50"/>
  <c r="CE633" i="50"/>
  <c r="CE212" i="50"/>
  <c r="CE366" i="50"/>
  <c r="CE1276" i="50"/>
  <c r="CE1465" i="50"/>
  <c r="CE828" i="50"/>
  <c r="CE831" i="50"/>
  <c r="CE832" i="50"/>
  <c r="CE830" i="50"/>
  <c r="CE827" i="50"/>
  <c r="CE825" i="50"/>
  <c r="CE824" i="50"/>
  <c r="CE179" i="50"/>
  <c r="CE177" i="50"/>
  <c r="CE178" i="50"/>
  <c r="CE180" i="50"/>
  <c r="CE176" i="50"/>
  <c r="CE175" i="50"/>
  <c r="CE1561" i="50"/>
  <c r="CE1458" i="50"/>
  <c r="CE1463" i="50"/>
  <c r="CE1457" i="50"/>
  <c r="CE1454" i="50"/>
  <c r="CE1367" i="50"/>
  <c r="CE1368" i="50"/>
  <c r="CE1365" i="50"/>
  <c r="CE1369" i="50"/>
  <c r="BV1364" i="50"/>
  <c r="CE1261" i="50"/>
  <c r="CE1259" i="50"/>
  <c r="CE1264" i="50"/>
  <c r="CE1150" i="50"/>
  <c r="CE1147" i="50"/>
  <c r="CE1141" i="50"/>
  <c r="CE1148" i="50"/>
  <c r="CE1145" i="50"/>
  <c r="CE1146" i="50"/>
  <c r="CE775" i="50"/>
  <c r="BV773" i="50"/>
  <c r="CE773" i="50"/>
  <c r="BX770" i="50"/>
  <c r="CE772" i="50"/>
  <c r="CE768" i="50"/>
  <c r="CE693" i="50"/>
  <c r="CE695" i="50"/>
  <c r="CE697" i="50"/>
  <c r="CE698" i="50"/>
  <c r="CE696" i="50"/>
  <c r="CE691" i="50"/>
  <c r="CE692" i="50"/>
  <c r="BX625" i="50"/>
  <c r="CE629" i="50"/>
  <c r="CE628" i="50"/>
  <c r="CE627" i="50"/>
  <c r="CE626" i="50"/>
  <c r="CE630" i="50"/>
  <c r="CE552" i="50"/>
  <c r="CE551" i="50"/>
  <c r="CE548" i="50"/>
  <c r="CE553" i="50"/>
  <c r="CE547" i="50"/>
  <c r="CE550" i="50"/>
  <c r="CE554" i="50"/>
  <c r="CE549" i="50"/>
  <c r="CE434" i="50"/>
  <c r="BW438" i="50"/>
  <c r="CE438" i="50"/>
  <c r="CE435" i="50"/>
  <c r="BX437" i="50"/>
  <c r="BW437" i="50"/>
  <c r="CE383" i="50"/>
  <c r="CE325" i="50"/>
  <c r="CE323" i="50"/>
  <c r="CE257" i="50"/>
  <c r="CE254" i="50"/>
  <c r="CE256" i="50"/>
  <c r="CE131" i="50"/>
  <c r="CE92" i="50"/>
  <c r="BX92" i="50"/>
  <c r="CE93" i="50"/>
  <c r="CE43" i="50"/>
  <c r="CE45" i="50"/>
  <c r="CE42" i="50"/>
  <c r="CE41" i="50"/>
  <c r="CE1549" i="50"/>
  <c r="CE1546" i="50"/>
  <c r="CE1542" i="50"/>
  <c r="CE1540" i="50"/>
  <c r="CE1559" i="50"/>
  <c r="BW1556" i="50"/>
  <c r="CE1556" i="50"/>
  <c r="CE1445" i="50"/>
  <c r="CE1346" i="50"/>
  <c r="CE1351" i="50"/>
  <c r="CE1344" i="50"/>
  <c r="CE1345" i="50"/>
  <c r="CE1343" i="50"/>
  <c r="CE1348" i="50"/>
  <c r="CE1353" i="50"/>
  <c r="CE1249" i="50"/>
  <c r="CE1246" i="50"/>
  <c r="CE1245" i="50"/>
  <c r="CE1248" i="50"/>
  <c r="CE1243" i="50"/>
  <c r="CE1247" i="50"/>
  <c r="CE1256" i="50"/>
  <c r="CE1255" i="50"/>
  <c r="CE1257" i="50"/>
  <c r="BW1126" i="50"/>
  <c r="BX1134" i="50"/>
  <c r="BX1137" i="50"/>
  <c r="BW1134" i="50"/>
  <c r="BW1137" i="50"/>
  <c r="BV1133" i="50"/>
  <c r="BX940" i="50"/>
  <c r="BW948" i="50"/>
  <c r="BW960" i="50"/>
  <c r="BW621" i="50"/>
  <c r="BX243" i="50"/>
  <c r="BW247" i="50"/>
  <c r="BW127" i="50"/>
  <c r="BW85" i="50"/>
  <c r="BX1334" i="50"/>
  <c r="BV1229" i="50"/>
  <c r="BX1097" i="50"/>
  <c r="BX1113" i="50"/>
  <c r="BX1091" i="50"/>
  <c r="BW1113" i="50"/>
  <c r="BW1091" i="50"/>
  <c r="BX670" i="50"/>
  <c r="BX597" i="50"/>
  <c r="BW608" i="50"/>
  <c r="BX518" i="50"/>
  <c r="BW497" i="50"/>
  <c r="BX514" i="50"/>
  <c r="BW519" i="50"/>
  <c r="BW376" i="50"/>
  <c r="BV242" i="50"/>
  <c r="BV167" i="50"/>
  <c r="BW166" i="50"/>
  <c r="BV1287" i="50"/>
  <c r="BX1185" i="50"/>
  <c r="BX1168" i="50"/>
  <c r="BW1184" i="50"/>
  <c r="BW1028" i="50"/>
  <c r="BW1007" i="50"/>
  <c r="BW1009" i="50"/>
  <c r="BX1015" i="50"/>
  <c r="BW866" i="50"/>
  <c r="BX858" i="50"/>
  <c r="BV794" i="50"/>
  <c r="BX719" i="50"/>
  <c r="BW719" i="50"/>
  <c r="BW648" i="50"/>
  <c r="BW573" i="50"/>
  <c r="BV470" i="50"/>
  <c r="BW456" i="50"/>
  <c r="BV459" i="50"/>
  <c r="BW463" i="50"/>
  <c r="BX352" i="50"/>
  <c r="BV282" i="50"/>
  <c r="BX210" i="50"/>
  <c r="BW210" i="50"/>
  <c r="BL1565" i="50"/>
  <c r="BX1478" i="50"/>
  <c r="BX997" i="50"/>
  <c r="BX556" i="50"/>
  <c r="BX560" i="50"/>
  <c r="BW560" i="50"/>
  <c r="BX386" i="50"/>
  <c r="BX335" i="50"/>
  <c r="BX260" i="50"/>
  <c r="BW102" i="50"/>
  <c r="BV53" i="50"/>
  <c r="BX50" i="50"/>
  <c r="BX1205" i="50"/>
  <c r="BV1037" i="50"/>
  <c r="BV1045" i="50"/>
  <c r="BV897" i="50"/>
  <c r="BW906" i="50"/>
  <c r="BX901" i="50"/>
  <c r="BX653" i="50"/>
  <c r="BX484" i="50"/>
  <c r="BV493" i="50"/>
  <c r="BW490" i="50"/>
  <c r="BX406" i="50"/>
  <c r="BV410" i="50"/>
  <c r="BL1575" i="50"/>
  <c r="BV284" i="50"/>
  <c r="BX158" i="50"/>
  <c r="BV11" i="50"/>
  <c r="BM1574" i="50"/>
  <c r="BC1572" i="50"/>
  <c r="BC1578" i="50"/>
  <c r="BC1576" i="50"/>
  <c r="BC1575" i="50"/>
  <c r="BX869" i="50"/>
  <c r="BW626" i="50"/>
  <c r="BV649" i="50"/>
  <c r="BW689" i="50"/>
  <c r="BW33" i="50"/>
  <c r="BW678" i="50"/>
  <c r="BV1088" i="50"/>
  <c r="BW1044" i="50"/>
  <c r="BW1172" i="50"/>
  <c r="BX1081" i="50"/>
  <c r="BB1573" i="50"/>
  <c r="BB1577" i="50"/>
  <c r="BM1572" i="50"/>
  <c r="BM1576" i="50"/>
  <c r="BM1578" i="50"/>
  <c r="BK1577" i="50"/>
  <c r="BK1573" i="50"/>
  <c r="BC1574" i="50"/>
  <c r="BV626" i="50"/>
  <c r="BV1016" i="50"/>
  <c r="BX678" i="50"/>
  <c r="BX166" i="50"/>
  <c r="BV307" i="50"/>
  <c r="BX738" i="50"/>
  <c r="BX954" i="50"/>
  <c r="BW1088" i="50"/>
  <c r="BV1170" i="50"/>
  <c r="BV1172" i="50"/>
  <c r="BW1081" i="50"/>
  <c r="BW25" i="50"/>
  <c r="BV469" i="50"/>
  <c r="BX1157" i="50"/>
  <c r="BD1575" i="50"/>
  <c r="BL1572" i="50"/>
  <c r="BL1576" i="50"/>
  <c r="BL1578" i="50"/>
  <c r="BX182" i="50"/>
  <c r="BX1187" i="50"/>
  <c r="BW514" i="50"/>
  <c r="BX1076" i="50"/>
  <c r="BV1002" i="50"/>
  <c r="BW1405" i="50"/>
  <c r="BX201" i="50"/>
  <c r="BK1575" i="50"/>
  <c r="BL1577" i="50"/>
  <c r="BL1573" i="50"/>
  <c r="BX1131" i="50"/>
  <c r="BC1573" i="50"/>
  <c r="BC1577" i="50"/>
  <c r="BW182" i="50"/>
  <c r="BV67" i="50"/>
  <c r="BW905" i="50"/>
  <c r="BX282" i="50"/>
  <c r="BV212" i="50"/>
  <c r="BV502" i="50"/>
  <c r="BX1210" i="50"/>
  <c r="BL1574" i="50"/>
  <c r="BB1575" i="50"/>
  <c r="BX1009" i="50"/>
  <c r="BX1028" i="50"/>
  <c r="BX228" i="50"/>
  <c r="BX1476" i="50"/>
  <c r="BV423" i="50"/>
  <c r="BK1574" i="50"/>
  <c r="BV359" i="50"/>
  <c r="BB1572" i="50"/>
  <c r="BB1578" i="50"/>
  <c r="BB1576" i="50"/>
  <c r="BX545" i="50"/>
  <c r="BD1572" i="50"/>
  <c r="BD1578" i="50"/>
  <c r="BD1576" i="50"/>
  <c r="BV623" i="50"/>
  <c r="BX252" i="50"/>
  <c r="BX191" i="50"/>
  <c r="BX1537" i="50"/>
  <c r="BK1572" i="50"/>
  <c r="BK1578" i="50"/>
  <c r="BK1576" i="50"/>
  <c r="BD1573" i="50"/>
  <c r="BD1577" i="50"/>
  <c r="BM1575" i="50"/>
  <c r="BM1577" i="50"/>
  <c r="BM1573" i="50"/>
  <c r="BV377" i="50"/>
  <c r="BV1070" i="50"/>
  <c r="BV343" i="50"/>
  <c r="BX559" i="50"/>
  <c r="BV572" i="50"/>
  <c r="BX934" i="50"/>
  <c r="BW1063" i="50"/>
  <c r="BV146" i="50"/>
  <c r="BW160" i="50"/>
  <c r="BV357" i="50"/>
  <c r="BX714" i="50"/>
  <c r="BV695" i="50"/>
  <c r="BW697" i="50"/>
  <c r="BV461" i="50"/>
  <c r="BX1096" i="50"/>
  <c r="BV527" i="50"/>
  <c r="BW361" i="50"/>
  <c r="BW760" i="50"/>
  <c r="BV616" i="50"/>
  <c r="BW1074" i="50"/>
  <c r="BV421" i="50"/>
  <c r="BX889" i="50"/>
  <c r="BV185" i="50"/>
  <c r="BV1159" i="50"/>
  <c r="BW414" i="50"/>
  <c r="BW140" i="50"/>
  <c r="BX181" i="50"/>
  <c r="BV475" i="50"/>
  <c r="BW245" i="50"/>
  <c r="BX743" i="50"/>
  <c r="BX123" i="50"/>
  <c r="BW34" i="50"/>
  <c r="BV151" i="50"/>
  <c r="BV100" i="50"/>
  <c r="BX81" i="50"/>
  <c r="BW251" i="50"/>
  <c r="BW396" i="50"/>
  <c r="BX647" i="50"/>
  <c r="BV1096" i="50"/>
  <c r="BW527" i="50"/>
  <c r="BV247" i="50"/>
  <c r="BV241" i="50"/>
  <c r="BX85" i="50"/>
  <c r="BV274" i="50"/>
  <c r="BW18" i="50"/>
  <c r="BX475" i="50"/>
  <c r="BX1229" i="50"/>
  <c r="BX148" i="50"/>
  <c r="BW502" i="50"/>
  <c r="BW757" i="50"/>
  <c r="BV245" i="50"/>
  <c r="BV13" i="50"/>
  <c r="BV34" i="50"/>
  <c r="BV214" i="50"/>
  <c r="BX1221" i="50"/>
  <c r="BV309" i="50"/>
  <c r="BV396" i="50"/>
  <c r="BW1131" i="50"/>
  <c r="BV648" i="50"/>
  <c r="BW185" i="50"/>
  <c r="BW227" i="50"/>
  <c r="BX1523" i="50"/>
  <c r="BV632" i="50"/>
  <c r="BV665" i="50"/>
  <c r="BX864" i="50"/>
  <c r="BX361" i="50"/>
  <c r="BW200" i="50"/>
  <c r="BW158" i="50"/>
  <c r="BX815" i="50"/>
  <c r="BX590" i="50"/>
  <c r="BW1010" i="50"/>
  <c r="BX1060" i="50"/>
  <c r="BV1097" i="50"/>
  <c r="BV760" i="50"/>
  <c r="BV614" i="50"/>
  <c r="BX115" i="50"/>
  <c r="BX104" i="50"/>
  <c r="BV66" i="50"/>
  <c r="BV176" i="50"/>
  <c r="BW810" i="50"/>
  <c r="BW936" i="50"/>
  <c r="BX762" i="50"/>
  <c r="BW266" i="50"/>
  <c r="BW1216" i="50"/>
  <c r="BV213" i="50"/>
  <c r="BX461" i="50"/>
  <c r="BW297" i="50"/>
  <c r="BV525" i="50"/>
  <c r="BX421" i="50"/>
  <c r="BW235" i="50"/>
  <c r="BV871" i="50"/>
  <c r="BW1129" i="50"/>
  <c r="BX1159" i="50"/>
  <c r="BW1334" i="50"/>
  <c r="BW346" i="50"/>
  <c r="BW1523" i="50"/>
  <c r="BW1495" i="50"/>
  <c r="BW1160" i="50"/>
  <c r="BV1180" i="50"/>
  <c r="BW815" i="50"/>
  <c r="BX497" i="50"/>
  <c r="BW1078" i="50"/>
  <c r="BW979" i="50"/>
  <c r="BX690" i="50"/>
  <c r="BX146" i="50"/>
  <c r="BW1060" i="50"/>
  <c r="BX919" i="50"/>
  <c r="BW201" i="50"/>
  <c r="BX219" i="50"/>
  <c r="BW576" i="50"/>
  <c r="BX231" i="50"/>
  <c r="BW614" i="50"/>
  <c r="BW115" i="50"/>
  <c r="BW104" i="50"/>
  <c r="BX176" i="50"/>
  <c r="BV810" i="50"/>
  <c r="BW1150" i="50"/>
  <c r="BV702" i="50"/>
  <c r="BX486" i="50"/>
  <c r="BX1100" i="50"/>
  <c r="BW762" i="50"/>
  <c r="BW443" i="50"/>
  <c r="BW101" i="50"/>
  <c r="BX709" i="50"/>
  <c r="BX1106" i="50"/>
  <c r="BW461" i="50"/>
  <c r="BW421" i="50"/>
  <c r="BX1228" i="50"/>
  <c r="BX1063" i="50"/>
  <c r="BW835" i="50"/>
  <c r="BV655" i="50"/>
  <c r="BX140" i="50"/>
  <c r="BX433" i="50"/>
  <c r="BX405" i="50"/>
  <c r="BW181" i="50"/>
  <c r="BW146" i="50"/>
  <c r="BW919" i="50"/>
  <c r="BX463" i="50"/>
  <c r="BV201" i="50"/>
  <c r="BX1147" i="50"/>
  <c r="BW219" i="50"/>
  <c r="BV576" i="50"/>
  <c r="BX16" i="50"/>
  <c r="BW231" i="50"/>
  <c r="BX945" i="50"/>
  <c r="BV325" i="50"/>
  <c r="BV522" i="50"/>
  <c r="BX1086" i="50"/>
  <c r="BW702" i="50"/>
  <c r="BW1100" i="50"/>
  <c r="BV1128" i="50"/>
  <c r="BX1146" i="50"/>
  <c r="BV443" i="50"/>
  <c r="BX1026" i="50"/>
  <c r="BX151" i="50"/>
  <c r="BX897" i="50"/>
  <c r="BW81" i="50"/>
  <c r="BW709" i="50"/>
  <c r="BX53" i="50"/>
  <c r="BX242" i="50"/>
  <c r="BX263" i="50"/>
  <c r="BW1228" i="50"/>
  <c r="BV160" i="50"/>
  <c r="BX516" i="50"/>
  <c r="BV451" i="50"/>
  <c r="BV827" i="50"/>
  <c r="BX986" i="50"/>
  <c r="BX1417" i="50"/>
  <c r="BX697" i="50"/>
  <c r="BV714" i="50"/>
  <c r="BX531" i="50"/>
  <c r="BX241" i="50"/>
  <c r="BV860" i="50"/>
  <c r="BX274" i="50"/>
  <c r="BW1147" i="50"/>
  <c r="BW945" i="50"/>
  <c r="BV21" i="50"/>
  <c r="BV839" i="50"/>
  <c r="BV548" i="50"/>
  <c r="BV466" i="50"/>
  <c r="BV654" i="50"/>
  <c r="BW332" i="50"/>
  <c r="BV486" i="50"/>
  <c r="BL1570" i="50"/>
  <c r="BV348" i="50"/>
  <c r="BV882" i="50"/>
  <c r="BV255" i="50"/>
  <c r="BV436" i="50"/>
  <c r="BV764" i="50"/>
  <c r="BX458" i="50"/>
  <c r="BX1135" i="50"/>
  <c r="BV54" i="50"/>
  <c r="BX928" i="50"/>
  <c r="BV613" i="50"/>
  <c r="BW188" i="50"/>
  <c r="BV92" i="50"/>
  <c r="BW974" i="50"/>
  <c r="BV518" i="50"/>
  <c r="BV144" i="50"/>
  <c r="BX1165" i="50"/>
  <c r="BV383" i="50"/>
  <c r="BW808" i="50"/>
  <c r="BV346" i="50"/>
  <c r="BW394" i="50"/>
  <c r="BV1025" i="50"/>
  <c r="BV37" i="50"/>
  <c r="BV1198" i="50"/>
  <c r="BV332" i="50"/>
  <c r="BV162" i="50"/>
  <c r="BX185" i="50"/>
  <c r="BW1103" i="50"/>
  <c r="BV431" i="50"/>
  <c r="BW1178" i="50"/>
  <c r="BX217" i="50"/>
  <c r="BW852" i="50"/>
  <c r="BX131" i="50"/>
  <c r="BW283" i="50"/>
  <c r="BX468" i="50"/>
  <c r="BW1059" i="50"/>
  <c r="BW63" i="50"/>
  <c r="BX744" i="50"/>
  <c r="BX397" i="50"/>
  <c r="BX812" i="50"/>
  <c r="BW1174" i="50"/>
  <c r="BX278" i="50"/>
  <c r="BV1024" i="50"/>
  <c r="BW1194" i="50"/>
  <c r="BW583" i="50"/>
  <c r="BW89" i="50"/>
  <c r="BW637" i="50"/>
  <c r="BW44" i="50"/>
  <c r="BX654" i="50"/>
  <c r="BW963" i="50"/>
  <c r="BW658" i="50"/>
  <c r="BW942" i="50"/>
  <c r="BX118" i="50"/>
  <c r="BV1019" i="50"/>
  <c r="BW700" i="50"/>
  <c r="BV1071" i="50"/>
  <c r="BV49" i="50"/>
  <c r="BV659" i="50"/>
  <c r="BW131" i="50"/>
  <c r="BW464" i="50"/>
  <c r="BW984" i="50"/>
  <c r="BV283" i="50"/>
  <c r="BX106" i="50"/>
  <c r="BW468" i="50"/>
  <c r="BV1059" i="50"/>
  <c r="BW772" i="50"/>
  <c r="BW578" i="50"/>
  <c r="BX11" i="50"/>
  <c r="BW744" i="50"/>
  <c r="BW397" i="50"/>
  <c r="BV114" i="50"/>
  <c r="BW731" i="50"/>
  <c r="BX1193" i="50"/>
  <c r="BV89" i="50"/>
  <c r="BW798" i="50"/>
  <c r="BV637" i="50"/>
  <c r="BX938" i="50"/>
  <c r="BV529" i="50"/>
  <c r="BW726" i="50"/>
  <c r="BX1056" i="50"/>
  <c r="BW535" i="50"/>
  <c r="BW308" i="50"/>
  <c r="BX1007" i="50"/>
  <c r="BX248" i="50"/>
  <c r="BV984" i="50"/>
  <c r="BX998" i="50"/>
  <c r="BX587" i="50"/>
  <c r="BV22" i="50"/>
  <c r="BW788" i="50"/>
  <c r="BW1243" i="50"/>
  <c r="BW1193" i="50"/>
  <c r="BW135" i="50"/>
  <c r="BX449" i="50"/>
  <c r="BX711" i="50"/>
  <c r="BX798" i="50"/>
  <c r="BW843" i="50"/>
  <c r="BV957" i="50"/>
  <c r="BW136" i="50"/>
  <c r="BX1287" i="50"/>
  <c r="BV1382" i="50"/>
  <c r="BV306" i="50"/>
  <c r="BW1331" i="50"/>
  <c r="BV641" i="50"/>
  <c r="BV1224" i="50"/>
  <c r="BV183" i="50"/>
  <c r="BX54" i="50"/>
  <c r="BW928" i="50"/>
  <c r="BV248" i="50"/>
  <c r="BV456" i="50"/>
  <c r="BX188" i="50"/>
  <c r="BX676" i="50"/>
  <c r="BX696" i="50"/>
  <c r="BW1165" i="50"/>
  <c r="BX870" i="50"/>
  <c r="BX296" i="50"/>
  <c r="BX1035" i="50"/>
  <c r="BW1053" i="50"/>
  <c r="BX477" i="50"/>
  <c r="BX1025" i="50"/>
  <c r="BX641" i="50"/>
  <c r="BX470" i="50"/>
  <c r="BX37" i="50"/>
  <c r="BW495" i="50"/>
  <c r="BV770" i="50"/>
  <c r="BW482" i="50"/>
  <c r="BX1160" i="50"/>
  <c r="BW458" i="50"/>
  <c r="BV883" i="50"/>
  <c r="BW128" i="50"/>
  <c r="BV910" i="50"/>
  <c r="BV82" i="50"/>
  <c r="BX1433" i="50"/>
  <c r="BW1246" i="50"/>
  <c r="BV634" i="50"/>
  <c r="BV903" i="50"/>
  <c r="BX223" i="50"/>
  <c r="BV799" i="50"/>
  <c r="BV418" i="50"/>
  <c r="BV791" i="50"/>
  <c r="BX765" i="50"/>
  <c r="BV766" i="50"/>
  <c r="BX495" i="50"/>
  <c r="BX451" i="50"/>
  <c r="BV696" i="50"/>
  <c r="BX426" i="50"/>
  <c r="BX232" i="50"/>
  <c r="BX724" i="50"/>
  <c r="BW1035" i="50"/>
  <c r="BV349" i="50"/>
  <c r="BW565" i="50"/>
  <c r="BW914" i="50"/>
  <c r="BX162" i="50"/>
  <c r="BV959" i="50"/>
  <c r="BW603" i="50"/>
  <c r="BV753" i="50"/>
  <c r="BV1030" i="50"/>
  <c r="BX769" i="50"/>
  <c r="BV611" i="50"/>
  <c r="BV1031" i="50"/>
  <c r="BV74" i="50"/>
  <c r="BV730" i="50"/>
  <c r="BW550" i="50"/>
  <c r="BW364" i="50"/>
  <c r="BX1158" i="50"/>
  <c r="BX750" i="50"/>
  <c r="BX83" i="50"/>
  <c r="BV727" i="50"/>
  <c r="BV578" i="50"/>
  <c r="BW278" i="50"/>
  <c r="BX1024" i="50"/>
  <c r="BV1243" i="50"/>
  <c r="BV60" i="50"/>
  <c r="BW1313" i="50"/>
  <c r="BV865" i="50"/>
  <c r="BV1433" i="50"/>
  <c r="BX1223" i="50"/>
  <c r="BW82" i="50"/>
  <c r="BX567" i="50"/>
  <c r="BW369" i="50"/>
  <c r="BW758" i="50"/>
  <c r="BW997" i="50"/>
  <c r="BW597" i="50"/>
  <c r="BV690" i="50"/>
  <c r="BW83" i="50"/>
  <c r="BX521" i="50"/>
  <c r="BX1019" i="50"/>
  <c r="BX554" i="50"/>
  <c r="BW545" i="50"/>
  <c r="BX802" i="50"/>
  <c r="BX127" i="50"/>
  <c r="BV75" i="50"/>
  <c r="BV488" i="50"/>
  <c r="BW890" i="50"/>
  <c r="BV471" i="50"/>
  <c r="BX627" i="50"/>
  <c r="BV252" i="50"/>
  <c r="BV1001" i="50"/>
  <c r="BX105" i="50"/>
  <c r="BX1070" i="50"/>
  <c r="BX1051" i="50"/>
  <c r="BV180" i="50"/>
  <c r="BW1173" i="50"/>
  <c r="BV711" i="50"/>
  <c r="BW589" i="50"/>
  <c r="BV835" i="50"/>
  <c r="BW476" i="50"/>
  <c r="BV977" i="50"/>
  <c r="BV435" i="50"/>
  <c r="BV408" i="50"/>
  <c r="BX620" i="50"/>
  <c r="BV1225" i="50"/>
  <c r="BV1183" i="50"/>
  <c r="BW899" i="50"/>
  <c r="BX1313" i="50"/>
  <c r="BV850" i="50"/>
  <c r="BW627" i="50"/>
  <c r="BX180" i="50"/>
  <c r="BX980" i="50"/>
  <c r="BW567" i="50"/>
  <c r="BX993" i="50"/>
  <c r="BV369" i="50"/>
  <c r="BX758" i="50"/>
  <c r="BW259" i="50"/>
  <c r="BX1068" i="50"/>
  <c r="BW521" i="50"/>
  <c r="BX206" i="50"/>
  <c r="BW1019" i="50"/>
  <c r="BW1101" i="50"/>
  <c r="BX29" i="50"/>
  <c r="BW554" i="50"/>
  <c r="BV545" i="50"/>
  <c r="BX885" i="50"/>
  <c r="BW802" i="50"/>
  <c r="BX793" i="50"/>
  <c r="BX1018" i="50"/>
  <c r="BV890" i="50"/>
  <c r="BX474" i="50"/>
  <c r="BV88" i="50"/>
  <c r="BW1070" i="50"/>
  <c r="BX110" i="50"/>
  <c r="BV1051" i="50"/>
  <c r="BW84" i="50"/>
  <c r="BX262" i="50"/>
  <c r="BV1173" i="50"/>
  <c r="BX1124" i="50"/>
  <c r="BV734" i="50"/>
  <c r="BW619" i="50"/>
  <c r="BX224" i="50"/>
  <c r="BW986" i="50"/>
  <c r="BX794" i="50"/>
  <c r="BV589" i="50"/>
  <c r="BX835" i="50"/>
  <c r="BV264" i="50"/>
  <c r="BX428" i="50"/>
  <c r="BX766" i="50"/>
  <c r="BW74" i="50"/>
  <c r="BW416" i="50"/>
  <c r="BX964" i="50"/>
  <c r="BW1152" i="50"/>
  <c r="BX319" i="50"/>
  <c r="BV1231" i="50"/>
  <c r="BV1178" i="50"/>
  <c r="BW1433" i="50"/>
  <c r="BV1171" i="50"/>
  <c r="BX311" i="50"/>
  <c r="BX558" i="50"/>
  <c r="BX1011" i="50"/>
  <c r="BW353" i="50"/>
  <c r="BW980" i="50"/>
  <c r="BW993" i="50"/>
  <c r="BX561" i="50"/>
  <c r="BV259" i="50"/>
  <c r="BW1068" i="50"/>
  <c r="BV1184" i="50"/>
  <c r="BX933" i="50"/>
  <c r="BX466" i="50"/>
  <c r="BV1072" i="50"/>
  <c r="BX791" i="50"/>
  <c r="BW206" i="50"/>
  <c r="BV1101" i="50"/>
  <c r="BV653" i="50"/>
  <c r="BW29" i="50"/>
  <c r="BV298" i="50"/>
  <c r="BX959" i="50"/>
  <c r="BX295" i="50"/>
  <c r="BX376" i="50"/>
  <c r="BW885" i="50"/>
  <c r="BW1122" i="50"/>
  <c r="BX1045" i="50"/>
  <c r="BW793" i="50"/>
  <c r="BX564" i="50"/>
  <c r="BW1018" i="50"/>
  <c r="BX826" i="50"/>
  <c r="BW474" i="50"/>
  <c r="BX343" i="50"/>
  <c r="BW611" i="50"/>
  <c r="BW344" i="50"/>
  <c r="BW1124" i="50"/>
  <c r="BW543" i="50"/>
  <c r="BW734" i="50"/>
  <c r="BV1032" i="50"/>
  <c r="BV224" i="50"/>
  <c r="BV986" i="50"/>
  <c r="BX730" i="50"/>
  <c r="BW418" i="50"/>
  <c r="BX651" i="50"/>
  <c r="BX611" i="50"/>
  <c r="BX1233" i="50"/>
  <c r="BV765" i="50"/>
  <c r="BW561" i="50"/>
  <c r="BV310" i="50"/>
  <c r="BX1184" i="50"/>
  <c r="BW933" i="50"/>
  <c r="BX677" i="50"/>
  <c r="BW466" i="50"/>
  <c r="BX1072" i="50"/>
  <c r="BW791" i="50"/>
  <c r="BV457" i="50"/>
  <c r="BX910" i="50"/>
  <c r="BX1156" i="50"/>
  <c r="BV295" i="50"/>
  <c r="BX417" i="50"/>
  <c r="BV1122" i="50"/>
  <c r="BW1022" i="50"/>
  <c r="BW908" i="50"/>
  <c r="BW564" i="50"/>
  <c r="BW826" i="50"/>
  <c r="BV438" i="50"/>
  <c r="BW343" i="50"/>
  <c r="BX87" i="50"/>
  <c r="BX1089" i="50"/>
  <c r="BX364" i="50"/>
  <c r="BX308" i="50"/>
  <c r="BW799" i="50"/>
  <c r="BW223" i="50"/>
  <c r="BX1032" i="50"/>
  <c r="BW730" i="50"/>
  <c r="BX1085" i="50"/>
  <c r="BV1155" i="50"/>
  <c r="BW1353" i="50"/>
  <c r="BX1422" i="50"/>
  <c r="BV1150" i="50"/>
  <c r="BV105" i="50"/>
  <c r="BX310" i="50"/>
  <c r="BV979" i="50"/>
  <c r="BX860" i="50"/>
  <c r="BX800" i="50"/>
  <c r="BW677" i="50"/>
  <c r="BW531" i="50"/>
  <c r="BX527" i="50"/>
  <c r="BW910" i="50"/>
  <c r="BW1156" i="50"/>
  <c r="BX900" i="50"/>
  <c r="BW417" i="50"/>
  <c r="BX674" i="50"/>
  <c r="BX921" i="50"/>
  <c r="BV1022" i="50"/>
  <c r="BX128" i="50"/>
  <c r="BX349" i="50"/>
  <c r="BX346" i="50"/>
  <c r="BX438" i="50"/>
  <c r="BW1089" i="50"/>
  <c r="BX209" i="50"/>
  <c r="BW903" i="50"/>
  <c r="BV223" i="50"/>
  <c r="BW281" i="50"/>
  <c r="BW968" i="50"/>
  <c r="BW859" i="50"/>
  <c r="BW1532" i="50"/>
  <c r="BV1125" i="50"/>
  <c r="BX946" i="50"/>
  <c r="BV1246" i="50"/>
  <c r="BW296" i="50"/>
  <c r="BW383" i="50"/>
  <c r="BV921" i="50"/>
  <c r="BX414" i="50"/>
  <c r="BW812" i="50"/>
  <c r="BW636" i="50"/>
  <c r="BW209" i="50"/>
  <c r="BV136" i="50"/>
  <c r="BX1194" i="50"/>
  <c r="BW572" i="50"/>
  <c r="BW770" i="50"/>
  <c r="BX583" i="50"/>
  <c r="BV354" i="50"/>
  <c r="BV281" i="50"/>
  <c r="BV222" i="50"/>
  <c r="BX968" i="50"/>
  <c r="BV855" i="50"/>
  <c r="BV943" i="50"/>
  <c r="BV329" i="50"/>
  <c r="BV884" i="50"/>
  <c r="BX951" i="50"/>
  <c r="BX1176" i="50"/>
  <c r="BW1031" i="50"/>
  <c r="BX1008" i="50"/>
  <c r="BX1532" i="50"/>
  <c r="BX1114" i="50"/>
  <c r="BX827" i="50"/>
  <c r="BW378" i="50"/>
  <c r="BX462" i="50"/>
  <c r="BX312" i="50"/>
  <c r="BX969" i="50"/>
  <c r="BX353" i="50"/>
  <c r="BX258" i="50"/>
  <c r="BX665" i="50"/>
  <c r="BX623" i="50"/>
  <c r="BX20" i="50"/>
  <c r="BV497" i="50"/>
  <c r="BV1043" i="50"/>
  <c r="BX723" i="50"/>
  <c r="BV1056" i="50"/>
  <c r="BV312" i="50"/>
  <c r="BX613" i="50"/>
  <c r="BW964" i="50"/>
  <c r="BV969" i="50"/>
  <c r="BX457" i="50"/>
  <c r="BW827" i="50"/>
  <c r="BV676" i="50"/>
  <c r="BW144" i="50"/>
  <c r="BX244" i="50"/>
  <c r="BV870" i="50"/>
  <c r="BV558" i="50"/>
  <c r="BV1187" i="50"/>
  <c r="BW179" i="50"/>
  <c r="BW1205" i="50"/>
  <c r="BW540" i="50"/>
  <c r="BV258" i="50"/>
  <c r="BX522" i="50"/>
  <c r="BV724" i="50"/>
  <c r="BX268" i="50"/>
  <c r="BX936" i="50"/>
  <c r="BX1053" i="50"/>
  <c r="BV189" i="50"/>
  <c r="BW975" i="50"/>
  <c r="BW755" i="50"/>
  <c r="BW24" i="50"/>
  <c r="BX293" i="50"/>
  <c r="BX850" i="50"/>
  <c r="BX114" i="50"/>
  <c r="BX1004" i="50"/>
  <c r="BW508" i="50"/>
  <c r="BW873" i="50"/>
  <c r="BV200" i="50"/>
  <c r="BV84" i="50"/>
  <c r="BV193" i="50"/>
  <c r="BW478" i="50"/>
  <c r="BV938" i="50"/>
  <c r="BX366" i="50"/>
  <c r="BV1162" i="50"/>
  <c r="BV28" i="50"/>
  <c r="BX1103" i="50"/>
  <c r="BW1457" i="50"/>
  <c r="BV652" i="50"/>
  <c r="BV381" i="50"/>
  <c r="BV353" i="50"/>
  <c r="BW1425" i="50"/>
  <c r="BW20" i="50"/>
  <c r="BV723" i="50"/>
  <c r="BV964" i="50"/>
  <c r="BX905" i="50"/>
  <c r="BW806" i="50"/>
  <c r="BW307" i="50"/>
  <c r="BV179" i="50"/>
  <c r="BX772" i="50"/>
  <c r="BX194" i="50"/>
  <c r="BV975" i="50"/>
  <c r="BX636" i="50"/>
  <c r="BX722" i="50"/>
  <c r="BW111" i="50"/>
  <c r="BV508" i="50"/>
  <c r="BX418" i="50"/>
  <c r="BX903" i="50"/>
  <c r="BW366" i="50"/>
  <c r="BV311" i="50"/>
  <c r="BX599" i="50"/>
  <c r="BV1195" i="50"/>
  <c r="BX420" i="50"/>
  <c r="BW1011" i="50"/>
  <c r="BX1457" i="50"/>
  <c r="BV1158" i="50"/>
  <c r="BX493" i="50"/>
  <c r="BV895" i="50"/>
  <c r="BV330" i="50"/>
  <c r="BV1200" i="50"/>
  <c r="BX888" i="50"/>
  <c r="BW430" i="50"/>
  <c r="BV372" i="50"/>
  <c r="BV195" i="50"/>
  <c r="BW704" i="50"/>
  <c r="BX904" i="50"/>
  <c r="BW1180" i="50"/>
  <c r="BX1171" i="50"/>
  <c r="BW992" i="50"/>
  <c r="BX492" i="50"/>
  <c r="BV44" i="50"/>
  <c r="BW654" i="50"/>
  <c r="BV208" i="50"/>
  <c r="BW16" i="50"/>
  <c r="BW998" i="50"/>
  <c r="BX325" i="50"/>
  <c r="BW766" i="50"/>
  <c r="BX634" i="50"/>
  <c r="BX1110" i="50"/>
  <c r="BX214" i="50"/>
  <c r="BW1106" i="50"/>
  <c r="BV562" i="50"/>
  <c r="BW431" i="50"/>
  <c r="BV1129" i="50"/>
  <c r="BV302" i="50"/>
  <c r="BV721" i="50"/>
  <c r="BW647" i="50"/>
  <c r="BX60" i="50"/>
  <c r="BW217" i="50"/>
  <c r="BV550" i="50"/>
  <c r="BW516" i="50"/>
  <c r="BX1343" i="50"/>
  <c r="BV1353" i="50"/>
  <c r="BX1071" i="50"/>
  <c r="BW1171" i="50"/>
  <c r="BV992" i="50"/>
  <c r="BW492" i="50"/>
  <c r="BX44" i="50"/>
  <c r="BX1246" i="50"/>
  <c r="BX208" i="50"/>
  <c r="BX1242" i="50"/>
  <c r="BV940" i="50"/>
  <c r="BX66" i="50"/>
  <c r="BW587" i="50"/>
  <c r="BW395" i="50"/>
  <c r="BW634" i="50"/>
  <c r="BW1110" i="50"/>
  <c r="BX22" i="50"/>
  <c r="BX1075" i="50"/>
  <c r="BW1248" i="50"/>
  <c r="BX434" i="50"/>
  <c r="BX74" i="50"/>
  <c r="BV692" i="50"/>
  <c r="BW169" i="50"/>
  <c r="BX1198" i="50"/>
  <c r="BX302" i="50"/>
  <c r="BX315" i="50"/>
  <c r="BX721" i="50"/>
  <c r="BX839" i="50"/>
  <c r="BV217" i="50"/>
  <c r="BX550" i="50"/>
  <c r="BV559" i="50"/>
  <c r="BX416" i="50"/>
  <c r="BX1231" i="50"/>
  <c r="BW1117" i="50"/>
  <c r="BW1223" i="50"/>
  <c r="BV660" i="50"/>
  <c r="BV239" i="50"/>
  <c r="BV305" i="50"/>
  <c r="BX1078" i="50"/>
  <c r="BW1125" i="50"/>
  <c r="BX82" i="50"/>
  <c r="BV955" i="50"/>
  <c r="BX824" i="50"/>
  <c r="BV999" i="50"/>
  <c r="BV395" i="50"/>
  <c r="BX733" i="50"/>
  <c r="BX394" i="50"/>
  <c r="BW1075" i="50"/>
  <c r="BX914" i="50"/>
  <c r="BV169" i="50"/>
  <c r="BX391" i="50"/>
  <c r="BX135" i="50"/>
  <c r="BX849" i="50"/>
  <c r="BX1031" i="50"/>
  <c r="BV1160" i="50"/>
  <c r="BX573" i="50"/>
  <c r="BX1178" i="50"/>
  <c r="BX108" i="50"/>
  <c r="BV712" i="50"/>
  <c r="BX748" i="50"/>
  <c r="BW607" i="50"/>
  <c r="BV735" i="50"/>
  <c r="BV1015" i="50"/>
  <c r="BX324" i="50"/>
  <c r="BV269" i="50"/>
  <c r="BW751" i="50"/>
  <c r="BX718" i="50"/>
  <c r="BW602" i="50"/>
  <c r="BW713" i="50"/>
  <c r="BV1062" i="50"/>
  <c r="BX1058" i="50"/>
  <c r="BK1570" i="50"/>
  <c r="BX332" i="50"/>
  <c r="BW892" i="50"/>
  <c r="BX955" i="50"/>
  <c r="BW733" i="50"/>
  <c r="BW918" i="50"/>
  <c r="BW391" i="50"/>
  <c r="BW849" i="50"/>
  <c r="BV378" i="50"/>
  <c r="BW880" i="50"/>
  <c r="BX1043" i="50"/>
  <c r="BV170" i="50"/>
  <c r="BW1092" i="50"/>
  <c r="BX235" i="50"/>
  <c r="BV1114" i="50"/>
  <c r="BV1008" i="50"/>
  <c r="BX726" i="50"/>
  <c r="BV364" i="50"/>
  <c r="BV1281" i="50"/>
  <c r="BX1281" i="50"/>
  <c r="BW962" i="50"/>
  <c r="BW358" i="50"/>
  <c r="BX358" i="50"/>
  <c r="BX671" i="50"/>
  <c r="BW671" i="50"/>
  <c r="BW57" i="50"/>
  <c r="BV57" i="50"/>
  <c r="BW767" i="50"/>
  <c r="BV767" i="50"/>
  <c r="BV1208" i="50"/>
  <c r="BX1208" i="50"/>
  <c r="BV801" i="50"/>
  <c r="BV1109" i="50"/>
  <c r="BV1103" i="50"/>
  <c r="BV962" i="50"/>
  <c r="BW660" i="50"/>
  <c r="BW917" i="50"/>
  <c r="BV465" i="50"/>
  <c r="BX465" i="50"/>
  <c r="BW465" i="50"/>
  <c r="BW877" i="50"/>
  <c r="BV877" i="50"/>
  <c r="BV411" i="50"/>
  <c r="BX411" i="50"/>
  <c r="BW145" i="50"/>
  <c r="BV145" i="50"/>
  <c r="BW720" i="50"/>
  <c r="BV720" i="50"/>
  <c r="BV402" i="50"/>
  <c r="BW807" i="50"/>
  <c r="BX807" i="50"/>
  <c r="BV807" i="50"/>
  <c r="BW407" i="50"/>
  <c r="BV407" i="50"/>
  <c r="BX970" i="50"/>
  <c r="BW970" i="50"/>
  <c r="BW1149" i="50"/>
  <c r="BX1149" i="50"/>
  <c r="BW934" i="50"/>
  <c r="BV934" i="50"/>
  <c r="BV920" i="50"/>
  <c r="BX920" i="50"/>
  <c r="BW1281" i="50"/>
  <c r="BX238" i="50"/>
  <c r="BW238" i="50"/>
  <c r="BX481" i="50"/>
  <c r="BW481" i="50"/>
  <c r="BV833" i="50"/>
  <c r="BX833" i="50"/>
  <c r="BV1423" i="50"/>
  <c r="BX1423" i="50"/>
  <c r="BW797" i="50"/>
  <c r="BV797" i="50"/>
  <c r="BV1322" i="50"/>
  <c r="BW1322" i="50"/>
  <c r="BX1322" i="50"/>
  <c r="BX1294" i="50"/>
  <c r="BV1294" i="50"/>
  <c r="BW1294" i="50"/>
  <c r="BV1462" i="50"/>
  <c r="BW1462" i="50"/>
  <c r="BX1462" i="50"/>
  <c r="BX505" i="50"/>
  <c r="BW505" i="50"/>
  <c r="BX167" i="50"/>
  <c r="BW167" i="50"/>
  <c r="BV840" i="50"/>
  <c r="BX840" i="50"/>
  <c r="BW872" i="50"/>
  <c r="BV872" i="50"/>
  <c r="BX423" i="50"/>
  <c r="BW423" i="50"/>
  <c r="BW1116" i="50"/>
  <c r="BV1116" i="50"/>
  <c r="BV87" i="50"/>
  <c r="BV1550" i="50"/>
  <c r="BX1550" i="50"/>
  <c r="BX370" i="50"/>
  <c r="BV535" i="50"/>
  <c r="BX695" i="50"/>
  <c r="BW695" i="50"/>
  <c r="BX1064" i="50"/>
  <c r="BW1064" i="50"/>
  <c r="BX1052" i="50"/>
  <c r="BW1052" i="50"/>
  <c r="BV595" i="50"/>
  <c r="BX595" i="50"/>
  <c r="BX801" i="50"/>
  <c r="BV1061" i="50"/>
  <c r="BX45" i="50"/>
  <c r="BV1052" i="50"/>
  <c r="BX1109" i="50"/>
  <c r="BW539" i="50"/>
  <c r="BW106" i="50"/>
  <c r="BW669" i="50"/>
  <c r="BW599" i="50"/>
  <c r="BV686" i="50"/>
  <c r="BV671" i="50"/>
  <c r="BV917" i="50"/>
  <c r="BW218" i="50"/>
  <c r="BV218" i="50"/>
  <c r="BX357" i="50"/>
  <c r="BW357" i="50"/>
  <c r="BX586" i="50"/>
  <c r="BW586" i="50"/>
  <c r="BV944" i="50"/>
  <c r="BX944" i="50"/>
  <c r="BX882" i="50"/>
  <c r="BW882" i="50"/>
  <c r="BV1239" i="50"/>
  <c r="BX1239" i="50"/>
  <c r="BX424" i="50"/>
  <c r="BW424" i="50"/>
  <c r="BW216" i="50"/>
  <c r="BX216" i="50"/>
  <c r="BW45" i="50"/>
  <c r="BV713" i="50"/>
  <c r="BV974" i="50"/>
  <c r="BW1208" i="50"/>
  <c r="BX845" i="50"/>
  <c r="BW426" i="50"/>
  <c r="BX720" i="50"/>
  <c r="BV866" i="50"/>
  <c r="BV127" i="50"/>
  <c r="BV1064" i="50"/>
  <c r="BX535" i="50"/>
  <c r="BV1011" i="50"/>
  <c r="BV291" i="50"/>
  <c r="BX562" i="50"/>
  <c r="BW686" i="50"/>
  <c r="BX764" i="50"/>
  <c r="BV257" i="50"/>
  <c r="BX1219" i="50"/>
  <c r="BW1222" i="50"/>
  <c r="BV1222" i="50"/>
  <c r="BV190" i="50"/>
  <c r="BX190" i="50"/>
  <c r="BV584" i="50"/>
  <c r="BW584" i="50"/>
  <c r="BV1250" i="50"/>
  <c r="BW319" i="50"/>
  <c r="BV319" i="50"/>
  <c r="BV308" i="50"/>
  <c r="BV646" i="50"/>
  <c r="BW646" i="50"/>
  <c r="BV27" i="50"/>
  <c r="BW27" i="50"/>
  <c r="BW630" i="50"/>
  <c r="BW451" i="50"/>
  <c r="BX713" i="50"/>
  <c r="BW845" i="50"/>
  <c r="BX38" i="50"/>
  <c r="BV563" i="50"/>
  <c r="BX373" i="50"/>
  <c r="BW764" i="50"/>
  <c r="BV1219" i="50"/>
  <c r="BX32" i="50"/>
  <c r="BX660" i="50"/>
  <c r="BV51" i="50"/>
  <c r="BW51" i="50"/>
  <c r="BV129" i="50"/>
  <c r="BX129" i="50"/>
  <c r="BX175" i="50"/>
  <c r="BW175" i="50"/>
  <c r="BV227" i="50"/>
  <c r="BX227" i="50"/>
  <c r="BX717" i="50"/>
  <c r="BW717" i="50"/>
  <c r="BW953" i="50"/>
  <c r="BV953" i="50"/>
  <c r="BX698" i="50"/>
  <c r="BW698" i="50"/>
  <c r="BW1233" i="50"/>
  <c r="BV1233" i="50"/>
  <c r="BW348" i="50"/>
  <c r="BX555" i="50"/>
  <c r="BV555" i="50"/>
  <c r="BV1182" i="50"/>
  <c r="BX1182" i="50"/>
  <c r="BV345" i="50"/>
  <c r="BX345" i="50"/>
  <c r="BX615" i="50"/>
  <c r="BX165" i="50"/>
  <c r="BV165" i="50"/>
  <c r="BV1154" i="50"/>
  <c r="BX1154" i="50"/>
  <c r="BW335" i="50"/>
  <c r="BW411" i="50"/>
  <c r="BW551" i="50"/>
  <c r="BW38" i="50"/>
  <c r="BW432" i="50"/>
  <c r="BX908" i="50"/>
  <c r="BX874" i="50"/>
  <c r="BW1231" i="50"/>
  <c r="BX145" i="50"/>
  <c r="BV1174" i="50"/>
  <c r="BV726" i="50"/>
  <c r="BV947" i="50"/>
  <c r="BV65" i="50"/>
  <c r="BV1149" i="50"/>
  <c r="BW31" i="50"/>
  <c r="BV879" i="50"/>
  <c r="BV324" i="50"/>
  <c r="BX116" i="50"/>
  <c r="BW116" i="50"/>
  <c r="BV789" i="50"/>
  <c r="BV1282" i="50"/>
  <c r="BX1254" i="50"/>
  <c r="BW1550" i="50"/>
  <c r="BV809" i="50"/>
  <c r="BX65" i="50"/>
  <c r="BW1308" i="50"/>
  <c r="BV738" i="50"/>
  <c r="BV228" i="50"/>
  <c r="BW1170" i="50"/>
  <c r="BX963" i="50"/>
  <c r="BW1002" i="50"/>
  <c r="BV237" i="50"/>
  <c r="BW651" i="50"/>
  <c r="BW773" i="50"/>
  <c r="BX377" i="50"/>
  <c r="BV1014" i="50"/>
  <c r="BV605" i="50"/>
  <c r="BV1067" i="50"/>
  <c r="BV751" i="50"/>
  <c r="BX1392" i="50"/>
  <c r="BF1564" i="50"/>
  <c r="BF1565" i="50" s="1"/>
  <c r="BV1176" i="50"/>
  <c r="BV1309" i="50"/>
  <c r="BW620" i="50"/>
  <c r="BW932" i="50"/>
  <c r="BV1161" i="50"/>
  <c r="BV1362" i="50"/>
  <c r="BW1362" i="50"/>
  <c r="BX1362" i="50"/>
  <c r="BX1538" i="50"/>
  <c r="BV1538" i="50"/>
  <c r="BW1538" i="50"/>
  <c r="BX337" i="50"/>
  <c r="BX1044" i="50"/>
  <c r="BX603" i="50"/>
  <c r="BW1027" i="50"/>
  <c r="BX153" i="50"/>
  <c r="BV769" i="50"/>
  <c r="BX1169" i="50"/>
  <c r="BV892" i="50"/>
  <c r="BV1168" i="50"/>
  <c r="BQ1564" i="50"/>
  <c r="BQ1565" i="50" s="1"/>
  <c r="BV1058" i="50"/>
  <c r="BO1564" i="50"/>
  <c r="BO1565" i="50" s="1"/>
  <c r="BV1521" i="50"/>
  <c r="BW1023" i="50"/>
  <c r="BV276" i="50"/>
  <c r="BH1564" i="50"/>
  <c r="BH1565" i="50" s="1"/>
  <c r="BX1117" i="50"/>
  <c r="BV750" i="50"/>
  <c r="BV963" i="50"/>
  <c r="BV428" i="50"/>
  <c r="BV1029" i="50"/>
  <c r="BV1234" i="50"/>
  <c r="BW981" i="50"/>
  <c r="BW205" i="50"/>
  <c r="BV1167" i="50"/>
  <c r="BN1564" i="50"/>
  <c r="BN1565" i="50" s="1"/>
  <c r="BP1564" i="50"/>
  <c r="BP1565" i="50" s="1"/>
  <c r="BX751" i="50"/>
  <c r="BV476" i="50"/>
  <c r="BW67" i="50"/>
  <c r="BW165" i="50"/>
  <c r="BX1069" i="50"/>
  <c r="BV603" i="50"/>
  <c r="BX27" i="50"/>
  <c r="BV932" i="50"/>
  <c r="BW1037" i="50"/>
  <c r="BX205" i="50"/>
  <c r="BV1023" i="50"/>
  <c r="BX39" i="50"/>
  <c r="BV675" i="50"/>
  <c r="BX371" i="50"/>
  <c r="BV197" i="50"/>
  <c r="BW615" i="50"/>
  <c r="BV358" i="50"/>
  <c r="BW254" i="50"/>
  <c r="BV651" i="50"/>
  <c r="BW189" i="50"/>
  <c r="BV602" i="50"/>
  <c r="BV621" i="50"/>
  <c r="BV981" i="50"/>
  <c r="BV783" i="50"/>
  <c r="BW598" i="50"/>
  <c r="BW1203" i="50"/>
  <c r="BV704" i="50"/>
  <c r="BW88" i="50"/>
  <c r="BW134" i="50"/>
  <c r="BX873" i="50"/>
  <c r="BV942" i="50"/>
  <c r="BW750" i="50"/>
  <c r="BV174" i="50"/>
  <c r="BX838" i="50"/>
  <c r="BV262" i="50"/>
  <c r="BW555" i="50"/>
  <c r="BW428" i="50"/>
  <c r="BV61" i="50"/>
  <c r="BX618" i="50"/>
  <c r="BW559" i="50"/>
  <c r="BV416" i="50"/>
  <c r="BX1067" i="50"/>
  <c r="BV1343" i="50"/>
  <c r="BV1210" i="50"/>
  <c r="BX1425" i="50"/>
  <c r="BG1564" i="50"/>
  <c r="BG1565" i="50" s="1"/>
  <c r="BV1558" i="50"/>
  <c r="BW1558" i="50"/>
  <c r="BX1558" i="50"/>
  <c r="BW1369" i="50"/>
  <c r="BX865" i="50"/>
  <c r="BW433" i="50"/>
  <c r="BW195" i="50"/>
  <c r="BW864" i="50"/>
  <c r="BW1154" i="50"/>
  <c r="BX436" i="50"/>
  <c r="BW271" i="50"/>
  <c r="BV539" i="50"/>
  <c r="BX520" i="50"/>
  <c r="BW80" i="50"/>
  <c r="BV42" i="50"/>
  <c r="BW959" i="50"/>
  <c r="BX359" i="50"/>
  <c r="BW7" i="50"/>
  <c r="BW1073" i="50"/>
  <c r="BV806" i="50"/>
  <c r="BX102" i="50"/>
  <c r="BX540" i="50"/>
  <c r="BX360" i="50"/>
  <c r="BV1117" i="50"/>
  <c r="BX605" i="50"/>
  <c r="BW1133" i="50"/>
  <c r="BV101" i="50"/>
  <c r="BW1167" i="50"/>
  <c r="BX529" i="50"/>
  <c r="BX948" i="50"/>
  <c r="BX472" i="50"/>
  <c r="BV216" i="50"/>
  <c r="BX24" i="50"/>
  <c r="BX498" i="50"/>
  <c r="BW1015" i="50"/>
  <c r="BX111" i="50"/>
  <c r="BV454" i="50"/>
  <c r="BX46" i="50"/>
  <c r="BW345" i="50"/>
  <c r="BW1182" i="50"/>
  <c r="BX1148" i="50"/>
  <c r="BV608" i="50"/>
  <c r="BV706" i="50"/>
  <c r="BV126" i="50"/>
  <c r="BV480" i="50"/>
  <c r="BV367" i="50"/>
  <c r="BX1486" i="50"/>
  <c r="BV694" i="50"/>
  <c r="BW436" i="50"/>
  <c r="BW888" i="50"/>
  <c r="BW520" i="50"/>
  <c r="BV430" i="50"/>
  <c r="BX644" i="50"/>
  <c r="BW1191" i="50"/>
  <c r="BX255" i="50"/>
  <c r="BV318" i="50"/>
  <c r="BW360" i="50"/>
  <c r="BW605" i="50"/>
  <c r="BX93" i="50"/>
  <c r="BW498" i="50"/>
  <c r="BW46" i="50"/>
  <c r="BX898" i="50"/>
  <c r="BV31" i="50"/>
  <c r="BW1148" i="50"/>
  <c r="BW1067" i="50"/>
  <c r="BX552" i="50"/>
  <c r="BV666" i="50"/>
  <c r="BX549" i="50"/>
  <c r="BX1179" i="50"/>
  <c r="BW718" i="50"/>
  <c r="BX1369" i="50"/>
  <c r="BX372" i="50"/>
  <c r="BW865" i="50"/>
  <c r="BV864" i="50"/>
  <c r="BX672" i="50"/>
  <c r="BX143" i="50"/>
  <c r="BX841" i="50"/>
  <c r="BX973" i="50"/>
  <c r="BX842" i="50"/>
  <c r="BX1132" i="50"/>
  <c r="BW831" i="50"/>
  <c r="BW359" i="50"/>
  <c r="BW372" i="50"/>
  <c r="BW694" i="50"/>
  <c r="BW672" i="50"/>
  <c r="BX1234" i="50"/>
  <c r="BW143" i="50"/>
  <c r="BX1161" i="50"/>
  <c r="BW841" i="50"/>
  <c r="BX1230" i="50"/>
  <c r="BV888" i="50"/>
  <c r="BW973" i="50"/>
  <c r="BW842" i="50"/>
  <c r="BW1132" i="50"/>
  <c r="BX1151" i="50"/>
  <c r="BW161" i="50"/>
  <c r="BX430" i="50"/>
  <c r="BX230" i="50"/>
  <c r="BX453" i="50"/>
  <c r="BX642" i="50"/>
  <c r="BX871" i="50"/>
  <c r="BW255" i="50"/>
  <c r="BX1049" i="50"/>
  <c r="BX318" i="50"/>
  <c r="BX267" i="50"/>
  <c r="BW93" i="50"/>
  <c r="BX652" i="50"/>
  <c r="BW819" i="50"/>
  <c r="BW722" i="50"/>
  <c r="BV617" i="50"/>
  <c r="BW571" i="50"/>
  <c r="BW898" i="50"/>
  <c r="BW748" i="50"/>
  <c r="BX735" i="50"/>
  <c r="BX496" i="50"/>
  <c r="BW552" i="50"/>
  <c r="BW1114" i="50"/>
  <c r="BW549" i="50"/>
  <c r="BX774" i="50"/>
  <c r="BV768" i="50"/>
  <c r="BW1392" i="50"/>
  <c r="BX323" i="50"/>
  <c r="BX408" i="50"/>
  <c r="BW1234" i="50"/>
  <c r="BX330" i="50"/>
  <c r="BW1161" i="50"/>
  <c r="BW1230" i="50"/>
  <c r="BX632" i="50"/>
  <c r="BX1087" i="50"/>
  <c r="BX703" i="50"/>
  <c r="BV161" i="50"/>
  <c r="BW230" i="50"/>
  <c r="BX444" i="50"/>
  <c r="BW642" i="50"/>
  <c r="BW871" i="50"/>
  <c r="BW1049" i="50"/>
  <c r="BX320" i="50"/>
  <c r="BX269" i="50"/>
  <c r="BW328" i="50"/>
  <c r="BX911" i="50"/>
  <c r="BW652" i="50"/>
  <c r="BX819" i="50"/>
  <c r="BX773" i="50"/>
  <c r="BX692" i="50"/>
  <c r="BX47" i="50"/>
  <c r="BX617" i="50"/>
  <c r="BV382" i="50"/>
  <c r="BX1119" i="50"/>
  <c r="BW735" i="50"/>
  <c r="BW496" i="50"/>
  <c r="BX237" i="50"/>
  <c r="BW904" i="50"/>
  <c r="BW1195" i="50"/>
  <c r="BX491" i="50"/>
  <c r="BE1564" i="50"/>
  <c r="BE1565" i="50" s="1"/>
  <c r="BV341" i="50"/>
  <c r="BW330" i="50"/>
  <c r="BX932" i="50"/>
  <c r="BW632" i="50"/>
  <c r="BV205" i="50"/>
  <c r="BW1087" i="50"/>
  <c r="BW703" i="50"/>
  <c r="BW675" i="50"/>
  <c r="BW371" i="50"/>
  <c r="BW444" i="50"/>
  <c r="BV254" i="50"/>
  <c r="BW320" i="50"/>
  <c r="BW269" i="50"/>
  <c r="BX602" i="50"/>
  <c r="BX981" i="50"/>
  <c r="BX783" i="50"/>
  <c r="BX704" i="50"/>
  <c r="BW47" i="50"/>
  <c r="BX942" i="50"/>
  <c r="BX382" i="50"/>
  <c r="BX174" i="50"/>
  <c r="BX321" i="50"/>
  <c r="BW237" i="50"/>
  <c r="BV904" i="50"/>
  <c r="BX893" i="50"/>
  <c r="BX61" i="50"/>
  <c r="BX412" i="50"/>
  <c r="BX604" i="50"/>
  <c r="BW1003" i="50"/>
  <c r="BW884" i="50"/>
  <c r="BX1027" i="50"/>
  <c r="BV887" i="50"/>
  <c r="BV1188" i="50"/>
  <c r="BV409" i="50"/>
  <c r="BV1082" i="50"/>
  <c r="BV851" i="50"/>
  <c r="BV1392" i="50"/>
  <c r="BD1570" i="50"/>
  <c r="BV996" i="50"/>
  <c r="BV989" i="50"/>
  <c r="BX977" i="50"/>
  <c r="BV321" i="50"/>
  <c r="BV566" i="50"/>
  <c r="BV893" i="50"/>
  <c r="BM1570" i="50"/>
  <c r="BX1408" i="50"/>
  <c r="BW1408" i="50"/>
  <c r="BV1408" i="50"/>
  <c r="BV1293" i="50"/>
  <c r="BW1293" i="50"/>
  <c r="BX1293" i="50"/>
  <c r="BV1177" i="50"/>
  <c r="BW1177" i="50"/>
  <c r="BX277" i="50"/>
  <c r="BV277" i="50"/>
  <c r="BW277" i="50"/>
  <c r="BX173" i="50"/>
  <c r="BV173" i="50"/>
  <c r="BV926" i="50"/>
  <c r="BW926" i="50"/>
  <c r="BV448" i="50"/>
  <c r="BW448" i="50"/>
  <c r="BX448" i="50"/>
  <c r="BX1080" i="50"/>
  <c r="BW1080" i="50"/>
  <c r="BX168" i="50"/>
  <c r="BV168" i="50"/>
  <c r="BV289" i="50"/>
  <c r="BW289" i="50"/>
  <c r="BW506" i="50"/>
  <c r="BX506" i="50"/>
  <c r="BV570" i="50"/>
  <c r="BW570" i="50"/>
  <c r="BV569" i="50"/>
  <c r="BW569" i="50"/>
  <c r="BX569" i="50"/>
  <c r="BV786" i="50"/>
  <c r="BW786" i="50"/>
  <c r="BX786" i="50"/>
  <c r="BX133" i="50"/>
  <c r="BW133" i="50"/>
  <c r="BV249" i="50"/>
  <c r="BW249" i="50"/>
  <c r="BX635" i="50"/>
  <c r="BW635" i="50"/>
  <c r="BV832" i="50"/>
  <c r="BW832" i="50"/>
  <c r="BW52" i="50"/>
  <c r="BX52" i="50"/>
  <c r="BW790" i="50"/>
  <c r="BV790" i="50"/>
  <c r="BX483" i="50"/>
  <c r="BV483" i="50"/>
  <c r="BW483" i="50"/>
  <c r="BW460" i="50"/>
  <c r="BX460" i="50"/>
  <c r="BW142" i="50"/>
  <c r="BX142" i="50"/>
  <c r="BV828" i="50"/>
  <c r="BW828" i="50"/>
  <c r="BV1140" i="50"/>
  <c r="BW1140" i="50"/>
  <c r="BX1140" i="50"/>
  <c r="BX130" i="50"/>
  <c r="BV130" i="50"/>
  <c r="BW868" i="50"/>
  <c r="BX868" i="50"/>
  <c r="BX943" i="50"/>
  <c r="BW462" i="50"/>
  <c r="BV915" i="50"/>
  <c r="BV604" i="50"/>
  <c r="BV142" i="50"/>
  <c r="BW824" i="50"/>
  <c r="BW225" i="50"/>
  <c r="BV868" i="50"/>
  <c r="BX249" i="50"/>
  <c r="BW1176" i="50"/>
  <c r="BW337" i="50"/>
  <c r="BV1248" i="50"/>
  <c r="BX48" i="50"/>
  <c r="BX759" i="50"/>
  <c r="BX1050" i="50"/>
  <c r="BX570" i="50"/>
  <c r="BV1013" i="50"/>
  <c r="BW1013" i="50"/>
  <c r="BX1013" i="50"/>
  <c r="BV538" i="50"/>
  <c r="BW538" i="50"/>
  <c r="BX538" i="50"/>
  <c r="BW413" i="50"/>
  <c r="BX413" i="50"/>
  <c r="BX1152" i="50"/>
  <c r="BV1152" i="50"/>
  <c r="BW609" i="50"/>
  <c r="BX609" i="50"/>
  <c r="BV609" i="50"/>
  <c r="BV191" i="50"/>
  <c r="BW191" i="50"/>
  <c r="BW753" i="50"/>
  <c r="BX753" i="50"/>
  <c r="BV139" i="50"/>
  <c r="BW139" i="50"/>
  <c r="BX139" i="50"/>
  <c r="BV153" i="50"/>
  <c r="BW153" i="50"/>
  <c r="BV593" i="50"/>
  <c r="BW593" i="50"/>
  <c r="BX593" i="50"/>
  <c r="BW1062" i="50"/>
  <c r="BX1062" i="50"/>
  <c r="BV1237" i="50"/>
  <c r="BW1237" i="50"/>
  <c r="BV889" i="50"/>
  <c r="BW889" i="50"/>
  <c r="BW1226" i="50"/>
  <c r="BX1226" i="50"/>
  <c r="BW1200" i="50"/>
  <c r="BX1200" i="50"/>
  <c r="BV1046" i="50"/>
  <c r="BW1046" i="50"/>
  <c r="BX1046" i="50"/>
  <c r="BW943" i="50"/>
  <c r="BX915" i="50"/>
  <c r="BX1047" i="50"/>
  <c r="BX1036" i="50"/>
  <c r="BW42" i="50"/>
  <c r="BX548" i="50"/>
  <c r="BV225" i="50"/>
  <c r="BX1188" i="50"/>
  <c r="BX790" i="50"/>
  <c r="BV398" i="50"/>
  <c r="BV1092" i="50"/>
  <c r="BW48" i="50"/>
  <c r="BW951" i="50"/>
  <c r="BW759" i="50"/>
  <c r="BX892" i="50"/>
  <c r="BX543" i="50"/>
  <c r="BX619" i="50"/>
  <c r="BW1050" i="50"/>
  <c r="BV506" i="50"/>
  <c r="BX147" i="50"/>
  <c r="BV147" i="50"/>
  <c r="BW147" i="50"/>
  <c r="BV370" i="50"/>
  <c r="BW370" i="50"/>
  <c r="BW1047" i="50"/>
  <c r="BX855" i="50"/>
  <c r="BX329" i="50"/>
  <c r="BW1036" i="50"/>
  <c r="BW548" i="50"/>
  <c r="BW1188" i="50"/>
  <c r="BX256" i="50"/>
  <c r="BX410" i="50"/>
  <c r="BV52" i="50"/>
  <c r="BX398" i="50"/>
  <c r="BX883" i="50"/>
  <c r="BW691" i="50"/>
  <c r="BW50" i="50"/>
  <c r="BV951" i="50"/>
  <c r="BX667" i="50"/>
  <c r="BX990" i="50"/>
  <c r="BX442" i="50"/>
  <c r="BW624" i="50"/>
  <c r="BX624" i="50"/>
  <c r="BX507" i="50"/>
  <c r="BV507" i="50"/>
  <c r="BX1141" i="50"/>
  <c r="BW579" i="50"/>
  <c r="BW855" i="50"/>
  <c r="BX628" i="50"/>
  <c r="BW329" i="50"/>
  <c r="BX170" i="50"/>
  <c r="BW168" i="50"/>
  <c r="BW410" i="50"/>
  <c r="BW769" i="50"/>
  <c r="BW982" i="50"/>
  <c r="BW883" i="50"/>
  <c r="BX691" i="50"/>
  <c r="BW896" i="50"/>
  <c r="BV460" i="50"/>
  <c r="BV50" i="50"/>
  <c r="BX584" i="50"/>
  <c r="BX887" i="50"/>
  <c r="BV667" i="50"/>
  <c r="BW21" i="50"/>
  <c r="BX927" i="50"/>
  <c r="BW1158" i="50"/>
  <c r="BW409" i="50"/>
  <c r="BW990" i="50"/>
  <c r="BW442" i="50"/>
  <c r="BW494" i="50"/>
  <c r="BX494" i="50"/>
  <c r="BV494" i="50"/>
  <c r="BX1199" i="50"/>
  <c r="BV579" i="50"/>
  <c r="BX725" i="50"/>
  <c r="BW628" i="50"/>
  <c r="BW412" i="50"/>
  <c r="BX203" i="50"/>
  <c r="BX1082" i="50"/>
  <c r="BV982" i="50"/>
  <c r="BV896" i="50"/>
  <c r="BW887" i="50"/>
  <c r="BW927" i="50"/>
  <c r="BV1003" i="50"/>
  <c r="BV1186" i="50"/>
  <c r="BW1186" i="50"/>
  <c r="BV1493" i="50"/>
  <c r="BX1493" i="50"/>
  <c r="BW710" i="50"/>
  <c r="BV710" i="50"/>
  <c r="BV1054" i="50"/>
  <c r="BW1054" i="50"/>
  <c r="BX1054" i="50"/>
  <c r="BV1006" i="50"/>
  <c r="BW1006" i="50"/>
  <c r="BX1006" i="50"/>
  <c r="BW1090" i="50"/>
  <c r="BX1090" i="50"/>
  <c r="BV901" i="50"/>
  <c r="BW901" i="50"/>
  <c r="BW381" i="50"/>
  <c r="BX381" i="50"/>
  <c r="BW837" i="50"/>
  <c r="BX837" i="50"/>
  <c r="BV941" i="50"/>
  <c r="BW941" i="50"/>
  <c r="BX941" i="50"/>
  <c r="BV1468" i="50"/>
  <c r="BW1468" i="50"/>
  <c r="BX1468" i="50"/>
  <c r="BX1315" i="50"/>
  <c r="BW1315" i="50"/>
  <c r="BW1199" i="50"/>
  <c r="BX305" i="50"/>
  <c r="BX884" i="50"/>
  <c r="BW725" i="50"/>
  <c r="BV412" i="50"/>
  <c r="BW1141" i="50"/>
  <c r="BW629" i="50"/>
  <c r="BX1177" i="50"/>
  <c r="BW203" i="50"/>
  <c r="BW1082" i="50"/>
  <c r="BV1027" i="50"/>
  <c r="BX828" i="50"/>
  <c r="BX926" i="50"/>
  <c r="BX1003" i="50"/>
  <c r="BW306" i="50"/>
  <c r="BX306" i="50"/>
  <c r="BX830" i="50"/>
  <c r="BW830" i="50"/>
  <c r="BV830" i="50"/>
  <c r="BV202" i="50"/>
  <c r="BW202" i="50"/>
  <c r="BX202" i="50"/>
  <c r="BW1020" i="50"/>
  <c r="BX1020" i="50"/>
  <c r="BW489" i="50"/>
  <c r="BV489" i="50"/>
  <c r="BV250" i="50"/>
  <c r="BW250" i="50"/>
  <c r="BX250" i="50"/>
  <c r="BV556" i="50"/>
  <c r="BW556" i="50"/>
  <c r="BV501" i="50"/>
  <c r="BW501" i="50"/>
  <c r="BV575" i="50"/>
  <c r="BW575" i="50"/>
  <c r="BX575" i="50"/>
  <c r="BV1475" i="50"/>
  <c r="BX1475" i="50"/>
  <c r="BW1475" i="50"/>
  <c r="BW939" i="50"/>
  <c r="BX939" i="50"/>
  <c r="BV939" i="50"/>
  <c r="BV994" i="50"/>
  <c r="BW994" i="50"/>
  <c r="BX994" i="50"/>
  <c r="BV215" i="50"/>
  <c r="BW215" i="50"/>
  <c r="BX215" i="50"/>
  <c r="BV668" i="50"/>
  <c r="BW668" i="50"/>
  <c r="BX668" i="50"/>
  <c r="BW606" i="50"/>
  <c r="BV606" i="50"/>
  <c r="BX606" i="50"/>
  <c r="BX846" i="50"/>
  <c r="BV635" i="50"/>
  <c r="BV629" i="50"/>
  <c r="BW130" i="50"/>
  <c r="BX832" i="50"/>
  <c r="BW173" i="50"/>
  <c r="BW850" i="50"/>
  <c r="BW1169" i="50"/>
  <c r="BW108" i="50"/>
  <c r="BX803" i="50"/>
  <c r="BW803" i="50"/>
  <c r="BV924" i="50"/>
  <c r="BW924" i="50"/>
  <c r="BX924" i="50"/>
  <c r="BW1493" i="50"/>
  <c r="BV351" i="50"/>
  <c r="BW351" i="50"/>
  <c r="BX351" i="50"/>
  <c r="BX363" i="50"/>
  <c r="BV363" i="50"/>
  <c r="BV693" i="50"/>
  <c r="BW693" i="50"/>
  <c r="BW435" i="50"/>
  <c r="BW705" i="50"/>
  <c r="BV316" i="50"/>
  <c r="BW851" i="50"/>
  <c r="BX607" i="50"/>
  <c r="BW479" i="50"/>
  <c r="BV1111" i="50"/>
  <c r="BV1463" i="50"/>
  <c r="BX658" i="50"/>
  <c r="BX1528" i="50"/>
  <c r="BV1528" i="50"/>
  <c r="BW1528" i="50"/>
  <c r="BX239" i="50"/>
  <c r="BW553" i="50"/>
  <c r="BW110" i="50"/>
  <c r="BW449" i="50"/>
  <c r="BX1463" i="50"/>
  <c r="BV1095" i="50"/>
  <c r="BW976" i="50"/>
  <c r="BX517" i="50"/>
  <c r="BW674" i="50"/>
  <c r="BW1210" i="50"/>
  <c r="BX380" i="50"/>
  <c r="BX947" i="50"/>
  <c r="BX916" i="50"/>
  <c r="BW239" i="50"/>
  <c r="BX193" i="50"/>
  <c r="BW1030" i="50"/>
  <c r="BW891" i="50"/>
  <c r="BX906" i="50"/>
  <c r="BX1175" i="50"/>
  <c r="BX1250" i="50"/>
  <c r="BV1480" i="50"/>
  <c r="BW1480" i="50"/>
  <c r="BX1480" i="50"/>
  <c r="BX298" i="50"/>
  <c r="BV976" i="50"/>
  <c r="BW517" i="50"/>
  <c r="BV326" i="50"/>
  <c r="BW380" i="50"/>
  <c r="BW916" i="50"/>
  <c r="BW129" i="50"/>
  <c r="BX966" i="50"/>
  <c r="BV862" i="50"/>
  <c r="BW43" i="50"/>
  <c r="BV834" i="50"/>
  <c r="BV1163" i="50"/>
  <c r="BV327" i="50"/>
  <c r="BV886" i="50"/>
  <c r="BV1065" i="50"/>
  <c r="BV1179" i="50"/>
  <c r="BW1544" i="50"/>
  <c r="BX1544" i="50"/>
  <c r="BV1544" i="50"/>
  <c r="BV960" i="50"/>
  <c r="BV966" i="50"/>
  <c r="BV43" i="50"/>
  <c r="BX834" i="50"/>
  <c r="BV599" i="50"/>
  <c r="BX859" i="50"/>
  <c r="BX141" i="50"/>
  <c r="BV1218" i="50"/>
  <c r="BV1249" i="50"/>
  <c r="BV1291" i="50"/>
  <c r="BW1291" i="50"/>
  <c r="BX1291" i="50"/>
  <c r="BV273" i="50"/>
  <c r="BV863" i="50"/>
  <c r="BW1372" i="50"/>
  <c r="BV1372" i="50"/>
  <c r="BX1372" i="50"/>
  <c r="BW1533" i="50"/>
  <c r="BX409" i="50"/>
  <c r="BV1465" i="50"/>
  <c r="BW1379" i="50"/>
  <c r="BX1379" i="50"/>
  <c r="BV1379" i="50"/>
  <c r="BW1373" i="50"/>
  <c r="BX1373" i="50"/>
  <c r="BV1373" i="50"/>
  <c r="BV1533" i="50"/>
  <c r="BX1276" i="50"/>
  <c r="BW1276" i="50"/>
  <c r="BV1276" i="50"/>
  <c r="BX55" i="50"/>
  <c r="BX49" i="50"/>
  <c r="BX851" i="50"/>
  <c r="BW408" i="50"/>
  <c r="BX805" i="50"/>
  <c r="BV271" i="50"/>
  <c r="BW1249" i="50"/>
  <c r="BW1102" i="50"/>
  <c r="BW324" i="50"/>
  <c r="BX1016" i="50"/>
  <c r="BV906" i="50"/>
  <c r="BW714" i="50"/>
  <c r="BW1151" i="50"/>
  <c r="BV831" i="50"/>
  <c r="BX435" i="50"/>
  <c r="BW912" i="50"/>
  <c r="BW453" i="50"/>
  <c r="BW644" i="50"/>
  <c r="BV1191" i="50"/>
  <c r="BX196" i="50"/>
  <c r="BW665" i="50"/>
  <c r="BW377" i="50"/>
  <c r="BW715" i="50"/>
  <c r="BV620" i="50"/>
  <c r="BV1136" i="50"/>
  <c r="BW1076" i="50"/>
  <c r="BW911" i="50"/>
  <c r="BX655" i="50"/>
  <c r="BV705" i="50"/>
  <c r="BV918" i="50"/>
  <c r="BX960" i="50"/>
  <c r="BV344" i="50"/>
  <c r="BV788" i="50"/>
  <c r="BV658" i="50"/>
  <c r="BW434" i="50"/>
  <c r="BV571" i="50"/>
  <c r="BX290" i="50"/>
  <c r="BV748" i="50"/>
  <c r="BW1119" i="50"/>
  <c r="BX863" i="50"/>
  <c r="BW977" i="50"/>
  <c r="BX566" i="50"/>
  <c r="BV624" i="50"/>
  <c r="BV607" i="50"/>
  <c r="BX422" i="50"/>
  <c r="BX712" i="50"/>
  <c r="BV1409" i="50"/>
  <c r="BX1066" i="50"/>
  <c r="BX879" i="50"/>
  <c r="BX375" i="50"/>
  <c r="BW55" i="50"/>
  <c r="BW805" i="50"/>
  <c r="BX338" i="50"/>
  <c r="BX207" i="50"/>
  <c r="BX1249" i="50"/>
  <c r="BV891" i="50"/>
  <c r="BW952" i="50"/>
  <c r="BV912" i="50"/>
  <c r="BW1077" i="50"/>
  <c r="BV196" i="50"/>
  <c r="BV971" i="50"/>
  <c r="BX715" i="50"/>
  <c r="BX1136" i="50"/>
  <c r="BX706" i="50"/>
  <c r="BW655" i="50"/>
  <c r="BX705" i="50"/>
  <c r="BX965" i="50"/>
  <c r="BW290" i="50"/>
  <c r="BV1247" i="50"/>
  <c r="BW863" i="50"/>
  <c r="BX577" i="50"/>
  <c r="BX1095" i="50"/>
  <c r="BX287" i="50"/>
  <c r="BW844" i="50"/>
  <c r="BW491" i="50"/>
  <c r="BW712" i="50"/>
  <c r="BX957" i="50"/>
  <c r="BX378" i="50"/>
  <c r="BX789" i="50"/>
  <c r="BV1476" i="50"/>
  <c r="BV1540" i="50"/>
  <c r="BV978" i="50"/>
  <c r="BV322" i="50"/>
  <c r="BV1510" i="50"/>
  <c r="BW1510" i="50"/>
  <c r="BX1510" i="50"/>
  <c r="BW879" i="50"/>
  <c r="BW375" i="50"/>
  <c r="BX1014" i="50"/>
  <c r="BX469" i="50"/>
  <c r="BW338" i="50"/>
  <c r="BW207" i="50"/>
  <c r="BX393" i="50"/>
  <c r="BV270" i="50"/>
  <c r="BX891" i="50"/>
  <c r="BV952" i="50"/>
  <c r="BX1123" i="50"/>
  <c r="BV1077" i="50"/>
  <c r="BX971" i="50"/>
  <c r="BW331" i="50"/>
  <c r="BW706" i="50"/>
  <c r="BX150" i="50"/>
  <c r="BX163" i="50"/>
  <c r="BW965" i="50"/>
  <c r="BW41" i="50"/>
  <c r="BX379" i="50"/>
  <c r="BW707" i="50"/>
  <c r="BX1247" i="50"/>
  <c r="BW455" i="50"/>
  <c r="BX276" i="50"/>
  <c r="BW577" i="50"/>
  <c r="BX1094" i="50"/>
  <c r="BW1095" i="50"/>
  <c r="BW287" i="50"/>
  <c r="BV844" i="50"/>
  <c r="BV286" i="50"/>
  <c r="BV491" i="50"/>
  <c r="BX288" i="50"/>
  <c r="BW789" i="50"/>
  <c r="BT1566" i="50"/>
  <c r="BV90" i="50"/>
  <c r="BU1568" i="50"/>
  <c r="BV610" i="50"/>
  <c r="BW402" i="50"/>
  <c r="BV404" i="50"/>
  <c r="BV1055" i="50"/>
  <c r="BV1042" i="50"/>
  <c r="BV1175" i="50"/>
  <c r="BW367" i="50"/>
  <c r="BV1166" i="50"/>
  <c r="BV1449" i="50"/>
  <c r="BX1449" i="50"/>
  <c r="BW1449" i="50"/>
  <c r="BV1419" i="50"/>
  <c r="BW1419" i="50"/>
  <c r="BX1419" i="50"/>
  <c r="BV1326" i="50"/>
  <c r="BX1326" i="50"/>
  <c r="BW1499" i="50"/>
  <c r="BX1499" i="50"/>
  <c r="BV1499" i="50"/>
  <c r="BX270" i="50"/>
  <c r="BX895" i="50"/>
  <c r="BW1123" i="50"/>
  <c r="BV931" i="50"/>
  <c r="BX340" i="50"/>
  <c r="BV331" i="50"/>
  <c r="BX23" i="50"/>
  <c r="BX1153" i="50"/>
  <c r="BW150" i="50"/>
  <c r="BW355" i="50"/>
  <c r="BW163" i="50"/>
  <c r="BW1157" i="50"/>
  <c r="BV41" i="50"/>
  <c r="BW379" i="50"/>
  <c r="BX707" i="50"/>
  <c r="BX1012" i="50"/>
  <c r="BV455" i="50"/>
  <c r="BW276" i="50"/>
  <c r="BW1094" i="50"/>
  <c r="BX300" i="50"/>
  <c r="BX286" i="50"/>
  <c r="BX480" i="50"/>
  <c r="BW288" i="50"/>
  <c r="BW510" i="50"/>
  <c r="BV415" i="50"/>
  <c r="BV420" i="50"/>
  <c r="BX1516" i="50"/>
  <c r="BX1502" i="50"/>
  <c r="BX1521" i="50"/>
  <c r="BV1531" i="50"/>
  <c r="BW1531" i="50"/>
  <c r="BX1531" i="50"/>
  <c r="BW1548" i="50"/>
  <c r="BX1548" i="50"/>
  <c r="BV1548" i="50"/>
  <c r="BV1347" i="50"/>
  <c r="BW1347" i="50"/>
  <c r="BX1347" i="50"/>
  <c r="BX503" i="50"/>
  <c r="BV673" i="50"/>
  <c r="BW1014" i="50"/>
  <c r="BW469" i="50"/>
  <c r="BX1164" i="50"/>
  <c r="BX77" i="50"/>
  <c r="BW226" i="50"/>
  <c r="BX1111" i="50"/>
  <c r="BX1225" i="50"/>
  <c r="BW393" i="50"/>
  <c r="BW503" i="50"/>
  <c r="BX673" i="50"/>
  <c r="BW1164" i="50"/>
  <c r="BX664" i="50"/>
  <c r="BW77" i="50"/>
  <c r="BV226" i="50"/>
  <c r="BW1111" i="50"/>
  <c r="BW1225" i="50"/>
  <c r="BW895" i="50"/>
  <c r="BX316" i="50"/>
  <c r="BX931" i="50"/>
  <c r="BV1232" i="50"/>
  <c r="BW340" i="50"/>
  <c r="BX511" i="50"/>
  <c r="BX126" i="50"/>
  <c r="BW1181" i="50"/>
  <c r="BV899" i="50"/>
  <c r="BW23" i="50"/>
  <c r="BW1153" i="50"/>
  <c r="BX961" i="50"/>
  <c r="BX273" i="50"/>
  <c r="BV355" i="50"/>
  <c r="BV1157" i="50"/>
  <c r="BW1012" i="50"/>
  <c r="BX1183" i="50"/>
  <c r="BX752" i="50"/>
  <c r="BX479" i="50"/>
  <c r="BW300" i="50"/>
  <c r="BX988" i="50"/>
  <c r="BW480" i="50"/>
  <c r="BW221" i="50"/>
  <c r="BV479" i="50"/>
  <c r="BV1417" i="50"/>
  <c r="BV1385" i="50"/>
  <c r="BW1264" i="50"/>
  <c r="BV1331" i="50"/>
  <c r="BX1331" i="50"/>
  <c r="BW1326" i="50"/>
  <c r="BX1380" i="50"/>
  <c r="BW1380" i="50"/>
  <c r="BV1057" i="50"/>
  <c r="BX476" i="50"/>
  <c r="BW323" i="50"/>
  <c r="BW664" i="50"/>
  <c r="BW1069" i="50"/>
  <c r="BX1023" i="50"/>
  <c r="BW316" i="50"/>
  <c r="BX1232" i="50"/>
  <c r="BX996" i="50"/>
  <c r="BX999" i="50"/>
  <c r="BW511" i="50"/>
  <c r="BW126" i="50"/>
  <c r="BV116" i="50"/>
  <c r="BW267" i="50"/>
  <c r="BV1181" i="50"/>
  <c r="BX989" i="50"/>
  <c r="BX899" i="50"/>
  <c r="BW961" i="50"/>
  <c r="BW273" i="50"/>
  <c r="BW1183" i="50"/>
  <c r="BX212" i="50"/>
  <c r="BX1030" i="50"/>
  <c r="BW752" i="50"/>
  <c r="BX31" i="50"/>
  <c r="BV697" i="50"/>
  <c r="BX862" i="50"/>
  <c r="BX222" i="50"/>
  <c r="BW988" i="50"/>
  <c r="BX264" i="50"/>
  <c r="BV314" i="50"/>
  <c r="BW1282" i="50"/>
  <c r="BW1445" i="50"/>
  <c r="BX1404" i="50"/>
  <c r="BW1404" i="50"/>
  <c r="BV1404" i="50"/>
  <c r="BW1403" i="50"/>
  <c r="BX1403" i="50"/>
  <c r="BV1446" i="50"/>
  <c r="BW1446" i="50"/>
  <c r="BX1446" i="50"/>
  <c r="BV108" i="50"/>
  <c r="BW666" i="50"/>
  <c r="BW1250" i="50"/>
  <c r="BW1537" i="50"/>
  <c r="BV1453" i="50"/>
  <c r="BW1453" i="50"/>
  <c r="BX1453" i="50"/>
  <c r="BV1344" i="50"/>
  <c r="BW1344" i="50"/>
  <c r="BX1344" i="50"/>
  <c r="BV1403" i="50"/>
  <c r="BX1306" i="50"/>
  <c r="BV1306" i="50"/>
  <c r="BW1306" i="50"/>
  <c r="BX1275" i="50"/>
  <c r="BV1275" i="50"/>
  <c r="BW1275" i="50"/>
  <c r="BV1421" i="50"/>
  <c r="BW1421" i="50"/>
  <c r="BX1421" i="50"/>
  <c r="BW260" i="50"/>
  <c r="BX630" i="50"/>
  <c r="BV246" i="50"/>
  <c r="BX1107" i="50"/>
  <c r="BV464" i="50"/>
  <c r="BW1175" i="50"/>
  <c r="BW663" i="50"/>
  <c r="BV335" i="50"/>
  <c r="BS1568" i="50"/>
  <c r="BX1166" i="50"/>
  <c r="BW846" i="50"/>
  <c r="BX1162" i="50"/>
  <c r="BX650" i="50"/>
  <c r="BV551" i="50"/>
  <c r="BX563" i="50"/>
  <c r="BV432" i="50"/>
  <c r="BV232" i="50"/>
  <c r="BX322" i="50"/>
  <c r="BV1063" i="50"/>
  <c r="BX28" i="50"/>
  <c r="BX1214" i="50"/>
  <c r="BW894" i="50"/>
  <c r="BX1163" i="50"/>
  <c r="BX843" i="50"/>
  <c r="BW256" i="50"/>
  <c r="BV669" i="50"/>
  <c r="BW477" i="50"/>
  <c r="BX90" i="50"/>
  <c r="BV1066" i="50"/>
  <c r="BV328" i="50"/>
  <c r="BW1026" i="50"/>
  <c r="BX291" i="50"/>
  <c r="BV565" i="50"/>
  <c r="BW373" i="50"/>
  <c r="BX178" i="50"/>
  <c r="BW1179" i="50"/>
  <c r="BX136" i="50"/>
  <c r="BX813" i="50"/>
  <c r="BX1055" i="50"/>
  <c r="BX537" i="50"/>
  <c r="BX107" i="50"/>
  <c r="BX1224" i="50"/>
  <c r="BV424" i="50"/>
  <c r="BW957" i="50"/>
  <c r="BW794" i="50"/>
  <c r="BX1424" i="50"/>
  <c r="BV1424" i="50"/>
  <c r="BW1424" i="50"/>
  <c r="BV1472" i="50"/>
  <c r="BW1472" i="50"/>
  <c r="BX1472" i="50"/>
  <c r="BX1479" i="50"/>
  <c r="BV1479" i="50"/>
  <c r="BW1479" i="50"/>
  <c r="BV1467" i="50"/>
  <c r="BW1467" i="50"/>
  <c r="BX1467" i="50"/>
  <c r="BV1534" i="50"/>
  <c r="BX1534" i="50"/>
  <c r="BW1534" i="50"/>
  <c r="BV1547" i="50"/>
  <c r="BW1547" i="50"/>
  <c r="BX1547" i="50"/>
  <c r="BV1365" i="50"/>
  <c r="BW1365" i="50"/>
  <c r="BX1365" i="50"/>
  <c r="BX1303" i="50"/>
  <c r="BV1303" i="50"/>
  <c r="BW1303" i="50"/>
  <c r="BV1563" i="50"/>
  <c r="BW1563" i="50"/>
  <c r="BV1396" i="50"/>
  <c r="BV1414" i="50"/>
  <c r="BX1414" i="50"/>
  <c r="BW1414" i="50"/>
  <c r="BV1395" i="50"/>
  <c r="BW1395" i="50"/>
  <c r="BX1395" i="50"/>
  <c r="BX1507" i="50"/>
  <c r="BV1507" i="50"/>
  <c r="BW1507" i="50"/>
  <c r="BV1318" i="50"/>
  <c r="BV1549" i="50"/>
  <c r="BW1549" i="50"/>
  <c r="BX1549" i="50"/>
  <c r="BW1536" i="50"/>
  <c r="BV1255" i="50"/>
  <c r="BW1337" i="50"/>
  <c r="BX1329" i="50"/>
  <c r="BW1559" i="50"/>
  <c r="BV1288" i="50"/>
  <c r="BW1288" i="50"/>
  <c r="BX1288" i="50"/>
  <c r="BW1540" i="50"/>
  <c r="BV1537" i="50"/>
  <c r="BV1445" i="50"/>
  <c r="BU1567" i="50"/>
  <c r="BW1271" i="50"/>
  <c r="BX1271" i="50"/>
  <c r="BV1271" i="50"/>
  <c r="BX246" i="50"/>
  <c r="BW1107" i="50"/>
  <c r="BX610" i="50"/>
  <c r="BW1166" i="50"/>
  <c r="BW1162" i="50"/>
  <c r="BW650" i="50"/>
  <c r="BS1567" i="50"/>
  <c r="BX1190" i="50"/>
  <c r="BW322" i="50"/>
  <c r="BW28" i="50"/>
  <c r="BX313" i="50"/>
  <c r="BW1214" i="50"/>
  <c r="BW1163" i="50"/>
  <c r="BW90" i="50"/>
  <c r="BX768" i="50"/>
  <c r="BX1029" i="50"/>
  <c r="BX1042" i="50"/>
  <c r="BW178" i="50"/>
  <c r="BV510" i="50"/>
  <c r="BW813" i="50"/>
  <c r="BW1055" i="50"/>
  <c r="BX327" i="50"/>
  <c r="BV774" i="50"/>
  <c r="BS1569" i="50"/>
  <c r="BX236" i="50"/>
  <c r="BV825" i="50"/>
  <c r="BW537" i="50"/>
  <c r="BX30" i="50"/>
  <c r="BW107" i="50"/>
  <c r="BX756" i="50"/>
  <c r="BW32" i="50"/>
  <c r="BW1085" i="50"/>
  <c r="BV221" i="50"/>
  <c r="BX1084" i="50"/>
  <c r="BV1256" i="50"/>
  <c r="BW1256" i="50"/>
  <c r="BX1256" i="50"/>
  <c r="BV1524" i="50"/>
  <c r="BW1524" i="50"/>
  <c r="BX1524" i="50"/>
  <c r="BV1498" i="50"/>
  <c r="BW1498" i="50"/>
  <c r="BX1498" i="50"/>
  <c r="BW1519" i="50"/>
  <c r="BX1519" i="50"/>
  <c r="BV1519" i="50"/>
  <c r="BW1506" i="50"/>
  <c r="BX1506" i="50"/>
  <c r="BV1506" i="50"/>
  <c r="BW1436" i="50"/>
  <c r="BX1436" i="50"/>
  <c r="BV1436" i="50"/>
  <c r="BX1316" i="50"/>
  <c r="BW1316" i="50"/>
  <c r="BV1316" i="50"/>
  <c r="BV1299" i="50"/>
  <c r="BW1299" i="50"/>
  <c r="BX1299" i="50"/>
  <c r="BV1366" i="50"/>
  <c r="BX1366" i="50"/>
  <c r="BW1366" i="50"/>
  <c r="BV1431" i="50"/>
  <c r="BW1522" i="50"/>
  <c r="BX1522" i="50"/>
  <c r="BV1522" i="50"/>
  <c r="BV1349" i="50"/>
  <c r="BW1349" i="50"/>
  <c r="BX1349" i="50"/>
  <c r="BW1335" i="50"/>
  <c r="BX1335" i="50"/>
  <c r="BV1335" i="50"/>
  <c r="BW1437" i="50"/>
  <c r="BX1437" i="50"/>
  <c r="BV1437" i="50"/>
  <c r="BW1439" i="50"/>
  <c r="BX1439" i="50"/>
  <c r="BV1439" i="50"/>
  <c r="BV1341" i="50"/>
  <c r="BW1341" i="50"/>
  <c r="BX1341" i="50"/>
  <c r="BW1363" i="50"/>
  <c r="BV1363" i="50"/>
  <c r="BX1363" i="50"/>
  <c r="BW1554" i="50"/>
  <c r="BX1554" i="50"/>
  <c r="BV1554" i="50"/>
  <c r="BW1484" i="50"/>
  <c r="BX1484" i="50"/>
  <c r="BV1484" i="50"/>
  <c r="BV1283" i="50"/>
  <c r="BW1283" i="50"/>
  <c r="BX1283" i="50"/>
  <c r="BW1427" i="50"/>
  <c r="BV1427" i="50"/>
  <c r="BX1427" i="50"/>
  <c r="BW1516" i="50"/>
  <c r="BX1282" i="50"/>
  <c r="BV1517" i="50"/>
  <c r="BW1517" i="50"/>
  <c r="BX1517" i="50"/>
  <c r="BV1328" i="50"/>
  <c r="BW1328" i="50"/>
  <c r="BX1328" i="50"/>
  <c r="BX1497" i="50"/>
  <c r="BV1310" i="50"/>
  <c r="BW1310" i="50"/>
  <c r="BX1310" i="50"/>
  <c r="BV1389" i="50"/>
  <c r="BW1389" i="50"/>
  <c r="BX1389" i="50"/>
  <c r="BX1431" i="50"/>
  <c r="BX1465" i="50"/>
  <c r="BX1525" i="50"/>
  <c r="BV1525" i="50"/>
  <c r="BW1525" i="50"/>
  <c r="BV1254" i="50"/>
  <c r="BX1428" i="50"/>
  <c r="BW1428" i="50"/>
  <c r="BV1428" i="50"/>
  <c r="BW1295" i="50"/>
  <c r="BX1295" i="50"/>
  <c r="BV1295" i="50"/>
  <c r="BX1255" i="50"/>
  <c r="BX1337" i="50"/>
  <c r="BV1329" i="50"/>
  <c r="BV1559" i="50"/>
  <c r="BV1311" i="50"/>
  <c r="BV1536" i="50"/>
  <c r="BV1264" i="50"/>
  <c r="BW1460" i="50"/>
  <c r="BV1460" i="50"/>
  <c r="BX1460" i="50"/>
  <c r="BX1508" i="50"/>
  <c r="BV1508" i="50"/>
  <c r="BW1508" i="50"/>
  <c r="BB1570" i="50"/>
  <c r="BX886" i="50"/>
  <c r="BW610" i="50"/>
  <c r="BW275" i="50"/>
  <c r="BX909" i="50"/>
  <c r="BX365" i="50"/>
  <c r="BX234" i="50"/>
  <c r="BW1190" i="50"/>
  <c r="BX450" i="50"/>
  <c r="BU1566" i="50"/>
  <c r="BW313" i="50"/>
  <c r="BX925" i="50"/>
  <c r="BW874" i="50"/>
  <c r="BX292" i="50"/>
  <c r="BX86" i="50"/>
  <c r="BW768" i="50"/>
  <c r="BW1029" i="50"/>
  <c r="BW1042" i="50"/>
  <c r="BW420" i="50"/>
  <c r="BX853" i="50"/>
  <c r="BV76" i="50"/>
  <c r="BX1065" i="50"/>
  <c r="BX510" i="50"/>
  <c r="BX112" i="50"/>
  <c r="BW327" i="50"/>
  <c r="BW774" i="50"/>
  <c r="BX775" i="50"/>
  <c r="BW236" i="50"/>
  <c r="BX825" i="50"/>
  <c r="BV350" i="50"/>
  <c r="BW30" i="50"/>
  <c r="BX404" i="50"/>
  <c r="BW756" i="50"/>
  <c r="BV1085" i="50"/>
  <c r="BW1084" i="50"/>
  <c r="BV1374" i="50"/>
  <c r="BW1374" i="50"/>
  <c r="BX1374" i="50"/>
  <c r="BW6" i="50"/>
  <c r="BV6" i="50"/>
  <c r="BX6" i="50"/>
  <c r="BV1440" i="50"/>
  <c r="BW1440" i="50"/>
  <c r="BX1440" i="50"/>
  <c r="BX1340" i="50"/>
  <c r="BW1340" i="50"/>
  <c r="BV1340" i="50"/>
  <c r="BW1332" i="50"/>
  <c r="BV1332" i="50"/>
  <c r="BX1332" i="50"/>
  <c r="BV1430" i="50"/>
  <c r="BX1430" i="50"/>
  <c r="BW1430" i="50"/>
  <c r="BW1542" i="50"/>
  <c r="BV1542" i="50"/>
  <c r="BX1542" i="50"/>
  <c r="BW1278" i="50"/>
  <c r="BV1278" i="50"/>
  <c r="BX1278" i="50"/>
  <c r="BV1386" i="50"/>
  <c r="BW1386" i="50"/>
  <c r="BX1386" i="50"/>
  <c r="BW1375" i="50"/>
  <c r="BX1375" i="50"/>
  <c r="BV1375" i="50"/>
  <c r="BW1361" i="50"/>
  <c r="BV1361" i="50"/>
  <c r="BX1361" i="50"/>
  <c r="BV1378" i="50"/>
  <c r="BW1378" i="50"/>
  <c r="BX1378" i="50"/>
  <c r="BX1488" i="50"/>
  <c r="BV1488" i="50"/>
  <c r="BW1488" i="50"/>
  <c r="BV1301" i="50"/>
  <c r="BW1301" i="50"/>
  <c r="BX1301" i="50"/>
  <c r="BV1394" i="50"/>
  <c r="BW1394" i="50"/>
  <c r="BX1394" i="50"/>
  <c r="BV1289" i="50"/>
  <c r="BX1289" i="50"/>
  <c r="BW1289" i="50"/>
  <c r="BV1377" i="50"/>
  <c r="BX1377" i="50"/>
  <c r="BW1377" i="50"/>
  <c r="BW1497" i="50"/>
  <c r="BX1385" i="50"/>
  <c r="BW1385" i="50"/>
  <c r="BX1444" i="50"/>
  <c r="BW1444" i="50"/>
  <c r="BV1444" i="50"/>
  <c r="BV1448" i="50"/>
  <c r="BW1448" i="50"/>
  <c r="BX1448" i="50"/>
  <c r="BX1298" i="50"/>
  <c r="BV1290" i="50"/>
  <c r="BW1290" i="50"/>
  <c r="BX1290" i="50"/>
  <c r="BW1465" i="50"/>
  <c r="BW1423" i="50"/>
  <c r="BW1514" i="50"/>
  <c r="BX1514" i="50"/>
  <c r="BV1514" i="50"/>
  <c r="BV1345" i="50"/>
  <c r="BX1345" i="50"/>
  <c r="BW1345" i="50"/>
  <c r="BW1406" i="50"/>
  <c r="BV1406" i="50"/>
  <c r="BX1406" i="50"/>
  <c r="BV1443" i="50"/>
  <c r="BW1443" i="50"/>
  <c r="BX1443" i="50"/>
  <c r="BX1435" i="50"/>
  <c r="BV1435" i="50"/>
  <c r="BW1435" i="50"/>
  <c r="BX1481" i="50"/>
  <c r="BX1311" i="50"/>
  <c r="BX1473" i="50"/>
  <c r="BV1298" i="50"/>
  <c r="BX1318" i="50"/>
  <c r="BV1562" i="50"/>
  <c r="BW1562" i="50"/>
  <c r="BX1562" i="50"/>
  <c r="BX1471" i="50"/>
  <c r="BV1471" i="50"/>
  <c r="BW1471" i="50"/>
  <c r="BX1309" i="50"/>
  <c r="BV1442" i="50"/>
  <c r="BW1442" i="50"/>
  <c r="BX1442" i="50"/>
  <c r="BX1057" i="50"/>
  <c r="BW886" i="50"/>
  <c r="BW1189" i="50"/>
  <c r="BX1202" i="50"/>
  <c r="BV275" i="50"/>
  <c r="BW909" i="50"/>
  <c r="BW365" i="50"/>
  <c r="BW234" i="50"/>
  <c r="BV1040" i="50"/>
  <c r="BX389" i="50"/>
  <c r="BW450" i="50"/>
  <c r="BX441" i="50"/>
  <c r="BX1099" i="50"/>
  <c r="BX1245" i="50"/>
  <c r="BW925" i="50"/>
  <c r="BX26" i="50"/>
  <c r="BX847" i="50"/>
  <c r="BW292" i="50"/>
  <c r="BW86" i="50"/>
  <c r="BX400" i="50"/>
  <c r="BW853" i="50"/>
  <c r="BX76" i="50"/>
  <c r="BW1065" i="50"/>
  <c r="BW112" i="50"/>
  <c r="BW775" i="50"/>
  <c r="BV670" i="50"/>
  <c r="BX350" i="50"/>
  <c r="BW404" i="50"/>
  <c r="BW1213" i="50"/>
  <c r="BW141" i="50"/>
  <c r="BX796" i="50"/>
  <c r="BX688" i="50"/>
  <c r="BV1477" i="50"/>
  <c r="BW1477" i="50"/>
  <c r="BX1477" i="50"/>
  <c r="BV1526" i="50"/>
  <c r="BW1526" i="50"/>
  <c r="BX1526" i="50"/>
  <c r="BV1520" i="50"/>
  <c r="BW1520" i="50"/>
  <c r="BX1520" i="50"/>
  <c r="BV1258" i="50"/>
  <c r="BW1258" i="50"/>
  <c r="BX1258" i="50"/>
  <c r="BX1543" i="50"/>
  <c r="BV1543" i="50"/>
  <c r="BW1543" i="50"/>
  <c r="BX1356" i="50"/>
  <c r="BW1356" i="50"/>
  <c r="BV1356" i="50"/>
  <c r="BW1270" i="50"/>
  <c r="BX1270" i="50"/>
  <c r="BV1270" i="50"/>
  <c r="BX1459" i="50"/>
  <c r="BV1459" i="50"/>
  <c r="BW1459" i="50"/>
  <c r="BV1541" i="50"/>
  <c r="BW1541" i="50"/>
  <c r="BX1541" i="50"/>
  <c r="BV1259" i="50"/>
  <c r="BW1259" i="50"/>
  <c r="BX1259" i="50"/>
  <c r="BV1539" i="50"/>
  <c r="BW1539" i="50"/>
  <c r="BX1539" i="50"/>
  <c r="BW1491" i="50"/>
  <c r="BV1491" i="50"/>
  <c r="BX1491" i="50"/>
  <c r="BX1552" i="50"/>
  <c r="BV1552" i="50"/>
  <c r="BW1552" i="50"/>
  <c r="BV1323" i="50"/>
  <c r="BW1323" i="50"/>
  <c r="BX1323" i="50"/>
  <c r="BV1486" i="50"/>
  <c r="BW1486" i="50"/>
  <c r="BV1325" i="50"/>
  <c r="BW1325" i="50"/>
  <c r="BX1325" i="50"/>
  <c r="BV1350" i="50"/>
  <c r="BX1350" i="50"/>
  <c r="BW1350" i="50"/>
  <c r="BV1253" i="50"/>
  <c r="BW1253" i="50"/>
  <c r="BX1253" i="50"/>
  <c r="BX1339" i="50"/>
  <c r="BV1339" i="50"/>
  <c r="BW1339" i="50"/>
  <c r="BX1503" i="50"/>
  <c r="BV1503" i="50"/>
  <c r="BW1503" i="50"/>
  <c r="BW1438" i="50"/>
  <c r="BV1320" i="50"/>
  <c r="BW1320" i="50"/>
  <c r="BX1320" i="50"/>
  <c r="BW1393" i="50"/>
  <c r="BW1466" i="50"/>
  <c r="BX1466" i="50"/>
  <c r="BV1466" i="50"/>
  <c r="BX1518" i="50"/>
  <c r="BW1535" i="50"/>
  <c r="BW1500" i="50"/>
  <c r="BU1569" i="50"/>
  <c r="BW1296" i="50"/>
  <c r="BW1481" i="50"/>
  <c r="BW1336" i="50"/>
  <c r="BX1336" i="50"/>
  <c r="BV1336" i="50"/>
  <c r="BW1473" i="50"/>
  <c r="BX1527" i="50"/>
  <c r="BV1527" i="50"/>
  <c r="BW1527" i="50"/>
  <c r="BV1376" i="50"/>
  <c r="BW1376" i="50"/>
  <c r="BX1376" i="50"/>
  <c r="BX1358" i="50"/>
  <c r="BV1358" i="50"/>
  <c r="BW1358" i="50"/>
  <c r="BW1057" i="50"/>
  <c r="BV1189" i="50"/>
  <c r="BW1202" i="50"/>
  <c r="BX1155" i="50"/>
  <c r="BW137" i="50"/>
  <c r="BX272" i="50"/>
  <c r="BX1040" i="50"/>
  <c r="BW848" i="50"/>
  <c r="BW389" i="50"/>
  <c r="BX172" i="50"/>
  <c r="BW441" i="50"/>
  <c r="BX500" i="50"/>
  <c r="BW1099" i="50"/>
  <c r="BV907" i="50"/>
  <c r="BW1245" i="50"/>
  <c r="BW26" i="50"/>
  <c r="BW847" i="50"/>
  <c r="BW400" i="50"/>
  <c r="BX978" i="50"/>
  <c r="BX356" i="50"/>
  <c r="BX1218" i="50"/>
  <c r="BT1568" i="50"/>
  <c r="BX415" i="50"/>
  <c r="BW670" i="50"/>
  <c r="BV1213" i="50"/>
  <c r="BX1021" i="50"/>
  <c r="BV141" i="50"/>
  <c r="BX314" i="50"/>
  <c r="BW796" i="50"/>
  <c r="BW688" i="50"/>
  <c r="BX1483" i="50"/>
  <c r="BV1483" i="50"/>
  <c r="BW1483" i="50"/>
  <c r="BV1432" i="50"/>
  <c r="BW1432" i="50"/>
  <c r="BX1432" i="50"/>
  <c r="BV1314" i="50"/>
  <c r="BW1314" i="50"/>
  <c r="BX1314" i="50"/>
  <c r="BX1434" i="50"/>
  <c r="BV1434" i="50"/>
  <c r="BW1434" i="50"/>
  <c r="BX1461" i="50"/>
  <c r="BV1461" i="50"/>
  <c r="BW1461" i="50"/>
  <c r="BV1368" i="50"/>
  <c r="BW1368" i="50"/>
  <c r="BX1368" i="50"/>
  <c r="BW1273" i="50"/>
  <c r="BW1359" i="50"/>
  <c r="BX1359" i="50"/>
  <c r="BV1359" i="50"/>
  <c r="BV1494" i="50"/>
  <c r="BW1494" i="50"/>
  <c r="BX1494" i="50"/>
  <c r="BX1451" i="50"/>
  <c r="BV1451" i="50"/>
  <c r="BW1451" i="50"/>
  <c r="BW1383" i="50"/>
  <c r="BX1383" i="50"/>
  <c r="BV1383" i="50"/>
  <c r="BV1505" i="50"/>
  <c r="BW1505" i="50"/>
  <c r="BX1505" i="50"/>
  <c r="BX1367" i="50"/>
  <c r="BV1367" i="50"/>
  <c r="BW1367" i="50"/>
  <c r="BS1566" i="50"/>
  <c r="BV1438" i="50"/>
  <c r="BW1254" i="50"/>
  <c r="BW1346" i="50"/>
  <c r="BX1346" i="50"/>
  <c r="BV1346" i="50"/>
  <c r="BV1426" i="50"/>
  <c r="BW1426" i="50"/>
  <c r="BX1426" i="50"/>
  <c r="BV1513" i="50"/>
  <c r="BW1513" i="50"/>
  <c r="BX1513" i="50"/>
  <c r="BW1521" i="50"/>
  <c r="BV1355" i="50"/>
  <c r="BW1355" i="50"/>
  <c r="BX1355" i="50"/>
  <c r="BV1390" i="50"/>
  <c r="BX1390" i="50"/>
  <c r="BX1393" i="50"/>
  <c r="BW1501" i="50"/>
  <c r="BX1501" i="50"/>
  <c r="BV1501" i="50"/>
  <c r="BV1504" i="50"/>
  <c r="BW1504" i="50"/>
  <c r="BX1504" i="50"/>
  <c r="BX1396" i="50"/>
  <c r="BV1274" i="50"/>
  <c r="BW1274" i="50"/>
  <c r="BX1274" i="50"/>
  <c r="BV1371" i="50"/>
  <c r="BW1371" i="50"/>
  <c r="BX1371" i="50"/>
  <c r="BV1518" i="50"/>
  <c r="BV1296" i="50"/>
  <c r="BV1535" i="50"/>
  <c r="BV1500" i="50"/>
  <c r="BW1482" i="50"/>
  <c r="BX1482" i="50"/>
  <c r="BV1482" i="50"/>
  <c r="BW1490" i="50"/>
  <c r="BX1490" i="50"/>
  <c r="BV1490" i="50"/>
  <c r="BW1309" i="50"/>
  <c r="BX341" i="50"/>
  <c r="BX402" i="50"/>
  <c r="BV137" i="50"/>
  <c r="BV718" i="50"/>
  <c r="BV1080" i="50"/>
  <c r="BW272" i="50"/>
  <c r="BX767" i="50"/>
  <c r="BV848" i="50"/>
  <c r="BV172" i="50"/>
  <c r="BW500" i="50"/>
  <c r="BX907" i="50"/>
  <c r="BV26" i="50"/>
  <c r="BX877" i="50"/>
  <c r="BX471" i="50"/>
  <c r="BW978" i="50"/>
  <c r="BV859" i="50"/>
  <c r="BX367" i="50"/>
  <c r="BX1001" i="50"/>
  <c r="BX489" i="50"/>
  <c r="BW356" i="50"/>
  <c r="BX257" i="50"/>
  <c r="BW1218" i="50"/>
  <c r="BX354" i="50"/>
  <c r="BW415" i="50"/>
  <c r="BX1195" i="50"/>
  <c r="BW683" i="50"/>
  <c r="BW1021" i="50"/>
  <c r="BX317" i="50"/>
  <c r="BW314" i="50"/>
  <c r="BW595" i="50"/>
  <c r="BV1312" i="50"/>
  <c r="BW1312" i="50"/>
  <c r="BX1312" i="50"/>
  <c r="BT1567" i="50"/>
  <c r="BV1458" i="50"/>
  <c r="BW1458" i="50"/>
  <c r="BX1458" i="50"/>
  <c r="BX1474" i="50"/>
  <c r="BV1474" i="50"/>
  <c r="BW1474" i="50"/>
  <c r="BW1470" i="50"/>
  <c r="BV1470" i="50"/>
  <c r="BX1470" i="50"/>
  <c r="BW1297" i="50"/>
  <c r="BV1297" i="50"/>
  <c r="BX1297" i="50"/>
  <c r="BT1569" i="50"/>
  <c r="BV1330" i="50"/>
  <c r="BW1330" i="50"/>
  <c r="BX1330" i="50"/>
  <c r="BV1327" i="50"/>
  <c r="BW1327" i="50"/>
  <c r="BX1327" i="50"/>
  <c r="BX1387" i="50"/>
  <c r="BV1387" i="50"/>
  <c r="BW1387" i="50"/>
  <c r="BW1454" i="50"/>
  <c r="BV1454" i="50"/>
  <c r="BX1454" i="50"/>
  <c r="BV1265" i="50"/>
  <c r="BX1265" i="50"/>
  <c r="BW1265" i="50"/>
  <c r="BW1417" i="50"/>
  <c r="BW1351" i="50"/>
  <c r="BX1351" i="50"/>
  <c r="BV1351" i="50"/>
  <c r="BV1469" i="50"/>
  <c r="BW1469" i="50"/>
  <c r="BX1469" i="50"/>
  <c r="BX1388" i="50"/>
  <c r="BW1388" i="50"/>
  <c r="BV1388" i="50"/>
  <c r="BX1409" i="50"/>
  <c r="BX1348" i="50"/>
  <c r="BV1257" i="50"/>
  <c r="BX1257" i="50"/>
  <c r="BW1257" i="50"/>
  <c r="BX1370" i="50"/>
  <c r="BV1370" i="50"/>
  <c r="BW1370" i="50"/>
  <c r="BV1509" i="50"/>
  <c r="BW1509" i="50"/>
  <c r="BX1509" i="50"/>
  <c r="BV1561" i="50"/>
  <c r="BW1561" i="50"/>
  <c r="BX1561" i="50"/>
  <c r="BV1348" i="50"/>
  <c r="BV1384" i="50"/>
  <c r="BW1384" i="50"/>
  <c r="BX1384" i="50"/>
  <c r="BW1546" i="50"/>
  <c r="BX1546" i="50"/>
  <c r="BV1546" i="50"/>
  <c r="BW1502" i="50"/>
  <c r="BW1272" i="50"/>
  <c r="BX1272" i="50"/>
  <c r="BV1272" i="50"/>
  <c r="BV1357" i="50"/>
  <c r="BW1357" i="50"/>
  <c r="BX1357" i="50"/>
  <c r="BX1360" i="50"/>
  <c r="BV1360" i="50"/>
  <c r="BW1360" i="50"/>
  <c r="BV1354" i="50"/>
  <c r="BW1354" i="50"/>
  <c r="BX1354" i="50"/>
  <c r="BV1338" i="50"/>
  <c r="BW1338" i="50"/>
  <c r="BX1338" i="50"/>
  <c r="BW659" i="50"/>
  <c r="BW1155" i="50"/>
  <c r="BX284" i="50"/>
  <c r="BX1489" i="50"/>
  <c r="BV1489" i="50"/>
  <c r="BW1489" i="50"/>
  <c r="BV1352" i="50"/>
  <c r="BW1352" i="50"/>
  <c r="BX1352" i="50"/>
  <c r="BV1455" i="50"/>
  <c r="BW1455" i="50"/>
  <c r="BX1455" i="50"/>
  <c r="BV1280" i="50"/>
  <c r="BW1280" i="50"/>
  <c r="BX1280" i="50"/>
  <c r="BX1252" i="50"/>
  <c r="BW1252" i="50"/>
  <c r="BV1252" i="50"/>
  <c r="BV1292" i="50"/>
  <c r="BX1292" i="50"/>
  <c r="BW1292" i="50"/>
  <c r="BV1305" i="50"/>
  <c r="BX1305" i="50"/>
  <c r="BW1305" i="50"/>
  <c r="BV1381" i="50"/>
  <c r="BW1381" i="50"/>
  <c r="BX1381" i="50"/>
  <c r="BV1317" i="50"/>
  <c r="BW1317" i="50"/>
  <c r="BX1317" i="50"/>
  <c r="BV1496" i="50"/>
  <c r="BW1496" i="50"/>
  <c r="BX1496" i="50"/>
  <c r="BV1560" i="50"/>
  <c r="BW1560" i="50"/>
  <c r="BX1560" i="50"/>
  <c r="BV1391" i="50"/>
  <c r="BW1391" i="50"/>
  <c r="BX1391" i="50"/>
  <c r="BW1342" i="50"/>
  <c r="BX1342" i="50"/>
  <c r="BV1342" i="50"/>
  <c r="BV1450" i="50"/>
  <c r="BW1450" i="50"/>
  <c r="BX1450" i="50"/>
  <c r="BV1512" i="50"/>
  <c r="BW1512" i="50"/>
  <c r="BX1512" i="50"/>
  <c r="BX1511" i="50"/>
  <c r="BV1511" i="50"/>
  <c r="BW1511" i="50"/>
  <c r="BV1304" i="50"/>
  <c r="BW1304" i="50"/>
  <c r="BX1304" i="50"/>
  <c r="BX1300" i="50"/>
  <c r="BV1300" i="50"/>
  <c r="BW1300" i="50"/>
  <c r="BV1557" i="50"/>
  <c r="BW1557" i="50"/>
  <c r="BX1557" i="50"/>
  <c r="BV1492" i="50"/>
  <c r="BX1492" i="50"/>
  <c r="BW1492" i="50"/>
  <c r="BW1415" i="50"/>
  <c r="BX1415" i="50"/>
  <c r="BV1415" i="50"/>
  <c r="BW1464" i="50"/>
  <c r="BX1464" i="50"/>
  <c r="BV1464" i="50"/>
  <c r="BX1284" i="50"/>
  <c r="BW1284" i="50"/>
  <c r="BV1284" i="50"/>
  <c r="BX1420" i="50"/>
  <c r="BW1420" i="50"/>
  <c r="BV1420" i="50"/>
  <c r="BX1273" i="50"/>
  <c r="BX1515" i="50"/>
  <c r="BV1515" i="50"/>
  <c r="BW1515" i="50"/>
  <c r="BW1529" i="50"/>
  <c r="BX1529" i="50"/>
  <c r="BV1529" i="50"/>
  <c r="BC1570" i="50"/>
  <c r="AB20" i="49"/>
  <c r="AE18" i="49"/>
  <c r="AG18" i="49" s="1"/>
  <c r="AG19" i="49" s="1"/>
  <c r="AE17" i="49"/>
  <c r="AE19" i="49"/>
  <c r="L19" i="49"/>
  <c r="P19" i="49" s="1"/>
  <c r="P18" i="49"/>
  <c r="R18" i="49" s="1"/>
  <c r="R19" i="49" s="1"/>
  <c r="AA20" i="49"/>
  <c r="P17" i="49"/>
  <c r="CB6" i="60" l="1"/>
  <c r="CC6" i="60"/>
  <c r="CA6" i="60"/>
  <c r="BZ6" i="60"/>
  <c r="CB12" i="60"/>
  <c r="BZ12" i="60"/>
  <c r="CC12" i="60"/>
  <c r="CA12" i="60"/>
  <c r="BN37" i="60"/>
  <c r="BU30" i="60"/>
  <c r="BZ9" i="60"/>
  <c r="CC9" i="60"/>
  <c r="CA16" i="60"/>
  <c r="CC16" i="60"/>
  <c r="BZ8" i="60"/>
  <c r="CA8" i="60"/>
  <c r="BN34" i="60"/>
  <c r="BM39" i="60"/>
  <c r="CB7" i="60"/>
  <c r="CC7" i="60"/>
  <c r="BZ7" i="60"/>
  <c r="BT36" i="60"/>
  <c r="CB8" i="60"/>
  <c r="BZ16" i="60"/>
  <c r="BU33" i="60"/>
  <c r="BU36" i="60"/>
  <c r="BU39" i="60"/>
  <c r="BU40" i="60"/>
  <c r="BE36" i="60"/>
  <c r="BT35" i="60"/>
  <c r="BN33" i="60"/>
  <c r="BE32" i="60"/>
  <c r="BU32" i="60"/>
  <c r="BU37" i="60" s="1"/>
  <c r="BU34" i="60"/>
  <c r="BU35" i="60"/>
  <c r="BE35" i="60"/>
  <c r="BC39" i="60"/>
  <c r="BB39" i="60"/>
  <c r="BE30" i="60"/>
  <c r="BN36" i="60"/>
  <c r="CQ24" i="60"/>
  <c r="CE24" i="60"/>
  <c r="CH24" i="60"/>
  <c r="CB14" i="60"/>
  <c r="CC14" i="60"/>
  <c r="CA14" i="60"/>
  <c r="BZ14" i="60"/>
  <c r="BN38" i="60"/>
  <c r="CJ24" i="60"/>
  <c r="CM24" i="60"/>
  <c r="CP24" i="60"/>
  <c r="CC23" i="60"/>
  <c r="CB23" i="60"/>
  <c r="CA23" i="60"/>
  <c r="BZ23" i="60"/>
  <c r="CA21" i="60"/>
  <c r="CC21" i="60"/>
  <c r="BZ21" i="60"/>
  <c r="CB21" i="60"/>
  <c r="CR24" i="60"/>
  <c r="BX24" i="60"/>
  <c r="BX25" i="60" s="1"/>
  <c r="BV26" i="60"/>
  <c r="BS40" i="60"/>
  <c r="BS30" i="60"/>
  <c r="BS39" i="60"/>
  <c r="BS33" i="60"/>
  <c r="BK39" i="60"/>
  <c r="BN30" i="60"/>
  <c r="BL44" i="60"/>
  <c r="BL46" i="60"/>
  <c r="BL48" i="60"/>
  <c r="CC17" i="60"/>
  <c r="CB17" i="60"/>
  <c r="BZ17" i="60"/>
  <c r="CA17" i="60"/>
  <c r="CK24" i="60"/>
  <c r="CF24" i="60"/>
  <c r="BV28" i="60"/>
  <c r="BS35" i="60"/>
  <c r="CB10" i="60"/>
  <c r="BZ10" i="60"/>
  <c r="CC10" i="60"/>
  <c r="CA10" i="60"/>
  <c r="CC19" i="60"/>
  <c r="BZ19" i="60"/>
  <c r="CB19" i="60"/>
  <c r="CA19" i="60"/>
  <c r="BD39" i="60"/>
  <c r="BV24" i="60"/>
  <c r="BV25" i="60" s="1"/>
  <c r="CN24" i="60"/>
  <c r="CN25" i="60" s="1"/>
  <c r="BS34" i="60"/>
  <c r="BV27" i="60"/>
  <c r="BS32" i="60"/>
  <c r="BT40" i="60"/>
  <c r="BT30" i="60"/>
  <c r="BT39" i="60"/>
  <c r="BT33" i="60"/>
  <c r="BZ22" i="60"/>
  <c r="CC22" i="60"/>
  <c r="CB22" i="60"/>
  <c r="CA22" i="60"/>
  <c r="BN35" i="60"/>
  <c r="CD24" i="60"/>
  <c r="CD25" i="60" s="1"/>
  <c r="BY24" i="60"/>
  <c r="BY25" i="60" s="1"/>
  <c r="BS36" i="60"/>
  <c r="BV29" i="60"/>
  <c r="BE34" i="60"/>
  <c r="BE33" i="60"/>
  <c r="CL24" i="60"/>
  <c r="CG24" i="60"/>
  <c r="CC13" i="60"/>
  <c r="BZ13" i="60"/>
  <c r="CB13" i="60"/>
  <c r="CA13" i="60"/>
  <c r="BT32" i="60"/>
  <c r="CB20" i="60"/>
  <c r="CC20" i="60"/>
  <c r="CA20" i="60"/>
  <c r="BZ20" i="60"/>
  <c r="BE38" i="60"/>
  <c r="BE37" i="60"/>
  <c r="BN32" i="60"/>
  <c r="CI24" i="60"/>
  <c r="CI25" i="60" s="1"/>
  <c r="BW24" i="60"/>
  <c r="BW25" i="60" s="1"/>
  <c r="CO24" i="60"/>
  <c r="BT34" i="60"/>
  <c r="BZ74" i="59"/>
  <c r="CC74" i="59"/>
  <c r="CA74" i="59"/>
  <c r="CB74" i="59"/>
  <c r="BZ71" i="59"/>
  <c r="CA71" i="59"/>
  <c r="CB71" i="59"/>
  <c r="CC71" i="59"/>
  <c r="CB68" i="59"/>
  <c r="CC68" i="59"/>
  <c r="BZ68" i="59"/>
  <c r="BZ58" i="59"/>
  <c r="CA58" i="59"/>
  <c r="CB58" i="59"/>
  <c r="CC58" i="59"/>
  <c r="BZ66" i="59"/>
  <c r="CA66" i="59"/>
  <c r="CB66" i="59"/>
  <c r="CC66" i="59"/>
  <c r="CB63" i="59"/>
  <c r="CA63" i="59"/>
  <c r="CC63" i="59"/>
  <c r="BZ63" i="59"/>
  <c r="BZ50" i="59"/>
  <c r="CA50" i="59"/>
  <c r="CB50" i="59"/>
  <c r="CC50" i="59"/>
  <c r="CA31" i="59"/>
  <c r="CC31" i="59"/>
  <c r="CB31" i="59"/>
  <c r="BZ31" i="59"/>
  <c r="BZ38" i="59"/>
  <c r="CA38" i="59"/>
  <c r="CB38" i="59"/>
  <c r="CC38" i="59"/>
  <c r="CB22" i="59"/>
  <c r="CC22" i="59"/>
  <c r="CA22" i="59"/>
  <c r="BZ22" i="59"/>
  <c r="BZ28" i="59"/>
  <c r="CC28" i="59"/>
  <c r="CA28" i="59"/>
  <c r="CB28" i="59"/>
  <c r="CC29" i="59"/>
  <c r="CB29" i="59"/>
  <c r="CA29" i="59"/>
  <c r="BZ29" i="59"/>
  <c r="BZ27" i="59"/>
  <c r="CA27" i="59"/>
  <c r="CC27" i="59"/>
  <c r="CB27" i="59"/>
  <c r="BZ32" i="59"/>
  <c r="CB32" i="59"/>
  <c r="CC32" i="59"/>
  <c r="CA32" i="59"/>
  <c r="BZ39" i="59"/>
  <c r="CA39" i="59"/>
  <c r="CB39" i="59"/>
  <c r="CC39" i="59"/>
  <c r="BZ24" i="59"/>
  <c r="CA24" i="59"/>
  <c r="CB24" i="59"/>
  <c r="CC24" i="59"/>
  <c r="CB30" i="59"/>
  <c r="BZ30" i="59"/>
  <c r="CA30" i="59"/>
  <c r="CC30" i="59"/>
  <c r="BE97" i="59"/>
  <c r="CA23" i="59"/>
  <c r="CB23" i="59"/>
  <c r="CC23" i="59"/>
  <c r="BZ23" i="59"/>
  <c r="BZ34" i="59"/>
  <c r="CB34" i="59"/>
  <c r="CA34" i="59"/>
  <c r="CC34" i="59"/>
  <c r="CC44" i="59"/>
  <c r="BZ44" i="59"/>
  <c r="CB44" i="59"/>
  <c r="CA44" i="59"/>
  <c r="BZ37" i="59"/>
  <c r="CA37" i="59"/>
  <c r="CC37" i="59"/>
  <c r="CB37" i="59"/>
  <c r="BN93" i="59"/>
  <c r="BL98" i="59"/>
  <c r="CC21" i="59"/>
  <c r="CA21" i="59"/>
  <c r="CB15" i="59"/>
  <c r="CC15" i="59"/>
  <c r="CA15" i="59"/>
  <c r="BZ15" i="59"/>
  <c r="BT92" i="59"/>
  <c r="BZ12" i="59"/>
  <c r="CA12" i="59"/>
  <c r="CB12" i="59"/>
  <c r="CC12" i="59"/>
  <c r="BZ11" i="59"/>
  <c r="CA11" i="59"/>
  <c r="CB11" i="59"/>
  <c r="CC11" i="59"/>
  <c r="BT98" i="59"/>
  <c r="BT95" i="59"/>
  <c r="BE93" i="59"/>
  <c r="BT89" i="59"/>
  <c r="BT93" i="59"/>
  <c r="BT94" i="59"/>
  <c r="BT99" i="59"/>
  <c r="BT91" i="59"/>
  <c r="BE95" i="59"/>
  <c r="BD98" i="59"/>
  <c r="BE91" i="59"/>
  <c r="BC98" i="59"/>
  <c r="BM98" i="59"/>
  <c r="BU94" i="59"/>
  <c r="BN97" i="59"/>
  <c r="BE89" i="59"/>
  <c r="BB98" i="59"/>
  <c r="CO83" i="59"/>
  <c r="CK83" i="59"/>
  <c r="BV85" i="59"/>
  <c r="BS99" i="59"/>
  <c r="BS89" i="59"/>
  <c r="BS92" i="59"/>
  <c r="BS98" i="59"/>
  <c r="BU98" i="59"/>
  <c r="BU92" i="59"/>
  <c r="BU99" i="59"/>
  <c r="BU89" i="59"/>
  <c r="BY83" i="59"/>
  <c r="BY84" i="59" s="1"/>
  <c r="CE83" i="59"/>
  <c r="BV87" i="59"/>
  <c r="BS94" i="59"/>
  <c r="BN96" i="59"/>
  <c r="CP83" i="59"/>
  <c r="CH83" i="59"/>
  <c r="CN83" i="59"/>
  <c r="CN84" i="59" s="1"/>
  <c r="BS95" i="59"/>
  <c r="BV88" i="59"/>
  <c r="BK98" i="59"/>
  <c r="BN89" i="59"/>
  <c r="BL103" i="59"/>
  <c r="BL107" i="59"/>
  <c r="BL105" i="59"/>
  <c r="BW83" i="59"/>
  <c r="BW84" i="59" s="1"/>
  <c r="CQ83" i="59"/>
  <c r="BV83" i="59"/>
  <c r="BV84" i="59" s="1"/>
  <c r="BX83" i="59"/>
  <c r="BX84" i="59" s="1"/>
  <c r="CI83" i="59"/>
  <c r="CI84" i="59" s="1"/>
  <c r="CD83" i="59"/>
  <c r="CD84" i="59" s="1"/>
  <c r="BN91" i="59"/>
  <c r="BE96" i="59"/>
  <c r="BN94" i="59"/>
  <c r="CF83" i="59"/>
  <c r="CR83" i="59"/>
  <c r="CL83" i="59"/>
  <c r="BN92" i="59"/>
  <c r="BU95" i="59"/>
  <c r="CM83" i="59"/>
  <c r="BN95" i="59"/>
  <c r="BE92" i="59"/>
  <c r="CG83" i="59"/>
  <c r="CJ83" i="59"/>
  <c r="BS93" i="59"/>
  <c r="BS91" i="59"/>
  <c r="BV86" i="59"/>
  <c r="BU91" i="59"/>
  <c r="BU93" i="59"/>
  <c r="BZ1493" i="50"/>
  <c r="CA1493" i="50"/>
  <c r="CB1493" i="50"/>
  <c r="CC1493" i="50"/>
  <c r="BZ1212" i="50"/>
  <c r="CA1212" i="50"/>
  <c r="CB1212" i="50"/>
  <c r="CC1212" i="50"/>
  <c r="CC487" i="50"/>
  <c r="BZ487" i="50"/>
  <c r="CA487" i="50"/>
  <c r="CB487" i="50"/>
  <c r="CC235" i="50"/>
  <c r="BZ235" i="50"/>
  <c r="CA235" i="50"/>
  <c r="CB235" i="50"/>
  <c r="BZ1463" i="50"/>
  <c r="CA1463" i="50"/>
  <c r="CB1463" i="50"/>
  <c r="CC1463" i="50"/>
  <c r="BZ552" i="50"/>
  <c r="CA552" i="50"/>
  <c r="CB552" i="50"/>
  <c r="CC552" i="50"/>
  <c r="BZ480" i="50"/>
  <c r="CA480" i="50"/>
  <c r="CB480" i="50"/>
  <c r="CC480" i="50"/>
  <c r="CC507" i="50"/>
  <c r="BZ507" i="50"/>
  <c r="CA507" i="50"/>
  <c r="CB507" i="50"/>
  <c r="BZ524" i="50"/>
  <c r="CA524" i="50"/>
  <c r="CB524" i="50"/>
  <c r="CC524" i="50"/>
  <c r="BZ378" i="50"/>
  <c r="CA378" i="50"/>
  <c r="CB378" i="50"/>
  <c r="CC378" i="50"/>
  <c r="BZ1254" i="50"/>
  <c r="CA1254" i="50"/>
  <c r="CB1254" i="50"/>
  <c r="CC1254" i="50"/>
  <c r="BZ1170" i="50"/>
  <c r="CA1170" i="50"/>
  <c r="CB1170" i="50"/>
  <c r="CC1170" i="50"/>
  <c r="CB849" i="50"/>
  <c r="CC849" i="50"/>
  <c r="BZ849" i="50"/>
  <c r="CA849" i="50"/>
  <c r="BZ426" i="50"/>
  <c r="CA426" i="50"/>
  <c r="CB426" i="50"/>
  <c r="CC426" i="50"/>
  <c r="BZ568" i="50"/>
  <c r="CA568" i="50"/>
  <c r="CB568" i="50"/>
  <c r="CC568" i="50"/>
  <c r="BZ516" i="50"/>
  <c r="CA516" i="50"/>
  <c r="CB516" i="50"/>
  <c r="CC516" i="50"/>
  <c r="BZ1521" i="50"/>
  <c r="CA1521" i="50"/>
  <c r="CB1521" i="50"/>
  <c r="CC1521" i="50"/>
  <c r="CC419" i="50"/>
  <c r="BZ419" i="50"/>
  <c r="CA419" i="50"/>
  <c r="CB419" i="50"/>
  <c r="BZ1494" i="50"/>
  <c r="CA1494" i="50"/>
  <c r="CB1494" i="50"/>
  <c r="CC1494" i="50"/>
  <c r="CB1105" i="50"/>
  <c r="CC1105" i="50"/>
  <c r="BZ1105" i="50"/>
  <c r="CA1105" i="50"/>
  <c r="BZ518" i="50"/>
  <c r="CA518" i="50"/>
  <c r="CB518" i="50"/>
  <c r="CC518" i="50"/>
  <c r="CC597" i="50"/>
  <c r="BZ597" i="50"/>
  <c r="CA597" i="50"/>
  <c r="CB597" i="50"/>
  <c r="BZ228" i="50"/>
  <c r="CA228" i="50"/>
  <c r="CB228" i="50"/>
  <c r="CC228" i="50"/>
  <c r="BZ195" i="50"/>
  <c r="CA195" i="50"/>
  <c r="CB195" i="50"/>
  <c r="CC195" i="50"/>
  <c r="CC315" i="50"/>
  <c r="BZ315" i="50"/>
  <c r="CA315" i="50"/>
  <c r="CB315" i="50"/>
  <c r="CB1039" i="50"/>
  <c r="CC1039" i="50"/>
  <c r="BZ1039" i="50"/>
  <c r="CA1039" i="50"/>
  <c r="BZ460" i="50"/>
  <c r="CA460" i="50"/>
  <c r="CB460" i="50"/>
  <c r="CC460" i="50"/>
  <c r="CA15" i="50"/>
  <c r="BZ15" i="50"/>
  <c r="CB15" i="50"/>
  <c r="CC15" i="50"/>
  <c r="CA171" i="50"/>
  <c r="BZ171" i="50"/>
  <c r="CB171" i="50"/>
  <c r="CC171" i="50"/>
  <c r="CB867" i="50"/>
  <c r="CC867" i="50"/>
  <c r="BZ867" i="50"/>
  <c r="CA867" i="50"/>
  <c r="BZ1198" i="50"/>
  <c r="CA1198" i="50"/>
  <c r="CB1198" i="50"/>
  <c r="CC1198" i="50"/>
  <c r="CA115" i="50"/>
  <c r="CC115" i="50"/>
  <c r="BZ115" i="50"/>
  <c r="CB115" i="50"/>
  <c r="CC40" i="50"/>
  <c r="BZ40" i="50"/>
  <c r="CA40" i="50"/>
  <c r="CB40" i="50"/>
  <c r="CB741" i="50"/>
  <c r="CC741" i="50"/>
  <c r="BZ741" i="50"/>
  <c r="CA741" i="50"/>
  <c r="CC411" i="50"/>
  <c r="BZ411" i="50"/>
  <c r="CA411" i="50"/>
  <c r="CB411" i="50"/>
  <c r="BZ1430" i="50"/>
  <c r="CA1430" i="50"/>
  <c r="CB1430" i="50"/>
  <c r="CC1430" i="50"/>
  <c r="CC196" i="50"/>
  <c r="BZ196" i="50"/>
  <c r="CA196" i="50"/>
  <c r="CB196" i="50"/>
  <c r="CB1215" i="50"/>
  <c r="CC1215" i="50"/>
  <c r="BZ1215" i="50"/>
  <c r="CA1215" i="50"/>
  <c r="CB639" i="50"/>
  <c r="CC639" i="50"/>
  <c r="BZ639" i="50"/>
  <c r="CA639" i="50"/>
  <c r="BZ1450" i="50"/>
  <c r="CA1450" i="50"/>
  <c r="CB1450" i="50"/>
  <c r="CC1450" i="50"/>
  <c r="CC579" i="50"/>
  <c r="BZ579" i="50"/>
  <c r="CA579" i="50"/>
  <c r="CB579" i="50"/>
  <c r="BZ1277" i="50"/>
  <c r="CA1277" i="50"/>
  <c r="CB1277" i="50"/>
  <c r="CC1277" i="50"/>
  <c r="CC62" i="50"/>
  <c r="BZ62" i="50"/>
  <c r="CA62" i="50"/>
  <c r="CB62" i="50"/>
  <c r="BZ1446" i="50"/>
  <c r="CA1446" i="50"/>
  <c r="CB1446" i="50"/>
  <c r="CC1446" i="50"/>
  <c r="CC395" i="50"/>
  <c r="BZ395" i="50"/>
  <c r="CA395" i="50"/>
  <c r="CB395" i="50"/>
  <c r="CC261" i="50"/>
  <c r="BZ261" i="50"/>
  <c r="CA261" i="50"/>
  <c r="CB261" i="50"/>
  <c r="BZ1408" i="50"/>
  <c r="CA1408" i="50"/>
  <c r="CB1408" i="50"/>
  <c r="CC1408" i="50"/>
  <c r="BZ852" i="50"/>
  <c r="CA852" i="50"/>
  <c r="CB852" i="50"/>
  <c r="CC852" i="50"/>
  <c r="BZ1180" i="50"/>
  <c r="CA1180" i="50"/>
  <c r="CB1180" i="50"/>
  <c r="CC1180" i="50"/>
  <c r="BZ506" i="50"/>
  <c r="CA506" i="50"/>
  <c r="CB506" i="50"/>
  <c r="CC506" i="50"/>
  <c r="CC52" i="50"/>
  <c r="BZ52" i="50"/>
  <c r="CA52" i="50"/>
  <c r="CB52" i="50"/>
  <c r="BZ940" i="50"/>
  <c r="CA940" i="50"/>
  <c r="CB940" i="50"/>
  <c r="CC940" i="50"/>
  <c r="BZ896" i="50"/>
  <c r="CA896" i="50"/>
  <c r="CB896" i="50"/>
  <c r="CC896" i="50"/>
  <c r="CB727" i="50"/>
  <c r="CC727" i="50"/>
  <c r="BZ727" i="50"/>
  <c r="CA727" i="50"/>
  <c r="BZ134" i="50"/>
  <c r="CA134" i="50"/>
  <c r="CB134" i="50"/>
  <c r="CC134" i="50"/>
  <c r="CC403" i="50"/>
  <c r="BZ403" i="50"/>
  <c r="CA403" i="50"/>
  <c r="CB403" i="50"/>
  <c r="CB829" i="50"/>
  <c r="CC829" i="50"/>
  <c r="BZ829" i="50"/>
  <c r="CA829" i="50"/>
  <c r="CB1191" i="50"/>
  <c r="CC1191" i="50"/>
  <c r="BZ1191" i="50"/>
  <c r="CA1191" i="50"/>
  <c r="BZ1200" i="50"/>
  <c r="CA1200" i="50"/>
  <c r="CB1200" i="50"/>
  <c r="CC1200" i="50"/>
  <c r="BZ630" i="50"/>
  <c r="CA630" i="50"/>
  <c r="CB630" i="50"/>
  <c r="CC630" i="50"/>
  <c r="BZ221" i="50"/>
  <c r="CA221" i="50"/>
  <c r="CB221" i="50"/>
  <c r="CC221" i="50"/>
  <c r="BZ1498" i="50"/>
  <c r="CA1498" i="50"/>
  <c r="CB1498" i="50"/>
  <c r="CC1498" i="50"/>
  <c r="CC180" i="50"/>
  <c r="BZ180" i="50"/>
  <c r="CA180" i="50"/>
  <c r="CB180" i="50"/>
  <c r="BZ862" i="50"/>
  <c r="CA862" i="50"/>
  <c r="CB862" i="50"/>
  <c r="CC862" i="50"/>
  <c r="CC521" i="50"/>
  <c r="BZ521" i="50"/>
  <c r="CA521" i="50"/>
  <c r="CB521" i="50"/>
  <c r="BZ1220" i="50"/>
  <c r="CA1220" i="50"/>
  <c r="CB1220" i="50"/>
  <c r="CC1220" i="50"/>
  <c r="BZ812" i="50"/>
  <c r="CA812" i="50"/>
  <c r="CB812" i="50"/>
  <c r="CC812" i="50"/>
  <c r="BZ1298" i="50"/>
  <c r="CA1298" i="50"/>
  <c r="CB1298" i="50"/>
  <c r="CC1298" i="50"/>
  <c r="BZ270" i="50"/>
  <c r="CA270" i="50"/>
  <c r="CB270" i="50"/>
  <c r="CC270" i="50"/>
  <c r="CB1227" i="50"/>
  <c r="CC1227" i="50"/>
  <c r="BZ1227" i="50"/>
  <c r="CA1227" i="50"/>
  <c r="BZ574" i="50"/>
  <c r="CA574" i="50"/>
  <c r="CB574" i="50"/>
  <c r="CC574" i="50"/>
  <c r="BZ1284" i="50"/>
  <c r="CA1284" i="50"/>
  <c r="CB1284" i="50"/>
  <c r="CC1284" i="50"/>
  <c r="BZ207" i="50"/>
  <c r="CA207" i="50"/>
  <c r="CB207" i="50"/>
  <c r="CC207" i="50"/>
  <c r="CC200" i="50"/>
  <c r="BZ200" i="50"/>
  <c r="CA200" i="50"/>
  <c r="CB200" i="50"/>
  <c r="BZ232" i="50"/>
  <c r="CA232" i="50"/>
  <c r="CB232" i="50"/>
  <c r="CC232" i="50"/>
  <c r="CA39" i="50"/>
  <c r="BZ39" i="50"/>
  <c r="CB39" i="50"/>
  <c r="CC39" i="50"/>
  <c r="CB1097" i="50"/>
  <c r="CC1097" i="50"/>
  <c r="BZ1097" i="50"/>
  <c r="CA1097" i="50"/>
  <c r="BZ1553" i="50"/>
  <c r="CA1553" i="50"/>
  <c r="CB1553" i="50"/>
  <c r="CC1553" i="50"/>
  <c r="CA17" i="50"/>
  <c r="BZ17" i="50"/>
  <c r="CB17" i="50"/>
  <c r="CC17" i="50"/>
  <c r="CB1027" i="50"/>
  <c r="CC1027" i="50"/>
  <c r="BZ1027" i="50"/>
  <c r="CA1027" i="50"/>
  <c r="CB1145" i="50"/>
  <c r="CC1145" i="50"/>
  <c r="BZ1145" i="50"/>
  <c r="CA1145" i="50"/>
  <c r="BZ1272" i="50"/>
  <c r="CA1272" i="50"/>
  <c r="CB1272" i="50"/>
  <c r="CC1272" i="50"/>
  <c r="CC245" i="50"/>
  <c r="BZ245" i="50"/>
  <c r="CA245" i="50"/>
  <c r="CB245" i="50"/>
  <c r="BZ1336" i="50"/>
  <c r="CA1336" i="50"/>
  <c r="CB1336" i="50"/>
  <c r="CC1336" i="50"/>
  <c r="BZ330" i="50"/>
  <c r="CA330" i="50"/>
  <c r="CB330" i="50"/>
  <c r="CC330" i="50"/>
  <c r="BZ1036" i="50"/>
  <c r="CA1036" i="50"/>
  <c r="CB1036" i="50"/>
  <c r="CC1036" i="50"/>
  <c r="BZ356" i="50"/>
  <c r="CA356" i="50"/>
  <c r="CB356" i="50"/>
  <c r="CC356" i="50"/>
  <c r="BZ1192" i="50"/>
  <c r="CA1192" i="50"/>
  <c r="CB1192" i="50"/>
  <c r="CC1192" i="50"/>
  <c r="CC413" i="50"/>
  <c r="BZ413" i="50"/>
  <c r="CA413" i="50"/>
  <c r="CB413" i="50"/>
  <c r="CB767" i="50"/>
  <c r="CC767" i="50"/>
  <c r="BZ767" i="50"/>
  <c r="CA767" i="50"/>
  <c r="BZ310" i="50"/>
  <c r="CA310" i="50"/>
  <c r="CB310" i="50"/>
  <c r="CC310" i="50"/>
  <c r="BZ1184" i="50"/>
  <c r="CA1184" i="50"/>
  <c r="CB1184" i="50"/>
  <c r="CC1184" i="50"/>
  <c r="BZ158" i="50"/>
  <c r="CA158" i="50"/>
  <c r="CB158" i="50"/>
  <c r="CC158" i="50"/>
  <c r="CB645" i="50"/>
  <c r="CC645" i="50"/>
  <c r="BZ645" i="50"/>
  <c r="CA645" i="50"/>
  <c r="BZ666" i="50"/>
  <c r="CA666" i="50"/>
  <c r="CB666" i="50"/>
  <c r="CC666" i="50"/>
  <c r="BZ1518" i="50"/>
  <c r="CA1518" i="50"/>
  <c r="CB1518" i="50"/>
  <c r="CC1518" i="50"/>
  <c r="BZ618" i="50"/>
  <c r="CA618" i="50"/>
  <c r="CB618" i="50"/>
  <c r="CC618" i="50"/>
  <c r="CB1071" i="50"/>
  <c r="CC1071" i="50"/>
  <c r="BZ1071" i="50"/>
  <c r="CA1071" i="50"/>
  <c r="BZ758" i="50"/>
  <c r="CA758" i="50"/>
  <c r="CB758" i="50"/>
  <c r="CC758" i="50"/>
  <c r="BZ1350" i="50"/>
  <c r="CA1350" i="50"/>
  <c r="CB1350" i="50"/>
  <c r="CC1350" i="50"/>
  <c r="BZ1436" i="50"/>
  <c r="CA1436" i="50"/>
  <c r="CB1436" i="50"/>
  <c r="CC1436" i="50"/>
  <c r="BZ492" i="50"/>
  <c r="CA492" i="50"/>
  <c r="CB492" i="50"/>
  <c r="CC492" i="50"/>
  <c r="BZ144" i="50"/>
  <c r="CA144" i="50"/>
  <c r="CB144" i="50"/>
  <c r="CC144" i="50"/>
  <c r="CC297" i="50"/>
  <c r="BZ297" i="50"/>
  <c r="CA297" i="50"/>
  <c r="CB297" i="50"/>
  <c r="CC239" i="50"/>
  <c r="BZ239" i="50"/>
  <c r="CA239" i="50"/>
  <c r="CB239" i="50"/>
  <c r="CC46" i="50"/>
  <c r="BZ46" i="50"/>
  <c r="CA46" i="50"/>
  <c r="CB46" i="50"/>
  <c r="CA145" i="50"/>
  <c r="CB145" i="50"/>
  <c r="CC145" i="50"/>
  <c r="BZ145" i="50"/>
  <c r="CA49" i="50"/>
  <c r="BZ49" i="50"/>
  <c r="CB49" i="50"/>
  <c r="CC49" i="50"/>
  <c r="CC635" i="50"/>
  <c r="BZ635" i="50"/>
  <c r="CA635" i="50"/>
  <c r="CB635" i="50"/>
  <c r="CC503" i="50"/>
  <c r="BZ503" i="50"/>
  <c r="CA503" i="50"/>
  <c r="CB503" i="50"/>
  <c r="CC128" i="50"/>
  <c r="BZ128" i="50"/>
  <c r="CA128" i="50"/>
  <c r="CB128" i="50"/>
  <c r="BZ1140" i="50"/>
  <c r="CA1140" i="50"/>
  <c r="CB1140" i="50"/>
  <c r="CC1140" i="50"/>
  <c r="BZ314" i="50"/>
  <c r="CA314" i="50"/>
  <c r="CB314" i="50"/>
  <c r="CC314" i="50"/>
  <c r="BZ932" i="50"/>
  <c r="CA932" i="50"/>
  <c r="CB932" i="50"/>
  <c r="CC932" i="50"/>
  <c r="CB1243" i="50"/>
  <c r="CC1243" i="50"/>
  <c r="BZ1243" i="50"/>
  <c r="CA1243" i="50"/>
  <c r="CC415" i="50"/>
  <c r="BZ415" i="50"/>
  <c r="CB415" i="50"/>
  <c r="CA415" i="50"/>
  <c r="CB903" i="50"/>
  <c r="CC903" i="50"/>
  <c r="BZ903" i="50"/>
  <c r="CA903" i="50"/>
  <c r="BZ1552" i="50"/>
  <c r="CA1552" i="50"/>
  <c r="CB1552" i="50"/>
  <c r="CC1552" i="50"/>
  <c r="BZ1513" i="50"/>
  <c r="CA1513" i="50"/>
  <c r="CB1513" i="50"/>
  <c r="CC1513" i="50"/>
  <c r="BZ1529" i="50"/>
  <c r="CA1529" i="50"/>
  <c r="CB1529" i="50"/>
  <c r="CC1529" i="50"/>
  <c r="CB851" i="50"/>
  <c r="CC851" i="50"/>
  <c r="BZ851" i="50"/>
  <c r="CA851" i="50"/>
  <c r="CB723" i="50"/>
  <c r="CC723" i="50"/>
  <c r="BZ723" i="50"/>
  <c r="CA723" i="50"/>
  <c r="CB1137" i="50"/>
  <c r="CC1137" i="50"/>
  <c r="BZ1137" i="50"/>
  <c r="CA1137" i="50"/>
  <c r="BZ948" i="50"/>
  <c r="CA948" i="50"/>
  <c r="CB948" i="50"/>
  <c r="CC948" i="50"/>
  <c r="BZ406" i="50"/>
  <c r="CA406" i="50"/>
  <c r="CB406" i="50"/>
  <c r="CC406" i="50"/>
  <c r="CA81" i="50"/>
  <c r="BZ81" i="50"/>
  <c r="CB81" i="50"/>
  <c r="CC81" i="50"/>
  <c r="CB961" i="50"/>
  <c r="CC961" i="50"/>
  <c r="BZ961" i="50"/>
  <c r="CA961" i="50"/>
  <c r="BZ1114" i="50"/>
  <c r="CA1114" i="50"/>
  <c r="CB1114" i="50"/>
  <c r="CC1114" i="50"/>
  <c r="CC607" i="50"/>
  <c r="BZ607" i="50"/>
  <c r="CA607" i="50"/>
  <c r="CB607" i="50"/>
  <c r="BZ1000" i="50"/>
  <c r="CA1000" i="50"/>
  <c r="CB1000" i="50"/>
  <c r="CC1000" i="50"/>
  <c r="BZ1482" i="50"/>
  <c r="CA1482" i="50"/>
  <c r="CB1482" i="50"/>
  <c r="CC1482" i="50"/>
  <c r="BZ1511" i="50"/>
  <c r="CA1511" i="50"/>
  <c r="CB1511" i="50"/>
  <c r="CC1511" i="50"/>
  <c r="BZ1395" i="50"/>
  <c r="CA1395" i="50"/>
  <c r="CB1395" i="50"/>
  <c r="CC1395" i="50"/>
  <c r="BZ1388" i="50"/>
  <c r="CA1388" i="50"/>
  <c r="CB1388" i="50"/>
  <c r="CC1388" i="50"/>
  <c r="BZ1311" i="50"/>
  <c r="CA1311" i="50"/>
  <c r="CB1311" i="50"/>
  <c r="CC1311" i="50"/>
  <c r="CA55" i="50"/>
  <c r="BZ55" i="50"/>
  <c r="CB55" i="50"/>
  <c r="CC55" i="50"/>
  <c r="CC593" i="50"/>
  <c r="BZ593" i="50"/>
  <c r="CA593" i="50"/>
  <c r="CB593" i="50"/>
  <c r="CB981" i="50"/>
  <c r="CC981" i="50"/>
  <c r="BZ981" i="50"/>
  <c r="CA981" i="50"/>
  <c r="CB1225" i="50"/>
  <c r="CC1225" i="50"/>
  <c r="BZ1225" i="50"/>
  <c r="CA1225" i="50"/>
  <c r="CB1161" i="50"/>
  <c r="CC1161" i="50"/>
  <c r="BZ1161" i="50"/>
  <c r="CA1161" i="50"/>
  <c r="BZ1387" i="50"/>
  <c r="CA1387" i="50"/>
  <c r="CB1387" i="50"/>
  <c r="CC1387" i="50"/>
  <c r="CC226" i="50"/>
  <c r="BZ226" i="50"/>
  <c r="CA226" i="50"/>
  <c r="CB226" i="50"/>
  <c r="BZ308" i="50"/>
  <c r="CA308" i="50"/>
  <c r="CB308" i="50"/>
  <c r="CC308" i="50"/>
  <c r="CC531" i="50"/>
  <c r="BZ531" i="50"/>
  <c r="CA531" i="50"/>
  <c r="CB531" i="50"/>
  <c r="CC461" i="50"/>
  <c r="BZ461" i="50"/>
  <c r="CA461" i="50"/>
  <c r="CB461" i="50"/>
  <c r="CB1029" i="50"/>
  <c r="CC1029" i="50"/>
  <c r="BZ1029" i="50"/>
  <c r="CA1029" i="50"/>
  <c r="CB821" i="50"/>
  <c r="CC821" i="50"/>
  <c r="BZ821" i="50"/>
  <c r="CA821" i="50"/>
  <c r="BZ1507" i="50"/>
  <c r="CA1507" i="50"/>
  <c r="CB1507" i="50"/>
  <c r="CC1507" i="50"/>
  <c r="CC475" i="50"/>
  <c r="BZ475" i="50"/>
  <c r="CA475" i="50"/>
  <c r="CB475" i="50"/>
  <c r="BZ1491" i="50"/>
  <c r="CA1491" i="50"/>
  <c r="CB1491" i="50"/>
  <c r="CC1491" i="50"/>
  <c r="BZ1394" i="50"/>
  <c r="CA1394" i="50"/>
  <c r="CB1394" i="50"/>
  <c r="CC1394" i="50"/>
  <c r="CB1115" i="50"/>
  <c r="CC1115" i="50"/>
  <c r="BZ1115" i="50"/>
  <c r="CA1115" i="50"/>
  <c r="CB1249" i="50"/>
  <c r="CC1249" i="50"/>
  <c r="BZ1249" i="50"/>
  <c r="CA1249" i="50"/>
  <c r="BZ1333" i="50"/>
  <c r="CA1333" i="50"/>
  <c r="CB1333" i="50"/>
  <c r="CC1333" i="50"/>
  <c r="CC237" i="50"/>
  <c r="BZ237" i="50"/>
  <c r="CA237" i="50"/>
  <c r="CB237" i="50"/>
  <c r="BZ1470" i="50"/>
  <c r="CA1470" i="50"/>
  <c r="CB1470" i="50"/>
  <c r="CC1470" i="50"/>
  <c r="BZ284" i="50"/>
  <c r="CA284" i="50"/>
  <c r="CB284" i="50"/>
  <c r="CC284" i="50"/>
  <c r="CB1075" i="50"/>
  <c r="CC1075" i="50"/>
  <c r="BZ1075" i="50"/>
  <c r="CA1075" i="50"/>
  <c r="BZ860" i="50"/>
  <c r="CA860" i="50"/>
  <c r="CB860" i="50"/>
  <c r="CC860" i="50"/>
  <c r="CC559" i="50"/>
  <c r="BZ559" i="50"/>
  <c r="CA559" i="50"/>
  <c r="CB559" i="50"/>
  <c r="BZ150" i="50"/>
  <c r="CA150" i="50"/>
  <c r="CB150" i="50"/>
  <c r="CC150" i="50"/>
  <c r="CB857" i="50"/>
  <c r="CC857" i="50"/>
  <c r="BZ857" i="50"/>
  <c r="CA857" i="50"/>
  <c r="BZ1307" i="50"/>
  <c r="CA1307" i="50"/>
  <c r="CB1307" i="50"/>
  <c r="CC1307" i="50"/>
  <c r="BZ1545" i="50"/>
  <c r="CA1545" i="50"/>
  <c r="CB1545" i="50"/>
  <c r="CC1545" i="50"/>
  <c r="CB897" i="50"/>
  <c r="CC897" i="50"/>
  <c r="BZ897" i="50"/>
  <c r="CA897" i="50"/>
  <c r="CC18" i="50"/>
  <c r="BZ18" i="50"/>
  <c r="CA18" i="50"/>
  <c r="CB18" i="50"/>
  <c r="BZ1070" i="50"/>
  <c r="CA1070" i="50"/>
  <c r="CB1070" i="50"/>
  <c r="CC1070" i="50"/>
  <c r="BZ1515" i="50"/>
  <c r="CA1515" i="50"/>
  <c r="CB1515" i="50"/>
  <c r="CC1515" i="50"/>
  <c r="BZ1351" i="50"/>
  <c r="CA1351" i="50"/>
  <c r="CB1351" i="50"/>
  <c r="CC1351" i="50"/>
  <c r="BZ1294" i="50"/>
  <c r="CA1294" i="50"/>
  <c r="CB1294" i="50"/>
  <c r="CC1294" i="50"/>
  <c r="CB1209" i="50"/>
  <c r="CC1209" i="50"/>
  <c r="BZ1209" i="50"/>
  <c r="CA1209" i="50"/>
  <c r="BZ1278" i="50"/>
  <c r="CA1278" i="50"/>
  <c r="CB1278" i="50"/>
  <c r="CC1278" i="50"/>
  <c r="BZ1267" i="50"/>
  <c r="CA1267" i="50"/>
  <c r="CB1267" i="50"/>
  <c r="CC1267" i="50"/>
  <c r="CB791" i="50"/>
  <c r="CC791" i="50"/>
  <c r="BZ791" i="50"/>
  <c r="CA791" i="50"/>
  <c r="BZ1339" i="50"/>
  <c r="CA1339" i="50"/>
  <c r="CB1339" i="50"/>
  <c r="CC1339" i="50"/>
  <c r="BZ952" i="50"/>
  <c r="CA952" i="50"/>
  <c r="CB952" i="50"/>
  <c r="CC952" i="50"/>
  <c r="BZ734" i="50"/>
  <c r="CA734" i="50"/>
  <c r="CB734" i="50"/>
  <c r="CC734" i="50"/>
  <c r="BZ878" i="50"/>
  <c r="CA878" i="50"/>
  <c r="CB878" i="50"/>
  <c r="CC878" i="50"/>
  <c r="BZ972" i="50"/>
  <c r="CA972" i="50"/>
  <c r="CB972" i="50"/>
  <c r="CC972" i="50"/>
  <c r="CA45" i="50"/>
  <c r="BZ45" i="50"/>
  <c r="CC45" i="50"/>
  <c r="CB45" i="50"/>
  <c r="BZ1400" i="50"/>
  <c r="CA1400" i="50"/>
  <c r="CB1400" i="50"/>
  <c r="CC1400" i="50"/>
  <c r="BZ298" i="50"/>
  <c r="CA298" i="50"/>
  <c r="CB298" i="50"/>
  <c r="CC298" i="50"/>
  <c r="BZ624" i="50"/>
  <c r="CA624" i="50"/>
  <c r="CB624" i="50"/>
  <c r="CC624" i="50"/>
  <c r="BZ1038" i="50"/>
  <c r="CA1038" i="50"/>
  <c r="CB1038" i="50"/>
  <c r="CC1038" i="50"/>
  <c r="BZ360" i="50"/>
  <c r="CA360" i="50"/>
  <c r="CB360" i="50"/>
  <c r="CC360" i="50"/>
  <c r="BZ976" i="50"/>
  <c r="CA976" i="50"/>
  <c r="CB976" i="50"/>
  <c r="CC976" i="50"/>
  <c r="CB1213" i="50"/>
  <c r="CC1213" i="50"/>
  <c r="BZ1213" i="50"/>
  <c r="CA1213" i="50"/>
  <c r="BZ1302" i="50"/>
  <c r="CA1302" i="50"/>
  <c r="CB1302" i="50"/>
  <c r="CC1302" i="50"/>
  <c r="CB653" i="50"/>
  <c r="CC653" i="50"/>
  <c r="BZ653" i="50"/>
  <c r="CA653" i="50"/>
  <c r="CA99" i="50"/>
  <c r="BZ99" i="50"/>
  <c r="CB99" i="50"/>
  <c r="CC99" i="50"/>
  <c r="CB875" i="50"/>
  <c r="CC875" i="50"/>
  <c r="BZ875" i="50"/>
  <c r="CA875" i="50"/>
  <c r="CB959" i="50"/>
  <c r="CC959" i="50"/>
  <c r="BZ959" i="50"/>
  <c r="CA959" i="50"/>
  <c r="CC589" i="50"/>
  <c r="BZ589" i="50"/>
  <c r="CA589" i="50"/>
  <c r="CB589" i="50"/>
  <c r="BZ886" i="50"/>
  <c r="CA886" i="50"/>
  <c r="CB886" i="50"/>
  <c r="CC886" i="50"/>
  <c r="CB1035" i="50"/>
  <c r="CC1035" i="50"/>
  <c r="BZ1035" i="50"/>
  <c r="CA1035" i="50"/>
  <c r="BZ1202" i="50"/>
  <c r="CA1202" i="50"/>
  <c r="CB1202" i="50"/>
  <c r="CC1202" i="50"/>
  <c r="CC186" i="50"/>
  <c r="BZ186" i="50"/>
  <c r="CA186" i="50"/>
  <c r="CB186" i="50"/>
  <c r="BZ922" i="50"/>
  <c r="CA922" i="50"/>
  <c r="CB922" i="50"/>
  <c r="CC922" i="50"/>
  <c r="BZ564" i="50"/>
  <c r="CA564" i="50"/>
  <c r="CB564" i="50"/>
  <c r="CC564" i="50"/>
  <c r="BZ1104" i="50"/>
  <c r="CA1104" i="50"/>
  <c r="CB1104" i="50"/>
  <c r="CC1104" i="50"/>
  <c r="BZ374" i="50"/>
  <c r="CA374" i="50"/>
  <c r="CB374" i="50"/>
  <c r="CC374" i="50"/>
  <c r="BZ1342" i="50"/>
  <c r="CA1342" i="50"/>
  <c r="CB1342" i="50"/>
  <c r="CC1342" i="50"/>
  <c r="BZ1401" i="50"/>
  <c r="CA1401" i="50"/>
  <c r="CB1401" i="50"/>
  <c r="CC1401" i="50"/>
  <c r="BZ246" i="50"/>
  <c r="CA246" i="50"/>
  <c r="CB246" i="50"/>
  <c r="CC246" i="50"/>
  <c r="CB647" i="50"/>
  <c r="CC647" i="50"/>
  <c r="BZ647" i="50"/>
  <c r="CA647" i="50"/>
  <c r="BZ424" i="50"/>
  <c r="CA424" i="50"/>
  <c r="CB424" i="50"/>
  <c r="CC424" i="50"/>
  <c r="BZ512" i="50"/>
  <c r="CA512" i="50"/>
  <c r="CB512" i="50"/>
  <c r="CC512" i="50"/>
  <c r="CC114" i="50"/>
  <c r="BZ114" i="50"/>
  <c r="CA114" i="50"/>
  <c r="CB114" i="50"/>
  <c r="CC216" i="50"/>
  <c r="BZ216" i="50"/>
  <c r="CA216" i="50"/>
  <c r="CB216" i="50"/>
  <c r="BZ1154" i="50"/>
  <c r="CA1154" i="50"/>
  <c r="CB1154" i="50"/>
  <c r="CC1154" i="50"/>
  <c r="BZ288" i="50"/>
  <c r="CA288" i="50"/>
  <c r="CB288" i="50"/>
  <c r="CC288" i="50"/>
  <c r="BZ1006" i="50"/>
  <c r="CA1006" i="50"/>
  <c r="CB1006" i="50"/>
  <c r="CC1006" i="50"/>
  <c r="CA27" i="50"/>
  <c r="BZ27" i="50"/>
  <c r="CB27" i="50"/>
  <c r="CC27" i="50"/>
  <c r="CC206" i="50"/>
  <c r="BZ206" i="50"/>
  <c r="CA206" i="50"/>
  <c r="CB206" i="50"/>
  <c r="CC465" i="50"/>
  <c r="BZ465" i="50"/>
  <c r="CA465" i="50"/>
  <c r="CB465" i="50"/>
  <c r="BZ884" i="50"/>
  <c r="CA884" i="50"/>
  <c r="CB884" i="50"/>
  <c r="CC884" i="50"/>
  <c r="BZ1271" i="50"/>
  <c r="CA1271" i="50"/>
  <c r="CB1271" i="50"/>
  <c r="CC1271" i="50"/>
  <c r="BZ650" i="50"/>
  <c r="CA650" i="50"/>
  <c r="CB650" i="50"/>
  <c r="CC650" i="50"/>
  <c r="CB701" i="50"/>
  <c r="CC701" i="50"/>
  <c r="BZ701" i="50"/>
  <c r="CA701" i="50"/>
  <c r="BZ696" i="50"/>
  <c r="CA696" i="50"/>
  <c r="CB696" i="50"/>
  <c r="CC696" i="50"/>
  <c r="CA9" i="50"/>
  <c r="BZ9" i="50"/>
  <c r="CB9" i="50"/>
  <c r="CC9" i="50"/>
  <c r="CB721" i="50"/>
  <c r="CC721" i="50"/>
  <c r="BZ721" i="50"/>
  <c r="CA721" i="50"/>
  <c r="CC74" i="50"/>
  <c r="CA74" i="50"/>
  <c r="CB74" i="50"/>
  <c r="BZ74" i="50"/>
  <c r="BZ1390" i="50"/>
  <c r="CA1390" i="50"/>
  <c r="CB1390" i="50"/>
  <c r="CC1390" i="50"/>
  <c r="CB673" i="50"/>
  <c r="CC673" i="50"/>
  <c r="BZ673" i="50"/>
  <c r="CA673" i="50"/>
  <c r="BZ1535" i="50"/>
  <c r="CA1535" i="50"/>
  <c r="CB1535" i="50"/>
  <c r="CC1535" i="50"/>
  <c r="BZ1269" i="50"/>
  <c r="CA1269" i="50"/>
  <c r="CB1269" i="50"/>
  <c r="CC1269" i="50"/>
  <c r="CA125" i="50"/>
  <c r="BZ125" i="50"/>
  <c r="CB125" i="50"/>
  <c r="CC125" i="50"/>
  <c r="BZ203" i="50"/>
  <c r="CA203" i="50"/>
  <c r="CB203" i="50"/>
  <c r="CC203" i="50"/>
  <c r="BZ1441" i="50"/>
  <c r="CA1441" i="50"/>
  <c r="CB1441" i="50"/>
  <c r="CC1441" i="50"/>
  <c r="CB1065" i="50"/>
  <c r="CC1065" i="50"/>
  <c r="BZ1065" i="50"/>
  <c r="CA1065" i="50"/>
  <c r="BZ1385" i="50"/>
  <c r="CA1385" i="50"/>
  <c r="CB1385" i="50"/>
  <c r="CC1385" i="50"/>
  <c r="BZ1431" i="50"/>
  <c r="CA1431" i="50"/>
  <c r="CB1431" i="50"/>
  <c r="CC1431" i="50"/>
  <c r="BZ272" i="50"/>
  <c r="CA272" i="50"/>
  <c r="CB272" i="50"/>
  <c r="CC272" i="50"/>
  <c r="BZ1166" i="50"/>
  <c r="CA1166" i="50"/>
  <c r="CB1166" i="50"/>
  <c r="CC1166" i="50"/>
  <c r="CB925" i="50"/>
  <c r="CC925" i="50"/>
  <c r="BZ925" i="50"/>
  <c r="CA925" i="50"/>
  <c r="CC130" i="50"/>
  <c r="BZ130" i="50"/>
  <c r="CA130" i="50"/>
  <c r="CB130" i="50"/>
  <c r="CC212" i="50"/>
  <c r="BZ212" i="50"/>
  <c r="CA212" i="50"/>
  <c r="CB212" i="50"/>
  <c r="BZ1196" i="50"/>
  <c r="CA1196" i="50"/>
  <c r="CB1196" i="50"/>
  <c r="CC1196" i="50"/>
  <c r="BZ1481" i="50"/>
  <c r="CA1481" i="50"/>
  <c r="CB1481" i="50"/>
  <c r="CC1481" i="50"/>
  <c r="CB1051" i="50"/>
  <c r="CC1051" i="50"/>
  <c r="BZ1051" i="50"/>
  <c r="CA1051" i="50"/>
  <c r="BZ902" i="50"/>
  <c r="CA902" i="50"/>
  <c r="CB902" i="50"/>
  <c r="CC902" i="50"/>
  <c r="BZ1456" i="50"/>
  <c r="CA1456" i="50"/>
  <c r="CB1456" i="50"/>
  <c r="CC1456" i="50"/>
  <c r="CB1043" i="50"/>
  <c r="CC1043" i="50"/>
  <c r="BZ1043" i="50"/>
  <c r="CA1043" i="50"/>
  <c r="CC303" i="50"/>
  <c r="BZ303" i="50"/>
  <c r="CA303" i="50"/>
  <c r="CB303" i="50"/>
  <c r="BZ592" i="50"/>
  <c r="CA592" i="50"/>
  <c r="CB592" i="50"/>
  <c r="CC592" i="50"/>
  <c r="BZ508" i="50"/>
  <c r="CA508" i="50"/>
  <c r="CB508" i="50"/>
  <c r="CC508" i="50"/>
  <c r="BZ986" i="50"/>
  <c r="CA986" i="50"/>
  <c r="CB986" i="50"/>
  <c r="CC986" i="50"/>
  <c r="BZ418" i="50"/>
  <c r="CA418" i="50"/>
  <c r="CB418" i="50"/>
  <c r="CC418" i="50"/>
  <c r="CB1149" i="50"/>
  <c r="CC1149" i="50"/>
  <c r="BZ1149" i="50"/>
  <c r="CA1149" i="50"/>
  <c r="BZ1389" i="50"/>
  <c r="CA1389" i="50"/>
  <c r="CB1389" i="50"/>
  <c r="CC1389" i="50"/>
  <c r="BZ1090" i="50"/>
  <c r="CA1090" i="50"/>
  <c r="CB1090" i="50"/>
  <c r="CC1090" i="50"/>
  <c r="BZ1148" i="50"/>
  <c r="CA1148" i="50"/>
  <c r="CB1148" i="50"/>
  <c r="CC1148" i="50"/>
  <c r="CC243" i="50"/>
  <c r="BZ243" i="50"/>
  <c r="CA243" i="50"/>
  <c r="CB243" i="50"/>
  <c r="BZ189" i="50"/>
  <c r="CA189" i="50"/>
  <c r="CB189" i="50"/>
  <c r="CC189" i="50"/>
  <c r="CB747" i="50"/>
  <c r="CC747" i="50"/>
  <c r="BZ747" i="50"/>
  <c r="CA747" i="50"/>
  <c r="CB753" i="50"/>
  <c r="CC753" i="50"/>
  <c r="BZ753" i="50"/>
  <c r="CA753" i="50"/>
  <c r="CC118" i="50"/>
  <c r="CA118" i="50"/>
  <c r="CB118" i="50"/>
  <c r="BZ118" i="50"/>
  <c r="CC377" i="50"/>
  <c r="BZ377" i="50"/>
  <c r="CA377" i="50"/>
  <c r="CB377" i="50"/>
  <c r="BZ1486" i="50"/>
  <c r="CA1486" i="50"/>
  <c r="CB1486" i="50"/>
  <c r="CC1486" i="50"/>
  <c r="BZ1100" i="50"/>
  <c r="CA1100" i="50"/>
  <c r="CB1100" i="50"/>
  <c r="CC1100" i="50"/>
  <c r="BZ1230" i="50"/>
  <c r="CA1230" i="50"/>
  <c r="CB1230" i="50"/>
  <c r="CC1230" i="50"/>
  <c r="BZ1365" i="50"/>
  <c r="CA1365" i="50"/>
  <c r="CB1365" i="50"/>
  <c r="CC1365" i="50"/>
  <c r="CB1021" i="50"/>
  <c r="CC1021" i="50"/>
  <c r="BZ1021" i="50"/>
  <c r="CA1021" i="50"/>
  <c r="CC1562" i="50"/>
  <c r="BZ1562" i="50"/>
  <c r="CA1562" i="50"/>
  <c r="CB1562" i="50"/>
  <c r="BZ1262" i="50"/>
  <c r="CA1262" i="50"/>
  <c r="CB1262" i="50"/>
  <c r="CC1262" i="50"/>
  <c r="BZ1002" i="50"/>
  <c r="CA1002" i="50"/>
  <c r="CB1002" i="50"/>
  <c r="CC1002" i="50"/>
  <c r="BZ494" i="50"/>
  <c r="CA494" i="50"/>
  <c r="CB494" i="50"/>
  <c r="CC494" i="50"/>
  <c r="CB1165" i="50"/>
  <c r="CC1165" i="50"/>
  <c r="BZ1165" i="50"/>
  <c r="CA1165" i="50"/>
  <c r="BZ888" i="50"/>
  <c r="CA888" i="50"/>
  <c r="CB888" i="50"/>
  <c r="CC888" i="50"/>
  <c r="CB1015" i="50"/>
  <c r="CC1015" i="50"/>
  <c r="BZ1015" i="50"/>
  <c r="CA1015" i="50"/>
  <c r="CB769" i="50"/>
  <c r="CC769" i="50"/>
  <c r="BZ769" i="50"/>
  <c r="CA769" i="50"/>
  <c r="CA21" i="50"/>
  <c r="BZ21" i="50"/>
  <c r="CB21" i="50"/>
  <c r="CC21" i="50"/>
  <c r="BZ756" i="50"/>
  <c r="CA756" i="50"/>
  <c r="CB756" i="50"/>
  <c r="CC756" i="50"/>
  <c r="BZ710" i="50"/>
  <c r="CA710" i="50"/>
  <c r="CB710" i="50"/>
  <c r="CC710" i="50"/>
  <c r="CB989" i="50"/>
  <c r="CC989" i="50"/>
  <c r="BZ989" i="50"/>
  <c r="CA989" i="50"/>
  <c r="CB751" i="50"/>
  <c r="CC751" i="50"/>
  <c r="BZ751" i="50"/>
  <c r="CA751" i="50"/>
  <c r="CC375" i="50"/>
  <c r="BZ375" i="50"/>
  <c r="CA375" i="50"/>
  <c r="CB375" i="50"/>
  <c r="BZ1325" i="50"/>
  <c r="CA1325" i="50"/>
  <c r="CB1325" i="50"/>
  <c r="CC1325" i="50"/>
  <c r="CB963" i="50"/>
  <c r="CC963" i="50"/>
  <c r="BZ963" i="50"/>
  <c r="CA963" i="50"/>
  <c r="CB861" i="50"/>
  <c r="CC861" i="50"/>
  <c r="BZ861" i="50"/>
  <c r="CA861" i="50"/>
  <c r="CC88" i="50"/>
  <c r="BZ88" i="50"/>
  <c r="CA88" i="50"/>
  <c r="CB88" i="50"/>
  <c r="CB707" i="50"/>
  <c r="CC707" i="50"/>
  <c r="BZ707" i="50"/>
  <c r="CA707" i="50"/>
  <c r="CC263" i="50"/>
  <c r="BZ263" i="50"/>
  <c r="CA263" i="50"/>
  <c r="CB263" i="50"/>
  <c r="BZ1534" i="50"/>
  <c r="CA1534" i="50"/>
  <c r="CB1534" i="50"/>
  <c r="CC1534" i="50"/>
  <c r="CC257" i="50"/>
  <c r="BZ257" i="50"/>
  <c r="CA257" i="50"/>
  <c r="CB257" i="50"/>
  <c r="BZ462" i="50"/>
  <c r="CA462" i="50"/>
  <c r="CB462" i="50"/>
  <c r="CC462" i="50"/>
  <c r="CB807" i="50"/>
  <c r="CC807" i="50"/>
  <c r="BZ807" i="50"/>
  <c r="CA807" i="50"/>
  <c r="CC373" i="50"/>
  <c r="BZ373" i="50"/>
  <c r="CA373" i="50"/>
  <c r="CB373" i="50"/>
  <c r="CC247" i="50"/>
  <c r="BZ247" i="50"/>
  <c r="CA247" i="50"/>
  <c r="CB247" i="50"/>
  <c r="CA19" i="50"/>
  <c r="BZ19" i="50"/>
  <c r="CB19" i="50"/>
  <c r="CC19" i="50"/>
  <c r="CC214" i="50"/>
  <c r="BZ214" i="50"/>
  <c r="CA214" i="50"/>
  <c r="CB214" i="50"/>
  <c r="CC331" i="50"/>
  <c r="BZ331" i="50"/>
  <c r="CA331" i="50"/>
  <c r="CB331" i="50"/>
  <c r="BZ1406" i="50"/>
  <c r="CA1406" i="50"/>
  <c r="CB1406" i="50"/>
  <c r="CC1406" i="50"/>
  <c r="BZ556" i="50"/>
  <c r="CA556" i="50"/>
  <c r="CB556" i="50"/>
  <c r="CC556" i="50"/>
  <c r="CB1207" i="50"/>
  <c r="CC1207" i="50"/>
  <c r="BZ1207" i="50"/>
  <c r="CA1207" i="50"/>
  <c r="CA41" i="50"/>
  <c r="BZ41" i="50"/>
  <c r="CB41" i="50"/>
  <c r="CC41" i="50"/>
  <c r="CC451" i="50"/>
  <c r="BZ451" i="50"/>
  <c r="CA451" i="50"/>
  <c r="CB451" i="50"/>
  <c r="CC537" i="50"/>
  <c r="BZ537" i="50"/>
  <c r="CA537" i="50"/>
  <c r="CB537" i="50"/>
  <c r="BZ994" i="50"/>
  <c r="CA994" i="50"/>
  <c r="CB994" i="50"/>
  <c r="CC994" i="50"/>
  <c r="BZ1528" i="50"/>
  <c r="CA1528" i="50"/>
  <c r="CB1528" i="50"/>
  <c r="CC1528" i="50"/>
  <c r="BZ1490" i="50"/>
  <c r="CA1490" i="50"/>
  <c r="CB1490" i="50"/>
  <c r="CC1490" i="50"/>
  <c r="CB1099" i="50"/>
  <c r="CC1099" i="50"/>
  <c r="BZ1099" i="50"/>
  <c r="CA1099" i="50"/>
  <c r="CB957" i="50"/>
  <c r="CC957" i="50"/>
  <c r="BZ957" i="50"/>
  <c r="CA957" i="50"/>
  <c r="BZ400" i="50"/>
  <c r="CA400" i="50"/>
  <c r="CB400" i="50"/>
  <c r="CC400" i="50"/>
  <c r="CB811" i="50"/>
  <c r="CC811" i="50"/>
  <c r="BZ811" i="50"/>
  <c r="CA811" i="50"/>
  <c r="CB657" i="50"/>
  <c r="CC657" i="50"/>
  <c r="BZ657" i="50"/>
  <c r="CA657" i="50"/>
  <c r="BZ1190" i="50"/>
  <c r="CA1190" i="50"/>
  <c r="CB1190" i="50"/>
  <c r="CC1190" i="50"/>
  <c r="BZ316" i="50"/>
  <c r="CA316" i="50"/>
  <c r="CB316" i="50"/>
  <c r="CC316" i="50"/>
  <c r="BZ590" i="50"/>
  <c r="CA590" i="50"/>
  <c r="CB590" i="50"/>
  <c r="CC590" i="50"/>
  <c r="BZ1370" i="50"/>
  <c r="CA1370" i="50"/>
  <c r="CB1370" i="50"/>
  <c r="CC1370" i="50"/>
  <c r="CB1185" i="50"/>
  <c r="CC1185" i="50"/>
  <c r="BZ1185" i="50"/>
  <c r="CA1185" i="50"/>
  <c r="BZ1512" i="50"/>
  <c r="CA1512" i="50"/>
  <c r="CB1512" i="50"/>
  <c r="CC1512" i="50"/>
  <c r="CC227" i="50"/>
  <c r="BZ227" i="50"/>
  <c r="CA227" i="50"/>
  <c r="CB227" i="50"/>
  <c r="CC569" i="50"/>
  <c r="BZ569" i="50"/>
  <c r="CA569" i="50"/>
  <c r="CB569" i="50"/>
  <c r="BZ302" i="50"/>
  <c r="CA302" i="50"/>
  <c r="CB302" i="50"/>
  <c r="CC302" i="50"/>
  <c r="CB991" i="50"/>
  <c r="CC991" i="50"/>
  <c r="BZ991" i="50"/>
  <c r="CA991" i="50"/>
  <c r="CB969" i="50"/>
  <c r="CC969" i="50"/>
  <c r="BZ969" i="50"/>
  <c r="CA969" i="50"/>
  <c r="BZ1326" i="50"/>
  <c r="CA1326" i="50"/>
  <c r="CB1326" i="50"/>
  <c r="CC1326" i="50"/>
  <c r="BZ364" i="50"/>
  <c r="CA364" i="50"/>
  <c r="CB364" i="50"/>
  <c r="CC364" i="50"/>
  <c r="CC629" i="50"/>
  <c r="BZ629" i="50"/>
  <c r="CA629" i="50"/>
  <c r="CB629" i="50"/>
  <c r="BZ894" i="50"/>
  <c r="CA894" i="50"/>
  <c r="CB894" i="50"/>
  <c r="CC894" i="50"/>
  <c r="BZ970" i="50"/>
  <c r="CA970" i="50"/>
  <c r="CB970" i="50"/>
  <c r="CC970" i="50"/>
  <c r="BZ824" i="50"/>
  <c r="CA824" i="50"/>
  <c r="CB824" i="50"/>
  <c r="CC824" i="50"/>
  <c r="CB703" i="50"/>
  <c r="CC703" i="50"/>
  <c r="BZ703" i="50"/>
  <c r="CA703" i="50"/>
  <c r="BZ1524" i="50"/>
  <c r="CA1524" i="50"/>
  <c r="CB1524" i="50"/>
  <c r="CC1524" i="50"/>
  <c r="BZ1422" i="50"/>
  <c r="CA1422" i="50"/>
  <c r="CB1422" i="50"/>
  <c r="CC1422" i="50"/>
  <c r="BZ502" i="50"/>
  <c r="CA502" i="50"/>
  <c r="CB502" i="50"/>
  <c r="CC502" i="50"/>
  <c r="BZ1259" i="50"/>
  <c r="CA1259" i="50"/>
  <c r="CB1259" i="50"/>
  <c r="CC1259" i="50"/>
  <c r="CC80" i="50"/>
  <c r="CB80" i="50"/>
  <c r="BZ80" i="50"/>
  <c r="CA80" i="50"/>
  <c r="BZ1439" i="50"/>
  <c r="CA1439" i="50"/>
  <c r="CB1439" i="50"/>
  <c r="CC1439" i="50"/>
  <c r="CC1558" i="50"/>
  <c r="BZ1558" i="50"/>
  <c r="CA1558" i="50"/>
  <c r="CB1558" i="50"/>
  <c r="CB1167" i="50"/>
  <c r="CC1167" i="50"/>
  <c r="BZ1167" i="50"/>
  <c r="CA1167" i="50"/>
  <c r="BZ1474" i="50"/>
  <c r="CA1474" i="50"/>
  <c r="CB1474" i="50"/>
  <c r="CC1474" i="50"/>
  <c r="CA157" i="50"/>
  <c r="BZ157" i="50"/>
  <c r="CB157" i="50"/>
  <c r="CC157" i="50"/>
  <c r="CB817" i="50"/>
  <c r="CC817" i="50"/>
  <c r="BZ817" i="50"/>
  <c r="CA817" i="50"/>
  <c r="BZ652" i="50"/>
  <c r="CA652" i="50"/>
  <c r="CB652" i="50"/>
  <c r="CC652" i="50"/>
  <c r="CB1007" i="50"/>
  <c r="CC1007" i="50"/>
  <c r="BZ1007" i="50"/>
  <c r="CA1007" i="50"/>
  <c r="CB1019" i="50"/>
  <c r="CC1019" i="50"/>
  <c r="BZ1019" i="50"/>
  <c r="CA1019" i="50"/>
  <c r="BZ1561" i="50"/>
  <c r="CA1561" i="50"/>
  <c r="CB1561" i="50"/>
  <c r="CC1561" i="50"/>
  <c r="BZ622" i="50"/>
  <c r="CA622" i="50"/>
  <c r="CB622" i="50"/>
  <c r="CC622" i="50"/>
  <c r="CB671" i="50"/>
  <c r="CC671" i="50"/>
  <c r="BZ671" i="50"/>
  <c r="CA671" i="50"/>
  <c r="CC567" i="50"/>
  <c r="BZ567" i="50"/>
  <c r="CA567" i="50"/>
  <c r="CB567" i="50"/>
  <c r="BZ1514" i="50"/>
  <c r="CA1514" i="50"/>
  <c r="CB1514" i="50"/>
  <c r="CC1514" i="50"/>
  <c r="CC493" i="50"/>
  <c r="BZ493" i="50"/>
  <c r="CA493" i="50"/>
  <c r="CB493" i="50"/>
  <c r="CC24" i="50"/>
  <c r="BZ24" i="50"/>
  <c r="CA24" i="50"/>
  <c r="CB24" i="50"/>
  <c r="CB1085" i="50"/>
  <c r="CC1085" i="50"/>
  <c r="BZ1085" i="50"/>
  <c r="CA1085" i="50"/>
  <c r="CB1125" i="50"/>
  <c r="CC1125" i="50"/>
  <c r="BZ1125" i="50"/>
  <c r="CA1125" i="50"/>
  <c r="CB1069" i="50"/>
  <c r="CC1069" i="50"/>
  <c r="BZ1069" i="50"/>
  <c r="CA1069" i="50"/>
  <c r="BZ1112" i="50"/>
  <c r="CA1112" i="50"/>
  <c r="CB1112" i="50"/>
  <c r="CC1112" i="50"/>
  <c r="BZ1340" i="50"/>
  <c r="CA1340" i="50"/>
  <c r="CB1340" i="50"/>
  <c r="CC1340" i="50"/>
  <c r="BZ1399" i="50"/>
  <c r="CA1399" i="50"/>
  <c r="CB1399" i="50"/>
  <c r="CC1399" i="50"/>
  <c r="BZ1246" i="50"/>
  <c r="CA1246" i="50"/>
  <c r="CB1246" i="50"/>
  <c r="CC1246" i="50"/>
  <c r="CB1253" i="50"/>
  <c r="CC1253" i="50"/>
  <c r="BZ1253" i="50"/>
  <c r="CA1253" i="50"/>
  <c r="BZ488" i="50"/>
  <c r="CA488" i="50"/>
  <c r="CB488" i="50"/>
  <c r="CC488" i="50"/>
  <c r="BZ858" i="50"/>
  <c r="CA858" i="50"/>
  <c r="CB858" i="50"/>
  <c r="CC858" i="50"/>
  <c r="BZ1287" i="50"/>
  <c r="CA1287" i="50"/>
  <c r="CB1287" i="50"/>
  <c r="CC1287" i="50"/>
  <c r="BZ1413" i="50"/>
  <c r="CA1413" i="50"/>
  <c r="CB1413" i="50"/>
  <c r="CC1413" i="50"/>
  <c r="BZ1260" i="50"/>
  <c r="CA1260" i="50"/>
  <c r="CB1260" i="50"/>
  <c r="CC1260" i="50"/>
  <c r="BZ1264" i="50"/>
  <c r="CA1264" i="50"/>
  <c r="CB1264" i="50"/>
  <c r="CC1264" i="50"/>
  <c r="CC445" i="50"/>
  <c r="BZ445" i="50"/>
  <c r="CA445" i="50"/>
  <c r="CB445" i="50"/>
  <c r="CC281" i="50"/>
  <c r="BZ281" i="50"/>
  <c r="CA281" i="50"/>
  <c r="CB281" i="50"/>
  <c r="BZ456" i="50"/>
  <c r="CA456" i="50"/>
  <c r="CB456" i="50"/>
  <c r="CC456" i="50"/>
  <c r="CC625" i="50"/>
  <c r="BZ625" i="50"/>
  <c r="CA625" i="50"/>
  <c r="CB625" i="50"/>
  <c r="CB955" i="50"/>
  <c r="CC955" i="50"/>
  <c r="BZ955" i="50"/>
  <c r="CA955" i="50"/>
  <c r="BZ698" i="50"/>
  <c r="CA698" i="50"/>
  <c r="CB698" i="50"/>
  <c r="CC698" i="50"/>
  <c r="CB713" i="50"/>
  <c r="CC713" i="50"/>
  <c r="BZ713" i="50"/>
  <c r="CA713" i="50"/>
  <c r="BZ1282" i="50"/>
  <c r="CA1282" i="50"/>
  <c r="CB1282" i="50"/>
  <c r="CC1282" i="50"/>
  <c r="CC124" i="50"/>
  <c r="BZ124" i="50"/>
  <c r="CA124" i="50"/>
  <c r="CB124" i="50"/>
  <c r="BZ1418" i="50"/>
  <c r="CA1418" i="50"/>
  <c r="CB1418" i="50"/>
  <c r="CC1418" i="50"/>
  <c r="BZ572" i="50"/>
  <c r="CA572" i="50"/>
  <c r="CB572" i="50"/>
  <c r="CC572" i="50"/>
  <c r="BZ980" i="50"/>
  <c r="CA980" i="50"/>
  <c r="CB980" i="50"/>
  <c r="CC980" i="50"/>
  <c r="CA31" i="50"/>
  <c r="BZ31" i="50"/>
  <c r="CB31" i="50"/>
  <c r="CC31" i="50"/>
  <c r="CB725" i="50"/>
  <c r="CC725" i="50"/>
  <c r="BZ725" i="50"/>
  <c r="CA725" i="50"/>
  <c r="BZ1551" i="50"/>
  <c r="CA1551" i="50"/>
  <c r="CB1551" i="50"/>
  <c r="CC1551" i="50"/>
  <c r="CA53" i="50"/>
  <c r="BZ53" i="50"/>
  <c r="CB53" i="50"/>
  <c r="CC53" i="50"/>
  <c r="CC84" i="50"/>
  <c r="BZ84" i="50"/>
  <c r="CA84" i="50"/>
  <c r="CB84" i="50"/>
  <c r="CB869" i="50"/>
  <c r="CC869" i="50"/>
  <c r="BZ869" i="50"/>
  <c r="CA869" i="50"/>
  <c r="CB1061" i="50"/>
  <c r="CC1061" i="50"/>
  <c r="BZ1061" i="50"/>
  <c r="CA1061" i="50"/>
  <c r="CC90" i="50"/>
  <c r="CA90" i="50"/>
  <c r="CB90" i="50"/>
  <c r="BZ90" i="50"/>
  <c r="CC222" i="50"/>
  <c r="BZ222" i="50"/>
  <c r="CA222" i="50"/>
  <c r="CB222" i="50"/>
  <c r="CB1251" i="50"/>
  <c r="CC1251" i="50"/>
  <c r="BZ1251" i="50"/>
  <c r="CA1251" i="50"/>
  <c r="CB1141" i="50"/>
  <c r="CC1141" i="50"/>
  <c r="BZ1141" i="50"/>
  <c r="CA1141" i="50"/>
  <c r="CB1011" i="50"/>
  <c r="CC1011" i="50"/>
  <c r="BZ1011" i="50"/>
  <c r="CA1011" i="50"/>
  <c r="CB665" i="50"/>
  <c r="CC665" i="50"/>
  <c r="BZ665" i="50"/>
  <c r="CA665" i="50"/>
  <c r="BZ1504" i="50"/>
  <c r="CA1504" i="50"/>
  <c r="CB1504" i="50"/>
  <c r="CC1504" i="50"/>
  <c r="BZ282" i="50"/>
  <c r="CA282" i="50"/>
  <c r="CB282" i="50"/>
  <c r="CC282" i="50"/>
  <c r="BZ1102" i="50"/>
  <c r="CA1102" i="50"/>
  <c r="CB1102" i="50"/>
  <c r="CC1102" i="50"/>
  <c r="BZ326" i="50"/>
  <c r="CA326" i="50"/>
  <c r="CB326" i="50"/>
  <c r="CC326" i="50"/>
  <c r="CC495" i="50"/>
  <c r="BZ495" i="50"/>
  <c r="CB495" i="50"/>
  <c r="CA495" i="50"/>
  <c r="BZ900" i="50"/>
  <c r="CA900" i="50"/>
  <c r="CB900" i="50"/>
  <c r="CC900" i="50"/>
  <c r="CC22" i="50"/>
  <c r="BZ22" i="50"/>
  <c r="CA22" i="50"/>
  <c r="CB22" i="50"/>
  <c r="CC279" i="50"/>
  <c r="BZ279" i="50"/>
  <c r="CA279" i="50"/>
  <c r="CB279" i="50"/>
  <c r="CA117" i="50"/>
  <c r="BZ117" i="50"/>
  <c r="CB117" i="50"/>
  <c r="CC117" i="50"/>
  <c r="CB1095" i="50"/>
  <c r="CC1095" i="50"/>
  <c r="BZ1095" i="50"/>
  <c r="CA1095" i="50"/>
  <c r="BZ432" i="50"/>
  <c r="CA432" i="50"/>
  <c r="CB432" i="50"/>
  <c r="CC432" i="50"/>
  <c r="BZ240" i="50"/>
  <c r="CA240" i="50"/>
  <c r="CB240" i="50"/>
  <c r="CC240" i="50"/>
  <c r="CB927" i="50"/>
  <c r="CC927" i="50"/>
  <c r="BZ927" i="50"/>
  <c r="CA927" i="50"/>
  <c r="CB1219" i="50"/>
  <c r="CC1219" i="50"/>
  <c r="BZ1219" i="50"/>
  <c r="CA1219" i="50"/>
  <c r="BZ1072" i="50"/>
  <c r="CA1072" i="50"/>
  <c r="CB1072" i="50"/>
  <c r="CC1072" i="50"/>
  <c r="CC601" i="50"/>
  <c r="BZ601" i="50"/>
  <c r="CA601" i="50"/>
  <c r="CB601" i="50"/>
  <c r="CB997" i="50"/>
  <c r="CC997" i="50"/>
  <c r="BZ997" i="50"/>
  <c r="CA997" i="50"/>
  <c r="BZ1138" i="50"/>
  <c r="CA1138" i="50"/>
  <c r="CB1138" i="50"/>
  <c r="CC1138" i="50"/>
  <c r="BZ146" i="50"/>
  <c r="CA146" i="50"/>
  <c r="CB146" i="50"/>
  <c r="CC146" i="50"/>
  <c r="BZ1108" i="50"/>
  <c r="CA1108" i="50"/>
  <c r="CB1108" i="50"/>
  <c r="CC1108" i="50"/>
  <c r="CB973" i="50"/>
  <c r="CC973" i="50"/>
  <c r="BZ973" i="50"/>
  <c r="CA973" i="50"/>
  <c r="CA7" i="50"/>
  <c r="BZ7" i="50"/>
  <c r="CB7" i="50"/>
  <c r="CC7" i="50"/>
  <c r="CB170" i="50"/>
  <c r="CC170" i="50"/>
  <c r="BZ170" i="50"/>
  <c r="CA170" i="50"/>
  <c r="BZ998" i="50"/>
  <c r="CA998" i="50"/>
  <c r="CB998" i="50"/>
  <c r="CC998" i="50"/>
  <c r="BZ1398" i="50"/>
  <c r="CA1398" i="50"/>
  <c r="CB1398" i="50"/>
  <c r="CC1398" i="50"/>
  <c r="BZ1517" i="50"/>
  <c r="CA1517" i="50"/>
  <c r="CB1517" i="50"/>
  <c r="CC1517" i="50"/>
  <c r="CC54" i="50"/>
  <c r="BZ54" i="50"/>
  <c r="CA54" i="50"/>
  <c r="CB54" i="50"/>
  <c r="BZ197" i="50"/>
  <c r="CA197" i="50"/>
  <c r="CB197" i="50"/>
  <c r="CC197" i="50"/>
  <c r="CC285" i="50"/>
  <c r="BZ285" i="50"/>
  <c r="CA285" i="50"/>
  <c r="CB285" i="50"/>
  <c r="BZ1347" i="50"/>
  <c r="CA1347" i="50"/>
  <c r="CB1347" i="50"/>
  <c r="CC1347" i="50"/>
  <c r="CC501" i="50"/>
  <c r="BZ501" i="50"/>
  <c r="CA501" i="50"/>
  <c r="CB501" i="50"/>
  <c r="BZ1532" i="50"/>
  <c r="CA1532" i="50"/>
  <c r="CB1532" i="50"/>
  <c r="CC1532" i="50"/>
  <c r="BZ958" i="50"/>
  <c r="CA958" i="50"/>
  <c r="CB958" i="50"/>
  <c r="CC958" i="50"/>
  <c r="BZ177" i="50"/>
  <c r="CA177" i="50"/>
  <c r="CB177" i="50"/>
  <c r="CC177" i="50"/>
  <c r="BZ1500" i="50"/>
  <c r="CA1500" i="50"/>
  <c r="CB1500" i="50"/>
  <c r="CC1500" i="50"/>
  <c r="BZ776" i="50"/>
  <c r="CA776" i="50"/>
  <c r="CB776" i="50"/>
  <c r="CC776" i="50"/>
  <c r="BZ816" i="50"/>
  <c r="CA816" i="50"/>
  <c r="CB816" i="50"/>
  <c r="CC816" i="50"/>
  <c r="CC343" i="50"/>
  <c r="BZ343" i="50"/>
  <c r="CA343" i="50"/>
  <c r="CB343" i="50"/>
  <c r="CB771" i="50"/>
  <c r="CC771" i="50"/>
  <c r="BZ771" i="50"/>
  <c r="CA771" i="50"/>
  <c r="BZ1098" i="50"/>
  <c r="CA1098" i="50"/>
  <c r="CB1098" i="50"/>
  <c r="CC1098" i="50"/>
  <c r="CC265" i="50"/>
  <c r="BZ265" i="50"/>
  <c r="CA265" i="50"/>
  <c r="CB265" i="50"/>
  <c r="CB717" i="50"/>
  <c r="CC717" i="50"/>
  <c r="BZ717" i="50"/>
  <c r="CA717" i="50"/>
  <c r="BZ199" i="50"/>
  <c r="CA199" i="50"/>
  <c r="CB199" i="50"/>
  <c r="CC199" i="50"/>
  <c r="CC483" i="50"/>
  <c r="BZ483" i="50"/>
  <c r="CA483" i="50"/>
  <c r="CB483" i="50"/>
  <c r="BZ632" i="50"/>
  <c r="CA632" i="50"/>
  <c r="CB632" i="50"/>
  <c r="CC632" i="50"/>
  <c r="BZ1182" i="50"/>
  <c r="CA1182" i="50"/>
  <c r="CB1182" i="50"/>
  <c r="CC1182" i="50"/>
  <c r="BZ1320" i="50"/>
  <c r="CA1320" i="50"/>
  <c r="CB1320" i="50"/>
  <c r="CC1320" i="50"/>
  <c r="BZ908" i="50"/>
  <c r="CA908" i="50"/>
  <c r="CB908" i="50"/>
  <c r="CC908" i="50"/>
  <c r="CC60" i="50"/>
  <c r="BZ60" i="50"/>
  <c r="CA60" i="50"/>
  <c r="CB60" i="50"/>
  <c r="CB757" i="50"/>
  <c r="CC757" i="50"/>
  <c r="BZ757" i="50"/>
  <c r="CA757" i="50"/>
  <c r="BZ1454" i="50"/>
  <c r="CA1454" i="50"/>
  <c r="CB1454" i="50"/>
  <c r="CC1454" i="50"/>
  <c r="CA33" i="50"/>
  <c r="BZ33" i="50"/>
  <c r="CB33" i="50"/>
  <c r="CC33" i="50"/>
  <c r="BZ892" i="50"/>
  <c r="CA892" i="50"/>
  <c r="CB892" i="50"/>
  <c r="CC892" i="50"/>
  <c r="BZ678" i="50"/>
  <c r="CA678" i="50"/>
  <c r="CB678" i="50"/>
  <c r="CC678" i="50"/>
  <c r="CC355" i="50"/>
  <c r="BZ355" i="50"/>
  <c r="CA355" i="50"/>
  <c r="CB355" i="50"/>
  <c r="BZ1026" i="50"/>
  <c r="CA1026" i="50"/>
  <c r="CB1026" i="50"/>
  <c r="CC1026" i="50"/>
  <c r="BZ1332" i="50"/>
  <c r="CA1332" i="50"/>
  <c r="CB1332" i="50"/>
  <c r="CC1332" i="50"/>
  <c r="CA152" i="50"/>
  <c r="CB152" i="50"/>
  <c r="CC152" i="50"/>
  <c r="BZ152" i="50"/>
  <c r="CB793" i="50"/>
  <c r="CC793" i="50"/>
  <c r="BZ793" i="50"/>
  <c r="CA793" i="50"/>
  <c r="CC12" i="50"/>
  <c r="BZ12" i="50"/>
  <c r="CA12" i="50"/>
  <c r="CB12" i="50"/>
  <c r="CB667" i="50"/>
  <c r="CC667" i="50"/>
  <c r="BZ667" i="50"/>
  <c r="CA667" i="50"/>
  <c r="BZ1476" i="50"/>
  <c r="CA1476" i="50"/>
  <c r="CB1476" i="50"/>
  <c r="CC1476" i="50"/>
  <c r="CC391" i="50"/>
  <c r="BZ391" i="50"/>
  <c r="CA391" i="50"/>
  <c r="CB391" i="50"/>
  <c r="BZ802" i="50"/>
  <c r="CA802" i="50"/>
  <c r="CB802" i="50"/>
  <c r="CC802" i="50"/>
  <c r="BZ950" i="50"/>
  <c r="CA950" i="50"/>
  <c r="CB950" i="50"/>
  <c r="CC950" i="50"/>
  <c r="CB907" i="50"/>
  <c r="CC907" i="50"/>
  <c r="BZ907" i="50"/>
  <c r="CA907" i="50"/>
  <c r="CC463" i="50"/>
  <c r="BZ463" i="50"/>
  <c r="CB463" i="50"/>
  <c r="CA463" i="50"/>
  <c r="CC194" i="50"/>
  <c r="BZ194" i="50"/>
  <c r="CA194" i="50"/>
  <c r="CB194" i="50"/>
  <c r="CB693" i="50"/>
  <c r="CC693" i="50"/>
  <c r="BZ693" i="50"/>
  <c r="CA693" i="50"/>
  <c r="CB1181" i="50"/>
  <c r="CC1181" i="50"/>
  <c r="BZ1181" i="50"/>
  <c r="CA1181" i="50"/>
  <c r="CB977" i="50"/>
  <c r="CC977" i="50"/>
  <c r="BZ977" i="50"/>
  <c r="CA977" i="50"/>
  <c r="BZ846" i="50"/>
  <c r="CA846" i="50"/>
  <c r="CB846" i="50"/>
  <c r="CC846" i="50"/>
  <c r="CC449" i="50"/>
  <c r="BZ449" i="50"/>
  <c r="CA449" i="50"/>
  <c r="CB449" i="50"/>
  <c r="CC549" i="50"/>
  <c r="BZ549" i="50"/>
  <c r="CA549" i="50"/>
  <c r="CB549" i="50"/>
  <c r="BZ1563" i="50"/>
  <c r="CA1563" i="50"/>
  <c r="CB1563" i="50"/>
  <c r="CC1563" i="50"/>
  <c r="BZ1018" i="50"/>
  <c r="CA1018" i="50"/>
  <c r="CB1018" i="50"/>
  <c r="CC1018" i="50"/>
  <c r="CA129" i="50"/>
  <c r="BZ129" i="50"/>
  <c r="CB129" i="50"/>
  <c r="CC129" i="50"/>
  <c r="CC447" i="50"/>
  <c r="BZ447" i="50"/>
  <c r="CB447" i="50"/>
  <c r="CA447" i="50"/>
  <c r="BZ656" i="50"/>
  <c r="CA656" i="50"/>
  <c r="CB656" i="50"/>
  <c r="CC656" i="50"/>
  <c r="BZ191" i="50"/>
  <c r="CA191" i="50"/>
  <c r="CB191" i="50"/>
  <c r="CC191" i="50"/>
  <c r="BZ1210" i="50"/>
  <c r="CA1210" i="50"/>
  <c r="CB1210" i="50"/>
  <c r="CC1210" i="50"/>
  <c r="CC26" i="50"/>
  <c r="CA26" i="50"/>
  <c r="CB26" i="50"/>
  <c r="BZ26" i="50"/>
  <c r="BZ848" i="50"/>
  <c r="CA848" i="50"/>
  <c r="CB848" i="50"/>
  <c r="CC848" i="50"/>
  <c r="BZ342" i="50"/>
  <c r="CA342" i="50"/>
  <c r="CB342" i="50"/>
  <c r="CC342" i="50"/>
  <c r="BZ376" i="50"/>
  <c r="CA376" i="50"/>
  <c r="CB376" i="50"/>
  <c r="CC376" i="50"/>
  <c r="CB905" i="50"/>
  <c r="CC905" i="50"/>
  <c r="BZ905" i="50"/>
  <c r="CA905" i="50"/>
  <c r="BZ408" i="50"/>
  <c r="CA408" i="50"/>
  <c r="CB408" i="50"/>
  <c r="CC408" i="50"/>
  <c r="BZ352" i="50"/>
  <c r="CA352" i="50"/>
  <c r="CB352" i="50"/>
  <c r="CC352" i="50"/>
  <c r="BZ260" i="50"/>
  <c r="CA260" i="50"/>
  <c r="CB260" i="50"/>
  <c r="CC260" i="50"/>
  <c r="CB887" i="50"/>
  <c r="CC887" i="50"/>
  <c r="BZ887" i="50"/>
  <c r="CA887" i="50"/>
  <c r="CC102" i="50"/>
  <c r="BZ102" i="50"/>
  <c r="CA102" i="50"/>
  <c r="CB102" i="50"/>
  <c r="CB837" i="50"/>
  <c r="CC837" i="50"/>
  <c r="BZ837" i="50"/>
  <c r="CA837" i="50"/>
  <c r="CC407" i="50"/>
  <c r="BZ407" i="50"/>
  <c r="CA407" i="50"/>
  <c r="CB407" i="50"/>
  <c r="BZ654" i="50"/>
  <c r="CA654" i="50"/>
  <c r="CB654" i="50"/>
  <c r="CC654" i="50"/>
  <c r="BZ1464" i="50"/>
  <c r="CA1464" i="50"/>
  <c r="CB1464" i="50"/>
  <c r="CC1464" i="50"/>
  <c r="BZ1423" i="50"/>
  <c r="CA1423" i="50"/>
  <c r="CB1423" i="50"/>
  <c r="CC1423" i="50"/>
  <c r="CA168" i="50"/>
  <c r="CB168" i="50"/>
  <c r="CC168" i="50"/>
  <c r="BZ168" i="50"/>
  <c r="BZ472" i="50"/>
  <c r="CA472" i="50"/>
  <c r="CB472" i="50"/>
  <c r="CC472" i="50"/>
  <c r="BZ1248" i="50"/>
  <c r="CA1248" i="50"/>
  <c r="CB1248" i="50"/>
  <c r="CC1248" i="50"/>
  <c r="CA13" i="50"/>
  <c r="BZ13" i="50"/>
  <c r="CC13" i="50"/>
  <c r="CB13" i="50"/>
  <c r="CB863" i="50"/>
  <c r="CC863" i="50"/>
  <c r="BZ863" i="50"/>
  <c r="CA863" i="50"/>
  <c r="CB975" i="50"/>
  <c r="CC975" i="50"/>
  <c r="BZ975" i="50"/>
  <c r="CA975" i="50"/>
  <c r="BZ1308" i="50"/>
  <c r="CA1308" i="50"/>
  <c r="CB1308" i="50"/>
  <c r="CC1308" i="50"/>
  <c r="CC621" i="50"/>
  <c r="BZ621" i="50"/>
  <c r="CA621" i="50"/>
  <c r="CB621" i="50"/>
  <c r="CC1560" i="50"/>
  <c r="BZ1560" i="50"/>
  <c r="CA1560" i="50"/>
  <c r="CB1560" i="50"/>
  <c r="BZ1537" i="50"/>
  <c r="CA1537" i="50"/>
  <c r="CB1537" i="50"/>
  <c r="CC1537" i="50"/>
  <c r="CC587" i="50"/>
  <c r="BZ587" i="50"/>
  <c r="CA587" i="50"/>
  <c r="CB587" i="50"/>
  <c r="CC321" i="50"/>
  <c r="BZ321" i="50"/>
  <c r="CA321" i="50"/>
  <c r="CB321" i="50"/>
  <c r="CA141" i="50"/>
  <c r="BZ141" i="50"/>
  <c r="CB141" i="50"/>
  <c r="CC141" i="50"/>
  <c r="BZ344" i="50"/>
  <c r="CA344" i="50"/>
  <c r="CB344" i="50"/>
  <c r="CC344" i="50"/>
  <c r="BZ478" i="50"/>
  <c r="CA478" i="50"/>
  <c r="CB478" i="50"/>
  <c r="CC478" i="50"/>
  <c r="CB951" i="50"/>
  <c r="CC951" i="50"/>
  <c r="BZ951" i="50"/>
  <c r="CA951" i="50"/>
  <c r="CB1153" i="50"/>
  <c r="CC1153" i="50"/>
  <c r="BZ1153" i="50"/>
  <c r="CA1153" i="50"/>
  <c r="CB1121" i="50"/>
  <c r="CC1121" i="50"/>
  <c r="BZ1121" i="50"/>
  <c r="CA1121" i="50"/>
  <c r="CB1055" i="50"/>
  <c r="CC1055" i="50"/>
  <c r="BZ1055" i="50"/>
  <c r="CA1055" i="50"/>
  <c r="CB759" i="50"/>
  <c r="CC759" i="50"/>
  <c r="BZ759" i="50"/>
  <c r="CA759" i="50"/>
  <c r="BZ448" i="50"/>
  <c r="CA448" i="50"/>
  <c r="CB448" i="50"/>
  <c r="CC448" i="50"/>
  <c r="CB781" i="50"/>
  <c r="CC781" i="50"/>
  <c r="BZ781" i="50"/>
  <c r="CA781" i="50"/>
  <c r="BZ920" i="50"/>
  <c r="CA920" i="50"/>
  <c r="CB920" i="50"/>
  <c r="CC920" i="50"/>
  <c r="BZ1289" i="50"/>
  <c r="CA1289" i="50"/>
  <c r="CB1289" i="50"/>
  <c r="CC1289" i="50"/>
  <c r="BZ1376" i="50"/>
  <c r="CA1376" i="50"/>
  <c r="CB1376" i="50"/>
  <c r="CC1376" i="50"/>
  <c r="BZ1176" i="50"/>
  <c r="CA1176" i="50"/>
  <c r="CB1176" i="50"/>
  <c r="CC1176" i="50"/>
  <c r="BZ205" i="50"/>
  <c r="CA205" i="50"/>
  <c r="CB205" i="50"/>
  <c r="CC205" i="50"/>
  <c r="CB1113" i="50"/>
  <c r="CC1113" i="50"/>
  <c r="BZ1113" i="50"/>
  <c r="CA1113" i="50"/>
  <c r="BZ1068" i="50"/>
  <c r="CA1068" i="50"/>
  <c r="CB1068" i="50"/>
  <c r="CC1068" i="50"/>
  <c r="BZ760" i="50"/>
  <c r="CA760" i="50"/>
  <c r="CB760" i="50"/>
  <c r="CC760" i="50"/>
  <c r="CC409" i="50"/>
  <c r="BZ409" i="50"/>
  <c r="CA409" i="50"/>
  <c r="CB409" i="50"/>
  <c r="BZ1531" i="50"/>
  <c r="CA1531" i="50"/>
  <c r="CB1531" i="50"/>
  <c r="CC1531" i="50"/>
  <c r="BZ1542" i="50"/>
  <c r="CA1542" i="50"/>
  <c r="CB1542" i="50"/>
  <c r="CC1542" i="50"/>
  <c r="BZ1458" i="50"/>
  <c r="CA1458" i="50"/>
  <c r="CB1458" i="50"/>
  <c r="CC1458" i="50"/>
  <c r="CC106" i="50"/>
  <c r="CA106" i="50"/>
  <c r="CB106" i="50"/>
  <c r="BZ106" i="50"/>
  <c r="BZ798" i="50"/>
  <c r="CA798" i="50"/>
  <c r="CB798" i="50"/>
  <c r="CC798" i="50"/>
  <c r="CB1159" i="50"/>
  <c r="CC1159" i="50"/>
  <c r="BZ1159" i="50"/>
  <c r="CA1159" i="50"/>
  <c r="CC42" i="50"/>
  <c r="CA42" i="50"/>
  <c r="CB42" i="50"/>
  <c r="BZ42" i="50"/>
  <c r="BZ1544" i="50"/>
  <c r="CA1544" i="50"/>
  <c r="CB1544" i="50"/>
  <c r="CC1544" i="50"/>
  <c r="BZ412" i="50"/>
  <c r="CA412" i="50"/>
  <c r="CB412" i="50"/>
  <c r="CC412" i="50"/>
  <c r="BZ1478" i="50"/>
  <c r="CA1478" i="50"/>
  <c r="CB1478" i="50"/>
  <c r="CC1478" i="50"/>
  <c r="CC555" i="50"/>
  <c r="BZ555" i="50"/>
  <c r="CA555" i="50"/>
  <c r="CB555" i="50"/>
  <c r="CB719" i="50"/>
  <c r="CC719" i="50"/>
  <c r="BZ719" i="50"/>
  <c r="CA719" i="50"/>
  <c r="CB825" i="50"/>
  <c r="CC825" i="50"/>
  <c r="BZ825" i="50"/>
  <c r="CA825" i="50"/>
  <c r="CB755" i="50"/>
  <c r="CC755" i="50"/>
  <c r="BZ755" i="50"/>
  <c r="CA755" i="50"/>
  <c r="BZ442" i="50"/>
  <c r="CA442" i="50"/>
  <c r="CB442" i="50"/>
  <c r="CC442" i="50"/>
  <c r="BZ1549" i="50"/>
  <c r="CA1549" i="50"/>
  <c r="CB1549" i="50"/>
  <c r="CC1549" i="50"/>
  <c r="BZ1505" i="50"/>
  <c r="CA1505" i="50"/>
  <c r="CB1505" i="50"/>
  <c r="CC1505" i="50"/>
  <c r="BZ1483" i="50"/>
  <c r="CA1483" i="50"/>
  <c r="CB1483" i="50"/>
  <c r="CC1483" i="50"/>
  <c r="CB931" i="50"/>
  <c r="CC931" i="50"/>
  <c r="BZ931" i="50"/>
  <c r="CA931" i="50"/>
  <c r="BZ736" i="50"/>
  <c r="CA736" i="50"/>
  <c r="CB736" i="50"/>
  <c r="CC736" i="50"/>
  <c r="CB983" i="50"/>
  <c r="CC983" i="50"/>
  <c r="BZ983" i="50"/>
  <c r="CA983" i="50"/>
  <c r="CB655" i="50"/>
  <c r="CC655" i="50"/>
  <c r="BZ655" i="50"/>
  <c r="CA655" i="50"/>
  <c r="BZ1471" i="50"/>
  <c r="CA1471" i="50"/>
  <c r="CB1471" i="50"/>
  <c r="CC1471" i="50"/>
  <c r="BZ1283" i="50"/>
  <c r="CA1283" i="50"/>
  <c r="CB1283" i="50"/>
  <c r="CC1283" i="50"/>
  <c r="CB749" i="50"/>
  <c r="CC749" i="50"/>
  <c r="BZ749" i="50"/>
  <c r="CA749" i="50"/>
  <c r="CC453" i="50"/>
  <c r="BZ453" i="50"/>
  <c r="CA453" i="50"/>
  <c r="CB453" i="50"/>
  <c r="BZ1462" i="50"/>
  <c r="CA1462" i="50"/>
  <c r="CB1462" i="50"/>
  <c r="CC1462" i="50"/>
  <c r="BZ680" i="50"/>
  <c r="CA680" i="50"/>
  <c r="CB680" i="50"/>
  <c r="CC680" i="50"/>
  <c r="CB1217" i="50"/>
  <c r="CC1217" i="50"/>
  <c r="BZ1217" i="50"/>
  <c r="CA1217" i="50"/>
  <c r="CB1091" i="50"/>
  <c r="CC1091" i="50"/>
  <c r="BZ1091" i="50"/>
  <c r="CA1091" i="50"/>
  <c r="CB705" i="50"/>
  <c r="CC705" i="50"/>
  <c r="BZ705" i="50"/>
  <c r="CA705" i="50"/>
  <c r="CC277" i="50"/>
  <c r="BZ277" i="50"/>
  <c r="CA277" i="50"/>
  <c r="CB277" i="50"/>
  <c r="BZ536" i="50"/>
  <c r="CA536" i="50"/>
  <c r="CB536" i="50"/>
  <c r="CC536" i="50"/>
  <c r="BZ636" i="50"/>
  <c r="CA636" i="50"/>
  <c r="CB636" i="50"/>
  <c r="CC636" i="50"/>
  <c r="BZ1285" i="50"/>
  <c r="CA1285" i="50"/>
  <c r="CB1285" i="50"/>
  <c r="CC1285" i="50"/>
  <c r="BZ346" i="50"/>
  <c r="CA346" i="50"/>
  <c r="CB346" i="50"/>
  <c r="CC346" i="50"/>
  <c r="BZ1142" i="50"/>
  <c r="CA1142" i="50"/>
  <c r="CB1142" i="50"/>
  <c r="CC1142" i="50"/>
  <c r="BZ1186" i="50"/>
  <c r="CA1186" i="50"/>
  <c r="CB1186" i="50"/>
  <c r="CC1186" i="50"/>
  <c r="BZ187" i="50"/>
  <c r="CA187" i="50"/>
  <c r="CB187" i="50"/>
  <c r="CC187" i="50"/>
  <c r="BZ1536" i="50"/>
  <c r="CA1536" i="50"/>
  <c r="CB1536" i="50"/>
  <c r="CC1536" i="50"/>
  <c r="BZ570" i="50"/>
  <c r="CA570" i="50"/>
  <c r="CB570" i="50"/>
  <c r="CC570" i="50"/>
  <c r="BZ286" i="50"/>
  <c r="CA286" i="50"/>
  <c r="CB286" i="50"/>
  <c r="CC286" i="50"/>
  <c r="BZ850" i="50"/>
  <c r="CA850" i="50"/>
  <c r="CB850" i="50"/>
  <c r="CC850" i="50"/>
  <c r="BZ596" i="50"/>
  <c r="CA596" i="50"/>
  <c r="CB596" i="50"/>
  <c r="CC596" i="50"/>
  <c r="BZ730" i="50"/>
  <c r="CA730" i="50"/>
  <c r="CB730" i="50"/>
  <c r="CC730" i="50"/>
  <c r="BZ1156" i="50"/>
  <c r="CA1156" i="50"/>
  <c r="CB1156" i="50"/>
  <c r="CC1156" i="50"/>
  <c r="BZ254" i="50"/>
  <c r="CA254" i="50"/>
  <c r="CB254" i="50"/>
  <c r="CC254" i="50"/>
  <c r="CB743" i="50"/>
  <c r="CC743" i="50"/>
  <c r="BZ743" i="50"/>
  <c r="CA743" i="50"/>
  <c r="CB1147" i="50"/>
  <c r="CC1147" i="50"/>
  <c r="BZ1147" i="50"/>
  <c r="CA1147" i="50"/>
  <c r="BZ422" i="50"/>
  <c r="CA422" i="50"/>
  <c r="CB422" i="50"/>
  <c r="CC422" i="50"/>
  <c r="CC202" i="50"/>
  <c r="BZ202" i="50"/>
  <c r="CA202" i="50"/>
  <c r="CB202" i="50"/>
  <c r="CB885" i="50"/>
  <c r="CC885" i="50"/>
  <c r="BZ885" i="50"/>
  <c r="CA885" i="50"/>
  <c r="BZ726" i="50"/>
  <c r="CA726" i="50"/>
  <c r="CB726" i="50"/>
  <c r="CC726" i="50"/>
  <c r="CC539" i="50"/>
  <c r="BZ539" i="50"/>
  <c r="CA539" i="50"/>
  <c r="CB539" i="50"/>
  <c r="CC48" i="50"/>
  <c r="CB48" i="50"/>
  <c r="BZ48" i="50"/>
  <c r="CA48" i="50"/>
  <c r="BZ268" i="50"/>
  <c r="CA268" i="50"/>
  <c r="CB268" i="50"/>
  <c r="CC268" i="50"/>
  <c r="BZ1355" i="50"/>
  <c r="CA1355" i="50"/>
  <c r="CB1355" i="50"/>
  <c r="CC1355" i="50"/>
  <c r="CA135" i="50"/>
  <c r="BZ135" i="50"/>
  <c r="CB135" i="50"/>
  <c r="CC135" i="50"/>
  <c r="CB933" i="50"/>
  <c r="CC933" i="50"/>
  <c r="BZ933" i="50"/>
  <c r="CA933" i="50"/>
  <c r="CC96" i="50"/>
  <c r="CB96" i="50"/>
  <c r="BZ96" i="50"/>
  <c r="CA96" i="50"/>
  <c r="BZ1158" i="50"/>
  <c r="CA1158" i="50"/>
  <c r="CB1158" i="50"/>
  <c r="CC1158" i="50"/>
  <c r="BZ362" i="50"/>
  <c r="CA362" i="50"/>
  <c r="CB362" i="50"/>
  <c r="CC362" i="50"/>
  <c r="BZ620" i="50"/>
  <c r="CA620" i="50"/>
  <c r="CB620" i="50"/>
  <c r="CC620" i="50"/>
  <c r="CC231" i="50"/>
  <c r="BZ231" i="50"/>
  <c r="CA231" i="50"/>
  <c r="CB231" i="50"/>
  <c r="BZ358" i="50"/>
  <c r="CA358" i="50"/>
  <c r="CB358" i="50"/>
  <c r="CC358" i="50"/>
  <c r="CB1093" i="50"/>
  <c r="CC1093" i="50"/>
  <c r="BZ1093" i="50"/>
  <c r="CA1093" i="50"/>
  <c r="CC627" i="50"/>
  <c r="BZ627" i="50"/>
  <c r="CA627" i="50"/>
  <c r="CB627" i="50"/>
  <c r="CB1171" i="50"/>
  <c r="CC1171" i="50"/>
  <c r="BZ1171" i="50"/>
  <c r="CA1171" i="50"/>
  <c r="BZ304" i="50"/>
  <c r="CA304" i="50"/>
  <c r="CB304" i="50"/>
  <c r="CC304" i="50"/>
  <c r="BZ1194" i="50"/>
  <c r="CA1194" i="50"/>
  <c r="CB1194" i="50"/>
  <c r="CC1194" i="50"/>
  <c r="CC307" i="50"/>
  <c r="BZ307" i="50"/>
  <c r="CA307" i="50"/>
  <c r="CB307" i="50"/>
  <c r="CB843" i="50"/>
  <c r="CC843" i="50"/>
  <c r="BZ843" i="50"/>
  <c r="CA843" i="50"/>
  <c r="CC561" i="50"/>
  <c r="BZ561" i="50"/>
  <c r="CA561" i="50"/>
  <c r="CB561" i="50"/>
  <c r="BZ470" i="50"/>
  <c r="CA470" i="50"/>
  <c r="CB470" i="50"/>
  <c r="CC470" i="50"/>
  <c r="CB1197" i="50"/>
  <c r="CC1197" i="50"/>
  <c r="BZ1197" i="50"/>
  <c r="CA1197" i="50"/>
  <c r="CC20" i="50"/>
  <c r="BZ20" i="50"/>
  <c r="CA20" i="50"/>
  <c r="CB20" i="50"/>
  <c r="CC471" i="50"/>
  <c r="BZ471" i="50"/>
  <c r="CA471" i="50"/>
  <c r="CB471" i="50"/>
  <c r="BZ984" i="50"/>
  <c r="CA984" i="50"/>
  <c r="CB984" i="50"/>
  <c r="CC984" i="50"/>
  <c r="BZ956" i="50"/>
  <c r="CA956" i="50"/>
  <c r="CB956" i="50"/>
  <c r="CC956" i="50"/>
  <c r="CC517" i="50"/>
  <c r="BZ517" i="50"/>
  <c r="CA517" i="50"/>
  <c r="CB517" i="50"/>
  <c r="CC172" i="50"/>
  <c r="BZ172" i="50"/>
  <c r="CA172" i="50"/>
  <c r="CB172" i="50"/>
  <c r="CC204" i="50"/>
  <c r="BZ204" i="50"/>
  <c r="CA204" i="50"/>
  <c r="CB204" i="50"/>
  <c r="BZ1060" i="50"/>
  <c r="CA1060" i="50"/>
  <c r="CB1060" i="50"/>
  <c r="CC1060" i="50"/>
  <c r="CB1179" i="50"/>
  <c r="CC1179" i="50"/>
  <c r="BZ1179" i="50"/>
  <c r="CA1179" i="50"/>
  <c r="CC573" i="50"/>
  <c r="BZ573" i="50"/>
  <c r="CA573" i="50"/>
  <c r="CB573" i="50"/>
  <c r="CB685" i="50"/>
  <c r="CC685" i="50"/>
  <c r="BZ685" i="50"/>
  <c r="CA685" i="50"/>
  <c r="BZ1178" i="50"/>
  <c r="CA1178" i="50"/>
  <c r="CB1178" i="50"/>
  <c r="CC1178" i="50"/>
  <c r="CA123" i="50"/>
  <c r="CC123" i="50"/>
  <c r="BZ123" i="50"/>
  <c r="CB123" i="50"/>
  <c r="CB979" i="50"/>
  <c r="CC979" i="50"/>
  <c r="BZ979" i="50"/>
  <c r="CA979" i="50"/>
  <c r="CC393" i="50"/>
  <c r="BZ393" i="50"/>
  <c r="CA393" i="50"/>
  <c r="CB393" i="50"/>
  <c r="CC575" i="50"/>
  <c r="BZ575" i="50"/>
  <c r="CA575" i="50"/>
  <c r="CB575" i="50"/>
  <c r="CB1009" i="50"/>
  <c r="CC1009" i="50"/>
  <c r="BZ1009" i="50"/>
  <c r="CA1009" i="50"/>
  <c r="CB873" i="50"/>
  <c r="CC873" i="50"/>
  <c r="BZ873" i="50"/>
  <c r="CA873" i="50"/>
  <c r="BZ1048" i="50"/>
  <c r="CA1048" i="50"/>
  <c r="CB1048" i="50"/>
  <c r="CC1048" i="50"/>
  <c r="BZ1232" i="50"/>
  <c r="CA1232" i="50"/>
  <c r="CB1232" i="50"/>
  <c r="CC1232" i="50"/>
  <c r="CA47" i="50"/>
  <c r="BZ47" i="50"/>
  <c r="CB47" i="50"/>
  <c r="CC47" i="50"/>
  <c r="BZ1110" i="50"/>
  <c r="CA1110" i="50"/>
  <c r="CB1110" i="50"/>
  <c r="CC1110" i="50"/>
  <c r="CB1005" i="50"/>
  <c r="CC1005" i="50"/>
  <c r="BZ1005" i="50"/>
  <c r="CA1005" i="50"/>
  <c r="CC44" i="50"/>
  <c r="BZ44" i="50"/>
  <c r="CA44" i="50"/>
  <c r="CB44" i="50"/>
  <c r="CB1245" i="50"/>
  <c r="CC1245" i="50"/>
  <c r="BZ1245" i="50"/>
  <c r="CA1245" i="50"/>
  <c r="BZ1263" i="50"/>
  <c r="CA1263" i="50"/>
  <c r="CB1263" i="50"/>
  <c r="CC1263" i="50"/>
  <c r="BZ244" i="50"/>
  <c r="CA244" i="50"/>
  <c r="CB244" i="50"/>
  <c r="CC244" i="50"/>
  <c r="BZ606" i="50"/>
  <c r="CA606" i="50"/>
  <c r="CB606" i="50"/>
  <c r="CC606" i="50"/>
  <c r="CC249" i="50"/>
  <c r="BZ249" i="50"/>
  <c r="CA249" i="50"/>
  <c r="CB249" i="50"/>
  <c r="BZ562" i="50"/>
  <c r="CA562" i="50"/>
  <c r="CB562" i="50"/>
  <c r="CC562" i="50"/>
  <c r="CC323" i="50"/>
  <c r="BZ323" i="50"/>
  <c r="CA323" i="50"/>
  <c r="CB323" i="50"/>
  <c r="BZ1160" i="50"/>
  <c r="CA1160" i="50"/>
  <c r="CB1160" i="50"/>
  <c r="CC1160" i="50"/>
  <c r="CC289" i="50"/>
  <c r="BZ289" i="50"/>
  <c r="CA289" i="50"/>
  <c r="CB289" i="50"/>
  <c r="BZ836" i="50"/>
  <c r="CA836" i="50"/>
  <c r="CB836" i="50"/>
  <c r="CC836" i="50"/>
  <c r="CC50" i="50"/>
  <c r="BZ50" i="50"/>
  <c r="CA50" i="50"/>
  <c r="CB50" i="50"/>
  <c r="BZ1058" i="50"/>
  <c r="CA1058" i="50"/>
  <c r="CB1058" i="50"/>
  <c r="CC1058" i="50"/>
  <c r="CB839" i="50"/>
  <c r="CC839" i="50"/>
  <c r="BZ839" i="50"/>
  <c r="CA839" i="50"/>
  <c r="BZ332" i="50"/>
  <c r="CA332" i="50"/>
  <c r="CB332" i="50"/>
  <c r="CC332" i="50"/>
  <c r="CC82" i="50"/>
  <c r="BZ82" i="50"/>
  <c r="CA82" i="50"/>
  <c r="CB82" i="50"/>
  <c r="BZ1341" i="50"/>
  <c r="CA1341" i="50"/>
  <c r="CB1341" i="50"/>
  <c r="CC1341" i="50"/>
  <c r="CB1237" i="50"/>
  <c r="CC1237" i="50"/>
  <c r="BZ1237" i="50"/>
  <c r="CA1237" i="50"/>
  <c r="BZ1324" i="50"/>
  <c r="CA1324" i="50"/>
  <c r="CB1324" i="50"/>
  <c r="CC1324" i="50"/>
  <c r="BZ1453" i="50"/>
  <c r="CA1453" i="50"/>
  <c r="CB1453" i="50"/>
  <c r="CC1453" i="50"/>
  <c r="CC563" i="50"/>
  <c r="BZ563" i="50"/>
  <c r="CA563" i="50"/>
  <c r="CB563" i="50"/>
  <c r="BZ1377" i="50"/>
  <c r="CA1377" i="50"/>
  <c r="CB1377" i="50"/>
  <c r="CC1377" i="50"/>
  <c r="CC347" i="50"/>
  <c r="BZ347" i="50"/>
  <c r="CA347" i="50"/>
  <c r="CB347" i="50"/>
  <c r="BZ211" i="50"/>
  <c r="CA211" i="50"/>
  <c r="CB211" i="50"/>
  <c r="CC211" i="50"/>
  <c r="BZ1268" i="50"/>
  <c r="CA1268" i="50"/>
  <c r="CB1268" i="50"/>
  <c r="CC1268" i="50"/>
  <c r="BZ1356" i="50"/>
  <c r="CA1356" i="50"/>
  <c r="CB1356" i="50"/>
  <c r="CC1356" i="50"/>
  <c r="CC379" i="50"/>
  <c r="BZ379" i="50"/>
  <c r="CA379" i="50"/>
  <c r="CB379" i="50"/>
  <c r="CB711" i="50"/>
  <c r="CC711" i="50"/>
  <c r="BZ711" i="50"/>
  <c r="CA711" i="50"/>
  <c r="CB1119" i="50"/>
  <c r="CC1119" i="50"/>
  <c r="BZ1119" i="50"/>
  <c r="CA1119" i="50"/>
  <c r="BZ1226" i="50"/>
  <c r="CA1226" i="50"/>
  <c r="CB1226" i="50"/>
  <c r="CC1226" i="50"/>
  <c r="BZ1522" i="50"/>
  <c r="CA1522" i="50"/>
  <c r="CB1522" i="50"/>
  <c r="CC1522" i="50"/>
  <c r="CB691" i="50"/>
  <c r="CC691" i="50"/>
  <c r="BZ691" i="50"/>
  <c r="CA691" i="50"/>
  <c r="BZ1540" i="50"/>
  <c r="CA1540" i="50"/>
  <c r="CB1540" i="50"/>
  <c r="CC1540" i="50"/>
  <c r="BZ1374" i="50"/>
  <c r="CA1374" i="50"/>
  <c r="CB1374" i="50"/>
  <c r="CC1374" i="50"/>
  <c r="CC357" i="50"/>
  <c r="BZ357" i="50"/>
  <c r="CA357" i="50"/>
  <c r="CB357" i="50"/>
  <c r="CB669" i="50"/>
  <c r="CC669" i="50"/>
  <c r="BZ669" i="50"/>
  <c r="CA669" i="50"/>
  <c r="CB935" i="50"/>
  <c r="CC935" i="50"/>
  <c r="BZ935" i="50"/>
  <c r="CA935" i="50"/>
  <c r="BZ598" i="50"/>
  <c r="CA598" i="50"/>
  <c r="CB598" i="50"/>
  <c r="CC598" i="50"/>
  <c r="BZ788" i="50"/>
  <c r="CA788" i="50"/>
  <c r="CB788" i="50"/>
  <c r="CC788" i="50"/>
  <c r="BZ1162" i="50"/>
  <c r="CA1162" i="50"/>
  <c r="CB1162" i="50"/>
  <c r="CC1162" i="50"/>
  <c r="BZ806" i="50"/>
  <c r="CA806" i="50"/>
  <c r="CB806" i="50"/>
  <c r="CC806" i="50"/>
  <c r="CC425" i="50"/>
  <c r="BZ425" i="50"/>
  <c r="CA425" i="50"/>
  <c r="CB425" i="50"/>
  <c r="CC613" i="50"/>
  <c r="BZ613" i="50"/>
  <c r="CA613" i="50"/>
  <c r="CB613" i="50"/>
  <c r="BZ1296" i="50"/>
  <c r="CA1296" i="50"/>
  <c r="CB1296" i="50"/>
  <c r="CC1296" i="50"/>
  <c r="CC581" i="50"/>
  <c r="BZ581" i="50"/>
  <c r="CA581" i="50"/>
  <c r="CB581" i="50"/>
  <c r="BZ402" i="50"/>
  <c r="CA402" i="50"/>
  <c r="CB402" i="50"/>
  <c r="CC402" i="50"/>
  <c r="CA167" i="50"/>
  <c r="BZ167" i="50"/>
  <c r="CB167" i="50"/>
  <c r="CC167" i="50"/>
  <c r="CB797" i="50"/>
  <c r="CC797" i="50"/>
  <c r="BZ797" i="50"/>
  <c r="CA797" i="50"/>
  <c r="CB779" i="50"/>
  <c r="CC779" i="50"/>
  <c r="BZ779" i="50"/>
  <c r="CA779" i="50"/>
  <c r="BZ548" i="50"/>
  <c r="CA548" i="50"/>
  <c r="CB548" i="50"/>
  <c r="CC548" i="50"/>
  <c r="BZ942" i="50"/>
  <c r="CA942" i="50"/>
  <c r="CB942" i="50"/>
  <c r="CC942" i="50"/>
  <c r="CB1063" i="50"/>
  <c r="CC1063" i="50"/>
  <c r="BZ1063" i="50"/>
  <c r="CA1063" i="50"/>
  <c r="BZ1527" i="50"/>
  <c r="CA1527" i="50"/>
  <c r="CB1527" i="50"/>
  <c r="CC1527" i="50"/>
  <c r="CC86" i="50"/>
  <c r="BZ86" i="50"/>
  <c r="CA86" i="50"/>
  <c r="CB86" i="50"/>
  <c r="BZ996" i="50"/>
  <c r="CA996" i="50"/>
  <c r="CB996" i="50"/>
  <c r="CC996" i="50"/>
  <c r="BZ808" i="50"/>
  <c r="CA808" i="50"/>
  <c r="CB808" i="50"/>
  <c r="CC808" i="50"/>
  <c r="BZ1046" i="50"/>
  <c r="CA1046" i="50"/>
  <c r="CB1046" i="50"/>
  <c r="CC1046" i="50"/>
  <c r="CB965" i="50"/>
  <c r="CC965" i="50"/>
  <c r="BZ965" i="50"/>
  <c r="CA965" i="50"/>
  <c r="CB823" i="50"/>
  <c r="CC823" i="50"/>
  <c r="BZ823" i="50"/>
  <c r="CA823" i="50"/>
  <c r="CB1239" i="50"/>
  <c r="CC1239" i="50"/>
  <c r="BZ1239" i="50"/>
  <c r="CA1239" i="50"/>
  <c r="BZ864" i="50"/>
  <c r="CA864" i="50"/>
  <c r="CB864" i="50"/>
  <c r="CC864" i="50"/>
  <c r="BZ1369" i="50"/>
  <c r="CA1369" i="50"/>
  <c r="CB1369" i="50"/>
  <c r="CC1369" i="50"/>
  <c r="CC190" i="50"/>
  <c r="BZ190" i="50"/>
  <c r="CA190" i="50"/>
  <c r="CB190" i="50"/>
  <c r="BZ1496" i="50"/>
  <c r="CA1496" i="50"/>
  <c r="CB1496" i="50"/>
  <c r="CC1496" i="50"/>
  <c r="CC182" i="50"/>
  <c r="BZ182" i="50"/>
  <c r="CA182" i="50"/>
  <c r="CB182" i="50"/>
  <c r="CC259" i="50"/>
  <c r="BZ259" i="50"/>
  <c r="CA259" i="50"/>
  <c r="CB259" i="50"/>
  <c r="CC435" i="50"/>
  <c r="BZ435" i="50"/>
  <c r="CA435" i="50"/>
  <c r="CB435" i="50"/>
  <c r="CB1133" i="50"/>
  <c r="CC1133" i="50"/>
  <c r="BZ1133" i="50"/>
  <c r="CA1133" i="50"/>
  <c r="BZ1442" i="50"/>
  <c r="CA1442" i="50"/>
  <c r="CB1442" i="50"/>
  <c r="CC1442" i="50"/>
  <c r="BZ420" i="50"/>
  <c r="CA420" i="50"/>
  <c r="CB420" i="50"/>
  <c r="CC420" i="50"/>
  <c r="BZ1502" i="50"/>
  <c r="CA1502" i="50"/>
  <c r="CB1502" i="50"/>
  <c r="CC1502" i="50"/>
  <c r="BZ804" i="50"/>
  <c r="CA804" i="50"/>
  <c r="CB804" i="50"/>
  <c r="CC804" i="50"/>
  <c r="BZ320" i="50"/>
  <c r="CA320" i="50"/>
  <c r="CB320" i="50"/>
  <c r="CC320" i="50"/>
  <c r="CB831" i="50"/>
  <c r="CC831" i="50"/>
  <c r="BZ831" i="50"/>
  <c r="CA831" i="50"/>
  <c r="BZ1414" i="50"/>
  <c r="CA1414" i="50"/>
  <c r="CB1414" i="50"/>
  <c r="CC1414" i="50"/>
  <c r="BZ510" i="50"/>
  <c r="CA510" i="50"/>
  <c r="CB510" i="50"/>
  <c r="CC510" i="50"/>
  <c r="BZ832" i="50"/>
  <c r="CA832" i="50"/>
  <c r="CB832" i="50"/>
  <c r="CC832" i="50"/>
  <c r="CC599" i="50"/>
  <c r="BZ599" i="50"/>
  <c r="CA599" i="50"/>
  <c r="CB599" i="50"/>
  <c r="BZ1409" i="50"/>
  <c r="CA1409" i="50"/>
  <c r="CB1409" i="50"/>
  <c r="CC1409" i="50"/>
  <c r="BZ1526" i="50"/>
  <c r="CA1526" i="50"/>
  <c r="CB1526" i="50"/>
  <c r="CC1526" i="50"/>
  <c r="BZ1295" i="50"/>
  <c r="CA1295" i="50"/>
  <c r="CB1295" i="50"/>
  <c r="CC1295" i="50"/>
  <c r="CB1025" i="50"/>
  <c r="CC1025" i="50"/>
  <c r="BZ1025" i="50"/>
  <c r="CA1025" i="50"/>
  <c r="BZ604" i="50"/>
  <c r="CA604" i="50"/>
  <c r="CB604" i="50"/>
  <c r="CC604" i="50"/>
  <c r="BZ1357" i="50"/>
  <c r="CA1357" i="50"/>
  <c r="CB1357" i="50"/>
  <c r="CC1357" i="50"/>
  <c r="BZ1305" i="50"/>
  <c r="CA1305" i="50"/>
  <c r="CB1305" i="50"/>
  <c r="CC1305" i="50"/>
  <c r="BZ538" i="50"/>
  <c r="CA538" i="50"/>
  <c r="CB538" i="50"/>
  <c r="CC538" i="50"/>
  <c r="BZ428" i="50"/>
  <c r="CA428" i="50"/>
  <c r="CB428" i="50"/>
  <c r="CC428" i="50"/>
  <c r="CB1135" i="50"/>
  <c r="CC1135" i="50"/>
  <c r="BZ1135" i="50"/>
  <c r="CA1135" i="50"/>
  <c r="CB1059" i="50"/>
  <c r="CC1059" i="50"/>
  <c r="BZ1059" i="50"/>
  <c r="CA1059" i="50"/>
  <c r="BZ436" i="50"/>
  <c r="CA436" i="50"/>
  <c r="CB436" i="50"/>
  <c r="CC436" i="50"/>
  <c r="CA133" i="50"/>
  <c r="BZ133" i="50"/>
  <c r="CB133" i="50"/>
  <c r="CC133" i="50"/>
  <c r="BZ1480" i="50"/>
  <c r="CA1480" i="50"/>
  <c r="CB1480" i="50"/>
  <c r="CC1480" i="50"/>
  <c r="BZ1492" i="50"/>
  <c r="CA1492" i="50"/>
  <c r="CB1492" i="50"/>
  <c r="CC1492" i="50"/>
  <c r="BZ1238" i="50"/>
  <c r="CA1238" i="50"/>
  <c r="CB1238" i="50"/>
  <c r="CC1238" i="50"/>
  <c r="BZ201" i="50"/>
  <c r="CA201" i="50"/>
  <c r="CB201" i="50"/>
  <c r="CC201" i="50"/>
  <c r="BZ1497" i="50"/>
  <c r="CA1497" i="50"/>
  <c r="CB1497" i="50"/>
  <c r="CC1497" i="50"/>
  <c r="BZ258" i="50"/>
  <c r="CA258" i="50"/>
  <c r="CB258" i="50"/>
  <c r="CC258" i="50"/>
  <c r="BZ838" i="50"/>
  <c r="CA838" i="50"/>
  <c r="CB838" i="50"/>
  <c r="CC838" i="50"/>
  <c r="BZ634" i="50"/>
  <c r="CA634" i="50"/>
  <c r="CB634" i="50"/>
  <c r="CC634" i="50"/>
  <c r="BZ1359" i="50"/>
  <c r="CA1359" i="50"/>
  <c r="CB1359" i="50"/>
  <c r="CC1359" i="50"/>
  <c r="CB1111" i="50"/>
  <c r="CC1111" i="50"/>
  <c r="BZ1111" i="50"/>
  <c r="CA1111" i="50"/>
  <c r="BZ162" i="50"/>
  <c r="CA162" i="50"/>
  <c r="CB162" i="50"/>
  <c r="CC162" i="50"/>
  <c r="BZ1469" i="50"/>
  <c r="CA1469" i="50"/>
  <c r="CB1469" i="50"/>
  <c r="CC1469" i="50"/>
  <c r="CA73" i="50"/>
  <c r="BZ73" i="50"/>
  <c r="CB73" i="50"/>
  <c r="CC73" i="50"/>
  <c r="CA97" i="50"/>
  <c r="BZ97" i="50"/>
  <c r="CB97" i="50"/>
  <c r="CC97" i="50"/>
  <c r="CB1169" i="50"/>
  <c r="CC1169" i="50"/>
  <c r="BZ1169" i="50"/>
  <c r="CA1169" i="50"/>
  <c r="CB679" i="50"/>
  <c r="CC679" i="50"/>
  <c r="BZ679" i="50"/>
  <c r="CA679" i="50"/>
  <c r="CC513" i="50"/>
  <c r="BZ513" i="50"/>
  <c r="CA513" i="50"/>
  <c r="CB513" i="50"/>
  <c r="CA35" i="50"/>
  <c r="BZ35" i="50"/>
  <c r="CB35" i="50"/>
  <c r="CC35" i="50"/>
  <c r="CC605" i="50"/>
  <c r="BZ605" i="50"/>
  <c r="CA605" i="50"/>
  <c r="CB605" i="50"/>
  <c r="CC253" i="50"/>
  <c r="BZ253" i="50"/>
  <c r="CA253" i="50"/>
  <c r="CB253" i="50"/>
  <c r="CC523" i="50"/>
  <c r="BZ523" i="50"/>
  <c r="CA523" i="50"/>
  <c r="CB523" i="50"/>
  <c r="BZ1402" i="50"/>
  <c r="CA1402" i="50"/>
  <c r="CB1402" i="50"/>
  <c r="CC1402" i="50"/>
  <c r="CC233" i="50"/>
  <c r="BZ233" i="50"/>
  <c r="CA233" i="50"/>
  <c r="CB233" i="50"/>
  <c r="BZ490" i="50"/>
  <c r="CA490" i="50"/>
  <c r="CB490" i="50"/>
  <c r="CC490" i="50"/>
  <c r="BZ1396" i="50"/>
  <c r="CA1396" i="50"/>
  <c r="CB1396" i="50"/>
  <c r="CC1396" i="50"/>
  <c r="CA63" i="50"/>
  <c r="BZ63" i="50"/>
  <c r="CB63" i="50"/>
  <c r="CC63" i="50"/>
  <c r="BZ179" i="50"/>
  <c r="CA179" i="50"/>
  <c r="CB179" i="50"/>
  <c r="CC179" i="50"/>
  <c r="BZ334" i="50"/>
  <c r="CA334" i="50"/>
  <c r="CB334" i="50"/>
  <c r="CC334" i="50"/>
  <c r="BZ1407" i="50"/>
  <c r="CA1407" i="50"/>
  <c r="CB1407" i="50"/>
  <c r="CC1407" i="50"/>
  <c r="BZ792" i="50"/>
  <c r="CA792" i="50"/>
  <c r="CB792" i="50"/>
  <c r="CC792" i="50"/>
  <c r="CC349" i="50"/>
  <c r="BZ349" i="50"/>
  <c r="CA349" i="50"/>
  <c r="CB349" i="50"/>
  <c r="BZ1495" i="50"/>
  <c r="CA1495" i="50"/>
  <c r="CB1495" i="50"/>
  <c r="CC1495" i="50"/>
  <c r="CC110" i="50"/>
  <c r="BZ110" i="50"/>
  <c r="CA110" i="50"/>
  <c r="CB110" i="50"/>
  <c r="CB971" i="50"/>
  <c r="CC971" i="50"/>
  <c r="BZ971" i="50"/>
  <c r="CA971" i="50"/>
  <c r="BZ834" i="50"/>
  <c r="CA834" i="50"/>
  <c r="CB834" i="50"/>
  <c r="CC834" i="50"/>
  <c r="BZ1022" i="50"/>
  <c r="CA1022" i="50"/>
  <c r="CB1022" i="50"/>
  <c r="CC1022" i="50"/>
  <c r="BZ822" i="50"/>
  <c r="CA822" i="50"/>
  <c r="CB822" i="50"/>
  <c r="CC822" i="50"/>
  <c r="BZ638" i="50"/>
  <c r="CA638" i="50"/>
  <c r="CB638" i="50"/>
  <c r="CC638" i="50"/>
  <c r="BZ500" i="50"/>
  <c r="CA500" i="50"/>
  <c r="CB500" i="50"/>
  <c r="CC500" i="50"/>
  <c r="CB923" i="50"/>
  <c r="CC923" i="50"/>
  <c r="BZ923" i="50"/>
  <c r="CA923" i="50"/>
  <c r="BZ1088" i="50"/>
  <c r="CA1088" i="50"/>
  <c r="CB1088" i="50"/>
  <c r="CC1088" i="50"/>
  <c r="BZ740" i="50"/>
  <c r="CA740" i="50"/>
  <c r="CB740" i="50"/>
  <c r="CC740" i="50"/>
  <c r="BZ1164" i="50"/>
  <c r="CA1164" i="50"/>
  <c r="CB1164" i="50"/>
  <c r="CC1164" i="50"/>
  <c r="BZ1255" i="50"/>
  <c r="CA1255" i="50"/>
  <c r="CB1255" i="50"/>
  <c r="CC1255" i="50"/>
  <c r="BZ1428" i="50"/>
  <c r="CA1428" i="50"/>
  <c r="CB1428" i="50"/>
  <c r="CC1428" i="50"/>
  <c r="BZ1538" i="50"/>
  <c r="CA1538" i="50"/>
  <c r="CB1538" i="50"/>
  <c r="CC1538" i="50"/>
  <c r="BZ712" i="50"/>
  <c r="CA712" i="50"/>
  <c r="CB712" i="50"/>
  <c r="CC712" i="50"/>
  <c r="BZ762" i="50"/>
  <c r="CA762" i="50"/>
  <c r="CB762" i="50"/>
  <c r="CC762" i="50"/>
  <c r="CA105" i="50"/>
  <c r="BZ105" i="50"/>
  <c r="CB105" i="50"/>
  <c r="CC105" i="50"/>
  <c r="CC499" i="50"/>
  <c r="BZ499" i="50"/>
  <c r="CA499" i="50"/>
  <c r="CB499" i="50"/>
  <c r="CC192" i="50"/>
  <c r="BZ192" i="50"/>
  <c r="CA192" i="50"/>
  <c r="CB192" i="50"/>
  <c r="CC383" i="50"/>
  <c r="BZ383" i="50"/>
  <c r="CA383" i="50"/>
  <c r="CB383" i="50"/>
  <c r="CC505" i="50"/>
  <c r="BZ505" i="50"/>
  <c r="CA505" i="50"/>
  <c r="CB505" i="50"/>
  <c r="CB1117" i="50"/>
  <c r="CC1117" i="50"/>
  <c r="BZ1117" i="50"/>
  <c r="CA1117" i="50"/>
  <c r="CC271" i="50"/>
  <c r="BZ271" i="50"/>
  <c r="CA271" i="50"/>
  <c r="CB271" i="50"/>
  <c r="CB1143" i="50"/>
  <c r="CC1143" i="50"/>
  <c r="BZ1143" i="50"/>
  <c r="CA1143" i="50"/>
  <c r="BZ1379" i="50"/>
  <c r="CA1379" i="50"/>
  <c r="CB1379" i="50"/>
  <c r="CC1379" i="50"/>
  <c r="BZ616" i="50"/>
  <c r="CA616" i="50"/>
  <c r="CB616" i="50"/>
  <c r="CC616" i="50"/>
  <c r="BZ872" i="50"/>
  <c r="CA872" i="50"/>
  <c r="CB872" i="50"/>
  <c r="CC872" i="50"/>
  <c r="CB987" i="50"/>
  <c r="CC987" i="50"/>
  <c r="BZ987" i="50"/>
  <c r="CA987" i="50"/>
  <c r="BZ1403" i="50"/>
  <c r="CA1403" i="50"/>
  <c r="CB1403" i="50"/>
  <c r="CC1403" i="50"/>
  <c r="BZ990" i="50"/>
  <c r="CA990" i="50"/>
  <c r="CB990" i="50"/>
  <c r="CC990" i="50"/>
  <c r="CC341" i="50"/>
  <c r="BZ341" i="50"/>
  <c r="CA341" i="50"/>
  <c r="CB341" i="50"/>
  <c r="CA89" i="50"/>
  <c r="BZ89" i="50"/>
  <c r="CB89" i="50"/>
  <c r="CC89" i="50"/>
  <c r="BZ1411" i="50"/>
  <c r="CA1411" i="50"/>
  <c r="CB1411" i="50"/>
  <c r="CC1411" i="50"/>
  <c r="CC429" i="50"/>
  <c r="BZ429" i="50"/>
  <c r="CA429" i="50"/>
  <c r="CB429" i="50"/>
  <c r="CC208" i="50"/>
  <c r="BZ208" i="50"/>
  <c r="CA208" i="50"/>
  <c r="CB208" i="50"/>
  <c r="CA169" i="50"/>
  <c r="BZ169" i="50"/>
  <c r="CB169" i="50"/>
  <c r="CC169" i="50"/>
  <c r="BZ1265" i="50"/>
  <c r="CA1265" i="50"/>
  <c r="CB1265" i="50"/>
  <c r="CC1265" i="50"/>
  <c r="CC319" i="50"/>
  <c r="BZ319" i="50"/>
  <c r="CA319" i="50"/>
  <c r="CB319" i="50"/>
  <c r="CC8" i="50"/>
  <c r="BZ8" i="50"/>
  <c r="CA8" i="50"/>
  <c r="CB8" i="50"/>
  <c r="CB1175" i="50"/>
  <c r="CC1175" i="50"/>
  <c r="BZ1175" i="50"/>
  <c r="CA1175" i="50"/>
  <c r="CC439" i="50"/>
  <c r="BZ439" i="50"/>
  <c r="CA439" i="50"/>
  <c r="CB439" i="50"/>
  <c r="BZ640" i="50"/>
  <c r="CA640" i="50"/>
  <c r="CB640" i="50"/>
  <c r="CC640" i="50"/>
  <c r="BZ1485" i="50"/>
  <c r="CA1485" i="50"/>
  <c r="CB1485" i="50"/>
  <c r="CC1485" i="50"/>
  <c r="BZ904" i="50"/>
  <c r="CA904" i="50"/>
  <c r="CB904" i="50"/>
  <c r="CC904" i="50"/>
  <c r="BZ924" i="50"/>
  <c r="CA924" i="50"/>
  <c r="CB924" i="50"/>
  <c r="CC924" i="50"/>
  <c r="CB683" i="50"/>
  <c r="CC683" i="50"/>
  <c r="BZ683" i="50"/>
  <c r="CA683" i="50"/>
  <c r="BZ558" i="50"/>
  <c r="CA558" i="50"/>
  <c r="CB558" i="50"/>
  <c r="CC558" i="50"/>
  <c r="BZ546" i="50"/>
  <c r="CA546" i="50"/>
  <c r="CB546" i="50"/>
  <c r="CC546" i="50"/>
  <c r="CC441" i="50"/>
  <c r="BZ441" i="50"/>
  <c r="CA441" i="50"/>
  <c r="CB441" i="50"/>
  <c r="CC333" i="50"/>
  <c r="BZ333" i="50"/>
  <c r="CA333" i="50"/>
  <c r="CB333" i="50"/>
  <c r="CC32" i="50"/>
  <c r="CB32" i="50"/>
  <c r="BZ32" i="50"/>
  <c r="CA32" i="50"/>
  <c r="CA77" i="50"/>
  <c r="BZ77" i="50"/>
  <c r="CC77" i="50"/>
  <c r="CB77" i="50"/>
  <c r="BZ1319" i="50"/>
  <c r="CA1319" i="50"/>
  <c r="CB1319" i="50"/>
  <c r="CC1319" i="50"/>
  <c r="CC251" i="50"/>
  <c r="BZ251" i="50"/>
  <c r="CA251" i="50"/>
  <c r="CB251" i="50"/>
  <c r="BZ916" i="50"/>
  <c r="CA916" i="50"/>
  <c r="CB916" i="50"/>
  <c r="CC916" i="50"/>
  <c r="BZ928" i="50"/>
  <c r="CA928" i="50"/>
  <c r="CB928" i="50"/>
  <c r="CC928" i="50"/>
  <c r="BZ1128" i="50"/>
  <c r="CA1128" i="50"/>
  <c r="CB1128" i="50"/>
  <c r="CC1128" i="50"/>
  <c r="CA59" i="50"/>
  <c r="BZ59" i="50"/>
  <c r="CB59" i="50"/>
  <c r="CC59" i="50"/>
  <c r="BZ1348" i="50"/>
  <c r="CA1348" i="50"/>
  <c r="CB1348" i="50"/>
  <c r="CC1348" i="50"/>
  <c r="BZ874" i="50"/>
  <c r="CA874" i="50"/>
  <c r="CB874" i="50"/>
  <c r="CC874" i="50"/>
  <c r="BZ350" i="50"/>
  <c r="CA350" i="50"/>
  <c r="CB350" i="50"/>
  <c r="CC350" i="50"/>
  <c r="BZ290" i="50"/>
  <c r="CA290" i="50"/>
  <c r="CB290" i="50"/>
  <c r="CC290" i="50"/>
  <c r="BZ410" i="50"/>
  <c r="CA410" i="50"/>
  <c r="CB410" i="50"/>
  <c r="CC410" i="50"/>
  <c r="CB993" i="50"/>
  <c r="CC993" i="50"/>
  <c r="BZ993" i="50"/>
  <c r="CA993" i="50"/>
  <c r="CC361" i="50"/>
  <c r="BZ361" i="50"/>
  <c r="CA361" i="50"/>
  <c r="CB361" i="50"/>
  <c r="CC108" i="50"/>
  <c r="BZ108" i="50"/>
  <c r="CA108" i="50"/>
  <c r="CB108" i="50"/>
  <c r="CB855" i="50"/>
  <c r="CC855" i="50"/>
  <c r="BZ855" i="50"/>
  <c r="CA855" i="50"/>
  <c r="BZ1382" i="50"/>
  <c r="CA1382" i="50"/>
  <c r="CB1382" i="50"/>
  <c r="CC1382" i="50"/>
  <c r="BZ1443" i="50"/>
  <c r="CA1443" i="50"/>
  <c r="CB1443" i="50"/>
  <c r="CC1443" i="50"/>
  <c r="BZ1012" i="50"/>
  <c r="CA1012" i="50"/>
  <c r="CB1012" i="50"/>
  <c r="CC1012" i="50"/>
  <c r="BZ1361" i="50"/>
  <c r="CA1361" i="50"/>
  <c r="CB1361" i="50"/>
  <c r="CC1361" i="50"/>
  <c r="BY1564" i="50"/>
  <c r="BY1565" i="50" s="1"/>
  <c r="CC6" i="50"/>
  <c r="BZ6" i="50"/>
  <c r="CA6" i="50"/>
  <c r="CB6" i="50"/>
  <c r="BZ926" i="50"/>
  <c r="CA926" i="50"/>
  <c r="CB926" i="50"/>
  <c r="CC926" i="50"/>
  <c r="BZ468" i="50"/>
  <c r="CA468" i="50"/>
  <c r="CB468" i="50"/>
  <c r="CC468" i="50"/>
  <c r="BZ742" i="50"/>
  <c r="CA742" i="50"/>
  <c r="CB742" i="50"/>
  <c r="CC742" i="50"/>
  <c r="CB915" i="50"/>
  <c r="CC915" i="50"/>
  <c r="BZ915" i="50"/>
  <c r="CA915" i="50"/>
  <c r="BZ230" i="50"/>
  <c r="CA230" i="50"/>
  <c r="CB230" i="50"/>
  <c r="CC230" i="50"/>
  <c r="CB801" i="50"/>
  <c r="CC801" i="50"/>
  <c r="BZ801" i="50"/>
  <c r="CA801" i="50"/>
  <c r="CC275" i="50"/>
  <c r="BZ275" i="50"/>
  <c r="CA275" i="50"/>
  <c r="CB275" i="50"/>
  <c r="BZ738" i="50"/>
  <c r="CA738" i="50"/>
  <c r="CB738" i="50"/>
  <c r="CC738" i="50"/>
  <c r="BZ724" i="50"/>
  <c r="CA724" i="50"/>
  <c r="CB724" i="50"/>
  <c r="CC724" i="50"/>
  <c r="CB677" i="50"/>
  <c r="CC677" i="50"/>
  <c r="BZ677" i="50"/>
  <c r="CA677" i="50"/>
  <c r="CB877" i="50"/>
  <c r="CC877" i="50"/>
  <c r="BZ877" i="50"/>
  <c r="CA877" i="50"/>
  <c r="CC78" i="50"/>
  <c r="BZ78" i="50"/>
  <c r="CA78" i="50"/>
  <c r="CB78" i="50"/>
  <c r="BZ768" i="50"/>
  <c r="CA768" i="50"/>
  <c r="CB768" i="50"/>
  <c r="CC768" i="50"/>
  <c r="CC617" i="50"/>
  <c r="BZ617" i="50"/>
  <c r="CA617" i="50"/>
  <c r="CB617" i="50"/>
  <c r="CC329" i="50"/>
  <c r="BZ329" i="50"/>
  <c r="CA329" i="50"/>
  <c r="CB329" i="50"/>
  <c r="BZ1349" i="50"/>
  <c r="CA1349" i="50"/>
  <c r="CB1349" i="50"/>
  <c r="CC1349" i="50"/>
  <c r="BZ1275" i="50"/>
  <c r="CA1275" i="50"/>
  <c r="CB1275" i="50"/>
  <c r="CC1275" i="50"/>
  <c r="CA69" i="50"/>
  <c r="BZ69" i="50"/>
  <c r="CB69" i="50"/>
  <c r="CC69" i="50"/>
  <c r="CC427" i="50"/>
  <c r="BZ427" i="50"/>
  <c r="CA427" i="50"/>
  <c r="CB427" i="50"/>
  <c r="BZ1316" i="50"/>
  <c r="CA1316" i="50"/>
  <c r="CB1316" i="50"/>
  <c r="CC1316" i="50"/>
  <c r="CC353" i="50"/>
  <c r="BZ353" i="50"/>
  <c r="CA353" i="50"/>
  <c r="CB353" i="50"/>
  <c r="CC603" i="50"/>
  <c r="BZ603" i="50"/>
  <c r="CA603" i="50"/>
  <c r="CB603" i="50"/>
  <c r="CB1037" i="50"/>
  <c r="CC1037" i="50"/>
  <c r="BZ1037" i="50"/>
  <c r="CA1037" i="50"/>
  <c r="BZ1309" i="50"/>
  <c r="CA1309" i="50"/>
  <c r="CB1309" i="50"/>
  <c r="CC1309" i="50"/>
  <c r="CC619" i="50"/>
  <c r="BZ619" i="50"/>
  <c r="CA619" i="50"/>
  <c r="CB619" i="50"/>
  <c r="BZ1404" i="50"/>
  <c r="CA1404" i="50"/>
  <c r="CB1404" i="50"/>
  <c r="CC1404" i="50"/>
  <c r="CC269" i="50"/>
  <c r="BZ269" i="50"/>
  <c r="CA269" i="50"/>
  <c r="CB269" i="50"/>
  <c r="CB1003" i="50"/>
  <c r="CC1003" i="50"/>
  <c r="BZ1003" i="50"/>
  <c r="CA1003" i="50"/>
  <c r="CA71" i="50"/>
  <c r="BZ71" i="50"/>
  <c r="CB71" i="50"/>
  <c r="CC71" i="50"/>
  <c r="BZ394" i="50"/>
  <c r="CA394" i="50"/>
  <c r="CB394" i="50"/>
  <c r="CC394" i="50"/>
  <c r="BZ794" i="50"/>
  <c r="CA794" i="50"/>
  <c r="CB794" i="50"/>
  <c r="CC794" i="50"/>
  <c r="CA111" i="50"/>
  <c r="BZ111" i="50"/>
  <c r="CB111" i="50"/>
  <c r="CC111" i="50"/>
  <c r="BZ1188" i="50"/>
  <c r="CA1188" i="50"/>
  <c r="CB1188" i="50"/>
  <c r="CC1188" i="50"/>
  <c r="CC116" i="50"/>
  <c r="BZ116" i="50"/>
  <c r="CA116" i="50"/>
  <c r="CB116" i="50"/>
  <c r="BZ1234" i="50"/>
  <c r="CA1234" i="50"/>
  <c r="CB1234" i="50"/>
  <c r="CC1234" i="50"/>
  <c r="BZ238" i="50"/>
  <c r="CA238" i="50"/>
  <c r="CB238" i="50"/>
  <c r="CC238" i="50"/>
  <c r="BZ1358" i="50"/>
  <c r="CA1358" i="50"/>
  <c r="CB1358" i="50"/>
  <c r="CC1358" i="50"/>
  <c r="BZ870" i="50"/>
  <c r="CA870" i="50"/>
  <c r="CB870" i="50"/>
  <c r="CC870" i="50"/>
  <c r="BZ626" i="50"/>
  <c r="CA626" i="50"/>
  <c r="CB626" i="50"/>
  <c r="CC626" i="50"/>
  <c r="CB1187" i="50"/>
  <c r="CC1187" i="50"/>
  <c r="BZ1187" i="50"/>
  <c r="CA1187" i="50"/>
  <c r="CB899" i="50"/>
  <c r="CC899" i="50"/>
  <c r="BZ899" i="50"/>
  <c r="CA899" i="50"/>
  <c r="BZ844" i="50"/>
  <c r="CA844" i="50"/>
  <c r="CB844" i="50"/>
  <c r="CC844" i="50"/>
  <c r="CC489" i="50"/>
  <c r="BZ489" i="50"/>
  <c r="CA489" i="50"/>
  <c r="CB489" i="50"/>
  <c r="CB1131" i="50"/>
  <c r="CC1131" i="50"/>
  <c r="BZ1131" i="50"/>
  <c r="CA1131" i="50"/>
  <c r="BZ1354" i="50"/>
  <c r="CA1354" i="50"/>
  <c r="CB1354" i="50"/>
  <c r="CC1354" i="50"/>
  <c r="BZ1444" i="50"/>
  <c r="CA1444" i="50"/>
  <c r="CB1444" i="50"/>
  <c r="CC1444" i="50"/>
  <c r="BZ1094" i="50"/>
  <c r="CA1094" i="50"/>
  <c r="CB1094" i="50"/>
  <c r="CC1094" i="50"/>
  <c r="BZ1280" i="50"/>
  <c r="CA1280" i="50"/>
  <c r="CB1280" i="50"/>
  <c r="CC1280" i="50"/>
  <c r="BZ1364" i="50"/>
  <c r="CA1364" i="50"/>
  <c r="CB1364" i="50"/>
  <c r="CC1364" i="50"/>
  <c r="BZ1044" i="50"/>
  <c r="CA1044" i="50"/>
  <c r="CB1044" i="50"/>
  <c r="CC1044" i="50"/>
  <c r="CC38" i="50"/>
  <c r="BZ38" i="50"/>
  <c r="CA38" i="50"/>
  <c r="CB38" i="50"/>
  <c r="BZ1116" i="50"/>
  <c r="CA1116" i="50"/>
  <c r="CB1116" i="50"/>
  <c r="CC1116" i="50"/>
  <c r="CC112" i="50"/>
  <c r="CB112" i="50"/>
  <c r="BZ112" i="50"/>
  <c r="CA112" i="50"/>
  <c r="CB641" i="50"/>
  <c r="CC641" i="50"/>
  <c r="BZ641" i="50"/>
  <c r="CA641" i="50"/>
  <c r="CB847" i="50"/>
  <c r="CC847" i="50"/>
  <c r="BZ847" i="50"/>
  <c r="CA847" i="50"/>
  <c r="BZ1417" i="50"/>
  <c r="CA1417" i="50"/>
  <c r="CB1417" i="50"/>
  <c r="CC1417" i="50"/>
  <c r="CB985" i="50"/>
  <c r="CC985" i="50"/>
  <c r="BZ985" i="50"/>
  <c r="CA985" i="50"/>
  <c r="BZ276" i="50"/>
  <c r="CA276" i="50"/>
  <c r="CB276" i="50"/>
  <c r="CC276" i="50"/>
  <c r="CC339" i="50"/>
  <c r="BZ339" i="50"/>
  <c r="CA339" i="50"/>
  <c r="CB339" i="50"/>
  <c r="CB1163" i="50"/>
  <c r="CC1163" i="50"/>
  <c r="BZ1163" i="50"/>
  <c r="CA1163" i="50"/>
  <c r="CC527" i="50"/>
  <c r="BZ527" i="50"/>
  <c r="CA527" i="50"/>
  <c r="CB527" i="50"/>
  <c r="BZ1222" i="50"/>
  <c r="CA1222" i="50"/>
  <c r="CB1222" i="50"/>
  <c r="CC1222" i="50"/>
  <c r="CB859" i="50"/>
  <c r="CC859" i="50"/>
  <c r="BZ859" i="50"/>
  <c r="CA859" i="50"/>
  <c r="BZ185" i="50"/>
  <c r="CA185" i="50"/>
  <c r="CB185" i="50"/>
  <c r="CC185" i="50"/>
  <c r="CB1211" i="50"/>
  <c r="CC1211" i="50"/>
  <c r="BZ1211" i="50"/>
  <c r="CA1211" i="50"/>
  <c r="BZ648" i="50"/>
  <c r="CA648" i="50"/>
  <c r="CB648" i="50"/>
  <c r="CC648" i="50"/>
  <c r="BZ1008" i="50"/>
  <c r="CA1008" i="50"/>
  <c r="CB1008" i="50"/>
  <c r="CC1008" i="50"/>
  <c r="BZ380" i="50"/>
  <c r="CA380" i="50"/>
  <c r="CB380" i="50"/>
  <c r="CC380" i="50"/>
  <c r="BZ934" i="50"/>
  <c r="CA934" i="50"/>
  <c r="CB934" i="50"/>
  <c r="CC934" i="50"/>
  <c r="BZ1323" i="50"/>
  <c r="CA1323" i="50"/>
  <c r="CB1323" i="50"/>
  <c r="CC1323" i="50"/>
  <c r="CC397" i="50"/>
  <c r="BZ397" i="50"/>
  <c r="CA397" i="50"/>
  <c r="CB397" i="50"/>
  <c r="CC631" i="50"/>
  <c r="BZ631" i="50"/>
  <c r="CA631" i="50"/>
  <c r="CB631" i="50"/>
  <c r="BZ1292" i="50"/>
  <c r="CA1292" i="50"/>
  <c r="CB1292" i="50"/>
  <c r="CC1292" i="50"/>
  <c r="BZ1257" i="50"/>
  <c r="CA1257" i="50"/>
  <c r="CB1257" i="50"/>
  <c r="CC1257" i="50"/>
  <c r="CC541" i="50"/>
  <c r="BZ541" i="50"/>
  <c r="CA541" i="50"/>
  <c r="CB541" i="50"/>
  <c r="BZ828" i="50"/>
  <c r="CA828" i="50"/>
  <c r="CB828" i="50"/>
  <c r="CC828" i="50"/>
  <c r="BZ484" i="50"/>
  <c r="CA484" i="50"/>
  <c r="CB484" i="50"/>
  <c r="CC484" i="50"/>
  <c r="BZ1124" i="50"/>
  <c r="CA1124" i="50"/>
  <c r="CB1124" i="50"/>
  <c r="CC1124" i="50"/>
  <c r="BZ1383" i="50"/>
  <c r="CA1383" i="50"/>
  <c r="CB1383" i="50"/>
  <c r="CC1383" i="50"/>
  <c r="CB953" i="50"/>
  <c r="CC953" i="50"/>
  <c r="BZ953" i="50"/>
  <c r="CA953" i="50"/>
  <c r="BZ306" i="50"/>
  <c r="CA306" i="50"/>
  <c r="CB306" i="50"/>
  <c r="CC306" i="50"/>
  <c r="CC220" i="50"/>
  <c r="BZ220" i="50"/>
  <c r="CA220" i="50"/>
  <c r="CB220" i="50"/>
  <c r="BZ566" i="50"/>
  <c r="CA566" i="50"/>
  <c r="CB566" i="50"/>
  <c r="CC566" i="50"/>
  <c r="BZ1054" i="50"/>
  <c r="CA1054" i="50"/>
  <c r="CB1054" i="50"/>
  <c r="CC1054" i="50"/>
  <c r="BZ1510" i="50"/>
  <c r="CA1510" i="50"/>
  <c r="CB1510" i="50"/>
  <c r="CC1510" i="50"/>
  <c r="BZ1472" i="50"/>
  <c r="CA1472" i="50"/>
  <c r="CB1472" i="50"/>
  <c r="CC1472" i="50"/>
  <c r="CC401" i="50"/>
  <c r="BZ401" i="50"/>
  <c r="CA401" i="50"/>
  <c r="CB401" i="50"/>
  <c r="CB1031" i="50"/>
  <c r="CC1031" i="50"/>
  <c r="BZ1031" i="50"/>
  <c r="CA1031" i="50"/>
  <c r="BZ1499" i="50"/>
  <c r="CA1499" i="50"/>
  <c r="CB1499" i="50"/>
  <c r="CC1499" i="50"/>
  <c r="BZ1479" i="50"/>
  <c r="CA1479" i="50"/>
  <c r="CB1479" i="50"/>
  <c r="CC1479" i="50"/>
  <c r="BZ526" i="50"/>
  <c r="CA526" i="50"/>
  <c r="CB526" i="50"/>
  <c r="CC526" i="50"/>
  <c r="BZ386" i="50"/>
  <c r="CA386" i="50"/>
  <c r="CB386" i="50"/>
  <c r="CC386" i="50"/>
  <c r="CC176" i="50"/>
  <c r="BZ176" i="50"/>
  <c r="CA176" i="50"/>
  <c r="CB176" i="50"/>
  <c r="CC405" i="50"/>
  <c r="BZ405" i="50"/>
  <c r="CA405" i="50"/>
  <c r="CB405" i="50"/>
  <c r="CB1229" i="50"/>
  <c r="CC1229" i="50"/>
  <c r="BZ1229" i="50"/>
  <c r="CA1229" i="50"/>
  <c r="BZ181" i="50"/>
  <c r="CA181" i="50"/>
  <c r="CB181" i="50"/>
  <c r="CC181" i="50"/>
  <c r="BZ660" i="50"/>
  <c r="CA660" i="50"/>
  <c r="CB660" i="50"/>
  <c r="CC660" i="50"/>
  <c r="BZ978" i="50"/>
  <c r="CA978" i="50"/>
  <c r="CB978" i="50"/>
  <c r="CC978" i="50"/>
  <c r="CC14" i="50"/>
  <c r="BZ14" i="50"/>
  <c r="CA14" i="50"/>
  <c r="CB14" i="50"/>
  <c r="CB775" i="50"/>
  <c r="CC775" i="50"/>
  <c r="BZ775" i="50"/>
  <c r="CA775" i="50"/>
  <c r="BZ786" i="50"/>
  <c r="CA786" i="50"/>
  <c r="CC786" i="50"/>
  <c r="CB786" i="50"/>
  <c r="BZ1315" i="50"/>
  <c r="CA1315" i="50"/>
  <c r="CB1315" i="50"/>
  <c r="CC1315" i="50"/>
  <c r="CB138" i="50"/>
  <c r="CC138" i="50"/>
  <c r="BZ138" i="50"/>
  <c r="CA138" i="50"/>
  <c r="CB1123" i="50"/>
  <c r="CC1123" i="50"/>
  <c r="BZ1123" i="50"/>
  <c r="CA1123" i="50"/>
  <c r="CC577" i="50"/>
  <c r="BZ577" i="50"/>
  <c r="CA577" i="50"/>
  <c r="CB577" i="50"/>
  <c r="BZ1321" i="50"/>
  <c r="CA1321" i="50"/>
  <c r="CB1321" i="50"/>
  <c r="CC1321" i="50"/>
  <c r="BZ274" i="50"/>
  <c r="CA274" i="50"/>
  <c r="CB274" i="50"/>
  <c r="CC274" i="50"/>
  <c r="CC98" i="50"/>
  <c r="BZ98" i="50"/>
  <c r="CA98" i="50"/>
  <c r="CB98" i="50"/>
  <c r="CB853" i="50"/>
  <c r="CC853" i="50"/>
  <c r="BZ853" i="50"/>
  <c r="CA853" i="50"/>
  <c r="BZ1244" i="50"/>
  <c r="CA1244" i="50"/>
  <c r="CB1244" i="50"/>
  <c r="CC1244" i="50"/>
  <c r="CA61" i="50"/>
  <c r="BZ61" i="50"/>
  <c r="CC61" i="50"/>
  <c r="CB61" i="50"/>
  <c r="BZ578" i="50"/>
  <c r="CA578" i="50"/>
  <c r="CB578" i="50"/>
  <c r="CC578" i="50"/>
  <c r="CC365" i="50"/>
  <c r="BZ365" i="50"/>
  <c r="CA365" i="50"/>
  <c r="CB365" i="50"/>
  <c r="BZ898" i="50"/>
  <c r="CA898" i="50"/>
  <c r="CB898" i="50"/>
  <c r="CC898" i="50"/>
  <c r="BZ504" i="50"/>
  <c r="CA504" i="50"/>
  <c r="CB504" i="50"/>
  <c r="CC504" i="50"/>
  <c r="CB809" i="50"/>
  <c r="CC809" i="50"/>
  <c r="BZ809" i="50"/>
  <c r="CA809" i="50"/>
  <c r="CC301" i="50"/>
  <c r="BZ301" i="50"/>
  <c r="CA301" i="50"/>
  <c r="CB301" i="50"/>
  <c r="CB1047" i="50"/>
  <c r="CC1047" i="50"/>
  <c r="BZ1047" i="50"/>
  <c r="CA1047" i="50"/>
  <c r="BZ930" i="50"/>
  <c r="CA930" i="50"/>
  <c r="CB930" i="50"/>
  <c r="CC930" i="50"/>
  <c r="BZ1214" i="50"/>
  <c r="CA1214" i="50"/>
  <c r="CB1214" i="50"/>
  <c r="CC1214" i="50"/>
  <c r="CB1221" i="50"/>
  <c r="CC1221" i="50"/>
  <c r="BZ1221" i="50"/>
  <c r="CA1221" i="50"/>
  <c r="BZ452" i="50"/>
  <c r="CA452" i="50"/>
  <c r="CB452" i="50"/>
  <c r="CC452" i="50"/>
  <c r="CB1205" i="50"/>
  <c r="CC1205" i="50"/>
  <c r="BZ1205" i="50"/>
  <c r="CA1205" i="50"/>
  <c r="CC371" i="50"/>
  <c r="BZ371" i="50"/>
  <c r="CA371" i="50"/>
  <c r="CB371" i="50"/>
  <c r="CC295" i="50"/>
  <c r="BZ295" i="50"/>
  <c r="CA295" i="50"/>
  <c r="CB295" i="50"/>
  <c r="BZ664" i="50"/>
  <c r="CA664" i="50"/>
  <c r="CB664" i="50"/>
  <c r="CC664" i="50"/>
  <c r="BZ454" i="50"/>
  <c r="CA454" i="50"/>
  <c r="CB454" i="50"/>
  <c r="CC454" i="50"/>
  <c r="CB637" i="50"/>
  <c r="CC637" i="50"/>
  <c r="BZ637" i="50"/>
  <c r="CA637" i="50"/>
  <c r="CA161" i="50"/>
  <c r="CB161" i="50"/>
  <c r="CC161" i="50"/>
  <c r="BZ161" i="50"/>
  <c r="BZ1360" i="50"/>
  <c r="CA1360" i="50"/>
  <c r="CB1360" i="50"/>
  <c r="CC1360" i="50"/>
  <c r="CC293" i="50"/>
  <c r="BZ293" i="50"/>
  <c r="CA293" i="50"/>
  <c r="CB293" i="50"/>
  <c r="BZ790" i="50"/>
  <c r="CA790" i="50"/>
  <c r="CB790" i="50"/>
  <c r="CC790" i="50"/>
  <c r="BZ264" i="50"/>
  <c r="CA264" i="50"/>
  <c r="CB264" i="50"/>
  <c r="CC264" i="50"/>
  <c r="CB1053" i="50"/>
  <c r="CC1053" i="50"/>
  <c r="BZ1053" i="50"/>
  <c r="CA1053" i="50"/>
  <c r="CC433" i="50"/>
  <c r="BZ433" i="50"/>
  <c r="CA433" i="50"/>
  <c r="CB433" i="50"/>
  <c r="BZ296" i="50"/>
  <c r="CA296" i="50"/>
  <c r="CB296" i="50"/>
  <c r="CC296" i="50"/>
  <c r="BZ388" i="50"/>
  <c r="CA388" i="50"/>
  <c r="CB388" i="50"/>
  <c r="CC388" i="50"/>
  <c r="BZ1420" i="50"/>
  <c r="CA1420" i="50"/>
  <c r="CB1420" i="50"/>
  <c r="CC1420" i="50"/>
  <c r="BZ646" i="50"/>
  <c r="CA646" i="50"/>
  <c r="CB646" i="50"/>
  <c r="CC646" i="50"/>
  <c r="BZ714" i="50"/>
  <c r="CA714" i="50"/>
  <c r="CB714" i="50"/>
  <c r="CC714" i="50"/>
  <c r="CA127" i="50"/>
  <c r="BZ127" i="50"/>
  <c r="CB127" i="50"/>
  <c r="CC127" i="50"/>
  <c r="BZ1040" i="50"/>
  <c r="CA1040" i="50"/>
  <c r="CB1040" i="50"/>
  <c r="CC1040" i="50"/>
  <c r="CC70" i="50"/>
  <c r="BZ70" i="50"/>
  <c r="CA70" i="50"/>
  <c r="CB70" i="50"/>
  <c r="BZ213" i="50"/>
  <c r="CA213" i="50"/>
  <c r="CB213" i="50"/>
  <c r="CC213" i="50"/>
  <c r="BZ594" i="50"/>
  <c r="CA594" i="50"/>
  <c r="CB594" i="50"/>
  <c r="CC594" i="50"/>
  <c r="CC479" i="50"/>
  <c r="BZ479" i="50"/>
  <c r="CB479" i="50"/>
  <c r="CA479" i="50"/>
  <c r="BZ1004" i="50"/>
  <c r="CA1004" i="50"/>
  <c r="CB1004" i="50"/>
  <c r="CC1004" i="50"/>
  <c r="BZ814" i="50"/>
  <c r="CA814" i="50"/>
  <c r="CB814" i="50"/>
  <c r="CC814" i="50"/>
  <c r="BZ348" i="50"/>
  <c r="CA348" i="50"/>
  <c r="CB348" i="50"/>
  <c r="CC348" i="50"/>
  <c r="CB879" i="50"/>
  <c r="CC879" i="50"/>
  <c r="BZ879" i="50"/>
  <c r="CA879" i="50"/>
  <c r="CA101" i="50"/>
  <c r="BZ101" i="50"/>
  <c r="CB101" i="50"/>
  <c r="CC101" i="50"/>
  <c r="BZ1276" i="50"/>
  <c r="CA1276" i="50"/>
  <c r="CB1276" i="50"/>
  <c r="CC1276" i="50"/>
  <c r="BZ1425" i="50"/>
  <c r="CA1425" i="50"/>
  <c r="CB1425" i="50"/>
  <c r="CC1425" i="50"/>
  <c r="BZ706" i="50"/>
  <c r="CA706" i="50"/>
  <c r="CB706" i="50"/>
  <c r="CC706" i="50"/>
  <c r="CC120" i="50"/>
  <c r="BZ120" i="50"/>
  <c r="CA120" i="50"/>
  <c r="CB120" i="50"/>
  <c r="CC283" i="50"/>
  <c r="BZ283" i="50"/>
  <c r="CA283" i="50"/>
  <c r="CB283" i="50"/>
  <c r="BZ338" i="50"/>
  <c r="CA338" i="50"/>
  <c r="CB338" i="50"/>
  <c r="CC338" i="50"/>
  <c r="CB819" i="50"/>
  <c r="CC819" i="50"/>
  <c r="BZ819" i="50"/>
  <c r="CA819" i="50"/>
  <c r="BZ175" i="50"/>
  <c r="CA175" i="50"/>
  <c r="CB175" i="50"/>
  <c r="CC175" i="50"/>
  <c r="BZ560" i="50"/>
  <c r="CA560" i="50"/>
  <c r="CB560" i="50"/>
  <c r="CC560" i="50"/>
  <c r="BZ414" i="50"/>
  <c r="CA414" i="50"/>
  <c r="CB414" i="50"/>
  <c r="CC414" i="50"/>
  <c r="BZ132" i="50"/>
  <c r="CA132" i="50"/>
  <c r="CB132" i="50"/>
  <c r="CC132" i="50"/>
  <c r="CC623" i="50"/>
  <c r="BZ623" i="50"/>
  <c r="CA623" i="50"/>
  <c r="CB623" i="50"/>
  <c r="CA139" i="50"/>
  <c r="BZ139" i="50"/>
  <c r="CB139" i="50"/>
  <c r="CC139" i="50"/>
  <c r="BZ1224" i="50"/>
  <c r="CA1224" i="50"/>
  <c r="CB1224" i="50"/>
  <c r="CC1224" i="50"/>
  <c r="CC473" i="50"/>
  <c r="BZ473" i="50"/>
  <c r="CA473" i="50"/>
  <c r="CB473" i="50"/>
  <c r="BZ728" i="50"/>
  <c r="CA728" i="50"/>
  <c r="CB728" i="50"/>
  <c r="CC728" i="50"/>
  <c r="CC491" i="50"/>
  <c r="BZ491" i="50"/>
  <c r="CA491" i="50"/>
  <c r="CB491" i="50"/>
  <c r="BZ1334" i="50"/>
  <c r="CA1334" i="50"/>
  <c r="CB1334" i="50"/>
  <c r="CC1334" i="50"/>
  <c r="CC210" i="50"/>
  <c r="BZ210" i="50"/>
  <c r="CA210" i="50"/>
  <c r="CB210" i="50"/>
  <c r="BZ173" i="50"/>
  <c r="CA173" i="50"/>
  <c r="CB173" i="50"/>
  <c r="CC173" i="50"/>
  <c r="BZ390" i="50"/>
  <c r="CA390" i="50"/>
  <c r="CB390" i="50"/>
  <c r="CC390" i="50"/>
  <c r="BZ1118" i="50"/>
  <c r="CA1118" i="50"/>
  <c r="CB1118" i="50"/>
  <c r="CC1118" i="50"/>
  <c r="CB1183" i="50"/>
  <c r="CC1183" i="50"/>
  <c r="BZ1183" i="50"/>
  <c r="CA1183" i="50"/>
  <c r="BZ366" i="50"/>
  <c r="CA366" i="50"/>
  <c r="CB366" i="50"/>
  <c r="CC366" i="50"/>
  <c r="BZ1331" i="50"/>
  <c r="CA1331" i="50"/>
  <c r="CB1331" i="50"/>
  <c r="CC1331" i="50"/>
  <c r="CB1049" i="50"/>
  <c r="CC1049" i="50"/>
  <c r="BZ1049" i="50"/>
  <c r="CA1049" i="50"/>
  <c r="BZ744" i="50"/>
  <c r="CA744" i="50"/>
  <c r="CB744" i="50"/>
  <c r="CC744" i="50"/>
  <c r="CB697" i="50"/>
  <c r="CC697" i="50"/>
  <c r="BZ697" i="50"/>
  <c r="CA697" i="50"/>
  <c r="CB1077" i="50"/>
  <c r="CC1077" i="50"/>
  <c r="BZ1077" i="50"/>
  <c r="CA1077" i="50"/>
  <c r="CB735" i="50"/>
  <c r="CC735" i="50"/>
  <c r="BZ735" i="50"/>
  <c r="CA735" i="50"/>
  <c r="CA163" i="50"/>
  <c r="CC163" i="50"/>
  <c r="BZ163" i="50"/>
  <c r="CB163" i="50"/>
  <c r="CC309" i="50"/>
  <c r="BZ309" i="50"/>
  <c r="CA309" i="50"/>
  <c r="CB309" i="50"/>
  <c r="BZ1375" i="50"/>
  <c r="CA1375" i="50"/>
  <c r="CB1375" i="50"/>
  <c r="CC1375" i="50"/>
  <c r="BZ610" i="50"/>
  <c r="CA610" i="50"/>
  <c r="CB610" i="50"/>
  <c r="CC610" i="50"/>
  <c r="BZ628" i="50"/>
  <c r="CA628" i="50"/>
  <c r="CB628" i="50"/>
  <c r="CC628" i="50"/>
  <c r="BZ770" i="50"/>
  <c r="CA770" i="50"/>
  <c r="CB770" i="50"/>
  <c r="CC770" i="50"/>
  <c r="CA159" i="50"/>
  <c r="BZ159" i="50"/>
  <c r="CB159" i="50"/>
  <c r="CC159" i="50"/>
  <c r="BZ966" i="50"/>
  <c r="CA966" i="50"/>
  <c r="CB966" i="50"/>
  <c r="CC966" i="50"/>
  <c r="CB1157" i="50"/>
  <c r="CC1157" i="50"/>
  <c r="BZ1157" i="50"/>
  <c r="CA1157" i="50"/>
  <c r="BZ266" i="50"/>
  <c r="CA266" i="50"/>
  <c r="CB266" i="50"/>
  <c r="CC266" i="50"/>
  <c r="CB154" i="50"/>
  <c r="CC154" i="50"/>
  <c r="BZ154" i="50"/>
  <c r="CA154" i="50"/>
  <c r="BZ1343" i="50"/>
  <c r="CA1343" i="50"/>
  <c r="CB1343" i="50"/>
  <c r="CC1343" i="50"/>
  <c r="CC467" i="50"/>
  <c r="BZ467" i="50"/>
  <c r="CA467" i="50"/>
  <c r="CB467" i="50"/>
  <c r="BZ1468" i="50"/>
  <c r="CA1468" i="50"/>
  <c r="CB1468" i="50"/>
  <c r="CC1468" i="50"/>
  <c r="CB1067" i="50"/>
  <c r="CC1067" i="50"/>
  <c r="BZ1067" i="50"/>
  <c r="CA1067" i="50"/>
  <c r="BZ1092" i="50"/>
  <c r="CA1092" i="50"/>
  <c r="CB1092" i="50"/>
  <c r="CC1092" i="50"/>
  <c r="CC317" i="50"/>
  <c r="BZ317" i="50"/>
  <c r="CA317" i="50"/>
  <c r="CB317" i="50"/>
  <c r="CB835" i="50"/>
  <c r="CC835" i="50"/>
  <c r="BZ835" i="50"/>
  <c r="CA835" i="50"/>
  <c r="CB1195" i="50"/>
  <c r="CC1195" i="50"/>
  <c r="BZ1195" i="50"/>
  <c r="CA1195" i="50"/>
  <c r="CC543" i="50"/>
  <c r="BZ543" i="50"/>
  <c r="CA543" i="50"/>
  <c r="CB543" i="50"/>
  <c r="BZ1327" i="50"/>
  <c r="CA1327" i="50"/>
  <c r="CB1327" i="50"/>
  <c r="CC1327" i="50"/>
  <c r="CB1193" i="50"/>
  <c r="CC1193" i="50"/>
  <c r="BZ1193" i="50"/>
  <c r="CA1193" i="50"/>
  <c r="BZ1447" i="50"/>
  <c r="CA1447" i="50"/>
  <c r="CB1447" i="50"/>
  <c r="CC1447" i="50"/>
  <c r="CC229" i="50"/>
  <c r="BZ229" i="50"/>
  <c r="CA229" i="50"/>
  <c r="CB229" i="50"/>
  <c r="BZ670" i="50"/>
  <c r="CA670" i="50"/>
  <c r="CB670" i="50"/>
  <c r="CC670" i="50"/>
  <c r="BZ1042" i="50"/>
  <c r="CA1042" i="50"/>
  <c r="CB1042" i="50"/>
  <c r="CC1042" i="50"/>
  <c r="BZ796" i="50"/>
  <c r="CA796" i="50"/>
  <c r="CB796" i="50"/>
  <c r="CC796" i="50"/>
  <c r="BZ1078" i="50"/>
  <c r="CA1078" i="50"/>
  <c r="CB1078" i="50"/>
  <c r="CC1078" i="50"/>
  <c r="BZ1146" i="50"/>
  <c r="CA1146" i="50"/>
  <c r="CB1146" i="50"/>
  <c r="CC1146" i="50"/>
  <c r="BZ1415" i="50"/>
  <c r="CA1415" i="50"/>
  <c r="CB1415" i="50"/>
  <c r="CC1415" i="50"/>
  <c r="CB1155" i="50"/>
  <c r="CC1155" i="50"/>
  <c r="BZ1155" i="50"/>
  <c r="CA1155" i="50"/>
  <c r="CA131" i="50"/>
  <c r="CC131" i="50"/>
  <c r="BZ131" i="50"/>
  <c r="CB131" i="50"/>
  <c r="CB1101" i="50"/>
  <c r="CC1101" i="50"/>
  <c r="BZ1101" i="50"/>
  <c r="CA1101" i="50"/>
  <c r="CB1109" i="50"/>
  <c r="CC1109" i="50"/>
  <c r="BZ1109" i="50"/>
  <c r="CA1109" i="50"/>
  <c r="CC188" i="50"/>
  <c r="BZ188" i="50"/>
  <c r="CA188" i="50"/>
  <c r="CB188" i="50"/>
  <c r="BZ1381" i="50"/>
  <c r="CA1381" i="50"/>
  <c r="CB1381" i="50"/>
  <c r="CC1381" i="50"/>
  <c r="CB949" i="50"/>
  <c r="CC949" i="50"/>
  <c r="BZ949" i="50"/>
  <c r="CA949" i="50"/>
  <c r="BZ810" i="50"/>
  <c r="CA810" i="50"/>
  <c r="CB810" i="50"/>
  <c r="CC810" i="50"/>
  <c r="BZ486" i="50"/>
  <c r="CA486" i="50"/>
  <c r="CB486" i="50"/>
  <c r="CC486" i="50"/>
  <c r="BZ1345" i="50"/>
  <c r="CA1345" i="50"/>
  <c r="CB1345" i="50"/>
  <c r="CC1345" i="50"/>
  <c r="BZ1508" i="50"/>
  <c r="CA1508" i="50"/>
  <c r="CB1508" i="50"/>
  <c r="CC1508" i="50"/>
  <c r="CC28" i="50"/>
  <c r="BZ28" i="50"/>
  <c r="CA28" i="50"/>
  <c r="CB28" i="50"/>
  <c r="BZ1297" i="50"/>
  <c r="CA1297" i="50"/>
  <c r="CB1297" i="50"/>
  <c r="CC1297" i="50"/>
  <c r="CB681" i="50"/>
  <c r="CC681" i="50"/>
  <c r="BZ681" i="50"/>
  <c r="CA681" i="50"/>
  <c r="CA109" i="50"/>
  <c r="BZ109" i="50"/>
  <c r="CC109" i="50"/>
  <c r="CB109" i="50"/>
  <c r="BZ1152" i="50"/>
  <c r="CA1152" i="50"/>
  <c r="CB1152" i="50"/>
  <c r="CC1152" i="50"/>
  <c r="BZ692" i="50"/>
  <c r="CA692" i="50"/>
  <c r="CB692" i="50"/>
  <c r="CC692" i="50"/>
  <c r="BZ1132" i="50"/>
  <c r="CA1132" i="50"/>
  <c r="CB1132" i="50"/>
  <c r="CC1132" i="50"/>
  <c r="BZ880" i="50"/>
  <c r="CA880" i="50"/>
  <c r="CB880" i="50"/>
  <c r="CC880" i="50"/>
  <c r="CB1087" i="50"/>
  <c r="CC1087" i="50"/>
  <c r="BZ1087" i="50"/>
  <c r="CA1087" i="50"/>
  <c r="BZ1546" i="50"/>
  <c r="CA1546" i="50"/>
  <c r="CB1546" i="50"/>
  <c r="CC1546" i="50"/>
  <c r="BZ1503" i="50"/>
  <c r="CA1503" i="50"/>
  <c r="CB1503" i="50"/>
  <c r="CC1503" i="50"/>
  <c r="BZ676" i="50"/>
  <c r="CA676" i="50"/>
  <c r="CB676" i="50"/>
  <c r="CC676" i="50"/>
  <c r="BZ142" i="50"/>
  <c r="CA142" i="50"/>
  <c r="CB142" i="50"/>
  <c r="CC142" i="50"/>
  <c r="CB1089" i="50"/>
  <c r="CC1089" i="50"/>
  <c r="BZ1089" i="50"/>
  <c r="CA1089" i="50"/>
  <c r="CB1231" i="50"/>
  <c r="CC1231" i="50"/>
  <c r="BZ1231" i="50"/>
  <c r="CA1231" i="50"/>
  <c r="BZ766" i="50"/>
  <c r="CA766" i="50"/>
  <c r="CB766" i="50"/>
  <c r="CC766" i="50"/>
  <c r="CB967" i="50"/>
  <c r="CC967" i="50"/>
  <c r="BZ967" i="50"/>
  <c r="CA967" i="50"/>
  <c r="CB947" i="50"/>
  <c r="CC947" i="50"/>
  <c r="BZ947" i="50"/>
  <c r="CA947" i="50"/>
  <c r="BZ826" i="50"/>
  <c r="CA826" i="50"/>
  <c r="CB826" i="50"/>
  <c r="CC826" i="50"/>
  <c r="CC511" i="50"/>
  <c r="BZ511" i="50"/>
  <c r="CB511" i="50"/>
  <c r="CA511" i="50"/>
  <c r="CC104" i="50"/>
  <c r="BZ104" i="50"/>
  <c r="CA104" i="50"/>
  <c r="CB104" i="50"/>
  <c r="BZ1310" i="50"/>
  <c r="CA1310" i="50"/>
  <c r="CB1310" i="50"/>
  <c r="CC1310" i="50"/>
  <c r="CB1129" i="50"/>
  <c r="CC1129" i="50"/>
  <c r="BZ1129" i="50"/>
  <c r="CA1129" i="50"/>
  <c r="CC535" i="50"/>
  <c r="BZ535" i="50"/>
  <c r="CA535" i="50"/>
  <c r="CB535" i="50"/>
  <c r="BZ466" i="50"/>
  <c r="CA466" i="50"/>
  <c r="CB466" i="50"/>
  <c r="CC466" i="50"/>
  <c r="CB889" i="50"/>
  <c r="CC889" i="50"/>
  <c r="BZ889" i="50"/>
  <c r="CA889" i="50"/>
  <c r="BZ1328" i="50"/>
  <c r="CA1328" i="50"/>
  <c r="CB1328" i="50"/>
  <c r="CC1328" i="50"/>
  <c r="BZ1270" i="50"/>
  <c r="CA1270" i="50"/>
  <c r="CB1270" i="50"/>
  <c r="CC1270" i="50"/>
  <c r="CC615" i="50"/>
  <c r="BZ615" i="50"/>
  <c r="CA615" i="50"/>
  <c r="CB615" i="50"/>
  <c r="CC359" i="50"/>
  <c r="BZ359" i="50"/>
  <c r="CA359" i="50"/>
  <c r="CB359" i="50"/>
  <c r="CC72" i="50"/>
  <c r="BZ72" i="50"/>
  <c r="CA72" i="50"/>
  <c r="CB72" i="50"/>
  <c r="BZ1120" i="50"/>
  <c r="CA1120" i="50"/>
  <c r="CB1120" i="50"/>
  <c r="CC1120" i="50"/>
  <c r="BZ1322" i="50"/>
  <c r="CA1322" i="50"/>
  <c r="CB1322" i="50"/>
  <c r="CC1322" i="50"/>
  <c r="CB833" i="50"/>
  <c r="CC833" i="50"/>
  <c r="BZ833" i="50"/>
  <c r="CA833" i="50"/>
  <c r="CB1223" i="50"/>
  <c r="CC1223" i="50"/>
  <c r="BZ1223" i="50"/>
  <c r="CA1223" i="50"/>
  <c r="CB799" i="50"/>
  <c r="CC799" i="50"/>
  <c r="BZ799" i="50"/>
  <c r="CA799" i="50"/>
  <c r="BZ1318" i="50"/>
  <c r="CA1318" i="50"/>
  <c r="CB1318" i="50"/>
  <c r="CC1318" i="50"/>
  <c r="BZ1256" i="50"/>
  <c r="CA1256" i="50"/>
  <c r="CB1256" i="50"/>
  <c r="CC1256" i="50"/>
  <c r="BZ1461" i="50"/>
  <c r="CA1461" i="50"/>
  <c r="CB1461" i="50"/>
  <c r="CC1461" i="50"/>
  <c r="CC585" i="50"/>
  <c r="BZ585" i="50"/>
  <c r="CA585" i="50"/>
  <c r="CB585" i="50"/>
  <c r="BZ1465" i="50"/>
  <c r="CA1465" i="50"/>
  <c r="CB1465" i="50"/>
  <c r="CC1465" i="50"/>
  <c r="CC459" i="50"/>
  <c r="BZ459" i="50"/>
  <c r="CA459" i="50"/>
  <c r="CB459" i="50"/>
  <c r="CB643" i="50"/>
  <c r="CC643" i="50"/>
  <c r="BZ643" i="50"/>
  <c r="CA643" i="50"/>
  <c r="CB871" i="50"/>
  <c r="CC871" i="50"/>
  <c r="BZ871" i="50"/>
  <c r="CA871" i="50"/>
  <c r="CA75" i="50"/>
  <c r="BZ75" i="50"/>
  <c r="CB75" i="50"/>
  <c r="CC75" i="50"/>
  <c r="BZ1519" i="50"/>
  <c r="CA1519" i="50"/>
  <c r="CB1519" i="50"/>
  <c r="CC1519" i="50"/>
  <c r="CA147" i="50"/>
  <c r="CC147" i="50"/>
  <c r="BZ147" i="50"/>
  <c r="CB147" i="50"/>
  <c r="BZ1378" i="50"/>
  <c r="CA1378" i="50"/>
  <c r="CB1378" i="50"/>
  <c r="CC1378" i="50"/>
  <c r="CC423" i="50"/>
  <c r="BZ423" i="50"/>
  <c r="CA423" i="50"/>
  <c r="CB423" i="50"/>
  <c r="BZ514" i="50"/>
  <c r="CA514" i="50"/>
  <c r="CB514" i="50"/>
  <c r="CC514" i="50"/>
  <c r="CB1023" i="50"/>
  <c r="CC1023" i="50"/>
  <c r="BZ1023" i="50"/>
  <c r="CA1023" i="50"/>
  <c r="BZ1218" i="50"/>
  <c r="CA1218" i="50"/>
  <c r="CB1218" i="50"/>
  <c r="CC1218" i="50"/>
  <c r="BZ876" i="50"/>
  <c r="CA876" i="50"/>
  <c r="CB876" i="50"/>
  <c r="CC876" i="50"/>
  <c r="BZ1473" i="50"/>
  <c r="CA1473" i="50"/>
  <c r="CB1473" i="50"/>
  <c r="CC1473" i="50"/>
  <c r="BZ890" i="50"/>
  <c r="CA890" i="50"/>
  <c r="CB890" i="50"/>
  <c r="CC890" i="50"/>
  <c r="BZ614" i="50"/>
  <c r="CA614" i="50"/>
  <c r="CB614" i="50"/>
  <c r="CC614" i="50"/>
  <c r="CA137" i="50"/>
  <c r="BZ137" i="50"/>
  <c r="CB137" i="50"/>
  <c r="CC137" i="50"/>
  <c r="CB1081" i="50"/>
  <c r="CC1081" i="50"/>
  <c r="BZ1081" i="50"/>
  <c r="CA1081" i="50"/>
  <c r="BZ586" i="50"/>
  <c r="CA586" i="50"/>
  <c r="CB586" i="50"/>
  <c r="CC586" i="50"/>
  <c r="CC66" i="50"/>
  <c r="BZ66" i="50"/>
  <c r="CA66" i="50"/>
  <c r="CB66" i="50"/>
  <c r="CA85" i="50"/>
  <c r="BZ85" i="50"/>
  <c r="CB85" i="50"/>
  <c r="CC85" i="50"/>
  <c r="BZ252" i="50"/>
  <c r="CA252" i="50"/>
  <c r="CB252" i="50"/>
  <c r="CC252" i="50"/>
  <c r="BZ1397" i="50"/>
  <c r="CA1397" i="50"/>
  <c r="CB1397" i="50"/>
  <c r="CC1397" i="50"/>
  <c r="BZ542" i="50"/>
  <c r="CA542" i="50"/>
  <c r="CB542" i="50"/>
  <c r="CC542" i="50"/>
  <c r="CC481" i="50"/>
  <c r="BZ481" i="50"/>
  <c r="CA481" i="50"/>
  <c r="CB481" i="50"/>
  <c r="BZ1010" i="50"/>
  <c r="CA1010" i="50"/>
  <c r="CB1010" i="50"/>
  <c r="CC1010" i="50"/>
  <c r="BZ784" i="50"/>
  <c r="CA784" i="50"/>
  <c r="CB784" i="50"/>
  <c r="CC784" i="50"/>
  <c r="BZ434" i="50"/>
  <c r="CA434" i="50"/>
  <c r="CB434" i="50"/>
  <c r="CC434" i="50"/>
  <c r="BZ690" i="50"/>
  <c r="CA690" i="50"/>
  <c r="CB690" i="50"/>
  <c r="CC690" i="50"/>
  <c r="BZ219" i="50"/>
  <c r="CA219" i="50"/>
  <c r="CB219" i="50"/>
  <c r="CC219" i="50"/>
  <c r="BZ416" i="50"/>
  <c r="CA416" i="50"/>
  <c r="CB416" i="50"/>
  <c r="CC416" i="50"/>
  <c r="BZ668" i="50"/>
  <c r="CA668" i="50"/>
  <c r="CB668" i="50"/>
  <c r="CC668" i="50"/>
  <c r="CB699" i="50"/>
  <c r="CC699" i="50"/>
  <c r="BZ699" i="50"/>
  <c r="CA699" i="50"/>
  <c r="CB999" i="50"/>
  <c r="CC999" i="50"/>
  <c r="BZ999" i="50"/>
  <c r="CA999" i="50"/>
  <c r="BZ716" i="50"/>
  <c r="CA716" i="50"/>
  <c r="CB716" i="50"/>
  <c r="CC716" i="50"/>
  <c r="CA149" i="50"/>
  <c r="BZ149" i="50"/>
  <c r="CB149" i="50"/>
  <c r="CC149" i="50"/>
  <c r="CA93" i="50"/>
  <c r="BZ93" i="50"/>
  <c r="CC93" i="50"/>
  <c r="CB93" i="50"/>
  <c r="BZ1050" i="50"/>
  <c r="CA1050" i="50"/>
  <c r="CB1050" i="50"/>
  <c r="CC1050" i="50"/>
  <c r="BZ674" i="50"/>
  <c r="CA674" i="50"/>
  <c r="CB674" i="50"/>
  <c r="CC674" i="50"/>
  <c r="CC335" i="50"/>
  <c r="BZ335" i="50"/>
  <c r="CA335" i="50"/>
  <c r="CB335" i="50"/>
  <c r="CC184" i="50"/>
  <c r="BZ184" i="50"/>
  <c r="CA184" i="50"/>
  <c r="CB184" i="50"/>
  <c r="CA43" i="50"/>
  <c r="BZ43" i="50"/>
  <c r="CB43" i="50"/>
  <c r="CC43" i="50"/>
  <c r="CB995" i="50"/>
  <c r="CC995" i="50"/>
  <c r="BZ995" i="50"/>
  <c r="CA995" i="50"/>
  <c r="CB709" i="50"/>
  <c r="CC709" i="50"/>
  <c r="BZ709" i="50"/>
  <c r="CA709" i="50"/>
  <c r="CB893" i="50"/>
  <c r="CC893" i="50"/>
  <c r="BZ893" i="50"/>
  <c r="CA893" i="50"/>
  <c r="BZ694" i="50"/>
  <c r="CA694" i="50"/>
  <c r="CB694" i="50"/>
  <c r="CC694" i="50"/>
  <c r="CB841" i="50"/>
  <c r="CC841" i="50"/>
  <c r="BZ841" i="50"/>
  <c r="CA841" i="50"/>
  <c r="CC273" i="50"/>
  <c r="BZ273" i="50"/>
  <c r="CA273" i="50"/>
  <c r="CB273" i="50"/>
  <c r="CC547" i="50"/>
  <c r="BZ547" i="50"/>
  <c r="CA547" i="50"/>
  <c r="CB547" i="50"/>
  <c r="BZ866" i="50"/>
  <c r="CA866" i="50"/>
  <c r="CB866" i="50"/>
  <c r="CC866" i="50"/>
  <c r="BZ910" i="50"/>
  <c r="CA910" i="50"/>
  <c r="CB910" i="50"/>
  <c r="CC910" i="50"/>
  <c r="BZ148" i="50"/>
  <c r="CA148" i="50"/>
  <c r="CB148" i="50"/>
  <c r="CC148" i="50"/>
  <c r="CC571" i="50"/>
  <c r="BZ571" i="50"/>
  <c r="CA571" i="50"/>
  <c r="CB571" i="50"/>
  <c r="BZ160" i="50"/>
  <c r="CA160" i="50"/>
  <c r="CB160" i="50"/>
  <c r="CC160" i="50"/>
  <c r="CC287" i="50"/>
  <c r="BZ287" i="50"/>
  <c r="CA287" i="50"/>
  <c r="CB287" i="50"/>
  <c r="BZ242" i="50"/>
  <c r="CA242" i="50"/>
  <c r="CB242" i="50"/>
  <c r="CC242" i="50"/>
  <c r="CA119" i="50"/>
  <c r="BZ119" i="50"/>
  <c r="CB119" i="50"/>
  <c r="CC119" i="50"/>
  <c r="CC417" i="50"/>
  <c r="BZ417" i="50"/>
  <c r="CA417" i="50"/>
  <c r="CB417" i="50"/>
  <c r="BZ576" i="50"/>
  <c r="CA576" i="50"/>
  <c r="CB576" i="50"/>
  <c r="CC576" i="50"/>
  <c r="BZ718" i="50"/>
  <c r="CA718" i="50"/>
  <c r="CB718" i="50"/>
  <c r="CC718" i="50"/>
  <c r="CC345" i="50"/>
  <c r="BZ345" i="50"/>
  <c r="CA345" i="50"/>
  <c r="CB345" i="50"/>
  <c r="BZ774" i="50"/>
  <c r="CA774" i="50"/>
  <c r="CB774" i="50"/>
  <c r="CC774" i="50"/>
  <c r="CA136" i="50"/>
  <c r="CB136" i="50"/>
  <c r="CC136" i="50"/>
  <c r="BZ136" i="50"/>
  <c r="BZ1475" i="50"/>
  <c r="CA1475" i="50"/>
  <c r="CB1475" i="50"/>
  <c r="CC1475" i="50"/>
  <c r="CC174" i="50"/>
  <c r="BZ174" i="50"/>
  <c r="CA174" i="50"/>
  <c r="CB174" i="50"/>
  <c r="BZ382" i="50"/>
  <c r="CA382" i="50"/>
  <c r="CB382" i="50"/>
  <c r="CC382" i="50"/>
  <c r="BZ1030" i="50"/>
  <c r="CA1030" i="50"/>
  <c r="CB1030" i="50"/>
  <c r="CC1030" i="50"/>
  <c r="BZ1250" i="50"/>
  <c r="CA1250" i="50"/>
  <c r="CB1250" i="50"/>
  <c r="CC1250" i="50"/>
  <c r="BZ962" i="50"/>
  <c r="CA962" i="50"/>
  <c r="CB962" i="50"/>
  <c r="CC962" i="50"/>
  <c r="BZ300" i="50"/>
  <c r="CA300" i="50"/>
  <c r="CB300" i="50"/>
  <c r="CC300" i="50"/>
  <c r="BZ193" i="50"/>
  <c r="CA193" i="50"/>
  <c r="CB193" i="50"/>
  <c r="CC193" i="50"/>
  <c r="BZ444" i="50"/>
  <c r="CA444" i="50"/>
  <c r="CB444" i="50"/>
  <c r="CC444" i="50"/>
  <c r="CB675" i="50"/>
  <c r="CC675" i="50"/>
  <c r="BZ675" i="50"/>
  <c r="CA675" i="50"/>
  <c r="BZ498" i="50"/>
  <c r="CA498" i="50"/>
  <c r="CB498" i="50"/>
  <c r="CC498" i="50"/>
  <c r="BZ682" i="50"/>
  <c r="CA682" i="50"/>
  <c r="CB682" i="50"/>
  <c r="CC682" i="50"/>
  <c r="CC305" i="50"/>
  <c r="BZ305" i="50"/>
  <c r="CA305" i="50"/>
  <c r="CB305" i="50"/>
  <c r="CC337" i="50"/>
  <c r="BZ337" i="50"/>
  <c r="CA337" i="50"/>
  <c r="CB337" i="50"/>
  <c r="BZ236" i="50"/>
  <c r="CA236" i="50"/>
  <c r="CB236" i="50"/>
  <c r="CC236" i="50"/>
  <c r="BZ782" i="50"/>
  <c r="CA782" i="50"/>
  <c r="CB782" i="50"/>
  <c r="CC782" i="50"/>
  <c r="BZ217" i="50"/>
  <c r="CA217" i="50"/>
  <c r="CB217" i="50"/>
  <c r="CC217" i="50"/>
  <c r="BZ354" i="50"/>
  <c r="CA354" i="50"/>
  <c r="CB354" i="50"/>
  <c r="CC354" i="50"/>
  <c r="CC525" i="50"/>
  <c r="BZ525" i="50"/>
  <c r="CA525" i="50"/>
  <c r="CB525" i="50"/>
  <c r="CA107" i="50"/>
  <c r="BZ107" i="50"/>
  <c r="CB107" i="50"/>
  <c r="CC107" i="50"/>
  <c r="CC485" i="50"/>
  <c r="BZ485" i="50"/>
  <c r="CA485" i="50"/>
  <c r="CB485" i="50"/>
  <c r="BZ1014" i="50"/>
  <c r="CA1014" i="50"/>
  <c r="CB1014" i="50"/>
  <c r="CC1014" i="50"/>
  <c r="BZ554" i="50"/>
  <c r="CA554" i="50"/>
  <c r="CB554" i="50"/>
  <c r="CC554" i="50"/>
  <c r="CA151" i="50"/>
  <c r="BZ151" i="50"/>
  <c r="CB151" i="50"/>
  <c r="CC151" i="50"/>
  <c r="BZ368" i="50"/>
  <c r="CA368" i="50"/>
  <c r="CB368" i="50"/>
  <c r="CC368" i="50"/>
  <c r="CC553" i="50"/>
  <c r="BZ553" i="50"/>
  <c r="CA553" i="50"/>
  <c r="CB553" i="50"/>
  <c r="CC94" i="50"/>
  <c r="BZ94" i="50"/>
  <c r="CA94" i="50"/>
  <c r="CB94" i="50"/>
  <c r="BZ292" i="50"/>
  <c r="CA292" i="50"/>
  <c r="CB292" i="50"/>
  <c r="CC292" i="50"/>
  <c r="BZ209" i="50"/>
  <c r="CA209" i="50"/>
  <c r="CB209" i="50"/>
  <c r="CC209" i="50"/>
  <c r="CB895" i="50"/>
  <c r="CC895" i="50"/>
  <c r="BZ895" i="50"/>
  <c r="CA895" i="50"/>
  <c r="BZ882" i="50"/>
  <c r="CA882" i="50"/>
  <c r="CB882" i="50"/>
  <c r="CC882" i="50"/>
  <c r="BZ752" i="50"/>
  <c r="CA752" i="50"/>
  <c r="CB752" i="50"/>
  <c r="CC752" i="50"/>
  <c r="CC218" i="50"/>
  <c r="BZ218" i="50"/>
  <c r="CA218" i="50"/>
  <c r="CB218" i="50"/>
  <c r="BZ1106" i="50"/>
  <c r="CA1106" i="50"/>
  <c r="CB1106" i="50"/>
  <c r="CC1106" i="50"/>
  <c r="CC389" i="50"/>
  <c r="BZ389" i="50"/>
  <c r="CA389" i="50"/>
  <c r="CB389" i="50"/>
  <c r="CB1017" i="50"/>
  <c r="CC1017" i="50"/>
  <c r="BZ1017" i="50"/>
  <c r="CA1017" i="50"/>
  <c r="BZ642" i="50"/>
  <c r="CA642" i="50"/>
  <c r="CB642" i="50"/>
  <c r="CC642" i="50"/>
  <c r="CC551" i="50"/>
  <c r="BZ551" i="50"/>
  <c r="CA551" i="50"/>
  <c r="CB551" i="50"/>
  <c r="CC633" i="50"/>
  <c r="BZ633" i="50"/>
  <c r="CA633" i="50"/>
  <c r="CB633" i="50"/>
  <c r="CC565" i="50"/>
  <c r="BZ565" i="50"/>
  <c r="CA565" i="50"/>
  <c r="CB565" i="50"/>
  <c r="CB761" i="50"/>
  <c r="CC761" i="50"/>
  <c r="BZ761" i="50"/>
  <c r="CA761" i="50"/>
  <c r="BZ1136" i="50"/>
  <c r="CA1136" i="50"/>
  <c r="CB1136" i="50"/>
  <c r="CC1136" i="50"/>
  <c r="CB695" i="50"/>
  <c r="CC695" i="50"/>
  <c r="BZ695" i="50"/>
  <c r="CA695" i="50"/>
  <c r="CB891" i="50"/>
  <c r="CC891" i="50"/>
  <c r="BZ891" i="50"/>
  <c r="CA891" i="50"/>
  <c r="BZ748" i="50"/>
  <c r="CA748" i="50"/>
  <c r="CB748" i="50"/>
  <c r="CC748" i="50"/>
  <c r="BZ1384" i="50"/>
  <c r="CA1384" i="50"/>
  <c r="CB1384" i="50"/>
  <c r="CC1384" i="50"/>
  <c r="BZ1501" i="50"/>
  <c r="CA1501" i="50"/>
  <c r="CB1501" i="50"/>
  <c r="CC1501" i="50"/>
  <c r="BZ906" i="50"/>
  <c r="CA906" i="50"/>
  <c r="CB906" i="50"/>
  <c r="CC906" i="50"/>
  <c r="CB1103" i="50"/>
  <c r="CC1103" i="50"/>
  <c r="BZ1103" i="50"/>
  <c r="CA1103" i="50"/>
  <c r="BZ1432" i="50"/>
  <c r="CA1432" i="50"/>
  <c r="CB1432" i="50"/>
  <c r="CC1432" i="50"/>
  <c r="BZ540" i="50"/>
  <c r="CA540" i="50"/>
  <c r="CB540" i="50"/>
  <c r="CC540" i="50"/>
  <c r="CC178" i="50"/>
  <c r="BZ178" i="50"/>
  <c r="CA178" i="50"/>
  <c r="CB178" i="50"/>
  <c r="CC156" i="50"/>
  <c r="BZ156" i="50"/>
  <c r="CA156" i="50"/>
  <c r="CB156" i="50"/>
  <c r="CB1013" i="50"/>
  <c r="CC1013" i="50"/>
  <c r="BZ1013" i="50"/>
  <c r="CA1013" i="50"/>
  <c r="CB1073" i="50"/>
  <c r="CC1073" i="50"/>
  <c r="BZ1073" i="50"/>
  <c r="CA1073" i="50"/>
  <c r="BZ1082" i="50"/>
  <c r="CA1082" i="50"/>
  <c r="CB1082" i="50"/>
  <c r="CC1082" i="50"/>
  <c r="BZ946" i="50"/>
  <c r="CA946" i="50"/>
  <c r="CB946" i="50"/>
  <c r="CC946" i="50"/>
  <c r="BZ800" i="50"/>
  <c r="CA800" i="50"/>
  <c r="CB800" i="50"/>
  <c r="CC800" i="50"/>
  <c r="BZ1216" i="50"/>
  <c r="CA1216" i="50"/>
  <c r="CB1216" i="50"/>
  <c r="CC1216" i="50"/>
  <c r="CB663" i="50"/>
  <c r="CC663" i="50"/>
  <c r="BZ663" i="50"/>
  <c r="CA663" i="50"/>
  <c r="CA25" i="50"/>
  <c r="BZ25" i="50"/>
  <c r="CB25" i="50"/>
  <c r="CC25" i="50"/>
  <c r="CC126" i="50"/>
  <c r="CA126" i="50"/>
  <c r="CB126" i="50"/>
  <c r="BZ126" i="50"/>
  <c r="CC325" i="50"/>
  <c r="BZ325" i="50"/>
  <c r="CA325" i="50"/>
  <c r="CB325" i="50"/>
  <c r="BZ1330" i="50"/>
  <c r="CA1330" i="50"/>
  <c r="CB1330" i="50"/>
  <c r="CC1330" i="50"/>
  <c r="CB1247" i="50"/>
  <c r="CC1247" i="50"/>
  <c r="BZ1247" i="50"/>
  <c r="CA1247" i="50"/>
  <c r="BZ520" i="50"/>
  <c r="CA520" i="50"/>
  <c r="CB520" i="50"/>
  <c r="CC520" i="50"/>
  <c r="BZ250" i="50"/>
  <c r="CA250" i="50"/>
  <c r="CB250" i="50"/>
  <c r="CC250" i="50"/>
  <c r="CA165" i="50"/>
  <c r="BZ165" i="50"/>
  <c r="CB165" i="50"/>
  <c r="CC165" i="50"/>
  <c r="BZ166" i="50"/>
  <c r="CA166" i="50"/>
  <c r="CB166" i="50"/>
  <c r="CC166" i="50"/>
  <c r="CB883" i="50"/>
  <c r="CC883" i="50"/>
  <c r="BZ883" i="50"/>
  <c r="CA883" i="50"/>
  <c r="BZ912" i="50"/>
  <c r="CA912" i="50"/>
  <c r="CB912" i="50"/>
  <c r="CC912" i="50"/>
  <c r="CC224" i="50"/>
  <c r="BZ224" i="50"/>
  <c r="CA224" i="50"/>
  <c r="CB224" i="50"/>
  <c r="BZ1293" i="50"/>
  <c r="CA1293" i="50"/>
  <c r="CB1293" i="50"/>
  <c r="CC1293" i="50"/>
  <c r="BZ772" i="50"/>
  <c r="CA772" i="50"/>
  <c r="CB772" i="50"/>
  <c r="CC772" i="50"/>
  <c r="BZ1062" i="50"/>
  <c r="CA1062" i="50"/>
  <c r="CB1062" i="50"/>
  <c r="CC1062" i="50"/>
  <c r="CB1151" i="50"/>
  <c r="CC1151" i="50"/>
  <c r="BZ1151" i="50"/>
  <c r="CA1151" i="50"/>
  <c r="BZ384" i="50"/>
  <c r="CA384" i="50"/>
  <c r="CB384" i="50"/>
  <c r="CC384" i="50"/>
  <c r="BZ522" i="50"/>
  <c r="CA522" i="50"/>
  <c r="CB522" i="50"/>
  <c r="CC522" i="50"/>
  <c r="BZ482" i="50"/>
  <c r="CA482" i="50"/>
  <c r="CB482" i="50"/>
  <c r="CC482" i="50"/>
  <c r="CB805" i="50"/>
  <c r="CC805" i="50"/>
  <c r="BZ805" i="50"/>
  <c r="CA805" i="50"/>
  <c r="BZ840" i="50"/>
  <c r="CA840" i="50"/>
  <c r="CB840" i="50"/>
  <c r="CC840" i="50"/>
  <c r="CB1177" i="50"/>
  <c r="CC1177" i="50"/>
  <c r="BZ1177" i="50"/>
  <c r="CA1177" i="50"/>
  <c r="CC545" i="50"/>
  <c r="BZ545" i="50"/>
  <c r="CA545" i="50"/>
  <c r="CB545" i="50"/>
  <c r="BZ1392" i="50"/>
  <c r="CA1392" i="50"/>
  <c r="CB1392" i="50"/>
  <c r="CC1392" i="50"/>
  <c r="BZ1274" i="50"/>
  <c r="CA1274" i="50"/>
  <c r="CB1274" i="50"/>
  <c r="CC1274" i="50"/>
  <c r="CB1201" i="50"/>
  <c r="CC1201" i="50"/>
  <c r="BZ1201" i="50"/>
  <c r="CA1201" i="50"/>
  <c r="BZ1338" i="50"/>
  <c r="CA1338" i="50"/>
  <c r="CB1338" i="50"/>
  <c r="CC1338" i="50"/>
  <c r="BZ936" i="50"/>
  <c r="CA936" i="50"/>
  <c r="CC936" i="50"/>
  <c r="CB936" i="50"/>
  <c r="CB715" i="50"/>
  <c r="CC715" i="50"/>
  <c r="BZ715" i="50"/>
  <c r="CA715" i="50"/>
  <c r="BZ318" i="50"/>
  <c r="CA318" i="50"/>
  <c r="CB318" i="50"/>
  <c r="CC318" i="50"/>
  <c r="CB661" i="50"/>
  <c r="CC661" i="50"/>
  <c r="BZ661" i="50"/>
  <c r="CA661" i="50"/>
  <c r="CC431" i="50"/>
  <c r="BZ431" i="50"/>
  <c r="CB431" i="50"/>
  <c r="CA431" i="50"/>
  <c r="BZ830" i="50"/>
  <c r="CA830" i="50"/>
  <c r="CB830" i="50"/>
  <c r="CC830" i="50"/>
  <c r="BZ340" i="50"/>
  <c r="CA340" i="50"/>
  <c r="CB340" i="50"/>
  <c r="CC340" i="50"/>
  <c r="CA87" i="50"/>
  <c r="BZ87" i="50"/>
  <c r="CB87" i="50"/>
  <c r="CC87" i="50"/>
  <c r="CA143" i="50"/>
  <c r="BZ143" i="50"/>
  <c r="CB143" i="50"/>
  <c r="CC143" i="50"/>
  <c r="CC421" i="50"/>
  <c r="BZ421" i="50"/>
  <c r="CA421" i="50"/>
  <c r="CB421" i="50"/>
  <c r="BZ1371" i="50"/>
  <c r="CA1371" i="50"/>
  <c r="CB1371" i="50"/>
  <c r="CC1371" i="50"/>
  <c r="BZ1427" i="50"/>
  <c r="CA1427" i="50"/>
  <c r="CB1427" i="50"/>
  <c r="CC1427" i="50"/>
  <c r="BZ324" i="50"/>
  <c r="CA324" i="50"/>
  <c r="CB324" i="50"/>
  <c r="CC324" i="50"/>
  <c r="BZ1367" i="50"/>
  <c r="CA1367" i="50"/>
  <c r="CB1367" i="50"/>
  <c r="CC1367" i="50"/>
  <c r="BZ1373" i="50"/>
  <c r="CA1373" i="50"/>
  <c r="CB1373" i="50"/>
  <c r="CC1373" i="50"/>
  <c r="BZ328" i="50"/>
  <c r="CA328" i="50"/>
  <c r="CB328" i="50"/>
  <c r="CC328" i="50"/>
  <c r="CB921" i="50"/>
  <c r="CC921" i="50"/>
  <c r="BZ921" i="50"/>
  <c r="CA921" i="50"/>
  <c r="CC609" i="50"/>
  <c r="BZ609" i="50"/>
  <c r="CA609" i="50"/>
  <c r="CB609" i="50"/>
  <c r="CB827" i="50"/>
  <c r="CC827" i="50"/>
  <c r="BZ827" i="50"/>
  <c r="CA827" i="50"/>
  <c r="CC311" i="50"/>
  <c r="BZ311" i="50"/>
  <c r="CA311" i="50"/>
  <c r="CB311" i="50"/>
  <c r="BZ1080" i="50"/>
  <c r="CA1080" i="50"/>
  <c r="CB1080" i="50"/>
  <c r="CC1080" i="50"/>
  <c r="CC363" i="50"/>
  <c r="BZ363" i="50"/>
  <c r="CA363" i="50"/>
  <c r="CB363" i="50"/>
  <c r="CB909" i="50"/>
  <c r="CC909" i="50"/>
  <c r="BZ909" i="50"/>
  <c r="CA909" i="50"/>
  <c r="BZ396" i="50"/>
  <c r="CA396" i="50"/>
  <c r="CB396" i="50"/>
  <c r="CC396" i="50"/>
  <c r="BZ370" i="50"/>
  <c r="CA370" i="50"/>
  <c r="CB370" i="50"/>
  <c r="CC370" i="50"/>
  <c r="BZ974" i="50"/>
  <c r="CA974" i="50"/>
  <c r="CB974" i="50"/>
  <c r="CC974" i="50"/>
  <c r="CC255" i="50"/>
  <c r="BZ255" i="50"/>
  <c r="CA255" i="50"/>
  <c r="CB255" i="50"/>
  <c r="BZ602" i="50"/>
  <c r="CA602" i="50"/>
  <c r="CB602" i="50"/>
  <c r="CC602" i="50"/>
  <c r="BZ1064" i="50"/>
  <c r="CA1064" i="50"/>
  <c r="CB1064" i="50"/>
  <c r="CC1064" i="50"/>
  <c r="BZ1258" i="50"/>
  <c r="CA1258" i="50"/>
  <c r="CB1258" i="50"/>
  <c r="CC1258" i="50"/>
  <c r="BZ183" i="50"/>
  <c r="CA183" i="50"/>
  <c r="CB183" i="50"/>
  <c r="CC183" i="50"/>
  <c r="CB913" i="50"/>
  <c r="CC913" i="50"/>
  <c r="BZ913" i="50"/>
  <c r="CA913" i="50"/>
  <c r="BZ750" i="50"/>
  <c r="CA750" i="50"/>
  <c r="CB750" i="50"/>
  <c r="CC750" i="50"/>
  <c r="CB687" i="50"/>
  <c r="CC687" i="50"/>
  <c r="BZ687" i="50"/>
  <c r="CA687" i="50"/>
  <c r="BZ1555" i="50"/>
  <c r="CA1555" i="50"/>
  <c r="CB1555" i="50"/>
  <c r="CC1555" i="50"/>
  <c r="CB763" i="50"/>
  <c r="CC763" i="50"/>
  <c r="BZ763" i="50"/>
  <c r="CA763" i="50"/>
  <c r="BZ1416" i="50"/>
  <c r="CA1416" i="50"/>
  <c r="CB1416" i="50"/>
  <c r="CC1416" i="50"/>
  <c r="BZ450" i="50"/>
  <c r="CA450" i="50"/>
  <c r="CB450" i="50"/>
  <c r="CC450" i="50"/>
  <c r="CB1241" i="50"/>
  <c r="CC1241" i="50"/>
  <c r="BZ1241" i="50"/>
  <c r="CA1241" i="50"/>
  <c r="CB865" i="50"/>
  <c r="CC865" i="50"/>
  <c r="BZ865" i="50"/>
  <c r="CA865" i="50"/>
  <c r="CC76" i="50"/>
  <c r="BZ76" i="50"/>
  <c r="CA76" i="50"/>
  <c r="CB76" i="50"/>
  <c r="BZ1434" i="50"/>
  <c r="CA1434" i="50"/>
  <c r="CB1434" i="50"/>
  <c r="CC1434" i="50"/>
  <c r="BZ1240" i="50"/>
  <c r="CA1240" i="50"/>
  <c r="CB1240" i="50"/>
  <c r="CC1240" i="50"/>
  <c r="BZ1076" i="50"/>
  <c r="CA1076" i="50"/>
  <c r="CB1076" i="50"/>
  <c r="CC1076" i="50"/>
  <c r="BZ722" i="50"/>
  <c r="CA722" i="50"/>
  <c r="CB722" i="50"/>
  <c r="CC722" i="50"/>
  <c r="BZ842" i="50"/>
  <c r="CA842" i="50"/>
  <c r="CB842" i="50"/>
  <c r="CC842" i="50"/>
  <c r="CC529" i="50"/>
  <c r="BZ529" i="50"/>
  <c r="CA529" i="50"/>
  <c r="CB529" i="50"/>
  <c r="BZ764" i="50"/>
  <c r="CA764" i="50"/>
  <c r="CB764" i="50"/>
  <c r="CC764" i="50"/>
  <c r="BZ1459" i="50"/>
  <c r="CA1459" i="50"/>
  <c r="CB1459" i="50"/>
  <c r="CC1459" i="50"/>
  <c r="CC10" i="50"/>
  <c r="CA10" i="50"/>
  <c r="CB10" i="50"/>
  <c r="BZ10" i="50"/>
  <c r="CB729" i="50"/>
  <c r="CC729" i="50"/>
  <c r="BZ729" i="50"/>
  <c r="CA729" i="50"/>
  <c r="BZ1391" i="50"/>
  <c r="CA1391" i="50"/>
  <c r="CB1391" i="50"/>
  <c r="CC1391" i="50"/>
  <c r="BZ1437" i="50"/>
  <c r="CA1437" i="50"/>
  <c r="CB1437" i="50"/>
  <c r="CC1437" i="50"/>
  <c r="CC437" i="50"/>
  <c r="BZ437" i="50"/>
  <c r="CA437" i="50"/>
  <c r="CB437" i="50"/>
  <c r="CB1173" i="50"/>
  <c r="CC1173" i="50"/>
  <c r="BZ1173" i="50"/>
  <c r="CA1173" i="50"/>
  <c r="BZ1134" i="50"/>
  <c r="CA1134" i="50"/>
  <c r="CB1134" i="50"/>
  <c r="CC1134" i="50"/>
  <c r="BZ644" i="50"/>
  <c r="CA644" i="50"/>
  <c r="CB644" i="50"/>
  <c r="CC644" i="50"/>
  <c r="CC327" i="50"/>
  <c r="BZ327" i="50"/>
  <c r="CA327" i="50"/>
  <c r="CB327" i="50"/>
  <c r="BZ262" i="50"/>
  <c r="CA262" i="50"/>
  <c r="CB262" i="50"/>
  <c r="CC262" i="50"/>
  <c r="CC58" i="50"/>
  <c r="CA58" i="50"/>
  <c r="CB58" i="50"/>
  <c r="BZ58" i="50"/>
  <c r="CA29" i="50"/>
  <c r="BZ29" i="50"/>
  <c r="CC29" i="50"/>
  <c r="CB29" i="50"/>
  <c r="BZ234" i="50"/>
  <c r="CA234" i="50"/>
  <c r="CB234" i="50"/>
  <c r="CC234" i="50"/>
  <c r="CB845" i="50"/>
  <c r="CC845" i="50"/>
  <c r="BZ845" i="50"/>
  <c r="CA845" i="50"/>
  <c r="BZ1445" i="50"/>
  <c r="CA1445" i="50"/>
  <c r="CB1445" i="50"/>
  <c r="CC1445" i="50"/>
  <c r="BZ968" i="50"/>
  <c r="CA968" i="50"/>
  <c r="CB968" i="50"/>
  <c r="CC968" i="50"/>
  <c r="BZ322" i="50"/>
  <c r="CA322" i="50"/>
  <c r="CB322" i="50"/>
  <c r="CC322" i="50"/>
  <c r="CA113" i="50"/>
  <c r="BZ113" i="50"/>
  <c r="CB113" i="50"/>
  <c r="CC113" i="50"/>
  <c r="CC92" i="50"/>
  <c r="BZ92" i="50"/>
  <c r="CA92" i="50"/>
  <c r="CB92" i="50"/>
  <c r="BZ1242" i="50"/>
  <c r="CA1242" i="50"/>
  <c r="CB1242" i="50"/>
  <c r="CC1242" i="50"/>
  <c r="BZ1372" i="50"/>
  <c r="CA1372" i="50"/>
  <c r="CB1372" i="50"/>
  <c r="CC1372" i="50"/>
  <c r="BZ312" i="50"/>
  <c r="CA312" i="50"/>
  <c r="CB312" i="50"/>
  <c r="CC312" i="50"/>
  <c r="BZ992" i="50"/>
  <c r="CA992" i="50"/>
  <c r="CB992" i="50"/>
  <c r="CC992" i="50"/>
  <c r="BZ1405" i="50"/>
  <c r="CA1405" i="50"/>
  <c r="CB1405" i="50"/>
  <c r="CC1405" i="50"/>
  <c r="BZ1279" i="50"/>
  <c r="CA1279" i="50"/>
  <c r="CB1279" i="50"/>
  <c r="CC1279" i="50"/>
  <c r="BZ372" i="50"/>
  <c r="CA372" i="50"/>
  <c r="CB372" i="50"/>
  <c r="CC372" i="50"/>
  <c r="CB939" i="50"/>
  <c r="CC939" i="50"/>
  <c r="BZ939" i="50"/>
  <c r="CA939" i="50"/>
  <c r="CC351" i="50"/>
  <c r="BZ351" i="50"/>
  <c r="CA351" i="50"/>
  <c r="CB351" i="50"/>
  <c r="CB1189" i="50"/>
  <c r="CC1189" i="50"/>
  <c r="BZ1189" i="50"/>
  <c r="CA1189" i="50"/>
  <c r="CC313" i="50"/>
  <c r="BZ313" i="50"/>
  <c r="CA313" i="50"/>
  <c r="CB313" i="50"/>
  <c r="BZ248" i="50"/>
  <c r="CA248" i="50"/>
  <c r="CB248" i="50"/>
  <c r="CC248" i="50"/>
  <c r="CB919" i="50"/>
  <c r="CC919" i="50"/>
  <c r="BZ919" i="50"/>
  <c r="CA919" i="50"/>
  <c r="BZ336" i="50"/>
  <c r="CA336" i="50"/>
  <c r="CB336" i="50"/>
  <c r="CC336" i="50"/>
  <c r="BZ404" i="50"/>
  <c r="CA404" i="50"/>
  <c r="CB404" i="50"/>
  <c r="CC404" i="50"/>
  <c r="BZ215" i="50"/>
  <c r="CA215" i="50"/>
  <c r="CB215" i="50"/>
  <c r="CC215" i="50"/>
  <c r="BZ528" i="50"/>
  <c r="CA528" i="50"/>
  <c r="CB528" i="50"/>
  <c r="CC528" i="50"/>
  <c r="BZ164" i="50"/>
  <c r="CA164" i="50"/>
  <c r="CB164" i="50"/>
  <c r="CC164" i="50"/>
  <c r="CB1139" i="50"/>
  <c r="CC1139" i="50"/>
  <c r="BZ1139" i="50"/>
  <c r="CA1139" i="50"/>
  <c r="CB813" i="50"/>
  <c r="CC813" i="50"/>
  <c r="BZ813" i="50"/>
  <c r="CA813" i="50"/>
  <c r="BZ600" i="50"/>
  <c r="CA600" i="50"/>
  <c r="CB600" i="50"/>
  <c r="CC600" i="50"/>
  <c r="BZ225" i="50"/>
  <c r="CA225" i="50"/>
  <c r="CB225" i="50"/>
  <c r="CC225" i="50"/>
  <c r="CC198" i="50"/>
  <c r="BZ198" i="50"/>
  <c r="CA198" i="50"/>
  <c r="CB198" i="50"/>
  <c r="BZ1273" i="50"/>
  <c r="CA1273" i="50"/>
  <c r="CB1273" i="50"/>
  <c r="CC1273" i="50"/>
  <c r="BZ1020" i="50"/>
  <c r="CA1020" i="50"/>
  <c r="CB1020" i="50"/>
  <c r="CC1020" i="50"/>
  <c r="BZ476" i="50"/>
  <c r="CA476" i="50"/>
  <c r="CB476" i="50"/>
  <c r="CC476" i="50"/>
  <c r="CB1079" i="50"/>
  <c r="CC1079" i="50"/>
  <c r="BZ1079" i="50"/>
  <c r="CA1079" i="50"/>
  <c r="CB1045" i="50"/>
  <c r="CC1045" i="50"/>
  <c r="BZ1045" i="50"/>
  <c r="CA1045" i="50"/>
  <c r="BZ256" i="50"/>
  <c r="CA256" i="50"/>
  <c r="CB256" i="50"/>
  <c r="CC256" i="50"/>
  <c r="CB1057" i="50"/>
  <c r="CC1057" i="50"/>
  <c r="BZ1057" i="50"/>
  <c r="CA1057" i="50"/>
  <c r="BZ446" i="50"/>
  <c r="CA446" i="50"/>
  <c r="CB446" i="50"/>
  <c r="CC446" i="50"/>
  <c r="BZ496" i="50"/>
  <c r="CA496" i="50"/>
  <c r="CB496" i="50"/>
  <c r="CC496" i="50"/>
  <c r="CC457" i="50"/>
  <c r="BZ457" i="50"/>
  <c r="CA457" i="50"/>
  <c r="CB457" i="50"/>
  <c r="CA23" i="50"/>
  <c r="BZ23" i="50"/>
  <c r="CB23" i="50"/>
  <c r="CC23" i="50"/>
  <c r="CC68" i="50"/>
  <c r="BZ68" i="50"/>
  <c r="CA68" i="50"/>
  <c r="CB68" i="50"/>
  <c r="CB1001" i="50"/>
  <c r="CC1001" i="50"/>
  <c r="BZ1001" i="50"/>
  <c r="CA1001" i="50"/>
  <c r="BZ1204" i="50"/>
  <c r="CA1204" i="50"/>
  <c r="CB1204" i="50"/>
  <c r="CC1204" i="50"/>
  <c r="CC455" i="50"/>
  <c r="BZ455" i="50"/>
  <c r="CA455" i="50"/>
  <c r="CB455" i="50"/>
  <c r="BZ280" i="50"/>
  <c r="CA280" i="50"/>
  <c r="CB280" i="50"/>
  <c r="CC280" i="50"/>
  <c r="BZ688" i="50"/>
  <c r="CA688" i="50"/>
  <c r="CB688" i="50"/>
  <c r="CC688" i="50"/>
  <c r="CA155" i="50"/>
  <c r="BZ155" i="50"/>
  <c r="CB155" i="50"/>
  <c r="CC155" i="50"/>
  <c r="BZ1281" i="50"/>
  <c r="CA1281" i="50"/>
  <c r="CB1281" i="50"/>
  <c r="CC1281" i="50"/>
  <c r="CB911" i="50"/>
  <c r="CC911" i="50"/>
  <c r="BZ911" i="50"/>
  <c r="CA911" i="50"/>
  <c r="CA51" i="50"/>
  <c r="BZ51" i="50"/>
  <c r="CB51" i="50"/>
  <c r="CC51" i="50"/>
  <c r="CC443" i="50"/>
  <c r="BZ443" i="50"/>
  <c r="CA443" i="50"/>
  <c r="CB443" i="50"/>
  <c r="BZ544" i="50"/>
  <c r="CA544" i="50"/>
  <c r="CB544" i="50"/>
  <c r="CC544" i="50"/>
  <c r="BZ1130" i="50"/>
  <c r="CA1130" i="50"/>
  <c r="CB1130" i="50"/>
  <c r="CC1130" i="50"/>
  <c r="BZ720" i="50"/>
  <c r="CA720" i="50"/>
  <c r="CB720" i="50"/>
  <c r="CC720" i="50"/>
  <c r="CB929" i="50"/>
  <c r="CC929" i="50"/>
  <c r="BZ929" i="50"/>
  <c r="CA929" i="50"/>
  <c r="BZ918" i="50"/>
  <c r="CA918" i="50"/>
  <c r="CB918" i="50"/>
  <c r="CC918" i="50"/>
  <c r="BZ1252" i="50"/>
  <c r="CA1252" i="50"/>
  <c r="CB1252" i="50"/>
  <c r="CC1252" i="50"/>
  <c r="CB1033" i="50"/>
  <c r="CC1033" i="50"/>
  <c r="BZ1033" i="50"/>
  <c r="CA1033" i="50"/>
  <c r="CC469" i="50"/>
  <c r="BZ469" i="50"/>
  <c r="CA469" i="50"/>
  <c r="CB469" i="50"/>
  <c r="BZ1024" i="50"/>
  <c r="CA1024" i="50"/>
  <c r="CB1024" i="50"/>
  <c r="CC1024" i="50"/>
  <c r="BZ778" i="50"/>
  <c r="CA778" i="50"/>
  <c r="CB778" i="50"/>
  <c r="CC778" i="50"/>
  <c r="CC291" i="50"/>
  <c r="BZ291" i="50"/>
  <c r="CA291" i="50"/>
  <c r="CB291" i="50"/>
  <c r="CB787" i="50"/>
  <c r="CC787" i="50"/>
  <c r="BZ787" i="50"/>
  <c r="CA787" i="50"/>
  <c r="BZ1032" i="50"/>
  <c r="CA1032" i="50"/>
  <c r="CB1032" i="50"/>
  <c r="CC1032" i="50"/>
  <c r="CC367" i="50"/>
  <c r="BZ367" i="50"/>
  <c r="CA367" i="50"/>
  <c r="CB367" i="50"/>
  <c r="BZ1150" i="50"/>
  <c r="CA1150" i="50"/>
  <c r="CB1150" i="50"/>
  <c r="CC1150" i="50"/>
  <c r="BZ278" i="50"/>
  <c r="CA278" i="50"/>
  <c r="CB278" i="50"/>
  <c r="CC278" i="50"/>
  <c r="CC497" i="50"/>
  <c r="BZ497" i="50"/>
  <c r="CA497" i="50"/>
  <c r="CB497" i="50"/>
  <c r="CA83" i="50"/>
  <c r="BZ83" i="50"/>
  <c r="CB83" i="50"/>
  <c r="CC83" i="50"/>
  <c r="BZ818" i="50"/>
  <c r="CA818" i="50"/>
  <c r="CB818" i="50"/>
  <c r="CC818" i="50"/>
  <c r="CC267" i="50"/>
  <c r="BZ267" i="50"/>
  <c r="CA267" i="50"/>
  <c r="CB267" i="50"/>
  <c r="BZ982" i="50"/>
  <c r="CA982" i="50"/>
  <c r="CB982" i="50"/>
  <c r="CC982" i="50"/>
  <c r="CC299" i="50"/>
  <c r="BZ299" i="50"/>
  <c r="CA299" i="50"/>
  <c r="CB299" i="50"/>
  <c r="BZ1052" i="50"/>
  <c r="CA1052" i="50"/>
  <c r="CB1052" i="50"/>
  <c r="CC1052" i="50"/>
  <c r="BZ960" i="50"/>
  <c r="CA960" i="50"/>
  <c r="CB960" i="50"/>
  <c r="CC960" i="50"/>
  <c r="CA79" i="50"/>
  <c r="BZ79" i="50"/>
  <c r="CB79" i="50"/>
  <c r="CC79" i="50"/>
  <c r="BZ1433" i="50"/>
  <c r="CA1433" i="50"/>
  <c r="CB1433" i="50"/>
  <c r="CC1433" i="50"/>
  <c r="CB789" i="50"/>
  <c r="CC789" i="50"/>
  <c r="BZ789" i="50"/>
  <c r="CA789" i="50"/>
  <c r="BZ1419" i="50"/>
  <c r="CA1419" i="50"/>
  <c r="CB1419" i="50"/>
  <c r="CC1419" i="50"/>
  <c r="BZ1288" i="50"/>
  <c r="CA1288" i="50"/>
  <c r="CB1288" i="50"/>
  <c r="CC1288" i="50"/>
  <c r="BZ1525" i="50"/>
  <c r="CA1525" i="50"/>
  <c r="CB1525" i="50"/>
  <c r="CC1525" i="50"/>
  <c r="BZ964" i="50"/>
  <c r="CA964" i="50"/>
  <c r="CB964" i="50"/>
  <c r="CC964" i="50"/>
  <c r="CC583" i="50"/>
  <c r="BZ583" i="50"/>
  <c r="CA583" i="50"/>
  <c r="CB583" i="50"/>
  <c r="BZ1066" i="50"/>
  <c r="CA1066" i="50"/>
  <c r="CB1066" i="50"/>
  <c r="CC1066" i="50"/>
  <c r="BZ1380" i="50"/>
  <c r="CA1380" i="50"/>
  <c r="CB1380" i="50"/>
  <c r="CC1380" i="50"/>
  <c r="BZ1429" i="50"/>
  <c r="CA1429" i="50"/>
  <c r="CB1429" i="50"/>
  <c r="CC1429" i="50"/>
  <c r="BZ458" i="50"/>
  <c r="CA458" i="50"/>
  <c r="CB458" i="50"/>
  <c r="CC458" i="50"/>
  <c r="CA91" i="50"/>
  <c r="BZ91" i="50"/>
  <c r="CB91" i="50"/>
  <c r="CC91" i="50"/>
  <c r="CC241" i="50"/>
  <c r="BZ241" i="50"/>
  <c r="CA241" i="50"/>
  <c r="CB241" i="50"/>
  <c r="CB773" i="50"/>
  <c r="CC773" i="50"/>
  <c r="BZ773" i="50"/>
  <c r="CA773" i="50"/>
  <c r="BZ686" i="50"/>
  <c r="CA686" i="50"/>
  <c r="CB686" i="50"/>
  <c r="CC686" i="50"/>
  <c r="CB649" i="50"/>
  <c r="CC649" i="50"/>
  <c r="BZ649" i="50"/>
  <c r="CA649" i="50"/>
  <c r="BZ1426" i="50"/>
  <c r="CA1426" i="50"/>
  <c r="CB1426" i="50"/>
  <c r="CC1426" i="50"/>
  <c r="CB651" i="50"/>
  <c r="CC651" i="50"/>
  <c r="BZ651" i="50"/>
  <c r="CA651" i="50"/>
  <c r="BZ1174" i="50"/>
  <c r="CA1174" i="50"/>
  <c r="CB1174" i="50"/>
  <c r="CC1174" i="50"/>
  <c r="CA153" i="50"/>
  <c r="BZ153" i="50"/>
  <c r="CB153" i="50"/>
  <c r="CC153" i="50"/>
  <c r="BZ954" i="50"/>
  <c r="CA954" i="50"/>
  <c r="CB954" i="50"/>
  <c r="CC954" i="50"/>
  <c r="BZ1313" i="50"/>
  <c r="CA1313" i="50"/>
  <c r="CB1313" i="50"/>
  <c r="CC1313" i="50"/>
  <c r="BZ1366" i="50"/>
  <c r="CA1366" i="50"/>
  <c r="CB1366" i="50"/>
  <c r="CC1366" i="50"/>
  <c r="CC477" i="50"/>
  <c r="BZ477" i="50"/>
  <c r="CA477" i="50"/>
  <c r="CB477" i="50"/>
  <c r="CB659" i="50"/>
  <c r="CC659" i="50"/>
  <c r="BZ659" i="50"/>
  <c r="CA659" i="50"/>
  <c r="BZ1353" i="50"/>
  <c r="CA1353" i="50"/>
  <c r="CB1353" i="50"/>
  <c r="CC1353" i="50"/>
  <c r="CB881" i="50"/>
  <c r="CC881" i="50"/>
  <c r="BZ881" i="50"/>
  <c r="CA881" i="50"/>
  <c r="CC519" i="50"/>
  <c r="BZ519" i="50"/>
  <c r="CA519" i="50"/>
  <c r="CB519" i="50"/>
  <c r="BZ1261" i="50"/>
  <c r="CA1261" i="50"/>
  <c r="CB1261" i="50"/>
  <c r="CC1261" i="50"/>
  <c r="BZ464" i="50"/>
  <c r="CA464" i="50"/>
  <c r="CB464" i="50"/>
  <c r="CC464" i="50"/>
  <c r="CC509" i="50"/>
  <c r="BZ509" i="50"/>
  <c r="CA509" i="50"/>
  <c r="CB509" i="50"/>
  <c r="BZ430" i="50"/>
  <c r="CA430" i="50"/>
  <c r="CB430" i="50"/>
  <c r="CC430" i="50"/>
  <c r="BZ938" i="50"/>
  <c r="CA938" i="50"/>
  <c r="CB938" i="50"/>
  <c r="CC938" i="50"/>
  <c r="BZ474" i="50"/>
  <c r="CA474" i="50"/>
  <c r="CB474" i="50"/>
  <c r="CC474" i="50"/>
  <c r="BZ988" i="50"/>
  <c r="CA988" i="50"/>
  <c r="CB988" i="50"/>
  <c r="CC988" i="50"/>
  <c r="BZ1304" i="50"/>
  <c r="CA1304" i="50"/>
  <c r="CB1304" i="50"/>
  <c r="CC1304" i="50"/>
  <c r="BZ398" i="50"/>
  <c r="CA398" i="50"/>
  <c r="CB398" i="50"/>
  <c r="CC398" i="50"/>
  <c r="BZ1393" i="50"/>
  <c r="CA1393" i="50"/>
  <c r="CB1393" i="50"/>
  <c r="CC1393" i="50"/>
  <c r="BZ702" i="50"/>
  <c r="CA702" i="50"/>
  <c r="CB702" i="50"/>
  <c r="CC702" i="50"/>
  <c r="CB765" i="50"/>
  <c r="CC765" i="50"/>
  <c r="BZ765" i="50"/>
  <c r="CA765" i="50"/>
  <c r="CB1233" i="50"/>
  <c r="CC1233" i="50"/>
  <c r="BZ1233" i="50"/>
  <c r="CA1233" i="50"/>
  <c r="CB943" i="50"/>
  <c r="CC943" i="50"/>
  <c r="BZ943" i="50"/>
  <c r="CA943" i="50"/>
  <c r="BZ1344" i="50"/>
  <c r="CA1344" i="50"/>
  <c r="CB1344" i="50"/>
  <c r="CC1344" i="50"/>
  <c r="BZ1435" i="50"/>
  <c r="CA1435" i="50"/>
  <c r="CB1435" i="50"/>
  <c r="CC1435" i="50"/>
  <c r="CB1107" i="50"/>
  <c r="CC1107" i="50"/>
  <c r="BZ1107" i="50"/>
  <c r="CA1107" i="50"/>
  <c r="CC595" i="50"/>
  <c r="BZ595" i="50"/>
  <c r="CA595" i="50"/>
  <c r="CB595" i="50"/>
  <c r="BZ1337" i="50"/>
  <c r="CA1337" i="50"/>
  <c r="CB1337" i="50"/>
  <c r="CC1337" i="50"/>
  <c r="CC64" i="50"/>
  <c r="CB64" i="50"/>
  <c r="BZ64" i="50"/>
  <c r="CA64" i="50"/>
  <c r="CC611" i="50"/>
  <c r="BZ611" i="50"/>
  <c r="CA611" i="50"/>
  <c r="CB611" i="50"/>
  <c r="BZ588" i="50"/>
  <c r="CA588" i="50"/>
  <c r="CB588" i="50"/>
  <c r="CC588" i="50"/>
  <c r="CB901" i="50"/>
  <c r="CC901" i="50"/>
  <c r="BZ901" i="50"/>
  <c r="CA901" i="50"/>
  <c r="BZ223" i="50"/>
  <c r="CA223" i="50"/>
  <c r="CB223" i="50"/>
  <c r="CC223" i="50"/>
  <c r="BZ868" i="50"/>
  <c r="CA868" i="50"/>
  <c r="CB868" i="50"/>
  <c r="CC868" i="50"/>
  <c r="BZ550" i="50"/>
  <c r="CA550" i="50"/>
  <c r="CB550" i="50"/>
  <c r="CC550" i="50"/>
  <c r="BZ1516" i="50"/>
  <c r="CA1516" i="50"/>
  <c r="CB1516" i="50"/>
  <c r="CC1516" i="50"/>
  <c r="BZ1329" i="50"/>
  <c r="CA1329" i="50"/>
  <c r="CB1329" i="50"/>
  <c r="CC1329" i="50"/>
  <c r="BZ1300" i="50"/>
  <c r="CA1300" i="50"/>
  <c r="CB1300" i="50"/>
  <c r="CC1300" i="50"/>
  <c r="BZ608" i="50"/>
  <c r="CA608" i="50"/>
  <c r="CB608" i="50"/>
  <c r="CC608" i="50"/>
  <c r="CC16" i="50"/>
  <c r="CB16" i="50"/>
  <c r="BZ16" i="50"/>
  <c r="CA16" i="50"/>
  <c r="BZ1533" i="50"/>
  <c r="CA1533" i="50"/>
  <c r="CB1533" i="50"/>
  <c r="CC1533" i="50"/>
  <c r="BZ672" i="50"/>
  <c r="CA672" i="50"/>
  <c r="CB672" i="50"/>
  <c r="CC672" i="50"/>
  <c r="CB803" i="50"/>
  <c r="CC803" i="50"/>
  <c r="BZ803" i="50"/>
  <c r="CA803" i="50"/>
  <c r="BZ1122" i="50"/>
  <c r="CA1122" i="50"/>
  <c r="CB1122" i="50"/>
  <c r="CC1122" i="50"/>
  <c r="BZ704" i="50"/>
  <c r="CA704" i="50"/>
  <c r="CB704" i="50"/>
  <c r="CC704" i="50"/>
  <c r="BZ1290" i="50"/>
  <c r="CA1290" i="50"/>
  <c r="CB1290" i="50"/>
  <c r="CC1290" i="50"/>
  <c r="BZ1074" i="50"/>
  <c r="CA1074" i="50"/>
  <c r="CB1074" i="50"/>
  <c r="CC1074" i="50"/>
  <c r="BZ1438" i="50"/>
  <c r="CA1438" i="50"/>
  <c r="CB1438" i="50"/>
  <c r="CC1438" i="50"/>
  <c r="CB917" i="50"/>
  <c r="CC917" i="50"/>
  <c r="BZ917" i="50"/>
  <c r="CA917" i="50"/>
  <c r="BZ584" i="50"/>
  <c r="CA584" i="50"/>
  <c r="CB584" i="50"/>
  <c r="CC584" i="50"/>
  <c r="BZ1096" i="50"/>
  <c r="CA1096" i="50"/>
  <c r="CB1096" i="50"/>
  <c r="CC1096" i="50"/>
  <c r="BZ1056" i="50"/>
  <c r="CA1056" i="50"/>
  <c r="CB1056" i="50"/>
  <c r="CC1056" i="50"/>
  <c r="CB737" i="50"/>
  <c r="CC737" i="50"/>
  <c r="BZ737" i="50"/>
  <c r="CA737" i="50"/>
  <c r="BZ658" i="50"/>
  <c r="CA658" i="50"/>
  <c r="CB658" i="50"/>
  <c r="CC658" i="50"/>
  <c r="BZ1301" i="50"/>
  <c r="CA1301" i="50"/>
  <c r="CB1301" i="50"/>
  <c r="CC1301" i="50"/>
  <c r="BZ1168" i="50"/>
  <c r="CA1168" i="50"/>
  <c r="CB1168" i="50"/>
  <c r="CC1168" i="50"/>
  <c r="CC515" i="50"/>
  <c r="BZ515" i="50"/>
  <c r="CA515" i="50"/>
  <c r="CB515" i="50"/>
  <c r="CC387" i="50"/>
  <c r="BZ387" i="50"/>
  <c r="CA387" i="50"/>
  <c r="CB387" i="50"/>
  <c r="BZ1410" i="50"/>
  <c r="CA1410" i="50"/>
  <c r="CB1410" i="50"/>
  <c r="CC1410" i="50"/>
  <c r="BZ1457" i="50"/>
  <c r="CA1457" i="50"/>
  <c r="CB1457" i="50"/>
  <c r="CC1457" i="50"/>
  <c r="BZ1346" i="50"/>
  <c r="CA1346" i="50"/>
  <c r="CB1346" i="50"/>
  <c r="CC1346" i="50"/>
  <c r="BZ1291" i="50"/>
  <c r="CA1291" i="50"/>
  <c r="CB1291" i="50"/>
  <c r="CC1291" i="50"/>
  <c r="BZ1208" i="50"/>
  <c r="CA1208" i="50"/>
  <c r="CB1208" i="50"/>
  <c r="CC1208" i="50"/>
  <c r="CC369" i="50"/>
  <c r="BZ369" i="50"/>
  <c r="CA369" i="50"/>
  <c r="CB369" i="50"/>
  <c r="BZ1172" i="50"/>
  <c r="CA1172" i="50"/>
  <c r="CB1172" i="50"/>
  <c r="CC1172" i="50"/>
  <c r="BZ294" i="50"/>
  <c r="CA294" i="50"/>
  <c r="CB294" i="50"/>
  <c r="CC294" i="50"/>
  <c r="BZ1466" i="50"/>
  <c r="CA1466" i="50"/>
  <c r="CB1466" i="50"/>
  <c r="CC1466" i="50"/>
  <c r="BZ754" i="50"/>
  <c r="CA754" i="50"/>
  <c r="CB754" i="50"/>
  <c r="CC754" i="50"/>
  <c r="BZ1559" i="50"/>
  <c r="CA1559" i="50"/>
  <c r="CB1559" i="50"/>
  <c r="CC1559" i="50"/>
  <c r="CB731" i="50"/>
  <c r="CC731" i="50"/>
  <c r="BZ731" i="50"/>
  <c r="CA731" i="50"/>
  <c r="CA37" i="50"/>
  <c r="BZ37" i="50"/>
  <c r="CB37" i="50"/>
  <c r="CC37" i="50"/>
  <c r="CC36" i="50"/>
  <c r="BZ36" i="50"/>
  <c r="CA36" i="50"/>
  <c r="CB36" i="50"/>
  <c r="CC381" i="50"/>
  <c r="BZ381" i="50"/>
  <c r="CA381" i="50"/>
  <c r="CB381" i="50"/>
  <c r="BZ1303" i="50"/>
  <c r="CA1303" i="50"/>
  <c r="CB1303" i="50"/>
  <c r="CC1303" i="50"/>
  <c r="BZ684" i="50"/>
  <c r="CA684" i="50"/>
  <c r="CB684" i="50"/>
  <c r="CC684" i="50"/>
  <c r="BZ1386" i="50"/>
  <c r="CA1386" i="50"/>
  <c r="CB1386" i="50"/>
  <c r="CC1386" i="50"/>
  <c r="CC399" i="50"/>
  <c r="BZ399" i="50"/>
  <c r="CB399" i="50"/>
  <c r="CA399" i="50"/>
  <c r="CC591" i="50"/>
  <c r="BZ591" i="50"/>
  <c r="CA591" i="50"/>
  <c r="CB591" i="50"/>
  <c r="BZ1509" i="50"/>
  <c r="CA1509" i="50"/>
  <c r="CB1509" i="50"/>
  <c r="CC1509" i="50"/>
  <c r="BZ1126" i="50"/>
  <c r="CA1126" i="50"/>
  <c r="CB1126" i="50"/>
  <c r="CC1126" i="50"/>
  <c r="CI1564" i="50"/>
  <c r="CI1565" i="50" s="1"/>
  <c r="CM1564" i="50"/>
  <c r="CP1564" i="50"/>
  <c r="CJ1564" i="50"/>
  <c r="CQ1564" i="50"/>
  <c r="CK1564" i="50"/>
  <c r="CR1564" i="50"/>
  <c r="CN1564" i="50"/>
  <c r="CN1565" i="50" s="1"/>
  <c r="CL1564" i="50"/>
  <c r="CO1564" i="50"/>
  <c r="CD1564" i="50"/>
  <c r="CD1565" i="50" s="1"/>
  <c r="CE1564" i="50"/>
  <c r="BV1564" i="50"/>
  <c r="BV1565" i="50" s="1"/>
  <c r="BE1578" i="50"/>
  <c r="BE1573" i="50"/>
  <c r="BE1572" i="50"/>
  <c r="BE1575" i="50"/>
  <c r="BN1573" i="50"/>
  <c r="BN1574" i="50"/>
  <c r="BN1577" i="50"/>
  <c r="BN1570" i="50"/>
  <c r="BL1584" i="50"/>
  <c r="BL1586" i="50"/>
  <c r="BL1588" i="50"/>
  <c r="BN1576" i="50"/>
  <c r="BE1574" i="50"/>
  <c r="BN1578" i="50"/>
  <c r="BN1572" i="50"/>
  <c r="BB1579" i="50"/>
  <c r="BE1570" i="50"/>
  <c r="BE1576" i="50"/>
  <c r="BN1575" i="50"/>
  <c r="BE1577" i="50"/>
  <c r="BD1579" i="50"/>
  <c r="BC1579" i="50"/>
  <c r="CF1564" i="50"/>
  <c r="CG1564" i="50"/>
  <c r="CH1564" i="50"/>
  <c r="BV1568" i="50"/>
  <c r="BV1567" i="50"/>
  <c r="BV1569" i="50"/>
  <c r="BV1566" i="50"/>
  <c r="BM1579" i="50"/>
  <c r="BK1579" i="50"/>
  <c r="BU1576" i="50"/>
  <c r="BL1579" i="50"/>
  <c r="BT1576" i="50"/>
  <c r="BU1573" i="50"/>
  <c r="BU1570" i="50"/>
  <c r="BT1574" i="50"/>
  <c r="BT1572" i="50"/>
  <c r="BS1576" i="50"/>
  <c r="BS1572" i="50"/>
  <c r="BS1574" i="50"/>
  <c r="BT1575" i="50"/>
  <c r="BU1572" i="50"/>
  <c r="BU1574" i="50"/>
  <c r="BS1575" i="50"/>
  <c r="BS1573" i="50"/>
  <c r="BS1570" i="50"/>
  <c r="BU1575" i="50"/>
  <c r="BT1573" i="50"/>
  <c r="BT1570" i="50"/>
  <c r="BS1580" i="50"/>
  <c r="BS1579" i="50"/>
  <c r="BT1579" i="50"/>
  <c r="BT1580" i="50"/>
  <c r="BU1579" i="50"/>
  <c r="BU1580" i="50"/>
  <c r="BW1564" i="50"/>
  <c r="BW1565" i="50" s="1"/>
  <c r="BX1564" i="50"/>
  <c r="BX1565" i="50" s="1"/>
  <c r="AE20" i="49"/>
  <c r="BT38" i="60" l="1"/>
  <c r="BV36" i="60"/>
  <c r="BN39" i="60"/>
  <c r="BU38" i="60"/>
  <c r="BU41" i="60"/>
  <c r="BV35" i="60"/>
  <c r="CK28" i="60"/>
  <c r="CK26" i="60"/>
  <c r="CK25" i="60"/>
  <c r="CR28" i="60"/>
  <c r="CR26" i="60"/>
  <c r="CR25" i="60"/>
  <c r="BT41" i="60"/>
  <c r="BV33" i="60"/>
  <c r="CE25" i="60"/>
  <c r="CE28" i="60"/>
  <c r="CE26" i="60"/>
  <c r="CH28" i="60"/>
  <c r="CH26" i="60"/>
  <c r="CH25" i="60"/>
  <c r="BV32" i="60"/>
  <c r="BS38" i="60"/>
  <c r="BV39" i="60"/>
  <c r="CQ28" i="60"/>
  <c r="CQ26" i="60"/>
  <c r="CQ25" i="60"/>
  <c r="CA24" i="60"/>
  <c r="BS37" i="60"/>
  <c r="BV30" i="60"/>
  <c r="CO25" i="60"/>
  <c r="CO28" i="60"/>
  <c r="CO26" i="60"/>
  <c r="CB24" i="60"/>
  <c r="BV34" i="60"/>
  <c r="BS41" i="60"/>
  <c r="BV40" i="60"/>
  <c r="CP28" i="60"/>
  <c r="CP26" i="60"/>
  <c r="CP25" i="60"/>
  <c r="BT37" i="60"/>
  <c r="CG28" i="60"/>
  <c r="CG26" i="60"/>
  <c r="CG25" i="60"/>
  <c r="CC24" i="60"/>
  <c r="CM25" i="60"/>
  <c r="CM28" i="60"/>
  <c r="CM26" i="60"/>
  <c r="BE39" i="60"/>
  <c r="CL25" i="60"/>
  <c r="CL28" i="60"/>
  <c r="CL26" i="60"/>
  <c r="BZ24" i="60"/>
  <c r="CF25" i="60"/>
  <c r="CF28" i="60"/>
  <c r="CF26" i="60"/>
  <c r="CJ25" i="60"/>
  <c r="CJ28" i="60"/>
  <c r="CJ26" i="60"/>
  <c r="BT97" i="59"/>
  <c r="BT100" i="59"/>
  <c r="BN98" i="59"/>
  <c r="BV94" i="59"/>
  <c r="BT96" i="59"/>
  <c r="BE98" i="59"/>
  <c r="BU97" i="59"/>
  <c r="CM84" i="59"/>
  <c r="CM87" i="59"/>
  <c r="CM85" i="59"/>
  <c r="CG87" i="59"/>
  <c r="CG85" i="59"/>
  <c r="CG84" i="59"/>
  <c r="CF84" i="59"/>
  <c r="CF85" i="59"/>
  <c r="CF87" i="59"/>
  <c r="CQ87" i="59"/>
  <c r="CQ85" i="59"/>
  <c r="CQ84" i="59"/>
  <c r="CC83" i="59"/>
  <c r="CO87" i="59"/>
  <c r="CO85" i="59"/>
  <c r="CO84" i="59"/>
  <c r="BV98" i="59"/>
  <c r="BV92" i="59"/>
  <c r="BV95" i="59"/>
  <c r="CE84" i="59"/>
  <c r="CE87" i="59"/>
  <c r="CE85" i="59"/>
  <c r="BV89" i="59"/>
  <c r="BS96" i="59"/>
  <c r="BV91" i="59"/>
  <c r="BS97" i="59"/>
  <c r="BZ83" i="59"/>
  <c r="BV99" i="59"/>
  <c r="BS100" i="59"/>
  <c r="BV93" i="59"/>
  <c r="CL87" i="59"/>
  <c r="CL84" i="59"/>
  <c r="CL85" i="59"/>
  <c r="CH87" i="59"/>
  <c r="CH85" i="59"/>
  <c r="CH84" i="59"/>
  <c r="CA83" i="59"/>
  <c r="BU96" i="59"/>
  <c r="CJ87" i="59"/>
  <c r="CJ85" i="59"/>
  <c r="CJ84" i="59"/>
  <c r="CR87" i="59"/>
  <c r="CR85" i="59"/>
  <c r="CR84" i="59"/>
  <c r="CP84" i="59"/>
  <c r="CP85" i="59"/>
  <c r="CP87" i="59"/>
  <c r="CB83" i="59"/>
  <c r="BU100" i="59"/>
  <c r="CK87" i="59"/>
  <c r="CK85" i="59"/>
  <c r="CK84" i="59"/>
  <c r="CB1564" i="50"/>
  <c r="CA1564" i="50"/>
  <c r="BZ1564" i="50"/>
  <c r="CC1564" i="50"/>
  <c r="CR1568" i="50"/>
  <c r="CR1566" i="50"/>
  <c r="CR1565" i="50"/>
  <c r="CH1568" i="50"/>
  <c r="CH1565" i="50"/>
  <c r="CK1568" i="50"/>
  <c r="CK1566" i="50"/>
  <c r="CK1565" i="50"/>
  <c r="CQ1568" i="50"/>
  <c r="CQ1566" i="50"/>
  <c r="CQ1565" i="50"/>
  <c r="CG1568" i="50"/>
  <c r="CF1568" i="50"/>
  <c r="CE1568" i="50"/>
  <c r="CE1566" i="50"/>
  <c r="CJ1568" i="50"/>
  <c r="CJ1566" i="50"/>
  <c r="CJ1565" i="50"/>
  <c r="CP1568" i="50"/>
  <c r="CP1566" i="50"/>
  <c r="CP1565" i="50"/>
  <c r="CO1568" i="50"/>
  <c r="CO1566" i="50"/>
  <c r="CO1565" i="50"/>
  <c r="CM1566" i="50"/>
  <c r="CM1568" i="50"/>
  <c r="CM1565" i="50"/>
  <c r="CL1566" i="50"/>
  <c r="CL1568" i="50"/>
  <c r="CL1565" i="50"/>
  <c r="BN1579" i="50"/>
  <c r="BE1579" i="50"/>
  <c r="BV1575" i="50"/>
  <c r="CH1566" i="50"/>
  <c r="CG1565" i="50"/>
  <c r="CG1566" i="50"/>
  <c r="CF1565" i="50"/>
  <c r="CF1566" i="50"/>
  <c r="CE1565" i="50"/>
  <c r="BU1581" i="50"/>
  <c r="BV1573" i="50"/>
  <c r="BT1581" i="50"/>
  <c r="BV1579" i="50"/>
  <c r="BV1574" i="50"/>
  <c r="BV1572" i="50"/>
  <c r="BV1580" i="50"/>
  <c r="BS1581" i="50"/>
  <c r="BV1570" i="50"/>
  <c r="BV1576" i="50"/>
  <c r="BT1578" i="50"/>
  <c r="BU1577" i="50"/>
  <c r="BS1578" i="50"/>
  <c r="BU1578" i="50"/>
  <c r="BT1577" i="50"/>
  <c r="BS1577" i="50"/>
  <c r="BV37" i="60" l="1"/>
  <c r="BV38" i="60"/>
  <c r="BV41" i="60"/>
  <c r="BZ25" i="60"/>
  <c r="BZ28" i="60"/>
  <c r="BZ26" i="60"/>
  <c r="CA25" i="60"/>
  <c r="CA28" i="60"/>
  <c r="CA26" i="60"/>
  <c r="CC28" i="60"/>
  <c r="CC26" i="60"/>
  <c r="CC25" i="60"/>
  <c r="CB25" i="60"/>
  <c r="CB28" i="60"/>
  <c r="CB26" i="60"/>
  <c r="BV97" i="59"/>
  <c r="BV96" i="59"/>
  <c r="CB85" i="59"/>
  <c r="CB87" i="59"/>
  <c r="CB84" i="59"/>
  <c r="CA87" i="59"/>
  <c r="CA85" i="59"/>
  <c r="CA84" i="59"/>
  <c r="BV100" i="59"/>
  <c r="CC85" i="59"/>
  <c r="CC87" i="59"/>
  <c r="CC84" i="59"/>
  <c r="BZ84" i="59"/>
  <c r="BZ85" i="59"/>
  <c r="BZ87" i="59"/>
  <c r="CC1565" i="50"/>
  <c r="CC1568" i="50"/>
  <c r="CC1566" i="50"/>
  <c r="BZ1565" i="50"/>
  <c r="BZ1566" i="50"/>
  <c r="BZ1568" i="50"/>
  <c r="CA1565" i="50"/>
  <c r="CA1568" i="50"/>
  <c r="CA1566" i="50"/>
  <c r="CB1568" i="50"/>
  <c r="CB1565" i="50"/>
  <c r="CB1566" i="50"/>
  <c r="BV1581" i="50"/>
  <c r="BV1577" i="50"/>
  <c r="BV1578" i="50"/>
</calcChain>
</file>

<file path=xl/sharedStrings.xml><?xml version="1.0" encoding="utf-8"?>
<sst xmlns="http://schemas.openxmlformats.org/spreadsheetml/2006/main" count="3719" uniqueCount="398">
  <si>
    <t>Routing Probabilities [VARIABLES]</t>
  </si>
  <si>
    <t>Mean RT (s) [FITNESS]</t>
  </si>
  <si>
    <t>Central</t>
  </si>
  <si>
    <t>Peer</t>
  </si>
  <si>
    <t>Cloud</t>
  </si>
  <si>
    <t>Normal</t>
  </si>
  <si>
    <t>Critical</t>
  </si>
  <si>
    <t>Actuate</t>
  </si>
  <si>
    <t>Monitor</t>
  </si>
  <si>
    <t>Analyze</t>
  </si>
  <si>
    <t>Plan</t>
  </si>
  <si>
    <t>Execute</t>
  </si>
  <si>
    <t>S1</t>
  </si>
  <si>
    <t>S2</t>
  </si>
  <si>
    <t>S3</t>
  </si>
  <si>
    <t>S4</t>
  </si>
  <si>
    <t>S5</t>
  </si>
  <si>
    <t>S6</t>
  </si>
  <si>
    <t>S7</t>
  </si>
  <si>
    <t>S8</t>
  </si>
  <si>
    <t>S13</t>
  </si>
  <si>
    <t>S23</t>
  </si>
  <si>
    <t>Hybrid</t>
  </si>
  <si>
    <t>Collaborative</t>
  </si>
  <si>
    <t>Centralized</t>
  </si>
  <si>
    <t>Population</t>
  </si>
  <si>
    <t>Evaluations</t>
  </si>
  <si>
    <t>Timeouts (%)</t>
  </si>
  <si>
    <t>ID</t>
  </si>
  <si>
    <t>NormalActuate</t>
  </si>
  <si>
    <t>CriticalActuate</t>
  </si>
  <si>
    <t>S15</t>
  </si>
  <si>
    <t>S14</t>
  </si>
  <si>
    <t>TN</t>
  </si>
  <si>
    <t>TP</t>
  </si>
  <si>
    <t>FP</t>
  </si>
  <si>
    <t>FN</t>
  </si>
  <si>
    <t>S27</t>
  </si>
  <si>
    <t>S34</t>
  </si>
  <si>
    <t>minutes</t>
  </si>
  <si>
    <t>days</t>
  </si>
  <si>
    <t>hours</t>
  </si>
  <si>
    <t>S9</t>
  </si>
  <si>
    <t>S10</t>
  </si>
  <si>
    <t>S12</t>
  </si>
  <si>
    <t>S11</t>
  </si>
  <si>
    <t>S25</t>
  </si>
  <si>
    <t>Population
size</t>
  </si>
  <si>
    <t>Number of evaluations</t>
  </si>
  <si>
    <t>-</t>
  </si>
  <si>
    <t>Solution</t>
  </si>
  <si>
    <t>Workload</t>
  </si>
  <si>
    <t>det(x)</t>
  </si>
  <si>
    <t>S16</t>
  </si>
  <si>
    <t>S17</t>
  </si>
  <si>
    <t>S18</t>
  </si>
  <si>
    <t>S19</t>
  </si>
  <si>
    <t>S20</t>
  </si>
  <si>
    <t>S21</t>
  </si>
  <si>
    <t>S22</t>
  </si>
  <si>
    <t>S24</t>
  </si>
  <si>
    <t>S26</t>
  </si>
  <si>
    <t>S28</t>
  </si>
  <si>
    <t>S29</t>
  </si>
  <si>
    <t>S30</t>
  </si>
  <si>
    <t>S32</t>
  </si>
  <si>
    <t>S33</t>
  </si>
  <si>
    <t>S40</t>
  </si>
  <si>
    <t>S42</t>
  </si>
  <si>
    <t>A</t>
  </si>
  <si>
    <t>P</t>
  </si>
  <si>
    <t>NP</t>
  </si>
  <si>
    <t>NA</t>
  </si>
  <si>
    <t>NSGA-II</t>
  </si>
  <si>
    <t>Further simulation</t>
  </si>
  <si>
    <t>%</t>
  </si>
  <si>
    <t>Simulation timeout: 60 seconds</t>
  </si>
  <si>
    <t>Alert</t>
  </si>
  <si>
    <t>Response Times (s) [Normal: 70%, Alert: 20%, Critical: 10%]</t>
  </si>
  <si>
    <t>samples/s</t>
  </si>
  <si>
    <t>Workload
(samples per second)</t>
  </si>
  <si>
    <t>Actual time
(ms)</t>
  </si>
  <si>
    <t>Timeouts (#)</t>
  </si>
  <si>
    <t>Actual time
(minutes)</t>
  </si>
  <si>
    <t>Workload
(det(x))</t>
  </si>
  <si>
    <t>Mode-profile: Normal 70%. Alert 20%, Critical 10%</t>
  </si>
  <si>
    <t>MAXIMUM TIME</t>
  </si>
  <si>
    <t>S5=S9</t>
  </si>
  <si>
    <t>S9=S5</t>
  </si>
  <si>
    <t>Reference configuration</t>
  </si>
  <si>
    <t>S2=S5</t>
  </si>
  <si>
    <t>S5=S2</t>
  </si>
  <si>
    <t>ACTUAL TOTAL TIME (from below)</t>
  </si>
  <si>
    <t>S2=S7</t>
  </si>
  <si>
    <t>S7=S2</t>
  </si>
  <si>
    <t>S1=S6</t>
  </si>
  <si>
    <t>S6=S1</t>
  </si>
  <si>
    <t>% Timeouts</t>
  </si>
  <si>
    <t>Solution set sizes (considering distinct solutions, i.e. no duplicates)</t>
  </si>
  <si>
    <t>S2=S9</t>
  </si>
  <si>
    <t>S9=S2</t>
  </si>
  <si>
    <t>S2=S6</t>
  </si>
  <si>
    <t>S6=S2</t>
  </si>
  <si>
    <t>S3=S5=S7</t>
  </si>
  <si>
    <t>S5=S3=S7</t>
  </si>
  <si>
    <t>S7=S3=S5</t>
  </si>
  <si>
    <t>S3=S6</t>
  </si>
  <si>
    <t>S6=S3</t>
  </si>
  <si>
    <t>S1=S2=S4</t>
  </si>
  <si>
    <t>S2=S1=S4</t>
  </si>
  <si>
    <t>S4=S1=S2</t>
  </si>
  <si>
    <t>S3=S5</t>
  </si>
  <si>
    <t>S5=S3</t>
  </si>
  <si>
    <t>Solution set sizes (considering all solutions, i.e. with duplicates)</t>
  </si>
  <si>
    <t>% duplicated solutions</t>
  </si>
  <si>
    <t>S3=S10</t>
  </si>
  <si>
    <t>S10=S3</t>
  </si>
  <si>
    <t>S4=S5</t>
  </si>
  <si>
    <t>S5=S4</t>
  </si>
  <si>
    <t>S6=S9</t>
  </si>
  <si>
    <t>S9=S6</t>
  </si>
  <si>
    <t>S1=S4</t>
  </si>
  <si>
    <t>S4=S1</t>
  </si>
  <si>
    <t>S2=S10</t>
  </si>
  <si>
    <t>S10=S2</t>
  </si>
  <si>
    <t>S7=S9</t>
  </si>
  <si>
    <t>S9=S7</t>
  </si>
  <si>
    <t>S2=S3=S5</t>
  </si>
  <si>
    <t>S3=S2=S5</t>
  </si>
  <si>
    <t>S6=S10</t>
  </si>
  <si>
    <t>S10=S6</t>
  </si>
  <si>
    <t>S5=S2=S3</t>
  </si>
  <si>
    <t>S2=S6=S8</t>
  </si>
  <si>
    <t>S6=S2=S8</t>
  </si>
  <si>
    <t>S8=S2=S6</t>
  </si>
  <si>
    <t>S9=S10</t>
  </si>
  <si>
    <t>S10=S9</t>
  </si>
  <si>
    <t>S1=S7</t>
  </si>
  <si>
    <t>S7=S1</t>
  </si>
  <si>
    <t>S4=S6=S9=S10</t>
  </si>
  <si>
    <t>S6=S4=S9=S10</t>
  </si>
  <si>
    <t>S9=S4=S6=S10</t>
  </si>
  <si>
    <t>S10=S4=S6=S9</t>
  </si>
  <si>
    <t>S1=all\S4</t>
  </si>
  <si>
    <t>S2=all\S4</t>
  </si>
  <si>
    <t>S3=all\S4</t>
  </si>
  <si>
    <t>S5=all\S4</t>
  </si>
  <si>
    <t>S6=all\S4</t>
  </si>
  <si>
    <t>S7=all\S4</t>
  </si>
  <si>
    <t>Number of epochs</t>
  </si>
  <si>
    <t>Avg % of duplicates</t>
  </si>
  <si>
    <t>Is there a direct correlation between duplicates and workload intensity?</t>
  </si>
  <si>
    <t>No duplicates if ne=ps, as expected (due to 1 epoch, i.e. no crossover/mutation)…and then? What else?</t>
  </si>
  <si>
    <t>S1=S2</t>
  </si>
  <si>
    <t>S2=S1</t>
  </si>
  <si>
    <t>S5=S1</t>
  </si>
  <si>
    <t>S3=S9</t>
  </si>
  <si>
    <t>S9=S3</t>
  </si>
  <si>
    <t>S4=S8</t>
  </si>
  <si>
    <t>S8=S4</t>
  </si>
  <si>
    <t>S4=S10</t>
  </si>
  <si>
    <t>S10=S4</t>
  </si>
  <si>
    <t>S3=S8</t>
  </si>
  <si>
    <t>S8=S3</t>
  </si>
  <si>
    <t>S5=S6</t>
  </si>
  <si>
    <t>S6=S5</t>
  </si>
  <si>
    <t>S6=S19</t>
  </si>
  <si>
    <t>S19=S6</t>
  </si>
  <si>
    <t>S11=S20</t>
  </si>
  <si>
    <t>S20=S11</t>
  </si>
  <si>
    <t>(hours)</t>
  </si>
  <si>
    <t>S31</t>
  </si>
  <si>
    <t>S35</t>
  </si>
  <si>
    <t>S36</t>
  </si>
  <si>
    <t>S37</t>
  </si>
  <si>
    <t>S38</t>
  </si>
  <si>
    <t>S39</t>
  </si>
  <si>
    <t>S41</t>
  </si>
  <si>
    <t>TOTAL</t>
  </si>
  <si>
    <t>PER WORKLOAD</t>
  </si>
  <si>
    <t>PER NUM EVALS</t>
  </si>
  <si>
    <t>PER POP SIZE</t>
  </si>
  <si>
    <t>Avg</t>
  </si>
  <si>
    <r>
      <t xml:space="preserve">Reference configuration </t>
    </r>
    <r>
      <rPr>
        <b/>
        <sz val="12"/>
        <color theme="1"/>
        <rFont val="Calibri"/>
        <family val="2"/>
      </rPr>
      <t>± 10%</t>
    </r>
  </si>
  <si>
    <t>± 0%</t>
  </si>
  <si>
    <t>AlertActuate</t>
  </si>
  <si>
    <t>Mean RT (s)</t>
  </si>
  <si>
    <t>TOTAL -&gt;</t>
  </si>
  <si>
    <t>Custom NSGA-II Vs Ref. config.</t>
  </si>
  <si>
    <t>A/NP/NA/P classification</t>
  </si>
  <si>
    <t>3 A?</t>
  </si>
  <si>
    <t>q A/NA/NP?</t>
  </si>
  <si>
    <t>Further sim. Vs Ref. config.</t>
  </si>
  <si>
    <t>Total # timeouts -&gt;</t>
  </si>
  <si>
    <t>Total # evaluations -&gt;</t>
  </si>
  <si>
    <t>TOTAL # NSGA-II configurations</t>
  </si>
  <si>
    <t>Workload: det(x)</t>
  </si>
  <si>
    <t>x</t>
  </si>
  <si>
    <t>1/x</t>
  </si>
  <si>
    <t>&lt;- (A sample every x seconds, i.e. interarrival time)</t>
  </si>
  <si>
    <t>&lt;- (1/x samples per seconds, i.e. arrival rate)</t>
  </si>
  <si>
    <t>hours -&gt;</t>
  </si>
  <si>
    <t>minutes -&gt;</t>
  </si>
  <si>
    <t>days -&gt;</t>
  </si>
  <si>
    <t>Custom NSGA-II configurations (with # epochs)</t>
  </si>
  <si>
    <t>TOTAL TIME modulo #evaluations</t>
  </si>
  <si>
    <t>TOTAL #epochs modulo #evaluations</t>
  </si>
  <si>
    <t>TOTAL #epochs modulo population size</t>
  </si>
  <si>
    <t>TOTAL TIME modulo pop. size</t>
  </si>
  <si>
    <t>TOTAL TIME (days, hours)</t>
  </si>
  <si>
    <t>TOTAL #epochs</t>
  </si>
  <si>
    <t>ACTUAL TOTAL TIME (detailed)</t>
  </si>
  <si>
    <t>Modulo #evaluations</t>
  </si>
  <si>
    <t>Modulo pop. size</t>
  </si>
  <si>
    <t>Total #solutions -&gt;</t>
  </si>
  <si>
    <t>AVERAGE -&gt;</t>
  </si>
  <si>
    <t>PER NUM EPOCHS</t>
  </si>
  <si>
    <t>PER NSGA-II CONFIG</t>
  </si>
  <si>
    <t>10, 60</t>
  </si>
  <si>
    <t>30, 60</t>
  </si>
  <si>
    <t>60, 60</t>
  </si>
  <si>
    <t>10, 120</t>
  </si>
  <si>
    <t>30, 120</t>
  </si>
  <si>
    <t>60, 120</t>
  </si>
  <si>
    <t>120, 120</t>
  </si>
  <si>
    <t>10, 180</t>
  </si>
  <si>
    <t>30, 180</t>
  </si>
  <si>
    <t>60, 180</t>
  </si>
  <si>
    <t>90, 180</t>
  </si>
  <si>
    <t>180, 180</t>
  </si>
  <si>
    <t>10, 360</t>
  </si>
  <si>
    <t>30, 360</t>
  </si>
  <si>
    <t>60, 360</t>
  </si>
  <si>
    <t>90, 360</t>
  </si>
  <si>
    <t>120, 360</t>
  </si>
  <si>
    <t>180, 360</t>
  </si>
  <si>
    <t>360, 360</t>
  </si>
  <si>
    <t>2 A?</t>
  </si>
  <si>
    <t>1 A?</t>
  </si>
  <si>
    <t>Avg per NSGA-II run -&gt;</t>
  </si>
  <si>
    <t>Custom NSGA-II Vs Further sim.</t>
  </si>
  <si>
    <t>TP/FP/FN/TN classification</t>
  </si>
  <si>
    <t>1 TP?</t>
  </si>
  <si>
    <t>Simulation</t>
  </si>
  <si>
    <t>duration</t>
  </si>
  <si>
    <t>(seconds)</t>
  </si>
  <si>
    <t>#A+NA+NP</t>
  </si>
  <si>
    <t>#P</t>
  </si>
  <si>
    <t>#Amelioratives (#A)</t>
  </si>
  <si>
    <t>#Non-Pejoratives (#NP)</t>
  </si>
  <si>
    <t>#Non-Amelioratives (#NA)</t>
  </si>
  <si>
    <t>#Pejoratives (#P)</t>
  </si>
  <si>
    <t>Eff (%)</t>
  </si>
  <si>
    <t>#True Positives (#TP)</t>
  </si>
  <si>
    <t>#False Positives (#FP)</t>
  </si>
  <si>
    <t>#False Negatives (#FN)</t>
  </si>
  <si>
    <t>#True Negatives (#TN)</t>
  </si>
  <si>
    <t>Recall (%)</t>
  </si>
  <si>
    <t>Precision (%)</t>
  </si>
  <si>
    <t>%Amelioratives (%A)</t>
  </si>
  <si>
    <t>%Non-Pejoratives (%NP)</t>
  </si>
  <si>
    <t>%Non-Amelioratives (%NA)</t>
  </si>
  <si>
    <t>%Pejoratives (%P)</t>
  </si>
  <si>
    <t>%A+NA+NP</t>
  </si>
  <si>
    <t>%P</t>
  </si>
  <si>
    <t>%True Positives (%TP)</t>
  </si>
  <si>
    <t>%False Positives (%FP)</t>
  </si>
  <si>
    <t>%False Negatives (%FN)</t>
  </si>
  <si>
    <t>%True Negatives (%TN)</t>
  </si>
  <si>
    <t>#TP+TN</t>
  </si>
  <si>
    <t>#FP+FN</t>
  </si>
  <si>
    <t>%TP+TN</t>
  </si>
  <si>
    <t>%FP+FN</t>
  </si>
  <si>
    <t>DURATION (seconds) -&gt;</t>
  </si>
  <si>
    <t>TOTAL FURTHER SIMULATIONS</t>
  </si>
  <si>
    <t>DURATION (hours) -&gt;</t>
  </si>
  <si>
    <t># &gt; 60 -&gt;</t>
  </si>
  <si>
    <t>Sim. Duration &gt; 60s AND FPs/FNs?</t>
  </si>
  <si>
    <t>% &gt; 60 -&gt;</t>
  </si>
  <si>
    <t>% &lt;= 60 -&gt;</t>
  </si>
  <si>
    <t># &lt;= 60 -&gt;</t>
  </si>
  <si>
    <t># &gt;= 3600 -&gt;</t>
  </si>
  <si>
    <t>% &gt;= 3600 -&gt;</t>
  </si>
  <si>
    <t># 600-3599 -&gt;</t>
  </si>
  <si>
    <t>% 600-3599-&gt;</t>
  </si>
  <si>
    <t># 61-599 -&gt;</t>
  </si>
  <si>
    <t>% 61-599 -&gt;</t>
  </si>
  <si>
    <t>F-score (%)</t>
  </si>
  <si>
    <t>Mean</t>
  </si>
  <si>
    <t>inf</t>
  </si>
  <si>
    <t># inf -&gt;</t>
  </si>
  <si>
    <t>Sim. Duration &gt; 60s AND NOT inf AND FPs/FNs?</t>
  </si>
  <si>
    <t>Sim. Duration inf AND FPs/FNs?</t>
  </si>
  <si>
    <t>% overall</t>
  </si>
  <si>
    <t>% relative -&gt;</t>
  </si>
  <si>
    <t>(to # &gt; 60)</t>
  </si>
  <si>
    <t>(to # &lt;= 60)</t>
  </si>
  <si>
    <t>% inf among &gt;= 3600 -&gt;</t>
  </si>
  <si>
    <t># &gt; 60 AND not inf -&gt;</t>
  </si>
  <si>
    <t>% &gt; 60 AND not inf overall -&gt;</t>
  </si>
  <si>
    <t>% &gt; 60 AND not inf among &gt;= 3600 -&gt;</t>
  </si>
  <si>
    <t>% inf overall -&gt;</t>
  </si>
  <si>
    <t>CentralController</t>
  </si>
  <si>
    <t>PeerController</t>
  </si>
  <si>
    <t>CloudController</t>
  </si>
  <si>
    <t>Monitor = Execute &lt; Analyze &lt; Plan</t>
  </si>
  <si>
    <t>NormalPlan &lt; AlertPlan &lt; CriticalPlan</t>
  </si>
  <si>
    <t>CriticalPlan/NormalPlan</t>
  </si>
  <si>
    <t>AlertPlan/NormalPlan</t>
  </si>
  <si>
    <t>CriticalPlan/AlertPlan</t>
  </si>
  <si>
    <t>Reference CSP</t>
  </si>
  <si>
    <t>(Collaborative)</t>
  </si>
  <si>
    <t>(Hybrid)</t>
  </si>
  <si>
    <t>% Time saved</t>
  </si>
  <si>
    <t>&lt;- Avg saved time (%)</t>
  </si>
  <si>
    <t>tot duration</t>
  </si>
  <si>
    <t>(minutes)</t>
  </si>
  <si>
    <t>infinite</t>
  </si>
  <si>
    <t>100% contains FPs/FNs</t>
  </si>
  <si>
    <t>2 TPs?</t>
  </si>
  <si>
    <t>3 TPs?</t>
  </si>
  <si>
    <t>FPs/FNs?</t>
  </si>
  <si>
    <t>(to FPs/FNs)</t>
  </si>
  <si>
    <t>Sim. Duration &lt;= 60s AND FPs/FNs?</t>
  </si>
  <si>
    <t>Hence, running NSGA-II with no maxDuration timeout would not have led to 100% accuracy.</t>
  </si>
  <si>
    <t>FPs?</t>
  </si>
  <si>
    <t>FNs?</t>
  </si>
  <si>
    <t>Sim. Duration &gt; 60s AND FNs?</t>
  </si>
  <si>
    <t>Sim. Duration &gt; 60s AND NOT inf AND FNs?</t>
  </si>
  <si>
    <t>Sim. Duration inf AND FNs?</t>
  </si>
  <si>
    <t>Sim. Duration &lt;= 60s AND FNs?</t>
  </si>
  <si>
    <t>Sim. Duration &gt; 60s AND FPs?</t>
  </si>
  <si>
    <t>Sim. Duration &gt; 60s AND NOT inf AND FPs?</t>
  </si>
  <si>
    <t>Sim. Duration inf AND FPs?</t>
  </si>
  <si>
    <t>Sim. Duration &lt;= 60s AND FPs?</t>
  </si>
  <si>
    <t>In fact, 71% of Pareto-CSPs with at least a FP/FN comes from Pareto-CSPs whose further simulation ended before 60 seconds, while the remaining 29% comes from Pareto-CSPs requiring more than 60 seconds to be simulated.</t>
  </si>
  <si>
    <t>Hence, 60s timeout seems to not be the main responsible for accuracy jeopardization.</t>
  </si>
  <si>
    <t>TPs/TNs?</t>
  </si>
  <si>
    <t>Sim. Duration &gt; 60s AND no TPs/TNs?</t>
  </si>
  <si>
    <t>Sim. Duration &gt; 60s AND NOT inf AND no TPs/TNs?</t>
  </si>
  <si>
    <t>Sim. Duration inf AND no TPs/TNs?</t>
  </si>
  <si>
    <t>Sim. Duration &lt;= 60s AND no TPs/TNs?</t>
  </si>
  <si>
    <t>(to TPs/TNs)</t>
  </si>
  <si>
    <t>(impact on F1 score)</t>
  </si>
  <si>
    <t>(impact on Recall)</t>
  </si>
  <si>
    <t>(impact on Precision)</t>
  </si>
  <si>
    <t>Conversely, few Pareto-CSPs resulted FP or FN for at least one mode (23% circa - CD 1565), due to 60s timeout only in minor part (29% - CE1568). As a consequence, most of them resulted TP or TN for any system mode (i.e. 77% circa).</t>
  </si>
  <si>
    <t>In general, the presence of FPs/FNs (which impact accuracy - see CE1565 w.r.t. F1 score) is not due exclusively to timeouts.</t>
  </si>
  <si>
    <t>Assuming that a sufficient maxDuration can be found for NSGA-II executions, such that all non-saturating CSPs always achieve the confidence value, Recall and Precision would have increased, respectively, by 1% (CK1565) and 5% (CP1565) at most.</t>
  </si>
  <si>
    <t>Most Pareto-CSPs resulted TP or TN for at least one mode (98.4% - BY1565). As a consequence, only a minor part resulted FP or FN for any system mode (1.6%), mainly due to 60s-timeout (68% - BZ1568 Vs CC1568 32%).</t>
  </si>
  <si>
    <t>3 TPs</t>
  </si>
  <si>
    <t>% 3 TPs over solution set size</t>
  </si>
  <si>
    <t>2 TPs</t>
  </si>
  <si>
    <t>1 TPs</t>
  </si>
  <si>
    <t>% 2 TPs over solution set size</t>
  </si>
  <si>
    <t>% 1 TPs over solution set size</t>
  </si>
  <si>
    <t>% Pareto-CSPs -&gt;</t>
  </si>
  <si>
    <t>% timeouts -&gt;</t>
  </si>
  <si>
    <t>Total TPs/TNs #solutions -&gt;</t>
  </si>
  <si>
    <t>S3 = S5</t>
  </si>
  <si>
    <t>S5 = S3</t>
  </si>
  <si>
    <t>S2 = S4</t>
  </si>
  <si>
    <t>S4 = S2</t>
  </si>
  <si>
    <t>excl. duplicates -&gt;</t>
  </si>
  <si>
    <t>CSP</t>
  </si>
  <si>
    <t>Mean system mode RT (s)</t>
  </si>
  <si>
    <t>1 sample per second</t>
  </si>
  <si>
    <t>1.5 samples per second</t>
  </si>
  <si>
    <t>2 samples per second</t>
  </si>
  <si>
    <t>3 samples per second</t>
  </si>
  <si>
    <t>4 samples per second</t>
  </si>
  <si>
    <t>5 samples per second</t>
  </si>
  <si>
    <t>(ps, ne; 1/x; id)</t>
  </si>
  <si>
    <t>30, 120; 1; S6</t>
  </si>
  <si>
    <t>30, 120; 1.5; S1</t>
  </si>
  <si>
    <t>30, 120; 1.5; S4</t>
  </si>
  <si>
    <t>30, 120; 1.5; S9</t>
  </si>
  <si>
    <t>30, 120; 1.5; S13</t>
  </si>
  <si>
    <t>30, 120; 1.5; S21</t>
  </si>
  <si>
    <t>30, 120; 2; S3</t>
  </si>
  <si>
    <t>30, 120; 2; S4</t>
  </si>
  <si>
    <t>30, 120; 2; S5</t>
  </si>
  <si>
    <t>30, 120; 3; S5</t>
  </si>
  <si>
    <t>30, 120; 3; S11</t>
  </si>
  <si>
    <t>30, 120; 4; S1</t>
  </si>
  <si>
    <t>30, 120; 4; S8</t>
  </si>
  <si>
    <t>30, 120; 5; S1</t>
  </si>
  <si>
    <t>30, 120; 5; S2</t>
  </si>
  <si>
    <t>30, 120; 5; S3</t>
  </si>
  <si>
    <t>30, 120; 5; S4</t>
  </si>
  <si>
    <t>30, 120; 5; S5</t>
  </si>
  <si>
    <t>Workloads</t>
  </si>
  <si>
    <t>(samples/s)</t>
  </si>
  <si>
    <t>System mode</t>
  </si>
  <si>
    <t>CSP identifier</t>
  </si>
  <si>
    <t>CSP.Normal</t>
  </si>
  <si>
    <t>CSP.Alert</t>
  </si>
  <si>
    <t>CSP.Critical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</si>
</sst>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9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Menlo"/>
      <family val="2"/>
    </font>
    <font>
      <b/>
      <i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189525"/>
      <name val="Calibri"/>
      <family val="2"/>
      <scheme val="minor"/>
    </font>
    <font>
      <sz val="12"/>
      <color rgb="FFC00000"/>
      <name val="Calibri"/>
      <family val="2"/>
      <scheme val="minor"/>
    </font>
    <font>
      <b/>
      <sz val="12"/>
      <color theme="1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E99B8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 tint="0.5999938962981048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9">
    <xf numFmtId="0" fontId="0" fillId="0" borderId="0" xfId="0"/>
    <xf numFmtId="0" fontId="0" fillId="0" borderId="0" xfId="0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Border="1" applyAlignment="1">
      <alignment vertical="center"/>
    </xf>
    <xf numFmtId="0" fontId="1" fillId="0" borderId="24" xfId="0" applyFont="1" applyBorder="1" applyAlignment="1">
      <alignment horizontal="center" vertical="center"/>
    </xf>
    <xf numFmtId="0" fontId="0" fillId="0" borderId="10" xfId="0" applyFill="1" applyBorder="1" applyAlignment="1">
      <alignment vertical="center"/>
    </xf>
    <xf numFmtId="0" fontId="0" fillId="0" borderId="22" xfId="0" applyFill="1" applyBorder="1" applyAlignment="1">
      <alignment vertical="center"/>
    </xf>
    <xf numFmtId="0" fontId="0" fillId="0" borderId="24" xfId="0" applyFill="1" applyBorder="1" applyAlignment="1">
      <alignment vertical="center"/>
    </xf>
    <xf numFmtId="0" fontId="1" fillId="0" borderId="0" xfId="0" applyFont="1" applyBorder="1" applyAlignment="1">
      <alignment horizontal="left" vertical="center"/>
    </xf>
    <xf numFmtId="0" fontId="0" fillId="0" borderId="0" xfId="0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1" fillId="0" borderId="3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41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vertical="center"/>
    </xf>
    <xf numFmtId="0" fontId="0" fillId="0" borderId="0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0" fontId="4" fillId="0" borderId="0" xfId="0" applyFont="1" applyAlignment="1">
      <alignment horizontal="left"/>
    </xf>
    <xf numFmtId="0" fontId="0" fillId="0" borderId="0" xfId="0" applyBorder="1" applyAlignment="1">
      <alignment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41" xfId="0" applyFon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6" fillId="8" borderId="1" xfId="0" applyFont="1" applyFill="1" applyBorder="1" applyAlignment="1">
      <alignment horizontal="center"/>
    </xf>
    <xf numFmtId="0" fontId="6" fillId="9" borderId="1" xfId="0" applyFont="1" applyFill="1" applyBorder="1" applyAlignment="1">
      <alignment horizontal="center"/>
    </xf>
    <xf numFmtId="0" fontId="7" fillId="9" borderId="1" xfId="0" applyFont="1" applyFill="1" applyBorder="1" applyAlignment="1">
      <alignment horizontal="center"/>
    </xf>
    <xf numFmtId="0" fontId="7" fillId="10" borderId="1" xfId="0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0" xfId="0" applyAlignment="1">
      <alignment horizontal="right"/>
    </xf>
    <xf numFmtId="0" fontId="1" fillId="0" borderId="34" xfId="0" applyFont="1" applyBorder="1" applyAlignment="1">
      <alignment horizontal="center" vertical="center"/>
    </xf>
    <xf numFmtId="0" fontId="1" fillId="0" borderId="0" xfId="0" applyFont="1" applyAlignment="1">
      <alignment horizontal="left"/>
    </xf>
    <xf numFmtId="0" fontId="0" fillId="0" borderId="0" xfId="0" applyBorder="1" applyAlignment="1">
      <alignment horizontal="center"/>
    </xf>
    <xf numFmtId="0" fontId="3" fillId="0" borderId="20" xfId="0" applyFont="1" applyFill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0" fontId="0" fillId="0" borderId="0" xfId="0" applyFill="1" applyBorder="1"/>
    <xf numFmtId="0" fontId="0" fillId="0" borderId="0" xfId="0" applyAlignment="1"/>
    <xf numFmtId="0" fontId="0" fillId="0" borderId="26" xfId="0" applyFill="1" applyBorder="1"/>
    <xf numFmtId="0" fontId="4" fillId="0" borderId="0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0" fillId="0" borderId="10" xfId="0" applyFill="1" applyBorder="1"/>
    <xf numFmtId="0" fontId="3" fillId="0" borderId="19" xfId="0" applyFont="1" applyFill="1" applyBorder="1" applyAlignment="1">
      <alignment horizontal="center" vertical="center"/>
    </xf>
    <xf numFmtId="0" fontId="0" fillId="0" borderId="25" xfId="0" applyFont="1" applyFill="1" applyBorder="1" applyAlignment="1">
      <alignment horizontal="center" vertical="center"/>
    </xf>
    <xf numFmtId="0" fontId="0" fillId="0" borderId="26" xfId="0" applyFont="1" applyFill="1" applyBorder="1" applyAlignment="1">
      <alignment horizontal="center" vertical="center"/>
    </xf>
    <xf numFmtId="0" fontId="0" fillId="0" borderId="17" xfId="0" applyFont="1" applyFill="1" applyBorder="1" applyAlignment="1">
      <alignment horizontal="center" vertical="center"/>
    </xf>
    <xf numFmtId="0" fontId="0" fillId="0" borderId="22" xfId="0" applyFont="1" applyFill="1" applyBorder="1" applyAlignment="1">
      <alignment horizontal="center" vertical="center"/>
    </xf>
    <xf numFmtId="0" fontId="0" fillId="0" borderId="18" xfId="0" applyFont="1" applyFill="1" applyBorder="1" applyAlignment="1">
      <alignment horizontal="center" vertical="center"/>
    </xf>
    <xf numFmtId="9" fontId="1" fillId="0" borderId="5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9" fontId="1" fillId="0" borderId="7" xfId="0" applyNumberFormat="1" applyFont="1" applyBorder="1" applyAlignment="1">
      <alignment horizontal="center" vertical="center"/>
    </xf>
    <xf numFmtId="0" fontId="0" fillId="0" borderId="26" xfId="0" applyFill="1" applyBorder="1" applyAlignment="1">
      <alignment vertical="center"/>
    </xf>
    <xf numFmtId="0" fontId="0" fillId="0" borderId="25" xfId="0" applyFill="1" applyBorder="1" applyAlignment="1">
      <alignment vertical="center"/>
    </xf>
    <xf numFmtId="0" fontId="1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9" fontId="1" fillId="0" borderId="0" xfId="0" applyNumberFormat="1" applyFont="1" applyBorder="1" applyAlignment="1">
      <alignment horizontal="center" vertical="center"/>
    </xf>
    <xf numFmtId="0" fontId="0" fillId="0" borderId="24" xfId="0" applyFont="1" applyFill="1" applyBorder="1" applyAlignment="1">
      <alignment horizontal="center" vertical="center"/>
    </xf>
    <xf numFmtId="0" fontId="0" fillId="0" borderId="10" xfId="0" applyFont="1" applyFill="1" applyBorder="1" applyAlignment="1">
      <alignment horizontal="center" vertical="center"/>
    </xf>
    <xf numFmtId="0" fontId="0" fillId="0" borderId="23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0" fillId="0" borderId="2" xfId="0" applyBorder="1" applyAlignment="1">
      <alignment horizontal="left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Font="1" applyBorder="1" applyAlignment="1">
      <alignment vertical="center"/>
    </xf>
    <xf numFmtId="0" fontId="1" fillId="0" borderId="0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0" fillId="0" borderId="43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right" vertical="center"/>
    </xf>
    <xf numFmtId="0" fontId="1" fillId="0" borderId="35" xfId="0" applyFont="1" applyBorder="1" applyAlignment="1">
      <alignment horizontal="right" vertical="center"/>
    </xf>
    <xf numFmtId="0" fontId="0" fillId="0" borderId="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0" xfId="0" applyFont="1" applyAlignment="1">
      <alignment horizontal="right" vertical="center"/>
    </xf>
    <xf numFmtId="0" fontId="0" fillId="0" borderId="41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1" fillId="0" borderId="0" xfId="0" applyFont="1" applyAlignment="1">
      <alignment vertical="center"/>
    </xf>
    <xf numFmtId="0" fontId="0" fillId="5" borderId="42" xfId="0" applyFont="1" applyFill="1" applyBorder="1" applyAlignment="1">
      <alignment horizontal="right" vertical="center"/>
    </xf>
    <xf numFmtId="0" fontId="0" fillId="5" borderId="27" xfId="0" applyFont="1" applyFill="1" applyBorder="1" applyAlignment="1">
      <alignment horizontal="right" vertical="center"/>
    </xf>
    <xf numFmtId="0" fontId="1" fillId="5" borderId="41" xfId="0" applyFont="1" applyFill="1" applyBorder="1" applyAlignment="1">
      <alignment horizontal="left" vertical="center"/>
    </xf>
    <xf numFmtId="0" fontId="1" fillId="5" borderId="35" xfId="0" applyFont="1" applyFill="1" applyBorder="1" applyAlignment="1">
      <alignment horizontal="left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41" xfId="0" applyBorder="1" applyAlignment="1">
      <alignment horizontal="center"/>
    </xf>
    <xf numFmtId="0" fontId="0" fillId="0" borderId="4" xfId="0" applyFont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11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/>
    </xf>
    <xf numFmtId="0" fontId="1" fillId="0" borderId="2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13" borderId="2" xfId="0" applyFont="1" applyFill="1" applyBorder="1" applyAlignment="1">
      <alignment horizontal="center" vertical="center" wrapText="1"/>
    </xf>
    <xf numFmtId="0" fontId="1" fillId="13" borderId="1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/>
    </xf>
    <xf numFmtId="0" fontId="0" fillId="0" borderId="0" xfId="0" applyFont="1" applyAlignment="1">
      <alignment horizontal="center"/>
    </xf>
    <xf numFmtId="0" fontId="1" fillId="0" borderId="31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/>
    </xf>
    <xf numFmtId="0" fontId="0" fillId="0" borderId="4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0" fillId="0" borderId="32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0" fillId="0" borderId="32" xfId="0" applyFill="1" applyBorder="1" applyAlignment="1">
      <alignment horizontal="center" vertical="center"/>
    </xf>
    <xf numFmtId="0" fontId="0" fillId="0" borderId="42" xfId="0" applyBorder="1" applyAlignment="1">
      <alignment horizontal="center"/>
    </xf>
    <xf numFmtId="0" fontId="1" fillId="0" borderId="31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0" fillId="14" borderId="0" xfId="0" applyFont="1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/>
    </xf>
    <xf numFmtId="0" fontId="0" fillId="0" borderId="42" xfId="0" applyFont="1" applyBorder="1" applyAlignment="1">
      <alignment horizontal="center" vertical="center"/>
    </xf>
    <xf numFmtId="0" fontId="0" fillId="0" borderId="34" xfId="0" applyFont="1" applyBorder="1" applyAlignment="1">
      <alignment horizontal="center" vertical="center"/>
    </xf>
    <xf numFmtId="0" fontId="1" fillId="0" borderId="42" xfId="0" applyFont="1" applyFill="1" applyBorder="1" applyAlignment="1">
      <alignment vertical="center"/>
    </xf>
    <xf numFmtId="0" fontId="1" fillId="0" borderId="31" xfId="0" applyFont="1" applyFill="1" applyBorder="1" applyAlignment="1">
      <alignment vertical="center"/>
    </xf>
    <xf numFmtId="0" fontId="0" fillId="0" borderId="42" xfId="0" applyFill="1" applyBorder="1" applyAlignment="1">
      <alignment horizontal="center" vertical="center"/>
    </xf>
    <xf numFmtId="0" fontId="0" fillId="0" borderId="27" xfId="0" applyFill="1" applyBorder="1" applyAlignment="1">
      <alignment horizontal="center" vertical="center"/>
    </xf>
    <xf numFmtId="0" fontId="0" fillId="0" borderId="35" xfId="0" applyFont="1" applyBorder="1" applyAlignment="1">
      <alignment horizontal="center" vertical="center"/>
    </xf>
    <xf numFmtId="0" fontId="0" fillId="0" borderId="29" xfId="0" applyFill="1" applyBorder="1" applyAlignment="1">
      <alignment horizontal="center"/>
    </xf>
    <xf numFmtId="0" fontId="0" fillId="11" borderId="42" xfId="0" applyFill="1" applyBorder="1" applyAlignment="1">
      <alignment horizontal="center" vertical="center"/>
    </xf>
    <xf numFmtId="0" fontId="0" fillId="14" borderId="42" xfId="0" applyFill="1" applyBorder="1" applyAlignment="1">
      <alignment horizontal="right" vertical="center"/>
    </xf>
    <xf numFmtId="0" fontId="0" fillId="14" borderId="41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right" vertical="center"/>
    </xf>
    <xf numFmtId="0" fontId="0" fillId="0" borderId="42" xfId="0" applyFill="1" applyBorder="1" applyAlignment="1">
      <alignment horizontal="right" vertical="center"/>
    </xf>
    <xf numFmtId="0" fontId="0" fillId="14" borderId="41" xfId="0" applyFill="1" applyBorder="1" applyAlignment="1">
      <alignment horizontal="center" vertical="center"/>
    </xf>
    <xf numFmtId="0" fontId="1" fillId="0" borderId="31" xfId="0" applyFont="1" applyFill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0" fillId="0" borderId="41" xfId="0" applyFont="1" applyFill="1" applyBorder="1" applyAlignment="1">
      <alignment horizontal="center" vertical="center"/>
    </xf>
    <xf numFmtId="0" fontId="1" fillId="0" borderId="27" xfId="0" applyFont="1" applyBorder="1" applyAlignment="1">
      <alignment horizontal="right" vertical="center"/>
    </xf>
    <xf numFmtId="0" fontId="1" fillId="0" borderId="31" xfId="0" applyFont="1" applyBorder="1" applyAlignment="1">
      <alignment horizontal="right" vertical="center"/>
    </xf>
    <xf numFmtId="0" fontId="0" fillId="0" borderId="33" xfId="0" applyBorder="1" applyAlignment="1">
      <alignment horizontal="left" vertical="center"/>
    </xf>
    <xf numFmtId="0" fontId="1" fillId="0" borderId="2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right" vertical="center"/>
    </xf>
    <xf numFmtId="0" fontId="1" fillId="2" borderId="0" xfId="0" applyFont="1" applyFill="1" applyAlignment="1">
      <alignment horizontal="right" vertical="center"/>
    </xf>
    <xf numFmtId="0" fontId="0" fillId="0" borderId="54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7" xfId="0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0" fillId="0" borderId="0" xfId="0" applyFont="1" applyAlignment="1">
      <alignment horizontal="left" vertical="center"/>
    </xf>
    <xf numFmtId="0" fontId="1" fillId="0" borderId="32" xfId="0" applyFont="1" applyBorder="1" applyAlignment="1">
      <alignment horizontal="right" vertical="center"/>
    </xf>
    <xf numFmtId="2" fontId="4" fillId="0" borderId="35" xfId="0" applyNumberFormat="1" applyFont="1" applyFill="1" applyBorder="1" applyAlignment="1">
      <alignment horizontal="left" vertical="center"/>
    </xf>
    <xf numFmtId="2" fontId="0" fillId="0" borderId="0" xfId="0" applyNumberFormat="1" applyFont="1" applyAlignment="1">
      <alignment horizontal="center" vertical="center"/>
    </xf>
    <xf numFmtId="2" fontId="0" fillId="2" borderId="0" xfId="0" applyNumberFormat="1" applyFont="1" applyFill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left" vertical="center"/>
    </xf>
    <xf numFmtId="2" fontId="0" fillId="0" borderId="0" xfId="0" applyNumberFormat="1" applyFont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0" fillId="0" borderId="43" xfId="0" applyNumberFormat="1" applyBorder="1" applyAlignment="1">
      <alignment horizontal="center" vertical="center"/>
    </xf>
    <xf numFmtId="2" fontId="0" fillId="2" borderId="43" xfId="0" applyNumberFormat="1" applyFont="1" applyFill="1" applyBorder="1" applyAlignment="1">
      <alignment horizontal="center" vertical="center"/>
    </xf>
    <xf numFmtId="2" fontId="4" fillId="2" borderId="0" xfId="0" applyNumberFormat="1" applyFont="1" applyFill="1" applyAlignment="1">
      <alignment horizontal="center" vertical="center"/>
    </xf>
    <xf numFmtId="2" fontId="4" fillId="2" borderId="43" xfId="0" applyNumberFormat="1" applyFont="1" applyFill="1" applyBorder="1" applyAlignment="1">
      <alignment horizontal="center" vertical="center"/>
    </xf>
    <xf numFmtId="2" fontId="0" fillId="0" borderId="26" xfId="0" applyNumberFormat="1" applyBorder="1" applyAlignment="1">
      <alignment horizontal="center" vertical="center"/>
    </xf>
    <xf numFmtId="2" fontId="0" fillId="0" borderId="17" xfId="0" applyNumberForma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0" fillId="0" borderId="0" xfId="0" applyNumberForma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0" borderId="22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26" xfId="0" applyNumberFormat="1" applyBorder="1" applyAlignment="1">
      <alignment horizontal="center"/>
    </xf>
    <xf numFmtId="2" fontId="0" fillId="0" borderId="17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8" xfId="0" applyNumberForma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23" xfId="0" applyNumberForma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11" borderId="1" xfId="0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/>
    </xf>
    <xf numFmtId="2" fontId="0" fillId="0" borderId="4" xfId="0" applyNumberFormat="1" applyFill="1" applyBorder="1" applyAlignment="1">
      <alignment horizontal="center"/>
    </xf>
    <xf numFmtId="2" fontId="0" fillId="13" borderId="41" xfId="0" applyNumberFormat="1" applyFill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2" fontId="0" fillId="0" borderId="7" xfId="0" applyNumberFormat="1" applyFill="1" applyBorder="1" applyAlignment="1">
      <alignment horizontal="center"/>
    </xf>
    <xf numFmtId="2" fontId="0" fillId="13" borderId="35" xfId="0" applyNumberFormat="1" applyFill="1" applyBorder="1" applyAlignment="1">
      <alignment horizontal="center"/>
    </xf>
    <xf numFmtId="2" fontId="0" fillId="0" borderId="41" xfId="0" applyNumberFormat="1" applyBorder="1" applyAlignment="1">
      <alignment horizontal="center"/>
    </xf>
    <xf numFmtId="2" fontId="0" fillId="0" borderId="42" xfId="0" applyNumberFormat="1" applyBorder="1" applyAlignment="1">
      <alignment horizontal="center" vertical="center"/>
    </xf>
    <xf numFmtId="2" fontId="0" fillId="0" borderId="41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" fillId="5" borderId="28" xfId="0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2" fontId="0" fillId="15" borderId="0" xfId="0" applyNumberFormat="1" applyFill="1" applyAlignment="1">
      <alignment horizontal="center" vertical="center"/>
    </xf>
    <xf numFmtId="2" fontId="0" fillId="15" borderId="32" xfId="0" applyNumberFormat="1" applyFill="1" applyBorder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2" fontId="0" fillId="4" borderId="32" xfId="0" applyNumberFormat="1" applyFill="1" applyBorder="1" applyAlignment="1">
      <alignment horizontal="center" vertical="center"/>
    </xf>
    <xf numFmtId="2" fontId="0" fillId="8" borderId="0" xfId="0" applyNumberFormat="1" applyFill="1" applyAlignment="1">
      <alignment horizontal="center" vertical="center"/>
    </xf>
    <xf numFmtId="2" fontId="0" fillId="8" borderId="33" xfId="0" applyNumberFormat="1" applyFill="1" applyBorder="1" applyAlignment="1">
      <alignment horizontal="center" vertical="center"/>
    </xf>
    <xf numFmtId="2" fontId="0" fillId="12" borderId="0" xfId="0" applyNumberFormat="1" applyFill="1" applyAlignment="1">
      <alignment horizontal="center" vertical="center"/>
    </xf>
    <xf numFmtId="0" fontId="0" fillId="0" borderId="34" xfId="0" applyBorder="1" applyAlignment="1">
      <alignment horizontal="right" vertical="center"/>
    </xf>
    <xf numFmtId="0" fontId="1" fillId="0" borderId="31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11" borderId="0" xfId="0" applyFill="1" applyAlignment="1">
      <alignment horizontal="left" vertical="center"/>
    </xf>
    <xf numFmtId="0" fontId="0" fillId="7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" fillId="0" borderId="28" xfId="0" applyFont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1" fillId="0" borderId="42" xfId="0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left" vertical="center"/>
    </xf>
    <xf numFmtId="2" fontId="4" fillId="0" borderId="41" xfId="0" applyNumberFormat="1" applyFont="1" applyFill="1" applyBorder="1" applyAlignment="1">
      <alignment horizontal="left" vertical="center"/>
    </xf>
    <xf numFmtId="2" fontId="0" fillId="0" borderId="41" xfId="0" applyNumberFormat="1" applyBorder="1" applyAlignment="1">
      <alignment horizontal="left" vertical="center"/>
    </xf>
    <xf numFmtId="0" fontId="3" fillId="0" borderId="0" xfId="0" applyFont="1" applyFill="1" applyBorder="1" applyAlignment="1">
      <alignment horizontal="right" vertical="center"/>
    </xf>
    <xf numFmtId="0" fontId="1" fillId="0" borderId="28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28" xfId="0" applyFont="1" applyBorder="1" applyAlignment="1">
      <alignment horizontal="right" vertical="center"/>
    </xf>
    <xf numFmtId="0" fontId="0" fillId="0" borderId="2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" fillId="0" borderId="28" xfId="0" applyFont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17" xfId="0" applyFill="1" applyBorder="1" applyAlignment="1">
      <alignment vertical="center"/>
    </xf>
    <xf numFmtId="0" fontId="0" fillId="0" borderId="18" xfId="0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11" fontId="0" fillId="0" borderId="0" xfId="0" applyNumberFormat="1" applyFill="1" applyBorder="1" applyAlignment="1">
      <alignment vertical="center"/>
    </xf>
    <xf numFmtId="0" fontId="0" fillId="0" borderId="17" xfId="0" applyFill="1" applyBorder="1"/>
    <xf numFmtId="0" fontId="0" fillId="0" borderId="18" xfId="0" applyFill="1" applyBorder="1"/>
    <xf numFmtId="0" fontId="0" fillId="0" borderId="22" xfId="0" applyFill="1" applyBorder="1"/>
    <xf numFmtId="0" fontId="0" fillId="0" borderId="24" xfId="0" applyFill="1" applyBorder="1"/>
    <xf numFmtId="0" fontId="0" fillId="0" borderId="23" xfId="0" applyFill="1" applyBorder="1"/>
    <xf numFmtId="0" fontId="0" fillId="0" borderId="0" xfId="0" applyFill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28" xfId="0" applyFont="1" applyBorder="1" applyAlignment="1">
      <alignment horizontal="right" vertical="center"/>
    </xf>
    <xf numFmtId="0" fontId="1" fillId="11" borderId="32" xfId="0" applyFont="1" applyFill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0" fillId="11" borderId="26" xfId="0" applyFill="1" applyBorder="1"/>
    <xf numFmtId="0" fontId="0" fillId="11" borderId="17" xfId="0" applyFill="1" applyBorder="1"/>
    <xf numFmtId="0" fontId="0" fillId="11" borderId="0" xfId="0" applyFill="1" applyBorder="1"/>
    <xf numFmtId="0" fontId="0" fillId="15" borderId="0" xfId="0" applyFill="1" applyBorder="1"/>
    <xf numFmtId="0" fontId="0" fillId="15" borderId="18" xfId="0" applyFill="1" applyBorder="1"/>
    <xf numFmtId="0" fontId="0" fillId="11" borderId="18" xfId="0" applyFill="1" applyBorder="1"/>
    <xf numFmtId="0" fontId="0" fillId="12" borderId="0" xfId="0" applyFill="1" applyBorder="1"/>
    <xf numFmtId="0" fontId="0" fillId="8" borderId="0" xfId="0" applyFill="1" applyBorder="1"/>
    <xf numFmtId="0" fontId="0" fillId="15" borderId="26" xfId="0" applyFill="1" applyBorder="1"/>
    <xf numFmtId="0" fontId="0" fillId="15" borderId="17" xfId="0" applyFill="1" applyBorder="1"/>
    <xf numFmtId="0" fontId="0" fillId="15" borderId="10" xfId="0" applyFill="1" applyBorder="1"/>
    <xf numFmtId="0" fontId="0" fillId="15" borderId="23" xfId="0" applyFill="1" applyBorder="1"/>
    <xf numFmtId="0" fontId="0" fillId="8" borderId="26" xfId="0" applyFill="1" applyBorder="1"/>
    <xf numFmtId="0" fontId="0" fillId="8" borderId="17" xfId="0" applyFill="1" applyBorder="1"/>
    <xf numFmtId="0" fontId="0" fillId="12" borderId="26" xfId="0" applyFill="1" applyBorder="1"/>
    <xf numFmtId="0" fontId="0" fillId="12" borderId="17" xfId="0" applyFill="1" applyBorder="1"/>
    <xf numFmtId="0" fontId="0" fillId="12" borderId="18" xfId="0" applyFill="1" applyBorder="1"/>
    <xf numFmtId="0" fontId="0" fillId="11" borderId="10" xfId="0" applyFill="1" applyBorder="1"/>
    <xf numFmtId="0" fontId="0" fillId="11" borderId="23" xfId="0" applyFill="1" applyBorder="1"/>
    <xf numFmtId="2" fontId="0" fillId="0" borderId="2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2" fontId="4" fillId="0" borderId="11" xfId="0" applyNumberFormat="1" applyFont="1" applyBorder="1" applyAlignment="1">
      <alignment horizontal="center" vertical="center"/>
    </xf>
    <xf numFmtId="2" fontId="4" fillId="0" borderId="13" xfId="0" applyNumberFormat="1" applyFont="1" applyBorder="1" applyAlignment="1">
      <alignment horizontal="center" vertical="center"/>
    </xf>
    <xf numFmtId="2" fontId="0" fillId="0" borderId="30" xfId="0" applyNumberFormat="1" applyBorder="1" applyAlignment="1">
      <alignment horizontal="center" vertical="center"/>
    </xf>
    <xf numFmtId="2" fontId="0" fillId="0" borderId="48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1" fillId="0" borderId="56" xfId="0" applyFont="1" applyBorder="1" applyAlignment="1">
      <alignment horizontal="center" vertical="center"/>
    </xf>
    <xf numFmtId="2" fontId="4" fillId="0" borderId="35" xfId="0" applyNumberFormat="1" applyFont="1" applyBorder="1" applyAlignment="1">
      <alignment horizontal="center" vertical="center"/>
    </xf>
    <xf numFmtId="2" fontId="0" fillId="0" borderId="33" xfId="0" applyNumberForma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64" fontId="2" fillId="0" borderId="0" xfId="0" applyNumberFormat="1" applyFont="1" applyBorder="1" applyAlignment="1">
      <alignment horizontal="center"/>
    </xf>
    <xf numFmtId="2" fontId="0" fillId="8" borderId="30" xfId="0" applyNumberFormat="1" applyFill="1" applyBorder="1" applyAlignment="1">
      <alignment horizontal="center" vertical="center"/>
    </xf>
    <xf numFmtId="2" fontId="0" fillId="8" borderId="48" xfId="0" applyNumberFormat="1" applyFill="1" applyBorder="1" applyAlignment="1">
      <alignment horizontal="center" vertical="center"/>
    </xf>
    <xf numFmtId="2" fontId="0" fillId="8" borderId="2" xfId="0" applyNumberFormat="1" applyFill="1" applyBorder="1" applyAlignment="1">
      <alignment horizontal="center" vertical="center"/>
    </xf>
    <xf numFmtId="2" fontId="0" fillId="8" borderId="1" xfId="0" applyNumberFormat="1" applyFill="1" applyBorder="1" applyAlignment="1">
      <alignment horizontal="center" vertical="center"/>
    </xf>
    <xf numFmtId="2" fontId="0" fillId="8" borderId="6" xfId="0" applyNumberFormat="1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2" fontId="0" fillId="6" borderId="2" xfId="0" applyNumberFormat="1" applyFill="1" applyBorder="1" applyAlignment="1">
      <alignment horizontal="center" vertical="center"/>
    </xf>
    <xf numFmtId="2" fontId="0" fillId="6" borderId="4" xfId="0" applyNumberForma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2" fontId="0" fillId="6" borderId="30" xfId="0" applyNumberFormat="1" applyFill="1" applyBorder="1" applyAlignment="1">
      <alignment horizontal="center" vertical="center"/>
    </xf>
    <xf numFmtId="2" fontId="0" fillId="6" borderId="33" xfId="0" applyNumberFormat="1" applyFill="1" applyBorder="1" applyAlignment="1">
      <alignment horizontal="center" vertical="center"/>
    </xf>
    <xf numFmtId="2" fontId="0" fillId="6" borderId="48" xfId="0" applyNumberFormat="1" applyFill="1" applyBorder="1" applyAlignment="1">
      <alignment horizontal="center" vertical="center"/>
    </xf>
    <xf numFmtId="2" fontId="0" fillId="6" borderId="56" xfId="0" applyNumberFormat="1" applyFill="1" applyBorder="1" applyAlignment="1">
      <alignment horizontal="center" vertical="center"/>
    </xf>
    <xf numFmtId="2" fontId="0" fillId="6" borderId="7" xfId="0" applyNumberForma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left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0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/>
    </xf>
    <xf numFmtId="0" fontId="1" fillId="0" borderId="49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50" xfId="0" applyFont="1" applyBorder="1" applyAlignment="1">
      <alignment horizontal="center" vertical="center"/>
    </xf>
    <xf numFmtId="0" fontId="1" fillId="0" borderId="40" xfId="0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29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 wrapText="1"/>
    </xf>
    <xf numFmtId="0" fontId="1" fillId="2" borderId="19" xfId="0" applyFont="1" applyFill="1" applyBorder="1" applyAlignment="1">
      <alignment horizontal="center" vertical="center" wrapText="1"/>
    </xf>
    <xf numFmtId="0" fontId="1" fillId="2" borderId="20" xfId="0" applyFont="1" applyFill="1" applyBorder="1" applyAlignment="1">
      <alignment horizontal="center" vertical="center"/>
    </xf>
    <xf numFmtId="0" fontId="1" fillId="2" borderId="21" xfId="0" applyFont="1" applyFill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51" xfId="0" applyFont="1" applyBorder="1" applyAlignment="1">
      <alignment horizontal="center" vertical="center"/>
    </xf>
    <xf numFmtId="0" fontId="1" fillId="0" borderId="32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52" xfId="0" applyFont="1" applyBorder="1" applyAlignment="1">
      <alignment horizontal="center" vertical="center"/>
    </xf>
    <xf numFmtId="0" fontId="1" fillId="0" borderId="35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6" xfId="0" applyFont="1" applyBorder="1" applyAlignment="1">
      <alignment horizontal="center" vertical="center"/>
    </xf>
    <xf numFmtId="0" fontId="1" fillId="0" borderId="37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47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 vertical="center"/>
    </xf>
    <xf numFmtId="0" fontId="1" fillId="0" borderId="4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15" borderId="0" xfId="0" applyFont="1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8" borderId="0" xfId="0" applyFont="1" applyFill="1" applyAlignment="1">
      <alignment horizontal="center" vertical="center" wrapText="1"/>
    </xf>
    <xf numFmtId="0" fontId="1" fillId="12" borderId="0" xfId="0" applyFont="1" applyFill="1" applyAlignment="1">
      <alignment horizontal="center" vertical="center" wrapText="1"/>
    </xf>
    <xf numFmtId="0" fontId="0" fillId="0" borderId="8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55" xfId="0" applyFont="1" applyBorder="1" applyAlignment="1">
      <alignment horizontal="center"/>
    </xf>
    <xf numFmtId="0" fontId="0" fillId="0" borderId="5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25" xfId="0" applyFont="1" applyBorder="1" applyAlignment="1">
      <alignment horizontal="center" vertical="center" wrapText="1"/>
    </xf>
    <xf numFmtId="0" fontId="0" fillId="0" borderId="53" xfId="0" applyFont="1" applyBorder="1" applyAlignment="1">
      <alignment horizontal="center" vertical="center" wrapText="1"/>
    </xf>
    <xf numFmtId="0" fontId="0" fillId="0" borderId="22" xfId="0" applyFont="1" applyBorder="1" applyAlignment="1">
      <alignment horizontal="center" vertical="center" wrapText="1"/>
    </xf>
    <xf numFmtId="0" fontId="0" fillId="0" borderId="41" xfId="0" applyFont="1" applyBorder="1" applyAlignment="1">
      <alignment horizontal="center" vertical="center" wrapText="1"/>
    </xf>
    <xf numFmtId="0" fontId="0" fillId="0" borderId="52" xfId="0" applyFont="1" applyBorder="1" applyAlignment="1">
      <alignment horizontal="center" vertical="center" wrapText="1"/>
    </xf>
    <xf numFmtId="0" fontId="0" fillId="0" borderId="35" xfId="0" applyFont="1" applyBorder="1" applyAlignment="1">
      <alignment horizontal="center" vertical="center" wrapText="1"/>
    </xf>
    <xf numFmtId="0" fontId="0" fillId="0" borderId="37" xfId="0" applyFont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28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0" fillId="0" borderId="44" xfId="0" applyFont="1" applyBorder="1" applyAlignment="1">
      <alignment horizontal="center"/>
    </xf>
    <xf numFmtId="0" fontId="0" fillId="0" borderId="54" xfId="0" applyFont="1" applyBorder="1" applyAlignment="1">
      <alignment horizontal="center" vertical="center"/>
    </xf>
    <xf numFmtId="0" fontId="0" fillId="0" borderId="50" xfId="0" applyFont="1" applyBorder="1" applyAlignment="1">
      <alignment horizontal="center" vertical="center"/>
    </xf>
    <xf numFmtId="0" fontId="0" fillId="0" borderId="40" xfId="0" applyFont="1" applyBorder="1" applyAlignment="1">
      <alignment horizontal="center" vertical="center"/>
    </xf>
    <xf numFmtId="0" fontId="1" fillId="5" borderId="31" xfId="0" applyFont="1" applyFill="1" applyBorder="1" applyAlignment="1">
      <alignment horizontal="center"/>
    </xf>
    <xf numFmtId="0" fontId="1" fillId="5" borderId="33" xfId="0" applyFont="1" applyFill="1" applyBorder="1" applyAlignment="1">
      <alignment horizontal="center"/>
    </xf>
    <xf numFmtId="0" fontId="1" fillId="5" borderId="34" xfId="0" applyFont="1" applyFill="1" applyBorder="1" applyAlignment="1">
      <alignment horizontal="center"/>
    </xf>
    <xf numFmtId="0" fontId="1" fillId="5" borderId="35" xfId="0" applyFont="1" applyFill="1" applyBorder="1" applyAlignment="1">
      <alignment horizontal="center"/>
    </xf>
    <xf numFmtId="0" fontId="1" fillId="13" borderId="9" xfId="0" applyFont="1" applyFill="1" applyBorder="1" applyAlignment="1">
      <alignment horizontal="center" vertical="center" wrapText="1"/>
    </xf>
    <xf numFmtId="0" fontId="1" fillId="13" borderId="2" xfId="0" applyFont="1" applyFill="1" applyBorder="1" applyAlignment="1">
      <alignment horizontal="center" vertical="center" wrapText="1"/>
    </xf>
    <xf numFmtId="0" fontId="1" fillId="0" borderId="9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4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" fillId="0" borderId="42" xfId="0" applyFont="1" applyBorder="1" applyAlignment="1">
      <alignment horizontal="center" vertical="center" wrapText="1"/>
    </xf>
    <xf numFmtId="0" fontId="1" fillId="0" borderId="27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1" fillId="0" borderId="32" xfId="0" applyFon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 wrapText="1"/>
    </xf>
    <xf numFmtId="0" fontId="1" fillId="0" borderId="41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0" fillId="0" borderId="41" xfId="0" applyFill="1" applyBorder="1" applyAlignment="1">
      <alignment horizontal="center" vertical="center"/>
    </xf>
    <xf numFmtId="0" fontId="0" fillId="0" borderId="34" xfId="0" applyFill="1" applyBorder="1" applyAlignment="1">
      <alignment horizontal="center" vertical="center"/>
    </xf>
    <xf numFmtId="0" fontId="0" fillId="0" borderId="35" xfId="0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1" fillId="0" borderId="28" xfId="0" applyFont="1" applyBorder="1" applyAlignment="1">
      <alignment horizontal="right" vertical="center"/>
    </xf>
    <xf numFmtId="0" fontId="1" fillId="0" borderId="9" xfId="0" applyFont="1" applyBorder="1" applyAlignment="1">
      <alignment horizontal="right" vertical="center"/>
    </xf>
    <xf numFmtId="0" fontId="0" fillId="0" borderId="55" xfId="0" applyFont="1" applyBorder="1" applyAlignment="1">
      <alignment horizontal="center" vertical="center"/>
    </xf>
    <xf numFmtId="0" fontId="0" fillId="0" borderId="56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58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 vertical="center"/>
    </xf>
    <xf numFmtId="0" fontId="1" fillId="0" borderId="60" xfId="0" applyFont="1" applyBorder="1" applyAlignment="1">
      <alignment horizontal="center" vertical="center"/>
    </xf>
    <xf numFmtId="0" fontId="1" fillId="0" borderId="57" xfId="0" applyFont="1" applyBorder="1" applyAlignment="1">
      <alignment horizontal="center" vertical="center"/>
    </xf>
  </cellXfs>
  <cellStyles count="1">
    <cellStyle name="Normale" xfId="0" builtinId="0"/>
  </cellStyles>
  <dxfs count="229">
    <dxf>
      <font>
        <color rgb="FF9C0006"/>
      </font>
      <fill>
        <patternFill>
          <bgColor rgb="FFFFC7CE"/>
        </patternFill>
      </fill>
    </dxf>
    <dxf>
      <font>
        <b val="0"/>
        <i val="0"/>
        <color rgb="FF7030A0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rgb="FF7030A0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color rgb="FF7030A0"/>
      </font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2B1A"/>
      <color rgb="FFAA2416"/>
      <color rgb="FF189525"/>
      <color rgb="FF417801"/>
      <color rgb="FF17A22D"/>
      <color rgb="FFF2CDF2"/>
      <color rgb="FFCC66FF"/>
      <color rgb="FFE99B87"/>
      <color rgb="FFFF9966"/>
      <color rgb="FFE882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b="1"/>
              <a:t>Normal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Centralized</c:v>
          </c:tx>
          <c:spPr>
            <a:solidFill>
              <a:schemeClr val="bg1">
                <a:lumMod val="65000"/>
              </a:schemeClr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numRef>
              <c:f>'Devise Ref. CSP'!$B$8:$B$13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'Devise Ref. CSP'!$I$8:$I$13</c:f>
              <c:numCache>
                <c:formatCode>0.0000</c:formatCode>
                <c:ptCount val="6"/>
                <c:pt idx="0">
                  <c:v>0.65139999999999998</c:v>
                </c:pt>
                <c:pt idx="1">
                  <c:v>1.2575000000000001</c:v>
                </c:pt>
                <c:pt idx="2">
                  <c:v>3.1074999999999999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4F-4DC4-BBF3-3EC7ED32E029}"/>
            </c:ext>
          </c:extLst>
        </c:ser>
        <c:ser>
          <c:idx val="1"/>
          <c:order val="1"/>
          <c:tx>
            <c:v>Collaborative</c:v>
          </c:tx>
          <c:spPr>
            <a:solidFill>
              <a:schemeClr val="accent2">
                <a:lumMod val="75000"/>
              </a:schemeClr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numRef>
              <c:f>'Devise Ref. CSP'!$B$8:$B$13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'Devise Ref. CSP'!$F$8:$F$13</c:f>
              <c:numCache>
                <c:formatCode>0.0000</c:formatCode>
                <c:ptCount val="6"/>
                <c:pt idx="0">
                  <c:v>0.55630000000000002</c:v>
                </c:pt>
                <c:pt idx="1">
                  <c:v>0.8518</c:v>
                </c:pt>
                <c:pt idx="2">
                  <c:v>1.2084999999999999</c:v>
                </c:pt>
                <c:pt idx="3">
                  <c:v>2.5196000000000001</c:v>
                </c:pt>
                <c:pt idx="4">
                  <c:v>6.2141999999999999</c:v>
                </c:pt>
                <c:pt idx="5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4F-4DC4-BBF3-3EC7ED32E029}"/>
            </c:ext>
          </c:extLst>
        </c:ser>
        <c:ser>
          <c:idx val="0"/>
          <c:order val="2"/>
          <c:tx>
            <c:v>Hybrid</c:v>
          </c:tx>
          <c:spPr>
            <a:solidFill>
              <a:schemeClr val="accent1"/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numRef>
              <c:f>'Devise Ref. CSP'!$B$8:$B$13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'Devise Ref. CSP'!$C$8:$C$13</c:f>
              <c:numCache>
                <c:formatCode>0.0000</c:formatCode>
                <c:ptCount val="6"/>
                <c:pt idx="0">
                  <c:v>1.5395000000000001</c:v>
                </c:pt>
                <c:pt idx="1">
                  <c:v>1.7907999999999999</c:v>
                </c:pt>
                <c:pt idx="2">
                  <c:v>1.9789000000000001</c:v>
                </c:pt>
                <c:pt idx="3">
                  <c:v>2.7949999999999999</c:v>
                </c:pt>
                <c:pt idx="4">
                  <c:v>3.6139999999999999</c:v>
                </c:pt>
                <c:pt idx="5">
                  <c:v>5.5549999999999997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4F-4DC4-BBF3-3EC7ED32E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7686192"/>
        <c:axId val="987687824"/>
      </c:barChart>
      <c:catAx>
        <c:axId val="98768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7824"/>
        <c:crosses val="autoZero"/>
        <c:auto val="1"/>
        <c:lblAlgn val="ctr"/>
        <c:lblOffset val="50"/>
        <c:noMultiLvlLbl val="0"/>
      </c:catAx>
      <c:valAx>
        <c:axId val="987687824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 Response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 sz="2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b="1"/>
              <a:t>Alert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Centralized</c:v>
          </c:tx>
          <c:spPr>
            <a:solidFill>
              <a:schemeClr val="bg1">
                <a:lumMod val="65000"/>
              </a:schemeClr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numRef>
              <c:f>'Devise Ref. CSP'!$B$8:$B$13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'Devise Ref. CSP'!$J$8:$J$13</c:f>
              <c:numCache>
                <c:formatCode>0.0000</c:formatCode>
                <c:ptCount val="6"/>
                <c:pt idx="0">
                  <c:v>2.1109</c:v>
                </c:pt>
                <c:pt idx="1">
                  <c:v>2.726</c:v>
                </c:pt>
                <c:pt idx="2">
                  <c:v>4.5145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B-4BDC-8B67-4493BC04FC24}"/>
            </c:ext>
          </c:extLst>
        </c:ser>
        <c:ser>
          <c:idx val="1"/>
          <c:order val="1"/>
          <c:tx>
            <c:v>Collaborative</c:v>
          </c:tx>
          <c:spPr>
            <a:solidFill>
              <a:schemeClr val="accent2">
                <a:lumMod val="75000"/>
              </a:schemeClr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numRef>
              <c:f>'Devise Ref. CSP'!$B$8:$B$13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'Devise Ref. CSP'!$G$8:$G$13</c:f>
              <c:numCache>
                <c:formatCode>0.0000</c:formatCode>
                <c:ptCount val="6"/>
                <c:pt idx="0">
                  <c:v>2.0175000000000001</c:v>
                </c:pt>
                <c:pt idx="1">
                  <c:v>2.2370999999999999</c:v>
                </c:pt>
                <c:pt idx="2">
                  <c:v>2.7267999999999999</c:v>
                </c:pt>
                <c:pt idx="3">
                  <c:v>3.9781</c:v>
                </c:pt>
                <c:pt idx="4">
                  <c:v>8.0548000000000002</c:v>
                </c:pt>
                <c:pt idx="5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EB-4BDC-8B67-4493BC04FC24}"/>
            </c:ext>
          </c:extLst>
        </c:ser>
        <c:ser>
          <c:idx val="0"/>
          <c:order val="2"/>
          <c:tx>
            <c:v>Hybrid</c:v>
          </c:tx>
          <c:spPr>
            <a:solidFill>
              <a:schemeClr val="accent1"/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numRef>
              <c:f>'Devise Ref. CSP'!$B$8:$B$13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'Devise Ref. CSP'!$D$8:$D$13</c:f>
              <c:numCache>
                <c:formatCode>0.0000</c:formatCode>
                <c:ptCount val="6"/>
                <c:pt idx="0">
                  <c:v>3.0042</c:v>
                </c:pt>
                <c:pt idx="1">
                  <c:v>3.3675999999999999</c:v>
                </c:pt>
                <c:pt idx="2">
                  <c:v>3.5960999999999999</c:v>
                </c:pt>
                <c:pt idx="3">
                  <c:v>4.3865999999999996</c:v>
                </c:pt>
                <c:pt idx="4">
                  <c:v>5.3277999999999999</c:v>
                </c:pt>
                <c:pt idx="5">
                  <c:v>7.4057000000000004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EB-4BDC-8B67-4493BC04F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7686192"/>
        <c:axId val="987687824"/>
      </c:barChart>
      <c:catAx>
        <c:axId val="98768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7824"/>
        <c:crosses val="autoZero"/>
        <c:auto val="1"/>
        <c:lblAlgn val="ctr"/>
        <c:lblOffset val="50"/>
        <c:noMultiLvlLbl val="0"/>
      </c:catAx>
      <c:valAx>
        <c:axId val="987687824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 Response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 sz="2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b="1"/>
              <a:t>Critical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Centralized</c:v>
          </c:tx>
          <c:spPr>
            <a:solidFill>
              <a:schemeClr val="bg1">
                <a:lumMod val="65000"/>
              </a:schemeClr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numRef>
              <c:f>'Devise Ref. CSP'!$B$8:$B$13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'Devise Ref. CSP'!$K$8:$K$13</c:f>
              <c:numCache>
                <c:formatCode>0.0000</c:formatCode>
                <c:ptCount val="6"/>
                <c:pt idx="0">
                  <c:v>5.1022999999999996</c:v>
                </c:pt>
                <c:pt idx="1">
                  <c:v>5.7351000000000001</c:v>
                </c:pt>
                <c:pt idx="2">
                  <c:v>7.6052</c:v>
                </c:pt>
                <c:pt idx="3">
                  <c:v>10000</c:v>
                </c:pt>
                <c:pt idx="4">
                  <c:v>10000</c:v>
                </c:pt>
                <c:pt idx="5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4-4EE9-A340-0A4D53D1EC04}"/>
            </c:ext>
          </c:extLst>
        </c:ser>
        <c:ser>
          <c:idx val="1"/>
          <c:order val="1"/>
          <c:tx>
            <c:v>Collaborative</c:v>
          </c:tx>
          <c:spPr>
            <a:solidFill>
              <a:schemeClr val="accent2">
                <a:lumMod val="75000"/>
              </a:schemeClr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numRef>
              <c:f>'Devise Ref. CSP'!$B$8:$B$13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'Devise Ref. CSP'!$H$8:$H$13</c:f>
              <c:numCache>
                <c:formatCode>0.0000</c:formatCode>
                <c:ptCount val="6"/>
                <c:pt idx="0">
                  <c:v>5.0681000000000003</c:v>
                </c:pt>
                <c:pt idx="1">
                  <c:v>5.3787000000000003</c:v>
                </c:pt>
                <c:pt idx="2">
                  <c:v>5.8274999999999997</c:v>
                </c:pt>
                <c:pt idx="3">
                  <c:v>7.1336000000000004</c:v>
                </c:pt>
                <c:pt idx="4">
                  <c:v>11.004200000000001</c:v>
                </c:pt>
                <c:pt idx="5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4-4EE9-A340-0A4D53D1EC04}"/>
            </c:ext>
          </c:extLst>
        </c:ser>
        <c:ser>
          <c:idx val="0"/>
          <c:order val="2"/>
          <c:tx>
            <c:v>Hybrid</c:v>
          </c:tx>
          <c:spPr>
            <a:solidFill>
              <a:schemeClr val="accent1"/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numRef>
              <c:f>'Devise Ref. CSP'!$B$8:$B$13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'Devise Ref. CSP'!$E$8:$E$13</c:f>
              <c:numCache>
                <c:formatCode>0.0000</c:formatCode>
                <c:ptCount val="6"/>
                <c:pt idx="0">
                  <c:v>6.1435000000000004</c:v>
                </c:pt>
                <c:pt idx="1">
                  <c:v>6.3994</c:v>
                </c:pt>
                <c:pt idx="2">
                  <c:v>6.5156000000000001</c:v>
                </c:pt>
                <c:pt idx="3">
                  <c:v>7.4393000000000002</c:v>
                </c:pt>
                <c:pt idx="4">
                  <c:v>8.3733000000000004</c:v>
                </c:pt>
                <c:pt idx="5">
                  <c:v>10.4861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4-4EE9-A340-0A4D53D1E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7686192"/>
        <c:axId val="987687824"/>
      </c:barChart>
      <c:catAx>
        <c:axId val="98768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7824"/>
        <c:crosses val="autoZero"/>
        <c:auto val="1"/>
        <c:lblAlgn val="ctr"/>
        <c:lblOffset val="50"/>
        <c:noMultiLvlLbl val="0"/>
      </c:catAx>
      <c:valAx>
        <c:axId val="987687824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 Response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 sz="2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b="1"/>
              <a:t>Reference CSP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Normal mode</c:v>
          </c:tx>
          <c:spPr>
            <a:solidFill>
              <a:schemeClr val="accent6">
                <a:lumMod val="75000"/>
              </a:schemeClr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multiLvlStrRef>
              <c:f>'Devise Ref. CSP'!$L$8:$M$13</c:f>
              <c:multiLvlStrCache>
                <c:ptCount val="6"/>
                <c:lvl>
                  <c:pt idx="0">
                    <c:v>(Collaborative)</c:v>
                  </c:pt>
                  <c:pt idx="1">
                    <c:v>(Collaborative)</c:v>
                  </c:pt>
                  <c:pt idx="2">
                    <c:v>(Collaborative)</c:v>
                  </c:pt>
                  <c:pt idx="3">
                    <c:v>(Collaborative)</c:v>
                  </c:pt>
                  <c:pt idx="4">
                    <c:v>(Hybrid)</c:v>
                  </c:pt>
                  <c:pt idx="5">
                    <c:v>(Hybrid)</c:v>
                  </c:pt>
                </c:lvl>
                <c:lvl>
                  <c:pt idx="0">
                    <c:v>1</c:v>
                  </c:pt>
                  <c:pt idx="1">
                    <c:v>0.66</c:v>
                  </c:pt>
                  <c:pt idx="2">
                    <c:v>0.5</c:v>
                  </c:pt>
                  <c:pt idx="3">
                    <c:v>0.33</c:v>
                  </c:pt>
                  <c:pt idx="4">
                    <c:v>0.25</c:v>
                  </c:pt>
                  <c:pt idx="5">
                    <c:v>0.2</c:v>
                  </c:pt>
                </c:lvl>
              </c:multiLvlStrCache>
            </c:multiLvlStrRef>
          </c:cat>
          <c:val>
            <c:numRef>
              <c:f>'Devise Ref. CSP'!$N$8:$N$13</c:f>
              <c:numCache>
                <c:formatCode>0.0000</c:formatCode>
                <c:ptCount val="6"/>
                <c:pt idx="0">
                  <c:v>0.55630000000000002</c:v>
                </c:pt>
                <c:pt idx="1">
                  <c:v>0.8518</c:v>
                </c:pt>
                <c:pt idx="2">
                  <c:v>1.2084999999999999</c:v>
                </c:pt>
                <c:pt idx="3">
                  <c:v>2.5196000000000001</c:v>
                </c:pt>
                <c:pt idx="4">
                  <c:v>3.6139999999999999</c:v>
                </c:pt>
                <c:pt idx="5">
                  <c:v>5.5549999999999997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BD-47C5-94C1-AFD37385FB9E}"/>
            </c:ext>
          </c:extLst>
        </c:ser>
        <c:ser>
          <c:idx val="1"/>
          <c:order val="1"/>
          <c:tx>
            <c:v>Alert mode</c:v>
          </c:tx>
          <c:spPr>
            <a:solidFill>
              <a:srgbClr val="FFC000"/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multiLvlStrRef>
              <c:f>'Devise Ref. CSP'!$L$8:$M$13</c:f>
              <c:multiLvlStrCache>
                <c:ptCount val="6"/>
                <c:lvl>
                  <c:pt idx="0">
                    <c:v>(Collaborative)</c:v>
                  </c:pt>
                  <c:pt idx="1">
                    <c:v>(Collaborative)</c:v>
                  </c:pt>
                  <c:pt idx="2">
                    <c:v>(Collaborative)</c:v>
                  </c:pt>
                  <c:pt idx="3">
                    <c:v>(Collaborative)</c:v>
                  </c:pt>
                  <c:pt idx="4">
                    <c:v>(Hybrid)</c:v>
                  </c:pt>
                  <c:pt idx="5">
                    <c:v>(Hybrid)</c:v>
                  </c:pt>
                </c:lvl>
                <c:lvl>
                  <c:pt idx="0">
                    <c:v>1</c:v>
                  </c:pt>
                  <c:pt idx="1">
                    <c:v>0.66</c:v>
                  </c:pt>
                  <c:pt idx="2">
                    <c:v>0.5</c:v>
                  </c:pt>
                  <c:pt idx="3">
                    <c:v>0.33</c:v>
                  </c:pt>
                  <c:pt idx="4">
                    <c:v>0.25</c:v>
                  </c:pt>
                  <c:pt idx="5">
                    <c:v>0.2</c:v>
                  </c:pt>
                </c:lvl>
              </c:multiLvlStrCache>
            </c:multiLvlStrRef>
          </c:cat>
          <c:val>
            <c:numRef>
              <c:f>'Devise Ref. CSP'!$O$8:$O$13</c:f>
              <c:numCache>
                <c:formatCode>0.0000</c:formatCode>
                <c:ptCount val="6"/>
                <c:pt idx="0">
                  <c:v>2.0175000000000001</c:v>
                </c:pt>
                <c:pt idx="1">
                  <c:v>2.2370999999999999</c:v>
                </c:pt>
                <c:pt idx="2">
                  <c:v>2.7267999999999999</c:v>
                </c:pt>
                <c:pt idx="3">
                  <c:v>3.9781</c:v>
                </c:pt>
                <c:pt idx="4">
                  <c:v>5.3277999999999999</c:v>
                </c:pt>
                <c:pt idx="5">
                  <c:v>7.4057000000000004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BD-47C5-94C1-AFD37385FB9E}"/>
            </c:ext>
          </c:extLst>
        </c:ser>
        <c:ser>
          <c:idx val="0"/>
          <c:order val="2"/>
          <c:tx>
            <c:v>Critical mode</c:v>
          </c:tx>
          <c:spPr>
            <a:solidFill>
              <a:srgbClr val="CC2B1A"/>
            </a:solidFill>
            <a:ln w="15875">
              <a:solidFill>
                <a:schemeClr val="tx1"/>
              </a:solidFill>
            </a:ln>
            <a:effectLst/>
          </c:spPr>
          <c:invertIfNegative val="0"/>
          <c:cat>
            <c:multiLvlStrRef>
              <c:f>'Devise Ref. CSP'!$L$8:$M$13</c:f>
              <c:multiLvlStrCache>
                <c:ptCount val="6"/>
                <c:lvl>
                  <c:pt idx="0">
                    <c:v>(Collaborative)</c:v>
                  </c:pt>
                  <c:pt idx="1">
                    <c:v>(Collaborative)</c:v>
                  </c:pt>
                  <c:pt idx="2">
                    <c:v>(Collaborative)</c:v>
                  </c:pt>
                  <c:pt idx="3">
                    <c:v>(Collaborative)</c:v>
                  </c:pt>
                  <c:pt idx="4">
                    <c:v>(Hybrid)</c:v>
                  </c:pt>
                  <c:pt idx="5">
                    <c:v>(Hybrid)</c:v>
                  </c:pt>
                </c:lvl>
                <c:lvl>
                  <c:pt idx="0">
                    <c:v>1</c:v>
                  </c:pt>
                  <c:pt idx="1">
                    <c:v>0.66</c:v>
                  </c:pt>
                  <c:pt idx="2">
                    <c:v>0.5</c:v>
                  </c:pt>
                  <c:pt idx="3">
                    <c:v>0.33</c:v>
                  </c:pt>
                  <c:pt idx="4">
                    <c:v>0.25</c:v>
                  </c:pt>
                  <c:pt idx="5">
                    <c:v>0.2</c:v>
                  </c:pt>
                </c:lvl>
              </c:multiLvlStrCache>
            </c:multiLvlStrRef>
          </c:cat>
          <c:val>
            <c:numRef>
              <c:f>'Devise Ref. CSP'!$P$8:$P$13</c:f>
              <c:numCache>
                <c:formatCode>0.0000</c:formatCode>
                <c:ptCount val="6"/>
                <c:pt idx="0">
                  <c:v>5.0681000000000003</c:v>
                </c:pt>
                <c:pt idx="1">
                  <c:v>5.3787000000000003</c:v>
                </c:pt>
                <c:pt idx="2">
                  <c:v>5.8274999999999997</c:v>
                </c:pt>
                <c:pt idx="3">
                  <c:v>7.1336000000000004</c:v>
                </c:pt>
                <c:pt idx="4">
                  <c:v>8.3733000000000004</c:v>
                </c:pt>
                <c:pt idx="5">
                  <c:v>10.4861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BD-47C5-94C1-AFD37385F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87686192"/>
        <c:axId val="987687824"/>
      </c:barChart>
      <c:catAx>
        <c:axId val="98768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7824"/>
        <c:crosses val="autoZero"/>
        <c:auto val="1"/>
        <c:lblAlgn val="ctr"/>
        <c:lblOffset val="50"/>
        <c:noMultiLvlLbl val="0"/>
      </c:catAx>
      <c:valAx>
        <c:axId val="987687824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 Response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 sz="2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400"/>
              <a:t>Actual total time spent across different workload intensities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10, 60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ANALYSIS'!$AA$29:$AF$29</c:f>
              <c:numCache>
                <c:formatCode>General</c:formatCode>
                <c:ptCount val="6"/>
                <c:pt idx="0">
                  <c:v>19.479533333333332</c:v>
                </c:pt>
                <c:pt idx="1">
                  <c:v>20.853316666666668</c:v>
                </c:pt>
                <c:pt idx="2">
                  <c:v>23.88495</c:v>
                </c:pt>
                <c:pt idx="3">
                  <c:v>37.28326666666667</c:v>
                </c:pt>
                <c:pt idx="4">
                  <c:v>44.165716666666668</c:v>
                </c:pt>
                <c:pt idx="5">
                  <c:v>59.383916666666664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87-4A42-AC30-8BC64366901B}"/>
            </c:ext>
          </c:extLst>
        </c:ser>
        <c:ser>
          <c:idx val="2"/>
          <c:order val="1"/>
          <c:tx>
            <c:v>30, 60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ANALYSIS'!$AA$30:$AF$30</c:f>
              <c:numCache>
                <c:formatCode>General</c:formatCode>
                <c:ptCount val="6"/>
                <c:pt idx="0">
                  <c:v>17.355416666666667</c:v>
                </c:pt>
                <c:pt idx="1">
                  <c:v>18.686533333333333</c:v>
                </c:pt>
                <c:pt idx="2">
                  <c:v>22.370049999999999</c:v>
                </c:pt>
                <c:pt idx="3">
                  <c:v>40.902683333333336</c:v>
                </c:pt>
                <c:pt idx="4">
                  <c:v>55.007066666666667</c:v>
                </c:pt>
                <c:pt idx="5">
                  <c:v>59.99633333333334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87-4A42-AC30-8BC64366901B}"/>
            </c:ext>
          </c:extLst>
        </c:ser>
        <c:ser>
          <c:idx val="3"/>
          <c:order val="2"/>
          <c:tx>
            <c:v>60, 60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ANALYSIS'!$AA$31:$AF$31</c:f>
              <c:numCache>
                <c:formatCode>General</c:formatCode>
                <c:ptCount val="6"/>
                <c:pt idx="0">
                  <c:v>18.009550000000001</c:v>
                </c:pt>
                <c:pt idx="1">
                  <c:v>19.62115</c:v>
                </c:pt>
                <c:pt idx="2">
                  <c:v>23.265583333333332</c:v>
                </c:pt>
                <c:pt idx="3">
                  <c:v>40.269950000000001</c:v>
                </c:pt>
                <c:pt idx="4">
                  <c:v>56.967416666666665</c:v>
                </c:pt>
                <c:pt idx="5">
                  <c:v>60.754899999999999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87-4A42-AC30-8BC64366901B}"/>
            </c:ext>
          </c:extLst>
        </c:ser>
        <c:ser>
          <c:idx val="15"/>
          <c:order val="3"/>
          <c:tx>
            <c:v>10, 120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ANALYSIS'!$AG$29:$AL$29</c:f>
              <c:numCache>
                <c:formatCode>General</c:formatCode>
                <c:ptCount val="6"/>
                <c:pt idx="0">
                  <c:v>33.323433333333334</c:v>
                </c:pt>
                <c:pt idx="1">
                  <c:v>41.858750000000001</c:v>
                </c:pt>
                <c:pt idx="2">
                  <c:v>46.491916666666661</c:v>
                </c:pt>
                <c:pt idx="3">
                  <c:v>69.479200000000006</c:v>
                </c:pt>
                <c:pt idx="4">
                  <c:v>96.311633333333333</c:v>
                </c:pt>
                <c:pt idx="5">
                  <c:v>121.07689999999999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E9-4BEA-AF64-DC0791005DB3}"/>
            </c:ext>
          </c:extLst>
        </c:ser>
        <c:ser>
          <c:idx val="16"/>
          <c:order val="4"/>
          <c:tx>
            <c:v>30, 120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ANALYSIS'!$AG$30:$AL$30</c:f>
              <c:numCache>
                <c:formatCode>General</c:formatCode>
                <c:ptCount val="6"/>
                <c:pt idx="0">
                  <c:v>30.55663333333333</c:v>
                </c:pt>
                <c:pt idx="1">
                  <c:v>35.083816666666664</c:v>
                </c:pt>
                <c:pt idx="2">
                  <c:v>44.75333333333333</c:v>
                </c:pt>
                <c:pt idx="3">
                  <c:v>77.773583333333335</c:v>
                </c:pt>
                <c:pt idx="4">
                  <c:v>102.0688</c:v>
                </c:pt>
                <c:pt idx="5">
                  <c:v>120.16833333333334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E9-4BEA-AF64-DC0791005DB3}"/>
            </c:ext>
          </c:extLst>
        </c:ser>
        <c:ser>
          <c:idx val="17"/>
          <c:order val="5"/>
          <c:tx>
            <c:v>60, 120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ANALYSIS'!$AG$31:$AL$31</c:f>
              <c:numCache>
                <c:formatCode>General</c:formatCode>
                <c:ptCount val="6"/>
                <c:pt idx="0">
                  <c:v>36.750700000000002</c:v>
                </c:pt>
                <c:pt idx="1">
                  <c:v>35.172083333333333</c:v>
                </c:pt>
                <c:pt idx="2">
                  <c:v>41.574083333333334</c:v>
                </c:pt>
                <c:pt idx="3">
                  <c:v>75.89255</c:v>
                </c:pt>
                <c:pt idx="4">
                  <c:v>110.15218333333334</c:v>
                </c:pt>
                <c:pt idx="5">
                  <c:v>121.32866666666668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E9-4BEA-AF64-DC0791005DB3}"/>
            </c:ext>
          </c:extLst>
        </c:ser>
        <c:ser>
          <c:idx val="18"/>
          <c:order val="6"/>
          <c:tx>
            <c:v>120, 120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ANALYSIS'!$AG$33:$AL$33</c:f>
              <c:numCache>
                <c:formatCode>General</c:formatCode>
                <c:ptCount val="6"/>
                <c:pt idx="0">
                  <c:v>37.46756666666667</c:v>
                </c:pt>
                <c:pt idx="1">
                  <c:v>39.759916666666662</c:v>
                </c:pt>
                <c:pt idx="2">
                  <c:v>46.000166666666672</c:v>
                </c:pt>
                <c:pt idx="3">
                  <c:v>83.898833333333343</c:v>
                </c:pt>
                <c:pt idx="4">
                  <c:v>113.22115000000001</c:v>
                </c:pt>
                <c:pt idx="5">
                  <c:v>119.96128333333333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E9-4BEA-AF64-DC0791005DB3}"/>
            </c:ext>
          </c:extLst>
        </c:ser>
        <c:ser>
          <c:idx val="0"/>
          <c:order val="7"/>
          <c:tx>
            <c:v>10, 180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ANALYSIS'!$AM$29:$AR$29</c:f>
              <c:numCache>
                <c:formatCode>General</c:formatCode>
                <c:ptCount val="6"/>
                <c:pt idx="0">
                  <c:v>46.510933333333334</c:v>
                </c:pt>
                <c:pt idx="1">
                  <c:v>60.136066666666672</c:v>
                </c:pt>
                <c:pt idx="2">
                  <c:v>73.303566666666669</c:v>
                </c:pt>
                <c:pt idx="3">
                  <c:v>105.97931666666666</c:v>
                </c:pt>
                <c:pt idx="4">
                  <c:v>140.73496666666668</c:v>
                </c:pt>
                <c:pt idx="5">
                  <c:v>175.31734999999998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87-4A42-AC30-8BC64366901B}"/>
            </c:ext>
          </c:extLst>
        </c:ser>
        <c:ser>
          <c:idx val="4"/>
          <c:order val="8"/>
          <c:tx>
            <c:v>30, 180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ANALYSIS'!$AM$30:$AR$30</c:f>
              <c:numCache>
                <c:formatCode>General</c:formatCode>
                <c:ptCount val="6"/>
                <c:pt idx="0">
                  <c:v>54.355516666666666</c:v>
                </c:pt>
                <c:pt idx="1">
                  <c:v>64.493016666666662</c:v>
                </c:pt>
                <c:pt idx="2">
                  <c:v>65.290549999999996</c:v>
                </c:pt>
                <c:pt idx="3">
                  <c:v>108.9669</c:v>
                </c:pt>
                <c:pt idx="4">
                  <c:v>151.82614999999998</c:v>
                </c:pt>
                <c:pt idx="5">
                  <c:v>178.64961666666667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87-4A42-AC30-8BC64366901B}"/>
            </c:ext>
          </c:extLst>
        </c:ser>
        <c:ser>
          <c:idx val="5"/>
          <c:order val="9"/>
          <c:tx>
            <c:v>60, 180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ANALYSIS'!$AM$31:$AR$31</c:f>
              <c:numCache>
                <c:formatCode>General</c:formatCode>
                <c:ptCount val="6"/>
                <c:pt idx="0">
                  <c:v>50.699300000000001</c:v>
                </c:pt>
                <c:pt idx="1">
                  <c:v>53.437800000000003</c:v>
                </c:pt>
                <c:pt idx="2">
                  <c:v>64.724516666666673</c:v>
                </c:pt>
                <c:pt idx="3">
                  <c:v>118.70501666666668</c:v>
                </c:pt>
                <c:pt idx="4">
                  <c:v>156.59543333333335</c:v>
                </c:pt>
                <c:pt idx="5">
                  <c:v>181.17456666666666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87-4A42-AC30-8BC64366901B}"/>
            </c:ext>
          </c:extLst>
        </c:ser>
        <c:ser>
          <c:idx val="6"/>
          <c:order val="10"/>
          <c:tx>
            <c:v>90, 180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ANALYSIS'!$AM$32:$AR$32</c:f>
              <c:numCache>
                <c:formatCode>General</c:formatCode>
                <c:ptCount val="6"/>
                <c:pt idx="0">
                  <c:v>54.554499999999997</c:v>
                </c:pt>
                <c:pt idx="1">
                  <c:v>49.469616666666667</c:v>
                </c:pt>
                <c:pt idx="2">
                  <c:v>66.400983333333343</c:v>
                </c:pt>
                <c:pt idx="3">
                  <c:v>117.69135</c:v>
                </c:pt>
                <c:pt idx="4">
                  <c:v>168.08231666666669</c:v>
                </c:pt>
                <c:pt idx="5">
                  <c:v>181.51741666666666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87-4A42-AC30-8BC64366901B}"/>
            </c:ext>
          </c:extLst>
        </c:ser>
        <c:ser>
          <c:idx val="7"/>
          <c:order val="11"/>
          <c:tx>
            <c:v>180, 180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ANALYSIS'!$AM$34:$AR$34</c:f>
              <c:numCache>
                <c:formatCode>General</c:formatCode>
                <c:ptCount val="6"/>
                <c:pt idx="0">
                  <c:v>49.804850000000002</c:v>
                </c:pt>
                <c:pt idx="1">
                  <c:v>59.372499999999995</c:v>
                </c:pt>
                <c:pt idx="2">
                  <c:v>70.499616666666668</c:v>
                </c:pt>
                <c:pt idx="3">
                  <c:v>130.73148333333333</c:v>
                </c:pt>
                <c:pt idx="4">
                  <c:v>167.50516666666667</c:v>
                </c:pt>
                <c:pt idx="5">
                  <c:v>180.51326666666668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87-4A42-AC30-8BC64366901B}"/>
            </c:ext>
          </c:extLst>
        </c:ser>
        <c:ser>
          <c:idx val="8"/>
          <c:order val="12"/>
          <c:tx>
            <c:v>10, 360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ANALYSIS'!$AS$29:$AX$29</c:f>
              <c:numCache>
                <c:formatCode>General</c:formatCode>
                <c:ptCount val="6"/>
                <c:pt idx="0">
                  <c:v>99.671199999999999</c:v>
                </c:pt>
                <c:pt idx="1">
                  <c:v>115.22806666666666</c:v>
                </c:pt>
                <c:pt idx="2">
                  <c:v>135.53038333333333</c:v>
                </c:pt>
                <c:pt idx="3">
                  <c:v>177.26796666666667</c:v>
                </c:pt>
                <c:pt idx="4">
                  <c:v>293.94476666666668</c:v>
                </c:pt>
                <c:pt idx="5">
                  <c:v>343.93664999999999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987-4A42-AC30-8BC64366901B}"/>
            </c:ext>
          </c:extLst>
        </c:ser>
        <c:ser>
          <c:idx val="9"/>
          <c:order val="13"/>
          <c:tx>
            <c:v>30,360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ANALYSIS'!$AS$30:$AX$30</c:f>
              <c:numCache>
                <c:formatCode>General</c:formatCode>
                <c:ptCount val="6"/>
                <c:pt idx="0">
                  <c:v>98.579983333333331</c:v>
                </c:pt>
                <c:pt idx="1">
                  <c:v>118.10396666666666</c:v>
                </c:pt>
                <c:pt idx="2">
                  <c:v>135.7004</c:v>
                </c:pt>
                <c:pt idx="3">
                  <c:v>235.0386</c:v>
                </c:pt>
                <c:pt idx="4">
                  <c:v>262.42130000000003</c:v>
                </c:pt>
                <c:pt idx="5">
                  <c:v>358.20155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987-4A42-AC30-8BC64366901B}"/>
            </c:ext>
          </c:extLst>
        </c:ser>
        <c:ser>
          <c:idx val="10"/>
          <c:order val="14"/>
          <c:tx>
            <c:v>60, 360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ANALYSIS'!$AS$31:$AX$31</c:f>
              <c:numCache>
                <c:formatCode>General</c:formatCode>
                <c:ptCount val="6"/>
                <c:pt idx="0">
                  <c:v>99.966949999999997</c:v>
                </c:pt>
                <c:pt idx="1">
                  <c:v>110.66816666666666</c:v>
                </c:pt>
                <c:pt idx="2">
                  <c:v>129.23618333333334</c:v>
                </c:pt>
                <c:pt idx="3">
                  <c:v>209.63143333333335</c:v>
                </c:pt>
                <c:pt idx="4">
                  <c:v>312.63804999999996</c:v>
                </c:pt>
                <c:pt idx="5">
                  <c:v>356.28340000000003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987-4A42-AC30-8BC64366901B}"/>
            </c:ext>
          </c:extLst>
        </c:ser>
        <c:ser>
          <c:idx val="11"/>
          <c:order val="15"/>
          <c:tx>
            <c:v>90, 360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ANALYSIS'!$AS$32:$AX$32</c:f>
              <c:numCache>
                <c:formatCode>General</c:formatCode>
                <c:ptCount val="6"/>
                <c:pt idx="0">
                  <c:v>90.76796666666668</c:v>
                </c:pt>
                <c:pt idx="1">
                  <c:v>112.70091666666667</c:v>
                </c:pt>
                <c:pt idx="2">
                  <c:v>136.91718333333336</c:v>
                </c:pt>
                <c:pt idx="3">
                  <c:v>223.39848333333333</c:v>
                </c:pt>
                <c:pt idx="4">
                  <c:v>331.44068333333331</c:v>
                </c:pt>
                <c:pt idx="5">
                  <c:v>360.03998333333334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987-4A42-AC30-8BC64366901B}"/>
            </c:ext>
          </c:extLst>
        </c:ser>
        <c:ser>
          <c:idx val="12"/>
          <c:order val="16"/>
          <c:tx>
            <c:v>120, 360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ANALYSIS'!$AS$33:$AX$33</c:f>
              <c:numCache>
                <c:formatCode>General</c:formatCode>
                <c:ptCount val="6"/>
                <c:pt idx="0">
                  <c:v>91.502983333333333</c:v>
                </c:pt>
                <c:pt idx="1">
                  <c:v>99.548400000000001</c:v>
                </c:pt>
                <c:pt idx="2">
                  <c:v>138.30856666666665</c:v>
                </c:pt>
                <c:pt idx="3">
                  <c:v>240.63</c:v>
                </c:pt>
                <c:pt idx="4">
                  <c:v>324.42655000000002</c:v>
                </c:pt>
                <c:pt idx="5">
                  <c:v>362.05708333333331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987-4A42-AC30-8BC64366901B}"/>
            </c:ext>
          </c:extLst>
        </c:ser>
        <c:ser>
          <c:idx val="13"/>
          <c:order val="17"/>
          <c:tx>
            <c:v>180,360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ANALYSIS'!$AS$34:$AX$34</c:f>
              <c:numCache>
                <c:formatCode>General</c:formatCode>
                <c:ptCount val="6"/>
                <c:pt idx="0">
                  <c:v>84.332116666666664</c:v>
                </c:pt>
                <c:pt idx="1">
                  <c:v>116.36936666666666</c:v>
                </c:pt>
                <c:pt idx="2">
                  <c:v>130.66673333333333</c:v>
                </c:pt>
                <c:pt idx="3">
                  <c:v>244.41938333333334</c:v>
                </c:pt>
                <c:pt idx="4">
                  <c:v>326.7164166666667</c:v>
                </c:pt>
                <c:pt idx="5">
                  <c:v>361.85545000000002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987-4A42-AC30-8BC64366901B}"/>
            </c:ext>
          </c:extLst>
        </c:ser>
        <c:ser>
          <c:idx val="14"/>
          <c:order val="18"/>
          <c:tx>
            <c:v>360, 360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ANALYSIS'!$AS$35:$AX$35</c:f>
              <c:numCache>
                <c:formatCode>General</c:formatCode>
                <c:ptCount val="6"/>
                <c:pt idx="0">
                  <c:v>104.75839999999999</c:v>
                </c:pt>
                <c:pt idx="1">
                  <c:v>106.12868333333333</c:v>
                </c:pt>
                <c:pt idx="2">
                  <c:v>125.03178333333334</c:v>
                </c:pt>
                <c:pt idx="3">
                  <c:v>242.48931666666667</c:v>
                </c:pt>
                <c:pt idx="4">
                  <c:v>336.30508333333336</c:v>
                </c:pt>
                <c:pt idx="5">
                  <c:v>362.3116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987-4A42-AC30-8BC643669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Minutes</a:t>
                </a:r>
              </a:p>
            </c:rich>
          </c:tx>
          <c:layout>
            <c:manualLayout>
              <c:xMode val="edge"/>
              <c:yMode val="edge"/>
              <c:x val="1.5782217821013186E-2"/>
              <c:y val="0.50688926819796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Per</a:t>
            </a:r>
            <a:r>
              <a:rPr lang="en-US" sz="1600" b="1" baseline="0"/>
              <a:t> workload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total time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ANALYSIS'!$BA$28:$BF$28</c:f>
              <c:numCache>
                <c:formatCode>General</c:formatCode>
                <c:ptCount val="6"/>
                <c:pt idx="0">
                  <c:v>0.98109432748538017</c:v>
                </c:pt>
                <c:pt idx="1">
                  <c:v>1.1199053801169592</c:v>
                </c:pt>
                <c:pt idx="2">
                  <c:v>1.3332899561403508</c:v>
                </c:pt>
                <c:pt idx="3">
                  <c:v>2.2635520321637426</c:v>
                </c:pt>
                <c:pt idx="4">
                  <c:v>3.114500745614035</c:v>
                </c:pt>
                <c:pt idx="5">
                  <c:v>3.56537567251462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61-4194-8C50-CE9E8BCE4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population size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total time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ANALYSIS'!$BA$30:$BG$30</c:f>
              <c:numCache>
                <c:formatCode>General</c:formatCode>
                <c:ptCount val="7"/>
                <c:pt idx="0">
                  <c:v>10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180</c:v>
                </c:pt>
                <c:pt idx="6">
                  <c:v>360</c:v>
                </c:pt>
              </c:numCache>
            </c:numRef>
          </c:cat>
          <c:val>
            <c:numRef>
              <c:f>'NSGAII ANALYSIS'!$BA$33:$BG$33</c:f>
              <c:numCache>
                <c:formatCode>General</c:formatCode>
                <c:ptCount val="7"/>
                <c:pt idx="0">
                  <c:v>1.6535790046296297</c:v>
                </c:pt>
                <c:pt idx="1">
                  <c:v>1.7057987037037037</c:v>
                </c:pt>
                <c:pt idx="2">
                  <c:v>1.7246664120370372</c:v>
                </c:pt>
                <c:pt idx="3">
                  <c:v>2.629140833333333</c:v>
                </c:pt>
                <c:pt idx="4">
                  <c:v>2.3566423611111111</c:v>
                </c:pt>
                <c:pt idx="5">
                  <c:v>2.6705365972222226</c:v>
                </c:pt>
                <c:pt idx="6">
                  <c:v>3.5472912962962959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89-4706-A911-CC62AD64E4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Population</a:t>
                </a:r>
                <a:r>
                  <a:rPr lang="it-IT" baseline="0"/>
                  <a:t> size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evaluations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total time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ANALYSIS'!$BA$35:$BD$35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2">
                  <c:v>180</c:v>
                </c:pt>
                <c:pt idx="3">
                  <c:v>360</c:v>
                </c:pt>
              </c:numCache>
            </c:numRef>
          </c:cat>
          <c:val>
            <c:numRef>
              <c:f>'NSGAII ANALYSIS'!$BA$38:$BD$38</c:f>
              <c:numCache>
                <c:formatCode>General</c:formatCode>
                <c:ptCount val="4"/>
                <c:pt idx="0">
                  <c:v>0.59097901234567907</c:v>
                </c:pt>
                <c:pt idx="1">
                  <c:v>1.1667538310185186</c:v>
                </c:pt>
                <c:pt idx="2">
                  <c:v>1.7483575833333334</c:v>
                </c:pt>
                <c:pt idx="3">
                  <c:v>3.4306238690476181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29-4A8B-92C2-FCD50500B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270372522968538"/>
          <c:y val="0.12277076589225747"/>
          <c:w val="0.49149375837932419"/>
          <c:h val="0.81061812063696681"/>
        </c:manualLayout>
      </c:layout>
      <c:barChart>
        <c:barDir val="col"/>
        <c:grouping val="clustered"/>
        <c:varyColors val="0"/>
        <c:ser>
          <c:idx val="0"/>
          <c:order val="0"/>
          <c:tx>
            <c:v>Maximum expected time</c:v>
          </c:tx>
          <c:spPr>
            <a:solidFill>
              <a:srgbClr val="17A22D"/>
            </a:solidFill>
            <a:ln w="15875">
              <a:solidFill>
                <a:schemeClr val="tx1"/>
              </a:solidFill>
              <a:prstDash val="solid"/>
            </a:ln>
            <a:effectLst/>
          </c:spPr>
          <c:invertIfNegative val="0"/>
          <c:val>
            <c:numLit>
              <c:formatCode>General</c:formatCode>
              <c:ptCount val="1"/>
              <c:pt idx="0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0-C39D-450D-9E32-C723257CDBC0}"/>
            </c:ext>
          </c:extLst>
        </c:ser>
        <c:ser>
          <c:idx val="1"/>
          <c:order val="1"/>
          <c:tx>
            <c:v>Actual time spent</c:v>
          </c:tx>
          <c:spPr>
            <a:solidFill>
              <a:schemeClr val="accent2"/>
            </a:solidFill>
            <a:ln w="15875">
              <a:solidFill>
                <a:schemeClr val="tx1"/>
              </a:solidFill>
            </a:ln>
            <a:effectLst/>
          </c:spPr>
          <c:invertIfNegative val="0"/>
          <c:val>
            <c:numRef>
              <c:f>'NSGAII ANALYSIS'!$AE$19</c:f>
              <c:numCache>
                <c:formatCode>0.00</c:formatCode>
                <c:ptCount val="1"/>
                <c:pt idx="0">
                  <c:v>9.7990268402777794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D-450D-9E32-C723257CD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"/>
        <c:overlap val="80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noFill/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7"/>
          <c:min val="0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Days</a:t>
                </a:r>
              </a:p>
            </c:rich>
          </c:tx>
          <c:layout>
            <c:manualLayout>
              <c:xMode val="edge"/>
              <c:yMode val="edge"/>
              <c:x val="3.5907841640797931E-2"/>
              <c:y val="0.4471684227275594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  <c:majorUnit val="1"/>
      </c:valAx>
      <c:spPr>
        <a:noFill/>
        <a:ln>
          <a:solidFill>
            <a:schemeClr val="bg1"/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epochs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total time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ANALYSIS'!$BA$40:$BH$40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36</c:v>
                </c:pt>
              </c:numCache>
            </c:numRef>
          </c:cat>
          <c:val>
            <c:numRef>
              <c:f>'NSGAII ANALYSIS'!$BA$43:$BH$43</c:f>
              <c:numCache>
                <c:formatCode>General</c:formatCode>
                <c:ptCount val="8"/>
                <c:pt idx="0">
                  <c:v>1.8018397337962964</c:v>
                </c:pt>
                <c:pt idx="1">
                  <c:v>1.761988888888889</c:v>
                </c:pt>
                <c:pt idx="2">
                  <c:v>2.6136253009259258</c:v>
                </c:pt>
                <c:pt idx="3">
                  <c:v>2.313430162037037</c:v>
                </c:pt>
                <c:pt idx="4">
                  <c:v>1.8954228086419751</c:v>
                </c:pt>
                <c:pt idx="5">
                  <c:v>2.2452606018518524</c:v>
                </c:pt>
                <c:pt idx="6">
                  <c:v>1.6721727777777775</c:v>
                </c:pt>
                <c:pt idx="7">
                  <c:v>3.2377195370370373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54-4226-9649-24BD07740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Custom NSGA-II configuration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total time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'NSGAII ANALYSIS'!$BA$45:$BS$45</c:f>
              <c:strCache>
                <c:ptCount val="19"/>
                <c:pt idx="0">
                  <c:v>10, 60</c:v>
                </c:pt>
                <c:pt idx="1">
                  <c:v>30, 60</c:v>
                </c:pt>
                <c:pt idx="2">
                  <c:v>60, 60</c:v>
                </c:pt>
                <c:pt idx="3">
                  <c:v>10, 120</c:v>
                </c:pt>
                <c:pt idx="4">
                  <c:v>30, 120</c:v>
                </c:pt>
                <c:pt idx="5">
                  <c:v>60, 120</c:v>
                </c:pt>
                <c:pt idx="6">
                  <c:v>120, 120</c:v>
                </c:pt>
                <c:pt idx="7">
                  <c:v>10, 180</c:v>
                </c:pt>
                <c:pt idx="8">
                  <c:v>30, 180</c:v>
                </c:pt>
                <c:pt idx="9">
                  <c:v>60, 180</c:v>
                </c:pt>
                <c:pt idx="10">
                  <c:v>90, 180</c:v>
                </c:pt>
                <c:pt idx="11">
                  <c:v>180, 180</c:v>
                </c:pt>
                <c:pt idx="12">
                  <c:v>10, 360</c:v>
                </c:pt>
                <c:pt idx="13">
                  <c:v>30, 360</c:v>
                </c:pt>
                <c:pt idx="14">
                  <c:v>60, 360</c:v>
                </c:pt>
                <c:pt idx="15">
                  <c:v>90, 360</c:v>
                </c:pt>
                <c:pt idx="16">
                  <c:v>120, 360</c:v>
                </c:pt>
                <c:pt idx="17">
                  <c:v>180, 360</c:v>
                </c:pt>
                <c:pt idx="18">
                  <c:v>360, 360</c:v>
                </c:pt>
              </c:strCache>
            </c:strRef>
          </c:cat>
          <c:val>
            <c:numRef>
              <c:f>'NSGAII ANALYSIS'!$BA$48:$BS$48</c:f>
              <c:numCache>
                <c:formatCode>General</c:formatCode>
                <c:ptCount val="19"/>
                <c:pt idx="0">
                  <c:v>0.56958527777777779</c:v>
                </c:pt>
                <c:pt idx="1">
                  <c:v>0.59532800925925922</c:v>
                </c:pt>
                <c:pt idx="2">
                  <c:v>0.60802374999999986</c:v>
                </c:pt>
                <c:pt idx="3">
                  <c:v>1.1348384259259261</c:v>
                </c:pt>
                <c:pt idx="4">
                  <c:v>1.1400125000000001</c:v>
                </c:pt>
                <c:pt idx="5">
                  <c:v>1.1690840740740742</c:v>
                </c:pt>
                <c:pt idx="6">
                  <c:v>1.2230803240740742</c:v>
                </c:pt>
                <c:pt idx="7">
                  <c:v>1.6721727777777775</c:v>
                </c:pt>
                <c:pt idx="8">
                  <c:v>1.7321715277777776</c:v>
                </c:pt>
                <c:pt idx="9">
                  <c:v>1.7370462037037036</c:v>
                </c:pt>
                <c:pt idx="10">
                  <c:v>1.7714338425925926</c:v>
                </c:pt>
                <c:pt idx="11">
                  <c:v>1.828963564814815</c:v>
                </c:pt>
                <c:pt idx="12">
                  <c:v>3.2377195370370373</c:v>
                </c:pt>
                <c:pt idx="13">
                  <c:v>3.355682777777778</c:v>
                </c:pt>
                <c:pt idx="14">
                  <c:v>3.38451162037037</c:v>
                </c:pt>
                <c:pt idx="15">
                  <c:v>3.4868478240740743</c:v>
                </c:pt>
                <c:pt idx="16">
                  <c:v>3.4902043981481481</c:v>
                </c:pt>
                <c:pt idx="17">
                  <c:v>3.5121096296296299</c:v>
                </c:pt>
                <c:pt idx="18">
                  <c:v>3.5472912962962959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85-4017-BB42-94478FF9E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Hours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400"/>
              <a:t>Simulation abortion</a:t>
            </a:r>
            <a:r>
              <a:rPr lang="it-IT" sz="1400" baseline="0"/>
              <a:t> due to duration timeout </a:t>
            </a:r>
            <a:r>
              <a:rPr lang="it-IT" sz="1400"/>
              <a:t>across different workload intensities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10, 60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ANALYSIS'!$AA$57:$AF$57</c:f>
              <c:numCache>
                <c:formatCode>General</c:formatCode>
                <c:ptCount val="6"/>
                <c:pt idx="0">
                  <c:v>11.666666666666666</c:v>
                </c:pt>
                <c:pt idx="1">
                  <c:v>13.333333333333334</c:v>
                </c:pt>
                <c:pt idx="2">
                  <c:v>11.666666666666666</c:v>
                </c:pt>
                <c:pt idx="3">
                  <c:v>35</c:v>
                </c:pt>
                <c:pt idx="4">
                  <c:v>45</c:v>
                </c:pt>
                <c:pt idx="5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D-4293-AA0F-B26D84EEC663}"/>
            </c:ext>
          </c:extLst>
        </c:ser>
        <c:ser>
          <c:idx val="2"/>
          <c:order val="1"/>
          <c:tx>
            <c:v>30, 60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ANALYSIS'!$AA$58:$AF$58</c:f>
              <c:numCache>
                <c:formatCode>General</c:formatCode>
                <c:ptCount val="6"/>
                <c:pt idx="0">
                  <c:v>8.3333333333333321</c:v>
                </c:pt>
                <c:pt idx="1">
                  <c:v>8.3333333333333321</c:v>
                </c:pt>
                <c:pt idx="2">
                  <c:v>10</c:v>
                </c:pt>
                <c:pt idx="3">
                  <c:v>43.333333333333336</c:v>
                </c:pt>
                <c:pt idx="4">
                  <c:v>73.333333333333329</c:v>
                </c:pt>
                <c:pt idx="5">
                  <c:v>96.666666666666671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D-4293-AA0F-B26D84EEC663}"/>
            </c:ext>
          </c:extLst>
        </c:ser>
        <c:ser>
          <c:idx val="3"/>
          <c:order val="2"/>
          <c:tx>
            <c:v>60, 60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ANALYSIS'!$AA$59:$AF$59</c:f>
              <c:numCache>
                <c:formatCode>General</c:formatCode>
                <c:ptCount val="6"/>
                <c:pt idx="0">
                  <c:v>8.3333333333333321</c:v>
                </c:pt>
                <c:pt idx="1">
                  <c:v>8.3333333333333321</c:v>
                </c:pt>
                <c:pt idx="2">
                  <c:v>10</c:v>
                </c:pt>
                <c:pt idx="3">
                  <c:v>41.666666666666671</c:v>
                </c:pt>
                <c:pt idx="4">
                  <c:v>88.333333333333329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D-4293-AA0F-B26D84EEC663}"/>
            </c:ext>
          </c:extLst>
        </c:ser>
        <c:ser>
          <c:idx val="15"/>
          <c:order val="3"/>
          <c:tx>
            <c:v>10, 120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ANALYSIS'!$AG$57:$AL$57</c:f>
              <c:numCache>
                <c:formatCode>General</c:formatCode>
                <c:ptCount val="6"/>
                <c:pt idx="0">
                  <c:v>8.3333333333333321</c:v>
                </c:pt>
                <c:pt idx="1">
                  <c:v>9.1666666666666661</c:v>
                </c:pt>
                <c:pt idx="2">
                  <c:v>8.3333333333333321</c:v>
                </c:pt>
                <c:pt idx="3">
                  <c:v>27.500000000000004</c:v>
                </c:pt>
                <c:pt idx="4">
                  <c:v>52.5</c:v>
                </c:pt>
                <c:pt idx="5">
                  <c:v>96.666666666666671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ED-4293-AA0F-B26D84EEC663}"/>
            </c:ext>
          </c:extLst>
        </c:ser>
        <c:ser>
          <c:idx val="16"/>
          <c:order val="4"/>
          <c:tx>
            <c:v>30, 120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ANALYSIS'!$AG$58:$AL$58</c:f>
              <c:numCache>
                <c:formatCode>General</c:formatCode>
                <c:ptCount val="6"/>
                <c:pt idx="0">
                  <c:v>5.833333333333333</c:v>
                </c:pt>
                <c:pt idx="1">
                  <c:v>5.833333333333333</c:v>
                </c:pt>
                <c:pt idx="2">
                  <c:v>9.1666666666666661</c:v>
                </c:pt>
                <c:pt idx="3">
                  <c:v>39.166666666666664</c:v>
                </c:pt>
                <c:pt idx="4">
                  <c:v>68.333333333333329</c:v>
                </c:pt>
                <c:pt idx="5">
                  <c:v>95.833333333333343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ED-4293-AA0F-B26D84EEC663}"/>
            </c:ext>
          </c:extLst>
        </c:ser>
        <c:ser>
          <c:idx val="17"/>
          <c:order val="5"/>
          <c:tx>
            <c:v>60, 120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ANALYSIS'!$AG$59:$AL$59</c:f>
              <c:numCache>
                <c:formatCode>General</c:formatCode>
                <c:ptCount val="6"/>
                <c:pt idx="0">
                  <c:v>13.333333333333334</c:v>
                </c:pt>
                <c:pt idx="1">
                  <c:v>7.5</c:v>
                </c:pt>
                <c:pt idx="2">
                  <c:v>9.1666666666666661</c:v>
                </c:pt>
                <c:pt idx="3">
                  <c:v>35</c:v>
                </c:pt>
                <c:pt idx="4">
                  <c:v>80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ED-4293-AA0F-B26D84EEC663}"/>
            </c:ext>
          </c:extLst>
        </c:ser>
        <c:ser>
          <c:idx val="18"/>
          <c:order val="6"/>
          <c:tx>
            <c:v>120, 120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ANALYSIS'!$AG$61:$AL$61</c:f>
              <c:numCache>
                <c:formatCode>General</c:formatCode>
                <c:ptCount val="6"/>
                <c:pt idx="0">
                  <c:v>9.1666666666666661</c:v>
                </c:pt>
                <c:pt idx="1">
                  <c:v>10</c:v>
                </c:pt>
                <c:pt idx="2">
                  <c:v>15</c:v>
                </c:pt>
                <c:pt idx="3">
                  <c:v>44.166666666666664</c:v>
                </c:pt>
                <c:pt idx="4">
                  <c:v>84.166666666666671</c:v>
                </c:pt>
                <c:pt idx="5">
                  <c:v>96.666666666666671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ED-4293-AA0F-B26D84EEC663}"/>
            </c:ext>
          </c:extLst>
        </c:ser>
        <c:ser>
          <c:idx val="0"/>
          <c:order val="7"/>
          <c:tx>
            <c:v>10, 180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ANALYSIS'!$AM$57:$AR$57</c:f>
              <c:numCache>
                <c:formatCode>General</c:formatCode>
                <c:ptCount val="6"/>
                <c:pt idx="0">
                  <c:v>3.8888888888888888</c:v>
                </c:pt>
                <c:pt idx="1">
                  <c:v>8.8888888888888893</c:v>
                </c:pt>
                <c:pt idx="2">
                  <c:v>10.555555555555555</c:v>
                </c:pt>
                <c:pt idx="3">
                  <c:v>30</c:v>
                </c:pt>
                <c:pt idx="4">
                  <c:v>52.777777777777779</c:v>
                </c:pt>
                <c:pt idx="5">
                  <c:v>91.111111111111114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BED-4293-AA0F-B26D84EEC663}"/>
            </c:ext>
          </c:extLst>
        </c:ser>
        <c:ser>
          <c:idx val="4"/>
          <c:order val="8"/>
          <c:tx>
            <c:v>30, 180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ANALYSIS'!$AM$58:$AR$58</c:f>
              <c:numCache>
                <c:formatCode>General</c:formatCode>
                <c:ptCount val="6"/>
                <c:pt idx="0">
                  <c:v>7.7777777777777777</c:v>
                </c:pt>
                <c:pt idx="1">
                  <c:v>10</c:v>
                </c:pt>
                <c:pt idx="2">
                  <c:v>10.555555555555555</c:v>
                </c:pt>
                <c:pt idx="3">
                  <c:v>31.111111111111111</c:v>
                </c:pt>
                <c:pt idx="4">
                  <c:v>61.111111111111114</c:v>
                </c:pt>
                <c:pt idx="5">
                  <c:v>96.111111111111114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BED-4293-AA0F-B26D84EEC663}"/>
            </c:ext>
          </c:extLst>
        </c:ser>
        <c:ser>
          <c:idx val="5"/>
          <c:order val="9"/>
          <c:tx>
            <c:v>60, 180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ANALYSIS'!$AM$59:$AR$59</c:f>
              <c:numCache>
                <c:formatCode>General</c:formatCode>
                <c:ptCount val="6"/>
                <c:pt idx="0">
                  <c:v>9.4444444444444446</c:v>
                </c:pt>
                <c:pt idx="1">
                  <c:v>6.666666666666667</c:v>
                </c:pt>
                <c:pt idx="2">
                  <c:v>11.111111111111111</c:v>
                </c:pt>
                <c:pt idx="3">
                  <c:v>40</c:v>
                </c:pt>
                <c:pt idx="4">
                  <c:v>68.888888888888886</c:v>
                </c:pt>
                <c:pt idx="5">
                  <c:v>98.333333333333329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BED-4293-AA0F-B26D84EEC663}"/>
            </c:ext>
          </c:extLst>
        </c:ser>
        <c:ser>
          <c:idx val="6"/>
          <c:order val="10"/>
          <c:tx>
            <c:v>90, 180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ANALYSIS'!$AM$60:$AR$60</c:f>
              <c:numCache>
                <c:formatCode>General</c:formatCode>
                <c:ptCount val="6"/>
                <c:pt idx="0">
                  <c:v>10</c:v>
                </c:pt>
                <c:pt idx="1">
                  <c:v>3.8888888888888888</c:v>
                </c:pt>
                <c:pt idx="2">
                  <c:v>12.777777777777777</c:v>
                </c:pt>
                <c:pt idx="3">
                  <c:v>37.777777777777779</c:v>
                </c:pt>
                <c:pt idx="4">
                  <c:v>82.777777777777771</c:v>
                </c:pt>
                <c:pt idx="5">
                  <c:v>98.888888888888886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BED-4293-AA0F-B26D84EEC663}"/>
            </c:ext>
          </c:extLst>
        </c:ser>
        <c:ser>
          <c:idx val="7"/>
          <c:order val="11"/>
          <c:tx>
            <c:v>180, 180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ANALYSIS'!$AM$62:$AR$62</c:f>
              <c:numCache>
                <c:formatCode>General</c:formatCode>
                <c:ptCount val="6"/>
                <c:pt idx="0">
                  <c:v>7.2222222222222214</c:v>
                </c:pt>
                <c:pt idx="1">
                  <c:v>8.8888888888888893</c:v>
                </c:pt>
                <c:pt idx="2">
                  <c:v>8.3333333333333321</c:v>
                </c:pt>
                <c:pt idx="3">
                  <c:v>45.555555555555557</c:v>
                </c:pt>
                <c:pt idx="4">
                  <c:v>81.111111111111114</c:v>
                </c:pt>
                <c:pt idx="5">
                  <c:v>96.666666666666671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BED-4293-AA0F-B26D84EEC663}"/>
            </c:ext>
          </c:extLst>
        </c:ser>
        <c:ser>
          <c:idx val="8"/>
          <c:order val="12"/>
          <c:tx>
            <c:v>10, 360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ANALYSIS'!$AS$57:$AX$57</c:f>
              <c:numCache>
                <c:formatCode>General</c:formatCode>
                <c:ptCount val="6"/>
                <c:pt idx="0">
                  <c:v>7.7777777777777777</c:v>
                </c:pt>
                <c:pt idx="1">
                  <c:v>5.833333333333333</c:v>
                </c:pt>
                <c:pt idx="2">
                  <c:v>10.555555555555555</c:v>
                </c:pt>
                <c:pt idx="3">
                  <c:v>20.555555555555554</c:v>
                </c:pt>
                <c:pt idx="4">
                  <c:v>60.55555555555555</c:v>
                </c:pt>
                <c:pt idx="5">
                  <c:v>85.277777777777771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BED-4293-AA0F-B26D84EEC663}"/>
            </c:ext>
          </c:extLst>
        </c:ser>
        <c:ser>
          <c:idx val="9"/>
          <c:order val="13"/>
          <c:tx>
            <c:v>30,360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ANALYSIS'!$AS$58:$AX$58</c:f>
              <c:numCache>
                <c:formatCode>General</c:formatCode>
                <c:ptCount val="6"/>
                <c:pt idx="0">
                  <c:v>7.7777777777777777</c:v>
                </c:pt>
                <c:pt idx="1">
                  <c:v>6.9444444444444446</c:v>
                </c:pt>
                <c:pt idx="2">
                  <c:v>9.4444444444444446</c:v>
                </c:pt>
                <c:pt idx="3">
                  <c:v>32.5</c:v>
                </c:pt>
                <c:pt idx="4">
                  <c:v>43.333333333333336</c:v>
                </c:pt>
                <c:pt idx="5">
                  <c:v>94.166666666666671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BED-4293-AA0F-B26D84EEC663}"/>
            </c:ext>
          </c:extLst>
        </c:ser>
        <c:ser>
          <c:idx val="10"/>
          <c:order val="14"/>
          <c:tx>
            <c:v>60, 360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ANALYSIS'!$AS$59:$AX$59</c:f>
              <c:numCache>
                <c:formatCode>General</c:formatCode>
                <c:ptCount val="6"/>
                <c:pt idx="0">
                  <c:v>5.833333333333333</c:v>
                </c:pt>
                <c:pt idx="1">
                  <c:v>8.0555555555555554</c:v>
                </c:pt>
                <c:pt idx="2">
                  <c:v>9.7222222222222232</c:v>
                </c:pt>
                <c:pt idx="3">
                  <c:v>28.333333333333332</c:v>
                </c:pt>
                <c:pt idx="4">
                  <c:v>66.388888888888886</c:v>
                </c:pt>
                <c:pt idx="5">
                  <c:v>93.333333333333329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BED-4293-AA0F-B26D84EEC663}"/>
            </c:ext>
          </c:extLst>
        </c:ser>
        <c:ser>
          <c:idx val="11"/>
          <c:order val="15"/>
          <c:tx>
            <c:v>90, 360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ANALYSIS'!$AS$60:$AX$60</c:f>
              <c:numCache>
                <c:formatCode>General</c:formatCode>
                <c:ptCount val="6"/>
                <c:pt idx="0">
                  <c:v>5.833333333333333</c:v>
                </c:pt>
                <c:pt idx="1">
                  <c:v>8.3333333333333321</c:v>
                </c:pt>
                <c:pt idx="2">
                  <c:v>11.388888888888889</c:v>
                </c:pt>
                <c:pt idx="3">
                  <c:v>32.777777777777779</c:v>
                </c:pt>
                <c:pt idx="4">
                  <c:v>78.611111111111114</c:v>
                </c:pt>
                <c:pt idx="5">
                  <c:v>97.5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BED-4293-AA0F-B26D84EEC663}"/>
            </c:ext>
          </c:extLst>
        </c:ser>
        <c:ser>
          <c:idx val="12"/>
          <c:order val="16"/>
          <c:tx>
            <c:v>120, 360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ANALYSIS'!$AS$61:$AX$61</c:f>
              <c:numCache>
                <c:formatCode>General</c:formatCode>
                <c:ptCount val="6"/>
                <c:pt idx="0">
                  <c:v>6.9444444444444446</c:v>
                </c:pt>
                <c:pt idx="1">
                  <c:v>4.7222222222222223</c:v>
                </c:pt>
                <c:pt idx="2">
                  <c:v>11.111111111111111</c:v>
                </c:pt>
                <c:pt idx="3">
                  <c:v>38.055555555555557</c:v>
                </c:pt>
                <c:pt idx="4">
                  <c:v>78.055555555555557</c:v>
                </c:pt>
                <c:pt idx="5">
                  <c:v>97.777777777777771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BED-4293-AA0F-B26D84EEC663}"/>
            </c:ext>
          </c:extLst>
        </c:ser>
        <c:ser>
          <c:idx val="13"/>
          <c:order val="17"/>
          <c:tx>
            <c:v>180,360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ANALYSIS'!$AS$62:$AX$62</c:f>
              <c:numCache>
                <c:formatCode>General</c:formatCode>
                <c:ptCount val="6"/>
                <c:pt idx="0">
                  <c:v>4.1666666666666661</c:v>
                </c:pt>
                <c:pt idx="1">
                  <c:v>7.7777777777777777</c:v>
                </c:pt>
                <c:pt idx="2">
                  <c:v>9.7222222222222232</c:v>
                </c:pt>
                <c:pt idx="3">
                  <c:v>42.5</c:v>
                </c:pt>
                <c:pt idx="4">
                  <c:v>78.055555555555557</c:v>
                </c:pt>
                <c:pt idx="5">
                  <c:v>98.333333333333329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BED-4293-AA0F-B26D84EEC663}"/>
            </c:ext>
          </c:extLst>
        </c:ser>
        <c:ser>
          <c:idx val="14"/>
          <c:order val="18"/>
          <c:tx>
            <c:v>360, 360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ANALYSIS'!$AS$63:$AX$63</c:f>
              <c:numCache>
                <c:formatCode>General</c:formatCode>
                <c:ptCount val="6"/>
                <c:pt idx="0">
                  <c:v>9.4444444444444446</c:v>
                </c:pt>
                <c:pt idx="1">
                  <c:v>4.4444444444444446</c:v>
                </c:pt>
                <c:pt idx="2">
                  <c:v>9.4444444444444446</c:v>
                </c:pt>
                <c:pt idx="3">
                  <c:v>40</c:v>
                </c:pt>
                <c:pt idx="4">
                  <c:v>81.944444444444443</c:v>
                </c:pt>
                <c:pt idx="5">
                  <c:v>98.611111111111114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BED-4293-AA0F-B26D84EEC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Minutes</a:t>
                </a:r>
              </a:p>
            </c:rich>
          </c:tx>
          <c:layout>
            <c:manualLayout>
              <c:xMode val="edge"/>
              <c:yMode val="edge"/>
              <c:x val="1.5782217821013186E-2"/>
              <c:y val="0.50688926819796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Per</a:t>
            </a:r>
            <a:r>
              <a:rPr lang="en-US" sz="1600" b="1" baseline="0"/>
              <a:t> workload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percentage of timeouts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ANALYSIS'!$BA$55:$BF$55</c:f>
              <c:numCache>
                <c:formatCode>General</c:formatCode>
                <c:ptCount val="6"/>
                <c:pt idx="0">
                  <c:v>7.9532163742690045</c:v>
                </c:pt>
                <c:pt idx="1">
                  <c:v>7.7339181286549712</c:v>
                </c:pt>
                <c:pt idx="2">
                  <c:v>10.423976608187134</c:v>
                </c:pt>
                <c:pt idx="3">
                  <c:v>36.05263157894737</c:v>
                </c:pt>
                <c:pt idx="4">
                  <c:v>69.751461988304101</c:v>
                </c:pt>
                <c:pt idx="5">
                  <c:v>96.154970760233923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8-4C93-8532-D396D9EA9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population size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percentage of timeouts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ANALYSIS'!$BA$30:$BG$30</c:f>
              <c:numCache>
                <c:formatCode>General</c:formatCode>
                <c:ptCount val="7"/>
                <c:pt idx="0">
                  <c:v>10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180</c:v>
                </c:pt>
                <c:pt idx="6">
                  <c:v>360</c:v>
                </c:pt>
              </c:numCache>
            </c:numRef>
          </c:cat>
          <c:val>
            <c:numRef>
              <c:f>'NSGAII ANALYSIS'!$BA$58:$BG$58</c:f>
              <c:numCache>
                <c:formatCode>General</c:formatCode>
                <c:ptCount val="7"/>
                <c:pt idx="0">
                  <c:v>33.414351851851855</c:v>
                </c:pt>
                <c:pt idx="1">
                  <c:v>36.458333333333336</c:v>
                </c:pt>
                <c:pt idx="2">
                  <c:v>39.490740740740748</c:v>
                </c:pt>
                <c:pt idx="3">
                  <c:v>40.046296296296298</c:v>
                </c:pt>
                <c:pt idx="4">
                  <c:v>41.319444444444443</c:v>
                </c:pt>
                <c:pt idx="5">
                  <c:v>40.694444444444443</c:v>
                </c:pt>
                <c:pt idx="6">
                  <c:v>40.648148148148145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73-4741-BBF8-C9E861D3E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Population</a:t>
                </a:r>
                <a:r>
                  <a:rPr lang="it-IT" baseline="0"/>
                  <a:t> size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evaluations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percentage of timeouts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ANALYSIS'!$BA$35:$BD$35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2">
                  <c:v>180</c:v>
                </c:pt>
                <c:pt idx="3">
                  <c:v>360</c:v>
                </c:pt>
              </c:numCache>
            </c:numRef>
          </c:cat>
          <c:val>
            <c:numRef>
              <c:f>'NSGAII ANALYSIS'!$BA$61:$BD$61</c:f>
              <c:numCache>
                <c:formatCode>General</c:formatCode>
                <c:ptCount val="4"/>
                <c:pt idx="0">
                  <c:v>39.351851851851855</c:v>
                </c:pt>
                <c:pt idx="1">
                  <c:v>38.784722222222214</c:v>
                </c:pt>
                <c:pt idx="2">
                  <c:v>38.074074074074083</c:v>
                </c:pt>
                <c:pt idx="3">
                  <c:v>36.951058201058196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68-4591-82A5-7E50C05E1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epochs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percentage of timeouts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ANALYSIS'!$BA$40:$BH$40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36</c:v>
                </c:pt>
              </c:numCache>
            </c:numRef>
          </c:cat>
          <c:val>
            <c:numRef>
              <c:f>'NSGAII ANALYSIS'!$BA$64:$BH$64</c:f>
              <c:numCache>
                <c:formatCode>General</c:formatCode>
                <c:ptCount val="8"/>
                <c:pt idx="0">
                  <c:v>41.979166666666664</c:v>
                </c:pt>
                <c:pt idx="1">
                  <c:v>40.486111111111107</c:v>
                </c:pt>
                <c:pt idx="2">
                  <c:v>39.25925925925926</c:v>
                </c:pt>
                <c:pt idx="3">
                  <c:v>38.217592592592588</c:v>
                </c:pt>
                <c:pt idx="4">
                  <c:v>35.555555555555557</c:v>
                </c:pt>
                <c:pt idx="5">
                  <c:v>33.055555555555557</c:v>
                </c:pt>
                <c:pt idx="6">
                  <c:v>32.870370370370374</c:v>
                </c:pt>
                <c:pt idx="7">
                  <c:v>31.759259259259256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9-4861-AE72-E756ADACED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Custom NSGA-II configuration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percentage of timeouts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'NSGAII ANALYSIS'!$BA$45:$BS$45</c:f>
              <c:strCache>
                <c:ptCount val="19"/>
                <c:pt idx="0">
                  <c:v>10, 60</c:v>
                </c:pt>
                <c:pt idx="1">
                  <c:v>30, 60</c:v>
                </c:pt>
                <c:pt idx="2">
                  <c:v>60, 60</c:v>
                </c:pt>
                <c:pt idx="3">
                  <c:v>10, 120</c:v>
                </c:pt>
                <c:pt idx="4">
                  <c:v>30, 120</c:v>
                </c:pt>
                <c:pt idx="5">
                  <c:v>60, 120</c:v>
                </c:pt>
                <c:pt idx="6">
                  <c:v>120, 120</c:v>
                </c:pt>
                <c:pt idx="7">
                  <c:v>10, 180</c:v>
                </c:pt>
                <c:pt idx="8">
                  <c:v>30, 180</c:v>
                </c:pt>
                <c:pt idx="9">
                  <c:v>60, 180</c:v>
                </c:pt>
                <c:pt idx="10">
                  <c:v>90, 180</c:v>
                </c:pt>
                <c:pt idx="11">
                  <c:v>180, 180</c:v>
                </c:pt>
                <c:pt idx="12">
                  <c:v>10, 360</c:v>
                </c:pt>
                <c:pt idx="13">
                  <c:v>30, 360</c:v>
                </c:pt>
                <c:pt idx="14">
                  <c:v>60, 360</c:v>
                </c:pt>
                <c:pt idx="15">
                  <c:v>90, 360</c:v>
                </c:pt>
                <c:pt idx="16">
                  <c:v>120, 360</c:v>
                </c:pt>
                <c:pt idx="17">
                  <c:v>180, 360</c:v>
                </c:pt>
                <c:pt idx="18">
                  <c:v>360, 360</c:v>
                </c:pt>
              </c:strCache>
            </c:strRef>
          </c:cat>
          <c:val>
            <c:numRef>
              <c:f>'NSGAII ANALYSIS'!$BA$67:$BS$67</c:f>
              <c:numCache>
                <c:formatCode>General</c:formatCode>
                <c:ptCount val="19"/>
                <c:pt idx="0">
                  <c:v>35.277777777777779</c:v>
                </c:pt>
                <c:pt idx="1">
                  <c:v>40</c:v>
                </c:pt>
                <c:pt idx="2">
                  <c:v>42.777777777777779</c:v>
                </c:pt>
                <c:pt idx="3">
                  <c:v>33.75</c:v>
                </c:pt>
                <c:pt idx="4">
                  <c:v>37.361111111111107</c:v>
                </c:pt>
                <c:pt idx="5">
                  <c:v>40.833333333333336</c:v>
                </c:pt>
                <c:pt idx="6">
                  <c:v>43.19444444444445</c:v>
                </c:pt>
                <c:pt idx="7">
                  <c:v>32.870370370370374</c:v>
                </c:pt>
                <c:pt idx="8">
                  <c:v>36.111111111111114</c:v>
                </c:pt>
                <c:pt idx="9">
                  <c:v>39.074074074074076</c:v>
                </c:pt>
                <c:pt idx="10">
                  <c:v>41.018518518518519</c:v>
                </c:pt>
                <c:pt idx="11">
                  <c:v>41.296296296296298</c:v>
                </c:pt>
                <c:pt idx="12">
                  <c:v>31.759259259259256</c:v>
                </c:pt>
                <c:pt idx="13">
                  <c:v>32.361111111111114</c:v>
                </c:pt>
                <c:pt idx="14">
                  <c:v>35.277777777777779</c:v>
                </c:pt>
                <c:pt idx="15">
                  <c:v>39.074074074074076</c:v>
                </c:pt>
                <c:pt idx="16">
                  <c:v>39.444444444444443</c:v>
                </c:pt>
                <c:pt idx="17">
                  <c:v>40.092592592592588</c:v>
                </c:pt>
                <c:pt idx="18">
                  <c:v>40.648148148148145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59-4B89-A6A4-66B1B45EA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400"/>
              <a:t>Size</a:t>
            </a:r>
            <a:r>
              <a:rPr lang="it-IT" sz="1400" baseline="0"/>
              <a:t> of the solution set of the considered configurations for the custom NSGA-II across </a:t>
            </a:r>
            <a:r>
              <a:rPr lang="it-IT" sz="1400"/>
              <a:t>different workload intensities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10, 60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ANALYSIS'!$AA$86:$AF$86</c:f>
              <c:numCache>
                <c:formatCode>General</c:formatCode>
                <c:ptCount val="6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60-43A3-92B4-FD7ACCFF73E2}"/>
            </c:ext>
          </c:extLst>
        </c:ser>
        <c:ser>
          <c:idx val="2"/>
          <c:order val="1"/>
          <c:tx>
            <c:v>30, 60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ANALYSIS'!$AA$87:$AF$87</c:f>
              <c:numCache>
                <c:formatCode>General</c:formatCode>
                <c:ptCount val="6"/>
                <c:pt idx="0">
                  <c:v>10</c:v>
                </c:pt>
                <c:pt idx="1">
                  <c:v>9</c:v>
                </c:pt>
                <c:pt idx="2">
                  <c:v>9</c:v>
                </c:pt>
                <c:pt idx="3">
                  <c:v>8</c:v>
                </c:pt>
                <c:pt idx="4">
                  <c:v>9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60-43A3-92B4-FD7ACCFF73E2}"/>
            </c:ext>
          </c:extLst>
        </c:ser>
        <c:ser>
          <c:idx val="3"/>
          <c:order val="2"/>
          <c:tx>
            <c:v>60, 60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ANALYSIS'!$AA$88:$AF$88</c:f>
              <c:numCache>
                <c:formatCode>General</c:formatCode>
                <c:ptCount val="6"/>
                <c:pt idx="0">
                  <c:v>9</c:v>
                </c:pt>
                <c:pt idx="1">
                  <c:v>9</c:v>
                </c:pt>
                <c:pt idx="2">
                  <c:v>4</c:v>
                </c:pt>
                <c:pt idx="3">
                  <c:v>10</c:v>
                </c:pt>
                <c:pt idx="4">
                  <c:v>3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60-43A3-92B4-FD7ACCFF73E2}"/>
            </c:ext>
          </c:extLst>
        </c:ser>
        <c:ser>
          <c:idx val="15"/>
          <c:order val="3"/>
          <c:tx>
            <c:v>10, 120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ANALYSIS'!$AG$86:$AL$86</c:f>
              <c:numCache>
                <c:formatCode>General</c:formatCode>
                <c:ptCount val="6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8</c:v>
                </c:pt>
                <c:pt idx="4">
                  <c:v>5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60-43A3-92B4-FD7ACCFF73E2}"/>
            </c:ext>
          </c:extLst>
        </c:ser>
        <c:ser>
          <c:idx val="16"/>
          <c:order val="4"/>
          <c:tx>
            <c:v>30, 120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ANALYSIS'!$AG$87:$AL$87</c:f>
              <c:numCache>
                <c:formatCode>General</c:formatCode>
                <c:ptCount val="6"/>
                <c:pt idx="0">
                  <c:v>15</c:v>
                </c:pt>
                <c:pt idx="1">
                  <c:v>26</c:v>
                </c:pt>
                <c:pt idx="2">
                  <c:v>7</c:v>
                </c:pt>
                <c:pt idx="3">
                  <c:v>14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60-43A3-92B4-FD7ACCFF73E2}"/>
            </c:ext>
          </c:extLst>
        </c:ser>
        <c:ser>
          <c:idx val="17"/>
          <c:order val="5"/>
          <c:tx>
            <c:v>60, 120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ANALYSIS'!$AG$88:$AL$88</c:f>
              <c:numCache>
                <c:formatCode>General</c:formatCode>
                <c:ptCount val="6"/>
                <c:pt idx="0">
                  <c:v>11</c:v>
                </c:pt>
                <c:pt idx="1">
                  <c:v>15</c:v>
                </c:pt>
                <c:pt idx="2">
                  <c:v>17</c:v>
                </c:pt>
                <c:pt idx="3">
                  <c:v>16</c:v>
                </c:pt>
                <c:pt idx="4">
                  <c:v>6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860-43A3-92B4-FD7ACCFF73E2}"/>
            </c:ext>
          </c:extLst>
        </c:ser>
        <c:ser>
          <c:idx val="18"/>
          <c:order val="6"/>
          <c:tx>
            <c:v>120, 120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ANALYSIS'!$AG$90:$AL$90</c:f>
              <c:numCache>
                <c:formatCode>General</c:formatCode>
                <c:ptCount val="6"/>
                <c:pt idx="0">
                  <c:v>13</c:v>
                </c:pt>
                <c:pt idx="1">
                  <c:v>14</c:v>
                </c:pt>
                <c:pt idx="2">
                  <c:v>14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860-43A3-92B4-FD7ACCFF73E2}"/>
            </c:ext>
          </c:extLst>
        </c:ser>
        <c:ser>
          <c:idx val="0"/>
          <c:order val="7"/>
          <c:tx>
            <c:v>10, 180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ANALYSIS'!$AM$86:$AR$86</c:f>
              <c:numCache>
                <c:formatCode>General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60-43A3-92B4-FD7ACCFF73E2}"/>
            </c:ext>
          </c:extLst>
        </c:ser>
        <c:ser>
          <c:idx val="4"/>
          <c:order val="8"/>
          <c:tx>
            <c:v>30, 180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ANALYSIS'!$AM$87:$AR$87</c:f>
              <c:numCache>
                <c:formatCode>General</c:formatCode>
                <c:ptCount val="6"/>
                <c:pt idx="0">
                  <c:v>10</c:v>
                </c:pt>
                <c:pt idx="1">
                  <c:v>24</c:v>
                </c:pt>
                <c:pt idx="2">
                  <c:v>20</c:v>
                </c:pt>
                <c:pt idx="3">
                  <c:v>30</c:v>
                </c:pt>
                <c:pt idx="4">
                  <c:v>22</c:v>
                </c:pt>
                <c:pt idx="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860-43A3-92B4-FD7ACCFF73E2}"/>
            </c:ext>
          </c:extLst>
        </c:ser>
        <c:ser>
          <c:idx val="5"/>
          <c:order val="9"/>
          <c:tx>
            <c:v>60, 180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ANALYSIS'!$AM$88:$AR$88</c:f>
              <c:numCache>
                <c:formatCode>General</c:formatCode>
                <c:ptCount val="6"/>
                <c:pt idx="0">
                  <c:v>8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10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860-43A3-92B4-FD7ACCFF73E2}"/>
            </c:ext>
          </c:extLst>
        </c:ser>
        <c:ser>
          <c:idx val="6"/>
          <c:order val="10"/>
          <c:tx>
            <c:v>90, 180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ANALYSIS'!$AM$89:$AR$89</c:f>
              <c:numCache>
                <c:formatCode>General</c:formatCode>
                <c:ptCount val="6"/>
                <c:pt idx="0">
                  <c:v>8</c:v>
                </c:pt>
                <c:pt idx="1">
                  <c:v>11</c:v>
                </c:pt>
                <c:pt idx="2">
                  <c:v>16</c:v>
                </c:pt>
                <c:pt idx="3">
                  <c:v>12</c:v>
                </c:pt>
                <c:pt idx="4">
                  <c:v>12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860-43A3-92B4-FD7ACCFF73E2}"/>
            </c:ext>
          </c:extLst>
        </c:ser>
        <c:ser>
          <c:idx val="7"/>
          <c:order val="11"/>
          <c:tx>
            <c:v>180, 180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ANALYSIS'!$AM$91:$AR$91</c:f>
              <c:numCache>
                <c:formatCode>General</c:formatCode>
                <c:ptCount val="6"/>
                <c:pt idx="0">
                  <c:v>15</c:v>
                </c:pt>
                <c:pt idx="1">
                  <c:v>17</c:v>
                </c:pt>
                <c:pt idx="2">
                  <c:v>11</c:v>
                </c:pt>
                <c:pt idx="3">
                  <c:v>14</c:v>
                </c:pt>
                <c:pt idx="4">
                  <c:v>10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860-43A3-92B4-FD7ACCFF73E2}"/>
            </c:ext>
          </c:extLst>
        </c:ser>
        <c:ser>
          <c:idx val="8"/>
          <c:order val="12"/>
          <c:tx>
            <c:v>10, 360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ANALYSIS'!$AS$86:$AX$86</c:f>
              <c:numCache>
                <c:formatCode>General</c:formatCode>
                <c:ptCount val="6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8</c:v>
                </c:pt>
                <c:pt idx="4">
                  <c:v>10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860-43A3-92B4-FD7ACCFF73E2}"/>
            </c:ext>
          </c:extLst>
        </c:ser>
        <c:ser>
          <c:idx val="9"/>
          <c:order val="13"/>
          <c:tx>
            <c:v>30,360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ANALYSIS'!$AS$87:$AX$87</c:f>
              <c:numCache>
                <c:formatCode>General</c:formatCode>
                <c:ptCount val="6"/>
                <c:pt idx="0">
                  <c:v>21</c:v>
                </c:pt>
                <c:pt idx="1">
                  <c:v>24</c:v>
                </c:pt>
                <c:pt idx="2">
                  <c:v>30</c:v>
                </c:pt>
                <c:pt idx="3">
                  <c:v>27</c:v>
                </c:pt>
                <c:pt idx="4">
                  <c:v>16</c:v>
                </c:pt>
                <c:pt idx="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860-43A3-92B4-FD7ACCFF73E2}"/>
            </c:ext>
          </c:extLst>
        </c:ser>
        <c:ser>
          <c:idx val="10"/>
          <c:order val="14"/>
          <c:tx>
            <c:v>60, 360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ANALYSIS'!$AS$88:$AX$88</c:f>
              <c:numCache>
                <c:formatCode>General</c:formatCode>
                <c:ptCount val="6"/>
                <c:pt idx="0">
                  <c:v>24</c:v>
                </c:pt>
                <c:pt idx="1">
                  <c:v>32</c:v>
                </c:pt>
                <c:pt idx="2">
                  <c:v>40</c:v>
                </c:pt>
                <c:pt idx="3">
                  <c:v>42</c:v>
                </c:pt>
                <c:pt idx="4">
                  <c:v>23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860-43A3-92B4-FD7ACCFF73E2}"/>
            </c:ext>
          </c:extLst>
        </c:ser>
        <c:ser>
          <c:idx val="11"/>
          <c:order val="15"/>
          <c:tx>
            <c:v>90, 360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ANALYSIS'!$AS$89:$AX$89</c:f>
              <c:numCache>
                <c:formatCode>General</c:formatCode>
                <c:ptCount val="6"/>
                <c:pt idx="0">
                  <c:v>14</c:v>
                </c:pt>
                <c:pt idx="1">
                  <c:v>26</c:v>
                </c:pt>
                <c:pt idx="2">
                  <c:v>30</c:v>
                </c:pt>
                <c:pt idx="3">
                  <c:v>22</c:v>
                </c:pt>
                <c:pt idx="4">
                  <c:v>15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860-43A3-92B4-FD7ACCFF73E2}"/>
            </c:ext>
          </c:extLst>
        </c:ser>
        <c:ser>
          <c:idx val="12"/>
          <c:order val="16"/>
          <c:tx>
            <c:v>120, 360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ANALYSIS'!$AS$90:$AX$90</c:f>
              <c:numCache>
                <c:formatCode>General</c:formatCode>
                <c:ptCount val="6"/>
                <c:pt idx="0">
                  <c:v>13</c:v>
                </c:pt>
                <c:pt idx="1">
                  <c:v>23</c:v>
                </c:pt>
                <c:pt idx="2">
                  <c:v>22</c:v>
                </c:pt>
                <c:pt idx="3">
                  <c:v>18</c:v>
                </c:pt>
                <c:pt idx="4">
                  <c:v>15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860-43A3-92B4-FD7ACCFF73E2}"/>
            </c:ext>
          </c:extLst>
        </c:ser>
        <c:ser>
          <c:idx val="13"/>
          <c:order val="17"/>
          <c:tx>
            <c:v>180,360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ANALYSIS'!$AS$91:$AX$91</c:f>
              <c:numCache>
                <c:formatCode>General</c:formatCode>
                <c:ptCount val="6"/>
                <c:pt idx="0">
                  <c:v>26</c:v>
                </c:pt>
                <c:pt idx="1">
                  <c:v>22</c:v>
                </c:pt>
                <c:pt idx="2">
                  <c:v>17</c:v>
                </c:pt>
                <c:pt idx="3">
                  <c:v>10</c:v>
                </c:pt>
                <c:pt idx="4">
                  <c:v>6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860-43A3-92B4-FD7ACCFF73E2}"/>
            </c:ext>
          </c:extLst>
        </c:ser>
        <c:ser>
          <c:idx val="14"/>
          <c:order val="18"/>
          <c:tx>
            <c:v>360, 360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ANALYSIS'!$AS$92:$AX$92</c:f>
              <c:numCache>
                <c:formatCode>General</c:formatCode>
                <c:ptCount val="6"/>
                <c:pt idx="0">
                  <c:v>21</c:v>
                </c:pt>
                <c:pt idx="1">
                  <c:v>20</c:v>
                </c:pt>
                <c:pt idx="2">
                  <c:v>23</c:v>
                </c:pt>
                <c:pt idx="3">
                  <c:v>11</c:v>
                </c:pt>
                <c:pt idx="4">
                  <c:v>20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860-43A3-92B4-FD7ACCFF7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Minutes</a:t>
                </a:r>
              </a:p>
            </c:rich>
          </c:tx>
          <c:layout>
            <c:manualLayout>
              <c:xMode val="edge"/>
              <c:yMode val="edge"/>
              <c:x val="1.5782217821013186E-2"/>
              <c:y val="0.50688926819796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Per</a:t>
            </a:r>
            <a:r>
              <a:rPr lang="en-US" sz="1600" b="1" baseline="0"/>
              <a:t> workload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solution set size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ANALYSIS'!$BA$84:$BF$84</c:f>
              <c:numCache>
                <c:formatCode>General</c:formatCode>
                <c:ptCount val="6"/>
                <c:pt idx="0">
                  <c:v>13.526315789473685</c:v>
                </c:pt>
                <c:pt idx="1">
                  <c:v>17.263157894736842</c:v>
                </c:pt>
                <c:pt idx="2">
                  <c:v>16.578947368421051</c:v>
                </c:pt>
                <c:pt idx="3">
                  <c:v>15.315789473684211</c:v>
                </c:pt>
                <c:pt idx="4">
                  <c:v>11.157894736842104</c:v>
                </c:pt>
                <c:pt idx="5">
                  <c:v>7.6315789473684212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D9-420B-A497-10F7CEDC01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</a:t>
                </a:r>
                <a:r>
                  <a:rPr lang="it-IT" baseline="0"/>
                  <a:t> of solutions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population size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solution set size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ANALYSIS'!$BA$30:$BG$30</c:f>
              <c:numCache>
                <c:formatCode>General</c:formatCode>
                <c:ptCount val="7"/>
                <c:pt idx="0">
                  <c:v>10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180</c:v>
                </c:pt>
                <c:pt idx="6">
                  <c:v>360</c:v>
                </c:pt>
              </c:numCache>
            </c:numRef>
          </c:cat>
          <c:val>
            <c:numRef>
              <c:f>'NSGAII ANALYSIS'!$BA$87:$BG$87</c:f>
              <c:numCache>
                <c:formatCode>General</c:formatCode>
                <c:ptCount val="7"/>
                <c:pt idx="0">
                  <c:v>8.4166666666666661</c:v>
                </c:pt>
                <c:pt idx="1">
                  <c:v>15.583333333333334</c:v>
                </c:pt>
                <c:pt idx="2">
                  <c:v>14.833333333333334</c:v>
                </c:pt>
                <c:pt idx="3">
                  <c:v>15.416666666666666</c:v>
                </c:pt>
                <c:pt idx="4">
                  <c:v>13.416666666666666</c:v>
                </c:pt>
                <c:pt idx="5">
                  <c:v>14.25</c:v>
                </c:pt>
                <c:pt idx="6">
                  <c:v>16.5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5C-4BCA-AC68-040F70903B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Population</a:t>
                </a:r>
                <a:r>
                  <a:rPr lang="it-IT" baseline="0"/>
                  <a:t> size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evaluations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solution set size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ANALYSIS'!$BA$35:$BD$35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2">
                  <c:v>180</c:v>
                </c:pt>
                <c:pt idx="3">
                  <c:v>360</c:v>
                </c:pt>
              </c:numCache>
            </c:numRef>
          </c:cat>
          <c:val>
            <c:numRef>
              <c:f>'NSGAII ANALYSIS'!$BA$90:$BD$90</c:f>
              <c:numCache>
                <c:formatCode>General</c:formatCode>
                <c:ptCount val="4"/>
                <c:pt idx="0">
                  <c:v>7.0555555555555554</c:v>
                </c:pt>
                <c:pt idx="1">
                  <c:v>10.458333333333334</c:v>
                </c:pt>
                <c:pt idx="2">
                  <c:v>13.066666666666666</c:v>
                </c:pt>
                <c:pt idx="3">
                  <c:v>18.523809523809526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EE-4D54-BEB6-CF727F3739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epochs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solution set size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ANALYSIS'!$BA$40:$BH$40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36</c:v>
                </c:pt>
              </c:numCache>
            </c:numRef>
          </c:cat>
          <c:val>
            <c:numRef>
              <c:f>'NSGAII ANALYSIS'!$BA$93:$BH$93</c:f>
              <c:numCache>
                <c:formatCode>General</c:formatCode>
                <c:ptCount val="8"/>
                <c:pt idx="0">
                  <c:v>11.291666666666666</c:v>
                </c:pt>
                <c:pt idx="1">
                  <c:v>11.708333333333334</c:v>
                </c:pt>
                <c:pt idx="2">
                  <c:v>14.916666666666666</c:v>
                </c:pt>
                <c:pt idx="3">
                  <c:v>16.083333333333332</c:v>
                </c:pt>
                <c:pt idx="4">
                  <c:v>18.222222222222221</c:v>
                </c:pt>
                <c:pt idx="5">
                  <c:v>15.166666666666666</c:v>
                </c:pt>
                <c:pt idx="6">
                  <c:v>9.5</c:v>
                </c:pt>
                <c:pt idx="7">
                  <c:v>9.5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C1-438E-904F-1AD961699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Custom NSGA-II configuration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solution set size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'NSGAII ANALYSIS'!$BA$45:$BS$45</c:f>
              <c:strCache>
                <c:ptCount val="19"/>
                <c:pt idx="0">
                  <c:v>10, 60</c:v>
                </c:pt>
                <c:pt idx="1">
                  <c:v>30, 60</c:v>
                </c:pt>
                <c:pt idx="2">
                  <c:v>60, 60</c:v>
                </c:pt>
                <c:pt idx="3">
                  <c:v>10, 120</c:v>
                </c:pt>
                <c:pt idx="4">
                  <c:v>30, 120</c:v>
                </c:pt>
                <c:pt idx="5">
                  <c:v>60, 120</c:v>
                </c:pt>
                <c:pt idx="6">
                  <c:v>120, 120</c:v>
                </c:pt>
                <c:pt idx="7">
                  <c:v>10, 180</c:v>
                </c:pt>
                <c:pt idx="8">
                  <c:v>30, 180</c:v>
                </c:pt>
                <c:pt idx="9">
                  <c:v>60, 180</c:v>
                </c:pt>
                <c:pt idx="10">
                  <c:v>90, 180</c:v>
                </c:pt>
                <c:pt idx="11">
                  <c:v>180, 180</c:v>
                </c:pt>
                <c:pt idx="12">
                  <c:v>10, 360</c:v>
                </c:pt>
                <c:pt idx="13">
                  <c:v>30, 360</c:v>
                </c:pt>
                <c:pt idx="14">
                  <c:v>60, 360</c:v>
                </c:pt>
                <c:pt idx="15">
                  <c:v>90, 360</c:v>
                </c:pt>
                <c:pt idx="16">
                  <c:v>120, 360</c:v>
                </c:pt>
                <c:pt idx="17">
                  <c:v>180, 360</c:v>
                </c:pt>
                <c:pt idx="18">
                  <c:v>360, 360</c:v>
                </c:pt>
              </c:strCache>
            </c:strRef>
          </c:cat>
          <c:val>
            <c:numRef>
              <c:f>'NSGAII ANALYSIS'!$BA$96:$BS$96</c:f>
              <c:numCache>
                <c:formatCode>General</c:formatCode>
                <c:ptCount val="19"/>
                <c:pt idx="0">
                  <c:v>6.666666666666667</c:v>
                </c:pt>
                <c:pt idx="1">
                  <c:v>8.1666666666666661</c:v>
                </c:pt>
                <c:pt idx="2">
                  <c:v>6.333333333333333</c:v>
                </c:pt>
                <c:pt idx="3">
                  <c:v>8</c:v>
                </c:pt>
                <c:pt idx="4">
                  <c:v>12.833333333333334</c:v>
                </c:pt>
                <c:pt idx="5">
                  <c:v>11.333333333333334</c:v>
                </c:pt>
                <c:pt idx="6">
                  <c:v>9.6666666666666661</c:v>
                </c:pt>
                <c:pt idx="7">
                  <c:v>9.5</c:v>
                </c:pt>
                <c:pt idx="8">
                  <c:v>19</c:v>
                </c:pt>
                <c:pt idx="9">
                  <c:v>12.666666666666666</c:v>
                </c:pt>
                <c:pt idx="10">
                  <c:v>11.5</c:v>
                </c:pt>
                <c:pt idx="11">
                  <c:v>12.666666666666666</c:v>
                </c:pt>
                <c:pt idx="12">
                  <c:v>9.5</c:v>
                </c:pt>
                <c:pt idx="13">
                  <c:v>22.333333333333332</c:v>
                </c:pt>
                <c:pt idx="14">
                  <c:v>29</c:v>
                </c:pt>
                <c:pt idx="15">
                  <c:v>19.333333333333332</c:v>
                </c:pt>
                <c:pt idx="16">
                  <c:v>17.166666666666668</c:v>
                </c:pt>
                <c:pt idx="17">
                  <c:v>15.833333333333334</c:v>
                </c:pt>
                <c:pt idx="18">
                  <c:v>16.5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22-4648-A420-627797D5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400"/>
              <a:t>Number of </a:t>
            </a:r>
            <a:r>
              <a:rPr lang="it-IT" sz="1400" baseline="0"/>
              <a:t>solutions resulted TP for any system mode across </a:t>
            </a:r>
            <a:r>
              <a:rPr lang="it-IT" sz="1400"/>
              <a:t>different workload intensities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10, 60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ANALYSIS'!$AA$116:$AF$116</c:f>
              <c:numCache>
                <c:formatCode>General</c:formatCode>
                <c:ptCount val="6"/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77-4897-B9D7-D55B66A88BC2}"/>
            </c:ext>
          </c:extLst>
        </c:ser>
        <c:ser>
          <c:idx val="2"/>
          <c:order val="1"/>
          <c:tx>
            <c:v>30, 60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ANALYSIS'!$AA$117:$AF$117</c:f>
              <c:numCache>
                <c:formatCode>General</c:formatCode>
                <c:ptCount val="6"/>
                <c:pt idx="3">
                  <c:v>1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77-4897-B9D7-D55B66A88BC2}"/>
            </c:ext>
          </c:extLst>
        </c:ser>
        <c:ser>
          <c:idx val="3"/>
          <c:order val="2"/>
          <c:tx>
            <c:v>60, 60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ANALYSIS'!$AA$118:$AF$118</c:f>
              <c:numCache>
                <c:formatCode>General</c:formatCode>
                <c:ptCount val="6"/>
                <c:pt idx="3">
                  <c:v>2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77-4897-B9D7-D55B66A88BC2}"/>
            </c:ext>
          </c:extLst>
        </c:ser>
        <c:ser>
          <c:idx val="15"/>
          <c:order val="3"/>
          <c:tx>
            <c:v>10, 120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ANALYSIS'!$AG$116:$AL$116</c:f>
              <c:numCache>
                <c:formatCode>General</c:formatCode>
                <c:ptCount val="6"/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77-4897-B9D7-D55B66A88BC2}"/>
            </c:ext>
          </c:extLst>
        </c:ser>
        <c:ser>
          <c:idx val="16"/>
          <c:order val="4"/>
          <c:tx>
            <c:v>30, 120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ANALYSIS'!$AG$117:$AL$117</c:f>
              <c:numCache>
                <c:formatCode>General</c:formatCode>
                <c:ptCount val="6"/>
                <c:pt idx="3">
                  <c:v>2</c:v>
                </c:pt>
                <c:pt idx="4">
                  <c:v>2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77-4897-B9D7-D55B66A88BC2}"/>
            </c:ext>
          </c:extLst>
        </c:ser>
        <c:ser>
          <c:idx val="17"/>
          <c:order val="5"/>
          <c:tx>
            <c:v>60, 120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ANALYSIS'!$AG$118:$AL$118</c:f>
              <c:numCache>
                <c:formatCode>General</c:formatCode>
                <c:ptCount val="6"/>
                <c:pt idx="3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77-4897-B9D7-D55B66A88BC2}"/>
            </c:ext>
          </c:extLst>
        </c:ser>
        <c:ser>
          <c:idx val="18"/>
          <c:order val="6"/>
          <c:tx>
            <c:v>120, 120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ANALYSIS'!$AG$120:$AL$120</c:f>
              <c:numCache>
                <c:formatCode>General</c:formatCode>
                <c:ptCount val="6"/>
                <c:pt idx="3">
                  <c:v>3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77-4897-B9D7-D55B66A88BC2}"/>
            </c:ext>
          </c:extLst>
        </c:ser>
        <c:ser>
          <c:idx val="0"/>
          <c:order val="7"/>
          <c:tx>
            <c:v>10, 180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ANALYSIS'!$AM$116:$AR$116</c:f>
              <c:numCache>
                <c:formatCode>General</c:formatCode>
                <c:ptCount val="6"/>
                <c:pt idx="3">
                  <c:v>1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677-4897-B9D7-D55B66A88BC2}"/>
            </c:ext>
          </c:extLst>
        </c:ser>
        <c:ser>
          <c:idx val="4"/>
          <c:order val="8"/>
          <c:tx>
            <c:v>30, 180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ANALYSIS'!$AM$117:$AR$117</c:f>
              <c:numCache>
                <c:formatCode>General</c:formatCode>
                <c:ptCount val="6"/>
                <c:pt idx="3">
                  <c:v>3</c:v>
                </c:pt>
                <c:pt idx="4">
                  <c:v>8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677-4897-B9D7-D55B66A88BC2}"/>
            </c:ext>
          </c:extLst>
        </c:ser>
        <c:ser>
          <c:idx val="5"/>
          <c:order val="9"/>
          <c:tx>
            <c:v>60, 180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ANALYSIS'!$AM$118:$AR$118</c:f>
              <c:numCache>
                <c:formatCode>General</c:formatCode>
                <c:ptCount val="6"/>
                <c:pt idx="3">
                  <c:v>8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677-4897-B9D7-D55B66A88BC2}"/>
            </c:ext>
          </c:extLst>
        </c:ser>
        <c:ser>
          <c:idx val="6"/>
          <c:order val="10"/>
          <c:tx>
            <c:v>90, 180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ANALYSIS'!$AM$119:$AR$119</c:f>
              <c:numCache>
                <c:formatCode>General</c:formatCode>
                <c:ptCount val="6"/>
                <c:pt idx="3">
                  <c:v>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677-4897-B9D7-D55B66A88BC2}"/>
            </c:ext>
          </c:extLst>
        </c:ser>
        <c:ser>
          <c:idx val="7"/>
          <c:order val="11"/>
          <c:tx>
            <c:v>180, 180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ANALYSIS'!$AM$121:$AR$121</c:f>
              <c:numCache>
                <c:formatCode>General</c:formatCode>
                <c:ptCount val="6"/>
                <c:pt idx="3">
                  <c:v>2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677-4897-B9D7-D55B66A88BC2}"/>
            </c:ext>
          </c:extLst>
        </c:ser>
        <c:ser>
          <c:idx val="8"/>
          <c:order val="12"/>
          <c:tx>
            <c:v>10, 360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ANALYSIS'!$AS$116:$AX$116</c:f>
              <c:numCache>
                <c:formatCode>General</c:formatCode>
                <c:ptCount val="6"/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677-4897-B9D7-D55B66A88BC2}"/>
            </c:ext>
          </c:extLst>
        </c:ser>
        <c:ser>
          <c:idx val="9"/>
          <c:order val="13"/>
          <c:tx>
            <c:v>30,360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ANALYSIS'!$AS$117:$AX$117</c:f>
              <c:numCache>
                <c:formatCode>General</c:formatCode>
                <c:ptCount val="6"/>
                <c:pt idx="3">
                  <c:v>5</c:v>
                </c:pt>
                <c:pt idx="4">
                  <c:v>10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677-4897-B9D7-D55B66A88BC2}"/>
            </c:ext>
          </c:extLst>
        </c:ser>
        <c:ser>
          <c:idx val="10"/>
          <c:order val="14"/>
          <c:tx>
            <c:v>60, 360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ANALYSIS'!$AS$118:$AX$118</c:f>
              <c:numCache>
                <c:formatCode>General</c:formatCode>
                <c:ptCount val="6"/>
                <c:pt idx="3">
                  <c:v>8</c:v>
                </c:pt>
                <c:pt idx="4">
                  <c:v>7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77-4897-B9D7-D55B66A88BC2}"/>
            </c:ext>
          </c:extLst>
        </c:ser>
        <c:ser>
          <c:idx val="11"/>
          <c:order val="15"/>
          <c:tx>
            <c:v>90, 360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ANALYSIS'!$AS$119:$AX$119</c:f>
              <c:numCache>
                <c:formatCode>General</c:formatCode>
                <c:ptCount val="6"/>
                <c:pt idx="3">
                  <c:v>7</c:v>
                </c:pt>
                <c:pt idx="4">
                  <c:v>5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677-4897-B9D7-D55B66A88BC2}"/>
            </c:ext>
          </c:extLst>
        </c:ser>
        <c:ser>
          <c:idx val="12"/>
          <c:order val="16"/>
          <c:tx>
            <c:v>120, 360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ANALYSIS'!$AS$120:$AX$120</c:f>
              <c:numCache>
                <c:formatCode>General</c:formatCode>
                <c:ptCount val="6"/>
                <c:pt idx="3">
                  <c:v>6</c:v>
                </c:pt>
                <c:pt idx="4">
                  <c:v>7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677-4897-B9D7-D55B66A88BC2}"/>
            </c:ext>
          </c:extLst>
        </c:ser>
        <c:ser>
          <c:idx val="13"/>
          <c:order val="17"/>
          <c:tx>
            <c:v>180,360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ANALYSIS'!$AS$121:$AX$121</c:f>
              <c:numCache>
                <c:formatCode>General</c:formatCode>
                <c:ptCount val="6"/>
                <c:pt idx="3">
                  <c:v>4</c:v>
                </c:pt>
                <c:pt idx="4">
                  <c:v>5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677-4897-B9D7-D55B66A88BC2}"/>
            </c:ext>
          </c:extLst>
        </c:ser>
        <c:ser>
          <c:idx val="14"/>
          <c:order val="18"/>
          <c:tx>
            <c:v>360, 360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ANALYSIS'!$AS$122:$AX$122</c:f>
              <c:numCache>
                <c:formatCode>General</c:formatCode>
                <c:ptCount val="6"/>
                <c:pt idx="3">
                  <c:v>3</c:v>
                </c:pt>
                <c:pt idx="4">
                  <c:v>4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677-4897-B9D7-D55B66A88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Minutes</a:t>
                </a:r>
              </a:p>
            </c:rich>
          </c:tx>
          <c:layout>
            <c:manualLayout>
              <c:xMode val="edge"/>
              <c:yMode val="edge"/>
              <c:x val="1.5782217821013186E-2"/>
              <c:y val="0.50688926819796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Per</a:t>
            </a:r>
            <a:r>
              <a:rPr lang="en-US" sz="1600" b="1" baseline="0"/>
              <a:t> workload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3TPs-solutions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ANALYSIS'!$BA$114:$BF$114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3.5263157894736841</c:v>
                </c:pt>
                <c:pt idx="4">
                  <c:v>4.3157894736842106</c:v>
                </c:pt>
                <c:pt idx="5">
                  <c:v>1.7894736842105263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A6-4CF2-8C19-6B7F4DF94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</a:t>
                </a:r>
                <a:r>
                  <a:rPr lang="it-IT" baseline="0"/>
                  <a:t>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population size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3TPs-solutions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ANALYSIS'!$BA$30:$BG$30</c:f>
              <c:numCache>
                <c:formatCode>General</c:formatCode>
                <c:ptCount val="7"/>
                <c:pt idx="0">
                  <c:v>10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180</c:v>
                </c:pt>
                <c:pt idx="6">
                  <c:v>360</c:v>
                </c:pt>
              </c:numCache>
            </c:numRef>
          </c:cat>
          <c:val>
            <c:numRef>
              <c:f>'NSGAII ANALYSIS'!$BA$117:$BG$117</c:f>
              <c:numCache>
                <c:formatCode>General</c:formatCode>
                <c:ptCount val="7"/>
                <c:pt idx="0">
                  <c:v>1.1666666666666667</c:v>
                </c:pt>
                <c:pt idx="1">
                  <c:v>1.9583333333333333</c:v>
                </c:pt>
                <c:pt idx="2">
                  <c:v>1.6666666666666667</c:v>
                </c:pt>
                <c:pt idx="3">
                  <c:v>1.6666666666666667</c:v>
                </c:pt>
                <c:pt idx="4">
                  <c:v>2</c:v>
                </c:pt>
                <c:pt idx="5">
                  <c:v>1.25</c:v>
                </c:pt>
                <c:pt idx="6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56-4CD2-ACBF-0EEBDCDE2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Population</a:t>
                </a:r>
                <a:r>
                  <a:rPr lang="it-IT" baseline="0"/>
                  <a:t> size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evaluations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3TPs-solutions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ANALYSIS'!$BA$35:$BD$35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2">
                  <c:v>180</c:v>
                </c:pt>
                <c:pt idx="3">
                  <c:v>360</c:v>
                </c:pt>
              </c:numCache>
            </c:numRef>
          </c:cat>
          <c:val>
            <c:numRef>
              <c:f>'NSGAII ANALYSIS'!$BA$120:$BD$120</c:f>
              <c:numCache>
                <c:formatCode>General</c:formatCode>
                <c:ptCount val="4"/>
                <c:pt idx="0">
                  <c:v>0.66666666666666663</c:v>
                </c:pt>
                <c:pt idx="1">
                  <c:v>1.125</c:v>
                </c:pt>
                <c:pt idx="2">
                  <c:v>1.4333333333333333</c:v>
                </c:pt>
                <c:pt idx="3">
                  <c:v>2.4047619047619047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6F-4716-ADC1-3C9EF60E9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epochs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3TPs-solutions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ANALYSIS'!$BA$40:$BH$40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36</c:v>
                </c:pt>
              </c:numCache>
            </c:numRef>
          </c:cat>
          <c:val>
            <c:numRef>
              <c:f>'NSGAII ANALYSIS'!$BA$123:$BH$123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2.5</c:v>
                </c:pt>
                <c:pt idx="3">
                  <c:v>2</c:v>
                </c:pt>
                <c:pt idx="4">
                  <c:v>2</c:v>
                </c:pt>
                <c:pt idx="5">
                  <c:v>2.3333333333333335</c:v>
                </c:pt>
                <c:pt idx="6">
                  <c:v>4</c:v>
                </c:pt>
                <c:pt idx="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86-4652-A2C7-AA6819E40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Custom NSGA-II configuration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3TPs-solutions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'NSGAII ANALYSIS'!$BA$45:$BS$45</c:f>
              <c:strCache>
                <c:ptCount val="19"/>
                <c:pt idx="0">
                  <c:v>10, 60</c:v>
                </c:pt>
                <c:pt idx="1">
                  <c:v>30, 60</c:v>
                </c:pt>
                <c:pt idx="2">
                  <c:v>60, 60</c:v>
                </c:pt>
                <c:pt idx="3">
                  <c:v>10, 120</c:v>
                </c:pt>
                <c:pt idx="4">
                  <c:v>30, 120</c:v>
                </c:pt>
                <c:pt idx="5">
                  <c:v>60, 120</c:v>
                </c:pt>
                <c:pt idx="6">
                  <c:v>120, 120</c:v>
                </c:pt>
                <c:pt idx="7">
                  <c:v>10, 180</c:v>
                </c:pt>
                <c:pt idx="8">
                  <c:v>30, 180</c:v>
                </c:pt>
                <c:pt idx="9">
                  <c:v>60, 180</c:v>
                </c:pt>
                <c:pt idx="10">
                  <c:v>90, 180</c:v>
                </c:pt>
                <c:pt idx="11">
                  <c:v>180, 180</c:v>
                </c:pt>
                <c:pt idx="12">
                  <c:v>10, 360</c:v>
                </c:pt>
                <c:pt idx="13">
                  <c:v>30, 360</c:v>
                </c:pt>
                <c:pt idx="14">
                  <c:v>60, 360</c:v>
                </c:pt>
                <c:pt idx="15">
                  <c:v>90, 360</c:v>
                </c:pt>
                <c:pt idx="16">
                  <c:v>120, 360</c:v>
                </c:pt>
                <c:pt idx="17">
                  <c:v>180, 360</c:v>
                </c:pt>
                <c:pt idx="18">
                  <c:v>360, 360</c:v>
                </c:pt>
              </c:strCache>
            </c:strRef>
          </c:cat>
          <c:val>
            <c:numRef>
              <c:f>'NSGAII ANALYSIS'!$BA$126:$BS$126</c:f>
              <c:numCache>
                <c:formatCode>General</c:formatCode>
                <c:ptCount val="19"/>
                <c:pt idx="0">
                  <c:v>0.66666666666666663</c:v>
                </c:pt>
                <c:pt idx="1">
                  <c:v>0.66666666666666663</c:v>
                </c:pt>
                <c:pt idx="2">
                  <c:v>0.66666666666666663</c:v>
                </c:pt>
                <c:pt idx="3">
                  <c:v>1.1666666666666667</c:v>
                </c:pt>
                <c:pt idx="4">
                  <c:v>1.5</c:v>
                </c:pt>
                <c:pt idx="5">
                  <c:v>0.83333333333333337</c:v>
                </c:pt>
                <c:pt idx="6">
                  <c:v>1</c:v>
                </c:pt>
                <c:pt idx="7">
                  <c:v>1.3333333333333333</c:v>
                </c:pt>
                <c:pt idx="8">
                  <c:v>2.1666666666666665</c:v>
                </c:pt>
                <c:pt idx="9">
                  <c:v>2</c:v>
                </c:pt>
                <c:pt idx="10">
                  <c:v>0.83333333333333337</c:v>
                </c:pt>
                <c:pt idx="11">
                  <c:v>0.83333333333333337</c:v>
                </c:pt>
                <c:pt idx="12">
                  <c:v>1.5</c:v>
                </c:pt>
                <c:pt idx="13">
                  <c:v>3.5</c:v>
                </c:pt>
                <c:pt idx="14">
                  <c:v>3.1666666666666665</c:v>
                </c:pt>
                <c:pt idx="15">
                  <c:v>2.5</c:v>
                </c:pt>
                <c:pt idx="16">
                  <c:v>3</c:v>
                </c:pt>
                <c:pt idx="17">
                  <c:v>1.6666666666666667</c:v>
                </c:pt>
                <c:pt idx="18">
                  <c:v>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71-428A-B93F-28031F133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400"/>
              <a:t>Percentage of </a:t>
            </a:r>
            <a:r>
              <a:rPr lang="it-IT" sz="1400" baseline="0"/>
              <a:t>solutions (over solution set size) resulted TP for any system mode across </a:t>
            </a:r>
            <a:r>
              <a:rPr lang="it-IT" sz="1400"/>
              <a:t>different workload intensities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10, 60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ANALYSIS'!$AA$139:$AF$139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66.666666666666657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3-4613-A4E7-EBF4B3884DEA}"/>
            </c:ext>
          </c:extLst>
        </c:ser>
        <c:ser>
          <c:idx val="2"/>
          <c:order val="1"/>
          <c:tx>
            <c:v>30, 60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ANALYSIS'!$AA$140:$AF$140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12.5</c:v>
                </c:pt>
                <c:pt idx="4">
                  <c:v>33.333333333333329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13-4613-A4E7-EBF4B3884DEA}"/>
            </c:ext>
          </c:extLst>
        </c:ser>
        <c:ser>
          <c:idx val="3"/>
          <c:order val="2"/>
          <c:tx>
            <c:v>60, 60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ANALYSIS'!$AA$141:$AF$141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</c:v>
                </c:pt>
                <c:pt idx="4">
                  <c:v>33.333333333333329</c:v>
                </c:pt>
                <c:pt idx="5">
                  <c:v>33.333333333333329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13-4613-A4E7-EBF4B3884DEA}"/>
            </c:ext>
          </c:extLst>
        </c:ser>
        <c:ser>
          <c:idx val="15"/>
          <c:order val="3"/>
          <c:tx>
            <c:v>10, 120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ANALYSIS'!$AG$139:$AL$139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</c:v>
                </c:pt>
                <c:pt idx="4">
                  <c:v>60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13-4613-A4E7-EBF4B3884DEA}"/>
            </c:ext>
          </c:extLst>
        </c:ser>
        <c:ser>
          <c:idx val="16"/>
          <c:order val="4"/>
          <c:tx>
            <c:v>30, 120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ANALYSIS'!$AG$140:$AL$140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14.285714285714285</c:v>
                </c:pt>
                <c:pt idx="4">
                  <c:v>20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13-4613-A4E7-EBF4B3884DEA}"/>
            </c:ext>
          </c:extLst>
        </c:ser>
        <c:ser>
          <c:idx val="17"/>
          <c:order val="5"/>
          <c:tx>
            <c:v>60, 120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ANALYSIS'!$AG$141:$AL$141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0</c:v>
                </c:pt>
                <c:pt idx="5">
                  <c:v>33.333333333333329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13-4613-A4E7-EBF4B3884DEA}"/>
            </c:ext>
          </c:extLst>
        </c:ser>
        <c:ser>
          <c:idx val="18"/>
          <c:order val="6"/>
          <c:tx>
            <c:v>120, 120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ANALYSIS'!$AG$143:$AL$143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</c:v>
                </c:pt>
                <c:pt idx="4">
                  <c:v>50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13-4613-A4E7-EBF4B3884DEA}"/>
            </c:ext>
          </c:extLst>
        </c:ser>
        <c:ser>
          <c:idx val="0"/>
          <c:order val="7"/>
          <c:tx>
            <c:v>10, 180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ANALYSIS'!$AM$139:$AR$139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70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13-4613-A4E7-EBF4B3884DEA}"/>
            </c:ext>
          </c:extLst>
        </c:ser>
        <c:ser>
          <c:idx val="4"/>
          <c:order val="8"/>
          <c:tx>
            <c:v>30, 180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ANALYSIS'!$AM$140:$AR$140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36.363636363636367</c:v>
                </c:pt>
                <c:pt idx="5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013-4613-A4E7-EBF4B3884DEA}"/>
            </c:ext>
          </c:extLst>
        </c:ser>
        <c:ser>
          <c:idx val="5"/>
          <c:order val="9"/>
          <c:tx>
            <c:v>60, 180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ANALYSIS'!$AM$141:$AR$141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47.058823529411761</c:v>
                </c:pt>
                <c:pt idx="4">
                  <c:v>20</c:v>
                </c:pt>
                <c:pt idx="5">
                  <c:v>28.571428571428569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13-4613-A4E7-EBF4B3884DEA}"/>
            </c:ext>
          </c:extLst>
        </c:ser>
        <c:ser>
          <c:idx val="6"/>
          <c:order val="10"/>
          <c:tx>
            <c:v>90, 180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ANALYSIS'!$AM$142:$AR$142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33.333333333333329</c:v>
                </c:pt>
                <c:pt idx="4">
                  <c:v>8.3333333333333321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13-4613-A4E7-EBF4B3884DEA}"/>
            </c:ext>
          </c:extLst>
        </c:ser>
        <c:ser>
          <c:idx val="7"/>
          <c:order val="11"/>
          <c:tx>
            <c:v>180, 180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ANALYSIS'!$AM$144:$AR$144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14.285714285714285</c:v>
                </c:pt>
                <c:pt idx="4">
                  <c:v>20</c:v>
                </c:pt>
                <c:pt idx="5">
                  <c:v>11.111111111111111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13-4613-A4E7-EBF4B3884DEA}"/>
            </c:ext>
          </c:extLst>
        </c:ser>
        <c:ser>
          <c:idx val="8"/>
          <c:order val="12"/>
          <c:tx>
            <c:v>10, 360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ANALYSIS'!$AS$139:$AX$139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013-4613-A4E7-EBF4B3884DEA}"/>
            </c:ext>
          </c:extLst>
        </c:ser>
        <c:ser>
          <c:idx val="9"/>
          <c:order val="13"/>
          <c:tx>
            <c:v>30,360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ANALYSIS'!$AS$140:$AX$140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18.518518518518519</c:v>
                </c:pt>
                <c:pt idx="4">
                  <c:v>62.5</c:v>
                </c:pt>
                <c:pt idx="5">
                  <c:v>37.5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013-4613-A4E7-EBF4B3884DEA}"/>
            </c:ext>
          </c:extLst>
        </c:ser>
        <c:ser>
          <c:idx val="10"/>
          <c:order val="14"/>
          <c:tx>
            <c:v>60, 360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ANALYSIS'!$AS$141:$AX$141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19.047619047619047</c:v>
                </c:pt>
                <c:pt idx="4">
                  <c:v>30.434782608695656</c:v>
                </c:pt>
                <c:pt idx="5">
                  <c:v>30.76923076923077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13-4613-A4E7-EBF4B3884DEA}"/>
            </c:ext>
          </c:extLst>
        </c:ser>
        <c:ser>
          <c:idx val="11"/>
          <c:order val="15"/>
          <c:tx>
            <c:v>90, 360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ANALYSIS'!$AS$142:$AX$142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31.818181818181817</c:v>
                </c:pt>
                <c:pt idx="4">
                  <c:v>33.333333333333329</c:v>
                </c:pt>
                <c:pt idx="5">
                  <c:v>33.333333333333329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013-4613-A4E7-EBF4B3884DEA}"/>
            </c:ext>
          </c:extLst>
        </c:ser>
        <c:ser>
          <c:idx val="12"/>
          <c:order val="16"/>
          <c:tx>
            <c:v>120, 360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ANALYSIS'!$AS$143:$AX$143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33.333333333333329</c:v>
                </c:pt>
                <c:pt idx="4">
                  <c:v>46.666666666666664</c:v>
                </c:pt>
                <c:pt idx="5">
                  <c:v>41.666666666666671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013-4613-A4E7-EBF4B3884DEA}"/>
            </c:ext>
          </c:extLst>
        </c:ser>
        <c:ser>
          <c:idx val="13"/>
          <c:order val="17"/>
          <c:tx>
            <c:v>180,360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ANALYSIS'!$AS$144:$AX$144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83.333333333333343</c:v>
                </c:pt>
                <c:pt idx="5">
                  <c:v>7.1428571428571423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013-4613-A4E7-EBF4B3884DEA}"/>
            </c:ext>
          </c:extLst>
        </c:ser>
        <c:ser>
          <c:idx val="14"/>
          <c:order val="18"/>
          <c:tx>
            <c:v>360, 360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ANALYSIS'!$AS$145:$AX$145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27.27272727272727</c:v>
                </c:pt>
                <c:pt idx="4">
                  <c:v>20</c:v>
                </c:pt>
                <c:pt idx="5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013-4613-A4E7-EBF4B3884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Minutes</a:t>
                </a:r>
              </a:p>
            </c:rich>
          </c:tx>
          <c:layout>
            <c:manualLayout>
              <c:xMode val="edge"/>
              <c:yMode val="edge"/>
              <c:x val="1.5782217821013186E-2"/>
              <c:y val="0.50688926819796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Per</a:t>
            </a:r>
            <a:r>
              <a:rPr lang="en-US" sz="1600" b="1" baseline="0"/>
              <a:t> workload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3TPs-solutions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ANALYSIS'!$BA$137:$BF$137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22.708103443397562</c:v>
                </c:pt>
                <c:pt idx="4">
                  <c:v>41.278864156438523</c:v>
                </c:pt>
                <c:pt idx="5">
                  <c:v>27.987436540068117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E-4827-9242-16E4381FA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population size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3TPs-solutions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ANALYSIS'!$BA$30:$BG$30</c:f>
              <c:numCache>
                <c:formatCode>General</c:formatCode>
                <c:ptCount val="7"/>
                <c:pt idx="0">
                  <c:v>10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180</c:v>
                </c:pt>
                <c:pt idx="6">
                  <c:v>360</c:v>
                </c:pt>
              </c:numCache>
            </c:numRef>
          </c:cat>
          <c:val>
            <c:numRef>
              <c:f>'NSGAII ANALYSIS'!$BA$140:$BG$140</c:f>
              <c:numCache>
                <c:formatCode>General</c:formatCode>
                <c:ptCount val="7"/>
                <c:pt idx="0">
                  <c:v>14.444444444444443</c:v>
                </c:pt>
                <c:pt idx="1">
                  <c:v>15.416716770883438</c:v>
                </c:pt>
                <c:pt idx="2">
                  <c:v>13.370078521932742</c:v>
                </c:pt>
                <c:pt idx="3">
                  <c:v>11.679292929292927</c:v>
                </c:pt>
                <c:pt idx="4">
                  <c:v>24.722222222222218</c:v>
                </c:pt>
                <c:pt idx="5">
                  <c:v>14.656084656084657</c:v>
                </c:pt>
                <c:pt idx="6">
                  <c:v>16.212121212121211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24-4C87-AF7A-7B0175915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Population</a:t>
                </a:r>
                <a:r>
                  <a:rPr lang="it-IT" baseline="0"/>
                  <a:t> size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evaluations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3TPs-solutions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ANALYSIS'!$BA$35:$BD$35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2">
                  <c:v>180</c:v>
                </c:pt>
                <c:pt idx="3">
                  <c:v>360</c:v>
                </c:pt>
              </c:numCache>
            </c:numRef>
          </c:cat>
          <c:val>
            <c:numRef>
              <c:f>'NSGAII ANALYSIS'!$BA$143:$BD$143</c:f>
              <c:numCache>
                <c:formatCode>General</c:formatCode>
                <c:ptCount val="4"/>
                <c:pt idx="0">
                  <c:v>11.064814814814813</c:v>
                </c:pt>
                <c:pt idx="1">
                  <c:v>19.900793650793648</c:v>
                </c:pt>
                <c:pt idx="2">
                  <c:v>11.135246017598956</c:v>
                </c:pt>
                <c:pt idx="3">
                  <c:v>17.539775805821357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80-4ABE-91A7-AA0ACF3F8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epochs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3TPs-solutions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ANALYSIS'!$BA$40:$BH$40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36</c:v>
                </c:pt>
              </c:numCache>
            </c:numRef>
          </c:cat>
          <c:val>
            <c:numRef>
              <c:f>'NSGAII ANALYSIS'!$BA$146:$BH$146</c:f>
              <c:numCache>
                <c:formatCode>General</c:formatCode>
                <c:ptCount val="8"/>
                <c:pt idx="0">
                  <c:v>16.847342472342472</c:v>
                </c:pt>
                <c:pt idx="1">
                  <c:v>11.512896825396824</c:v>
                </c:pt>
                <c:pt idx="2">
                  <c:v>18.108076563958917</c:v>
                </c:pt>
                <c:pt idx="3">
                  <c:v>19.397546897546896</c:v>
                </c:pt>
                <c:pt idx="4">
                  <c:v>12.126774191991583</c:v>
                </c:pt>
                <c:pt idx="5">
                  <c:v>19.043209876543212</c:v>
                </c:pt>
                <c:pt idx="6">
                  <c:v>13.333333333333334</c:v>
                </c:pt>
                <c:pt idx="7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1E-4EB1-9527-4964008D9D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Custom NSGA-II configuration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3TPs-solutions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'NSGAII ANALYSIS'!$BA$45:$BS$45</c:f>
              <c:strCache>
                <c:ptCount val="19"/>
                <c:pt idx="0">
                  <c:v>10, 60</c:v>
                </c:pt>
                <c:pt idx="1">
                  <c:v>30, 60</c:v>
                </c:pt>
                <c:pt idx="2">
                  <c:v>60, 60</c:v>
                </c:pt>
                <c:pt idx="3">
                  <c:v>10, 120</c:v>
                </c:pt>
                <c:pt idx="4">
                  <c:v>30, 120</c:v>
                </c:pt>
                <c:pt idx="5">
                  <c:v>60, 120</c:v>
                </c:pt>
                <c:pt idx="6">
                  <c:v>120, 120</c:v>
                </c:pt>
                <c:pt idx="7">
                  <c:v>10, 180</c:v>
                </c:pt>
                <c:pt idx="8">
                  <c:v>30, 180</c:v>
                </c:pt>
                <c:pt idx="9">
                  <c:v>60, 180</c:v>
                </c:pt>
                <c:pt idx="10">
                  <c:v>90, 180</c:v>
                </c:pt>
                <c:pt idx="11">
                  <c:v>180, 180</c:v>
                </c:pt>
                <c:pt idx="12">
                  <c:v>10, 360</c:v>
                </c:pt>
                <c:pt idx="13">
                  <c:v>30, 360</c:v>
                </c:pt>
                <c:pt idx="14">
                  <c:v>60, 360</c:v>
                </c:pt>
                <c:pt idx="15">
                  <c:v>90, 360</c:v>
                </c:pt>
                <c:pt idx="16">
                  <c:v>120, 360</c:v>
                </c:pt>
                <c:pt idx="17">
                  <c:v>180, 360</c:v>
                </c:pt>
                <c:pt idx="18">
                  <c:v>360, 360</c:v>
                </c:pt>
              </c:strCache>
            </c:strRef>
          </c:cat>
          <c:val>
            <c:numRef>
              <c:f>'NSGAII ANALYSIS'!$BA$149:$BS$149</c:f>
              <c:numCache>
                <c:formatCode>General</c:formatCode>
                <c:ptCount val="19"/>
                <c:pt idx="0">
                  <c:v>11.111111111111109</c:v>
                </c:pt>
                <c:pt idx="1">
                  <c:v>7.6388888888888884</c:v>
                </c:pt>
                <c:pt idx="2">
                  <c:v>14.444444444444443</c:v>
                </c:pt>
                <c:pt idx="3">
                  <c:v>18.333333333333332</c:v>
                </c:pt>
                <c:pt idx="4">
                  <c:v>22.38095238095238</c:v>
                </c:pt>
                <c:pt idx="5">
                  <c:v>9.7222222222222214</c:v>
                </c:pt>
                <c:pt idx="6">
                  <c:v>29.166666666666668</c:v>
                </c:pt>
                <c:pt idx="7">
                  <c:v>13.333333333333334</c:v>
                </c:pt>
                <c:pt idx="8">
                  <c:v>11.893939393939396</c:v>
                </c:pt>
                <c:pt idx="9">
                  <c:v>15.938375350140056</c:v>
                </c:pt>
                <c:pt idx="10">
                  <c:v>6.9444444444444429</c:v>
                </c:pt>
                <c:pt idx="11">
                  <c:v>7.5661375661375656</c:v>
                </c:pt>
                <c:pt idx="12">
                  <c:v>15</c:v>
                </c:pt>
                <c:pt idx="13">
                  <c:v>19.753086419753085</c:v>
                </c:pt>
                <c:pt idx="14">
                  <c:v>13.375272070924247</c:v>
                </c:pt>
                <c:pt idx="15">
                  <c:v>16.414141414141412</c:v>
                </c:pt>
                <c:pt idx="16">
                  <c:v>20.277777777777779</c:v>
                </c:pt>
                <c:pt idx="17">
                  <c:v>21.746031746031747</c:v>
                </c:pt>
                <c:pt idx="18">
                  <c:v>16.212121212121211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42-424A-AC5E-BEB884AE4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400"/>
              <a:t>Number of </a:t>
            </a:r>
            <a:r>
              <a:rPr lang="it-IT" sz="1400" baseline="0"/>
              <a:t>solutions resulted TP for 2 system modes across </a:t>
            </a:r>
            <a:r>
              <a:rPr lang="it-IT" sz="1400"/>
              <a:t>different workload intensities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10, 60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ANALYSIS'!$AA$165:$AF$165</c:f>
              <c:numCache>
                <c:formatCode>General</c:formatCode>
                <c:ptCount val="6"/>
                <c:pt idx="2">
                  <c:v>4</c:v>
                </c:pt>
                <c:pt idx="3">
                  <c:v>1</c:v>
                </c:pt>
                <c:pt idx="4">
                  <c:v>6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3-4F3D-9136-1A9F8C1E71D6}"/>
            </c:ext>
          </c:extLst>
        </c:ser>
        <c:ser>
          <c:idx val="2"/>
          <c:order val="1"/>
          <c:tx>
            <c:v>30, 60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ANALYSIS'!$AA$166:$AF$166</c:f>
              <c:numCache>
                <c:formatCode>General</c:formatCode>
                <c:ptCount val="6"/>
                <c:pt idx="3">
                  <c:v>7</c:v>
                </c:pt>
                <c:pt idx="4">
                  <c:v>7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83-4F3D-9136-1A9F8C1E71D6}"/>
            </c:ext>
          </c:extLst>
        </c:ser>
        <c:ser>
          <c:idx val="3"/>
          <c:order val="2"/>
          <c:tx>
            <c:v>60, 60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ANALYSIS'!$AA$167:$AF$167</c:f>
              <c:numCache>
                <c:formatCode>General</c:formatCode>
                <c:ptCount val="6"/>
                <c:pt idx="2">
                  <c:v>1</c:v>
                </c:pt>
                <c:pt idx="3">
                  <c:v>8</c:v>
                </c:pt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83-4F3D-9136-1A9F8C1E71D6}"/>
            </c:ext>
          </c:extLst>
        </c:ser>
        <c:ser>
          <c:idx val="15"/>
          <c:order val="3"/>
          <c:tx>
            <c:v>10, 120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ANALYSIS'!$AG$165:$AL$165</c:f>
              <c:numCache>
                <c:formatCode>General</c:formatCode>
                <c:ptCount val="6"/>
                <c:pt idx="3">
                  <c:v>6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83-4F3D-9136-1A9F8C1E71D6}"/>
            </c:ext>
          </c:extLst>
        </c:ser>
        <c:ser>
          <c:idx val="16"/>
          <c:order val="4"/>
          <c:tx>
            <c:v>30, 120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ANALYSIS'!$AG$166:$AL$166</c:f>
              <c:numCache>
                <c:formatCode>General</c:formatCode>
                <c:ptCount val="6"/>
                <c:pt idx="2">
                  <c:v>4</c:v>
                </c:pt>
                <c:pt idx="3">
                  <c:v>12</c:v>
                </c:pt>
                <c:pt idx="4">
                  <c:v>6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83-4F3D-9136-1A9F8C1E71D6}"/>
            </c:ext>
          </c:extLst>
        </c:ser>
        <c:ser>
          <c:idx val="17"/>
          <c:order val="5"/>
          <c:tx>
            <c:v>60, 120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ANALYSIS'!$AG$167:$AL$167</c:f>
              <c:numCache>
                <c:formatCode>General</c:formatCode>
                <c:ptCount val="6"/>
                <c:pt idx="3">
                  <c:v>15</c:v>
                </c:pt>
                <c:pt idx="4">
                  <c:v>6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83-4F3D-9136-1A9F8C1E71D6}"/>
            </c:ext>
          </c:extLst>
        </c:ser>
        <c:ser>
          <c:idx val="18"/>
          <c:order val="6"/>
          <c:tx>
            <c:v>120, 120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ANALYSIS'!$AG$169:$AL$169</c:f>
              <c:numCache>
                <c:formatCode>General</c:formatCode>
                <c:ptCount val="6"/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83-4F3D-9136-1A9F8C1E71D6}"/>
            </c:ext>
          </c:extLst>
        </c:ser>
        <c:ser>
          <c:idx val="0"/>
          <c:order val="7"/>
          <c:tx>
            <c:v>10, 180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ANALYSIS'!$AM$165:$AR$165</c:f>
              <c:numCache>
                <c:formatCode>General</c:formatCode>
                <c:ptCount val="6"/>
                <c:pt idx="3">
                  <c:v>8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983-4F3D-9136-1A9F8C1E71D6}"/>
            </c:ext>
          </c:extLst>
        </c:ser>
        <c:ser>
          <c:idx val="4"/>
          <c:order val="8"/>
          <c:tx>
            <c:v>30, 180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ANALYSIS'!$AM$166:$AR$166</c:f>
              <c:numCache>
                <c:formatCode>General</c:formatCode>
                <c:ptCount val="6"/>
                <c:pt idx="3">
                  <c:v>27</c:v>
                </c:pt>
                <c:pt idx="4">
                  <c:v>19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83-4F3D-9136-1A9F8C1E71D6}"/>
            </c:ext>
          </c:extLst>
        </c:ser>
        <c:ser>
          <c:idx val="5"/>
          <c:order val="9"/>
          <c:tx>
            <c:v>60, 180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ANALYSIS'!$AM$167:$AR$167</c:f>
              <c:numCache>
                <c:formatCode>General</c:formatCode>
                <c:ptCount val="6"/>
                <c:pt idx="2">
                  <c:v>2</c:v>
                </c:pt>
                <c:pt idx="3">
                  <c:v>17</c:v>
                </c:pt>
                <c:pt idx="4">
                  <c:v>8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983-4F3D-9136-1A9F8C1E71D6}"/>
            </c:ext>
          </c:extLst>
        </c:ser>
        <c:ser>
          <c:idx val="6"/>
          <c:order val="10"/>
          <c:tx>
            <c:v>90, 180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ANALYSIS'!$AM$168:$AR$168</c:f>
              <c:numCache>
                <c:formatCode>General</c:formatCode>
                <c:ptCount val="6"/>
                <c:pt idx="2">
                  <c:v>2</c:v>
                </c:pt>
                <c:pt idx="3">
                  <c:v>11</c:v>
                </c:pt>
                <c:pt idx="4">
                  <c:v>8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983-4F3D-9136-1A9F8C1E71D6}"/>
            </c:ext>
          </c:extLst>
        </c:ser>
        <c:ser>
          <c:idx val="7"/>
          <c:order val="11"/>
          <c:tx>
            <c:v>180, 180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ANALYSIS'!$AM$170:$AR$170</c:f>
              <c:numCache>
                <c:formatCode>General</c:formatCode>
                <c:ptCount val="6"/>
                <c:pt idx="3">
                  <c:v>12</c:v>
                </c:pt>
                <c:pt idx="4">
                  <c:v>7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983-4F3D-9136-1A9F8C1E71D6}"/>
            </c:ext>
          </c:extLst>
        </c:ser>
        <c:ser>
          <c:idx val="8"/>
          <c:order val="12"/>
          <c:tx>
            <c:v>10, 360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ANALYSIS'!$AS$165:$AX$165</c:f>
              <c:numCache>
                <c:formatCode>General</c:formatCode>
                <c:ptCount val="6"/>
                <c:pt idx="3">
                  <c:v>1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983-4F3D-9136-1A9F8C1E71D6}"/>
            </c:ext>
          </c:extLst>
        </c:ser>
        <c:ser>
          <c:idx val="9"/>
          <c:order val="13"/>
          <c:tx>
            <c:v>30,360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ANALYSIS'!$AS$166:$AX$166</c:f>
              <c:numCache>
                <c:formatCode>General</c:formatCode>
                <c:ptCount val="6"/>
                <c:pt idx="1">
                  <c:v>1</c:v>
                </c:pt>
                <c:pt idx="2">
                  <c:v>2</c:v>
                </c:pt>
                <c:pt idx="3">
                  <c:v>9</c:v>
                </c:pt>
                <c:pt idx="4">
                  <c:v>23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983-4F3D-9136-1A9F8C1E71D6}"/>
            </c:ext>
          </c:extLst>
        </c:ser>
        <c:ser>
          <c:idx val="10"/>
          <c:order val="14"/>
          <c:tx>
            <c:v>60, 360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ANALYSIS'!$AS$167:$AX$167</c:f>
              <c:numCache>
                <c:formatCode>General</c:formatCode>
                <c:ptCount val="6"/>
                <c:pt idx="3">
                  <c:v>38</c:v>
                </c:pt>
                <c:pt idx="4">
                  <c:v>23</c:v>
                </c:pt>
                <c:pt idx="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83-4F3D-9136-1A9F8C1E71D6}"/>
            </c:ext>
          </c:extLst>
        </c:ser>
        <c:ser>
          <c:idx val="11"/>
          <c:order val="15"/>
          <c:tx>
            <c:v>90, 360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ANALYSIS'!$AS$168:$AX$168</c:f>
              <c:numCache>
                <c:formatCode>General</c:formatCode>
                <c:ptCount val="6"/>
                <c:pt idx="3">
                  <c:v>20</c:v>
                </c:pt>
                <c:pt idx="4">
                  <c:v>14</c:v>
                </c:pt>
                <c:pt idx="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983-4F3D-9136-1A9F8C1E71D6}"/>
            </c:ext>
          </c:extLst>
        </c:ser>
        <c:ser>
          <c:idx val="12"/>
          <c:order val="16"/>
          <c:tx>
            <c:v>120, 360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ANALYSIS'!$AS$169:$AX$169</c:f>
              <c:numCache>
                <c:formatCode>General</c:formatCode>
                <c:ptCount val="6"/>
                <c:pt idx="2">
                  <c:v>1</c:v>
                </c:pt>
                <c:pt idx="3">
                  <c:v>15</c:v>
                </c:pt>
                <c:pt idx="4">
                  <c:v>14</c:v>
                </c:pt>
                <c:pt idx="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983-4F3D-9136-1A9F8C1E71D6}"/>
            </c:ext>
          </c:extLst>
        </c:ser>
        <c:ser>
          <c:idx val="13"/>
          <c:order val="17"/>
          <c:tx>
            <c:v>180,360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ANALYSIS'!$AS$170:$AX$170</c:f>
              <c:numCache>
                <c:formatCode>General</c:formatCode>
                <c:ptCount val="6"/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983-4F3D-9136-1A9F8C1E71D6}"/>
            </c:ext>
          </c:extLst>
        </c:ser>
        <c:ser>
          <c:idx val="14"/>
          <c:order val="18"/>
          <c:tx>
            <c:v>360, 360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ANALYSIS'!$AS$171:$AX$171</c:f>
              <c:numCache>
                <c:formatCode>General</c:formatCode>
                <c:ptCount val="6"/>
                <c:pt idx="2">
                  <c:v>1</c:v>
                </c:pt>
                <c:pt idx="3">
                  <c:v>9</c:v>
                </c:pt>
                <c:pt idx="4">
                  <c:v>17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983-4F3D-9136-1A9F8C1E7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Minutes</a:t>
                </a:r>
              </a:p>
            </c:rich>
          </c:tx>
          <c:layout>
            <c:manualLayout>
              <c:xMode val="edge"/>
              <c:yMode val="edge"/>
              <c:x val="1.5782217821013186E-2"/>
              <c:y val="0.50688926819796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400"/>
              <a:t>Percentage of </a:t>
            </a:r>
            <a:r>
              <a:rPr lang="it-IT" sz="1400" baseline="0"/>
              <a:t>solutions (over solution set size) resulted TP for 2 system modes across </a:t>
            </a:r>
            <a:r>
              <a:rPr lang="it-IT" sz="1400"/>
              <a:t>different workload intensities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10, 60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ANALYSIS'!$AA$188:$AF$188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50</c:v>
                </c:pt>
                <c:pt idx="3">
                  <c:v>50</c:v>
                </c:pt>
                <c:pt idx="4">
                  <c:v>100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A3-4AC4-8916-78DDDABED728}"/>
            </c:ext>
          </c:extLst>
        </c:ser>
        <c:ser>
          <c:idx val="2"/>
          <c:order val="1"/>
          <c:tx>
            <c:v>30, 60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ANALYSIS'!$AA$189:$AF$189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87.5</c:v>
                </c:pt>
                <c:pt idx="4">
                  <c:v>77.777777777777786</c:v>
                </c:pt>
                <c:pt idx="5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A3-4AC4-8916-78DDDABED728}"/>
            </c:ext>
          </c:extLst>
        </c:ser>
        <c:ser>
          <c:idx val="3"/>
          <c:order val="2"/>
          <c:tx>
            <c:v>60, 60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ANALYSIS'!$AA$190:$AF$190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25</c:v>
                </c:pt>
                <c:pt idx="3">
                  <c:v>80</c:v>
                </c:pt>
                <c:pt idx="4">
                  <c:v>33.333333333333329</c:v>
                </c:pt>
                <c:pt idx="5">
                  <c:v>66.666666666666657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A3-4AC4-8916-78DDDABED728}"/>
            </c:ext>
          </c:extLst>
        </c:ser>
        <c:ser>
          <c:idx val="15"/>
          <c:order val="3"/>
          <c:tx>
            <c:v>10, 120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ANALYSIS'!$AG$188:$AL$188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75</c:v>
                </c:pt>
                <c:pt idx="4">
                  <c:v>100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A3-4AC4-8916-78DDDABED728}"/>
            </c:ext>
          </c:extLst>
        </c:ser>
        <c:ser>
          <c:idx val="16"/>
          <c:order val="4"/>
          <c:tx>
            <c:v>30, 120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ANALYSIS'!$AG$189:$AL$189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57.142857142857139</c:v>
                </c:pt>
                <c:pt idx="3">
                  <c:v>85.714285714285708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A3-4AC4-8916-78DDDABED728}"/>
            </c:ext>
          </c:extLst>
        </c:ser>
        <c:ser>
          <c:idx val="17"/>
          <c:order val="5"/>
          <c:tx>
            <c:v>60, 120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ANALYSIS'!$AG$190:$AL$190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93.75</c:v>
                </c:pt>
                <c:pt idx="4">
                  <c:v>100</c:v>
                </c:pt>
                <c:pt idx="5">
                  <c:v>66.666666666666657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A3-4AC4-8916-78DDDABED728}"/>
            </c:ext>
          </c:extLst>
        </c:ser>
        <c:ser>
          <c:idx val="18"/>
          <c:order val="6"/>
          <c:tx>
            <c:v>120, 120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ANALYSIS'!$AG$192:$AL$192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91.666666666666657</c:v>
                </c:pt>
                <c:pt idx="4">
                  <c:v>50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A3-4AC4-8916-78DDDABED728}"/>
            </c:ext>
          </c:extLst>
        </c:ser>
        <c:ser>
          <c:idx val="0"/>
          <c:order val="7"/>
          <c:tx>
            <c:v>10, 180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ANALYSIS'!$AM$188:$AR$188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80</c:v>
                </c:pt>
                <c:pt idx="4">
                  <c:v>80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A3-4AC4-8916-78DDDABED728}"/>
            </c:ext>
          </c:extLst>
        </c:ser>
        <c:ser>
          <c:idx val="4"/>
          <c:order val="8"/>
          <c:tx>
            <c:v>30, 180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ANALYSIS'!$AM$189:$AR$189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</c:v>
                </c:pt>
                <c:pt idx="4">
                  <c:v>86.36363636363636</c:v>
                </c:pt>
                <c:pt idx="5">
                  <c:v>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A3-4AC4-8916-78DDDABED728}"/>
            </c:ext>
          </c:extLst>
        </c:ser>
        <c:ser>
          <c:idx val="5"/>
          <c:order val="9"/>
          <c:tx>
            <c:v>60, 180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ANALYSIS'!$AM$190:$AR$190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11.76470588235294</c:v>
                </c:pt>
                <c:pt idx="3">
                  <c:v>100</c:v>
                </c:pt>
                <c:pt idx="4">
                  <c:v>80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A3-4AC4-8916-78DDDABED728}"/>
            </c:ext>
          </c:extLst>
        </c:ser>
        <c:ser>
          <c:idx val="6"/>
          <c:order val="10"/>
          <c:tx>
            <c:v>90, 180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ANALYSIS'!$AM$191:$AR$191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12.5</c:v>
                </c:pt>
                <c:pt idx="3">
                  <c:v>91.666666666666657</c:v>
                </c:pt>
                <c:pt idx="4">
                  <c:v>66.666666666666657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A3-4AC4-8916-78DDDABED728}"/>
            </c:ext>
          </c:extLst>
        </c:ser>
        <c:ser>
          <c:idx val="7"/>
          <c:order val="11"/>
          <c:tx>
            <c:v>180, 180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ANALYSIS'!$AM$193:$AR$193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85.714285714285708</c:v>
                </c:pt>
                <c:pt idx="4">
                  <c:v>70</c:v>
                </c:pt>
                <c:pt idx="5">
                  <c:v>55.555555555555557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BA3-4AC4-8916-78DDDABED728}"/>
            </c:ext>
          </c:extLst>
        </c:ser>
        <c:ser>
          <c:idx val="8"/>
          <c:order val="12"/>
          <c:tx>
            <c:v>10, 360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ANALYSIS'!$AS$188:$AX$188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12.5</c:v>
                </c:pt>
                <c:pt idx="4">
                  <c:v>90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BA3-4AC4-8916-78DDDABED728}"/>
            </c:ext>
          </c:extLst>
        </c:ser>
        <c:ser>
          <c:idx val="9"/>
          <c:order val="13"/>
          <c:tx>
            <c:v>30,360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ANALYSIS'!$AS$189:$AX$189</c:f>
              <c:numCache>
                <c:formatCode>General</c:formatCode>
                <c:ptCount val="6"/>
                <c:pt idx="0">
                  <c:v>0</c:v>
                </c:pt>
                <c:pt idx="1">
                  <c:v>4.1666666666666661</c:v>
                </c:pt>
                <c:pt idx="2">
                  <c:v>6.666666666666667</c:v>
                </c:pt>
                <c:pt idx="3">
                  <c:v>33.333333333333329</c:v>
                </c:pt>
                <c:pt idx="4">
                  <c:v>143.75</c:v>
                </c:pt>
                <c:pt idx="5">
                  <c:v>56.25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BA3-4AC4-8916-78DDDABED728}"/>
            </c:ext>
          </c:extLst>
        </c:ser>
        <c:ser>
          <c:idx val="10"/>
          <c:order val="14"/>
          <c:tx>
            <c:v>60, 360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ANALYSIS'!$AS$190:$AX$190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90.476190476190482</c:v>
                </c:pt>
                <c:pt idx="4">
                  <c:v>100</c:v>
                </c:pt>
                <c:pt idx="5">
                  <c:v>84.615384615384613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BA3-4AC4-8916-78DDDABED728}"/>
            </c:ext>
          </c:extLst>
        </c:ser>
        <c:ser>
          <c:idx val="11"/>
          <c:order val="15"/>
          <c:tx>
            <c:v>90, 360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ANALYSIS'!$AS$191:$AX$191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90.909090909090907</c:v>
                </c:pt>
                <c:pt idx="4">
                  <c:v>93.333333333333329</c:v>
                </c:pt>
                <c:pt idx="5">
                  <c:v>88.888888888888886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BA3-4AC4-8916-78DDDABED728}"/>
            </c:ext>
          </c:extLst>
        </c:ser>
        <c:ser>
          <c:idx val="12"/>
          <c:order val="16"/>
          <c:tx>
            <c:v>120, 360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ANALYSIS'!$AS$192:$AX$192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4.5454545454545459</c:v>
                </c:pt>
                <c:pt idx="3">
                  <c:v>83.333333333333343</c:v>
                </c:pt>
                <c:pt idx="4">
                  <c:v>93.333333333333329</c:v>
                </c:pt>
                <c:pt idx="5">
                  <c:v>83.333333333333343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BA3-4AC4-8916-78DDDABED728}"/>
            </c:ext>
          </c:extLst>
        </c:ser>
        <c:ser>
          <c:idx val="13"/>
          <c:order val="17"/>
          <c:tx>
            <c:v>180,360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ANALYSIS'!$AS$193:$AX$193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11.76470588235294</c:v>
                </c:pt>
                <c:pt idx="3">
                  <c:v>90</c:v>
                </c:pt>
                <c:pt idx="4">
                  <c:v>100</c:v>
                </c:pt>
                <c:pt idx="5">
                  <c:v>78.571428571428569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BA3-4AC4-8916-78DDDABED728}"/>
            </c:ext>
          </c:extLst>
        </c:ser>
        <c:ser>
          <c:idx val="14"/>
          <c:order val="18"/>
          <c:tx>
            <c:v>360, 360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ANALYSIS'!$AS$194:$AX$194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4.3478260869565215</c:v>
                </c:pt>
                <c:pt idx="3">
                  <c:v>81.818181818181827</c:v>
                </c:pt>
                <c:pt idx="4">
                  <c:v>85</c:v>
                </c:pt>
                <c:pt idx="5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BA3-4AC4-8916-78DDDABED7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Minutes</a:t>
                </a:r>
              </a:p>
            </c:rich>
          </c:tx>
          <c:layout>
            <c:manualLayout>
              <c:xMode val="edge"/>
              <c:yMode val="edge"/>
              <c:x val="1.5782217821013186E-2"/>
              <c:y val="0.50688926819796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400"/>
              <a:t>Number of </a:t>
            </a:r>
            <a:r>
              <a:rPr lang="it-IT" sz="1400" baseline="0"/>
              <a:t>solutions resulted TP for at least 1 system mode across </a:t>
            </a:r>
            <a:r>
              <a:rPr lang="it-IT" sz="1400"/>
              <a:t>different workload intensities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10, 60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ANALYSIS'!$AA$215:$AF$215</c:f>
              <c:numCache>
                <c:formatCode>General</c:formatCode>
                <c:ptCount val="6"/>
                <c:pt idx="1">
                  <c:v>4</c:v>
                </c:pt>
                <c:pt idx="2">
                  <c:v>8</c:v>
                </c:pt>
                <c:pt idx="3">
                  <c:v>2</c:v>
                </c:pt>
                <c:pt idx="4">
                  <c:v>6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1-4036-B01F-84F2A7D8EABF}"/>
            </c:ext>
          </c:extLst>
        </c:ser>
        <c:ser>
          <c:idx val="2"/>
          <c:order val="1"/>
          <c:tx>
            <c:v>30, 60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ANALYSIS'!$AA$216:$AF$216</c:f>
              <c:numCache>
                <c:formatCode>General</c:formatCode>
                <c:ptCount val="6"/>
                <c:pt idx="1">
                  <c:v>2</c:v>
                </c:pt>
                <c:pt idx="2">
                  <c:v>4</c:v>
                </c:pt>
                <c:pt idx="3">
                  <c:v>8</c:v>
                </c:pt>
                <c:pt idx="4">
                  <c:v>9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D1-4036-B01F-84F2A7D8EABF}"/>
            </c:ext>
          </c:extLst>
        </c:ser>
        <c:ser>
          <c:idx val="3"/>
          <c:order val="2"/>
          <c:tx>
            <c:v>60, 60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ANALYSIS'!$AA$217:$AF$217</c:f>
              <c:numCache>
                <c:formatCode>General</c:formatCode>
                <c:ptCount val="6"/>
                <c:pt idx="2">
                  <c:v>2</c:v>
                </c:pt>
                <c:pt idx="3">
                  <c:v>10</c:v>
                </c:pt>
                <c:pt idx="4">
                  <c:v>3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8D1-4036-B01F-84F2A7D8EABF}"/>
            </c:ext>
          </c:extLst>
        </c:ser>
        <c:ser>
          <c:idx val="15"/>
          <c:order val="3"/>
          <c:tx>
            <c:v>10, 120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ANALYSIS'!$AG$215:$AL$215</c:f>
              <c:numCache>
                <c:formatCode>General</c:formatCode>
                <c:ptCount val="6"/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8D1-4036-B01F-84F2A7D8EABF}"/>
            </c:ext>
          </c:extLst>
        </c:ser>
        <c:ser>
          <c:idx val="16"/>
          <c:order val="4"/>
          <c:tx>
            <c:v>30, 120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ANALYSIS'!$AG$216:$AL$216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7</c:v>
                </c:pt>
                <c:pt idx="3">
                  <c:v>14</c:v>
                </c:pt>
                <c:pt idx="4">
                  <c:v>8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8D1-4036-B01F-84F2A7D8EABF}"/>
            </c:ext>
          </c:extLst>
        </c:ser>
        <c:ser>
          <c:idx val="17"/>
          <c:order val="5"/>
          <c:tx>
            <c:v>60, 120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ANALYSIS'!$AG$217:$AL$217</c:f>
              <c:numCache>
                <c:formatCode>General</c:formatCode>
                <c:ptCount val="6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16</c:v>
                </c:pt>
                <c:pt idx="4">
                  <c:v>6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8D1-4036-B01F-84F2A7D8EABF}"/>
            </c:ext>
          </c:extLst>
        </c:ser>
        <c:ser>
          <c:idx val="18"/>
          <c:order val="6"/>
          <c:tx>
            <c:v>120, 120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ANALYSIS'!$AG$219:$AL$219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10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8D1-4036-B01F-84F2A7D8EABF}"/>
            </c:ext>
          </c:extLst>
        </c:ser>
        <c:ser>
          <c:idx val="0"/>
          <c:order val="7"/>
          <c:tx>
            <c:v>10, 180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ANALYSIS'!$AM$215:$AR$215</c:f>
              <c:numCache>
                <c:formatCode>General</c:formatCode>
                <c:ptCount val="6"/>
                <c:pt idx="2">
                  <c:v>4</c:v>
                </c:pt>
                <c:pt idx="3">
                  <c:v>9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D1-4036-B01F-84F2A7D8EABF}"/>
            </c:ext>
          </c:extLst>
        </c:ser>
        <c:ser>
          <c:idx val="4"/>
          <c:order val="8"/>
          <c:tx>
            <c:v>30, 180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ANALYSIS'!$AM$216:$AR$216</c:f>
              <c:numCache>
                <c:formatCode>General</c:formatCode>
                <c:ptCount val="6"/>
                <c:pt idx="0">
                  <c:v>3</c:v>
                </c:pt>
                <c:pt idx="1">
                  <c:v>6</c:v>
                </c:pt>
                <c:pt idx="2">
                  <c:v>11</c:v>
                </c:pt>
                <c:pt idx="3">
                  <c:v>30</c:v>
                </c:pt>
                <c:pt idx="4">
                  <c:v>20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8D1-4036-B01F-84F2A7D8EABF}"/>
            </c:ext>
          </c:extLst>
        </c:ser>
        <c:ser>
          <c:idx val="5"/>
          <c:order val="9"/>
          <c:tx>
            <c:v>60, 180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ANALYSIS'!$AM$217:$AR$217</c:f>
              <c:numCache>
                <c:formatCode>General</c:formatCode>
                <c:ptCount val="6"/>
                <c:pt idx="1">
                  <c:v>2</c:v>
                </c:pt>
                <c:pt idx="2">
                  <c:v>8</c:v>
                </c:pt>
                <c:pt idx="3">
                  <c:v>17</c:v>
                </c:pt>
                <c:pt idx="4">
                  <c:v>10</c:v>
                </c:pt>
                <c:pt idx="5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8D1-4036-B01F-84F2A7D8EABF}"/>
            </c:ext>
          </c:extLst>
        </c:ser>
        <c:ser>
          <c:idx val="6"/>
          <c:order val="10"/>
          <c:tx>
            <c:v>90, 180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ANALYSIS'!$AM$218:$AR$218</c:f>
              <c:numCache>
                <c:formatCode>General</c:formatCode>
                <c:ptCount val="6"/>
                <c:pt idx="1">
                  <c:v>2</c:v>
                </c:pt>
                <c:pt idx="2">
                  <c:v>9</c:v>
                </c:pt>
                <c:pt idx="3">
                  <c:v>12</c:v>
                </c:pt>
                <c:pt idx="4">
                  <c:v>11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D1-4036-B01F-84F2A7D8EABF}"/>
            </c:ext>
          </c:extLst>
        </c:ser>
        <c:ser>
          <c:idx val="7"/>
          <c:order val="11"/>
          <c:tx>
            <c:v>180, 180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ANALYSIS'!$AM$220:$AR$220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9</c:v>
                </c:pt>
                <c:pt idx="3">
                  <c:v>14</c:v>
                </c:pt>
                <c:pt idx="4">
                  <c:v>10</c:v>
                </c:pt>
                <c:pt idx="5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8D1-4036-B01F-84F2A7D8EABF}"/>
            </c:ext>
          </c:extLst>
        </c:ser>
        <c:ser>
          <c:idx val="8"/>
          <c:order val="12"/>
          <c:tx>
            <c:v>10, 360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ANALYSIS'!$AS$215:$AX$215</c:f>
              <c:numCache>
                <c:formatCode>General</c:formatCode>
                <c:ptCount val="6"/>
                <c:pt idx="2">
                  <c:v>2</c:v>
                </c:pt>
                <c:pt idx="3">
                  <c:v>6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8D1-4036-B01F-84F2A7D8EABF}"/>
            </c:ext>
          </c:extLst>
        </c:ser>
        <c:ser>
          <c:idx val="9"/>
          <c:order val="13"/>
          <c:tx>
            <c:v>30,360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ANALYSIS'!$AS$216:$AX$216</c:f>
              <c:numCache>
                <c:formatCode>General</c:formatCode>
                <c:ptCount val="6"/>
                <c:pt idx="1">
                  <c:v>6</c:v>
                </c:pt>
                <c:pt idx="2">
                  <c:v>22</c:v>
                </c:pt>
                <c:pt idx="3">
                  <c:v>21</c:v>
                </c:pt>
                <c:pt idx="4">
                  <c:v>26</c:v>
                </c:pt>
                <c:pt idx="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D1-4036-B01F-84F2A7D8EABF}"/>
            </c:ext>
          </c:extLst>
        </c:ser>
        <c:ser>
          <c:idx val="10"/>
          <c:order val="14"/>
          <c:tx>
            <c:v>60, 360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ANALYSIS'!$AS$217:$AX$217</c:f>
              <c:numCache>
                <c:formatCode>General</c:formatCode>
                <c:ptCount val="6"/>
                <c:pt idx="0">
                  <c:v>5</c:v>
                </c:pt>
                <c:pt idx="1">
                  <c:v>10</c:v>
                </c:pt>
                <c:pt idx="2">
                  <c:v>30</c:v>
                </c:pt>
                <c:pt idx="3">
                  <c:v>42</c:v>
                </c:pt>
                <c:pt idx="4">
                  <c:v>23</c:v>
                </c:pt>
                <c:pt idx="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8D1-4036-B01F-84F2A7D8EABF}"/>
            </c:ext>
          </c:extLst>
        </c:ser>
        <c:ser>
          <c:idx val="11"/>
          <c:order val="15"/>
          <c:tx>
            <c:v>90, 360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ANALYSIS'!$AS$218:$AX$218</c:f>
              <c:numCache>
                <c:formatCode>General</c:formatCode>
                <c:ptCount val="6"/>
                <c:pt idx="1">
                  <c:v>7</c:v>
                </c:pt>
                <c:pt idx="2">
                  <c:v>18</c:v>
                </c:pt>
                <c:pt idx="3">
                  <c:v>22</c:v>
                </c:pt>
                <c:pt idx="4">
                  <c:v>14</c:v>
                </c:pt>
                <c:pt idx="5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8D1-4036-B01F-84F2A7D8EABF}"/>
            </c:ext>
          </c:extLst>
        </c:ser>
        <c:ser>
          <c:idx val="12"/>
          <c:order val="16"/>
          <c:tx>
            <c:v>120, 360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ANALYSIS'!$AS$219:$AX$219</c:f>
              <c:numCache>
                <c:formatCode>General</c:formatCode>
                <c:ptCount val="6"/>
                <c:pt idx="0">
                  <c:v>1</c:v>
                </c:pt>
                <c:pt idx="1">
                  <c:v>7</c:v>
                </c:pt>
                <c:pt idx="2">
                  <c:v>15</c:v>
                </c:pt>
                <c:pt idx="3">
                  <c:v>18</c:v>
                </c:pt>
                <c:pt idx="4">
                  <c:v>15</c:v>
                </c:pt>
                <c:pt idx="5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8D1-4036-B01F-84F2A7D8EABF}"/>
            </c:ext>
          </c:extLst>
        </c:ser>
        <c:ser>
          <c:idx val="13"/>
          <c:order val="17"/>
          <c:tx>
            <c:v>180,360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ANALYSIS'!$AS$220:$AX$220</c:f>
              <c:numCache>
                <c:formatCode>General</c:formatCode>
                <c:ptCount val="6"/>
                <c:pt idx="1">
                  <c:v>3</c:v>
                </c:pt>
                <c:pt idx="2">
                  <c:v>10</c:v>
                </c:pt>
                <c:pt idx="3">
                  <c:v>10</c:v>
                </c:pt>
                <c:pt idx="4">
                  <c:v>6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8D1-4036-B01F-84F2A7D8EABF}"/>
            </c:ext>
          </c:extLst>
        </c:ser>
        <c:ser>
          <c:idx val="14"/>
          <c:order val="18"/>
          <c:tx>
            <c:v>360, 360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ANALYSIS'!$AS$221:$AX$221</c:f>
              <c:numCache>
                <c:formatCode>General</c:formatCode>
                <c:ptCount val="6"/>
                <c:pt idx="1">
                  <c:v>4</c:v>
                </c:pt>
                <c:pt idx="2">
                  <c:v>16</c:v>
                </c:pt>
                <c:pt idx="3">
                  <c:v>11</c:v>
                </c:pt>
                <c:pt idx="4">
                  <c:v>20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8D1-4036-B01F-84F2A7D8E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Minutes</a:t>
                </a:r>
              </a:p>
            </c:rich>
          </c:tx>
          <c:layout>
            <c:manualLayout>
              <c:xMode val="edge"/>
              <c:yMode val="edge"/>
              <c:x val="1.5782217821013186E-2"/>
              <c:y val="0.50688926819796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400"/>
              <a:t>Percentage of </a:t>
            </a:r>
            <a:r>
              <a:rPr lang="it-IT" sz="1400" baseline="0"/>
              <a:t>solutions (over solution set size) resulted TP for at least 1 system mode across </a:t>
            </a:r>
            <a:r>
              <a:rPr lang="it-IT" sz="1400"/>
              <a:t>different workload intensities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10, 60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ANALYSIS'!$AA$238:$AF$238</c:f>
              <c:numCache>
                <c:formatCode>General</c:formatCode>
                <c:ptCount val="6"/>
                <c:pt idx="0">
                  <c:v>0</c:v>
                </c:pt>
                <c:pt idx="1">
                  <c:v>44.444444444444443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B8-4FAB-8951-17539B34F8CE}"/>
            </c:ext>
          </c:extLst>
        </c:ser>
        <c:ser>
          <c:idx val="2"/>
          <c:order val="1"/>
          <c:tx>
            <c:v>30, 60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ANALYSIS'!$AA$239:$AF$239</c:f>
              <c:numCache>
                <c:formatCode>General</c:formatCode>
                <c:ptCount val="6"/>
                <c:pt idx="0">
                  <c:v>0</c:v>
                </c:pt>
                <c:pt idx="1">
                  <c:v>22.222222222222221</c:v>
                </c:pt>
                <c:pt idx="2">
                  <c:v>44.444444444444443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B8-4FAB-8951-17539B34F8CE}"/>
            </c:ext>
          </c:extLst>
        </c:ser>
        <c:ser>
          <c:idx val="3"/>
          <c:order val="2"/>
          <c:tx>
            <c:v>60, 60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ANALYSIS'!$AA$240:$AF$240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50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B8-4FAB-8951-17539B34F8CE}"/>
            </c:ext>
          </c:extLst>
        </c:ser>
        <c:ser>
          <c:idx val="15"/>
          <c:order val="3"/>
          <c:tx>
            <c:v>10, 120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ANALYSIS'!$AG$238:$AL$238</c:f>
              <c:numCache>
                <c:formatCode>General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40</c:v>
                </c:pt>
                <c:pt idx="3">
                  <c:v>100</c:v>
                </c:pt>
                <c:pt idx="4">
                  <c:v>100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B8-4FAB-8951-17539B34F8CE}"/>
            </c:ext>
          </c:extLst>
        </c:ser>
        <c:ser>
          <c:idx val="16"/>
          <c:order val="4"/>
          <c:tx>
            <c:v>30, 120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ANALYSIS'!$AG$239:$AL$239</c:f>
              <c:numCache>
                <c:formatCode>General</c:formatCode>
                <c:ptCount val="6"/>
                <c:pt idx="0">
                  <c:v>6.666666666666667</c:v>
                </c:pt>
                <c:pt idx="1">
                  <c:v>19.230769230769234</c:v>
                </c:pt>
                <c:pt idx="2">
                  <c:v>100</c:v>
                </c:pt>
                <c:pt idx="3">
                  <c:v>100</c:v>
                </c:pt>
                <c:pt idx="4">
                  <c:v>80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B8-4FAB-8951-17539B34F8CE}"/>
            </c:ext>
          </c:extLst>
        </c:ser>
        <c:ser>
          <c:idx val="17"/>
          <c:order val="5"/>
          <c:tx>
            <c:v>60, 120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ANALYSIS'!$AG$240:$AL$240</c:f>
              <c:numCache>
                <c:formatCode>General</c:formatCode>
                <c:ptCount val="6"/>
                <c:pt idx="0">
                  <c:v>9.0909090909090917</c:v>
                </c:pt>
                <c:pt idx="1">
                  <c:v>20</c:v>
                </c:pt>
                <c:pt idx="2">
                  <c:v>29.411764705882355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B8-4FAB-8951-17539B34F8CE}"/>
            </c:ext>
          </c:extLst>
        </c:ser>
        <c:ser>
          <c:idx val="18"/>
          <c:order val="6"/>
          <c:tx>
            <c:v>120, 120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ANALYSIS'!$AG$242:$AL$242</c:f>
              <c:numCache>
                <c:formatCode>General</c:formatCode>
                <c:ptCount val="6"/>
                <c:pt idx="0">
                  <c:v>7.6923076923076925</c:v>
                </c:pt>
                <c:pt idx="1">
                  <c:v>14.285714285714285</c:v>
                </c:pt>
                <c:pt idx="2">
                  <c:v>71.428571428571431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B8-4FAB-8951-17539B34F8CE}"/>
            </c:ext>
          </c:extLst>
        </c:ser>
        <c:ser>
          <c:idx val="0"/>
          <c:order val="7"/>
          <c:tx>
            <c:v>10, 180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ANALYSIS'!$AM$238:$AR$238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40</c:v>
                </c:pt>
                <c:pt idx="3">
                  <c:v>90</c:v>
                </c:pt>
                <c:pt idx="4">
                  <c:v>80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5B8-4FAB-8951-17539B34F8CE}"/>
            </c:ext>
          </c:extLst>
        </c:ser>
        <c:ser>
          <c:idx val="4"/>
          <c:order val="8"/>
          <c:tx>
            <c:v>30, 180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ANALYSIS'!$AM$239:$AR$239</c:f>
              <c:numCache>
                <c:formatCode>General</c:formatCode>
                <c:ptCount val="6"/>
                <c:pt idx="0">
                  <c:v>30</c:v>
                </c:pt>
                <c:pt idx="1">
                  <c:v>25</c:v>
                </c:pt>
                <c:pt idx="2">
                  <c:v>55.000000000000007</c:v>
                </c:pt>
                <c:pt idx="3">
                  <c:v>100</c:v>
                </c:pt>
                <c:pt idx="4">
                  <c:v>90.909090909090907</c:v>
                </c:pt>
                <c:pt idx="5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B8-4FAB-8951-17539B34F8CE}"/>
            </c:ext>
          </c:extLst>
        </c:ser>
        <c:ser>
          <c:idx val="5"/>
          <c:order val="9"/>
          <c:tx>
            <c:v>60, 180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ANALYSIS'!$AM$240:$AR$240</c:f>
              <c:numCache>
                <c:formatCode>General</c:formatCode>
                <c:ptCount val="6"/>
                <c:pt idx="0">
                  <c:v>0</c:v>
                </c:pt>
                <c:pt idx="1">
                  <c:v>11.76470588235294</c:v>
                </c:pt>
                <c:pt idx="2">
                  <c:v>47.058823529411761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5B8-4FAB-8951-17539B34F8CE}"/>
            </c:ext>
          </c:extLst>
        </c:ser>
        <c:ser>
          <c:idx val="6"/>
          <c:order val="10"/>
          <c:tx>
            <c:v>90, 180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ANALYSIS'!$AM$241:$AR$241</c:f>
              <c:numCache>
                <c:formatCode>General</c:formatCode>
                <c:ptCount val="6"/>
                <c:pt idx="0">
                  <c:v>0</c:v>
                </c:pt>
                <c:pt idx="1">
                  <c:v>18.181818181818183</c:v>
                </c:pt>
                <c:pt idx="2">
                  <c:v>56.25</c:v>
                </c:pt>
                <c:pt idx="3">
                  <c:v>100</c:v>
                </c:pt>
                <c:pt idx="4">
                  <c:v>91.666666666666657</c:v>
                </c:pt>
                <c:pt idx="5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5B8-4FAB-8951-17539B34F8CE}"/>
            </c:ext>
          </c:extLst>
        </c:ser>
        <c:ser>
          <c:idx val="7"/>
          <c:order val="11"/>
          <c:tx>
            <c:v>180, 180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ANALYSIS'!$AM$243:$AR$243</c:f>
              <c:numCache>
                <c:formatCode>General</c:formatCode>
                <c:ptCount val="6"/>
                <c:pt idx="0">
                  <c:v>6.666666666666667</c:v>
                </c:pt>
                <c:pt idx="1">
                  <c:v>11.76470588235294</c:v>
                </c:pt>
                <c:pt idx="2">
                  <c:v>81.818181818181827</c:v>
                </c:pt>
                <c:pt idx="3">
                  <c:v>100</c:v>
                </c:pt>
                <c:pt idx="4">
                  <c:v>100</c:v>
                </c:pt>
                <c:pt idx="5">
                  <c:v>88.888888888888886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5B8-4FAB-8951-17539B34F8CE}"/>
            </c:ext>
          </c:extLst>
        </c:ser>
        <c:ser>
          <c:idx val="8"/>
          <c:order val="12"/>
          <c:tx>
            <c:v>10, 360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ANALYSIS'!$AS$238:$AX$238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20</c:v>
                </c:pt>
                <c:pt idx="3">
                  <c:v>75</c:v>
                </c:pt>
                <c:pt idx="4">
                  <c:v>90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5B8-4FAB-8951-17539B34F8CE}"/>
            </c:ext>
          </c:extLst>
        </c:ser>
        <c:ser>
          <c:idx val="9"/>
          <c:order val="13"/>
          <c:tx>
            <c:v>30,360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ANALYSIS'!$AS$239:$AX$239</c:f>
              <c:numCache>
                <c:formatCode>General</c:formatCode>
                <c:ptCount val="6"/>
                <c:pt idx="0">
                  <c:v>0</c:v>
                </c:pt>
                <c:pt idx="1">
                  <c:v>25</c:v>
                </c:pt>
                <c:pt idx="2">
                  <c:v>73.333333333333329</c:v>
                </c:pt>
                <c:pt idx="3">
                  <c:v>77.777777777777786</c:v>
                </c:pt>
                <c:pt idx="4">
                  <c:v>162.5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5B8-4FAB-8951-17539B34F8CE}"/>
            </c:ext>
          </c:extLst>
        </c:ser>
        <c:ser>
          <c:idx val="10"/>
          <c:order val="14"/>
          <c:tx>
            <c:v>60, 360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ANALYSIS'!$AS$240:$AX$240</c:f>
              <c:numCache>
                <c:formatCode>General</c:formatCode>
                <c:ptCount val="6"/>
                <c:pt idx="0">
                  <c:v>20.833333333333336</c:v>
                </c:pt>
                <c:pt idx="1">
                  <c:v>31.25</c:v>
                </c:pt>
                <c:pt idx="2">
                  <c:v>75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B8-4FAB-8951-17539B34F8CE}"/>
            </c:ext>
          </c:extLst>
        </c:ser>
        <c:ser>
          <c:idx val="11"/>
          <c:order val="15"/>
          <c:tx>
            <c:v>90, 360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ANALYSIS'!$AS$241:$AX$241</c:f>
              <c:numCache>
                <c:formatCode>General</c:formatCode>
                <c:ptCount val="6"/>
                <c:pt idx="0">
                  <c:v>0</c:v>
                </c:pt>
                <c:pt idx="1">
                  <c:v>26.923076923076923</c:v>
                </c:pt>
                <c:pt idx="2">
                  <c:v>60</c:v>
                </c:pt>
                <c:pt idx="3">
                  <c:v>100</c:v>
                </c:pt>
                <c:pt idx="4">
                  <c:v>93.333333333333329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5B8-4FAB-8951-17539B34F8CE}"/>
            </c:ext>
          </c:extLst>
        </c:ser>
        <c:ser>
          <c:idx val="12"/>
          <c:order val="16"/>
          <c:tx>
            <c:v>120, 360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ANALYSIS'!$AS$242:$AX$242</c:f>
              <c:numCache>
                <c:formatCode>General</c:formatCode>
                <c:ptCount val="6"/>
                <c:pt idx="0">
                  <c:v>7.6923076923076925</c:v>
                </c:pt>
                <c:pt idx="1">
                  <c:v>30.434782608695656</c:v>
                </c:pt>
                <c:pt idx="2">
                  <c:v>68.181818181818173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5B8-4FAB-8951-17539B34F8CE}"/>
            </c:ext>
          </c:extLst>
        </c:ser>
        <c:ser>
          <c:idx val="13"/>
          <c:order val="17"/>
          <c:tx>
            <c:v>180,360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ANALYSIS'!$AS$243:$AX$243</c:f>
              <c:numCache>
                <c:formatCode>General</c:formatCode>
                <c:ptCount val="6"/>
                <c:pt idx="0">
                  <c:v>0</c:v>
                </c:pt>
                <c:pt idx="1">
                  <c:v>13.636363636363635</c:v>
                </c:pt>
                <c:pt idx="2">
                  <c:v>58.82352941176471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5B8-4FAB-8951-17539B34F8CE}"/>
            </c:ext>
          </c:extLst>
        </c:ser>
        <c:ser>
          <c:idx val="14"/>
          <c:order val="18"/>
          <c:tx>
            <c:v>360, 360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ANALYSIS'!$AS$244:$AX$244</c:f>
              <c:numCache>
                <c:formatCode>General</c:formatCode>
                <c:ptCount val="6"/>
                <c:pt idx="0">
                  <c:v>0</c:v>
                </c:pt>
                <c:pt idx="1">
                  <c:v>20</c:v>
                </c:pt>
                <c:pt idx="2">
                  <c:v>69.565217391304344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B8-4FAB-8951-17539B34F8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Minutes</a:t>
                </a:r>
              </a:p>
            </c:rich>
          </c:tx>
          <c:layout>
            <c:manualLayout>
              <c:xMode val="edge"/>
              <c:yMode val="edge"/>
              <c:x val="1.5782217821013186E-2"/>
              <c:y val="0.50688926819796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Per</a:t>
            </a:r>
            <a:r>
              <a:rPr lang="en-US" sz="1600" b="1" baseline="0"/>
              <a:t> workload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2TPs-solutions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ANALYSIS'!$BA$163:$BF$163</c:f>
              <c:numCache>
                <c:formatCode>General</c:formatCode>
                <c:ptCount val="6"/>
                <c:pt idx="0">
                  <c:v>0</c:v>
                </c:pt>
                <c:pt idx="1">
                  <c:v>5.2631578947368418E-2</c:v>
                </c:pt>
                <c:pt idx="2">
                  <c:v>1</c:v>
                </c:pt>
                <c:pt idx="3">
                  <c:v>12.421052631578947</c:v>
                </c:pt>
                <c:pt idx="4">
                  <c:v>9.9473684210526319</c:v>
                </c:pt>
                <c:pt idx="5">
                  <c:v>4.6842105263157894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CF-4D47-A958-5B599EC17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</a:t>
                </a:r>
                <a:r>
                  <a:rPr lang="it-IT" baseline="0"/>
                  <a:t>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population size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2TPs-solutions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ANALYSIS'!$BA$30:$BG$30</c:f>
              <c:numCache>
                <c:formatCode>General</c:formatCode>
                <c:ptCount val="7"/>
                <c:pt idx="0">
                  <c:v>10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180</c:v>
                </c:pt>
                <c:pt idx="6">
                  <c:v>360</c:v>
                </c:pt>
              </c:numCache>
            </c:numRef>
          </c:cat>
          <c:val>
            <c:numRef>
              <c:f>'NSGAII ANALYSIS'!$BA$166:$BG$166</c:f>
              <c:numCache>
                <c:formatCode>General</c:formatCode>
                <c:ptCount val="7"/>
                <c:pt idx="0">
                  <c:v>2.125</c:v>
                </c:pt>
                <c:pt idx="1">
                  <c:v>5.75</c:v>
                </c:pt>
                <c:pt idx="2">
                  <c:v>5.875</c:v>
                </c:pt>
                <c:pt idx="3">
                  <c:v>5.75</c:v>
                </c:pt>
                <c:pt idx="4">
                  <c:v>4.5</c:v>
                </c:pt>
                <c:pt idx="5">
                  <c:v>4.333333333333333</c:v>
                </c:pt>
                <c:pt idx="6">
                  <c:v>4.833333333333333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7D-4C66-8240-B3FA77723A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Population</a:t>
                </a:r>
                <a:r>
                  <a:rPr lang="it-IT" baseline="0"/>
                  <a:t> size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evaluations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2TPs-solutions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ANALYSIS'!$BA$35:$BD$35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2">
                  <c:v>180</c:v>
                </c:pt>
                <c:pt idx="3">
                  <c:v>360</c:v>
                </c:pt>
              </c:numCache>
            </c:numRef>
          </c:cat>
          <c:val>
            <c:numRef>
              <c:f>'NSGAII ANALYSIS'!$BA$169:$BD$169</c:f>
              <c:numCache>
                <c:formatCode>General</c:formatCode>
                <c:ptCount val="4"/>
                <c:pt idx="0">
                  <c:v>2.3333333333333335</c:v>
                </c:pt>
                <c:pt idx="1">
                  <c:v>3.125</c:v>
                </c:pt>
                <c:pt idx="2">
                  <c:v>5.0666666666666664</c:v>
                </c:pt>
                <c:pt idx="3">
                  <c:v>6.3095238095238093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5-4714-8FF0-3AA2A2F31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epochs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2TPs-solutions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ANALYSIS'!$BA$40:$BH$40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36</c:v>
                </c:pt>
              </c:numCache>
            </c:numRef>
          </c:cat>
          <c:val>
            <c:numRef>
              <c:f>'NSGAII ANALYSIS'!$BA$172:$BH$172</c:f>
              <c:numCache>
                <c:formatCode>General</c:formatCode>
                <c:ptCount val="8"/>
                <c:pt idx="0">
                  <c:v>3.2916666666666665</c:v>
                </c:pt>
                <c:pt idx="1">
                  <c:v>3.9166666666666665</c:v>
                </c:pt>
                <c:pt idx="2">
                  <c:v>6.166666666666667</c:v>
                </c:pt>
                <c:pt idx="3">
                  <c:v>5.75</c:v>
                </c:pt>
                <c:pt idx="4">
                  <c:v>7.6111111111111107</c:v>
                </c:pt>
                <c:pt idx="5">
                  <c:v>4.583333333333333</c:v>
                </c:pt>
                <c:pt idx="6">
                  <c:v>8</c:v>
                </c:pt>
                <c:pt idx="7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6D-4312-86FD-E17D4D364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Custom NSGA-II configuration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2TPs-solutions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'NSGAII ANALYSIS'!$BA$45:$BS$45</c:f>
              <c:strCache>
                <c:ptCount val="19"/>
                <c:pt idx="0">
                  <c:v>10, 60</c:v>
                </c:pt>
                <c:pt idx="1">
                  <c:v>30, 60</c:v>
                </c:pt>
                <c:pt idx="2">
                  <c:v>60, 60</c:v>
                </c:pt>
                <c:pt idx="3">
                  <c:v>10, 120</c:v>
                </c:pt>
                <c:pt idx="4">
                  <c:v>30, 120</c:v>
                </c:pt>
                <c:pt idx="5">
                  <c:v>60, 120</c:v>
                </c:pt>
                <c:pt idx="6">
                  <c:v>120, 120</c:v>
                </c:pt>
                <c:pt idx="7">
                  <c:v>10, 180</c:v>
                </c:pt>
                <c:pt idx="8">
                  <c:v>30, 180</c:v>
                </c:pt>
                <c:pt idx="9">
                  <c:v>60, 180</c:v>
                </c:pt>
                <c:pt idx="10">
                  <c:v>90, 180</c:v>
                </c:pt>
                <c:pt idx="11">
                  <c:v>180, 180</c:v>
                </c:pt>
                <c:pt idx="12">
                  <c:v>10, 360</c:v>
                </c:pt>
                <c:pt idx="13">
                  <c:v>30, 360</c:v>
                </c:pt>
                <c:pt idx="14">
                  <c:v>60, 360</c:v>
                </c:pt>
                <c:pt idx="15">
                  <c:v>90, 360</c:v>
                </c:pt>
                <c:pt idx="16">
                  <c:v>120, 360</c:v>
                </c:pt>
                <c:pt idx="17">
                  <c:v>180, 360</c:v>
                </c:pt>
                <c:pt idx="18">
                  <c:v>360, 360</c:v>
                </c:pt>
              </c:strCache>
            </c:strRef>
          </c:cat>
          <c:val>
            <c:numRef>
              <c:f>'NSGAII ANALYSIS'!$BA$175:$BS$175</c:f>
              <c:numCache>
                <c:formatCode>General</c:formatCode>
                <c:ptCount val="19"/>
                <c:pt idx="0">
                  <c:v>2.3333333333333335</c:v>
                </c:pt>
                <c:pt idx="1">
                  <c:v>2.6666666666666665</c:v>
                </c:pt>
                <c:pt idx="2">
                  <c:v>2</c:v>
                </c:pt>
                <c:pt idx="3">
                  <c:v>1.8333333333333333</c:v>
                </c:pt>
                <c:pt idx="4">
                  <c:v>4.5</c:v>
                </c:pt>
                <c:pt idx="5">
                  <c:v>3.8333333333333335</c:v>
                </c:pt>
                <c:pt idx="6">
                  <c:v>2.3333333333333335</c:v>
                </c:pt>
                <c:pt idx="7">
                  <c:v>2.6666666666666665</c:v>
                </c:pt>
                <c:pt idx="8">
                  <c:v>8.5</c:v>
                </c:pt>
                <c:pt idx="9">
                  <c:v>5.666666666666667</c:v>
                </c:pt>
                <c:pt idx="10">
                  <c:v>4.5</c:v>
                </c:pt>
                <c:pt idx="11">
                  <c:v>4</c:v>
                </c:pt>
                <c:pt idx="12">
                  <c:v>1.6666666666666667</c:v>
                </c:pt>
                <c:pt idx="13">
                  <c:v>7.333333333333333</c:v>
                </c:pt>
                <c:pt idx="14">
                  <c:v>12</c:v>
                </c:pt>
                <c:pt idx="15">
                  <c:v>7</c:v>
                </c:pt>
                <c:pt idx="16">
                  <c:v>6.666666666666667</c:v>
                </c:pt>
                <c:pt idx="17">
                  <c:v>4.666666666666667</c:v>
                </c:pt>
                <c:pt idx="18">
                  <c:v>4.833333333333333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F-4F31-AB47-30A98487D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Per</a:t>
            </a:r>
            <a:r>
              <a:rPr lang="en-US" sz="1600" b="1" baseline="0"/>
              <a:t> workload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2TPs-solutions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ANALYSIS'!$BA$186:$BF$186</c:f>
              <c:numCache>
                <c:formatCode>General</c:formatCode>
                <c:ptCount val="6"/>
                <c:pt idx="0">
                  <c:v>0</c:v>
                </c:pt>
                <c:pt idx="1">
                  <c:v>0.21929824561403505</c:v>
                </c:pt>
                <c:pt idx="2">
                  <c:v>9.6701166424547775</c:v>
                </c:pt>
                <c:pt idx="3">
                  <c:v>78.59905445431761</c:v>
                </c:pt>
                <c:pt idx="4">
                  <c:v>84.713583200425305</c:v>
                </c:pt>
                <c:pt idx="5">
                  <c:v>61.213048647259164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25-4C73-8D24-FDCD3B786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population size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2TPs-solutions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ANALYSIS'!$BA$30:$BG$30</c:f>
              <c:numCache>
                <c:formatCode>General</c:formatCode>
                <c:ptCount val="7"/>
                <c:pt idx="0">
                  <c:v>10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180</c:v>
                </c:pt>
                <c:pt idx="6">
                  <c:v>360</c:v>
                </c:pt>
              </c:numCache>
            </c:numRef>
          </c:cat>
          <c:val>
            <c:numRef>
              <c:f>'NSGAII ANALYSIS'!$BA$189:$BG$189</c:f>
              <c:numCache>
                <c:formatCode>General</c:formatCode>
                <c:ptCount val="7"/>
                <c:pt idx="0">
                  <c:v>29.0625</c:v>
                </c:pt>
                <c:pt idx="1">
                  <c:v>41.715217652717655</c:v>
                </c:pt>
                <c:pt idx="2">
                  <c:v>43.011372818358105</c:v>
                </c:pt>
                <c:pt idx="3">
                  <c:v>41.997053872053868</c:v>
                </c:pt>
                <c:pt idx="4">
                  <c:v>42.184343434343425</c:v>
                </c:pt>
                <c:pt idx="5">
                  <c:v>40.967164643635229</c:v>
                </c:pt>
                <c:pt idx="6">
                  <c:v>36.861001317523055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C-4092-BAD2-5711EBCA2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Population</a:t>
                </a:r>
                <a:r>
                  <a:rPr lang="it-IT" baseline="0"/>
                  <a:t> size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evaluations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2TPs-solutions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ANALYSIS'!$BA$35:$BD$35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2">
                  <c:v>180</c:v>
                </c:pt>
                <c:pt idx="3">
                  <c:v>360</c:v>
                </c:pt>
              </c:numCache>
            </c:numRef>
          </c:cat>
          <c:val>
            <c:numRef>
              <c:f>'NSGAII ANALYSIS'!$BA$192:$BD$192</c:f>
              <c:numCache>
                <c:formatCode>General</c:formatCode>
                <c:ptCount val="4"/>
                <c:pt idx="0">
                  <c:v>37.793209876543216</c:v>
                </c:pt>
                <c:pt idx="1">
                  <c:v>40.83085317460317</c:v>
                </c:pt>
                <c:pt idx="2">
                  <c:v>37.757717228305459</c:v>
                </c:pt>
                <c:pt idx="3">
                  <c:v>39.546122661760215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B4-4994-BCDE-467BDA2DA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epochs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2TPs-solutions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ANALYSIS'!$BA$40:$BH$40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36</c:v>
                </c:pt>
              </c:numCache>
            </c:numRef>
          </c:cat>
          <c:val>
            <c:numRef>
              <c:f>'NSGAII ANALYSIS'!$BA$195:$BH$195</c:f>
              <c:numCache>
                <c:formatCode>General</c:formatCode>
                <c:ptCount val="8"/>
                <c:pt idx="0">
                  <c:v>36.62927149340193</c:v>
                </c:pt>
                <c:pt idx="1">
                  <c:v>41.119329676314969</c:v>
                </c:pt>
                <c:pt idx="2">
                  <c:v>46.359180035650617</c:v>
                </c:pt>
                <c:pt idx="3">
                  <c:v>47.999037999038002</c:v>
                </c:pt>
                <c:pt idx="4">
                  <c:v>42.997511747511751</c:v>
                </c:pt>
                <c:pt idx="5">
                  <c:v>34.93055555555555</c:v>
                </c:pt>
                <c:pt idx="6">
                  <c:v>26.666666666666668</c:v>
                </c:pt>
                <c:pt idx="7">
                  <c:v>17.083333333333332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AE-49EE-A974-0588FA1D4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Custom NSGA-II configuration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2TPs-solutions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'NSGAII ANALYSIS'!$BA$45:$BS$45</c:f>
              <c:strCache>
                <c:ptCount val="19"/>
                <c:pt idx="0">
                  <c:v>10, 60</c:v>
                </c:pt>
                <c:pt idx="1">
                  <c:v>30, 60</c:v>
                </c:pt>
                <c:pt idx="2">
                  <c:v>60, 60</c:v>
                </c:pt>
                <c:pt idx="3">
                  <c:v>10, 120</c:v>
                </c:pt>
                <c:pt idx="4">
                  <c:v>30, 120</c:v>
                </c:pt>
                <c:pt idx="5">
                  <c:v>60, 120</c:v>
                </c:pt>
                <c:pt idx="6">
                  <c:v>120, 120</c:v>
                </c:pt>
                <c:pt idx="7">
                  <c:v>10, 180</c:v>
                </c:pt>
                <c:pt idx="8">
                  <c:v>30, 180</c:v>
                </c:pt>
                <c:pt idx="9">
                  <c:v>60, 180</c:v>
                </c:pt>
                <c:pt idx="10">
                  <c:v>90, 180</c:v>
                </c:pt>
                <c:pt idx="11">
                  <c:v>180, 180</c:v>
                </c:pt>
                <c:pt idx="12">
                  <c:v>10, 360</c:v>
                </c:pt>
                <c:pt idx="13">
                  <c:v>30, 360</c:v>
                </c:pt>
                <c:pt idx="14">
                  <c:v>60, 360</c:v>
                </c:pt>
                <c:pt idx="15">
                  <c:v>90, 360</c:v>
                </c:pt>
                <c:pt idx="16">
                  <c:v>120, 360</c:v>
                </c:pt>
                <c:pt idx="17">
                  <c:v>180, 360</c:v>
                </c:pt>
                <c:pt idx="18">
                  <c:v>360, 360</c:v>
                </c:pt>
              </c:strCache>
            </c:strRef>
          </c:cat>
          <c:val>
            <c:numRef>
              <c:f>'NSGAII ANALYSIS'!$BA$198:$BS$198</c:f>
              <c:numCache>
                <c:formatCode>General</c:formatCode>
                <c:ptCount val="19"/>
                <c:pt idx="0">
                  <c:v>43.333333333333336</c:v>
                </c:pt>
                <c:pt idx="1">
                  <c:v>35.879629629629626</c:v>
                </c:pt>
                <c:pt idx="2">
                  <c:v>34.166666666666664</c:v>
                </c:pt>
                <c:pt idx="3">
                  <c:v>29.166666666666668</c:v>
                </c:pt>
                <c:pt idx="4">
                  <c:v>50.476190476190474</c:v>
                </c:pt>
                <c:pt idx="5">
                  <c:v>43.402777777777771</c:v>
                </c:pt>
                <c:pt idx="6">
                  <c:v>40.277777777777779</c:v>
                </c:pt>
                <c:pt idx="7">
                  <c:v>26.666666666666668</c:v>
                </c:pt>
                <c:pt idx="8">
                  <c:v>39.810606060606062</c:v>
                </c:pt>
                <c:pt idx="9">
                  <c:v>48.627450980392155</c:v>
                </c:pt>
                <c:pt idx="10">
                  <c:v>38.472222222222221</c:v>
                </c:pt>
                <c:pt idx="11">
                  <c:v>35.211640211640209</c:v>
                </c:pt>
                <c:pt idx="12">
                  <c:v>17.083333333333332</c:v>
                </c:pt>
                <c:pt idx="13">
                  <c:v>40.694444444444443</c:v>
                </c:pt>
                <c:pt idx="14">
                  <c:v>45.848595848595856</c:v>
                </c:pt>
                <c:pt idx="15">
                  <c:v>45.52188552188553</c:v>
                </c:pt>
                <c:pt idx="16">
                  <c:v>44.090909090909093</c:v>
                </c:pt>
                <c:pt idx="17">
                  <c:v>46.72268907563025</c:v>
                </c:pt>
                <c:pt idx="18">
                  <c:v>36.861001317523055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19-4AB4-B172-C2D91F88FA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Per</a:t>
            </a:r>
            <a:r>
              <a:rPr lang="en-US" sz="1600" b="1" baseline="0"/>
              <a:t> workload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1TPs-solutions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ANALYSIS'!$BA$213:$BF$213</c:f>
              <c:numCache>
                <c:formatCode>General</c:formatCode>
                <c:ptCount val="6"/>
                <c:pt idx="0">
                  <c:v>0.68421052631578949</c:v>
                </c:pt>
                <c:pt idx="1">
                  <c:v>3.4736842105263159</c:v>
                </c:pt>
                <c:pt idx="2">
                  <c:v>10.210526315789474</c:v>
                </c:pt>
                <c:pt idx="3">
                  <c:v>14.842105263157896</c:v>
                </c:pt>
                <c:pt idx="4">
                  <c:v>11.210526315789474</c:v>
                </c:pt>
                <c:pt idx="5">
                  <c:v>6.2105263157894735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AA-469A-90F6-8226797977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</a:t>
                </a:r>
                <a:r>
                  <a:rPr lang="it-IT" baseline="0"/>
                  <a:t>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population size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1TPs-solutions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ANALYSIS'!$BA$30:$BG$30</c:f>
              <c:numCache>
                <c:formatCode>General</c:formatCode>
                <c:ptCount val="7"/>
                <c:pt idx="0">
                  <c:v>10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180</c:v>
                </c:pt>
                <c:pt idx="6">
                  <c:v>360</c:v>
                </c:pt>
              </c:numCache>
            </c:numRef>
          </c:cat>
          <c:val>
            <c:numRef>
              <c:f>'NSGAII ANALYSIS'!$BA$216:$BG$216</c:f>
              <c:numCache>
                <c:formatCode>General</c:formatCode>
                <c:ptCount val="7"/>
                <c:pt idx="0">
                  <c:v>3.3333333333333335</c:v>
                </c:pt>
                <c:pt idx="1">
                  <c:v>9.75</c:v>
                </c:pt>
                <c:pt idx="2">
                  <c:v>9.125</c:v>
                </c:pt>
                <c:pt idx="3">
                  <c:v>9.4166666666666661</c:v>
                </c:pt>
                <c:pt idx="4">
                  <c:v>8.1666666666666661</c:v>
                </c:pt>
                <c:pt idx="5">
                  <c:v>7.25</c:v>
                </c:pt>
                <c:pt idx="6">
                  <c:v>9.1666666666666661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3B-4D72-A979-B78A4BEB2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Population</a:t>
                </a:r>
                <a:r>
                  <a:rPr lang="it-IT" baseline="0"/>
                  <a:t> size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evaluations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1TPs-solutions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ANALYSIS'!$BA$35:$BD$35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2">
                  <c:v>180</c:v>
                </c:pt>
                <c:pt idx="3">
                  <c:v>360</c:v>
                </c:pt>
              </c:numCache>
            </c:numRef>
          </c:cat>
          <c:val>
            <c:numRef>
              <c:f>'NSGAII ANALYSIS'!$BA$219:$BD$219</c:f>
              <c:numCache>
                <c:formatCode>General</c:formatCode>
                <c:ptCount val="4"/>
                <c:pt idx="0">
                  <c:v>3.8333333333333335</c:v>
                </c:pt>
                <c:pt idx="1">
                  <c:v>5.083333333333333</c:v>
                </c:pt>
                <c:pt idx="2">
                  <c:v>7.6</c:v>
                </c:pt>
                <c:pt idx="3">
                  <c:v>11.119047619047619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09-48F7-A9B5-F0FAB5ED0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epochs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1TPs-solutions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ANALYSIS'!$BA$40:$BH$40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36</c:v>
                </c:pt>
              </c:numCache>
            </c:numRef>
          </c:cat>
          <c:val>
            <c:numRef>
              <c:f>'NSGAII ANALYSIS'!$BA$222:$BH$222</c:f>
              <c:numCache>
                <c:formatCode>General</c:formatCode>
                <c:ptCount val="8"/>
                <c:pt idx="0">
                  <c:v>6.125</c:v>
                </c:pt>
                <c:pt idx="1">
                  <c:v>6.125</c:v>
                </c:pt>
                <c:pt idx="2">
                  <c:v>9.3333333333333339</c:v>
                </c:pt>
                <c:pt idx="3">
                  <c:v>9.1666666666666661</c:v>
                </c:pt>
                <c:pt idx="4">
                  <c:v>12.388888888888889</c:v>
                </c:pt>
                <c:pt idx="5">
                  <c:v>9.0833333333333339</c:v>
                </c:pt>
                <c:pt idx="6">
                  <c:v>7</c:v>
                </c:pt>
                <c:pt idx="7">
                  <c:v>5.666666666666667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A6-4004-85FC-441C129B4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3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Custom NSGA-II configuration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number of 1TPs-solutions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'NSGAII ANALYSIS'!$BA$45:$BS$45</c:f>
              <c:strCache>
                <c:ptCount val="19"/>
                <c:pt idx="0">
                  <c:v>10, 60</c:v>
                </c:pt>
                <c:pt idx="1">
                  <c:v>30, 60</c:v>
                </c:pt>
                <c:pt idx="2">
                  <c:v>60, 60</c:v>
                </c:pt>
                <c:pt idx="3">
                  <c:v>10, 120</c:v>
                </c:pt>
                <c:pt idx="4">
                  <c:v>30, 120</c:v>
                </c:pt>
                <c:pt idx="5">
                  <c:v>60, 120</c:v>
                </c:pt>
                <c:pt idx="6">
                  <c:v>120, 120</c:v>
                </c:pt>
                <c:pt idx="7">
                  <c:v>10, 180</c:v>
                </c:pt>
                <c:pt idx="8">
                  <c:v>30, 180</c:v>
                </c:pt>
                <c:pt idx="9">
                  <c:v>60, 180</c:v>
                </c:pt>
                <c:pt idx="10">
                  <c:v>90, 180</c:v>
                </c:pt>
                <c:pt idx="11">
                  <c:v>180, 180</c:v>
                </c:pt>
                <c:pt idx="12">
                  <c:v>10, 360</c:v>
                </c:pt>
                <c:pt idx="13">
                  <c:v>30, 360</c:v>
                </c:pt>
                <c:pt idx="14">
                  <c:v>60, 360</c:v>
                </c:pt>
                <c:pt idx="15">
                  <c:v>90, 360</c:v>
                </c:pt>
                <c:pt idx="16">
                  <c:v>120, 360</c:v>
                </c:pt>
                <c:pt idx="17">
                  <c:v>180, 360</c:v>
                </c:pt>
                <c:pt idx="18">
                  <c:v>360, 360</c:v>
                </c:pt>
              </c:strCache>
            </c:strRef>
          </c:cat>
          <c:val>
            <c:numRef>
              <c:f>'NSGAII ANALYSIS'!$BA$225:$BS$225</c:f>
              <c:numCache>
                <c:formatCode>General</c:formatCode>
                <c:ptCount val="19"/>
                <c:pt idx="0">
                  <c:v>4</c:v>
                </c:pt>
                <c:pt idx="1">
                  <c:v>4.5</c:v>
                </c:pt>
                <c:pt idx="2">
                  <c:v>3</c:v>
                </c:pt>
                <c:pt idx="3">
                  <c:v>3</c:v>
                </c:pt>
                <c:pt idx="4">
                  <c:v>6.666666666666667</c:v>
                </c:pt>
                <c:pt idx="5">
                  <c:v>5.666666666666667</c:v>
                </c:pt>
                <c:pt idx="6">
                  <c:v>5</c:v>
                </c:pt>
                <c:pt idx="7">
                  <c:v>3.5</c:v>
                </c:pt>
                <c:pt idx="8">
                  <c:v>12.666666666666666</c:v>
                </c:pt>
                <c:pt idx="9">
                  <c:v>7.333333333333333</c:v>
                </c:pt>
                <c:pt idx="10">
                  <c:v>7.166666666666667</c:v>
                </c:pt>
                <c:pt idx="11">
                  <c:v>7.333333333333333</c:v>
                </c:pt>
                <c:pt idx="12">
                  <c:v>2.8333333333333335</c:v>
                </c:pt>
                <c:pt idx="13">
                  <c:v>15.166666666666666</c:v>
                </c:pt>
                <c:pt idx="14">
                  <c:v>20.5</c:v>
                </c:pt>
                <c:pt idx="15">
                  <c:v>11.666666666666666</c:v>
                </c:pt>
                <c:pt idx="16">
                  <c:v>11.333333333333334</c:v>
                </c:pt>
                <c:pt idx="17">
                  <c:v>7.166666666666667</c:v>
                </c:pt>
                <c:pt idx="18">
                  <c:v>9.1666666666666661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1-450A-BADD-036EE28B1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2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solutions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600" b="1"/>
              <a:t>Per</a:t>
            </a:r>
            <a:r>
              <a:rPr lang="en-US" sz="1600" b="1" baseline="0"/>
              <a:t> workload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1TPs-solutions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'NSGAII ANALYSIS'!$BA$236:$BF$236</c:f>
              <c:numCache>
                <c:formatCode>General</c:formatCode>
                <c:ptCount val="6"/>
                <c:pt idx="0">
                  <c:v>4.6653784811679548</c:v>
                </c:pt>
                <c:pt idx="1">
                  <c:v>18.112558068305816</c:v>
                </c:pt>
                <c:pt idx="2">
                  <c:v>60.01661496024802</c:v>
                </c:pt>
                <c:pt idx="3">
                  <c:v>96.988304093567251</c:v>
                </c:pt>
                <c:pt idx="4">
                  <c:v>99.389952153110045</c:v>
                </c:pt>
                <c:pt idx="5">
                  <c:v>80.73099415204679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55-4A37-ABDE-1814B5A0C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population size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1TPs-solutions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ANALYSIS'!$BA$30:$BG$30</c:f>
              <c:numCache>
                <c:formatCode>General</c:formatCode>
                <c:ptCount val="7"/>
                <c:pt idx="0">
                  <c:v>10</c:v>
                </c:pt>
                <c:pt idx="1">
                  <c:v>30</c:v>
                </c:pt>
                <c:pt idx="2">
                  <c:v>60</c:v>
                </c:pt>
                <c:pt idx="3">
                  <c:v>90</c:v>
                </c:pt>
                <c:pt idx="4">
                  <c:v>120</c:v>
                </c:pt>
                <c:pt idx="5">
                  <c:v>180</c:v>
                </c:pt>
                <c:pt idx="6">
                  <c:v>360</c:v>
                </c:pt>
              </c:numCache>
            </c:numRef>
          </c:cat>
          <c:val>
            <c:numRef>
              <c:f>'NSGAII ANALYSIS'!$BA$239:$BG$239</c:f>
              <c:numCache>
                <c:formatCode>General</c:formatCode>
                <c:ptCount val="7"/>
                <c:pt idx="0">
                  <c:v>44.560185185185183</c:v>
                </c:pt>
                <c:pt idx="1">
                  <c:v>66.128512691012688</c:v>
                </c:pt>
                <c:pt idx="2">
                  <c:v>62.267064022578722</c:v>
                </c:pt>
                <c:pt idx="3">
                  <c:v>61.362907925407931</c:v>
                </c:pt>
                <c:pt idx="4">
                  <c:v>66.642958490784579</c:v>
                </c:pt>
                <c:pt idx="5">
                  <c:v>63.466528025351558</c:v>
                </c:pt>
                <c:pt idx="6">
                  <c:v>64.927536231884062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2-4252-9F78-CE3ABFE6A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Population</a:t>
                </a:r>
                <a:r>
                  <a:rPr lang="it-IT" baseline="0"/>
                  <a:t> size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evaluations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1TPs-solutions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ANALYSIS'!$BA$35:$BD$35</c:f>
              <c:numCache>
                <c:formatCode>General</c:formatCode>
                <c:ptCount val="4"/>
                <c:pt idx="0">
                  <c:v>60</c:v>
                </c:pt>
                <c:pt idx="1">
                  <c:v>120</c:v>
                </c:pt>
                <c:pt idx="2">
                  <c:v>180</c:v>
                </c:pt>
                <c:pt idx="3">
                  <c:v>360</c:v>
                </c:pt>
              </c:numCache>
            </c:numRef>
          </c:cat>
          <c:val>
            <c:numRef>
              <c:f>'NSGAII ANALYSIS'!$BA$242:$BD$242</c:f>
              <c:numCache>
                <c:formatCode>General</c:formatCode>
                <c:ptCount val="4"/>
                <c:pt idx="0">
                  <c:v>63.395061728395063</c:v>
                </c:pt>
                <c:pt idx="1">
                  <c:v>58.65861262920086</c:v>
                </c:pt>
                <c:pt idx="2">
                  <c:v>56.332318280847694</c:v>
                </c:pt>
                <c:pt idx="3">
                  <c:v>61.887735086264499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5A-4F07-9490-A7EBC0852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number of epochs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1TPs-solutions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ANALYSIS'!$BA$40:$BH$40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6</c:v>
                </c:pt>
                <c:pt idx="5">
                  <c:v>12</c:v>
                </c:pt>
                <c:pt idx="6">
                  <c:v>18</c:v>
                </c:pt>
                <c:pt idx="7">
                  <c:v>36</c:v>
                </c:pt>
              </c:numCache>
            </c:numRef>
          </c:cat>
          <c:val>
            <c:numRef>
              <c:f>'NSGAII ANALYSIS'!$BA$245:$BH$245</c:f>
              <c:numCache>
                <c:formatCode>General</c:formatCode>
                <c:ptCount val="8"/>
                <c:pt idx="0">
                  <c:v>63.421260585582843</c:v>
                </c:pt>
                <c:pt idx="1">
                  <c:v>60.571988265002972</c:v>
                </c:pt>
                <c:pt idx="2">
                  <c:v>63.761036491215521</c:v>
                </c:pt>
                <c:pt idx="3">
                  <c:v>65.512820512820511</c:v>
                </c:pt>
                <c:pt idx="4">
                  <c:v>68.190937149270496</c:v>
                </c:pt>
                <c:pt idx="5">
                  <c:v>57.38425925925926</c:v>
                </c:pt>
                <c:pt idx="6">
                  <c:v>35</c:v>
                </c:pt>
                <c:pt idx="7">
                  <c:v>30.833333333333332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0C-4AAD-8F79-6A128AC41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600" b="1"/>
              <a:t>Per</a:t>
            </a:r>
            <a:r>
              <a:rPr lang="it-IT" sz="1600" b="1" baseline="0"/>
              <a:t> Custom NSGA-II configuration</a:t>
            </a:r>
            <a:endParaRPr lang="it-IT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Average % of 1TPs-solutions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'NSGAII ANALYSIS'!$BA$45:$BS$45</c:f>
              <c:strCache>
                <c:ptCount val="19"/>
                <c:pt idx="0">
                  <c:v>10, 60</c:v>
                </c:pt>
                <c:pt idx="1">
                  <c:v>30, 60</c:v>
                </c:pt>
                <c:pt idx="2">
                  <c:v>60, 60</c:v>
                </c:pt>
                <c:pt idx="3">
                  <c:v>10, 120</c:v>
                </c:pt>
                <c:pt idx="4">
                  <c:v>30, 120</c:v>
                </c:pt>
                <c:pt idx="5">
                  <c:v>60, 120</c:v>
                </c:pt>
                <c:pt idx="6">
                  <c:v>120, 120</c:v>
                </c:pt>
                <c:pt idx="7">
                  <c:v>10, 180</c:v>
                </c:pt>
                <c:pt idx="8">
                  <c:v>30, 180</c:v>
                </c:pt>
                <c:pt idx="9">
                  <c:v>60, 180</c:v>
                </c:pt>
                <c:pt idx="10">
                  <c:v>90, 180</c:v>
                </c:pt>
                <c:pt idx="11">
                  <c:v>180, 180</c:v>
                </c:pt>
                <c:pt idx="12">
                  <c:v>10, 360</c:v>
                </c:pt>
                <c:pt idx="13">
                  <c:v>30, 360</c:v>
                </c:pt>
                <c:pt idx="14">
                  <c:v>60, 360</c:v>
                </c:pt>
                <c:pt idx="15">
                  <c:v>90, 360</c:v>
                </c:pt>
                <c:pt idx="16">
                  <c:v>120, 360</c:v>
                </c:pt>
                <c:pt idx="17">
                  <c:v>180, 360</c:v>
                </c:pt>
                <c:pt idx="18">
                  <c:v>360, 360</c:v>
                </c:pt>
              </c:strCache>
            </c:strRef>
          </c:cat>
          <c:val>
            <c:numRef>
              <c:f>'NSGAII ANALYSIS'!$BA$248:$BS$248</c:f>
              <c:numCache>
                <c:formatCode>General</c:formatCode>
                <c:ptCount val="19"/>
                <c:pt idx="0">
                  <c:v>70.740740740740748</c:v>
                </c:pt>
                <c:pt idx="1">
                  <c:v>61.111111111111107</c:v>
                </c:pt>
                <c:pt idx="2">
                  <c:v>58.333333333333336</c:v>
                </c:pt>
                <c:pt idx="3">
                  <c:v>41.666666666666664</c:v>
                </c:pt>
                <c:pt idx="4">
                  <c:v>67.649572649572647</c:v>
                </c:pt>
                <c:pt idx="5">
                  <c:v>59.750445632798574</c:v>
                </c:pt>
                <c:pt idx="6">
                  <c:v>65.567765567765562</c:v>
                </c:pt>
                <c:pt idx="7">
                  <c:v>35</c:v>
                </c:pt>
                <c:pt idx="8">
                  <c:v>62.651515151515149</c:v>
                </c:pt>
                <c:pt idx="9">
                  <c:v>59.803921568627452</c:v>
                </c:pt>
                <c:pt idx="10">
                  <c:v>59.349747474747481</c:v>
                </c:pt>
                <c:pt idx="11">
                  <c:v>64.85640720934839</c:v>
                </c:pt>
                <c:pt idx="12">
                  <c:v>30.833333333333332</c:v>
                </c:pt>
                <c:pt idx="13">
                  <c:v>73.101851851851848</c:v>
                </c:pt>
                <c:pt idx="14">
                  <c:v>71.180555555555557</c:v>
                </c:pt>
                <c:pt idx="15">
                  <c:v>63.376068376068368</c:v>
                </c:pt>
                <c:pt idx="16">
                  <c:v>67.718151413803582</c:v>
                </c:pt>
                <c:pt idx="17">
                  <c:v>62.076648841354732</c:v>
                </c:pt>
                <c:pt idx="18">
                  <c:v>64.927536231884062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9-4C7B-93C0-E65060147A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Number of evaluations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 sz="1400"/>
              <a:t>Number of </a:t>
            </a:r>
            <a:r>
              <a:rPr lang="it-IT" sz="1400" baseline="0"/>
              <a:t>solutions resulted TP for any system mode across </a:t>
            </a:r>
            <a:r>
              <a:rPr lang="it-IT" sz="1400"/>
              <a:t>different workload intensities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10, 60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ANALYSIS'!$AA$215:$AB$215,'NSGAII ANALYSIS'!$AC$165,'NSGAII ANALYSIS'!$AD$116:$AF$116)</c:f>
              <c:numCache>
                <c:formatCode>General</c:formatCode>
                <c:ptCount val="6"/>
                <c:pt idx="1">
                  <c:v>4</c:v>
                </c:pt>
                <c:pt idx="2">
                  <c:v>4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B4-42B6-BD85-B376A5323737}"/>
            </c:ext>
          </c:extLst>
        </c:ser>
        <c:ser>
          <c:idx val="2"/>
          <c:order val="1"/>
          <c:tx>
            <c:v>30, 60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ANALYSIS'!$AA$216:$AB$216,'NSGAII ANALYSIS'!$AC$166,'NSGAII ANALYSIS'!$AD$117:$AF$117)</c:f>
              <c:numCache>
                <c:formatCode>General</c:formatCode>
                <c:ptCount val="6"/>
                <c:pt idx="1">
                  <c:v>2</c:v>
                </c:pt>
                <c:pt idx="3">
                  <c:v>1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B4-42B6-BD85-B376A5323737}"/>
            </c:ext>
          </c:extLst>
        </c:ser>
        <c:ser>
          <c:idx val="3"/>
          <c:order val="2"/>
          <c:tx>
            <c:v>60, 60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ANALYSIS'!$AA$217:$AB$217,'NSGAII ANALYSIS'!$AC$167,'NSGAII ANALYSIS'!$AD$118:$AF$118)</c:f>
              <c:numCache>
                <c:formatCode>General</c:formatCode>
                <c:ptCount val="6"/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B4-42B6-BD85-B376A5323737}"/>
            </c:ext>
          </c:extLst>
        </c:ser>
        <c:ser>
          <c:idx val="15"/>
          <c:order val="3"/>
          <c:tx>
            <c:v>10, 120</c:v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ANALYSIS'!$AG$215:$AH$215,'NSGAII ANALYSIS'!$AI$165,'NSGAII ANALYSIS'!$AJ$116:$AL$116)</c:f>
              <c:numCache>
                <c:formatCode>General</c:formatCode>
                <c:ptCount val="6"/>
                <c:pt idx="1">
                  <c:v>1</c:v>
                </c:pt>
                <c:pt idx="3">
                  <c:v>4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B4-42B6-BD85-B376A5323737}"/>
            </c:ext>
          </c:extLst>
        </c:ser>
        <c:ser>
          <c:idx val="16"/>
          <c:order val="4"/>
          <c:tx>
            <c:v>30, 120</c:v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ANALYSIS'!$AG$216:$AH$216,'NSGAII ANALYSIS'!$AI$166,'NSGAII ANALYSIS'!$AJ$117:$AL$117)</c:f>
              <c:numCache>
                <c:formatCode>General</c:formatCode>
                <c:ptCount val="6"/>
                <c:pt idx="0">
                  <c:v>1</c:v>
                </c:pt>
                <c:pt idx="1">
                  <c:v>5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B4-42B6-BD85-B376A5323737}"/>
            </c:ext>
          </c:extLst>
        </c:ser>
        <c:ser>
          <c:idx val="17"/>
          <c:order val="5"/>
          <c:tx>
            <c:v>60, 120</c:v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ANALYSIS'!$AG$217:$AH$217,'NSGAII ANALYSIS'!$AI$167,'NSGAII ANALYSIS'!$AJ$118:$AL$118)</c:f>
              <c:numCache>
                <c:formatCode>General</c:formatCode>
                <c:ptCount val="6"/>
                <c:pt idx="0">
                  <c:v>1</c:v>
                </c:pt>
                <c:pt idx="1">
                  <c:v>3</c:v>
                </c:pt>
                <c:pt idx="3">
                  <c:v>4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B4-42B6-BD85-B376A5323737}"/>
            </c:ext>
          </c:extLst>
        </c:ser>
        <c:ser>
          <c:idx val="18"/>
          <c:order val="6"/>
          <c:tx>
            <c:v>120, 120</c:v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ANALYSIS'!$AG$219:$AH$219,'NSGAII ANALYSIS'!$AI$169,'NSGAII ANALYSIS'!$AJ$120:$AL$120)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B4-42B6-BD85-B376A5323737}"/>
            </c:ext>
          </c:extLst>
        </c:ser>
        <c:ser>
          <c:idx val="0"/>
          <c:order val="7"/>
          <c:tx>
            <c:v>10, 180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ANALYSIS'!$AM$215:$AN$215,'NSGAII ANALYSIS'!$AO$165,'NSGAII ANALYSIS'!$AP$116:$AR$116)</c:f>
              <c:numCache>
                <c:formatCode>General</c:formatCode>
                <c:ptCount val="6"/>
                <c:pt idx="3">
                  <c:v>1</c:v>
                </c:pt>
                <c:pt idx="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B4-42B6-BD85-B376A5323737}"/>
            </c:ext>
          </c:extLst>
        </c:ser>
        <c:ser>
          <c:idx val="4"/>
          <c:order val="8"/>
          <c:tx>
            <c:v>30, 180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ANALYSIS'!$AM$216:$AN$216,'NSGAII ANALYSIS'!$AO$166,'NSGAII ANALYSIS'!$AP$117:$AR$117)</c:f>
              <c:numCache>
                <c:formatCode>General</c:formatCode>
                <c:ptCount val="6"/>
                <c:pt idx="0">
                  <c:v>3</c:v>
                </c:pt>
                <c:pt idx="1">
                  <c:v>6</c:v>
                </c:pt>
                <c:pt idx="3">
                  <c:v>3</c:v>
                </c:pt>
                <c:pt idx="4">
                  <c:v>8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B4-42B6-BD85-B376A5323737}"/>
            </c:ext>
          </c:extLst>
        </c:ser>
        <c:ser>
          <c:idx val="5"/>
          <c:order val="9"/>
          <c:tx>
            <c:v>60, 180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ANALYSIS'!$AM$217:$AN$217,'NSGAII ANALYSIS'!$AO$167,'NSGAII ANALYSIS'!$AP$118:$AR$118)</c:f>
              <c:numCache>
                <c:formatCode>General</c:formatCode>
                <c:ptCount val="6"/>
                <c:pt idx="1">
                  <c:v>2</c:v>
                </c:pt>
                <c:pt idx="2">
                  <c:v>2</c:v>
                </c:pt>
                <c:pt idx="3">
                  <c:v>8</c:v>
                </c:pt>
                <c:pt idx="4">
                  <c:v>2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B4-42B6-BD85-B376A5323737}"/>
            </c:ext>
          </c:extLst>
        </c:ser>
        <c:ser>
          <c:idx val="6"/>
          <c:order val="10"/>
          <c:tx>
            <c:v>90, 180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ANALYSIS'!$AM$218:$AN$218,'NSGAII ANALYSIS'!$AO$168,'NSGAII ANALYSIS'!$AP$119:$AR$119)</c:f>
              <c:numCache>
                <c:formatCode>General</c:formatCode>
                <c:ptCount val="6"/>
                <c:pt idx="1">
                  <c:v>2</c:v>
                </c:pt>
                <c:pt idx="2">
                  <c:v>2</c:v>
                </c:pt>
                <c:pt idx="3">
                  <c:v>4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B4-42B6-BD85-B376A5323737}"/>
            </c:ext>
          </c:extLst>
        </c:ser>
        <c:ser>
          <c:idx val="7"/>
          <c:order val="11"/>
          <c:tx>
            <c:v>180, 180</c:v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ANALYSIS'!$AM$220:$AN$220,'NSGAII ANALYSIS'!$AO$170,'NSGAII ANALYSIS'!$AP$121:$AR$121)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B4-42B6-BD85-B376A5323737}"/>
            </c:ext>
          </c:extLst>
        </c:ser>
        <c:ser>
          <c:idx val="8"/>
          <c:order val="12"/>
          <c:tx>
            <c:v>10, 360</c:v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ANALYSIS'!$AS$215:$AT$215,'NSGAII ANALYSIS'!$AU$165,'NSGAII ANALYSIS'!$AV$116:$AX$116)</c:f>
              <c:numCache>
                <c:formatCode>General</c:formatCode>
                <c:ptCount val="6"/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B4-42B6-BD85-B376A5323737}"/>
            </c:ext>
          </c:extLst>
        </c:ser>
        <c:ser>
          <c:idx val="9"/>
          <c:order val="13"/>
          <c:tx>
            <c:v>30,360</c:v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ANALYSIS'!$AS$216:$AT$216,'NSGAII ANALYSIS'!$AU$166,'NSGAII ANALYSIS'!$AV$117:$AX$117)</c:f>
              <c:numCache>
                <c:formatCode>General</c:formatCode>
                <c:ptCount val="6"/>
                <c:pt idx="1">
                  <c:v>6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B4-42B6-BD85-B376A5323737}"/>
            </c:ext>
          </c:extLst>
        </c:ser>
        <c:ser>
          <c:idx val="10"/>
          <c:order val="14"/>
          <c:tx>
            <c:v>60, 360</c:v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ANALYSIS'!$AS$217:$AT$217,'NSGAII ANALYSIS'!$AU$167,'NSGAII ANALYSIS'!$AV$118:$AX$118)</c:f>
              <c:numCache>
                <c:formatCode>General</c:formatCode>
                <c:ptCount val="6"/>
                <c:pt idx="0">
                  <c:v>5</c:v>
                </c:pt>
                <c:pt idx="1">
                  <c:v>10</c:v>
                </c:pt>
                <c:pt idx="3">
                  <c:v>8</c:v>
                </c:pt>
                <c:pt idx="4">
                  <c:v>7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B4-42B6-BD85-B376A5323737}"/>
            </c:ext>
          </c:extLst>
        </c:ser>
        <c:ser>
          <c:idx val="11"/>
          <c:order val="15"/>
          <c:tx>
            <c:v>90, 360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ANALYSIS'!$AS$218:$AT$218,'NSGAII ANALYSIS'!$AU$168,'NSGAII ANALYSIS'!$AV$119:$AX$119)</c:f>
              <c:numCache>
                <c:formatCode>General</c:formatCode>
                <c:ptCount val="6"/>
                <c:pt idx="1">
                  <c:v>7</c:v>
                </c:pt>
                <c:pt idx="3">
                  <c:v>7</c:v>
                </c:pt>
                <c:pt idx="4">
                  <c:v>5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B4-42B6-BD85-B376A5323737}"/>
            </c:ext>
          </c:extLst>
        </c:ser>
        <c:ser>
          <c:idx val="12"/>
          <c:order val="16"/>
          <c:tx>
            <c:v>120, 360</c:v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ANALYSIS'!$AS$219:$AT$219,'NSGAII ANALYSIS'!$AU$169,'NSGAII ANALYSIS'!$AV$120:$AX$120)</c:f>
              <c:numCache>
                <c:formatCode>General</c:formatCode>
                <c:ptCount val="6"/>
                <c:pt idx="0">
                  <c:v>1</c:v>
                </c:pt>
                <c:pt idx="1">
                  <c:v>7</c:v>
                </c:pt>
                <c:pt idx="2">
                  <c:v>1</c:v>
                </c:pt>
                <c:pt idx="3">
                  <c:v>6</c:v>
                </c:pt>
                <c:pt idx="4">
                  <c:v>7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B4-42B6-BD85-B376A5323737}"/>
            </c:ext>
          </c:extLst>
        </c:ser>
        <c:ser>
          <c:idx val="13"/>
          <c:order val="17"/>
          <c:tx>
            <c:v>180,360</c:v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ANALYSIS'!$AS$220:$AT$220,'NSGAII ANALYSIS'!$AU$170,'NSGAII ANALYSIS'!$AV$121:$AX$121)</c:f>
              <c:numCache>
                <c:formatCode>General</c:formatCode>
                <c:ptCount val="6"/>
                <c:pt idx="1">
                  <c:v>3</c:v>
                </c:pt>
                <c:pt idx="2">
                  <c:v>2</c:v>
                </c:pt>
                <c:pt idx="3">
                  <c:v>4</c:v>
                </c:pt>
                <c:pt idx="4">
                  <c:v>5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B4-42B6-BD85-B376A5323737}"/>
            </c:ext>
          </c:extLst>
        </c:ser>
        <c:ser>
          <c:idx val="14"/>
          <c:order val="18"/>
          <c:tx>
            <c:v>360, 360</c:v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numRef>
              <c:f>'NSGAII ANALYSIS'!$C$3:$H$3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('NSGAII ANALYSIS'!$AS$221:$AT$221,'NSGAII ANALYSIS'!$AU$171,'NSGAII ANALYSIS'!$AV$122:$AX$122)</c:f>
              <c:numCache>
                <c:formatCode>General</c:formatCode>
                <c:ptCount val="6"/>
                <c:pt idx="1">
                  <c:v>4</c:v>
                </c:pt>
                <c:pt idx="2">
                  <c:v>1</c:v>
                </c:pt>
                <c:pt idx="3">
                  <c:v>3</c:v>
                </c:pt>
                <c:pt idx="4">
                  <c:v>4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B4-42B6-BD85-B376A5323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9181856"/>
        <c:axId val="229176032"/>
      </c:barChart>
      <c:catAx>
        <c:axId val="2291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76032"/>
        <c:crosses val="autoZero"/>
        <c:auto val="1"/>
        <c:lblAlgn val="ctr"/>
        <c:lblOffset val="100"/>
        <c:noMultiLvlLbl val="0"/>
      </c:catAx>
      <c:valAx>
        <c:axId val="229176032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Minutes</a:t>
                </a:r>
              </a:p>
            </c:rich>
          </c:tx>
          <c:layout>
            <c:manualLayout>
              <c:xMode val="edge"/>
              <c:yMode val="edge"/>
              <c:x val="1.5782217821013186E-2"/>
              <c:y val="0.5068892681979686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2918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742802036729484E-2"/>
          <c:y val="9.6676085475691897E-2"/>
          <c:w val="0.87573067253645054"/>
          <c:h val="0.77987448481453869"/>
        </c:manualLayout>
      </c:layout>
      <c:barChart>
        <c:barDir val="col"/>
        <c:grouping val="clustered"/>
        <c:varyColors val="0"/>
        <c:ser>
          <c:idx val="3"/>
          <c:order val="0"/>
          <c:tx>
            <c:v>CSP.Ref</c:v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'CASE STUDY RESULTS'!$AC$6:$AC$11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('CASE STUDY RESULTS'!$C$27,'CASE STUDY RESULTS'!$C$30,'CASE STUDY RESULTS'!$C$37,'CASE STUDY RESULTS'!$C$42,'CASE STUDY RESULTS'!$C$46,'CASE STUDY RESULTS'!$C$50)</c:f>
              <c:numCache>
                <c:formatCode>0.00</c:formatCode>
                <c:ptCount val="6"/>
                <c:pt idx="0">
                  <c:v>0.55630000000000002</c:v>
                </c:pt>
                <c:pt idx="1">
                  <c:v>0.8518</c:v>
                </c:pt>
                <c:pt idx="2">
                  <c:v>1.2084999999999999</c:v>
                </c:pt>
                <c:pt idx="3">
                  <c:v>2.5196000000000001</c:v>
                </c:pt>
                <c:pt idx="4">
                  <c:v>3.6139999999999999</c:v>
                </c:pt>
                <c:pt idx="5">
                  <c:v>5.5549999999999997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9-4890-8423-36774215D8D6}"/>
            </c:ext>
          </c:extLst>
        </c:ser>
        <c:ser>
          <c:idx val="24"/>
          <c:order val="1"/>
          <c:tx>
            <c:v>CSP.Normal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('CASE STUDY RESULTS'!$C$28,'CASE STUDY RESULTS'!$C$34,'CASE STUDY RESULTS'!$C$40,'CASE STUDY RESULTS'!$C$43,'CASE STUDY RESULTS'!$C$47,'CASE STUDY RESULTS'!$C$51)</c:f>
              <c:numCache>
                <c:formatCode>0.00</c:formatCode>
                <c:ptCount val="6"/>
                <c:pt idx="0">
                  <c:v>0.47199999999999998</c:v>
                </c:pt>
                <c:pt idx="1">
                  <c:v>0.80500000000000005</c:v>
                </c:pt>
                <c:pt idx="2">
                  <c:v>1.105</c:v>
                </c:pt>
                <c:pt idx="3">
                  <c:v>2.161</c:v>
                </c:pt>
                <c:pt idx="4">
                  <c:v>2.544</c:v>
                </c:pt>
                <c:pt idx="5">
                  <c:v>4.5529999999999999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9-4890-8423-36774215D8D6}"/>
            </c:ext>
          </c:extLst>
        </c:ser>
        <c:ser>
          <c:idx val="25"/>
          <c:order val="2"/>
          <c:tx>
            <c:v>CSP.Alert</c:v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('CASE STUDY RESULTS'!$C$28,'CASE STUDY RESULTS'!$C$32,'CASE STUDY RESULTS'!$C$39,'CASE STUDY RESULTS'!$C$44,'CASE STUDY RESULTS'!$C$48,'CASE STUDY RESULTS'!$C$55)</c:f>
              <c:numCache>
                <c:formatCode>0.00</c:formatCode>
                <c:ptCount val="6"/>
                <c:pt idx="0">
                  <c:v>0.47199999999999998</c:v>
                </c:pt>
                <c:pt idx="1">
                  <c:v>1.5329999999999999</c:v>
                </c:pt>
                <c:pt idx="2">
                  <c:v>1.248</c:v>
                </c:pt>
                <c:pt idx="3">
                  <c:v>2.3719999999999999</c:v>
                </c:pt>
                <c:pt idx="4">
                  <c:v>3.5550000000000002</c:v>
                </c:pt>
                <c:pt idx="5">
                  <c:v>5.0869999999999997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29-4890-8423-36774215D8D6}"/>
            </c:ext>
          </c:extLst>
        </c:ser>
        <c:ser>
          <c:idx val="26"/>
          <c:order val="3"/>
          <c:tx>
            <c:v>CSP.Critical</c:v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('CASE STUDY RESULTS'!$C$28,'CASE STUDY RESULTS'!$C$34,'CASE STUDY RESULTS'!$C$40,'CASE STUDY RESULTS'!$C$43,'CASE STUDY RESULTS'!$C$47,'CASE STUDY RESULTS'!$C$51)</c:f>
              <c:numCache>
                <c:formatCode>0.00</c:formatCode>
                <c:ptCount val="6"/>
                <c:pt idx="0">
                  <c:v>0.47199999999999998</c:v>
                </c:pt>
                <c:pt idx="1">
                  <c:v>0.80500000000000005</c:v>
                </c:pt>
                <c:pt idx="2">
                  <c:v>1.105</c:v>
                </c:pt>
                <c:pt idx="3">
                  <c:v>2.161</c:v>
                </c:pt>
                <c:pt idx="4">
                  <c:v>2.544</c:v>
                </c:pt>
                <c:pt idx="5">
                  <c:v>4.5529999999999999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29-4890-8423-36774215D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2"/>
        <c:axId val="987686192"/>
        <c:axId val="987687824"/>
      </c:barChart>
      <c:catAx>
        <c:axId val="98768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0.43691504120435454"/>
              <c:y val="0.933272540948961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7824"/>
        <c:crosses val="autoZero"/>
        <c:auto val="1"/>
        <c:lblAlgn val="ctr"/>
        <c:lblOffset val="50"/>
        <c:noMultiLvlLbl val="0"/>
      </c:catAx>
      <c:valAx>
        <c:axId val="987687824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 Response Time (s)</a:t>
                </a:r>
              </a:p>
            </c:rich>
          </c:tx>
          <c:layout>
            <c:manualLayout>
              <c:xMode val="edge"/>
              <c:yMode val="edge"/>
              <c:x val="1.5915942657211881E-2"/>
              <c:y val="0.38779322649976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272817915016636"/>
          <c:y val="3.2497918611398439E-2"/>
          <c:w val="0.75629861562806577"/>
          <c:h val="3.8358730479097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 sz="2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742802036729484E-2"/>
          <c:y val="9.6676085475691897E-2"/>
          <c:w val="0.87573067253645054"/>
          <c:h val="0.77987448481453869"/>
        </c:manualLayout>
      </c:layout>
      <c:barChart>
        <c:barDir val="col"/>
        <c:grouping val="clustered"/>
        <c:varyColors val="0"/>
        <c:ser>
          <c:idx val="3"/>
          <c:order val="0"/>
          <c:tx>
            <c:v>CSP.Ref</c:v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'CASE STUDY RESULTS'!$AC$6:$AC$11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('CASE STUDY RESULTS'!$D$27,'CASE STUDY RESULTS'!$D$30,'CASE STUDY RESULTS'!$D$37,'CASE STUDY RESULTS'!$D$42,'CASE STUDY RESULTS'!$D$46,'CASE STUDY RESULTS'!$D$50)</c:f>
              <c:numCache>
                <c:formatCode>0.00</c:formatCode>
                <c:ptCount val="6"/>
                <c:pt idx="0">
                  <c:v>2.0175000000000001</c:v>
                </c:pt>
                <c:pt idx="1">
                  <c:v>2.2370999999999999</c:v>
                </c:pt>
                <c:pt idx="2">
                  <c:v>2.7267999999999999</c:v>
                </c:pt>
                <c:pt idx="3">
                  <c:v>3.9781</c:v>
                </c:pt>
                <c:pt idx="4">
                  <c:v>5.3277999999999999</c:v>
                </c:pt>
                <c:pt idx="5">
                  <c:v>7.4057000000000004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65-4A8F-AB8F-C244E218AEA7}"/>
            </c:ext>
          </c:extLst>
        </c:ser>
        <c:ser>
          <c:idx val="24"/>
          <c:order val="1"/>
          <c:tx>
            <c:v>CSP.Normal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('CASE STUDY RESULTS'!$D$28,'CASE STUDY RESULTS'!$D$34,'CASE STUDY RESULTS'!$D$40,'CASE STUDY RESULTS'!$D$43,'CASE STUDY RESULTS'!$D$47,'CASE STUDY RESULTS'!$D$51)</c:f>
              <c:numCache>
                <c:formatCode>0.00</c:formatCode>
                <c:ptCount val="6"/>
                <c:pt idx="0">
                  <c:v>2.0510000000000002</c:v>
                </c:pt>
                <c:pt idx="1">
                  <c:v>3.0739999999999998</c:v>
                </c:pt>
                <c:pt idx="2">
                  <c:v>2.6190000000000002</c:v>
                </c:pt>
                <c:pt idx="3">
                  <c:v>3.3740000000000001</c:v>
                </c:pt>
                <c:pt idx="4">
                  <c:v>5.2329999999999997</c:v>
                </c:pt>
                <c:pt idx="5">
                  <c:v>6.6230000000000002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65-4A8F-AB8F-C244E218AEA7}"/>
            </c:ext>
          </c:extLst>
        </c:ser>
        <c:ser>
          <c:idx val="25"/>
          <c:order val="2"/>
          <c:tx>
            <c:v>CSP.Alert</c:v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('CASE STUDY RESULTS'!$D$28,'CASE STUDY RESULTS'!$D$32,'CASE STUDY RESULTS'!$D$39,'CASE STUDY RESULTS'!$D$44,'CASE STUDY RESULTS'!$D$48,'CASE STUDY RESULTS'!$D$55)</c:f>
              <c:numCache>
                <c:formatCode>0.00</c:formatCode>
                <c:ptCount val="6"/>
                <c:pt idx="0">
                  <c:v>2.0510000000000002</c:v>
                </c:pt>
                <c:pt idx="1">
                  <c:v>2.1429999999999998</c:v>
                </c:pt>
                <c:pt idx="2">
                  <c:v>2.5750000000000002</c:v>
                </c:pt>
                <c:pt idx="3">
                  <c:v>3.3090000000000002</c:v>
                </c:pt>
                <c:pt idx="4">
                  <c:v>4.8479999999999999</c:v>
                </c:pt>
                <c:pt idx="5">
                  <c:v>6.17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65-4A8F-AB8F-C244E218AEA7}"/>
            </c:ext>
          </c:extLst>
        </c:ser>
        <c:ser>
          <c:idx val="26"/>
          <c:order val="3"/>
          <c:tx>
            <c:v>CSP.Critical</c:v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('CASE STUDY RESULTS'!$D$28,'CASE STUDY RESULTS'!$D$34,'CASE STUDY RESULTS'!$D$40,'CASE STUDY RESULTS'!$D$43,'CASE STUDY RESULTS'!$D$47,'CASE STUDY RESULTS'!$D$51)</c:f>
              <c:numCache>
                <c:formatCode>0.00</c:formatCode>
                <c:ptCount val="6"/>
                <c:pt idx="0">
                  <c:v>2.0510000000000002</c:v>
                </c:pt>
                <c:pt idx="1">
                  <c:v>3.0739999999999998</c:v>
                </c:pt>
                <c:pt idx="2">
                  <c:v>2.6190000000000002</c:v>
                </c:pt>
                <c:pt idx="3">
                  <c:v>3.3740000000000001</c:v>
                </c:pt>
                <c:pt idx="4">
                  <c:v>5.2329999999999997</c:v>
                </c:pt>
                <c:pt idx="5">
                  <c:v>6.6230000000000002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65-4A8F-AB8F-C244E218A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2"/>
        <c:axId val="987686192"/>
        <c:axId val="987687824"/>
      </c:barChart>
      <c:catAx>
        <c:axId val="98768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0.43691504120435454"/>
              <c:y val="0.933272540948961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7824"/>
        <c:crosses val="autoZero"/>
        <c:auto val="1"/>
        <c:lblAlgn val="ctr"/>
        <c:lblOffset val="50"/>
        <c:noMultiLvlLbl val="0"/>
      </c:catAx>
      <c:valAx>
        <c:axId val="987687824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 Response Time (s)</a:t>
                </a:r>
              </a:p>
            </c:rich>
          </c:tx>
          <c:layout>
            <c:manualLayout>
              <c:xMode val="edge"/>
              <c:yMode val="edge"/>
              <c:x val="1.5915942657211881E-2"/>
              <c:y val="0.38779322649976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272817915016636"/>
          <c:y val="3.2497918611398439E-2"/>
          <c:w val="0.75629861562806577"/>
          <c:h val="3.8358730479097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 sz="2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7742802036729484E-2"/>
          <c:y val="9.6676085475691897E-2"/>
          <c:w val="0.87573067253645054"/>
          <c:h val="0.77987448481453869"/>
        </c:manualLayout>
      </c:layout>
      <c:barChart>
        <c:barDir val="col"/>
        <c:grouping val="clustered"/>
        <c:varyColors val="0"/>
        <c:ser>
          <c:idx val="3"/>
          <c:order val="0"/>
          <c:tx>
            <c:v>CSP.Ref</c:v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'CASE STUDY RESULTS'!$AC$6:$AC$11</c:f>
              <c:numCache>
                <c:formatCode>General</c:formatCode>
                <c:ptCount val="6"/>
                <c:pt idx="0">
                  <c:v>1</c:v>
                </c:pt>
                <c:pt idx="1">
                  <c:v>1.5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numCache>
            </c:numRef>
          </c:cat>
          <c:val>
            <c:numRef>
              <c:f>('CASE STUDY RESULTS'!$E$27,'CASE STUDY RESULTS'!$E$30,'CASE STUDY RESULTS'!$E$37,'CASE STUDY RESULTS'!$E$42,'CASE STUDY RESULTS'!$E$46,'CASE STUDY RESULTS'!$E$50)</c:f>
              <c:numCache>
                <c:formatCode>0.00</c:formatCode>
                <c:ptCount val="6"/>
                <c:pt idx="0">
                  <c:v>5.0681000000000003</c:v>
                </c:pt>
                <c:pt idx="1">
                  <c:v>5.3787000000000003</c:v>
                </c:pt>
                <c:pt idx="2">
                  <c:v>5.8274999999999997</c:v>
                </c:pt>
                <c:pt idx="3">
                  <c:v>7.1336000000000004</c:v>
                </c:pt>
                <c:pt idx="4">
                  <c:v>8.3733000000000004</c:v>
                </c:pt>
                <c:pt idx="5">
                  <c:v>10.4861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A1-426A-9329-AA8AD4976A5D}"/>
            </c:ext>
          </c:extLst>
        </c:ser>
        <c:ser>
          <c:idx val="24"/>
          <c:order val="1"/>
          <c:tx>
            <c:v>CSP.Normal</c:v>
          </c:tx>
          <c:spPr>
            <a:solidFill>
              <a:schemeClr val="accent6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('CASE STUDY RESULTS'!$E$28,'CASE STUDY RESULTS'!$E$34,'CASE STUDY RESULTS'!$E$40,'CASE STUDY RESULTS'!$E$43,'CASE STUDY RESULTS'!$E$47,'CASE STUDY RESULTS'!$E$51)</c:f>
              <c:numCache>
                <c:formatCode>0.00</c:formatCode>
                <c:ptCount val="6"/>
                <c:pt idx="0">
                  <c:v>6.6150000000000002</c:v>
                </c:pt>
                <c:pt idx="1">
                  <c:v>6.2229999999999999</c:v>
                </c:pt>
                <c:pt idx="2">
                  <c:v>6.12</c:v>
                </c:pt>
                <c:pt idx="3">
                  <c:v>6.8159999999999998</c:v>
                </c:pt>
                <c:pt idx="4">
                  <c:v>8.0519999999999996</c:v>
                </c:pt>
                <c:pt idx="5">
                  <c:v>9.6679999999999993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A1-426A-9329-AA8AD4976A5D}"/>
            </c:ext>
          </c:extLst>
        </c:ser>
        <c:ser>
          <c:idx val="25"/>
          <c:order val="2"/>
          <c:tx>
            <c:v>CSP.Alert</c:v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('CASE STUDY RESULTS'!$E$28,'CASE STUDY RESULTS'!$E$32,'CASE STUDY RESULTS'!$E$39,'CASE STUDY RESULTS'!$E$44,'CASE STUDY RESULTS'!$E$48,'CASE STUDY RESULTS'!$E$55)</c:f>
              <c:numCache>
                <c:formatCode>0.00</c:formatCode>
                <c:ptCount val="6"/>
                <c:pt idx="0">
                  <c:v>6.6150000000000002</c:v>
                </c:pt>
                <c:pt idx="1">
                  <c:v>6.57</c:v>
                </c:pt>
                <c:pt idx="2">
                  <c:v>5.7949999999999999</c:v>
                </c:pt>
                <c:pt idx="3">
                  <c:v>6.9139999999999997</c:v>
                </c:pt>
                <c:pt idx="4">
                  <c:v>8.1859999999999999</c:v>
                </c:pt>
                <c:pt idx="5">
                  <c:v>10.286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A1-426A-9329-AA8AD4976A5D}"/>
            </c:ext>
          </c:extLst>
        </c:ser>
        <c:ser>
          <c:idx val="26"/>
          <c:order val="3"/>
          <c:tx>
            <c:v>CSP.Critical</c:v>
          </c:tx>
          <c:spPr>
            <a:solidFill>
              <a:schemeClr val="accent2"/>
            </a:solidFill>
            <a:ln>
              <a:solidFill>
                <a:schemeClr val="tx1"/>
              </a:solidFill>
            </a:ln>
            <a:effectLst/>
          </c:spPr>
          <c:invertIfNegative val="0"/>
          <c:val>
            <c:numRef>
              <c:f>('CASE STUDY RESULTS'!$E$28,'CASE STUDY RESULTS'!$E$34,'CASE STUDY RESULTS'!$E$40,'CASE STUDY RESULTS'!$E$43,'CASE STUDY RESULTS'!$E$47,'CASE STUDY RESULTS'!$E$51)</c:f>
              <c:numCache>
                <c:formatCode>0.00</c:formatCode>
                <c:ptCount val="6"/>
                <c:pt idx="0">
                  <c:v>6.6150000000000002</c:v>
                </c:pt>
                <c:pt idx="1">
                  <c:v>6.2229999999999999</c:v>
                </c:pt>
                <c:pt idx="2">
                  <c:v>6.12</c:v>
                </c:pt>
                <c:pt idx="3">
                  <c:v>6.8159999999999998</c:v>
                </c:pt>
                <c:pt idx="4">
                  <c:v>8.0519999999999996</c:v>
                </c:pt>
                <c:pt idx="5">
                  <c:v>9.6679999999999993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A1-426A-9329-AA8AD4976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72"/>
        <c:axId val="987686192"/>
        <c:axId val="987687824"/>
      </c:barChart>
      <c:catAx>
        <c:axId val="98768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Samples</a:t>
                </a:r>
                <a:r>
                  <a:rPr lang="it-IT" baseline="0"/>
                  <a:t> per second</a:t>
                </a:r>
                <a:endParaRPr lang="it-IT"/>
              </a:p>
            </c:rich>
          </c:tx>
          <c:layout>
            <c:manualLayout>
              <c:xMode val="edge"/>
              <c:yMode val="edge"/>
              <c:x val="0.43691504120435454"/>
              <c:y val="0.933272540948961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General" sourceLinked="1"/>
        <c:majorTickMark val="cross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7824"/>
        <c:crosses val="autoZero"/>
        <c:auto val="1"/>
        <c:lblAlgn val="ctr"/>
        <c:lblOffset val="50"/>
        <c:noMultiLvlLbl val="0"/>
      </c:catAx>
      <c:valAx>
        <c:axId val="987687824"/>
        <c:scaling>
          <c:orientation val="minMax"/>
          <c:max val="12"/>
          <c:min val="0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it-IT"/>
                  <a:t> Response Time (s)</a:t>
                </a:r>
              </a:p>
            </c:rich>
          </c:tx>
          <c:layout>
            <c:manualLayout>
              <c:xMode val="edge"/>
              <c:yMode val="edge"/>
              <c:x val="1.5915942657211881E-2"/>
              <c:y val="0.38779322649976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</c:title>
        <c:numFmt formatCode="0" sourceLinked="0"/>
        <c:majorTickMark val="out"/>
        <c:minorTickMark val="none"/>
        <c:tickLblPos val="nextTo"/>
        <c:spPr>
          <a:noFill/>
          <a:ln w="19050"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98768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2272817915016636"/>
          <c:y val="3.2497918611398439E-2"/>
          <c:w val="0.75629861562806577"/>
          <c:h val="3.8358730479097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/>
              </a:solidFill>
              <a:latin typeface="Courier New" panose="02070309020205020404" pitchFamily="49" charset="0"/>
              <a:ea typeface="+mn-ea"/>
              <a:cs typeface="Courier New" panose="02070309020205020404" pitchFamily="49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chemeClr val="tx1"/>
      </a:solidFill>
      <a:round/>
    </a:ln>
    <a:effectLst/>
  </c:spPr>
  <c:txPr>
    <a:bodyPr/>
    <a:lstStyle/>
    <a:p>
      <a:pPr>
        <a:defRPr sz="2000">
          <a:solidFill>
            <a:schemeClr val="tx1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7.xml"/><Relationship Id="rId18" Type="http://schemas.openxmlformats.org/officeDocument/2006/relationships/chart" Target="../charts/chart22.xml"/><Relationship Id="rId26" Type="http://schemas.openxmlformats.org/officeDocument/2006/relationships/chart" Target="../charts/chart30.xml"/><Relationship Id="rId39" Type="http://schemas.openxmlformats.org/officeDocument/2006/relationships/chart" Target="../charts/chart43.xml"/><Relationship Id="rId21" Type="http://schemas.openxmlformats.org/officeDocument/2006/relationships/chart" Target="../charts/chart25.xml"/><Relationship Id="rId34" Type="http://schemas.openxmlformats.org/officeDocument/2006/relationships/chart" Target="../charts/chart38.xml"/><Relationship Id="rId42" Type="http://schemas.openxmlformats.org/officeDocument/2006/relationships/chart" Target="../charts/chart46.xml"/><Relationship Id="rId47" Type="http://schemas.openxmlformats.org/officeDocument/2006/relationships/chart" Target="../charts/chart51.xml"/><Relationship Id="rId50" Type="http://schemas.openxmlformats.org/officeDocument/2006/relationships/chart" Target="../charts/chart54.xml"/><Relationship Id="rId55" Type="http://schemas.openxmlformats.org/officeDocument/2006/relationships/chart" Target="../charts/chart59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6" Type="http://schemas.openxmlformats.org/officeDocument/2006/relationships/chart" Target="../charts/chart20.xml"/><Relationship Id="rId29" Type="http://schemas.openxmlformats.org/officeDocument/2006/relationships/chart" Target="../charts/chart33.xml"/><Relationship Id="rId11" Type="http://schemas.openxmlformats.org/officeDocument/2006/relationships/chart" Target="../charts/chart15.xml"/><Relationship Id="rId24" Type="http://schemas.openxmlformats.org/officeDocument/2006/relationships/chart" Target="../charts/chart28.xml"/><Relationship Id="rId32" Type="http://schemas.openxmlformats.org/officeDocument/2006/relationships/chart" Target="../charts/chart36.xml"/><Relationship Id="rId37" Type="http://schemas.openxmlformats.org/officeDocument/2006/relationships/chart" Target="../charts/chart41.xml"/><Relationship Id="rId40" Type="http://schemas.openxmlformats.org/officeDocument/2006/relationships/chart" Target="../charts/chart44.xml"/><Relationship Id="rId45" Type="http://schemas.openxmlformats.org/officeDocument/2006/relationships/chart" Target="../charts/chart49.xml"/><Relationship Id="rId53" Type="http://schemas.openxmlformats.org/officeDocument/2006/relationships/chart" Target="../charts/chart57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19" Type="http://schemas.openxmlformats.org/officeDocument/2006/relationships/chart" Target="../charts/chart23.xml"/><Relationship Id="rId31" Type="http://schemas.openxmlformats.org/officeDocument/2006/relationships/chart" Target="../charts/chart35.xml"/><Relationship Id="rId44" Type="http://schemas.openxmlformats.org/officeDocument/2006/relationships/chart" Target="../charts/chart48.xml"/><Relationship Id="rId52" Type="http://schemas.openxmlformats.org/officeDocument/2006/relationships/chart" Target="../charts/chart56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Relationship Id="rId14" Type="http://schemas.openxmlformats.org/officeDocument/2006/relationships/chart" Target="../charts/chart18.xml"/><Relationship Id="rId22" Type="http://schemas.openxmlformats.org/officeDocument/2006/relationships/chart" Target="../charts/chart26.xml"/><Relationship Id="rId27" Type="http://schemas.openxmlformats.org/officeDocument/2006/relationships/chart" Target="../charts/chart31.xml"/><Relationship Id="rId30" Type="http://schemas.openxmlformats.org/officeDocument/2006/relationships/chart" Target="../charts/chart34.xml"/><Relationship Id="rId35" Type="http://schemas.openxmlformats.org/officeDocument/2006/relationships/chart" Target="../charts/chart39.xml"/><Relationship Id="rId43" Type="http://schemas.openxmlformats.org/officeDocument/2006/relationships/chart" Target="../charts/chart47.xml"/><Relationship Id="rId48" Type="http://schemas.openxmlformats.org/officeDocument/2006/relationships/chart" Target="../charts/chart52.xml"/><Relationship Id="rId56" Type="http://schemas.openxmlformats.org/officeDocument/2006/relationships/chart" Target="../charts/chart60.xml"/><Relationship Id="rId8" Type="http://schemas.openxmlformats.org/officeDocument/2006/relationships/chart" Target="../charts/chart12.xml"/><Relationship Id="rId51" Type="http://schemas.openxmlformats.org/officeDocument/2006/relationships/chart" Target="../charts/chart55.xml"/><Relationship Id="rId3" Type="http://schemas.openxmlformats.org/officeDocument/2006/relationships/chart" Target="../charts/chart7.xml"/><Relationship Id="rId12" Type="http://schemas.openxmlformats.org/officeDocument/2006/relationships/chart" Target="../charts/chart16.xml"/><Relationship Id="rId17" Type="http://schemas.openxmlformats.org/officeDocument/2006/relationships/chart" Target="../charts/chart21.xml"/><Relationship Id="rId25" Type="http://schemas.openxmlformats.org/officeDocument/2006/relationships/chart" Target="../charts/chart29.xml"/><Relationship Id="rId33" Type="http://schemas.openxmlformats.org/officeDocument/2006/relationships/chart" Target="../charts/chart37.xml"/><Relationship Id="rId38" Type="http://schemas.openxmlformats.org/officeDocument/2006/relationships/chart" Target="../charts/chart42.xml"/><Relationship Id="rId46" Type="http://schemas.openxmlformats.org/officeDocument/2006/relationships/chart" Target="../charts/chart50.xml"/><Relationship Id="rId20" Type="http://schemas.openxmlformats.org/officeDocument/2006/relationships/chart" Target="../charts/chart24.xml"/><Relationship Id="rId41" Type="http://schemas.openxmlformats.org/officeDocument/2006/relationships/chart" Target="../charts/chart45.xml"/><Relationship Id="rId54" Type="http://schemas.openxmlformats.org/officeDocument/2006/relationships/chart" Target="../charts/chart58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5" Type="http://schemas.openxmlformats.org/officeDocument/2006/relationships/chart" Target="../charts/chart19.xml"/><Relationship Id="rId23" Type="http://schemas.openxmlformats.org/officeDocument/2006/relationships/chart" Target="../charts/chart27.xml"/><Relationship Id="rId28" Type="http://schemas.openxmlformats.org/officeDocument/2006/relationships/chart" Target="../charts/chart32.xml"/><Relationship Id="rId36" Type="http://schemas.openxmlformats.org/officeDocument/2006/relationships/chart" Target="../charts/chart40.xml"/><Relationship Id="rId49" Type="http://schemas.openxmlformats.org/officeDocument/2006/relationships/chart" Target="../charts/chart5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678212</xdr:colOff>
      <xdr:row>17</xdr:row>
      <xdr:rowOff>129888</xdr:rowOff>
    </xdr:from>
    <xdr:to>
      <xdr:col>11</xdr:col>
      <xdr:colOff>485211</xdr:colOff>
      <xdr:row>46</xdr:row>
      <xdr:rowOff>132622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602886-B2BE-4DE2-B407-1ECA557C3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162231</xdr:colOff>
      <xdr:row>17</xdr:row>
      <xdr:rowOff>140074</xdr:rowOff>
    </xdr:from>
    <xdr:to>
      <xdr:col>22</xdr:col>
      <xdr:colOff>817821</xdr:colOff>
      <xdr:row>46</xdr:row>
      <xdr:rowOff>142810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B5061953-8E08-4639-978C-C0A7A0572F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339359</xdr:colOff>
      <xdr:row>17</xdr:row>
      <xdr:rowOff>144276</xdr:rowOff>
    </xdr:from>
    <xdr:to>
      <xdr:col>34</xdr:col>
      <xdr:colOff>416446</xdr:colOff>
      <xdr:row>46</xdr:row>
      <xdr:rowOff>147011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579FB337-80F5-4299-87AF-4BA1ABFA4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11</xdr:col>
      <xdr:colOff>638272</xdr:colOff>
      <xdr:row>79</xdr:row>
      <xdr:rowOff>2734</xdr:rowOff>
    </xdr:to>
    <xdr:graphicFrame macro="">
      <xdr:nvGraphicFramePr>
        <xdr:cNvPr id="6" name="Grafico 5">
          <a:extLst>
            <a:ext uri="{FF2B5EF4-FFF2-40B4-BE49-F238E27FC236}">
              <a16:creationId xmlns:a16="http://schemas.microsoft.com/office/drawing/2014/main" id="{ACF984C5-A4D6-4254-BFE1-EA5930BE0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209133</xdr:colOff>
      <xdr:row>22</xdr:row>
      <xdr:rowOff>49081</xdr:rowOff>
    </xdr:from>
    <xdr:to>
      <xdr:col>23</xdr:col>
      <xdr:colOff>214582</xdr:colOff>
      <xdr:row>40</xdr:row>
      <xdr:rowOff>42359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1EDFC15-DDB7-4E31-99CE-0567EDB53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72</xdr:col>
      <xdr:colOff>309763</xdr:colOff>
      <xdr:row>30</xdr:row>
      <xdr:rowOff>54556</xdr:rowOff>
    </xdr:from>
    <xdr:to>
      <xdr:col>80</xdr:col>
      <xdr:colOff>116862</xdr:colOff>
      <xdr:row>48</xdr:row>
      <xdr:rowOff>71647</xdr:rowOff>
    </xdr:to>
    <xdr:graphicFrame macro="">
      <xdr:nvGraphicFramePr>
        <xdr:cNvPr id="7" name="Grafico 6">
          <a:extLst>
            <a:ext uri="{FF2B5EF4-FFF2-40B4-BE49-F238E27FC236}">
              <a16:creationId xmlns:a16="http://schemas.microsoft.com/office/drawing/2014/main" id="{51E4679B-A5D7-4880-B7FE-760DF81D07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80</xdr:col>
      <xdr:colOff>268941</xdr:colOff>
      <xdr:row>29</xdr:row>
      <xdr:rowOff>166819</xdr:rowOff>
    </xdr:from>
    <xdr:to>
      <xdr:col>88</xdr:col>
      <xdr:colOff>76039</xdr:colOff>
      <xdr:row>48</xdr:row>
      <xdr:rowOff>7016</xdr:rowOff>
    </xdr:to>
    <xdr:graphicFrame macro="">
      <xdr:nvGraphicFramePr>
        <xdr:cNvPr id="8" name="Grafico 7">
          <a:extLst>
            <a:ext uri="{FF2B5EF4-FFF2-40B4-BE49-F238E27FC236}">
              <a16:creationId xmlns:a16="http://schemas.microsoft.com/office/drawing/2014/main" id="{467FC332-8A54-4662-80CE-3A242D4B5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88</xdr:col>
      <xdr:colOff>350585</xdr:colOff>
      <xdr:row>29</xdr:row>
      <xdr:rowOff>164023</xdr:rowOff>
    </xdr:from>
    <xdr:to>
      <xdr:col>96</xdr:col>
      <xdr:colOff>157684</xdr:colOff>
      <xdr:row>47</xdr:row>
      <xdr:rowOff>173989</xdr:rowOff>
    </xdr:to>
    <xdr:graphicFrame macro="">
      <xdr:nvGraphicFramePr>
        <xdr:cNvPr id="9" name="Grafico 8">
          <a:extLst>
            <a:ext uri="{FF2B5EF4-FFF2-40B4-BE49-F238E27FC236}">
              <a16:creationId xmlns:a16="http://schemas.microsoft.com/office/drawing/2014/main" id="{496DAA2C-CB76-41D6-AD2D-A8F45BECE5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809262</xdr:colOff>
      <xdr:row>2</xdr:row>
      <xdr:rowOff>52620</xdr:rowOff>
    </xdr:from>
    <xdr:to>
      <xdr:col>39</xdr:col>
      <xdr:colOff>242413</xdr:colOff>
      <xdr:row>21</xdr:row>
      <xdr:rowOff>48822</xdr:rowOff>
    </xdr:to>
    <xdr:graphicFrame macro="">
      <xdr:nvGraphicFramePr>
        <xdr:cNvPr id="22" name="Grafico 21">
          <a:extLst>
            <a:ext uri="{FF2B5EF4-FFF2-40B4-BE49-F238E27FC236}">
              <a16:creationId xmlns:a16="http://schemas.microsoft.com/office/drawing/2014/main" id="{FF6ECEDD-E6F0-427B-978B-03F84D0A1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775464</xdr:colOff>
      <xdr:row>6</xdr:row>
      <xdr:rowOff>6148</xdr:rowOff>
    </xdr:from>
    <xdr:to>
      <xdr:col>39</xdr:col>
      <xdr:colOff>122341</xdr:colOff>
      <xdr:row>9</xdr:row>
      <xdr:rowOff>125794</xdr:rowOff>
    </xdr:to>
    <xdr:sp macro="" textlink="">
      <xdr:nvSpPr>
        <xdr:cNvPr id="23" name="CasellaDiTesto 22">
          <a:extLst>
            <a:ext uri="{FF2B5EF4-FFF2-40B4-BE49-F238E27FC236}">
              <a16:creationId xmlns:a16="http://schemas.microsoft.com/office/drawing/2014/main" id="{93D49607-524D-4ABE-90F1-E775A1B2BBBC}"/>
            </a:ext>
          </a:extLst>
        </xdr:cNvPr>
        <xdr:cNvSpPr txBox="1"/>
      </xdr:nvSpPr>
      <xdr:spPr>
        <a:xfrm>
          <a:off x="30179139" y="1215823"/>
          <a:ext cx="1004227" cy="719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it-IT" sz="1400" i="1">
              <a:latin typeface="Times New Roman" panose="02020603050405020304" pitchFamily="18" charset="0"/>
              <a:cs typeface="Times New Roman" panose="02020603050405020304" pitchFamily="18" charset="0"/>
            </a:rPr>
            <a:t>Time saved</a:t>
          </a:r>
        </a:p>
        <a:p>
          <a:pPr algn="ctr"/>
          <a:r>
            <a:rPr lang="it-IT" sz="1400" i="1">
              <a:latin typeface="Times New Roman" panose="02020603050405020304" pitchFamily="18" charset="0"/>
              <a:cs typeface="Times New Roman" panose="02020603050405020304" pitchFamily="18" charset="0"/>
            </a:rPr>
            <a:t>(42.36%)</a:t>
          </a:r>
        </a:p>
      </xdr:txBody>
    </xdr:sp>
    <xdr:clientData/>
  </xdr:twoCellAnchor>
  <xdr:twoCellAnchor>
    <xdr:from>
      <xdr:col>97</xdr:col>
      <xdr:colOff>0</xdr:colOff>
      <xdr:row>30</xdr:row>
      <xdr:rowOff>0</xdr:rowOff>
    </xdr:from>
    <xdr:to>
      <xdr:col>104</xdr:col>
      <xdr:colOff>636334</xdr:colOff>
      <xdr:row>48</xdr:row>
      <xdr:rowOff>21172</xdr:rowOff>
    </xdr:to>
    <xdr:graphicFrame macro="">
      <xdr:nvGraphicFramePr>
        <xdr:cNvPr id="24" name="Grafico 23">
          <a:extLst>
            <a:ext uri="{FF2B5EF4-FFF2-40B4-BE49-F238E27FC236}">
              <a16:creationId xmlns:a16="http://schemas.microsoft.com/office/drawing/2014/main" id="{C6EEF907-9058-4EB8-AC9E-D10F2F244B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105</xdr:col>
      <xdr:colOff>0</xdr:colOff>
      <xdr:row>30</xdr:row>
      <xdr:rowOff>0</xdr:rowOff>
    </xdr:from>
    <xdr:to>
      <xdr:col>112</xdr:col>
      <xdr:colOff>636334</xdr:colOff>
      <xdr:row>48</xdr:row>
      <xdr:rowOff>21172</xdr:rowOff>
    </xdr:to>
    <xdr:graphicFrame macro="">
      <xdr:nvGraphicFramePr>
        <xdr:cNvPr id="25" name="Grafico 24">
          <a:extLst>
            <a:ext uri="{FF2B5EF4-FFF2-40B4-BE49-F238E27FC236}">
              <a16:creationId xmlns:a16="http://schemas.microsoft.com/office/drawing/2014/main" id="{C578CB29-39E8-4860-A0E2-9070C813F6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291353</xdr:colOff>
      <xdr:row>50</xdr:row>
      <xdr:rowOff>100853</xdr:rowOff>
    </xdr:from>
    <xdr:to>
      <xdr:col>23</xdr:col>
      <xdr:colOff>296802</xdr:colOff>
      <xdr:row>68</xdr:row>
      <xdr:rowOff>94132</xdr:rowOff>
    </xdr:to>
    <xdr:graphicFrame macro="">
      <xdr:nvGraphicFramePr>
        <xdr:cNvPr id="27" name="Grafico 26">
          <a:extLst>
            <a:ext uri="{FF2B5EF4-FFF2-40B4-BE49-F238E27FC236}">
              <a16:creationId xmlns:a16="http://schemas.microsoft.com/office/drawing/2014/main" id="{DDEE7600-1F8F-40AB-8A23-6D41E6ADC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72</xdr:col>
      <xdr:colOff>333375</xdr:colOff>
      <xdr:row>50</xdr:row>
      <xdr:rowOff>176283</xdr:rowOff>
    </xdr:from>
    <xdr:to>
      <xdr:col>80</xdr:col>
      <xdr:colOff>140474</xdr:colOff>
      <xdr:row>68</xdr:row>
      <xdr:rowOff>169561</xdr:rowOff>
    </xdr:to>
    <xdr:graphicFrame macro="">
      <xdr:nvGraphicFramePr>
        <xdr:cNvPr id="28" name="Grafico 27">
          <a:extLst>
            <a:ext uri="{FF2B5EF4-FFF2-40B4-BE49-F238E27FC236}">
              <a16:creationId xmlns:a16="http://schemas.microsoft.com/office/drawing/2014/main" id="{42ACF2B9-B4DB-4D32-B231-1D26A5AE4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80</xdr:col>
      <xdr:colOff>292553</xdr:colOff>
      <xdr:row>50</xdr:row>
      <xdr:rowOff>98046</xdr:rowOff>
    </xdr:from>
    <xdr:to>
      <xdr:col>88</xdr:col>
      <xdr:colOff>99651</xdr:colOff>
      <xdr:row>68</xdr:row>
      <xdr:rowOff>104930</xdr:rowOff>
    </xdr:to>
    <xdr:graphicFrame macro="">
      <xdr:nvGraphicFramePr>
        <xdr:cNvPr id="29" name="Grafico 28">
          <a:extLst>
            <a:ext uri="{FF2B5EF4-FFF2-40B4-BE49-F238E27FC236}">
              <a16:creationId xmlns:a16="http://schemas.microsoft.com/office/drawing/2014/main" id="{8F4CB6D3-A7B5-419E-9D93-DED69AB2AE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88</xdr:col>
      <xdr:colOff>374197</xdr:colOff>
      <xdr:row>50</xdr:row>
      <xdr:rowOff>95250</xdr:rowOff>
    </xdr:from>
    <xdr:to>
      <xdr:col>96</xdr:col>
      <xdr:colOff>181296</xdr:colOff>
      <xdr:row>68</xdr:row>
      <xdr:rowOff>81403</xdr:rowOff>
    </xdr:to>
    <xdr:graphicFrame macro="">
      <xdr:nvGraphicFramePr>
        <xdr:cNvPr id="30" name="Grafico 29">
          <a:extLst>
            <a:ext uri="{FF2B5EF4-FFF2-40B4-BE49-F238E27FC236}">
              <a16:creationId xmlns:a16="http://schemas.microsoft.com/office/drawing/2014/main" id="{705CB5F3-643E-400A-9E66-4ADFDFE3D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97</xdr:col>
      <xdr:colOff>23612</xdr:colOff>
      <xdr:row>50</xdr:row>
      <xdr:rowOff>121727</xdr:rowOff>
    </xdr:from>
    <xdr:to>
      <xdr:col>104</xdr:col>
      <xdr:colOff>659946</xdr:colOff>
      <xdr:row>68</xdr:row>
      <xdr:rowOff>119086</xdr:rowOff>
    </xdr:to>
    <xdr:graphicFrame macro="">
      <xdr:nvGraphicFramePr>
        <xdr:cNvPr id="31" name="Grafico 30">
          <a:extLst>
            <a:ext uri="{FF2B5EF4-FFF2-40B4-BE49-F238E27FC236}">
              <a16:creationId xmlns:a16="http://schemas.microsoft.com/office/drawing/2014/main" id="{BF8077C0-4B58-4A77-910F-6EEE250EA4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105</xdr:col>
      <xdr:colOff>23612</xdr:colOff>
      <xdr:row>50</xdr:row>
      <xdr:rowOff>121727</xdr:rowOff>
    </xdr:from>
    <xdr:to>
      <xdr:col>112</xdr:col>
      <xdr:colOff>659946</xdr:colOff>
      <xdr:row>68</xdr:row>
      <xdr:rowOff>119086</xdr:rowOff>
    </xdr:to>
    <xdr:graphicFrame macro="">
      <xdr:nvGraphicFramePr>
        <xdr:cNvPr id="32" name="Grafico 31">
          <a:extLst>
            <a:ext uri="{FF2B5EF4-FFF2-40B4-BE49-F238E27FC236}">
              <a16:creationId xmlns:a16="http://schemas.microsoft.com/office/drawing/2014/main" id="{97C18831-80D0-4B86-97E9-C22AF28031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15</xdr:col>
      <xdr:colOff>204108</xdr:colOff>
      <xdr:row>77</xdr:row>
      <xdr:rowOff>0</xdr:rowOff>
    </xdr:from>
    <xdr:to>
      <xdr:col>23</xdr:col>
      <xdr:colOff>209557</xdr:colOff>
      <xdr:row>94</xdr:row>
      <xdr:rowOff>197387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65E0F672-B434-4365-A621-8C6D0ECFA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72</xdr:col>
      <xdr:colOff>329045</xdr:colOff>
      <xdr:row>79</xdr:row>
      <xdr:rowOff>29080</xdr:rowOff>
    </xdr:from>
    <xdr:to>
      <xdr:col>80</xdr:col>
      <xdr:colOff>136144</xdr:colOff>
      <xdr:row>97</xdr:row>
      <xdr:rowOff>22357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4FB8413D-8D08-4100-A98B-212D65E084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80</xdr:col>
      <xdr:colOff>288223</xdr:colOff>
      <xdr:row>78</xdr:row>
      <xdr:rowOff>158661</xdr:rowOff>
    </xdr:from>
    <xdr:to>
      <xdr:col>88</xdr:col>
      <xdr:colOff>95321</xdr:colOff>
      <xdr:row>96</xdr:row>
      <xdr:rowOff>165545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EF112E81-556E-4BCD-BFCF-781F2521AC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88</xdr:col>
      <xdr:colOff>369867</xdr:colOff>
      <xdr:row>78</xdr:row>
      <xdr:rowOff>155865</xdr:rowOff>
    </xdr:from>
    <xdr:to>
      <xdr:col>96</xdr:col>
      <xdr:colOff>176966</xdr:colOff>
      <xdr:row>96</xdr:row>
      <xdr:rowOff>142018</xdr:rowOff>
    </xdr:to>
    <xdr:graphicFrame macro="">
      <xdr:nvGraphicFramePr>
        <xdr:cNvPr id="19" name="Grafico 18">
          <a:extLst>
            <a:ext uri="{FF2B5EF4-FFF2-40B4-BE49-F238E27FC236}">
              <a16:creationId xmlns:a16="http://schemas.microsoft.com/office/drawing/2014/main" id="{34EAC1EA-4BCD-4B19-B047-0E6B5C145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97</xdr:col>
      <xdr:colOff>19282</xdr:colOff>
      <xdr:row>78</xdr:row>
      <xdr:rowOff>182342</xdr:rowOff>
    </xdr:from>
    <xdr:to>
      <xdr:col>104</xdr:col>
      <xdr:colOff>655616</xdr:colOff>
      <xdr:row>96</xdr:row>
      <xdr:rowOff>179701</xdr:rowOff>
    </xdr:to>
    <xdr:graphicFrame macro="">
      <xdr:nvGraphicFramePr>
        <xdr:cNvPr id="20" name="Grafico 19">
          <a:extLst>
            <a:ext uri="{FF2B5EF4-FFF2-40B4-BE49-F238E27FC236}">
              <a16:creationId xmlns:a16="http://schemas.microsoft.com/office/drawing/2014/main" id="{8F2E36FB-A452-4637-A524-7ADB82A486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105</xdr:col>
      <xdr:colOff>19282</xdr:colOff>
      <xdr:row>78</xdr:row>
      <xdr:rowOff>182342</xdr:rowOff>
    </xdr:from>
    <xdr:to>
      <xdr:col>112</xdr:col>
      <xdr:colOff>655616</xdr:colOff>
      <xdr:row>96</xdr:row>
      <xdr:rowOff>179701</xdr:rowOff>
    </xdr:to>
    <xdr:graphicFrame macro="">
      <xdr:nvGraphicFramePr>
        <xdr:cNvPr id="21" name="Grafico 20">
          <a:extLst>
            <a:ext uri="{FF2B5EF4-FFF2-40B4-BE49-F238E27FC236}">
              <a16:creationId xmlns:a16="http://schemas.microsoft.com/office/drawing/2014/main" id="{4F74A02C-9150-4519-A08E-FE1AADFC2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15</xdr:col>
      <xdr:colOff>122464</xdr:colOff>
      <xdr:row>107</xdr:row>
      <xdr:rowOff>54429</xdr:rowOff>
    </xdr:from>
    <xdr:to>
      <xdr:col>23</xdr:col>
      <xdr:colOff>127913</xdr:colOff>
      <xdr:row>125</xdr:row>
      <xdr:rowOff>47708</xdr:rowOff>
    </xdr:to>
    <xdr:graphicFrame macro="">
      <xdr:nvGraphicFramePr>
        <xdr:cNvPr id="26" name="Grafico 25">
          <a:extLst>
            <a:ext uri="{FF2B5EF4-FFF2-40B4-BE49-F238E27FC236}">
              <a16:creationId xmlns:a16="http://schemas.microsoft.com/office/drawing/2014/main" id="{C71FE381-47E6-40F6-A313-F24B8068CD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72</xdr:col>
      <xdr:colOff>381000</xdr:colOff>
      <xdr:row>108</xdr:row>
      <xdr:rowOff>134833</xdr:rowOff>
    </xdr:from>
    <xdr:to>
      <xdr:col>80</xdr:col>
      <xdr:colOff>188099</xdr:colOff>
      <xdr:row>126</xdr:row>
      <xdr:rowOff>128111</xdr:rowOff>
    </xdr:to>
    <xdr:graphicFrame macro="">
      <xdr:nvGraphicFramePr>
        <xdr:cNvPr id="33" name="Grafico 32">
          <a:extLst>
            <a:ext uri="{FF2B5EF4-FFF2-40B4-BE49-F238E27FC236}">
              <a16:creationId xmlns:a16="http://schemas.microsoft.com/office/drawing/2014/main" id="{B68725E1-B959-4A9C-B114-EA985413B0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81</xdr:col>
      <xdr:colOff>0</xdr:colOff>
      <xdr:row>108</xdr:row>
      <xdr:rowOff>121226</xdr:rowOff>
    </xdr:from>
    <xdr:to>
      <xdr:col>88</xdr:col>
      <xdr:colOff>637134</xdr:colOff>
      <xdr:row>126</xdr:row>
      <xdr:rowOff>128111</xdr:rowOff>
    </xdr:to>
    <xdr:graphicFrame macro="">
      <xdr:nvGraphicFramePr>
        <xdr:cNvPr id="34" name="Grafico 33">
          <a:extLst>
            <a:ext uri="{FF2B5EF4-FFF2-40B4-BE49-F238E27FC236}">
              <a16:creationId xmlns:a16="http://schemas.microsoft.com/office/drawing/2014/main" id="{C49A7157-FB0F-421D-915C-42CC8580B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89</xdr:col>
      <xdr:colOff>0</xdr:colOff>
      <xdr:row>108</xdr:row>
      <xdr:rowOff>121226</xdr:rowOff>
    </xdr:from>
    <xdr:to>
      <xdr:col>96</xdr:col>
      <xdr:colOff>637135</xdr:colOff>
      <xdr:row>126</xdr:row>
      <xdr:rowOff>103669</xdr:rowOff>
    </xdr:to>
    <xdr:graphicFrame macro="">
      <xdr:nvGraphicFramePr>
        <xdr:cNvPr id="35" name="Grafico 34">
          <a:extLst>
            <a:ext uri="{FF2B5EF4-FFF2-40B4-BE49-F238E27FC236}">
              <a16:creationId xmlns:a16="http://schemas.microsoft.com/office/drawing/2014/main" id="{93F733AC-E8CB-4A39-9C07-0E0AE1529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97</xdr:col>
      <xdr:colOff>68036</xdr:colOff>
      <xdr:row>108</xdr:row>
      <xdr:rowOff>121226</xdr:rowOff>
    </xdr:from>
    <xdr:to>
      <xdr:col>104</xdr:col>
      <xdr:colOff>704370</xdr:colOff>
      <xdr:row>126</xdr:row>
      <xdr:rowOff>114875</xdr:rowOff>
    </xdr:to>
    <xdr:graphicFrame macro="">
      <xdr:nvGraphicFramePr>
        <xdr:cNvPr id="36" name="Grafico 35">
          <a:extLst>
            <a:ext uri="{FF2B5EF4-FFF2-40B4-BE49-F238E27FC236}">
              <a16:creationId xmlns:a16="http://schemas.microsoft.com/office/drawing/2014/main" id="{3A02A5B0-1A6B-488A-97C3-149BEAF19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105</xdr:col>
      <xdr:colOff>0</xdr:colOff>
      <xdr:row>108</xdr:row>
      <xdr:rowOff>121226</xdr:rowOff>
    </xdr:from>
    <xdr:to>
      <xdr:col>112</xdr:col>
      <xdr:colOff>636334</xdr:colOff>
      <xdr:row>126</xdr:row>
      <xdr:rowOff>114875</xdr:rowOff>
    </xdr:to>
    <xdr:graphicFrame macro="">
      <xdr:nvGraphicFramePr>
        <xdr:cNvPr id="37" name="Grafico 36">
          <a:extLst>
            <a:ext uri="{FF2B5EF4-FFF2-40B4-BE49-F238E27FC236}">
              <a16:creationId xmlns:a16="http://schemas.microsoft.com/office/drawing/2014/main" id="{74CC756F-EC5B-42BA-B6A7-0E2561F61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15</xdr:col>
      <xdr:colOff>0</xdr:colOff>
      <xdr:row>130</xdr:row>
      <xdr:rowOff>0</xdr:rowOff>
    </xdr:from>
    <xdr:to>
      <xdr:col>23</xdr:col>
      <xdr:colOff>5449</xdr:colOff>
      <xdr:row>147</xdr:row>
      <xdr:rowOff>197387</xdr:rowOff>
    </xdr:to>
    <xdr:graphicFrame macro="">
      <xdr:nvGraphicFramePr>
        <xdr:cNvPr id="38" name="Grafico 37">
          <a:extLst>
            <a:ext uri="{FF2B5EF4-FFF2-40B4-BE49-F238E27FC236}">
              <a16:creationId xmlns:a16="http://schemas.microsoft.com/office/drawing/2014/main" id="{F1166338-EEDA-4017-959C-EB8597B0A2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72</xdr:col>
      <xdr:colOff>0</xdr:colOff>
      <xdr:row>136</xdr:row>
      <xdr:rowOff>0</xdr:rowOff>
    </xdr:from>
    <xdr:to>
      <xdr:col>79</xdr:col>
      <xdr:colOff>637134</xdr:colOff>
      <xdr:row>154</xdr:row>
      <xdr:rowOff>32100</xdr:rowOff>
    </xdr:to>
    <xdr:graphicFrame macro="">
      <xdr:nvGraphicFramePr>
        <xdr:cNvPr id="39" name="Grafico 38">
          <a:extLst>
            <a:ext uri="{FF2B5EF4-FFF2-40B4-BE49-F238E27FC236}">
              <a16:creationId xmlns:a16="http://schemas.microsoft.com/office/drawing/2014/main" id="{866E5F53-9640-46B8-B47A-8BAF6A6312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81</xdr:col>
      <xdr:colOff>0</xdr:colOff>
      <xdr:row>136</xdr:row>
      <xdr:rowOff>0</xdr:rowOff>
    </xdr:from>
    <xdr:to>
      <xdr:col>88</xdr:col>
      <xdr:colOff>637134</xdr:colOff>
      <xdr:row>154</xdr:row>
      <xdr:rowOff>32100</xdr:rowOff>
    </xdr:to>
    <xdr:graphicFrame macro="">
      <xdr:nvGraphicFramePr>
        <xdr:cNvPr id="40" name="Grafico 39">
          <a:extLst>
            <a:ext uri="{FF2B5EF4-FFF2-40B4-BE49-F238E27FC236}">
              <a16:creationId xmlns:a16="http://schemas.microsoft.com/office/drawing/2014/main" id="{649E4D58-9671-4E54-8256-CA2A3B56E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89</xdr:col>
      <xdr:colOff>0</xdr:colOff>
      <xdr:row>136</xdr:row>
      <xdr:rowOff>0</xdr:rowOff>
    </xdr:from>
    <xdr:to>
      <xdr:col>96</xdr:col>
      <xdr:colOff>637135</xdr:colOff>
      <xdr:row>154</xdr:row>
      <xdr:rowOff>32100</xdr:rowOff>
    </xdr:to>
    <xdr:graphicFrame macro="">
      <xdr:nvGraphicFramePr>
        <xdr:cNvPr id="41" name="Grafico 40">
          <a:extLst>
            <a:ext uri="{FF2B5EF4-FFF2-40B4-BE49-F238E27FC236}">
              <a16:creationId xmlns:a16="http://schemas.microsoft.com/office/drawing/2014/main" id="{84B77D2D-0688-40F9-84A7-00D90FAD60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97</xdr:col>
      <xdr:colOff>0</xdr:colOff>
      <xdr:row>136</xdr:row>
      <xdr:rowOff>0</xdr:rowOff>
    </xdr:from>
    <xdr:to>
      <xdr:col>104</xdr:col>
      <xdr:colOff>636334</xdr:colOff>
      <xdr:row>154</xdr:row>
      <xdr:rowOff>32100</xdr:rowOff>
    </xdr:to>
    <xdr:graphicFrame macro="">
      <xdr:nvGraphicFramePr>
        <xdr:cNvPr id="42" name="Grafico 41">
          <a:extLst>
            <a:ext uri="{FF2B5EF4-FFF2-40B4-BE49-F238E27FC236}">
              <a16:creationId xmlns:a16="http://schemas.microsoft.com/office/drawing/2014/main" id="{FBEA7994-2D5B-43FE-8683-1698DCB45A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105</xdr:col>
      <xdr:colOff>0</xdr:colOff>
      <xdr:row>136</xdr:row>
      <xdr:rowOff>0</xdr:rowOff>
    </xdr:from>
    <xdr:to>
      <xdr:col>112</xdr:col>
      <xdr:colOff>636334</xdr:colOff>
      <xdr:row>154</xdr:row>
      <xdr:rowOff>32100</xdr:rowOff>
    </xdr:to>
    <xdr:graphicFrame macro="">
      <xdr:nvGraphicFramePr>
        <xdr:cNvPr id="43" name="Grafico 42">
          <a:extLst>
            <a:ext uri="{FF2B5EF4-FFF2-40B4-BE49-F238E27FC236}">
              <a16:creationId xmlns:a16="http://schemas.microsoft.com/office/drawing/2014/main" id="{57F7DD2F-9CD1-4CEC-882B-DBFB8C3D3F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15</xdr:col>
      <xdr:colOff>0</xdr:colOff>
      <xdr:row>156</xdr:row>
      <xdr:rowOff>0</xdr:rowOff>
    </xdr:from>
    <xdr:to>
      <xdr:col>23</xdr:col>
      <xdr:colOff>5449</xdr:colOff>
      <xdr:row>173</xdr:row>
      <xdr:rowOff>197386</xdr:rowOff>
    </xdr:to>
    <xdr:graphicFrame macro="">
      <xdr:nvGraphicFramePr>
        <xdr:cNvPr id="44" name="Grafico 43">
          <a:extLst>
            <a:ext uri="{FF2B5EF4-FFF2-40B4-BE49-F238E27FC236}">
              <a16:creationId xmlns:a16="http://schemas.microsoft.com/office/drawing/2014/main" id="{11E58B69-9395-4D4C-92DE-BE5B6651D5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15</xdr:col>
      <xdr:colOff>27214</xdr:colOff>
      <xdr:row>179</xdr:row>
      <xdr:rowOff>27214</xdr:rowOff>
    </xdr:from>
    <xdr:to>
      <xdr:col>23</xdr:col>
      <xdr:colOff>32663</xdr:colOff>
      <xdr:row>197</xdr:row>
      <xdr:rowOff>20494</xdr:rowOff>
    </xdr:to>
    <xdr:graphicFrame macro="">
      <xdr:nvGraphicFramePr>
        <xdr:cNvPr id="45" name="Grafico 44">
          <a:extLst>
            <a:ext uri="{FF2B5EF4-FFF2-40B4-BE49-F238E27FC236}">
              <a16:creationId xmlns:a16="http://schemas.microsoft.com/office/drawing/2014/main" id="{9E72A49A-4AD5-42A7-A6E5-735FAAD835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15</xdr:col>
      <xdr:colOff>0</xdr:colOff>
      <xdr:row>208</xdr:row>
      <xdr:rowOff>0</xdr:rowOff>
    </xdr:from>
    <xdr:to>
      <xdr:col>23</xdr:col>
      <xdr:colOff>5449</xdr:colOff>
      <xdr:row>225</xdr:row>
      <xdr:rowOff>197387</xdr:rowOff>
    </xdr:to>
    <xdr:graphicFrame macro="">
      <xdr:nvGraphicFramePr>
        <xdr:cNvPr id="46" name="Grafico 45">
          <a:extLst>
            <a:ext uri="{FF2B5EF4-FFF2-40B4-BE49-F238E27FC236}">
              <a16:creationId xmlns:a16="http://schemas.microsoft.com/office/drawing/2014/main" id="{8D72B393-D298-4110-B955-53A3CFCF0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15</xdr:col>
      <xdr:colOff>13607</xdr:colOff>
      <xdr:row>229</xdr:row>
      <xdr:rowOff>68036</xdr:rowOff>
    </xdr:from>
    <xdr:to>
      <xdr:col>23</xdr:col>
      <xdr:colOff>19056</xdr:colOff>
      <xdr:row>247</xdr:row>
      <xdr:rowOff>61316</xdr:rowOff>
    </xdr:to>
    <xdr:graphicFrame macro="">
      <xdr:nvGraphicFramePr>
        <xdr:cNvPr id="47" name="Grafico 46">
          <a:extLst>
            <a:ext uri="{FF2B5EF4-FFF2-40B4-BE49-F238E27FC236}">
              <a16:creationId xmlns:a16="http://schemas.microsoft.com/office/drawing/2014/main" id="{5EC5AC83-3E75-481C-BD6B-9347F234E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71</xdr:col>
      <xdr:colOff>827635</xdr:colOff>
      <xdr:row>159</xdr:row>
      <xdr:rowOff>20811</xdr:rowOff>
    </xdr:from>
    <xdr:to>
      <xdr:col>79</xdr:col>
      <xdr:colOff>634733</xdr:colOff>
      <xdr:row>177</xdr:row>
      <xdr:rowOff>14090</xdr:rowOff>
    </xdr:to>
    <xdr:graphicFrame macro="">
      <xdr:nvGraphicFramePr>
        <xdr:cNvPr id="49" name="Grafico 48">
          <a:extLst>
            <a:ext uri="{FF2B5EF4-FFF2-40B4-BE49-F238E27FC236}">
              <a16:creationId xmlns:a16="http://schemas.microsoft.com/office/drawing/2014/main" id="{9D06836B-76A4-4242-BAC1-49A7C392E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81</xdr:col>
      <xdr:colOff>0</xdr:colOff>
      <xdr:row>159</xdr:row>
      <xdr:rowOff>0</xdr:rowOff>
    </xdr:from>
    <xdr:to>
      <xdr:col>88</xdr:col>
      <xdr:colOff>637134</xdr:colOff>
      <xdr:row>177</xdr:row>
      <xdr:rowOff>6886</xdr:rowOff>
    </xdr:to>
    <xdr:graphicFrame macro="">
      <xdr:nvGraphicFramePr>
        <xdr:cNvPr id="50" name="Grafico 49">
          <a:extLst>
            <a:ext uri="{FF2B5EF4-FFF2-40B4-BE49-F238E27FC236}">
              <a16:creationId xmlns:a16="http://schemas.microsoft.com/office/drawing/2014/main" id="{99CF4E52-1DFA-4A31-8E59-01F5A5369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89</xdr:col>
      <xdr:colOff>0</xdr:colOff>
      <xdr:row>159</xdr:row>
      <xdr:rowOff>0</xdr:rowOff>
    </xdr:from>
    <xdr:to>
      <xdr:col>96</xdr:col>
      <xdr:colOff>637135</xdr:colOff>
      <xdr:row>176</xdr:row>
      <xdr:rowOff>186551</xdr:rowOff>
    </xdr:to>
    <xdr:graphicFrame macro="">
      <xdr:nvGraphicFramePr>
        <xdr:cNvPr id="51" name="Grafico 50">
          <a:extLst>
            <a:ext uri="{FF2B5EF4-FFF2-40B4-BE49-F238E27FC236}">
              <a16:creationId xmlns:a16="http://schemas.microsoft.com/office/drawing/2014/main" id="{08DAC608-F360-4FA3-BE42-56531ED3B9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97</xdr:col>
      <xdr:colOff>68036</xdr:colOff>
      <xdr:row>159</xdr:row>
      <xdr:rowOff>0</xdr:rowOff>
    </xdr:from>
    <xdr:to>
      <xdr:col>104</xdr:col>
      <xdr:colOff>704370</xdr:colOff>
      <xdr:row>176</xdr:row>
      <xdr:rowOff>197757</xdr:rowOff>
    </xdr:to>
    <xdr:graphicFrame macro="">
      <xdr:nvGraphicFramePr>
        <xdr:cNvPr id="52" name="Grafico 51">
          <a:extLst>
            <a:ext uri="{FF2B5EF4-FFF2-40B4-BE49-F238E27FC236}">
              <a16:creationId xmlns:a16="http://schemas.microsoft.com/office/drawing/2014/main" id="{1529D551-D3CB-4D96-8FA0-3DBB0162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105</xdr:col>
      <xdr:colOff>0</xdr:colOff>
      <xdr:row>159</xdr:row>
      <xdr:rowOff>0</xdr:rowOff>
    </xdr:from>
    <xdr:to>
      <xdr:col>112</xdr:col>
      <xdr:colOff>636334</xdr:colOff>
      <xdr:row>176</xdr:row>
      <xdr:rowOff>197757</xdr:rowOff>
    </xdr:to>
    <xdr:graphicFrame macro="">
      <xdr:nvGraphicFramePr>
        <xdr:cNvPr id="53" name="Grafico 52">
          <a:extLst>
            <a:ext uri="{FF2B5EF4-FFF2-40B4-BE49-F238E27FC236}">
              <a16:creationId xmlns:a16="http://schemas.microsoft.com/office/drawing/2014/main" id="{FA0E5FA6-B726-4DA3-AB0B-9537E6FFB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72</xdr:col>
      <xdr:colOff>54429</xdr:colOff>
      <xdr:row>180</xdr:row>
      <xdr:rowOff>136071</xdr:rowOff>
    </xdr:from>
    <xdr:to>
      <xdr:col>79</xdr:col>
      <xdr:colOff>691563</xdr:colOff>
      <xdr:row>198</xdr:row>
      <xdr:rowOff>168172</xdr:rowOff>
    </xdr:to>
    <xdr:graphicFrame macro="">
      <xdr:nvGraphicFramePr>
        <xdr:cNvPr id="54" name="Grafico 53">
          <a:extLst>
            <a:ext uri="{FF2B5EF4-FFF2-40B4-BE49-F238E27FC236}">
              <a16:creationId xmlns:a16="http://schemas.microsoft.com/office/drawing/2014/main" id="{40D77C5E-5B19-458E-9823-9349A61BC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81</xdr:col>
      <xdr:colOff>54429</xdr:colOff>
      <xdr:row>180</xdr:row>
      <xdr:rowOff>136071</xdr:rowOff>
    </xdr:from>
    <xdr:to>
      <xdr:col>88</xdr:col>
      <xdr:colOff>691563</xdr:colOff>
      <xdr:row>198</xdr:row>
      <xdr:rowOff>168172</xdr:rowOff>
    </xdr:to>
    <xdr:graphicFrame macro="">
      <xdr:nvGraphicFramePr>
        <xdr:cNvPr id="55" name="Grafico 54">
          <a:extLst>
            <a:ext uri="{FF2B5EF4-FFF2-40B4-BE49-F238E27FC236}">
              <a16:creationId xmlns:a16="http://schemas.microsoft.com/office/drawing/2014/main" id="{98B07F8B-959C-45AA-9F19-41476144F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89</xdr:col>
      <xdr:colOff>54429</xdr:colOff>
      <xdr:row>180</xdr:row>
      <xdr:rowOff>136071</xdr:rowOff>
    </xdr:from>
    <xdr:to>
      <xdr:col>96</xdr:col>
      <xdr:colOff>691564</xdr:colOff>
      <xdr:row>198</xdr:row>
      <xdr:rowOff>168172</xdr:rowOff>
    </xdr:to>
    <xdr:graphicFrame macro="">
      <xdr:nvGraphicFramePr>
        <xdr:cNvPr id="56" name="Grafico 55">
          <a:extLst>
            <a:ext uri="{FF2B5EF4-FFF2-40B4-BE49-F238E27FC236}">
              <a16:creationId xmlns:a16="http://schemas.microsoft.com/office/drawing/2014/main" id="{C2C1B55E-A3B6-4B2B-81D4-8CDF4217E7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97</xdr:col>
      <xdr:colOff>54429</xdr:colOff>
      <xdr:row>180</xdr:row>
      <xdr:rowOff>136071</xdr:rowOff>
    </xdr:from>
    <xdr:to>
      <xdr:col>104</xdr:col>
      <xdr:colOff>690763</xdr:colOff>
      <xdr:row>198</xdr:row>
      <xdr:rowOff>168172</xdr:rowOff>
    </xdr:to>
    <xdr:graphicFrame macro="">
      <xdr:nvGraphicFramePr>
        <xdr:cNvPr id="57" name="Grafico 56">
          <a:extLst>
            <a:ext uri="{FF2B5EF4-FFF2-40B4-BE49-F238E27FC236}">
              <a16:creationId xmlns:a16="http://schemas.microsoft.com/office/drawing/2014/main" id="{DE1E10C1-1C12-4A04-A82B-886E8E0635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105</xdr:col>
      <xdr:colOff>54429</xdr:colOff>
      <xdr:row>180</xdr:row>
      <xdr:rowOff>136071</xdr:rowOff>
    </xdr:from>
    <xdr:to>
      <xdr:col>112</xdr:col>
      <xdr:colOff>690763</xdr:colOff>
      <xdr:row>198</xdr:row>
      <xdr:rowOff>168172</xdr:rowOff>
    </xdr:to>
    <xdr:graphicFrame macro="">
      <xdr:nvGraphicFramePr>
        <xdr:cNvPr id="58" name="Grafico 57">
          <a:extLst>
            <a:ext uri="{FF2B5EF4-FFF2-40B4-BE49-F238E27FC236}">
              <a16:creationId xmlns:a16="http://schemas.microsoft.com/office/drawing/2014/main" id="{A8F81666-DFCB-4822-B091-6733BF6F0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72</xdr:col>
      <xdr:colOff>0</xdr:colOff>
      <xdr:row>208</xdr:row>
      <xdr:rowOff>48025</xdr:rowOff>
    </xdr:from>
    <xdr:to>
      <xdr:col>79</xdr:col>
      <xdr:colOff>637134</xdr:colOff>
      <xdr:row>226</xdr:row>
      <xdr:rowOff>41304</xdr:rowOff>
    </xdr:to>
    <xdr:graphicFrame macro="">
      <xdr:nvGraphicFramePr>
        <xdr:cNvPr id="48" name="Grafico 47">
          <a:extLst>
            <a:ext uri="{FF2B5EF4-FFF2-40B4-BE49-F238E27FC236}">
              <a16:creationId xmlns:a16="http://schemas.microsoft.com/office/drawing/2014/main" id="{3B10DB88-FCDA-4A13-A4E5-40A11B7012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81</xdr:col>
      <xdr:colOff>2401</xdr:colOff>
      <xdr:row>208</xdr:row>
      <xdr:rowOff>27214</xdr:rowOff>
    </xdr:from>
    <xdr:to>
      <xdr:col>88</xdr:col>
      <xdr:colOff>639535</xdr:colOff>
      <xdr:row>226</xdr:row>
      <xdr:rowOff>34100</xdr:rowOff>
    </xdr:to>
    <xdr:graphicFrame macro="">
      <xdr:nvGraphicFramePr>
        <xdr:cNvPr id="59" name="Grafico 58">
          <a:extLst>
            <a:ext uri="{FF2B5EF4-FFF2-40B4-BE49-F238E27FC236}">
              <a16:creationId xmlns:a16="http://schemas.microsoft.com/office/drawing/2014/main" id="{395B50AE-72FF-4F6A-B97B-CA44D32CB9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89</xdr:col>
      <xdr:colOff>2401</xdr:colOff>
      <xdr:row>208</xdr:row>
      <xdr:rowOff>27214</xdr:rowOff>
    </xdr:from>
    <xdr:to>
      <xdr:col>96</xdr:col>
      <xdr:colOff>639536</xdr:colOff>
      <xdr:row>226</xdr:row>
      <xdr:rowOff>9658</xdr:rowOff>
    </xdr:to>
    <xdr:graphicFrame macro="">
      <xdr:nvGraphicFramePr>
        <xdr:cNvPr id="60" name="Grafico 59">
          <a:extLst>
            <a:ext uri="{FF2B5EF4-FFF2-40B4-BE49-F238E27FC236}">
              <a16:creationId xmlns:a16="http://schemas.microsoft.com/office/drawing/2014/main" id="{23564FCC-7E23-4FFD-BF29-B92E0A0B07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97</xdr:col>
      <xdr:colOff>70437</xdr:colOff>
      <xdr:row>208</xdr:row>
      <xdr:rowOff>27214</xdr:rowOff>
    </xdr:from>
    <xdr:to>
      <xdr:col>104</xdr:col>
      <xdr:colOff>706771</xdr:colOff>
      <xdr:row>226</xdr:row>
      <xdr:rowOff>20864</xdr:rowOff>
    </xdr:to>
    <xdr:graphicFrame macro="">
      <xdr:nvGraphicFramePr>
        <xdr:cNvPr id="61" name="Grafico 60">
          <a:extLst>
            <a:ext uri="{FF2B5EF4-FFF2-40B4-BE49-F238E27FC236}">
              <a16:creationId xmlns:a16="http://schemas.microsoft.com/office/drawing/2014/main" id="{FA9D5656-50A5-4838-8C30-A8E9C7D0CC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105</xdr:col>
      <xdr:colOff>2401</xdr:colOff>
      <xdr:row>208</xdr:row>
      <xdr:rowOff>27214</xdr:rowOff>
    </xdr:from>
    <xdr:to>
      <xdr:col>112</xdr:col>
      <xdr:colOff>638735</xdr:colOff>
      <xdr:row>226</xdr:row>
      <xdr:rowOff>20864</xdr:rowOff>
    </xdr:to>
    <xdr:graphicFrame macro="">
      <xdr:nvGraphicFramePr>
        <xdr:cNvPr id="62" name="Grafico 61">
          <a:extLst>
            <a:ext uri="{FF2B5EF4-FFF2-40B4-BE49-F238E27FC236}">
              <a16:creationId xmlns:a16="http://schemas.microsoft.com/office/drawing/2014/main" id="{330D2F6E-FBBA-4CED-9A82-B956F46F84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71</xdr:col>
      <xdr:colOff>816429</xdr:colOff>
      <xdr:row>231</xdr:row>
      <xdr:rowOff>13607</xdr:rowOff>
    </xdr:from>
    <xdr:to>
      <xdr:col>79</xdr:col>
      <xdr:colOff>623527</xdr:colOff>
      <xdr:row>249</xdr:row>
      <xdr:rowOff>45707</xdr:rowOff>
    </xdr:to>
    <xdr:graphicFrame macro="">
      <xdr:nvGraphicFramePr>
        <xdr:cNvPr id="63" name="Grafico 62">
          <a:extLst>
            <a:ext uri="{FF2B5EF4-FFF2-40B4-BE49-F238E27FC236}">
              <a16:creationId xmlns:a16="http://schemas.microsoft.com/office/drawing/2014/main" id="{C974D033-3E50-4004-8CCF-DB945A418E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80</xdr:col>
      <xdr:colOff>816429</xdr:colOff>
      <xdr:row>231</xdr:row>
      <xdr:rowOff>13607</xdr:rowOff>
    </xdr:from>
    <xdr:to>
      <xdr:col>88</xdr:col>
      <xdr:colOff>623527</xdr:colOff>
      <xdr:row>249</xdr:row>
      <xdr:rowOff>45707</xdr:rowOff>
    </xdr:to>
    <xdr:graphicFrame macro="">
      <xdr:nvGraphicFramePr>
        <xdr:cNvPr id="64" name="Grafico 63">
          <a:extLst>
            <a:ext uri="{FF2B5EF4-FFF2-40B4-BE49-F238E27FC236}">
              <a16:creationId xmlns:a16="http://schemas.microsoft.com/office/drawing/2014/main" id="{616CF77B-6907-4BCE-9650-9A318357E8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88</xdr:col>
      <xdr:colOff>816429</xdr:colOff>
      <xdr:row>231</xdr:row>
      <xdr:rowOff>13607</xdr:rowOff>
    </xdr:from>
    <xdr:to>
      <xdr:col>96</xdr:col>
      <xdr:colOff>623528</xdr:colOff>
      <xdr:row>249</xdr:row>
      <xdr:rowOff>45707</xdr:rowOff>
    </xdr:to>
    <xdr:graphicFrame macro="">
      <xdr:nvGraphicFramePr>
        <xdr:cNvPr id="65" name="Grafico 64">
          <a:extLst>
            <a:ext uri="{FF2B5EF4-FFF2-40B4-BE49-F238E27FC236}">
              <a16:creationId xmlns:a16="http://schemas.microsoft.com/office/drawing/2014/main" id="{4EED8AF2-92A2-405D-A301-853297F9E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96</xdr:col>
      <xdr:colOff>816428</xdr:colOff>
      <xdr:row>231</xdr:row>
      <xdr:rowOff>13607</xdr:rowOff>
    </xdr:from>
    <xdr:to>
      <xdr:col>104</xdr:col>
      <xdr:colOff>622727</xdr:colOff>
      <xdr:row>249</xdr:row>
      <xdr:rowOff>45707</xdr:rowOff>
    </xdr:to>
    <xdr:graphicFrame macro="">
      <xdr:nvGraphicFramePr>
        <xdr:cNvPr id="66" name="Grafico 65">
          <a:extLst>
            <a:ext uri="{FF2B5EF4-FFF2-40B4-BE49-F238E27FC236}">
              <a16:creationId xmlns:a16="http://schemas.microsoft.com/office/drawing/2014/main" id="{32E91116-9F4B-4F02-822D-1F1FCFFA6F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104</xdr:col>
      <xdr:colOff>816429</xdr:colOff>
      <xdr:row>231</xdr:row>
      <xdr:rowOff>13607</xdr:rowOff>
    </xdr:from>
    <xdr:to>
      <xdr:col>112</xdr:col>
      <xdr:colOff>622727</xdr:colOff>
      <xdr:row>249</xdr:row>
      <xdr:rowOff>45707</xdr:rowOff>
    </xdr:to>
    <xdr:graphicFrame macro="">
      <xdr:nvGraphicFramePr>
        <xdr:cNvPr id="67" name="Grafico 66">
          <a:extLst>
            <a:ext uri="{FF2B5EF4-FFF2-40B4-BE49-F238E27FC236}">
              <a16:creationId xmlns:a16="http://schemas.microsoft.com/office/drawing/2014/main" id="{13D0E711-D298-4DC1-B13E-11D9BAE268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481854</xdr:colOff>
      <xdr:row>124</xdr:row>
      <xdr:rowOff>13606</xdr:rowOff>
    </xdr:from>
    <xdr:to>
      <xdr:col>13</xdr:col>
      <xdr:colOff>762001</xdr:colOff>
      <xdr:row>150</xdr:row>
      <xdr:rowOff>108856</xdr:rowOff>
    </xdr:to>
    <xdr:graphicFrame macro="">
      <xdr:nvGraphicFramePr>
        <xdr:cNvPr id="68" name="Grafico 67">
          <a:extLst>
            <a:ext uri="{FF2B5EF4-FFF2-40B4-BE49-F238E27FC236}">
              <a16:creationId xmlns:a16="http://schemas.microsoft.com/office/drawing/2014/main" id="{1C0EE44C-E093-43D2-B35C-F75C68508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0.57164</cdr:x>
      <cdr:y>0.12365</cdr:y>
    </cdr:from>
    <cdr:to>
      <cdr:x>0.69465</cdr:x>
      <cdr:y>0.46386</cdr:y>
    </cdr:to>
    <cdr:sp macro="" textlink="">
      <cdr:nvSpPr>
        <cdr:cNvPr id="2" name="Parentesi graffa chiusa 1">
          <a:extLst xmlns:a="http://schemas.openxmlformats.org/drawingml/2006/main">
            <a:ext uri="{FF2B5EF4-FFF2-40B4-BE49-F238E27FC236}">
              <a16:creationId xmlns:a16="http://schemas.microsoft.com/office/drawing/2014/main" id="{C9D68FBA-12CC-4A95-81A4-EC93A9EAA8F0}"/>
            </a:ext>
          </a:extLst>
        </cdr:cNvPr>
        <cdr:cNvSpPr/>
      </cdr:nvSpPr>
      <cdr:spPr>
        <a:xfrm xmlns:a="http://schemas.openxmlformats.org/drawingml/2006/main">
          <a:off x="2041669" y="465763"/>
          <a:ext cx="439342" cy="1281513"/>
        </a:xfrm>
        <a:prstGeom xmlns:a="http://schemas.openxmlformats.org/drawingml/2006/main" prst="rightBrace">
          <a:avLst>
            <a:gd name="adj1" fmla="val 94047"/>
            <a:gd name="adj2" fmla="val 50585"/>
          </a:avLst>
        </a:prstGeom>
        <a:ln xmlns:a="http://schemas.openxmlformats.org/drawingml/2006/main" w="952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it-IT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114426</xdr:colOff>
      <xdr:row>23</xdr:row>
      <xdr:rowOff>73600</xdr:rowOff>
    </xdr:from>
    <xdr:to>
      <xdr:col>17</xdr:col>
      <xdr:colOff>650980</xdr:colOff>
      <xdr:row>54</xdr:row>
      <xdr:rowOff>56282</xdr:rowOff>
    </xdr:to>
    <xdr:graphicFrame macro="">
      <xdr:nvGraphicFramePr>
        <xdr:cNvPr id="16" name="Grafico 15">
          <a:extLst>
            <a:ext uri="{FF2B5EF4-FFF2-40B4-BE49-F238E27FC236}">
              <a16:creationId xmlns:a16="http://schemas.microsoft.com/office/drawing/2014/main" id="{6B457BCD-A0B0-4268-8C98-6C61369CD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107001</xdr:colOff>
      <xdr:row>23</xdr:row>
      <xdr:rowOff>108237</xdr:rowOff>
    </xdr:from>
    <xdr:to>
      <xdr:col>31</xdr:col>
      <xdr:colOff>339560</xdr:colOff>
      <xdr:row>54</xdr:row>
      <xdr:rowOff>90919</xdr:rowOff>
    </xdr:to>
    <xdr:graphicFrame macro="">
      <xdr:nvGraphicFramePr>
        <xdr:cNvPr id="17" name="Grafico 16">
          <a:extLst>
            <a:ext uri="{FF2B5EF4-FFF2-40B4-BE49-F238E27FC236}">
              <a16:creationId xmlns:a16="http://schemas.microsoft.com/office/drawing/2014/main" id="{06B14F40-6858-4122-9EC7-A41C2BADC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32</xdr:col>
      <xdr:colOff>92159</xdr:colOff>
      <xdr:row>23</xdr:row>
      <xdr:rowOff>108237</xdr:rowOff>
    </xdr:from>
    <xdr:to>
      <xdr:col>44</xdr:col>
      <xdr:colOff>166378</xdr:colOff>
      <xdr:row>54</xdr:row>
      <xdr:rowOff>90919</xdr:rowOff>
    </xdr:to>
    <xdr:graphicFrame macro="">
      <xdr:nvGraphicFramePr>
        <xdr:cNvPr id="18" name="Grafico 17">
          <a:extLst>
            <a:ext uri="{FF2B5EF4-FFF2-40B4-BE49-F238E27FC236}">
              <a16:creationId xmlns:a16="http://schemas.microsoft.com/office/drawing/2014/main" id="{860F31F7-A0D7-4816-B5A6-F33E0AAA04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29AE9-72C7-D442-8DF4-127FE04F0721}">
  <dimension ref="A1:E7"/>
  <sheetViews>
    <sheetView workbookViewId="0">
      <selection activeCell="D18" sqref="D18"/>
    </sheetView>
  </sheetViews>
  <sheetFormatPr defaultColWidth="10.875" defaultRowHeight="15.75"/>
  <cols>
    <col min="1" max="1" width="7.875" style="12" bestFit="1" customWidth="1"/>
    <col min="2" max="5" width="5.875" style="12" customWidth="1"/>
    <col min="6" max="16384" width="10.875" style="12"/>
  </cols>
  <sheetData>
    <row r="1" spans="1:5">
      <c r="A1" s="376" t="s">
        <v>73</v>
      </c>
      <c r="B1" s="377" t="s">
        <v>74</v>
      </c>
      <c r="C1" s="377"/>
      <c r="D1" s="377"/>
      <c r="E1" s="377"/>
    </row>
    <row r="2" spans="1:5">
      <c r="A2" s="377"/>
      <c r="B2" s="41" t="s">
        <v>69</v>
      </c>
      <c r="C2" s="42" t="s">
        <v>71</v>
      </c>
      <c r="D2" s="43" t="s">
        <v>72</v>
      </c>
      <c r="E2" s="44" t="s">
        <v>70</v>
      </c>
    </row>
    <row r="3" spans="1:5">
      <c r="A3" s="41" t="s">
        <v>69</v>
      </c>
      <c r="B3" s="24" t="s">
        <v>34</v>
      </c>
      <c r="C3" s="24" t="s">
        <v>34</v>
      </c>
      <c r="D3" s="24" t="s">
        <v>35</v>
      </c>
      <c r="E3" s="24" t="s">
        <v>35</v>
      </c>
    </row>
    <row r="4" spans="1:5">
      <c r="A4" s="42" t="s">
        <v>71</v>
      </c>
      <c r="B4" s="24" t="s">
        <v>34</v>
      </c>
      <c r="C4" s="24" t="s">
        <v>34</v>
      </c>
      <c r="D4" s="24" t="s">
        <v>35</v>
      </c>
      <c r="E4" s="24" t="s">
        <v>35</v>
      </c>
    </row>
    <row r="5" spans="1:5">
      <c r="A5" s="43" t="s">
        <v>72</v>
      </c>
      <c r="B5" s="24" t="s">
        <v>36</v>
      </c>
      <c r="C5" s="24" t="s">
        <v>36</v>
      </c>
      <c r="D5" s="24" t="s">
        <v>33</v>
      </c>
      <c r="E5" s="24" t="s">
        <v>33</v>
      </c>
    </row>
    <row r="6" spans="1:5">
      <c r="A6" s="44" t="s">
        <v>70</v>
      </c>
      <c r="B6" s="24" t="s">
        <v>36</v>
      </c>
      <c r="C6" s="24" t="s">
        <v>36</v>
      </c>
      <c r="D6" s="24" t="s">
        <v>33</v>
      </c>
      <c r="E6" s="24" t="s">
        <v>33</v>
      </c>
    </row>
    <row r="7" spans="1:5">
      <c r="A7" s="34"/>
    </row>
  </sheetData>
  <mergeCells count="2">
    <mergeCell ref="A1:A2"/>
    <mergeCell ref="B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A24B9-708F-435B-BD49-D4E17B53EC0B}">
  <dimension ref="A3:H11"/>
  <sheetViews>
    <sheetView workbookViewId="0">
      <selection activeCell="D37" sqref="D37"/>
    </sheetView>
  </sheetViews>
  <sheetFormatPr defaultRowHeight="15.75"/>
  <cols>
    <col min="2" max="2" width="13.25" bestFit="1" customWidth="1"/>
    <col min="3" max="3" width="14.875" bestFit="1" customWidth="1"/>
    <col min="4" max="4" width="12.5" bestFit="1" customWidth="1"/>
    <col min="5" max="5" width="13.625" bestFit="1" customWidth="1"/>
    <col min="7" max="7" width="31.5" bestFit="1" customWidth="1"/>
  </cols>
  <sheetData>
    <row r="3" spans="1:8">
      <c r="C3" s="224" t="s">
        <v>302</v>
      </c>
      <c r="D3" s="224" t="s">
        <v>303</v>
      </c>
      <c r="E3" s="224" t="s">
        <v>304</v>
      </c>
      <c r="G3" s="375" t="s">
        <v>305</v>
      </c>
    </row>
    <row r="4" spans="1:8">
      <c r="A4" s="380" t="s">
        <v>8</v>
      </c>
      <c r="B4" s="380"/>
      <c r="C4" s="224">
        <v>4.5066999999999998E-3</v>
      </c>
      <c r="D4" s="224">
        <v>4.5066999999999998E-3</v>
      </c>
      <c r="E4" s="224">
        <v>4.5066999999999998E-3</v>
      </c>
      <c r="G4" s="5" t="s">
        <v>306</v>
      </c>
    </row>
    <row r="5" spans="1:8">
      <c r="A5" s="380" t="s">
        <v>9</v>
      </c>
      <c r="B5" s="380"/>
      <c r="C5" s="224">
        <v>6.7600000000000004E-3</v>
      </c>
      <c r="D5" s="224">
        <v>6.7600000000000004E-3</v>
      </c>
      <c r="E5" s="224">
        <v>6.7600000000000004E-3</v>
      </c>
      <c r="G5" s="5" t="s">
        <v>307</v>
      </c>
      <c r="H5">
        <f>C10/C6</f>
        <v>5.0000000044987152</v>
      </c>
    </row>
    <row r="6" spans="1:8">
      <c r="A6" s="378" t="s">
        <v>5</v>
      </c>
      <c r="B6" s="225" t="s">
        <v>10</v>
      </c>
      <c r="C6" s="225">
        <v>0.222285714</v>
      </c>
      <c r="D6" s="225">
        <v>0.222285714</v>
      </c>
      <c r="E6" s="225">
        <v>0.222285714</v>
      </c>
      <c r="G6" s="5" t="s">
        <v>309</v>
      </c>
      <c r="H6">
        <f>C10/C8</f>
        <v>1.6666666669165953</v>
      </c>
    </row>
    <row r="7" spans="1:8">
      <c r="A7" s="379"/>
      <c r="B7" s="224" t="s">
        <v>11</v>
      </c>
      <c r="C7" s="224">
        <v>4.5066999999999998E-3</v>
      </c>
      <c r="D7" s="224">
        <v>4.5066999999999998E-3</v>
      </c>
      <c r="E7" s="224">
        <v>4.5066999999999998E-3</v>
      </c>
      <c r="G7" s="5" t="s">
        <v>308</v>
      </c>
      <c r="H7">
        <f>C8/C6</f>
        <v>3.0000000022493576</v>
      </c>
    </row>
    <row r="8" spans="1:8">
      <c r="A8" s="378" t="s">
        <v>77</v>
      </c>
      <c r="B8" s="225" t="s">
        <v>10</v>
      </c>
      <c r="C8" s="225">
        <v>0.66685714250000006</v>
      </c>
      <c r="D8" s="225">
        <v>0.66685714250000006</v>
      </c>
      <c r="E8" s="225">
        <v>0.66685714250000006</v>
      </c>
    </row>
    <row r="9" spans="1:8">
      <c r="A9" s="379"/>
      <c r="B9" s="224" t="s">
        <v>11</v>
      </c>
      <c r="C9" s="224">
        <v>4.5066999999999998E-3</v>
      </c>
      <c r="D9" s="224">
        <v>4.5066999999999998E-3</v>
      </c>
      <c r="E9" s="224">
        <v>4.5066999999999998E-3</v>
      </c>
    </row>
    <row r="10" spans="1:8">
      <c r="A10" s="378" t="s">
        <v>6</v>
      </c>
      <c r="B10" s="225" t="s">
        <v>10</v>
      </c>
      <c r="C10" s="225">
        <v>1.111428571</v>
      </c>
      <c r="D10" s="225">
        <v>1.111428571</v>
      </c>
      <c r="E10" s="225">
        <v>1.111428571</v>
      </c>
    </row>
    <row r="11" spans="1:8">
      <c r="A11" s="379"/>
      <c r="B11" s="224" t="s">
        <v>11</v>
      </c>
      <c r="C11" s="224">
        <v>4.5066999999999998E-3</v>
      </c>
      <c r="D11" s="224">
        <v>4.5066999999999998E-3</v>
      </c>
      <c r="E11" s="224">
        <v>4.5066999999999998E-3</v>
      </c>
    </row>
  </sheetData>
  <mergeCells count="5">
    <mergeCell ref="A8:A9"/>
    <mergeCell ref="A10:A11"/>
    <mergeCell ref="A5:B5"/>
    <mergeCell ref="A6:A7"/>
    <mergeCell ref="A4:B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D3BDB-DFA1-44B8-9138-7C49250470DE}">
  <dimension ref="A4:Y17"/>
  <sheetViews>
    <sheetView tabSelected="1" zoomScale="70" zoomScaleNormal="70" workbookViewId="0">
      <selection activeCell="T10" sqref="T10"/>
    </sheetView>
  </sheetViews>
  <sheetFormatPr defaultColWidth="11" defaultRowHeight="15.75"/>
  <cols>
    <col min="3" max="3" width="11.75" bestFit="1" customWidth="1"/>
    <col min="9" max="11" width="11.75" customWidth="1"/>
    <col min="13" max="13" width="14.25" bestFit="1" customWidth="1"/>
  </cols>
  <sheetData>
    <row r="4" spans="1:16">
      <c r="B4" s="382" t="s">
        <v>51</v>
      </c>
      <c r="C4" s="381" t="s">
        <v>78</v>
      </c>
      <c r="D4" s="383"/>
      <c r="E4" s="383"/>
      <c r="F4" s="383"/>
      <c r="G4" s="383"/>
      <c r="H4" s="383"/>
      <c r="I4" s="383"/>
      <c r="J4" s="383"/>
      <c r="K4" s="384"/>
    </row>
    <row r="5" spans="1:16">
      <c r="B5" s="382"/>
      <c r="C5" s="385" t="s">
        <v>22</v>
      </c>
      <c r="D5" s="385"/>
      <c r="E5" s="385"/>
      <c r="F5" s="385" t="s">
        <v>23</v>
      </c>
      <c r="G5" s="385"/>
      <c r="H5" s="385"/>
      <c r="I5" s="385" t="s">
        <v>24</v>
      </c>
      <c r="J5" s="385"/>
      <c r="K5" s="385"/>
    </row>
    <row r="6" spans="1:16">
      <c r="B6" s="381" t="s">
        <v>79</v>
      </c>
      <c r="C6" s="18" t="s">
        <v>5</v>
      </c>
      <c r="D6" s="19" t="s">
        <v>77</v>
      </c>
      <c r="E6" s="19" t="s">
        <v>6</v>
      </c>
      <c r="F6" s="18" t="s">
        <v>5</v>
      </c>
      <c r="G6" s="19" t="s">
        <v>77</v>
      </c>
      <c r="H6" s="19" t="s">
        <v>6</v>
      </c>
      <c r="I6" s="18" t="s">
        <v>5</v>
      </c>
      <c r="J6" s="19" t="s">
        <v>77</v>
      </c>
      <c r="K6" s="20" t="s">
        <v>6</v>
      </c>
      <c r="N6" s="18" t="s">
        <v>5</v>
      </c>
      <c r="O6" s="19" t="s">
        <v>77</v>
      </c>
      <c r="P6" s="20" t="s">
        <v>6</v>
      </c>
    </row>
    <row r="7" spans="1:16">
      <c r="A7" s="48" t="s">
        <v>52</v>
      </c>
      <c r="B7" s="381"/>
      <c r="C7" s="46" t="s">
        <v>7</v>
      </c>
      <c r="D7" s="21" t="s">
        <v>7</v>
      </c>
      <c r="E7" s="21" t="s">
        <v>7</v>
      </c>
      <c r="F7" s="46" t="s">
        <v>7</v>
      </c>
      <c r="G7" s="21" t="s">
        <v>7</v>
      </c>
      <c r="H7" s="21" t="s">
        <v>7</v>
      </c>
      <c r="I7" s="46" t="s">
        <v>7</v>
      </c>
      <c r="J7" s="21" t="s">
        <v>7</v>
      </c>
      <c r="K7" s="22" t="s">
        <v>7</v>
      </c>
      <c r="N7" s="47" t="s">
        <v>7</v>
      </c>
      <c r="O7" s="49" t="s">
        <v>7</v>
      </c>
      <c r="P7" s="22" t="s">
        <v>7</v>
      </c>
    </row>
    <row r="8" spans="1:16">
      <c r="A8">
        <v>1</v>
      </c>
      <c r="B8" s="23">
        <v>1</v>
      </c>
      <c r="C8" s="45">
        <v>1.5395000000000001</v>
      </c>
      <c r="D8" s="45">
        <v>3.0042</v>
      </c>
      <c r="E8" s="45">
        <v>6.1435000000000004</v>
      </c>
      <c r="F8" s="45">
        <v>0.55630000000000002</v>
      </c>
      <c r="G8" s="45">
        <v>2.0175000000000001</v>
      </c>
      <c r="H8" s="45">
        <v>5.0681000000000003</v>
      </c>
      <c r="I8" s="45">
        <v>0.65139999999999998</v>
      </c>
      <c r="J8" s="45">
        <v>2.1109</v>
      </c>
      <c r="K8" s="45">
        <v>5.1022999999999996</v>
      </c>
      <c r="L8">
        <v>1</v>
      </c>
      <c r="M8" t="s">
        <v>311</v>
      </c>
      <c r="N8" s="45">
        <v>0.55630000000000002</v>
      </c>
      <c r="O8" s="45">
        <v>2.0175000000000001</v>
      </c>
      <c r="P8" s="45">
        <v>5.0681000000000003</v>
      </c>
    </row>
    <row r="9" spans="1:16">
      <c r="A9">
        <v>0.66</v>
      </c>
      <c r="B9" s="23">
        <v>1.5</v>
      </c>
      <c r="C9" s="45">
        <v>1.7907999999999999</v>
      </c>
      <c r="D9" s="45">
        <v>3.3675999999999999</v>
      </c>
      <c r="E9" s="45">
        <v>6.3994</v>
      </c>
      <c r="F9" s="45">
        <v>0.8518</v>
      </c>
      <c r="G9" s="45">
        <v>2.2370999999999999</v>
      </c>
      <c r="H9" s="45">
        <v>5.3787000000000003</v>
      </c>
      <c r="I9" s="45">
        <v>1.2575000000000001</v>
      </c>
      <c r="J9" s="45">
        <v>2.726</v>
      </c>
      <c r="K9" s="45">
        <v>5.7351000000000001</v>
      </c>
      <c r="L9">
        <v>0.66</v>
      </c>
      <c r="M9" t="s">
        <v>311</v>
      </c>
      <c r="N9" s="45">
        <v>0.8518</v>
      </c>
      <c r="O9" s="45">
        <v>2.2370999999999999</v>
      </c>
      <c r="P9" s="45">
        <v>5.3787000000000003</v>
      </c>
    </row>
    <row r="10" spans="1:16">
      <c r="A10">
        <v>0.5</v>
      </c>
      <c r="B10" s="23">
        <v>2</v>
      </c>
      <c r="C10" s="45">
        <v>1.9789000000000001</v>
      </c>
      <c r="D10" s="45">
        <v>3.5960999999999999</v>
      </c>
      <c r="E10" s="45">
        <v>6.5156000000000001</v>
      </c>
      <c r="F10" s="45">
        <v>1.2084999999999999</v>
      </c>
      <c r="G10" s="45">
        <v>2.7267999999999999</v>
      </c>
      <c r="H10" s="45">
        <v>5.8274999999999997</v>
      </c>
      <c r="I10" s="45">
        <v>3.1074999999999999</v>
      </c>
      <c r="J10" s="45">
        <v>4.5145</v>
      </c>
      <c r="K10" s="45">
        <v>7.6052</v>
      </c>
      <c r="L10">
        <v>0.5</v>
      </c>
      <c r="M10" t="s">
        <v>311</v>
      </c>
      <c r="N10" s="45">
        <v>1.2084999999999999</v>
      </c>
      <c r="O10" s="45">
        <v>2.7267999999999999</v>
      </c>
      <c r="P10" s="45">
        <v>5.8274999999999997</v>
      </c>
    </row>
    <row r="11" spans="1:16">
      <c r="A11">
        <v>0.33</v>
      </c>
      <c r="B11" s="23">
        <v>3</v>
      </c>
      <c r="C11" s="45">
        <v>2.7949999999999999</v>
      </c>
      <c r="D11" s="45">
        <v>4.3865999999999996</v>
      </c>
      <c r="E11" s="45">
        <v>7.4393000000000002</v>
      </c>
      <c r="F11" s="45">
        <v>2.5196000000000001</v>
      </c>
      <c r="G11" s="45">
        <v>3.9781</v>
      </c>
      <c r="H11" s="45">
        <v>7.1336000000000004</v>
      </c>
      <c r="I11" s="45">
        <v>10000</v>
      </c>
      <c r="J11" s="45">
        <v>10000</v>
      </c>
      <c r="K11" s="45">
        <v>10000</v>
      </c>
      <c r="L11">
        <v>0.33</v>
      </c>
      <c r="M11" t="s">
        <v>311</v>
      </c>
      <c r="N11" s="45">
        <v>2.5196000000000001</v>
      </c>
      <c r="O11" s="45">
        <v>3.9781</v>
      </c>
      <c r="P11" s="45">
        <v>7.1336000000000004</v>
      </c>
    </row>
    <row r="12" spans="1:16">
      <c r="A12">
        <v>0.25</v>
      </c>
      <c r="B12" s="23">
        <v>4</v>
      </c>
      <c r="C12" s="45">
        <v>3.6139999999999999</v>
      </c>
      <c r="D12" s="45">
        <v>5.3277999999999999</v>
      </c>
      <c r="E12" s="45">
        <v>8.3733000000000004</v>
      </c>
      <c r="F12" s="45">
        <v>6.2141999999999999</v>
      </c>
      <c r="G12" s="45">
        <v>8.0548000000000002</v>
      </c>
      <c r="H12" s="45">
        <v>11.004200000000001</v>
      </c>
      <c r="I12" s="45">
        <v>10000</v>
      </c>
      <c r="J12" s="45">
        <v>10000</v>
      </c>
      <c r="K12" s="45">
        <v>10000</v>
      </c>
      <c r="L12">
        <v>0.25</v>
      </c>
      <c r="M12" t="s">
        <v>312</v>
      </c>
      <c r="N12" s="45">
        <v>3.6139999999999999</v>
      </c>
      <c r="O12" s="45">
        <v>5.3277999999999999</v>
      </c>
      <c r="P12" s="45">
        <v>8.3733000000000004</v>
      </c>
    </row>
    <row r="13" spans="1:16">
      <c r="A13">
        <v>0.2</v>
      </c>
      <c r="B13" s="23">
        <v>5</v>
      </c>
      <c r="C13" s="45">
        <v>5.5549999999999997</v>
      </c>
      <c r="D13" s="45">
        <v>7.4057000000000004</v>
      </c>
      <c r="E13" s="45">
        <v>10.4861</v>
      </c>
      <c r="F13" s="45">
        <v>1000</v>
      </c>
      <c r="G13" s="45">
        <v>1000</v>
      </c>
      <c r="H13" s="45">
        <v>1000</v>
      </c>
      <c r="I13" s="45">
        <v>10000</v>
      </c>
      <c r="J13" s="45">
        <v>10000</v>
      </c>
      <c r="K13" s="45">
        <v>10000</v>
      </c>
      <c r="L13">
        <v>0.2</v>
      </c>
      <c r="M13" t="s">
        <v>312</v>
      </c>
      <c r="N13" s="45">
        <v>5.5549999999999997</v>
      </c>
      <c r="O13" s="45">
        <v>7.4057000000000004</v>
      </c>
      <c r="P13" s="45">
        <v>10.4861</v>
      </c>
    </row>
    <row r="17" spans="2:25">
      <c r="B17" s="34"/>
      <c r="N17" s="34"/>
      <c r="Y17" s="34"/>
    </row>
  </sheetData>
  <mergeCells count="6">
    <mergeCell ref="B6:B7"/>
    <mergeCell ref="B4:B5"/>
    <mergeCell ref="C4:K4"/>
    <mergeCell ref="C5:E5"/>
    <mergeCell ref="F5:H5"/>
    <mergeCell ref="I5:K5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A3111-CB44-4924-88E4-B4B7D8B03782}">
  <dimension ref="A1:CR1596"/>
  <sheetViews>
    <sheetView zoomScale="70" zoomScaleNormal="70" workbookViewId="0">
      <selection activeCell="BU1587" sqref="BU1587"/>
    </sheetView>
  </sheetViews>
  <sheetFormatPr defaultRowHeight="15.75"/>
  <cols>
    <col min="1" max="2" width="9" style="25"/>
    <col min="3" max="3" width="12" style="25" bestFit="1" customWidth="1"/>
    <col min="4" max="5" width="12" style="25" customWidth="1"/>
    <col min="6" max="6" width="20.25" style="25" customWidth="1"/>
    <col min="7" max="7" width="12" style="25" customWidth="1"/>
    <col min="8" max="8" width="20.375" style="25" bestFit="1" customWidth="1"/>
    <col min="9" max="9" width="17" style="25" bestFit="1" customWidth="1"/>
    <col min="10" max="52" width="9" style="25"/>
    <col min="53" max="53" width="21.625" style="25" bestFit="1" customWidth="1"/>
    <col min="54" max="56" width="9" style="25"/>
    <col min="57" max="59" width="9" style="1"/>
    <col min="60" max="60" width="10.875" style="1" bestFit="1" customWidth="1"/>
    <col min="61" max="61" width="26.75" style="1" bestFit="1" customWidth="1"/>
    <col min="62" max="62" width="12.75" style="1" customWidth="1"/>
    <col min="63" max="63" width="11.75" style="25" customWidth="1"/>
    <col min="64" max="64" width="11" style="25" customWidth="1"/>
    <col min="65" max="65" width="11.75" style="25" bestFit="1" customWidth="1"/>
    <col min="66" max="66" width="12.375" style="25" bestFit="1" customWidth="1"/>
    <col min="67" max="67" width="8.75" style="25" customWidth="1"/>
    <col min="68" max="68" width="6.875" style="25" customWidth="1"/>
    <col min="69" max="69" width="10.875" style="25" bestFit="1" customWidth="1"/>
    <col min="70" max="70" width="21.625" style="25" bestFit="1" customWidth="1"/>
    <col min="71" max="77" width="9" style="25"/>
    <col min="78" max="78" width="12.625" style="25" customWidth="1"/>
    <col min="79" max="79" width="16.625" style="25" customWidth="1"/>
    <col min="80" max="80" width="13.375" style="25" customWidth="1"/>
    <col min="81" max="81" width="14.625" style="25" customWidth="1"/>
    <col min="82" max="82" width="15.375" style="25" customWidth="1"/>
    <col min="83" max="83" width="14" style="1" customWidth="1"/>
    <col min="84" max="84" width="16.875" style="1" customWidth="1"/>
    <col min="85" max="85" width="15" style="1" customWidth="1"/>
    <col min="86" max="86" width="13" style="1" customWidth="1"/>
    <col min="87" max="87" width="16.875" style="25" customWidth="1"/>
    <col min="88" max="88" width="12.75" style="25" customWidth="1"/>
    <col min="89" max="89" width="14.875" style="25" customWidth="1"/>
    <col min="90" max="90" width="12.375" style="25" customWidth="1"/>
    <col min="91" max="91" width="12.875" style="25" customWidth="1"/>
    <col min="92" max="92" width="19.625" style="25" customWidth="1"/>
    <col min="93" max="93" width="12.75" style="25" customWidth="1"/>
    <col min="94" max="94" width="14" style="25" customWidth="1"/>
    <col min="95" max="95" width="11.5" style="25" customWidth="1"/>
    <col min="96" max="96" width="12.375" style="25" customWidth="1"/>
    <col min="97" max="16384" width="9" style="25"/>
  </cols>
  <sheetData>
    <row r="1" spans="1:96" ht="16.5" thickBot="1">
      <c r="A1" s="388" t="s">
        <v>25</v>
      </c>
      <c r="B1" s="388" t="s">
        <v>26</v>
      </c>
      <c r="C1" s="406" t="s">
        <v>80</v>
      </c>
      <c r="D1" s="407" t="s">
        <v>84</v>
      </c>
      <c r="E1" s="406" t="s">
        <v>81</v>
      </c>
      <c r="F1" s="406" t="s">
        <v>83</v>
      </c>
      <c r="G1" s="388" t="s">
        <v>82</v>
      </c>
      <c r="H1" s="388" t="s">
        <v>27</v>
      </c>
      <c r="I1" s="410" t="s">
        <v>50</v>
      </c>
      <c r="J1" s="411"/>
      <c r="K1" s="411"/>
      <c r="L1" s="411"/>
      <c r="M1" s="411"/>
      <c r="N1" s="411"/>
      <c r="O1" s="411"/>
      <c r="P1" s="411"/>
      <c r="Q1" s="411"/>
      <c r="R1" s="411"/>
      <c r="S1" s="411"/>
      <c r="T1" s="411"/>
      <c r="U1" s="411"/>
      <c r="V1" s="411"/>
      <c r="W1" s="411"/>
      <c r="X1" s="411"/>
      <c r="Y1" s="411"/>
      <c r="Z1" s="411"/>
      <c r="AA1" s="411"/>
      <c r="AB1" s="411"/>
      <c r="AC1" s="411"/>
      <c r="AD1" s="411"/>
      <c r="AE1" s="411"/>
      <c r="AF1" s="411"/>
      <c r="AG1" s="411"/>
      <c r="AH1" s="411"/>
      <c r="AI1" s="411"/>
      <c r="AJ1" s="412"/>
      <c r="AK1" s="410" t="s">
        <v>74</v>
      </c>
      <c r="AL1" s="411"/>
      <c r="AM1" s="412"/>
      <c r="AN1" s="410" t="s">
        <v>89</v>
      </c>
      <c r="AO1" s="411"/>
      <c r="AP1" s="412"/>
      <c r="AQ1" s="11"/>
      <c r="AR1" s="410" t="s">
        <v>183</v>
      </c>
      <c r="AS1" s="411"/>
      <c r="AT1" s="411"/>
      <c r="AU1" s="411"/>
      <c r="AV1" s="411"/>
      <c r="AW1" s="411"/>
      <c r="AX1" s="411"/>
      <c r="AY1" s="411"/>
      <c r="AZ1" s="412"/>
      <c r="BA1" s="186"/>
      <c r="BB1" s="410" t="s">
        <v>188</v>
      </c>
      <c r="BC1" s="411"/>
      <c r="BD1" s="412"/>
      <c r="BK1" s="410" t="s">
        <v>192</v>
      </c>
      <c r="BL1" s="411"/>
      <c r="BM1" s="412"/>
      <c r="BN1" s="1"/>
      <c r="BO1" s="1"/>
      <c r="BP1" s="1"/>
      <c r="BQ1" s="1"/>
      <c r="BS1" s="410" t="s">
        <v>240</v>
      </c>
      <c r="BT1" s="411"/>
      <c r="BU1" s="412"/>
    </row>
    <row r="2" spans="1:96" ht="16.5" thickBot="1">
      <c r="A2" s="389"/>
      <c r="B2" s="389"/>
      <c r="C2" s="389"/>
      <c r="D2" s="408"/>
      <c r="E2" s="389"/>
      <c r="F2" s="389"/>
      <c r="G2" s="389"/>
      <c r="H2" s="389"/>
      <c r="I2" s="388" t="s">
        <v>28</v>
      </c>
      <c r="J2" s="391" t="s">
        <v>0</v>
      </c>
      <c r="K2" s="392"/>
      <c r="L2" s="392"/>
      <c r="M2" s="392"/>
      <c r="N2" s="392"/>
      <c r="O2" s="392"/>
      <c r="P2" s="392"/>
      <c r="Q2" s="392"/>
      <c r="R2" s="392"/>
      <c r="S2" s="392"/>
      <c r="T2" s="392"/>
      <c r="U2" s="392"/>
      <c r="V2" s="392"/>
      <c r="W2" s="392"/>
      <c r="X2" s="392"/>
      <c r="Y2" s="392"/>
      <c r="Z2" s="392"/>
      <c r="AA2" s="392"/>
      <c r="AB2" s="392"/>
      <c r="AC2" s="392"/>
      <c r="AD2" s="392"/>
      <c r="AE2" s="392"/>
      <c r="AF2" s="392"/>
      <c r="AG2" s="393"/>
      <c r="AH2" s="391" t="s">
        <v>1</v>
      </c>
      <c r="AI2" s="394"/>
      <c r="AJ2" s="395"/>
      <c r="AK2" s="391" t="s">
        <v>1</v>
      </c>
      <c r="AL2" s="394"/>
      <c r="AM2" s="393"/>
      <c r="AN2" s="396" t="s">
        <v>1</v>
      </c>
      <c r="AO2" s="397"/>
      <c r="AP2" s="398"/>
      <c r="AQ2" s="11"/>
      <c r="AR2" s="422" t="s">
        <v>186</v>
      </c>
      <c r="AS2" s="423"/>
      <c r="AT2" s="423"/>
      <c r="AU2" s="423"/>
      <c r="AV2" s="423"/>
      <c r="AW2" s="423"/>
      <c r="AX2" s="423"/>
      <c r="AY2" s="423"/>
      <c r="AZ2" s="424"/>
      <c r="BA2" s="186"/>
      <c r="BB2" s="391" t="s">
        <v>189</v>
      </c>
      <c r="BC2" s="394"/>
      <c r="BD2" s="393"/>
      <c r="BK2" s="391" t="s">
        <v>189</v>
      </c>
      <c r="BL2" s="394"/>
      <c r="BM2" s="393"/>
      <c r="BN2" s="1"/>
      <c r="BO2" s="1"/>
      <c r="BP2" s="1"/>
      <c r="BQ2" s="1"/>
      <c r="BS2" s="391" t="s">
        <v>241</v>
      </c>
      <c r="BT2" s="394"/>
      <c r="BU2" s="393"/>
    </row>
    <row r="3" spans="1:96">
      <c r="A3" s="389"/>
      <c r="B3" s="389"/>
      <c r="C3" s="389"/>
      <c r="D3" s="408"/>
      <c r="E3" s="389"/>
      <c r="F3" s="389"/>
      <c r="G3" s="389"/>
      <c r="H3" s="389"/>
      <c r="I3" s="389"/>
      <c r="J3" s="413" t="s">
        <v>8</v>
      </c>
      <c r="K3" s="414"/>
      <c r="L3" s="415"/>
      <c r="M3" s="418" t="s">
        <v>9</v>
      </c>
      <c r="N3" s="414"/>
      <c r="O3" s="414"/>
      <c r="P3" s="400" t="s">
        <v>5</v>
      </c>
      <c r="Q3" s="383"/>
      <c r="R3" s="383"/>
      <c r="S3" s="383"/>
      <c r="T3" s="383"/>
      <c r="U3" s="384"/>
      <c r="V3" s="381" t="s">
        <v>77</v>
      </c>
      <c r="W3" s="383"/>
      <c r="X3" s="383"/>
      <c r="Y3" s="383"/>
      <c r="Z3" s="383"/>
      <c r="AA3" s="384"/>
      <c r="AB3" s="381" t="s">
        <v>6</v>
      </c>
      <c r="AC3" s="383"/>
      <c r="AD3" s="383"/>
      <c r="AE3" s="383"/>
      <c r="AF3" s="383"/>
      <c r="AG3" s="399"/>
      <c r="AH3" s="184" t="s">
        <v>5</v>
      </c>
      <c r="AI3" s="184" t="s">
        <v>77</v>
      </c>
      <c r="AJ3" s="183" t="s">
        <v>6</v>
      </c>
      <c r="AK3" s="184" t="s">
        <v>5</v>
      </c>
      <c r="AL3" s="184" t="s">
        <v>77</v>
      </c>
      <c r="AM3" s="185" t="s">
        <v>6</v>
      </c>
      <c r="AN3" s="184" t="s">
        <v>5</v>
      </c>
      <c r="AO3" s="184" t="s">
        <v>77</v>
      </c>
      <c r="AP3" s="185" t="s">
        <v>6</v>
      </c>
      <c r="AQ3" s="11"/>
      <c r="AR3" s="419" t="s">
        <v>29</v>
      </c>
      <c r="AS3" s="420"/>
      <c r="AT3" s="421"/>
      <c r="AU3" s="419" t="s">
        <v>185</v>
      </c>
      <c r="AV3" s="420"/>
      <c r="AW3" s="421"/>
      <c r="AX3" s="419" t="s">
        <v>30</v>
      </c>
      <c r="AY3" s="420"/>
      <c r="AZ3" s="421"/>
      <c r="BA3" s="186"/>
      <c r="BB3" s="184" t="s">
        <v>5</v>
      </c>
      <c r="BC3" s="184" t="s">
        <v>77</v>
      </c>
      <c r="BD3" s="185" t="s">
        <v>6</v>
      </c>
      <c r="BJ3" s="193" t="s">
        <v>243</v>
      </c>
      <c r="BK3" s="184" t="s">
        <v>5</v>
      </c>
      <c r="BL3" s="184" t="s">
        <v>77</v>
      </c>
      <c r="BM3" s="185" t="s">
        <v>6</v>
      </c>
      <c r="BN3" s="1"/>
      <c r="BO3" s="1"/>
      <c r="BP3" s="1"/>
      <c r="BQ3" s="1"/>
      <c r="BS3" s="184" t="s">
        <v>5</v>
      </c>
      <c r="BT3" s="184" t="s">
        <v>77</v>
      </c>
      <c r="BU3" s="185" t="s">
        <v>6</v>
      </c>
      <c r="BY3" s="428" t="s">
        <v>337</v>
      </c>
      <c r="BZ3" s="428" t="s">
        <v>338</v>
      </c>
      <c r="CA3" s="428" t="s">
        <v>339</v>
      </c>
      <c r="CB3" s="428" t="s">
        <v>340</v>
      </c>
      <c r="CC3" s="428" t="s">
        <v>341</v>
      </c>
      <c r="CD3" s="428" t="s">
        <v>321</v>
      </c>
      <c r="CE3" s="428" t="s">
        <v>277</v>
      </c>
      <c r="CF3" s="428" t="s">
        <v>291</v>
      </c>
      <c r="CG3" s="428" t="s">
        <v>292</v>
      </c>
      <c r="CH3" s="428" t="s">
        <v>323</v>
      </c>
      <c r="CI3" s="428" t="s">
        <v>326</v>
      </c>
      <c r="CJ3" s="428" t="s">
        <v>327</v>
      </c>
      <c r="CK3" s="428" t="s">
        <v>328</v>
      </c>
      <c r="CL3" s="428" t="s">
        <v>329</v>
      </c>
      <c r="CM3" s="428" t="s">
        <v>330</v>
      </c>
      <c r="CN3" s="428" t="s">
        <v>325</v>
      </c>
      <c r="CO3" s="428" t="s">
        <v>331</v>
      </c>
      <c r="CP3" s="428" t="s">
        <v>332</v>
      </c>
      <c r="CQ3" s="428" t="s">
        <v>333</v>
      </c>
      <c r="CR3" s="428" t="s">
        <v>334</v>
      </c>
    </row>
    <row r="4" spans="1:96">
      <c r="A4" s="389"/>
      <c r="B4" s="389"/>
      <c r="C4" s="389"/>
      <c r="D4" s="408"/>
      <c r="E4" s="389"/>
      <c r="F4" s="389"/>
      <c r="G4" s="389"/>
      <c r="H4" s="389"/>
      <c r="I4" s="389"/>
      <c r="J4" s="416"/>
      <c r="K4" s="394"/>
      <c r="L4" s="417"/>
      <c r="M4" s="395"/>
      <c r="N4" s="394"/>
      <c r="O4" s="394"/>
      <c r="P4" s="382" t="s">
        <v>10</v>
      </c>
      <c r="Q4" s="382"/>
      <c r="R4" s="382"/>
      <c r="S4" s="382" t="s">
        <v>11</v>
      </c>
      <c r="T4" s="382"/>
      <c r="U4" s="382"/>
      <c r="V4" s="381" t="s">
        <v>10</v>
      </c>
      <c r="W4" s="383"/>
      <c r="X4" s="384"/>
      <c r="Y4" s="381" t="s">
        <v>11</v>
      </c>
      <c r="Z4" s="383"/>
      <c r="AA4" s="384"/>
      <c r="AB4" s="382" t="s">
        <v>10</v>
      </c>
      <c r="AC4" s="382"/>
      <c r="AD4" s="382"/>
      <c r="AE4" s="382" t="s">
        <v>11</v>
      </c>
      <c r="AF4" s="382"/>
      <c r="AG4" s="404"/>
      <c r="AH4" s="401" t="s">
        <v>7</v>
      </c>
      <c r="AI4" s="401" t="s">
        <v>7</v>
      </c>
      <c r="AJ4" s="381" t="s">
        <v>7</v>
      </c>
      <c r="AK4" s="401" t="s">
        <v>7</v>
      </c>
      <c r="AL4" s="401" t="s">
        <v>7</v>
      </c>
      <c r="AM4" s="404" t="s">
        <v>7</v>
      </c>
      <c r="AN4" s="425" t="s">
        <v>7</v>
      </c>
      <c r="AO4" s="426" t="s">
        <v>7</v>
      </c>
      <c r="AP4" s="386" t="s">
        <v>7</v>
      </c>
      <c r="AQ4" s="11"/>
      <c r="AR4" s="401"/>
      <c r="AS4" s="382"/>
      <c r="AT4" s="404"/>
      <c r="AU4" s="401"/>
      <c r="AV4" s="382"/>
      <c r="AW4" s="404"/>
      <c r="AX4" s="401"/>
      <c r="AY4" s="382"/>
      <c r="AZ4" s="404"/>
      <c r="BA4" s="186"/>
      <c r="BB4" s="401" t="s">
        <v>7</v>
      </c>
      <c r="BC4" s="401" t="s">
        <v>7</v>
      </c>
      <c r="BD4" s="404" t="s">
        <v>7</v>
      </c>
      <c r="BJ4" s="193" t="s">
        <v>244</v>
      </c>
      <c r="BK4" s="401" t="s">
        <v>7</v>
      </c>
      <c r="BL4" s="401" t="s">
        <v>7</v>
      </c>
      <c r="BM4" s="404" t="s">
        <v>7</v>
      </c>
      <c r="BN4" s="1"/>
      <c r="BO4" s="1"/>
      <c r="BP4" s="1"/>
      <c r="BQ4" s="1"/>
      <c r="BS4" s="401" t="s">
        <v>7</v>
      </c>
      <c r="BT4" s="401" t="s">
        <v>7</v>
      </c>
      <c r="BU4" s="404" t="s">
        <v>7</v>
      </c>
      <c r="BY4" s="428"/>
      <c r="BZ4" s="428"/>
      <c r="CA4" s="428"/>
      <c r="CB4" s="428"/>
      <c r="CC4" s="428"/>
      <c r="CD4" s="428"/>
      <c r="CE4" s="428"/>
      <c r="CF4" s="428"/>
      <c r="CG4" s="428"/>
      <c r="CH4" s="428"/>
      <c r="CI4" s="428"/>
      <c r="CJ4" s="428"/>
      <c r="CK4" s="428"/>
      <c r="CL4" s="428"/>
      <c r="CM4" s="428"/>
      <c r="CN4" s="428"/>
      <c r="CO4" s="428"/>
      <c r="CP4" s="428"/>
      <c r="CQ4" s="428"/>
      <c r="CR4" s="428"/>
    </row>
    <row r="5" spans="1:96" ht="16.5" thickBot="1">
      <c r="A5" s="390"/>
      <c r="B5" s="390"/>
      <c r="C5" s="390"/>
      <c r="D5" s="409"/>
      <c r="E5" s="390"/>
      <c r="F5" s="390"/>
      <c r="G5" s="390"/>
      <c r="H5" s="390"/>
      <c r="I5" s="390"/>
      <c r="J5" s="2" t="s">
        <v>2</v>
      </c>
      <c r="K5" s="3" t="s">
        <v>3</v>
      </c>
      <c r="L5" s="3" t="s">
        <v>4</v>
      </c>
      <c r="M5" s="3" t="s">
        <v>2</v>
      </c>
      <c r="N5" s="3" t="s">
        <v>3</v>
      </c>
      <c r="O5" s="3" t="s">
        <v>4</v>
      </c>
      <c r="P5" s="3" t="s">
        <v>2</v>
      </c>
      <c r="Q5" s="3" t="s">
        <v>3</v>
      </c>
      <c r="R5" s="3" t="s">
        <v>4</v>
      </c>
      <c r="S5" s="3" t="s">
        <v>2</v>
      </c>
      <c r="T5" s="3" t="s">
        <v>3</v>
      </c>
      <c r="U5" s="3" t="s">
        <v>4</v>
      </c>
      <c r="V5" s="3" t="s">
        <v>2</v>
      </c>
      <c r="W5" s="3" t="s">
        <v>3</v>
      </c>
      <c r="X5" s="3" t="s">
        <v>4</v>
      </c>
      <c r="Y5" s="3" t="s">
        <v>2</v>
      </c>
      <c r="Z5" s="3" t="s">
        <v>3</v>
      </c>
      <c r="AA5" s="3" t="s">
        <v>4</v>
      </c>
      <c r="AB5" s="3" t="s">
        <v>2</v>
      </c>
      <c r="AC5" s="3" t="s">
        <v>3</v>
      </c>
      <c r="AD5" s="3" t="s">
        <v>4</v>
      </c>
      <c r="AE5" s="3" t="s">
        <v>2</v>
      </c>
      <c r="AF5" s="3" t="s">
        <v>3</v>
      </c>
      <c r="AG5" s="4" t="s">
        <v>4</v>
      </c>
      <c r="AH5" s="402"/>
      <c r="AI5" s="402"/>
      <c r="AJ5" s="403"/>
      <c r="AK5" s="402"/>
      <c r="AL5" s="402"/>
      <c r="AM5" s="405"/>
      <c r="AN5" s="390"/>
      <c r="AO5" s="427"/>
      <c r="AP5" s="387"/>
      <c r="AQ5" s="11"/>
      <c r="AR5" s="66">
        <v>-0.1</v>
      </c>
      <c r="AS5" s="67" t="s">
        <v>184</v>
      </c>
      <c r="AT5" s="68">
        <v>0.1</v>
      </c>
      <c r="AU5" s="66">
        <v>-0.1</v>
      </c>
      <c r="AV5" s="67" t="s">
        <v>184</v>
      </c>
      <c r="AW5" s="68">
        <v>0.1</v>
      </c>
      <c r="AX5" s="66">
        <v>-0.1</v>
      </c>
      <c r="AY5" s="67" t="s">
        <v>184</v>
      </c>
      <c r="AZ5" s="68">
        <v>0.1</v>
      </c>
      <c r="BA5" s="73"/>
      <c r="BB5" s="402"/>
      <c r="BC5" s="402"/>
      <c r="BD5" s="405"/>
      <c r="BE5" s="1" t="s">
        <v>190</v>
      </c>
      <c r="BF5" s="1" t="s">
        <v>237</v>
      </c>
      <c r="BG5" s="1" t="s">
        <v>238</v>
      </c>
      <c r="BH5" s="1" t="s">
        <v>191</v>
      </c>
      <c r="BJ5" s="193" t="s">
        <v>245</v>
      </c>
      <c r="BK5" s="402"/>
      <c r="BL5" s="402"/>
      <c r="BM5" s="405"/>
      <c r="BN5" s="1" t="s">
        <v>190</v>
      </c>
      <c r="BO5" s="1" t="s">
        <v>237</v>
      </c>
      <c r="BP5" s="1" t="s">
        <v>238</v>
      </c>
      <c r="BQ5" s="1" t="s">
        <v>191</v>
      </c>
      <c r="BS5" s="402"/>
      <c r="BT5" s="402"/>
      <c r="BU5" s="405"/>
      <c r="BV5" s="1" t="s">
        <v>320</v>
      </c>
      <c r="BW5" s="1" t="s">
        <v>319</v>
      </c>
      <c r="BX5" s="1" t="s">
        <v>242</v>
      </c>
      <c r="BY5" s="428"/>
      <c r="BZ5" s="428"/>
      <c r="CA5" s="428"/>
      <c r="CB5" s="428"/>
      <c r="CC5" s="428"/>
      <c r="CD5" s="428"/>
      <c r="CE5" s="428"/>
      <c r="CF5" s="428"/>
      <c r="CG5" s="428"/>
      <c r="CH5" s="428"/>
      <c r="CI5" s="428"/>
      <c r="CJ5" s="428"/>
      <c r="CK5" s="428"/>
      <c r="CL5" s="428"/>
      <c r="CM5" s="428"/>
      <c r="CN5" s="428"/>
      <c r="CO5" s="428"/>
      <c r="CP5" s="428"/>
      <c r="CQ5" s="428"/>
      <c r="CR5" s="428"/>
    </row>
    <row r="6" spans="1:96">
      <c r="A6" s="61">
        <v>10</v>
      </c>
      <c r="B6" s="62">
        <v>60</v>
      </c>
      <c r="C6" s="62">
        <v>1</v>
      </c>
      <c r="D6" s="62">
        <v>1</v>
      </c>
      <c r="E6" s="62">
        <v>1168772</v>
      </c>
      <c r="F6" s="62">
        <f>E6/1000/60</f>
        <v>19.479533333333332</v>
      </c>
      <c r="G6" s="62">
        <v>7</v>
      </c>
      <c r="H6" s="63">
        <f>G6/B6*100</f>
        <v>11.666666666666666</v>
      </c>
      <c r="I6" s="60" t="s">
        <v>12</v>
      </c>
      <c r="J6" s="69">
        <v>0.95901938367054396</v>
      </c>
      <c r="K6" s="69">
        <v>9.4965923327709999E-3</v>
      </c>
      <c r="L6" s="69">
        <v>3.14840239966847E-2</v>
      </c>
      <c r="M6" s="69">
        <v>0.56960642618180102</v>
      </c>
      <c r="N6" s="69">
        <v>0.30839205880686099</v>
      </c>
      <c r="O6" s="69">
        <v>0.12200151501133601</v>
      </c>
      <c r="P6" s="69">
        <v>0.48877822814006999</v>
      </c>
      <c r="Q6" s="69">
        <v>0.45249402998378502</v>
      </c>
      <c r="R6" s="69">
        <v>5.87277418761432E-2</v>
      </c>
      <c r="S6" s="69">
        <v>0.970968028223545</v>
      </c>
      <c r="T6" s="69">
        <v>1.6547916586088E-2</v>
      </c>
      <c r="U6" s="69">
        <v>1.2484055190366499E-2</v>
      </c>
      <c r="V6" s="69">
        <v>0.59747428390374402</v>
      </c>
      <c r="W6" s="69">
        <v>0.38812071138672799</v>
      </c>
      <c r="X6" s="69">
        <v>1.44050047095278E-2</v>
      </c>
      <c r="Y6" s="69">
        <v>0.455356332976385</v>
      </c>
      <c r="Z6" s="69">
        <v>1.28957533315881E-2</v>
      </c>
      <c r="AA6" s="69">
        <v>0.53174791369202601</v>
      </c>
      <c r="AB6" s="69">
        <v>0.48250681006740398</v>
      </c>
      <c r="AC6" s="69">
        <v>0.46146971373898998</v>
      </c>
      <c r="AD6" s="69">
        <v>5.6023476193604101E-2</v>
      </c>
      <c r="AE6" s="69">
        <v>0.94416340503907903</v>
      </c>
      <c r="AF6" s="69">
        <v>2.4323891886309099E-2</v>
      </c>
      <c r="AG6" s="309">
        <v>3.1512703074611098E-2</v>
      </c>
      <c r="AH6" s="208">
        <v>0.625</v>
      </c>
      <c r="AI6" s="208">
        <v>2.5640000000000001</v>
      </c>
      <c r="AJ6" s="209">
        <v>5.17</v>
      </c>
      <c r="AK6" s="210">
        <v>0.64700000000000002</v>
      </c>
      <c r="AL6" s="210">
        <v>2.5579999999999998</v>
      </c>
      <c r="AM6" s="210">
        <v>5.3479999999999999</v>
      </c>
      <c r="AN6" s="203">
        <v>0.55630000000000002</v>
      </c>
      <c r="AO6" s="203">
        <v>2.0175000000000001</v>
      </c>
      <c r="AP6" s="203">
        <v>5.0681000000000003</v>
      </c>
      <c r="AQ6" s="203"/>
      <c r="AR6" s="203">
        <f>$AN$6*0.81818182</f>
        <v>0.45515454646600001</v>
      </c>
      <c r="AS6" s="203">
        <f>$AN$6</f>
        <v>0.55630000000000002</v>
      </c>
      <c r="AT6" s="203">
        <f>$AN$6*1.22222222</f>
        <v>0.67992222098599997</v>
      </c>
      <c r="AU6" s="203">
        <f>$AO$6*0.81818182</f>
        <v>1.6506818218499999</v>
      </c>
      <c r="AV6" s="203">
        <f>$AO$6</f>
        <v>2.0175000000000001</v>
      </c>
      <c r="AW6" s="203">
        <f>$AO$6*1.22222222</f>
        <v>2.4658333288500001</v>
      </c>
      <c r="AX6" s="203">
        <f>$AP$6*0.81818182</f>
        <v>4.146627281942</v>
      </c>
      <c r="AY6" s="203">
        <f>$AP$6</f>
        <v>5.0681000000000003</v>
      </c>
      <c r="AZ6" s="203">
        <f>$AP$6*1.22222222</f>
        <v>6.1943444331819997</v>
      </c>
      <c r="BB6" s="1" t="str">
        <f>IF(AH6&lt;AR6,"A",IF(AND(AR6&lt;=AH6,AH6&lt;=AS6),"NP",IF(AND(AS6&lt;AH6,AH6&lt;=AT6),"NA","P")))</f>
        <v>NA</v>
      </c>
      <c r="BC6" s="1" t="str">
        <f>IF(AI6&lt;AU6,"A",IF(AND(AU6&lt;=AI6,AI6&lt;=AV6),"NP",IF(AND(AV6&lt;AI6,AI6&lt;=AW6),"NA","P")))</f>
        <v>P</v>
      </c>
      <c r="BD6" s="1" t="str">
        <f>IF(AJ6&lt;AX6,"A",IF(AND(AX6&lt;=AJ6,AJ6&lt;=AY6),"NP",IF(AND(AY6&lt;AJ6,AJ6&lt;=AZ6),"NA","P")))</f>
        <v>NA</v>
      </c>
      <c r="BE6" s="1" t="str">
        <f>IF(AND(BB6="A",BC6="A",BD6="A"),"YES","NO")</f>
        <v>NO</v>
      </c>
      <c r="BF6" s="1" t="str">
        <f>IF(OR(AND(BB6="A",BC6="A"),AND(BB6="A",BD6="A"),AND(BC6="A",BD6="A")),"YES","NO")</f>
        <v>NO</v>
      </c>
      <c r="BG6" s="1" t="str">
        <f>IF(OR(BB6="A",BC6="A",BD6="A"),"YES","NO")</f>
        <v>NO</v>
      </c>
      <c r="BH6" s="1" t="str">
        <f>IF(OR(BB6="P",BC6="P",BD6="P"),"NO","YES")</f>
        <v>NO</v>
      </c>
      <c r="BJ6" s="1">
        <v>4</v>
      </c>
      <c r="BK6" s="1" t="str">
        <f>IF(AK6&lt;AR6,"A",IF(AND(AR6&lt;=AK6,AK6&lt;=AS6),"NP",IF(AND(AS6&lt;AK6,AK6&lt;=AT6),"NA","P")))</f>
        <v>NA</v>
      </c>
      <c r="BL6" s="1" t="str">
        <f>IF(AL6&lt;AU6,"A",IF(AND(AU6&lt;=AL6,AL6&lt;=AV6),"NP",IF(AND(AV6&lt;AL6,AL6&lt;=AW6),"NA","P")))</f>
        <v>P</v>
      </c>
      <c r="BM6" s="1" t="str">
        <f>IF(AM6&lt;AX6,"A",IF(AND(AX6&lt;=AM6,AM6&lt;=AY6),"NP",IF(AND(AY6&lt;AM6,AM6&lt;=AZ6),"NA","P")))</f>
        <v>NA</v>
      </c>
      <c r="BN6" s="1" t="str">
        <f>IF(AND(BK6="A",BL6="A",BM6="A"),"YES","NO")</f>
        <v>NO</v>
      </c>
      <c r="BO6" s="1" t="str">
        <f>IF(OR(AND(BK6="A",BL6="A"),AND(BK6="A",BM6="A"),AND(BL6="A",BM6="A")),"YES","NO")</f>
        <v>NO</v>
      </c>
      <c r="BP6" s="1" t="str">
        <f>IF(OR(BK6="A",BL6="A",BM6="A"),"YES","NO")</f>
        <v>NO</v>
      </c>
      <c r="BQ6" s="1" t="str">
        <f>IF(OR(BK6="P",BL6="P",BM6="P"),"NO","YES")</f>
        <v>NO</v>
      </c>
      <c r="BS6" s="1" t="str">
        <f>IF(OR(AND(BB6="A",BK6="A"),AND(BB6="A",BK6="NP"),AND(BB6="NP",BK6="A"),AND(BB6="NP",BK6="NP")),"TP",IF(OR(AND(BB6="A",BK6="NA"),AND(BB6="A",BK6="P"),AND(BB6="NP",BK6="NA"),AND(BB6="NP",BK6="P")),"FP",IF(OR(AND(BB6="NA",BK6="A"),AND(BB6="NA",BK6="NP"),AND(BB6="P",BK6="A"),AND(BB6="P",BK6="NP")),"FN","TN")))</f>
        <v>TN</v>
      </c>
      <c r="BT6" s="1" t="str">
        <f>IF(OR(AND(BC6="A",BL6="A"),AND(BC6="A",BL6="NP"),AND(BC6="NP",BL6="A"),AND(BC6="NP",BL6="NP")),"TP",IF(OR(AND(BC6="A",BL6="NA"),AND(BC6="A",BL6="P"),AND(BC6="NP",BL6="NA"),AND(BC6="NP",BL6="P")),"FP",IF(OR(AND(BC6="NA",BL6="A"),AND(BC6="NA",BL6="NP"),AND(BC6="P",BL6="A"),AND(BC6="P",BL6="NP")),"FN","TN")))</f>
        <v>TN</v>
      </c>
      <c r="BU6" s="1" t="str">
        <f>IF(OR(AND(BD6="A",BM6="A"),AND(BD6="A",BM6="NP"),AND(BD6="NP",BM6="A"),AND(BD6="NP",BM6="NP")),"TP",IF(OR(AND(BD6="A",BM6="NA"),AND(BD6="A",BM6="P"),AND(BD6="NP",BM6="NA"),AND(BD6="NP",BM6="P")),"FP",IF(OR(AND(BD6="NA",BM6="A"),AND(BD6="NA",BM6="NP"),AND(BD6="P",BM6="A"),AND(BD6="P",BM6="NP")),"FN","TN")))</f>
        <v>TN</v>
      </c>
      <c r="BV6" s="1" t="str">
        <f>IF(AND(BS6="TP",BT6="TP",BU6="TP"),"YES","NO")</f>
        <v>NO</v>
      </c>
      <c r="BW6" s="1" t="str">
        <f>IF(OR(AND(BS6="TP",BT6="TP"),AND(BS6="TP",BU6="TP"),AND(BT6="TP",BU6="TP")),"YES","NO")</f>
        <v>NO</v>
      </c>
      <c r="BX6" s="1" t="str">
        <f>IF(OR(BS6="TP",BT6="TP",BU6="TP"),"YES","NO")</f>
        <v>NO</v>
      </c>
      <c r="BY6" s="244" t="str">
        <f>IF(AND(OR(BS6="TP",BS6="TN",BT6="TP",BT6="TN",BU6="TP",BU6="TN")),"YES","NO")</f>
        <v>YES</v>
      </c>
      <c r="BZ6" s="244" t="str">
        <f>IF(AND(BJ6&gt;60,BY6="NO"),"YES","NO")</f>
        <v>NO</v>
      </c>
      <c r="CA6" s="244" t="str">
        <f>IF(AND(BJ6&lt;&gt;"inf",BJ6&gt;60,BY6="NO"),"YES","NO")</f>
        <v>NO</v>
      </c>
      <c r="CB6" s="244" t="str">
        <f>IF(AND(BJ6="inf",BY6="NO"),"YES","NO")</f>
        <v>NO</v>
      </c>
      <c r="CC6" s="244" t="str">
        <f>IF(AND(BJ6&lt;=60,BY6="NO"),"YES","NO")</f>
        <v>NO</v>
      </c>
      <c r="CD6" s="244" t="str">
        <f t="shared" ref="CD6:CD69" si="0">IF(AND(OR(BS6="FP",BS6="FN",BT6="FP",BT6="FN",BU6="FP",BU6="FN")),"YES","NO")</f>
        <v>NO</v>
      </c>
      <c r="CE6" s="1" t="str">
        <f t="shared" ref="CE6:CE69" si="1">IF(AND(BJ6&gt;60,OR(BS6="FP",BS6="FN",BT6="FP",BT6="FN",BU6="FP",BU6="FN")),"YES","NO")</f>
        <v>NO</v>
      </c>
      <c r="CF6" s="1" t="str">
        <f t="shared" ref="CF6:CF69" si="2">IF(AND(BJ6&lt;&gt;"inf",BJ6&gt;60,OR(BS6="FP",BS6="FN",BT6="FP",BT6="FN",BU6="FP",BU6="FN")),"YES","NO")</f>
        <v>NO</v>
      </c>
      <c r="CG6" s="1" t="str">
        <f t="shared" ref="CG6:CG69" si="3">IF(AND(BJ6="inf",OR(BS6="FP",BS6="FN",BT6="FP",BT6="FN",BU6="FP",BU6="FN")),"YES","NO")</f>
        <v>NO</v>
      </c>
      <c r="CH6" s="1" t="str">
        <f t="shared" ref="CH6:CH69" si="4">IF(AND(BJ6&lt;=60,OR(BS6="FP",BS6="FN",BT6="FP",BT6="FN",BU6="FP",BU6="FN")),"YES","NO")</f>
        <v>NO</v>
      </c>
      <c r="CI6" s="244" t="str">
        <f>IF(AND(OR(BS6="FN",BT6="FN",BU6="FN")),"YES","NO")</f>
        <v>NO</v>
      </c>
      <c r="CJ6" s="244" t="str">
        <f>IF(AND(BJ6&gt;60,OR(BS6="FN",BT6="FN",BU6="FN")),"YES","NO")</f>
        <v>NO</v>
      </c>
      <c r="CK6" s="244" t="str">
        <f>IF(AND(BJ6&lt;&gt;"inf",BJ6&gt;60,OR(BS6="FN",BT6="FN",BU6="FN")),"YES","NO")</f>
        <v>NO</v>
      </c>
      <c r="CL6" s="244" t="str">
        <f>IF(AND(BJ6="inf",OR(BS6="FN",BT6="FN",BU6="FN")),"YES","NO")</f>
        <v>NO</v>
      </c>
      <c r="CM6" s="244" t="str">
        <f>IF(AND(BJ6&lt;=60,OR(BS6="FN",BT6="FN",BU6="FN")),"YES","NO")</f>
        <v>NO</v>
      </c>
      <c r="CN6" s="244" t="str">
        <f>IF(AND(OR(BS6="FP",BT6="FP",BU6="FP")),"YES","NO")</f>
        <v>NO</v>
      </c>
      <c r="CO6" s="244" t="str">
        <f>IF(AND(BJ6&gt;60,OR(BS6="FP",BT6="FP",BU6="FP")),"YES","NO")</f>
        <v>NO</v>
      </c>
      <c r="CP6" s="244" t="str">
        <f>IF(AND(BJ6&lt;&gt;"inf",BJ6&gt;60,OR(BS6="FP",BT6="FP",BU6="FP")),"YES","NO")</f>
        <v>NO</v>
      </c>
      <c r="CQ6" s="244" t="str">
        <f>IF(AND(BJ6="inf",OR(BS6="FP",BT6="FP",BU6="FP")),"YES","NO")</f>
        <v>NO</v>
      </c>
      <c r="CR6" s="244" t="str">
        <f>IF(AND(BJ6&lt;=60,OR(BS6="FP",BT6="FP",BU6="FP")),"YES","NO")</f>
        <v>NO</v>
      </c>
    </row>
    <row r="7" spans="1:96">
      <c r="A7" s="9"/>
      <c r="B7" s="6"/>
      <c r="C7" s="6"/>
      <c r="D7" s="6"/>
      <c r="E7" s="6"/>
      <c r="F7" s="6"/>
      <c r="G7" s="6"/>
      <c r="H7" s="310"/>
      <c r="I7" s="52" t="s">
        <v>99</v>
      </c>
      <c r="J7" s="6">
        <v>0.94999277841049101</v>
      </c>
      <c r="K7" s="6">
        <v>2.45579139724846E-2</v>
      </c>
      <c r="L7" s="6">
        <v>2.5449307617023499E-2</v>
      </c>
      <c r="M7" s="6">
        <v>0.56960642618180102</v>
      </c>
      <c r="N7" s="6">
        <v>0.30839205880686099</v>
      </c>
      <c r="O7" s="6">
        <v>0.12200151501133601</v>
      </c>
      <c r="P7" s="6">
        <v>0.48877822814006999</v>
      </c>
      <c r="Q7" s="6">
        <v>0.45249402998378502</v>
      </c>
      <c r="R7" s="6">
        <v>5.87277418761432E-2</v>
      </c>
      <c r="S7" s="6">
        <v>0.970968028223545</v>
      </c>
      <c r="T7" s="6">
        <v>1.6547916586088E-2</v>
      </c>
      <c r="U7" s="6">
        <v>1.2484055190366499E-2</v>
      </c>
      <c r="V7" s="6">
        <v>0.59747428390374402</v>
      </c>
      <c r="W7" s="6">
        <v>0.38812071138672799</v>
      </c>
      <c r="X7" s="6">
        <v>1.44050047095278E-2</v>
      </c>
      <c r="Y7" s="6">
        <v>0.42479285222338797</v>
      </c>
      <c r="Z7" s="6">
        <v>0.40766813409986202</v>
      </c>
      <c r="AA7" s="6">
        <v>0.167539013676749</v>
      </c>
      <c r="AB7" s="6">
        <v>0.351245512467805</v>
      </c>
      <c r="AC7" s="6">
        <v>0.50767658646359504</v>
      </c>
      <c r="AD7" s="6">
        <v>0.14107790106859899</v>
      </c>
      <c r="AE7" s="6">
        <v>0.94416340503907903</v>
      </c>
      <c r="AF7" s="6">
        <v>2.4323891886309099E-2</v>
      </c>
      <c r="AG7" s="310">
        <v>3.1512703074611098E-2</v>
      </c>
      <c r="AH7" s="211">
        <v>0.60599999999999998</v>
      </c>
      <c r="AI7" s="211">
        <v>2.323</v>
      </c>
      <c r="AJ7" s="212">
        <v>5.2270000000000003</v>
      </c>
      <c r="AK7" s="210">
        <v>0.62</v>
      </c>
      <c r="AL7" s="210">
        <v>2.1680000000000001</v>
      </c>
      <c r="AM7" s="210">
        <v>5.2859999999999996</v>
      </c>
      <c r="AN7" s="203"/>
      <c r="AO7" s="203"/>
      <c r="AP7" s="203"/>
      <c r="AQ7" s="203"/>
      <c r="AR7" s="203">
        <f t="shared" ref="AR7:AR15" si="5">$AN$6*0.81818182</f>
        <v>0.45515454646600001</v>
      </c>
      <c r="AS7" s="203">
        <f t="shared" ref="AS7:AS15" si="6">$AN$6</f>
        <v>0.55630000000000002</v>
      </c>
      <c r="AT7" s="203">
        <f t="shared" ref="AT7:AT15" si="7">$AN$6*1.22222222</f>
        <v>0.67992222098599997</v>
      </c>
      <c r="AU7" s="203">
        <f t="shared" ref="AU7:AU15" si="8">$AO$6*0.81818182</f>
        <v>1.6506818218499999</v>
      </c>
      <c r="AV7" s="203">
        <f t="shared" ref="AV7:AV15" si="9">$AO$6</f>
        <v>2.0175000000000001</v>
      </c>
      <c r="AW7" s="203">
        <f t="shared" ref="AW7:AW15" si="10">$AO$6*1.22222222</f>
        <v>2.4658333288500001</v>
      </c>
      <c r="AX7" s="203">
        <f t="shared" ref="AX7:AX15" si="11">$AP$6*0.81818182</f>
        <v>4.146627281942</v>
      </c>
      <c r="AY7" s="203">
        <f t="shared" ref="AY7:AY15" si="12">$AP$6</f>
        <v>5.0681000000000003</v>
      </c>
      <c r="AZ7" s="203">
        <f t="shared" ref="AZ7:AZ15" si="13">$AP$6*1.22222222</f>
        <v>6.1943444331819997</v>
      </c>
      <c r="BB7" s="1" t="str">
        <f t="shared" ref="BB7:BB70" si="14">IF(AH7&lt;AR7,"A",IF(AND(AR7&lt;=AH7,AH7&lt;=AS7),"NP",IF(AND(AS7&lt;AH7,AH7&lt;=AT7),"NA","P")))</f>
        <v>NA</v>
      </c>
      <c r="BC7" s="1" t="str">
        <f t="shared" ref="BC7:BC70" si="15">IF(AI7&lt;AU7,"A",IF(AND(AU7&lt;=AI7,AI7&lt;=AV7),"NP",IF(AND(AV7&lt;AI7,AI7&lt;=AW7),"NA","P")))</f>
        <v>NA</v>
      </c>
      <c r="BD7" s="1" t="str">
        <f t="shared" ref="BD7:BD70" si="16">IF(AJ7&lt;AX7,"A",IF(AND(AX7&lt;=AJ7,AJ7&lt;=AY7),"NP",IF(AND(AY7&lt;AJ7,AJ7&lt;=AZ7),"NA","P")))</f>
        <v>NA</v>
      </c>
      <c r="BE7" s="1" t="str">
        <f t="shared" ref="BE7:BE70" si="17">IF(AND(BB7="A",BC7="A",BD7="A"),"YES","NO")</f>
        <v>NO</v>
      </c>
      <c r="BF7" s="1" t="str">
        <f t="shared" ref="BF7:BF70" si="18">IF(OR(AND(BB7="A",BC7="A"),AND(BB7="A",BD7="A"),AND(BC7="A",BD7="A")),"YES","NO")</f>
        <v>NO</v>
      </c>
      <c r="BG7" s="1" t="str">
        <f t="shared" ref="BG7:BG70" si="19">IF(OR(BB7="A",BC7="A",BD7="A"),"YES","NO")</f>
        <v>NO</v>
      </c>
      <c r="BH7" s="1" t="str">
        <f t="shared" ref="BH7:BH70" si="20">IF(OR(BB7="P",BC7="P",BD7="P"),"NO","YES")</f>
        <v>YES</v>
      </c>
      <c r="BJ7" s="1">
        <v>8</v>
      </c>
      <c r="BK7" s="1" t="str">
        <f>IF(AK7&lt;AR7,"A",IF(AND(AR7&lt;=AK7,AK7&lt;=AS7),"NP",IF(AND(AS7&lt;AK7,AK7&lt;=AT7),"NA","P")))</f>
        <v>NA</v>
      </c>
      <c r="BL7" s="1" t="str">
        <f t="shared" ref="BL7:BL70" si="21">IF(AL7&lt;AU7,"A",IF(AND(AU7&lt;=AL7,AL7&lt;=AV7),"NP",IF(AND(AV7&lt;AL7,AL7&lt;=AW7),"NA","P")))</f>
        <v>NA</v>
      </c>
      <c r="BM7" s="1" t="str">
        <f t="shared" ref="BM7:BM70" si="22">IF(AM7&lt;AX7,"A",IF(AND(AX7&lt;=AM7,AM7&lt;=AY7),"NP",IF(AND(AY7&lt;AM7,AM7&lt;=AZ7),"NA","P")))</f>
        <v>NA</v>
      </c>
      <c r="BN7" s="1" t="str">
        <f t="shared" ref="BN7:BN70" si="23">IF(AND(BK7="A",BL7="A",BM7="A"),"YES","NO")</f>
        <v>NO</v>
      </c>
      <c r="BO7" s="1" t="str">
        <f t="shared" ref="BO7:BO70" si="24">IF(OR(AND(BK7="A",BL7="A"),AND(BK7="A",BM7="A"),AND(BL7="A",BM7="A")),"YES","NO")</f>
        <v>NO</v>
      </c>
      <c r="BP7" s="1" t="str">
        <f t="shared" ref="BP7:BP70" si="25">IF(OR(BK7="A",BL7="A",BM7="A"),"YES","NO")</f>
        <v>NO</v>
      </c>
      <c r="BQ7" s="1" t="str">
        <f t="shared" ref="BQ7:BQ70" si="26">IF(OR(BK7="P",BL7="P",BM7="P"),"NO","YES")</f>
        <v>YES</v>
      </c>
      <c r="BS7" s="1" t="str">
        <f t="shared" ref="BS7:BS70" si="27">IF(OR(AND(BB7="A",BK7="A"),AND(BB7="A",BK7="NP"),AND(BB7="NP",BK7="A"),AND(BB7="NP",BK7="NP")),"TP",IF(OR(AND(BB7="A",BK7="NA"),AND(BB7="A",BK7="P"),AND(BB7="NP",BK7="NA"),AND(BB7="NP",BK7="P")),"FP",IF(OR(AND(BB7="NA",BK7="A"),AND(BB7="NA",BK7="NP"),AND(BB7="P",BK7="A"),AND(BB7="P",BK7="NP")),"FN","TN")))</f>
        <v>TN</v>
      </c>
      <c r="BT7" s="1" t="str">
        <f t="shared" ref="BT7:BT70" si="28">IF(OR(AND(BC7="A",BL7="A"),AND(BC7="A",BL7="NP"),AND(BC7="NP",BL7="A"),AND(BC7="NP",BL7="NP")),"TP",IF(OR(AND(BC7="A",BL7="NA"),AND(BC7="A",BL7="P"),AND(BC7="NP",BL7="NA"),AND(BC7="NP",BL7="P")),"FP",IF(OR(AND(BC7="NA",BL7="A"),AND(BC7="NA",BL7="NP"),AND(BC7="P",BL7="A"),AND(BC7="P",BL7="NP")),"FN","TN")))</f>
        <v>TN</v>
      </c>
      <c r="BU7" s="1" t="str">
        <f t="shared" ref="BU7:BU70" si="29">IF(OR(AND(BD7="A",BM7="A"),AND(BD7="A",BM7="NP"),AND(BD7="NP",BM7="A"),AND(BD7="NP",BM7="NP")),"TP",IF(OR(AND(BD7="A",BM7="NA"),AND(BD7="A",BM7="P"),AND(BD7="NP",BM7="NA"),AND(BD7="NP",BM7="P")),"FP",IF(OR(AND(BD7="NA",BM7="A"),AND(BD7="NA",BM7="NP"),AND(BD7="P",BM7="A"),AND(BD7="P",BM7="NP")),"FN","TN")))</f>
        <v>TN</v>
      </c>
      <c r="BV7" s="1" t="str">
        <f t="shared" ref="BV7:BV70" si="30">IF(AND(BS7="TP",BT7="TP",BU7="TP"),"YES","NO")</f>
        <v>NO</v>
      </c>
      <c r="BW7" s="1" t="str">
        <f t="shared" ref="BW7:BW70" si="31">IF(OR(AND(BS7="TP",BT7="TP"),AND(BS7="TP",BU7="TP"),AND(BT7="TP",BU7="TP")),"YES","NO")</f>
        <v>NO</v>
      </c>
      <c r="BX7" s="1" t="str">
        <f t="shared" ref="BX7:BX70" si="32">IF(OR(BS7="TP",BT7="TP",BU7="TP"),"YES","NO")</f>
        <v>NO</v>
      </c>
      <c r="BY7" s="244" t="str">
        <f t="shared" ref="BY7:BY70" si="33">IF(AND(OR(BS7="TP",BS7="TN",BT7="TP",BT7="TN",BU7="TP",BU7="TN")),"YES","NO")</f>
        <v>YES</v>
      </c>
      <c r="BZ7" s="244" t="str">
        <f t="shared" ref="BZ7:BZ70" si="34">IF(AND(BJ7&gt;60,BY7="NO"),"YES","NO")</f>
        <v>NO</v>
      </c>
      <c r="CA7" s="244" t="str">
        <f t="shared" ref="CA7:CA70" si="35">IF(AND(BJ7&lt;&gt;"inf",BJ7&gt;60,BY7="NO"),"YES","NO")</f>
        <v>NO</v>
      </c>
      <c r="CB7" s="244" t="str">
        <f t="shared" ref="CB7:CB70" si="36">IF(AND(BJ7="inf",BY7="NO"),"YES","NO")</f>
        <v>NO</v>
      </c>
      <c r="CC7" s="244" t="str">
        <f t="shared" ref="CC7:CC70" si="37">IF(AND(BJ7&lt;=60,BY7="NO"),"YES","NO")</f>
        <v>NO</v>
      </c>
      <c r="CD7" s="244" t="str">
        <f t="shared" si="0"/>
        <v>NO</v>
      </c>
      <c r="CE7" s="1" t="str">
        <f t="shared" si="1"/>
        <v>NO</v>
      </c>
      <c r="CF7" s="1" t="str">
        <f t="shared" si="2"/>
        <v>NO</v>
      </c>
      <c r="CG7" s="1" t="str">
        <f t="shared" si="3"/>
        <v>NO</v>
      </c>
      <c r="CH7" s="1" t="str">
        <f t="shared" si="4"/>
        <v>NO</v>
      </c>
      <c r="CI7" s="244" t="str">
        <f t="shared" ref="CI7:CI70" si="38">IF(AND(OR(BS7="FN",BT7="FN",BU7="FN")),"YES","NO")</f>
        <v>NO</v>
      </c>
      <c r="CJ7" s="244" t="str">
        <f t="shared" ref="CJ7:CJ70" si="39">IF(AND(BJ7&gt;60,OR(BS7="FN",BT7="FN",BU7="FN")),"YES","NO")</f>
        <v>NO</v>
      </c>
      <c r="CK7" s="244" t="str">
        <f t="shared" ref="CK7:CK70" si="40">IF(AND(BJ7&lt;&gt;"inf",BJ7&gt;60,OR(BS7="FN",BT7="FN",BU7="FN")),"YES","NO")</f>
        <v>NO</v>
      </c>
      <c r="CL7" s="244" t="str">
        <f t="shared" ref="CL7:CL70" si="41">IF(AND(BJ7="inf",OR(BS7="FN",BT7="FN",BU7="FN")),"YES","NO")</f>
        <v>NO</v>
      </c>
      <c r="CM7" s="244" t="str">
        <f t="shared" ref="CM7:CM70" si="42">IF(AND(BJ7&lt;=60,OR(BS7="FN",BT7="FN",BU7="FN")),"YES","NO")</f>
        <v>NO</v>
      </c>
      <c r="CN7" s="244" t="str">
        <f t="shared" ref="CN7:CN70" si="43">IF(AND(OR(BS7="FP",BT7="FP",BU7="FP")),"YES","NO")</f>
        <v>NO</v>
      </c>
      <c r="CO7" s="244" t="str">
        <f t="shared" ref="CO7:CO70" si="44">IF(AND(BJ7&gt;60,OR(BS7="FP",BT7="FP",BU7="FP")),"YES","NO")</f>
        <v>NO</v>
      </c>
      <c r="CP7" s="244" t="str">
        <f t="shared" ref="CP7:CP70" si="45">IF(AND(BJ7&lt;&gt;"inf",BJ7&gt;60,OR(BS7="FP",BT7="FP",BU7="FP")),"YES","NO")</f>
        <v>NO</v>
      </c>
      <c r="CQ7" s="244" t="str">
        <f t="shared" ref="CQ7:CQ70" si="46">IF(AND(BJ7="inf",OR(BS7="FP",BT7="FP",BU7="FP")),"YES","NO")</f>
        <v>NO</v>
      </c>
      <c r="CR7" s="244" t="str">
        <f t="shared" ref="CR7:CR70" si="47">IF(AND(BJ7&lt;=60,OR(BS7="FP",BT7="FP",BU7="FP")),"YES","NO")</f>
        <v>NO</v>
      </c>
    </row>
    <row r="8" spans="1:96">
      <c r="A8" s="9"/>
      <c r="B8" s="6"/>
      <c r="C8" s="6"/>
      <c r="D8" s="6"/>
      <c r="E8" s="6"/>
      <c r="F8" s="6"/>
      <c r="G8" s="6"/>
      <c r="H8" s="310"/>
      <c r="I8" s="52" t="s">
        <v>14</v>
      </c>
      <c r="J8" s="6">
        <v>0.95901938367054396</v>
      </c>
      <c r="K8" s="6">
        <v>9.4965923327709999E-3</v>
      </c>
      <c r="L8" s="6">
        <v>3.14840239966847E-2</v>
      </c>
      <c r="M8" s="6">
        <v>0.79734738998011401</v>
      </c>
      <c r="N8" s="6">
        <v>0.161703123904998</v>
      </c>
      <c r="O8" s="6">
        <v>4.0949486114886302E-2</v>
      </c>
      <c r="P8" s="6">
        <v>0.74353910265566103</v>
      </c>
      <c r="Q8" s="6">
        <v>0.184420816998946</v>
      </c>
      <c r="R8" s="6">
        <v>7.2040080345391999E-2</v>
      </c>
      <c r="S8" s="6">
        <v>9.2479758286128005E-2</v>
      </c>
      <c r="T8" s="6">
        <v>0.89227374345160304</v>
      </c>
      <c r="U8" s="6">
        <v>1.52464982622684E-2</v>
      </c>
      <c r="V8" s="6">
        <v>0.97678059636416303</v>
      </c>
      <c r="W8" s="6">
        <v>1.0343079591178601E-2</v>
      </c>
      <c r="X8" s="6">
        <v>1.28763240446581E-2</v>
      </c>
      <c r="Y8" s="6">
        <v>4.6723665315108603E-2</v>
      </c>
      <c r="Z8" s="6">
        <v>0.91996984247653302</v>
      </c>
      <c r="AA8" s="6">
        <v>3.33064922083579E-2</v>
      </c>
      <c r="AB8" s="6">
        <v>0.40944530476573898</v>
      </c>
      <c r="AC8" s="6">
        <v>0.193819849420311</v>
      </c>
      <c r="AD8" s="6">
        <v>0.39673484581394902</v>
      </c>
      <c r="AE8" s="6">
        <v>0.29604970789999802</v>
      </c>
      <c r="AF8" s="6">
        <v>0.43961568701149101</v>
      </c>
      <c r="AG8" s="310">
        <v>0.26433460508850898</v>
      </c>
      <c r="AH8" s="211">
        <v>0.65</v>
      </c>
      <c r="AI8" s="211">
        <v>2.0310000000000001</v>
      </c>
      <c r="AJ8" s="212">
        <v>5.7370000000000001</v>
      </c>
      <c r="AK8" s="210">
        <v>0.63100000000000001</v>
      </c>
      <c r="AL8" s="210">
        <v>2.069</v>
      </c>
      <c r="AM8" s="210">
        <v>5.88</v>
      </c>
      <c r="AN8" s="203"/>
      <c r="AO8" s="203"/>
      <c r="AP8" s="203"/>
      <c r="AQ8" s="203"/>
      <c r="AR8" s="203">
        <f t="shared" si="5"/>
        <v>0.45515454646600001</v>
      </c>
      <c r="AS8" s="203">
        <f t="shared" si="6"/>
        <v>0.55630000000000002</v>
      </c>
      <c r="AT8" s="203">
        <f t="shared" si="7"/>
        <v>0.67992222098599997</v>
      </c>
      <c r="AU8" s="203">
        <f t="shared" si="8"/>
        <v>1.6506818218499999</v>
      </c>
      <c r="AV8" s="203">
        <f t="shared" si="9"/>
        <v>2.0175000000000001</v>
      </c>
      <c r="AW8" s="203">
        <f t="shared" si="10"/>
        <v>2.4658333288500001</v>
      </c>
      <c r="AX8" s="203">
        <f t="shared" si="11"/>
        <v>4.146627281942</v>
      </c>
      <c r="AY8" s="203">
        <f t="shared" si="12"/>
        <v>5.0681000000000003</v>
      </c>
      <c r="AZ8" s="203">
        <f t="shared" si="13"/>
        <v>6.1943444331819997</v>
      </c>
      <c r="BB8" s="1" t="str">
        <f t="shared" si="14"/>
        <v>NA</v>
      </c>
      <c r="BC8" s="1" t="str">
        <f t="shared" si="15"/>
        <v>NA</v>
      </c>
      <c r="BD8" s="1" t="str">
        <f t="shared" si="16"/>
        <v>NA</v>
      </c>
      <c r="BE8" s="1" t="str">
        <f t="shared" si="17"/>
        <v>NO</v>
      </c>
      <c r="BF8" s="1" t="str">
        <f t="shared" si="18"/>
        <v>NO</v>
      </c>
      <c r="BG8" s="1" t="str">
        <f t="shared" si="19"/>
        <v>NO</v>
      </c>
      <c r="BH8" s="1" t="str">
        <f t="shared" si="20"/>
        <v>YES</v>
      </c>
      <c r="BJ8" s="1">
        <v>11</v>
      </c>
      <c r="BK8" s="1" t="str">
        <f t="shared" ref="BK8:BK70" si="48">IF(AK8&lt;AR8,"A",IF(AND(AR8&lt;=AK8,AK8&lt;=AS8),"NP",IF(AND(AS8&lt;AK8,AK8&lt;=AT8),"NA","P")))</f>
        <v>NA</v>
      </c>
      <c r="BL8" s="1" t="str">
        <f t="shared" si="21"/>
        <v>NA</v>
      </c>
      <c r="BM8" s="1" t="str">
        <f t="shared" si="22"/>
        <v>NA</v>
      </c>
      <c r="BN8" s="1" t="str">
        <f t="shared" si="23"/>
        <v>NO</v>
      </c>
      <c r="BO8" s="1" t="str">
        <f t="shared" si="24"/>
        <v>NO</v>
      </c>
      <c r="BP8" s="1" t="str">
        <f t="shared" si="25"/>
        <v>NO</v>
      </c>
      <c r="BQ8" s="1" t="str">
        <f t="shared" si="26"/>
        <v>YES</v>
      </c>
      <c r="BS8" s="1" t="str">
        <f t="shared" si="27"/>
        <v>TN</v>
      </c>
      <c r="BT8" s="1" t="str">
        <f t="shared" si="28"/>
        <v>TN</v>
      </c>
      <c r="BU8" s="1" t="str">
        <f t="shared" si="29"/>
        <v>TN</v>
      </c>
      <c r="BV8" s="1" t="str">
        <f t="shared" si="30"/>
        <v>NO</v>
      </c>
      <c r="BW8" s="1" t="str">
        <f t="shared" si="31"/>
        <v>NO</v>
      </c>
      <c r="BX8" s="1" t="str">
        <f t="shared" si="32"/>
        <v>NO</v>
      </c>
      <c r="BY8" s="244" t="str">
        <f t="shared" si="33"/>
        <v>YES</v>
      </c>
      <c r="BZ8" s="244" t="str">
        <f t="shared" si="34"/>
        <v>NO</v>
      </c>
      <c r="CA8" s="244" t="str">
        <f t="shared" si="35"/>
        <v>NO</v>
      </c>
      <c r="CB8" s="244" t="str">
        <f t="shared" si="36"/>
        <v>NO</v>
      </c>
      <c r="CC8" s="244" t="str">
        <f t="shared" si="37"/>
        <v>NO</v>
      </c>
      <c r="CD8" s="244" t="str">
        <f t="shared" si="0"/>
        <v>NO</v>
      </c>
      <c r="CE8" s="1" t="str">
        <f t="shared" si="1"/>
        <v>NO</v>
      </c>
      <c r="CF8" s="1" t="str">
        <f t="shared" si="2"/>
        <v>NO</v>
      </c>
      <c r="CG8" s="1" t="str">
        <f t="shared" si="3"/>
        <v>NO</v>
      </c>
      <c r="CH8" s="1" t="str">
        <f t="shared" si="4"/>
        <v>NO</v>
      </c>
      <c r="CI8" s="244" t="str">
        <f t="shared" si="38"/>
        <v>NO</v>
      </c>
      <c r="CJ8" s="244" t="str">
        <f t="shared" si="39"/>
        <v>NO</v>
      </c>
      <c r="CK8" s="244" t="str">
        <f t="shared" si="40"/>
        <v>NO</v>
      </c>
      <c r="CL8" s="244" t="str">
        <f t="shared" si="41"/>
        <v>NO</v>
      </c>
      <c r="CM8" s="244" t="str">
        <f t="shared" si="42"/>
        <v>NO</v>
      </c>
      <c r="CN8" s="244" t="str">
        <f t="shared" si="43"/>
        <v>NO</v>
      </c>
      <c r="CO8" s="244" t="str">
        <f t="shared" si="44"/>
        <v>NO</v>
      </c>
      <c r="CP8" s="244" t="str">
        <f t="shared" si="45"/>
        <v>NO</v>
      </c>
      <c r="CQ8" s="244" t="str">
        <f t="shared" si="46"/>
        <v>NO</v>
      </c>
      <c r="CR8" s="244" t="str">
        <f t="shared" si="47"/>
        <v>NO</v>
      </c>
    </row>
    <row r="9" spans="1:96">
      <c r="A9" s="9"/>
      <c r="B9" s="6"/>
      <c r="C9" s="6"/>
      <c r="D9" s="6"/>
      <c r="E9" s="6"/>
      <c r="F9" s="6"/>
      <c r="G9" s="6"/>
      <c r="H9" s="310"/>
      <c r="I9" s="52" t="s">
        <v>15</v>
      </c>
      <c r="J9" s="6">
        <v>0.94999277841049101</v>
      </c>
      <c r="K9" s="6">
        <v>2.45579139724846E-2</v>
      </c>
      <c r="L9" s="6">
        <v>2.5449307617023499E-2</v>
      </c>
      <c r="M9" s="6">
        <v>0.56960642618180102</v>
      </c>
      <c r="N9" s="6">
        <v>0.30839205880686099</v>
      </c>
      <c r="O9" s="6">
        <v>0.12200151501133601</v>
      </c>
      <c r="P9" s="6">
        <v>0.48877822814006999</v>
      </c>
      <c r="Q9" s="6">
        <v>0.45249402998378502</v>
      </c>
      <c r="R9" s="6">
        <v>5.87277418761432E-2</v>
      </c>
      <c r="S9" s="6">
        <v>0.970968028223545</v>
      </c>
      <c r="T9" s="6">
        <v>1.6547916586088E-2</v>
      </c>
      <c r="U9" s="6">
        <v>1.2484055190366499E-2</v>
      </c>
      <c r="V9" s="6">
        <v>0.59747428390374402</v>
      </c>
      <c r="W9" s="6">
        <v>0.38812071138672799</v>
      </c>
      <c r="X9" s="6">
        <v>1.44050047095278E-2</v>
      </c>
      <c r="Y9" s="6">
        <v>0.455356332976385</v>
      </c>
      <c r="Z9" s="6">
        <v>1.28957533315881E-2</v>
      </c>
      <c r="AA9" s="6">
        <v>0.53174791369202601</v>
      </c>
      <c r="AB9" s="6">
        <v>0.48250681006740398</v>
      </c>
      <c r="AC9" s="6">
        <v>0.46146971373898998</v>
      </c>
      <c r="AD9" s="6">
        <v>5.6023476193604101E-2</v>
      </c>
      <c r="AE9" s="6">
        <v>0.94416340503907903</v>
      </c>
      <c r="AF9" s="6">
        <v>2.4323891886309099E-2</v>
      </c>
      <c r="AG9" s="310">
        <v>3.1512703074611098E-2</v>
      </c>
      <c r="AH9" s="211">
        <v>0.63700000000000001</v>
      </c>
      <c r="AI9" s="211">
        <v>2.5510000000000002</v>
      </c>
      <c r="AJ9" s="212">
        <v>5.15</v>
      </c>
      <c r="AK9" s="210">
        <v>0.622</v>
      </c>
      <c r="AL9" s="210">
        <v>2.5579999999999998</v>
      </c>
      <c r="AM9" s="210">
        <v>5.1550000000000002</v>
      </c>
      <c r="AN9" s="203"/>
      <c r="AO9" s="203"/>
      <c r="AP9" s="203"/>
      <c r="AQ9" s="203"/>
      <c r="AR9" s="203">
        <f t="shared" si="5"/>
        <v>0.45515454646600001</v>
      </c>
      <c r="AS9" s="203">
        <f t="shared" si="6"/>
        <v>0.55630000000000002</v>
      </c>
      <c r="AT9" s="203">
        <f t="shared" si="7"/>
        <v>0.67992222098599997</v>
      </c>
      <c r="AU9" s="203">
        <f t="shared" si="8"/>
        <v>1.6506818218499999</v>
      </c>
      <c r="AV9" s="203">
        <f t="shared" si="9"/>
        <v>2.0175000000000001</v>
      </c>
      <c r="AW9" s="203">
        <f t="shared" si="10"/>
        <v>2.4658333288500001</v>
      </c>
      <c r="AX9" s="203">
        <f t="shared" si="11"/>
        <v>4.146627281942</v>
      </c>
      <c r="AY9" s="203">
        <f t="shared" si="12"/>
        <v>5.0681000000000003</v>
      </c>
      <c r="AZ9" s="203">
        <f t="shared" si="13"/>
        <v>6.1943444331819997</v>
      </c>
      <c r="BB9" s="1" t="str">
        <f t="shared" si="14"/>
        <v>NA</v>
      </c>
      <c r="BC9" s="1" t="str">
        <f t="shared" si="15"/>
        <v>P</v>
      </c>
      <c r="BD9" s="1" t="str">
        <f t="shared" si="16"/>
        <v>NA</v>
      </c>
      <c r="BE9" s="1" t="str">
        <f t="shared" si="17"/>
        <v>NO</v>
      </c>
      <c r="BF9" s="1" t="str">
        <f t="shared" si="18"/>
        <v>NO</v>
      </c>
      <c r="BG9" s="1" t="str">
        <f t="shared" si="19"/>
        <v>NO</v>
      </c>
      <c r="BH9" s="1" t="str">
        <f t="shared" si="20"/>
        <v>NO</v>
      </c>
      <c r="BJ9" s="1">
        <v>15</v>
      </c>
      <c r="BK9" s="1" t="str">
        <f t="shared" si="48"/>
        <v>NA</v>
      </c>
      <c r="BL9" s="1" t="str">
        <f t="shared" si="21"/>
        <v>P</v>
      </c>
      <c r="BM9" s="1" t="str">
        <f t="shared" si="22"/>
        <v>NA</v>
      </c>
      <c r="BN9" s="1" t="str">
        <f t="shared" si="23"/>
        <v>NO</v>
      </c>
      <c r="BO9" s="1" t="str">
        <f t="shared" si="24"/>
        <v>NO</v>
      </c>
      <c r="BP9" s="1" t="str">
        <f t="shared" si="25"/>
        <v>NO</v>
      </c>
      <c r="BQ9" s="1" t="str">
        <f t="shared" si="26"/>
        <v>NO</v>
      </c>
      <c r="BS9" s="1" t="str">
        <f t="shared" si="27"/>
        <v>TN</v>
      </c>
      <c r="BT9" s="1" t="str">
        <f t="shared" si="28"/>
        <v>TN</v>
      </c>
      <c r="BU9" s="1" t="str">
        <f t="shared" si="29"/>
        <v>TN</v>
      </c>
      <c r="BV9" s="1" t="str">
        <f t="shared" si="30"/>
        <v>NO</v>
      </c>
      <c r="BW9" s="1" t="str">
        <f t="shared" si="31"/>
        <v>NO</v>
      </c>
      <c r="BX9" s="1" t="str">
        <f t="shared" si="32"/>
        <v>NO</v>
      </c>
      <c r="BY9" s="244" t="str">
        <f t="shared" si="33"/>
        <v>YES</v>
      </c>
      <c r="BZ9" s="244" t="str">
        <f t="shared" si="34"/>
        <v>NO</v>
      </c>
      <c r="CA9" s="244" t="str">
        <f t="shared" si="35"/>
        <v>NO</v>
      </c>
      <c r="CB9" s="244" t="str">
        <f t="shared" si="36"/>
        <v>NO</v>
      </c>
      <c r="CC9" s="244" t="str">
        <f t="shared" si="37"/>
        <v>NO</v>
      </c>
      <c r="CD9" s="244" t="str">
        <f t="shared" si="0"/>
        <v>NO</v>
      </c>
      <c r="CE9" s="1" t="str">
        <f t="shared" si="1"/>
        <v>NO</v>
      </c>
      <c r="CF9" s="1" t="str">
        <f t="shared" si="2"/>
        <v>NO</v>
      </c>
      <c r="CG9" s="1" t="str">
        <f t="shared" si="3"/>
        <v>NO</v>
      </c>
      <c r="CH9" s="1" t="str">
        <f t="shared" si="4"/>
        <v>NO</v>
      </c>
      <c r="CI9" s="244" t="str">
        <f t="shared" si="38"/>
        <v>NO</v>
      </c>
      <c r="CJ9" s="244" t="str">
        <f t="shared" si="39"/>
        <v>NO</v>
      </c>
      <c r="CK9" s="244" t="str">
        <f t="shared" si="40"/>
        <v>NO</v>
      </c>
      <c r="CL9" s="244" t="str">
        <f t="shared" si="41"/>
        <v>NO</v>
      </c>
      <c r="CM9" s="244" t="str">
        <f t="shared" si="42"/>
        <v>NO</v>
      </c>
      <c r="CN9" s="244" t="str">
        <f t="shared" si="43"/>
        <v>NO</v>
      </c>
      <c r="CO9" s="244" t="str">
        <f t="shared" si="44"/>
        <v>NO</v>
      </c>
      <c r="CP9" s="244" t="str">
        <f t="shared" si="45"/>
        <v>NO</v>
      </c>
      <c r="CQ9" s="244" t="str">
        <f t="shared" si="46"/>
        <v>NO</v>
      </c>
      <c r="CR9" s="244" t="str">
        <f t="shared" si="47"/>
        <v>NO</v>
      </c>
    </row>
    <row r="10" spans="1:96">
      <c r="A10" s="9"/>
      <c r="B10" s="6"/>
      <c r="C10" s="6"/>
      <c r="D10" s="6"/>
      <c r="E10" s="6"/>
      <c r="F10" s="6"/>
      <c r="G10" s="6"/>
      <c r="H10" s="310"/>
      <c r="I10" s="52" t="s">
        <v>16</v>
      </c>
      <c r="J10" s="6">
        <v>0.94999277841049101</v>
      </c>
      <c r="K10" s="6">
        <v>2.45579139724846E-2</v>
      </c>
      <c r="L10" s="6">
        <v>2.5449307617023499E-2</v>
      </c>
      <c r="M10" s="6">
        <v>0.56960642618180102</v>
      </c>
      <c r="N10" s="6">
        <v>0.30839205880686099</v>
      </c>
      <c r="O10" s="6">
        <v>0.12200151501133601</v>
      </c>
      <c r="P10" s="6">
        <v>0.99251859331468395</v>
      </c>
      <c r="Q10" s="6">
        <v>4.8787806511214598E-3</v>
      </c>
      <c r="R10" s="6">
        <v>2.6026260341938099E-3</v>
      </c>
      <c r="S10" s="6">
        <v>0.571504766356844</v>
      </c>
      <c r="T10" s="6">
        <v>7.7269406331793397E-2</v>
      </c>
      <c r="U10" s="6">
        <v>0.35122582731136198</v>
      </c>
      <c r="V10" s="6">
        <v>0.97678059636416303</v>
      </c>
      <c r="W10" s="6">
        <v>1.0343079591178601E-2</v>
      </c>
      <c r="X10" s="6">
        <v>1.28763240446581E-2</v>
      </c>
      <c r="Y10" s="6">
        <v>4.6723665315108603E-2</v>
      </c>
      <c r="Z10" s="6">
        <v>0.91996984247653302</v>
      </c>
      <c r="AA10" s="6">
        <v>3.33064922083579E-2</v>
      </c>
      <c r="AB10" s="6">
        <v>0.48250681006740398</v>
      </c>
      <c r="AC10" s="6">
        <v>0.46146971373898998</v>
      </c>
      <c r="AD10" s="6">
        <v>5.6023476193604101E-2</v>
      </c>
      <c r="AE10" s="6">
        <v>0.38074017385104197</v>
      </c>
      <c r="AF10" s="6">
        <v>0.16862070501609699</v>
      </c>
      <c r="AG10" s="310">
        <v>0.45063912113285998</v>
      </c>
      <c r="AH10" s="211">
        <v>0.88500000000000001</v>
      </c>
      <c r="AI10" s="211">
        <v>2.0750000000000002</v>
      </c>
      <c r="AJ10" s="212">
        <v>5.6689999999999996</v>
      </c>
      <c r="AK10" s="210">
        <v>0.93700000000000006</v>
      </c>
      <c r="AL10" s="210">
        <v>2.0990000000000002</v>
      </c>
      <c r="AM10" s="210">
        <v>5.6710000000000003</v>
      </c>
      <c r="AN10" s="203"/>
      <c r="AO10" s="203"/>
      <c r="AP10" s="203"/>
      <c r="AQ10" s="203"/>
      <c r="AR10" s="203">
        <f t="shared" si="5"/>
        <v>0.45515454646600001</v>
      </c>
      <c r="AS10" s="203">
        <f t="shared" si="6"/>
        <v>0.55630000000000002</v>
      </c>
      <c r="AT10" s="203">
        <f t="shared" si="7"/>
        <v>0.67992222098599997</v>
      </c>
      <c r="AU10" s="203">
        <f t="shared" si="8"/>
        <v>1.6506818218499999</v>
      </c>
      <c r="AV10" s="203">
        <f t="shared" si="9"/>
        <v>2.0175000000000001</v>
      </c>
      <c r="AW10" s="203">
        <f t="shared" si="10"/>
        <v>2.4658333288500001</v>
      </c>
      <c r="AX10" s="203">
        <f t="shared" si="11"/>
        <v>4.146627281942</v>
      </c>
      <c r="AY10" s="203">
        <f t="shared" si="12"/>
        <v>5.0681000000000003</v>
      </c>
      <c r="AZ10" s="203">
        <f t="shared" si="13"/>
        <v>6.1943444331819997</v>
      </c>
      <c r="BB10" s="1" t="str">
        <f t="shared" si="14"/>
        <v>P</v>
      </c>
      <c r="BC10" s="1" t="str">
        <f t="shared" si="15"/>
        <v>NA</v>
      </c>
      <c r="BD10" s="1" t="str">
        <f t="shared" si="16"/>
        <v>NA</v>
      </c>
      <c r="BE10" s="1" t="str">
        <f t="shared" si="17"/>
        <v>NO</v>
      </c>
      <c r="BF10" s="1" t="str">
        <f t="shared" si="18"/>
        <v>NO</v>
      </c>
      <c r="BG10" s="1" t="str">
        <f t="shared" si="19"/>
        <v>NO</v>
      </c>
      <c r="BH10" s="1" t="str">
        <f t="shared" si="20"/>
        <v>NO</v>
      </c>
      <c r="BJ10" s="1">
        <v>131</v>
      </c>
      <c r="BK10" s="1" t="str">
        <f t="shared" si="48"/>
        <v>P</v>
      </c>
      <c r="BL10" s="1" t="str">
        <f t="shared" si="21"/>
        <v>NA</v>
      </c>
      <c r="BM10" s="1" t="str">
        <f t="shared" si="22"/>
        <v>NA</v>
      </c>
      <c r="BN10" s="1" t="str">
        <f t="shared" si="23"/>
        <v>NO</v>
      </c>
      <c r="BO10" s="1" t="str">
        <f t="shared" si="24"/>
        <v>NO</v>
      </c>
      <c r="BP10" s="1" t="str">
        <f t="shared" si="25"/>
        <v>NO</v>
      </c>
      <c r="BQ10" s="1" t="str">
        <f t="shared" si="26"/>
        <v>NO</v>
      </c>
      <c r="BS10" s="1" t="str">
        <f t="shared" si="27"/>
        <v>TN</v>
      </c>
      <c r="BT10" s="1" t="str">
        <f t="shared" si="28"/>
        <v>TN</v>
      </c>
      <c r="BU10" s="1" t="str">
        <f t="shared" si="29"/>
        <v>TN</v>
      </c>
      <c r="BV10" s="1" t="str">
        <f t="shared" si="30"/>
        <v>NO</v>
      </c>
      <c r="BW10" s="1" t="str">
        <f t="shared" si="31"/>
        <v>NO</v>
      </c>
      <c r="BX10" s="1" t="str">
        <f t="shared" si="32"/>
        <v>NO</v>
      </c>
      <c r="BY10" s="244" t="str">
        <f t="shared" si="33"/>
        <v>YES</v>
      </c>
      <c r="BZ10" s="244" t="str">
        <f t="shared" si="34"/>
        <v>NO</v>
      </c>
      <c r="CA10" s="244" t="str">
        <f t="shared" si="35"/>
        <v>NO</v>
      </c>
      <c r="CB10" s="244" t="str">
        <f t="shared" si="36"/>
        <v>NO</v>
      </c>
      <c r="CC10" s="244" t="str">
        <f t="shared" si="37"/>
        <v>NO</v>
      </c>
      <c r="CD10" s="244" t="str">
        <f t="shared" si="0"/>
        <v>NO</v>
      </c>
      <c r="CE10" s="1" t="str">
        <f t="shared" si="1"/>
        <v>NO</v>
      </c>
      <c r="CF10" s="1" t="str">
        <f t="shared" si="2"/>
        <v>NO</v>
      </c>
      <c r="CG10" s="1" t="str">
        <f t="shared" si="3"/>
        <v>NO</v>
      </c>
      <c r="CH10" s="1" t="str">
        <f t="shared" si="4"/>
        <v>NO</v>
      </c>
      <c r="CI10" s="244" t="str">
        <f t="shared" si="38"/>
        <v>NO</v>
      </c>
      <c r="CJ10" s="244" t="str">
        <f t="shared" si="39"/>
        <v>NO</v>
      </c>
      <c r="CK10" s="244" t="str">
        <f t="shared" si="40"/>
        <v>NO</v>
      </c>
      <c r="CL10" s="244" t="str">
        <f t="shared" si="41"/>
        <v>NO</v>
      </c>
      <c r="CM10" s="244" t="str">
        <f t="shared" si="42"/>
        <v>NO</v>
      </c>
      <c r="CN10" s="244" t="str">
        <f t="shared" si="43"/>
        <v>NO</v>
      </c>
      <c r="CO10" s="244" t="str">
        <f t="shared" si="44"/>
        <v>NO</v>
      </c>
      <c r="CP10" s="244" t="str">
        <f t="shared" si="45"/>
        <v>NO</v>
      </c>
      <c r="CQ10" s="244" t="str">
        <f t="shared" si="46"/>
        <v>NO</v>
      </c>
      <c r="CR10" s="244" t="str">
        <f t="shared" si="47"/>
        <v>NO</v>
      </c>
    </row>
    <row r="11" spans="1:96">
      <c r="A11" s="9"/>
      <c r="B11" s="6"/>
      <c r="C11" s="6"/>
      <c r="D11" s="6"/>
      <c r="E11" s="6"/>
      <c r="F11" s="6"/>
      <c r="G11" s="6"/>
      <c r="H11" s="310"/>
      <c r="I11" s="52" t="s">
        <v>17</v>
      </c>
      <c r="J11" s="6">
        <v>0.95901938367054396</v>
      </c>
      <c r="K11" s="6">
        <v>9.4965923327709999E-3</v>
      </c>
      <c r="L11" s="6">
        <v>3.14840239966847E-2</v>
      </c>
      <c r="M11" s="6">
        <v>0.56960642618180102</v>
      </c>
      <c r="N11" s="6">
        <v>0.30839205880686099</v>
      </c>
      <c r="O11" s="6">
        <v>0.12200151501133601</v>
      </c>
      <c r="P11" s="6">
        <v>0.48877822814006999</v>
      </c>
      <c r="Q11" s="6">
        <v>0.45249402998378502</v>
      </c>
      <c r="R11" s="6">
        <v>5.87277418761432E-2</v>
      </c>
      <c r="S11" s="6">
        <v>0.970968028223545</v>
      </c>
      <c r="T11" s="6">
        <v>1.6547916586088E-2</v>
      </c>
      <c r="U11" s="6">
        <v>1.2484055190366499E-2</v>
      </c>
      <c r="V11" s="6">
        <v>0.59747428390374402</v>
      </c>
      <c r="W11" s="6">
        <v>0.38812071138672799</v>
      </c>
      <c r="X11" s="6">
        <v>1.44050047095278E-2</v>
      </c>
      <c r="Y11" s="6">
        <v>4.6723665315108603E-2</v>
      </c>
      <c r="Z11" s="6">
        <v>0.91996984247653302</v>
      </c>
      <c r="AA11" s="6">
        <v>3.33064922083579E-2</v>
      </c>
      <c r="AB11" s="6">
        <v>0.40944530476573898</v>
      </c>
      <c r="AC11" s="6">
        <v>0.193819849420311</v>
      </c>
      <c r="AD11" s="6">
        <v>0.39673484581394902</v>
      </c>
      <c r="AE11" s="6">
        <v>0.29604970789999802</v>
      </c>
      <c r="AF11" s="6">
        <v>0.43961568701149101</v>
      </c>
      <c r="AG11" s="310">
        <v>0.26433460508850898</v>
      </c>
      <c r="AH11" s="211">
        <v>0.60899999999999999</v>
      </c>
      <c r="AI11" s="211">
        <v>2.0699999999999998</v>
      </c>
      <c r="AJ11" s="212">
        <v>5.85</v>
      </c>
      <c r="AK11" s="210">
        <v>0.59899999999999998</v>
      </c>
      <c r="AL11" s="210">
        <v>2.052</v>
      </c>
      <c r="AM11" s="210">
        <v>5.8159999999999998</v>
      </c>
      <c r="AN11" s="203"/>
      <c r="AO11" s="203"/>
      <c r="AP11" s="203"/>
      <c r="AQ11" s="203"/>
      <c r="AR11" s="203">
        <f t="shared" si="5"/>
        <v>0.45515454646600001</v>
      </c>
      <c r="AS11" s="203">
        <f t="shared" si="6"/>
        <v>0.55630000000000002</v>
      </c>
      <c r="AT11" s="203">
        <f t="shared" si="7"/>
        <v>0.67992222098599997</v>
      </c>
      <c r="AU11" s="203">
        <f t="shared" si="8"/>
        <v>1.6506818218499999</v>
      </c>
      <c r="AV11" s="203">
        <f t="shared" si="9"/>
        <v>2.0175000000000001</v>
      </c>
      <c r="AW11" s="203">
        <f t="shared" si="10"/>
        <v>2.4658333288500001</v>
      </c>
      <c r="AX11" s="203">
        <f t="shared" si="11"/>
        <v>4.146627281942</v>
      </c>
      <c r="AY11" s="203">
        <f t="shared" si="12"/>
        <v>5.0681000000000003</v>
      </c>
      <c r="AZ11" s="203">
        <f t="shared" si="13"/>
        <v>6.1943444331819997</v>
      </c>
      <c r="BB11" s="1" t="str">
        <f t="shared" si="14"/>
        <v>NA</v>
      </c>
      <c r="BC11" s="1" t="str">
        <f t="shared" si="15"/>
        <v>NA</v>
      </c>
      <c r="BD11" s="1" t="str">
        <f t="shared" si="16"/>
        <v>NA</v>
      </c>
      <c r="BE11" s="1" t="str">
        <f t="shared" si="17"/>
        <v>NO</v>
      </c>
      <c r="BF11" s="1" t="str">
        <f t="shared" si="18"/>
        <v>NO</v>
      </c>
      <c r="BG11" s="1" t="str">
        <f t="shared" si="19"/>
        <v>NO</v>
      </c>
      <c r="BH11" s="1" t="str">
        <f t="shared" si="20"/>
        <v>YES</v>
      </c>
      <c r="BJ11" s="1">
        <v>3</v>
      </c>
      <c r="BK11" s="1" t="str">
        <f t="shared" si="48"/>
        <v>NA</v>
      </c>
      <c r="BL11" s="1" t="str">
        <f t="shared" si="21"/>
        <v>NA</v>
      </c>
      <c r="BM11" s="1" t="str">
        <f t="shared" si="22"/>
        <v>NA</v>
      </c>
      <c r="BN11" s="1" t="str">
        <f t="shared" si="23"/>
        <v>NO</v>
      </c>
      <c r="BO11" s="1" t="str">
        <f t="shared" si="24"/>
        <v>NO</v>
      </c>
      <c r="BP11" s="1" t="str">
        <f t="shared" si="25"/>
        <v>NO</v>
      </c>
      <c r="BQ11" s="1" t="str">
        <f t="shared" si="26"/>
        <v>YES</v>
      </c>
      <c r="BS11" s="1" t="str">
        <f t="shared" si="27"/>
        <v>TN</v>
      </c>
      <c r="BT11" s="1" t="str">
        <f t="shared" si="28"/>
        <v>TN</v>
      </c>
      <c r="BU11" s="1" t="str">
        <f t="shared" si="29"/>
        <v>TN</v>
      </c>
      <c r="BV11" s="1" t="str">
        <f t="shared" si="30"/>
        <v>NO</v>
      </c>
      <c r="BW11" s="1" t="str">
        <f t="shared" si="31"/>
        <v>NO</v>
      </c>
      <c r="BX11" s="1" t="str">
        <f t="shared" si="32"/>
        <v>NO</v>
      </c>
      <c r="BY11" s="244" t="str">
        <f t="shared" si="33"/>
        <v>YES</v>
      </c>
      <c r="BZ11" s="244" t="str">
        <f t="shared" si="34"/>
        <v>NO</v>
      </c>
      <c r="CA11" s="244" t="str">
        <f t="shared" si="35"/>
        <v>NO</v>
      </c>
      <c r="CB11" s="244" t="str">
        <f t="shared" si="36"/>
        <v>NO</v>
      </c>
      <c r="CC11" s="244" t="str">
        <f t="shared" si="37"/>
        <v>NO</v>
      </c>
      <c r="CD11" s="244" t="str">
        <f t="shared" si="0"/>
        <v>NO</v>
      </c>
      <c r="CE11" s="1" t="str">
        <f t="shared" si="1"/>
        <v>NO</v>
      </c>
      <c r="CF11" s="1" t="str">
        <f t="shared" si="2"/>
        <v>NO</v>
      </c>
      <c r="CG11" s="1" t="str">
        <f t="shared" si="3"/>
        <v>NO</v>
      </c>
      <c r="CH11" s="1" t="str">
        <f t="shared" si="4"/>
        <v>NO</v>
      </c>
      <c r="CI11" s="244" t="str">
        <f t="shared" si="38"/>
        <v>NO</v>
      </c>
      <c r="CJ11" s="244" t="str">
        <f t="shared" si="39"/>
        <v>NO</v>
      </c>
      <c r="CK11" s="244" t="str">
        <f t="shared" si="40"/>
        <v>NO</v>
      </c>
      <c r="CL11" s="244" t="str">
        <f t="shared" si="41"/>
        <v>NO</v>
      </c>
      <c r="CM11" s="244" t="str">
        <f t="shared" si="42"/>
        <v>NO</v>
      </c>
      <c r="CN11" s="244" t="str">
        <f t="shared" si="43"/>
        <v>NO</v>
      </c>
      <c r="CO11" s="244" t="str">
        <f t="shared" si="44"/>
        <v>NO</v>
      </c>
      <c r="CP11" s="244" t="str">
        <f t="shared" si="45"/>
        <v>NO</v>
      </c>
      <c r="CQ11" s="244" t="str">
        <f t="shared" si="46"/>
        <v>NO</v>
      </c>
      <c r="CR11" s="244" t="str">
        <f t="shared" si="47"/>
        <v>NO</v>
      </c>
    </row>
    <row r="12" spans="1:96">
      <c r="A12" s="9"/>
      <c r="B12" s="6"/>
      <c r="C12" s="6"/>
      <c r="D12" s="6"/>
      <c r="E12" s="6"/>
      <c r="F12" s="6"/>
      <c r="G12" s="6"/>
      <c r="H12" s="310"/>
      <c r="I12" s="52" t="s">
        <v>18</v>
      </c>
      <c r="J12" s="6">
        <v>0.95901938367054396</v>
      </c>
      <c r="K12" s="6">
        <v>9.4965923327709999E-3</v>
      </c>
      <c r="L12" s="6">
        <v>3.14840239966847E-2</v>
      </c>
      <c r="M12" s="6">
        <v>0.79734738998011401</v>
      </c>
      <c r="N12" s="6">
        <v>0.161703123904998</v>
      </c>
      <c r="O12" s="6">
        <v>4.0949486114886302E-2</v>
      </c>
      <c r="P12" s="6">
        <v>0.74353910265566103</v>
      </c>
      <c r="Q12" s="6">
        <v>0.184420816998946</v>
      </c>
      <c r="R12" s="6">
        <v>7.2040080345391999E-2</v>
      </c>
      <c r="S12" s="6">
        <v>9.2479758286128005E-2</v>
      </c>
      <c r="T12" s="6">
        <v>0.89227374345160304</v>
      </c>
      <c r="U12" s="6">
        <v>1.52464982622684E-2</v>
      </c>
      <c r="V12" s="6">
        <v>0.97678059636416303</v>
      </c>
      <c r="W12" s="6">
        <v>1.0343079591178601E-2</v>
      </c>
      <c r="X12" s="6">
        <v>1.28763240446581E-2</v>
      </c>
      <c r="Y12" s="6">
        <v>4.6723665315108603E-2</v>
      </c>
      <c r="Z12" s="6">
        <v>0.91996984247653302</v>
      </c>
      <c r="AA12" s="6">
        <v>3.33064922083579E-2</v>
      </c>
      <c r="AB12" s="6">
        <v>0.48250681006740398</v>
      </c>
      <c r="AC12" s="6">
        <v>0.46146971373898998</v>
      </c>
      <c r="AD12" s="6">
        <v>5.6023476193604101E-2</v>
      </c>
      <c r="AE12" s="6">
        <v>0.38074017385104197</v>
      </c>
      <c r="AF12" s="6">
        <v>0.16862070501609699</v>
      </c>
      <c r="AG12" s="310">
        <v>0.45063912113285998</v>
      </c>
      <c r="AH12" s="211">
        <v>0.66600000000000004</v>
      </c>
      <c r="AI12" s="211">
        <v>2.056</v>
      </c>
      <c r="AJ12" s="212">
        <v>5.6879999999999997</v>
      </c>
      <c r="AK12" s="210">
        <v>0.65600000000000003</v>
      </c>
      <c r="AL12" s="210">
        <v>2.069</v>
      </c>
      <c r="AM12" s="210">
        <v>5.641</v>
      </c>
      <c r="AN12" s="203"/>
      <c r="AO12" s="203"/>
      <c r="AP12" s="203"/>
      <c r="AQ12" s="203"/>
      <c r="AR12" s="203">
        <f t="shared" si="5"/>
        <v>0.45515454646600001</v>
      </c>
      <c r="AS12" s="203">
        <f t="shared" si="6"/>
        <v>0.55630000000000002</v>
      </c>
      <c r="AT12" s="203">
        <f t="shared" si="7"/>
        <v>0.67992222098599997</v>
      </c>
      <c r="AU12" s="203">
        <f t="shared" si="8"/>
        <v>1.6506818218499999</v>
      </c>
      <c r="AV12" s="203">
        <f t="shared" si="9"/>
        <v>2.0175000000000001</v>
      </c>
      <c r="AW12" s="203">
        <f t="shared" si="10"/>
        <v>2.4658333288500001</v>
      </c>
      <c r="AX12" s="203">
        <f t="shared" si="11"/>
        <v>4.146627281942</v>
      </c>
      <c r="AY12" s="203">
        <f t="shared" si="12"/>
        <v>5.0681000000000003</v>
      </c>
      <c r="AZ12" s="203">
        <f t="shared" si="13"/>
        <v>6.1943444331819997</v>
      </c>
      <c r="BB12" s="1" t="str">
        <f t="shared" si="14"/>
        <v>NA</v>
      </c>
      <c r="BC12" s="1" t="str">
        <f t="shared" si="15"/>
        <v>NA</v>
      </c>
      <c r="BD12" s="1" t="str">
        <f t="shared" si="16"/>
        <v>NA</v>
      </c>
      <c r="BE12" s="1" t="str">
        <f t="shared" si="17"/>
        <v>NO</v>
      </c>
      <c r="BF12" s="1" t="str">
        <f t="shared" si="18"/>
        <v>NO</v>
      </c>
      <c r="BG12" s="1" t="str">
        <f t="shared" si="19"/>
        <v>NO</v>
      </c>
      <c r="BH12" s="1" t="str">
        <f t="shared" si="20"/>
        <v>YES</v>
      </c>
      <c r="BJ12" s="1">
        <v>21</v>
      </c>
      <c r="BK12" s="1" t="str">
        <f t="shared" si="48"/>
        <v>NA</v>
      </c>
      <c r="BL12" s="1" t="str">
        <f t="shared" si="21"/>
        <v>NA</v>
      </c>
      <c r="BM12" s="1" t="str">
        <f t="shared" si="22"/>
        <v>NA</v>
      </c>
      <c r="BN12" s="1" t="str">
        <f t="shared" si="23"/>
        <v>NO</v>
      </c>
      <c r="BO12" s="1" t="str">
        <f t="shared" si="24"/>
        <v>NO</v>
      </c>
      <c r="BP12" s="1" t="str">
        <f t="shared" si="25"/>
        <v>NO</v>
      </c>
      <c r="BQ12" s="1" t="str">
        <f t="shared" si="26"/>
        <v>YES</v>
      </c>
      <c r="BS12" s="1" t="str">
        <f t="shared" si="27"/>
        <v>TN</v>
      </c>
      <c r="BT12" s="1" t="str">
        <f t="shared" si="28"/>
        <v>TN</v>
      </c>
      <c r="BU12" s="1" t="str">
        <f t="shared" si="29"/>
        <v>TN</v>
      </c>
      <c r="BV12" s="1" t="str">
        <f t="shared" si="30"/>
        <v>NO</v>
      </c>
      <c r="BW12" s="1" t="str">
        <f t="shared" si="31"/>
        <v>NO</v>
      </c>
      <c r="BX12" s="1" t="str">
        <f t="shared" si="32"/>
        <v>NO</v>
      </c>
      <c r="BY12" s="244" t="str">
        <f t="shared" si="33"/>
        <v>YES</v>
      </c>
      <c r="BZ12" s="244" t="str">
        <f t="shared" si="34"/>
        <v>NO</v>
      </c>
      <c r="CA12" s="244" t="str">
        <f t="shared" si="35"/>
        <v>NO</v>
      </c>
      <c r="CB12" s="244" t="str">
        <f t="shared" si="36"/>
        <v>NO</v>
      </c>
      <c r="CC12" s="244" t="str">
        <f t="shared" si="37"/>
        <v>NO</v>
      </c>
      <c r="CD12" s="244" t="str">
        <f t="shared" si="0"/>
        <v>NO</v>
      </c>
      <c r="CE12" s="1" t="str">
        <f t="shared" si="1"/>
        <v>NO</v>
      </c>
      <c r="CF12" s="1" t="str">
        <f t="shared" si="2"/>
        <v>NO</v>
      </c>
      <c r="CG12" s="1" t="str">
        <f t="shared" si="3"/>
        <v>NO</v>
      </c>
      <c r="CH12" s="1" t="str">
        <f t="shared" si="4"/>
        <v>NO</v>
      </c>
      <c r="CI12" s="244" t="str">
        <f t="shared" si="38"/>
        <v>NO</v>
      </c>
      <c r="CJ12" s="244" t="str">
        <f t="shared" si="39"/>
        <v>NO</v>
      </c>
      <c r="CK12" s="244" t="str">
        <f t="shared" si="40"/>
        <v>NO</v>
      </c>
      <c r="CL12" s="244" t="str">
        <f t="shared" si="41"/>
        <v>NO</v>
      </c>
      <c r="CM12" s="244" t="str">
        <f t="shared" si="42"/>
        <v>NO</v>
      </c>
      <c r="CN12" s="244" t="str">
        <f t="shared" si="43"/>
        <v>NO</v>
      </c>
      <c r="CO12" s="244" t="str">
        <f t="shared" si="44"/>
        <v>NO</v>
      </c>
      <c r="CP12" s="244" t="str">
        <f t="shared" si="45"/>
        <v>NO</v>
      </c>
      <c r="CQ12" s="244" t="str">
        <f t="shared" si="46"/>
        <v>NO</v>
      </c>
      <c r="CR12" s="244" t="str">
        <f t="shared" si="47"/>
        <v>NO</v>
      </c>
    </row>
    <row r="13" spans="1:96">
      <c r="A13" s="9"/>
      <c r="B13" s="6"/>
      <c r="C13" s="6"/>
      <c r="D13" s="6"/>
      <c r="E13" s="6"/>
      <c r="F13" s="6"/>
      <c r="G13" s="6"/>
      <c r="H13" s="310"/>
      <c r="I13" s="52" t="s">
        <v>19</v>
      </c>
      <c r="J13" s="6">
        <v>0.95901938367054396</v>
      </c>
      <c r="K13" s="6">
        <v>9.4965923327709999E-3</v>
      </c>
      <c r="L13" s="6">
        <v>3.14840239966847E-2</v>
      </c>
      <c r="M13" s="6">
        <v>0.79734738998011401</v>
      </c>
      <c r="N13" s="6">
        <v>0.161703123904998</v>
      </c>
      <c r="O13" s="6">
        <v>4.0949486114886302E-2</v>
      </c>
      <c r="P13" s="6">
        <v>0.48877822814006999</v>
      </c>
      <c r="Q13" s="6">
        <v>0.45249402998378502</v>
      </c>
      <c r="R13" s="6">
        <v>5.87277418761432E-2</v>
      </c>
      <c r="S13" s="6">
        <v>0.970968028223545</v>
      </c>
      <c r="T13" s="6">
        <v>1.6547916586088E-2</v>
      </c>
      <c r="U13" s="6">
        <v>1.2484055190366499E-2</v>
      </c>
      <c r="V13" s="6">
        <v>0.59747428390374402</v>
      </c>
      <c r="W13" s="6">
        <v>0.38812071138672799</v>
      </c>
      <c r="X13" s="6">
        <v>1.44050047095278E-2</v>
      </c>
      <c r="Y13" s="6">
        <v>0.42479285222338797</v>
      </c>
      <c r="Z13" s="6">
        <v>0.40766813409986202</v>
      </c>
      <c r="AA13" s="6">
        <v>0.167539013676749</v>
      </c>
      <c r="AB13" s="6">
        <v>0.351245512467805</v>
      </c>
      <c r="AC13" s="6">
        <v>0.50767658646359504</v>
      </c>
      <c r="AD13" s="6">
        <v>0.14107790106859899</v>
      </c>
      <c r="AE13" s="6">
        <v>0.94416340503907903</v>
      </c>
      <c r="AF13" s="6">
        <v>2.4323891886309099E-2</v>
      </c>
      <c r="AG13" s="310">
        <v>3.1512703074611098E-2</v>
      </c>
      <c r="AH13" s="211">
        <v>0.623</v>
      </c>
      <c r="AI13" s="211">
        <v>2.1709999999999998</v>
      </c>
      <c r="AJ13" s="212">
        <v>5.2960000000000003</v>
      </c>
      <c r="AK13" s="210">
        <v>0.63100000000000001</v>
      </c>
      <c r="AL13" s="210">
        <v>2.2389999999999999</v>
      </c>
      <c r="AM13" s="210">
        <v>5.351</v>
      </c>
      <c r="AN13" s="203"/>
      <c r="AO13" s="203"/>
      <c r="AP13" s="203"/>
      <c r="AQ13" s="203"/>
      <c r="AR13" s="203">
        <f t="shared" si="5"/>
        <v>0.45515454646600001</v>
      </c>
      <c r="AS13" s="203">
        <f t="shared" si="6"/>
        <v>0.55630000000000002</v>
      </c>
      <c r="AT13" s="203">
        <f t="shared" si="7"/>
        <v>0.67992222098599997</v>
      </c>
      <c r="AU13" s="203">
        <f t="shared" si="8"/>
        <v>1.6506818218499999</v>
      </c>
      <c r="AV13" s="203">
        <f t="shared" si="9"/>
        <v>2.0175000000000001</v>
      </c>
      <c r="AW13" s="203">
        <f t="shared" si="10"/>
        <v>2.4658333288500001</v>
      </c>
      <c r="AX13" s="203">
        <f t="shared" si="11"/>
        <v>4.146627281942</v>
      </c>
      <c r="AY13" s="203">
        <f t="shared" si="12"/>
        <v>5.0681000000000003</v>
      </c>
      <c r="AZ13" s="203">
        <f t="shared" si="13"/>
        <v>6.1943444331819997</v>
      </c>
      <c r="BB13" s="1" t="str">
        <f t="shared" si="14"/>
        <v>NA</v>
      </c>
      <c r="BC13" s="1" t="str">
        <f t="shared" si="15"/>
        <v>NA</v>
      </c>
      <c r="BD13" s="1" t="str">
        <f t="shared" si="16"/>
        <v>NA</v>
      </c>
      <c r="BE13" s="1" t="str">
        <f t="shared" si="17"/>
        <v>NO</v>
      </c>
      <c r="BF13" s="1" t="str">
        <f t="shared" si="18"/>
        <v>NO</v>
      </c>
      <c r="BG13" s="1" t="str">
        <f t="shared" si="19"/>
        <v>NO</v>
      </c>
      <c r="BH13" s="1" t="str">
        <f t="shared" si="20"/>
        <v>YES</v>
      </c>
      <c r="BJ13" s="1">
        <v>7</v>
      </c>
      <c r="BK13" s="1" t="str">
        <f t="shared" si="48"/>
        <v>NA</v>
      </c>
      <c r="BL13" s="1" t="str">
        <f t="shared" si="21"/>
        <v>NA</v>
      </c>
      <c r="BM13" s="1" t="str">
        <f t="shared" si="22"/>
        <v>NA</v>
      </c>
      <c r="BN13" s="1" t="str">
        <f t="shared" si="23"/>
        <v>NO</v>
      </c>
      <c r="BO13" s="1" t="str">
        <f t="shared" si="24"/>
        <v>NO</v>
      </c>
      <c r="BP13" s="1" t="str">
        <f t="shared" si="25"/>
        <v>NO</v>
      </c>
      <c r="BQ13" s="1" t="str">
        <f t="shared" si="26"/>
        <v>YES</v>
      </c>
      <c r="BS13" s="1" t="str">
        <f t="shared" si="27"/>
        <v>TN</v>
      </c>
      <c r="BT13" s="1" t="str">
        <f t="shared" si="28"/>
        <v>TN</v>
      </c>
      <c r="BU13" s="1" t="str">
        <f t="shared" si="29"/>
        <v>TN</v>
      </c>
      <c r="BV13" s="1" t="str">
        <f t="shared" si="30"/>
        <v>NO</v>
      </c>
      <c r="BW13" s="1" t="str">
        <f t="shared" si="31"/>
        <v>NO</v>
      </c>
      <c r="BX13" s="1" t="str">
        <f t="shared" si="32"/>
        <v>NO</v>
      </c>
      <c r="BY13" s="244" t="str">
        <f t="shared" si="33"/>
        <v>YES</v>
      </c>
      <c r="BZ13" s="244" t="str">
        <f t="shared" si="34"/>
        <v>NO</v>
      </c>
      <c r="CA13" s="244" t="str">
        <f t="shared" si="35"/>
        <v>NO</v>
      </c>
      <c r="CB13" s="244" t="str">
        <f t="shared" si="36"/>
        <v>NO</v>
      </c>
      <c r="CC13" s="244" t="str">
        <f t="shared" si="37"/>
        <v>NO</v>
      </c>
      <c r="CD13" s="244" t="str">
        <f t="shared" si="0"/>
        <v>NO</v>
      </c>
      <c r="CE13" s="1" t="str">
        <f t="shared" si="1"/>
        <v>NO</v>
      </c>
      <c r="CF13" s="1" t="str">
        <f t="shared" si="2"/>
        <v>NO</v>
      </c>
      <c r="CG13" s="1" t="str">
        <f t="shared" si="3"/>
        <v>NO</v>
      </c>
      <c r="CH13" s="1" t="str">
        <f t="shared" si="4"/>
        <v>NO</v>
      </c>
      <c r="CI13" s="244" t="str">
        <f t="shared" si="38"/>
        <v>NO</v>
      </c>
      <c r="CJ13" s="244" t="str">
        <f t="shared" si="39"/>
        <v>NO</v>
      </c>
      <c r="CK13" s="244" t="str">
        <f t="shared" si="40"/>
        <v>NO</v>
      </c>
      <c r="CL13" s="244" t="str">
        <f t="shared" si="41"/>
        <v>NO</v>
      </c>
      <c r="CM13" s="244" t="str">
        <f t="shared" si="42"/>
        <v>NO</v>
      </c>
      <c r="CN13" s="244" t="str">
        <f t="shared" si="43"/>
        <v>NO</v>
      </c>
      <c r="CO13" s="244" t="str">
        <f t="shared" si="44"/>
        <v>NO</v>
      </c>
      <c r="CP13" s="244" t="str">
        <f t="shared" si="45"/>
        <v>NO</v>
      </c>
      <c r="CQ13" s="244" t="str">
        <f t="shared" si="46"/>
        <v>NO</v>
      </c>
      <c r="CR13" s="244" t="str">
        <f t="shared" si="47"/>
        <v>NO</v>
      </c>
    </row>
    <row r="14" spans="1:96">
      <c r="A14" s="9"/>
      <c r="B14" s="6"/>
      <c r="C14" s="6"/>
      <c r="D14" s="6"/>
      <c r="E14" s="6"/>
      <c r="F14" s="6"/>
      <c r="G14" s="6"/>
      <c r="H14" s="310"/>
      <c r="I14" s="52" t="s">
        <v>100</v>
      </c>
      <c r="J14" s="6">
        <v>0.94999277841049101</v>
      </c>
      <c r="K14" s="6">
        <v>2.45579139724846E-2</v>
      </c>
      <c r="L14" s="6">
        <v>2.5449307617023499E-2</v>
      </c>
      <c r="M14" s="6">
        <v>0.56960642618180102</v>
      </c>
      <c r="N14" s="6">
        <v>0.30839205880686099</v>
      </c>
      <c r="O14" s="6">
        <v>0.12200151501133601</v>
      </c>
      <c r="P14" s="6">
        <v>0.48877822814006999</v>
      </c>
      <c r="Q14" s="6">
        <v>0.45249402998378502</v>
      </c>
      <c r="R14" s="6">
        <v>5.87277418761432E-2</v>
      </c>
      <c r="S14" s="6">
        <v>0.970968028223545</v>
      </c>
      <c r="T14" s="6">
        <v>1.6547916586088E-2</v>
      </c>
      <c r="U14" s="6">
        <v>1.2484055190366499E-2</v>
      </c>
      <c r="V14" s="6">
        <v>0.59747428390374402</v>
      </c>
      <c r="W14" s="6">
        <v>0.38812071138672799</v>
      </c>
      <c r="X14" s="6">
        <v>1.44050047095278E-2</v>
      </c>
      <c r="Y14" s="6">
        <v>0.42479285222338797</v>
      </c>
      <c r="Z14" s="6">
        <v>0.40766813409986202</v>
      </c>
      <c r="AA14" s="6">
        <v>0.167539013676749</v>
      </c>
      <c r="AB14" s="6">
        <v>0.351245512467805</v>
      </c>
      <c r="AC14" s="6">
        <v>0.50767658646359504</v>
      </c>
      <c r="AD14" s="6">
        <v>0.14107790106859899</v>
      </c>
      <c r="AE14" s="6">
        <v>0.94416340503907903</v>
      </c>
      <c r="AF14" s="6">
        <v>2.4323891886309099E-2</v>
      </c>
      <c r="AG14" s="310">
        <v>3.1512703074611098E-2</v>
      </c>
      <c r="AH14" s="211">
        <v>0.61199999999999999</v>
      </c>
      <c r="AI14" s="211">
        <v>2.2149999999999999</v>
      </c>
      <c r="AJ14" s="212">
        <v>5.2009999999999996</v>
      </c>
      <c r="AK14" s="210">
        <v>0.622</v>
      </c>
      <c r="AL14" s="210">
        <v>2.2000000000000002</v>
      </c>
      <c r="AM14" s="210">
        <v>5.1710000000000003</v>
      </c>
      <c r="AN14" s="203"/>
      <c r="AO14" s="203"/>
      <c r="AP14" s="203"/>
      <c r="AQ14" s="203"/>
      <c r="AR14" s="203">
        <f t="shared" si="5"/>
        <v>0.45515454646600001</v>
      </c>
      <c r="AS14" s="203">
        <f t="shared" si="6"/>
        <v>0.55630000000000002</v>
      </c>
      <c r="AT14" s="203">
        <f t="shared" si="7"/>
        <v>0.67992222098599997</v>
      </c>
      <c r="AU14" s="203">
        <f t="shared" si="8"/>
        <v>1.6506818218499999</v>
      </c>
      <c r="AV14" s="203">
        <f t="shared" si="9"/>
        <v>2.0175000000000001</v>
      </c>
      <c r="AW14" s="203">
        <f t="shared" si="10"/>
        <v>2.4658333288500001</v>
      </c>
      <c r="AX14" s="203">
        <f t="shared" si="11"/>
        <v>4.146627281942</v>
      </c>
      <c r="AY14" s="203">
        <f t="shared" si="12"/>
        <v>5.0681000000000003</v>
      </c>
      <c r="AZ14" s="203">
        <f t="shared" si="13"/>
        <v>6.1943444331819997</v>
      </c>
      <c r="BB14" s="1" t="str">
        <f t="shared" si="14"/>
        <v>NA</v>
      </c>
      <c r="BC14" s="1" t="str">
        <f t="shared" si="15"/>
        <v>NA</v>
      </c>
      <c r="BD14" s="1" t="str">
        <f t="shared" si="16"/>
        <v>NA</v>
      </c>
      <c r="BE14" s="1" t="str">
        <f t="shared" si="17"/>
        <v>NO</v>
      </c>
      <c r="BF14" s="1" t="str">
        <f t="shared" si="18"/>
        <v>NO</v>
      </c>
      <c r="BG14" s="1" t="str">
        <f t="shared" si="19"/>
        <v>NO</v>
      </c>
      <c r="BH14" s="1" t="str">
        <f t="shared" si="20"/>
        <v>YES</v>
      </c>
      <c r="BJ14" s="1">
        <v>4</v>
      </c>
      <c r="BK14" s="1" t="str">
        <f t="shared" si="48"/>
        <v>NA</v>
      </c>
      <c r="BL14" s="1" t="str">
        <f t="shared" si="21"/>
        <v>NA</v>
      </c>
      <c r="BM14" s="1" t="str">
        <f t="shared" si="22"/>
        <v>NA</v>
      </c>
      <c r="BN14" s="1" t="str">
        <f t="shared" si="23"/>
        <v>NO</v>
      </c>
      <c r="BO14" s="1" t="str">
        <f t="shared" si="24"/>
        <v>NO</v>
      </c>
      <c r="BP14" s="1" t="str">
        <f t="shared" si="25"/>
        <v>NO</v>
      </c>
      <c r="BQ14" s="1" t="str">
        <f t="shared" si="26"/>
        <v>YES</v>
      </c>
      <c r="BS14" s="1" t="str">
        <f t="shared" si="27"/>
        <v>TN</v>
      </c>
      <c r="BT14" s="1" t="str">
        <f t="shared" si="28"/>
        <v>TN</v>
      </c>
      <c r="BU14" s="1" t="str">
        <f t="shared" si="29"/>
        <v>TN</v>
      </c>
      <c r="BV14" s="1" t="str">
        <f t="shared" si="30"/>
        <v>NO</v>
      </c>
      <c r="BW14" s="1" t="str">
        <f t="shared" si="31"/>
        <v>NO</v>
      </c>
      <c r="BX14" s="1" t="str">
        <f>IF(OR(BS14="TP",BT14="TP",BU14="TP"),"YES","NO")</f>
        <v>NO</v>
      </c>
      <c r="BY14" s="244" t="str">
        <f t="shared" si="33"/>
        <v>YES</v>
      </c>
      <c r="BZ14" s="244" t="str">
        <f t="shared" si="34"/>
        <v>NO</v>
      </c>
      <c r="CA14" s="244" t="str">
        <f t="shared" si="35"/>
        <v>NO</v>
      </c>
      <c r="CB14" s="244" t="str">
        <f t="shared" si="36"/>
        <v>NO</v>
      </c>
      <c r="CC14" s="244" t="str">
        <f t="shared" si="37"/>
        <v>NO</v>
      </c>
      <c r="CD14" s="244" t="str">
        <f t="shared" si="0"/>
        <v>NO</v>
      </c>
      <c r="CE14" s="1" t="str">
        <f t="shared" si="1"/>
        <v>NO</v>
      </c>
      <c r="CF14" s="1" t="str">
        <f t="shared" si="2"/>
        <v>NO</v>
      </c>
      <c r="CG14" s="1" t="str">
        <f t="shared" si="3"/>
        <v>NO</v>
      </c>
      <c r="CH14" s="1" t="str">
        <f t="shared" si="4"/>
        <v>NO</v>
      </c>
      <c r="CI14" s="244" t="str">
        <f t="shared" si="38"/>
        <v>NO</v>
      </c>
      <c r="CJ14" s="244" t="str">
        <f t="shared" si="39"/>
        <v>NO</v>
      </c>
      <c r="CK14" s="244" t="str">
        <f t="shared" si="40"/>
        <v>NO</v>
      </c>
      <c r="CL14" s="244" t="str">
        <f t="shared" si="41"/>
        <v>NO</v>
      </c>
      <c r="CM14" s="244" t="str">
        <f t="shared" si="42"/>
        <v>NO</v>
      </c>
      <c r="CN14" s="244" t="str">
        <f t="shared" si="43"/>
        <v>NO</v>
      </c>
      <c r="CO14" s="244" t="str">
        <f t="shared" si="44"/>
        <v>NO</v>
      </c>
      <c r="CP14" s="244" t="str">
        <f t="shared" si="45"/>
        <v>NO</v>
      </c>
      <c r="CQ14" s="244" t="str">
        <f t="shared" si="46"/>
        <v>NO</v>
      </c>
      <c r="CR14" s="244" t="str">
        <f t="shared" si="47"/>
        <v>NO</v>
      </c>
    </row>
    <row r="15" spans="1:96" ht="16.5" thickBot="1">
      <c r="A15" s="10"/>
      <c r="B15" s="8"/>
      <c r="C15" s="8"/>
      <c r="D15" s="8"/>
      <c r="E15" s="8"/>
      <c r="F15" s="8"/>
      <c r="G15" s="8"/>
      <c r="H15" s="311"/>
      <c r="I15" s="53" t="s">
        <v>43</v>
      </c>
      <c r="J15" s="8">
        <v>0.95901938367054396</v>
      </c>
      <c r="K15" s="8">
        <v>9.4965923327709999E-3</v>
      </c>
      <c r="L15" s="8">
        <v>3.14840239966847E-2</v>
      </c>
      <c r="M15" s="8">
        <v>0.79734738998011401</v>
      </c>
      <c r="N15" s="8">
        <v>0.161703123904998</v>
      </c>
      <c r="O15" s="8">
        <v>4.0949486114886302E-2</v>
      </c>
      <c r="P15" s="8">
        <v>0.74353910265566103</v>
      </c>
      <c r="Q15" s="8">
        <v>0.184420816998946</v>
      </c>
      <c r="R15" s="8">
        <v>7.2040080345391999E-2</v>
      </c>
      <c r="S15" s="8">
        <v>9.2479758286128005E-2</v>
      </c>
      <c r="T15" s="8">
        <v>0.89227374345160304</v>
      </c>
      <c r="U15" s="8">
        <v>1.52464982622684E-2</v>
      </c>
      <c r="V15" s="8">
        <v>0.97678059636416303</v>
      </c>
      <c r="W15" s="8">
        <v>1.0343079591178601E-2</v>
      </c>
      <c r="X15" s="8">
        <v>1.28763240446581E-2</v>
      </c>
      <c r="Y15" s="8">
        <v>0.77181306092603497</v>
      </c>
      <c r="Z15" s="8">
        <v>6.7890059525438098E-2</v>
      </c>
      <c r="AA15" s="8">
        <v>0.16029687954852601</v>
      </c>
      <c r="AB15" s="8">
        <v>0.52579061855950104</v>
      </c>
      <c r="AC15" s="8">
        <v>0.21755071959073199</v>
      </c>
      <c r="AD15" s="8">
        <v>0.25665866184976599</v>
      </c>
      <c r="AE15" s="8">
        <v>0.29604970789999802</v>
      </c>
      <c r="AF15" s="8">
        <v>0.43961568701149101</v>
      </c>
      <c r="AG15" s="311">
        <v>0.26433460508850898</v>
      </c>
      <c r="AH15" s="213">
        <v>0.65100000000000002</v>
      </c>
      <c r="AI15" s="213">
        <v>2.1549999999999998</v>
      </c>
      <c r="AJ15" s="214">
        <v>5.6719999999999997</v>
      </c>
      <c r="AK15" s="210">
        <v>0.65700000000000003</v>
      </c>
      <c r="AL15" s="210">
        <v>2.21</v>
      </c>
      <c r="AM15" s="210">
        <v>5.681</v>
      </c>
      <c r="AN15" s="203"/>
      <c r="AO15" s="203"/>
      <c r="AP15" s="203"/>
      <c r="AQ15" s="203"/>
      <c r="AR15" s="203">
        <f t="shared" si="5"/>
        <v>0.45515454646600001</v>
      </c>
      <c r="AS15" s="203">
        <f t="shared" si="6"/>
        <v>0.55630000000000002</v>
      </c>
      <c r="AT15" s="203">
        <f t="shared" si="7"/>
        <v>0.67992222098599997</v>
      </c>
      <c r="AU15" s="203">
        <f t="shared" si="8"/>
        <v>1.6506818218499999</v>
      </c>
      <c r="AV15" s="203">
        <f t="shared" si="9"/>
        <v>2.0175000000000001</v>
      </c>
      <c r="AW15" s="203">
        <f t="shared" si="10"/>
        <v>2.4658333288500001</v>
      </c>
      <c r="AX15" s="203">
        <f t="shared" si="11"/>
        <v>4.146627281942</v>
      </c>
      <c r="AY15" s="203">
        <f t="shared" si="12"/>
        <v>5.0681000000000003</v>
      </c>
      <c r="AZ15" s="203">
        <f t="shared" si="13"/>
        <v>6.1943444331819997</v>
      </c>
      <c r="BB15" s="1" t="str">
        <f t="shared" si="14"/>
        <v>NA</v>
      </c>
      <c r="BC15" s="1" t="str">
        <f t="shared" si="15"/>
        <v>NA</v>
      </c>
      <c r="BD15" s="1" t="str">
        <f t="shared" si="16"/>
        <v>NA</v>
      </c>
      <c r="BE15" s="1" t="str">
        <f t="shared" si="17"/>
        <v>NO</v>
      </c>
      <c r="BF15" s="1" t="str">
        <f t="shared" si="18"/>
        <v>NO</v>
      </c>
      <c r="BG15" s="1" t="str">
        <f t="shared" si="19"/>
        <v>NO</v>
      </c>
      <c r="BH15" s="1" t="str">
        <f t="shared" si="20"/>
        <v>YES</v>
      </c>
      <c r="BJ15" s="1">
        <v>15</v>
      </c>
      <c r="BK15" s="1" t="str">
        <f t="shared" si="48"/>
        <v>NA</v>
      </c>
      <c r="BL15" s="1" t="str">
        <f t="shared" si="21"/>
        <v>NA</v>
      </c>
      <c r="BM15" s="1" t="str">
        <f t="shared" si="22"/>
        <v>NA</v>
      </c>
      <c r="BN15" s="1" t="str">
        <f t="shared" si="23"/>
        <v>NO</v>
      </c>
      <c r="BO15" s="1" t="str">
        <f t="shared" si="24"/>
        <v>NO</v>
      </c>
      <c r="BP15" s="1" t="str">
        <f t="shared" si="25"/>
        <v>NO</v>
      </c>
      <c r="BQ15" s="1" t="str">
        <f t="shared" si="26"/>
        <v>YES</v>
      </c>
      <c r="BS15" s="1" t="str">
        <f t="shared" si="27"/>
        <v>TN</v>
      </c>
      <c r="BT15" s="1" t="str">
        <f t="shared" si="28"/>
        <v>TN</v>
      </c>
      <c r="BU15" s="1" t="str">
        <f t="shared" si="29"/>
        <v>TN</v>
      </c>
      <c r="BV15" s="1" t="str">
        <f t="shared" si="30"/>
        <v>NO</v>
      </c>
      <c r="BW15" s="1" t="str">
        <f t="shared" si="31"/>
        <v>NO</v>
      </c>
      <c r="BX15" s="1" t="str">
        <f t="shared" si="32"/>
        <v>NO</v>
      </c>
      <c r="BY15" s="244" t="str">
        <f t="shared" si="33"/>
        <v>YES</v>
      </c>
      <c r="BZ15" s="244" t="str">
        <f t="shared" si="34"/>
        <v>NO</v>
      </c>
      <c r="CA15" s="244" t="str">
        <f t="shared" si="35"/>
        <v>NO</v>
      </c>
      <c r="CB15" s="244" t="str">
        <f t="shared" si="36"/>
        <v>NO</v>
      </c>
      <c r="CC15" s="244" t="str">
        <f t="shared" si="37"/>
        <v>NO</v>
      </c>
      <c r="CD15" s="244" t="str">
        <f t="shared" si="0"/>
        <v>NO</v>
      </c>
      <c r="CE15" s="1" t="str">
        <f t="shared" si="1"/>
        <v>NO</v>
      </c>
      <c r="CF15" s="1" t="str">
        <f t="shared" si="2"/>
        <v>NO</v>
      </c>
      <c r="CG15" s="1" t="str">
        <f t="shared" si="3"/>
        <v>NO</v>
      </c>
      <c r="CH15" s="1" t="str">
        <f t="shared" si="4"/>
        <v>NO</v>
      </c>
      <c r="CI15" s="244" t="str">
        <f t="shared" si="38"/>
        <v>NO</v>
      </c>
      <c r="CJ15" s="244" t="str">
        <f t="shared" si="39"/>
        <v>NO</v>
      </c>
      <c r="CK15" s="244" t="str">
        <f t="shared" si="40"/>
        <v>NO</v>
      </c>
      <c r="CL15" s="244" t="str">
        <f t="shared" si="41"/>
        <v>NO</v>
      </c>
      <c r="CM15" s="244" t="str">
        <f t="shared" si="42"/>
        <v>NO</v>
      </c>
      <c r="CN15" s="244" t="str">
        <f t="shared" si="43"/>
        <v>NO</v>
      </c>
      <c r="CO15" s="244" t="str">
        <f t="shared" si="44"/>
        <v>NO</v>
      </c>
      <c r="CP15" s="244" t="str">
        <f t="shared" si="45"/>
        <v>NO</v>
      </c>
      <c r="CQ15" s="244" t="str">
        <f t="shared" si="46"/>
        <v>NO</v>
      </c>
      <c r="CR15" s="244" t="str">
        <f t="shared" si="47"/>
        <v>NO</v>
      </c>
    </row>
    <row r="16" spans="1:96">
      <c r="A16" s="61">
        <v>10</v>
      </c>
      <c r="B16" s="62">
        <v>60</v>
      </c>
      <c r="C16" s="62">
        <v>1.5</v>
      </c>
      <c r="D16" s="62">
        <v>0.66</v>
      </c>
      <c r="E16" s="62">
        <v>1251199</v>
      </c>
      <c r="F16" s="62">
        <f>E16/1000/60</f>
        <v>20.853316666666668</v>
      </c>
      <c r="G16" s="62">
        <v>8</v>
      </c>
      <c r="H16" s="63">
        <f>G16/B16*100</f>
        <v>13.333333333333334</v>
      </c>
      <c r="I16" s="60" t="s">
        <v>12</v>
      </c>
      <c r="J16" s="69">
        <v>0.88418543755615797</v>
      </c>
      <c r="K16" s="69">
        <v>8.2507926934360307E-2</v>
      </c>
      <c r="L16" s="69">
        <v>3.3306635509481299E-2</v>
      </c>
      <c r="M16" s="69">
        <v>0.88868496956712595</v>
      </c>
      <c r="N16" s="69">
        <v>0.103570815895726</v>
      </c>
      <c r="O16" s="69">
        <v>7.7442145371473502E-3</v>
      </c>
      <c r="P16" s="69">
        <v>0.84063032393079495</v>
      </c>
      <c r="Q16" s="69">
        <v>2.4030488755903301E-2</v>
      </c>
      <c r="R16" s="69">
        <v>0.135339187313301</v>
      </c>
      <c r="S16" s="69">
        <v>0.43110144930796701</v>
      </c>
      <c r="T16" s="69">
        <v>0.14832685715858601</v>
      </c>
      <c r="U16" s="69">
        <v>0.42057169353344498</v>
      </c>
      <c r="V16" s="69">
        <v>7.4127512027273801E-2</v>
      </c>
      <c r="W16" s="69">
        <v>6.5245377554496303E-2</v>
      </c>
      <c r="X16" s="69">
        <v>0.86062711041822904</v>
      </c>
      <c r="Y16" s="69">
        <v>0.971038642231556</v>
      </c>
      <c r="Z16" s="69">
        <v>1.2573145603565801E-2</v>
      </c>
      <c r="AA16" s="69">
        <v>1.6388212164877899E-2</v>
      </c>
      <c r="AB16" s="69">
        <v>0.74290204147662997</v>
      </c>
      <c r="AC16" s="69">
        <v>0.220785429490403</v>
      </c>
      <c r="AD16" s="69">
        <v>3.63125290329653E-2</v>
      </c>
      <c r="AE16" s="69">
        <v>0.91397241642202998</v>
      </c>
      <c r="AF16" s="69">
        <v>6.0549584863685599E-2</v>
      </c>
      <c r="AG16" s="309">
        <v>2.5477998714283901E-2</v>
      </c>
      <c r="AH16" s="208">
        <v>1.3169999999999999</v>
      </c>
      <c r="AI16" s="208">
        <v>3.3380000000000001</v>
      </c>
      <c r="AJ16" s="209">
        <v>5.1630000000000003</v>
      </c>
      <c r="AK16" s="210">
        <v>1.292</v>
      </c>
      <c r="AL16" s="210">
        <v>3.3130000000000002</v>
      </c>
      <c r="AM16" s="210">
        <v>5.4109999999999996</v>
      </c>
      <c r="AN16" s="203">
        <v>0.8518</v>
      </c>
      <c r="AO16" s="203">
        <v>2.2370999999999999</v>
      </c>
      <c r="AP16" s="203">
        <v>5.3787000000000003</v>
      </c>
      <c r="AQ16" s="203"/>
      <c r="AR16" s="203">
        <f>$AN$16*0.81818182</f>
        <v>0.69692727427599999</v>
      </c>
      <c r="AS16" s="203">
        <f>$AN$16</f>
        <v>0.8518</v>
      </c>
      <c r="AT16" s="203">
        <f>$AN$16*1.22222222</f>
        <v>1.041088886996</v>
      </c>
      <c r="AU16" s="203">
        <f>$AO$16*0.81818182</f>
        <v>1.8303545495219997</v>
      </c>
      <c r="AV16" s="203">
        <f>$AO$16</f>
        <v>2.2370999999999999</v>
      </c>
      <c r="AW16" s="203">
        <f>$AO$16*1.22222222</f>
        <v>2.7342333283619995</v>
      </c>
      <c r="AX16" s="203">
        <f>$AP$16*0.81818182</f>
        <v>4.4007545552340002</v>
      </c>
      <c r="AY16" s="203">
        <f>$AP$16</f>
        <v>5.3787000000000003</v>
      </c>
      <c r="AZ16" s="203">
        <f>$AP$16*1.22222222</f>
        <v>6.5739666547139999</v>
      </c>
      <c r="BB16" s="1" t="str">
        <f t="shared" si="14"/>
        <v>P</v>
      </c>
      <c r="BC16" s="1" t="str">
        <f t="shared" si="15"/>
        <v>P</v>
      </c>
      <c r="BD16" s="1" t="str">
        <f t="shared" si="16"/>
        <v>NP</v>
      </c>
      <c r="BE16" s="1" t="str">
        <f t="shared" si="17"/>
        <v>NO</v>
      </c>
      <c r="BF16" s="1" t="str">
        <f t="shared" si="18"/>
        <v>NO</v>
      </c>
      <c r="BG16" s="1" t="str">
        <f t="shared" si="19"/>
        <v>NO</v>
      </c>
      <c r="BH16" s="1" t="str">
        <f t="shared" si="20"/>
        <v>NO</v>
      </c>
      <c r="BJ16" s="12">
        <v>10</v>
      </c>
      <c r="BK16" s="1" t="str">
        <f t="shared" si="48"/>
        <v>P</v>
      </c>
      <c r="BL16" s="1" t="str">
        <f t="shared" si="21"/>
        <v>P</v>
      </c>
      <c r="BM16" s="1" t="str">
        <f t="shared" si="22"/>
        <v>NA</v>
      </c>
      <c r="BN16" s="1" t="str">
        <f t="shared" si="23"/>
        <v>NO</v>
      </c>
      <c r="BO16" s="1" t="str">
        <f t="shared" si="24"/>
        <v>NO</v>
      </c>
      <c r="BP16" s="1" t="str">
        <f t="shared" si="25"/>
        <v>NO</v>
      </c>
      <c r="BQ16" s="1" t="str">
        <f t="shared" si="26"/>
        <v>NO</v>
      </c>
      <c r="BS16" s="1" t="str">
        <f t="shared" si="27"/>
        <v>TN</v>
      </c>
      <c r="BT16" s="1" t="str">
        <f t="shared" si="28"/>
        <v>TN</v>
      </c>
      <c r="BU16" s="1" t="str">
        <f t="shared" si="29"/>
        <v>FP</v>
      </c>
      <c r="BV16" s="1" t="str">
        <f t="shared" si="30"/>
        <v>NO</v>
      </c>
      <c r="BW16" s="1" t="str">
        <f t="shared" si="31"/>
        <v>NO</v>
      </c>
      <c r="BX16" s="1" t="str">
        <f t="shared" si="32"/>
        <v>NO</v>
      </c>
      <c r="BY16" s="244" t="str">
        <f t="shared" si="33"/>
        <v>YES</v>
      </c>
      <c r="BZ16" s="244" t="str">
        <f t="shared" si="34"/>
        <v>NO</v>
      </c>
      <c r="CA16" s="244" t="str">
        <f t="shared" si="35"/>
        <v>NO</v>
      </c>
      <c r="CB16" s="244" t="str">
        <f t="shared" si="36"/>
        <v>NO</v>
      </c>
      <c r="CC16" s="244" t="str">
        <f t="shared" si="37"/>
        <v>NO</v>
      </c>
      <c r="CD16" s="244" t="str">
        <f t="shared" si="0"/>
        <v>YES</v>
      </c>
      <c r="CE16" s="1" t="str">
        <f t="shared" si="1"/>
        <v>NO</v>
      </c>
      <c r="CF16" s="1" t="str">
        <f t="shared" si="2"/>
        <v>NO</v>
      </c>
      <c r="CG16" s="1" t="str">
        <f t="shared" si="3"/>
        <v>NO</v>
      </c>
      <c r="CH16" s="1" t="str">
        <f t="shared" si="4"/>
        <v>YES</v>
      </c>
      <c r="CI16" s="244" t="str">
        <f t="shared" si="38"/>
        <v>NO</v>
      </c>
      <c r="CJ16" s="244" t="str">
        <f t="shared" si="39"/>
        <v>NO</v>
      </c>
      <c r="CK16" s="244" t="str">
        <f t="shared" si="40"/>
        <v>NO</v>
      </c>
      <c r="CL16" s="244" t="str">
        <f t="shared" si="41"/>
        <v>NO</v>
      </c>
      <c r="CM16" s="244" t="str">
        <f t="shared" si="42"/>
        <v>NO</v>
      </c>
      <c r="CN16" s="244" t="str">
        <f t="shared" si="43"/>
        <v>YES</v>
      </c>
      <c r="CO16" s="244" t="str">
        <f t="shared" si="44"/>
        <v>NO</v>
      </c>
      <c r="CP16" s="244" t="str">
        <f t="shared" si="45"/>
        <v>NO</v>
      </c>
      <c r="CQ16" s="244" t="str">
        <f t="shared" si="46"/>
        <v>NO</v>
      </c>
      <c r="CR16" s="244" t="str">
        <f t="shared" si="47"/>
        <v>YES</v>
      </c>
    </row>
    <row r="17" spans="1:96">
      <c r="A17" s="64"/>
      <c r="B17" s="15"/>
      <c r="C17" s="15"/>
      <c r="D17" s="15"/>
      <c r="E17" s="15"/>
      <c r="F17" s="15"/>
      <c r="G17" s="15"/>
      <c r="H17" s="65"/>
      <c r="I17" s="52" t="s">
        <v>101</v>
      </c>
      <c r="J17" s="6">
        <v>0.99165291819728696</v>
      </c>
      <c r="K17" s="6">
        <v>2.1832275463986501E-3</v>
      </c>
      <c r="L17" s="6">
        <v>6.1638542563136004E-3</v>
      </c>
      <c r="M17" s="6">
        <v>0.323065031596101</v>
      </c>
      <c r="N17" s="6">
        <v>0.36990637218293498</v>
      </c>
      <c r="O17" s="6">
        <v>0.30702859622096201</v>
      </c>
      <c r="P17" s="6">
        <v>0.41394997314170201</v>
      </c>
      <c r="Q17" s="6">
        <v>0.50655666038060199</v>
      </c>
      <c r="R17" s="6">
        <v>7.9493366477694893E-2</v>
      </c>
      <c r="S17" s="6">
        <v>0.43110144930796701</v>
      </c>
      <c r="T17" s="6">
        <v>0.14832685715858601</v>
      </c>
      <c r="U17" s="6">
        <v>0.42057169353344498</v>
      </c>
      <c r="V17" s="6">
        <v>7.4127512027273801E-2</v>
      </c>
      <c r="W17" s="6">
        <v>6.5245377554496303E-2</v>
      </c>
      <c r="X17" s="6">
        <v>0.86062711041822904</v>
      </c>
      <c r="Y17" s="6">
        <v>0.971038642231556</v>
      </c>
      <c r="Z17" s="6">
        <v>1.2573145603565801E-2</v>
      </c>
      <c r="AA17" s="6">
        <v>1.6388212164877899E-2</v>
      </c>
      <c r="AB17" s="6">
        <v>0.74290204147662997</v>
      </c>
      <c r="AC17" s="6">
        <v>0.220785429490403</v>
      </c>
      <c r="AD17" s="6">
        <v>3.63125290329653E-2</v>
      </c>
      <c r="AE17" s="6">
        <v>0.91397241642202998</v>
      </c>
      <c r="AF17" s="6">
        <v>6.0549584863685599E-2</v>
      </c>
      <c r="AG17" s="310">
        <v>2.5477998714283901E-2</v>
      </c>
      <c r="AH17" s="211">
        <v>1.2390000000000001</v>
      </c>
      <c r="AI17" s="211">
        <v>3.2450000000000001</v>
      </c>
      <c r="AJ17" s="212">
        <v>5.1840000000000002</v>
      </c>
      <c r="AK17" s="210">
        <v>1.2649999999999999</v>
      </c>
      <c r="AL17" s="210">
        <v>3.21</v>
      </c>
      <c r="AM17" s="210">
        <v>5.2709999999999999</v>
      </c>
      <c r="AN17" s="203"/>
      <c r="AO17" s="203"/>
      <c r="AP17" s="203"/>
      <c r="AQ17" s="203"/>
      <c r="AR17" s="203">
        <f t="shared" ref="AR17:AR24" si="49">$AN$16*0.81818182</f>
        <v>0.69692727427599999</v>
      </c>
      <c r="AS17" s="203">
        <f t="shared" ref="AS17:AS24" si="50">$AN$16</f>
        <v>0.8518</v>
      </c>
      <c r="AT17" s="203">
        <f t="shared" ref="AT17:AT24" si="51">$AN$16*1.22222222</f>
        <v>1.041088886996</v>
      </c>
      <c r="AU17" s="203">
        <f t="shared" ref="AU17:AU24" si="52">$AO$16*0.81818182</f>
        <v>1.8303545495219997</v>
      </c>
      <c r="AV17" s="203">
        <f t="shared" ref="AV17:AV24" si="53">$AO$16</f>
        <v>2.2370999999999999</v>
      </c>
      <c r="AW17" s="203">
        <f t="shared" ref="AW17:AW24" si="54">$AO$16*1.22222222</f>
        <v>2.7342333283619995</v>
      </c>
      <c r="AX17" s="203">
        <f t="shared" ref="AX17:AX24" si="55">$AP$16*0.81818182</f>
        <v>4.4007545552340002</v>
      </c>
      <c r="AY17" s="203">
        <f t="shared" ref="AY17:AY24" si="56">$AP$16</f>
        <v>5.3787000000000003</v>
      </c>
      <c r="AZ17" s="203">
        <f t="shared" ref="AZ17:AZ24" si="57">$AP$16*1.22222222</f>
        <v>6.5739666547139999</v>
      </c>
      <c r="BB17" s="1" t="str">
        <f t="shared" si="14"/>
        <v>P</v>
      </c>
      <c r="BC17" s="1" t="str">
        <f t="shared" si="15"/>
        <v>P</v>
      </c>
      <c r="BD17" s="1" t="str">
        <f t="shared" si="16"/>
        <v>NP</v>
      </c>
      <c r="BE17" s="1" t="str">
        <f t="shared" si="17"/>
        <v>NO</v>
      </c>
      <c r="BF17" s="1" t="str">
        <f t="shared" si="18"/>
        <v>NO</v>
      </c>
      <c r="BG17" s="1" t="str">
        <f t="shared" si="19"/>
        <v>NO</v>
      </c>
      <c r="BH17" s="1" t="str">
        <f t="shared" si="20"/>
        <v>NO</v>
      </c>
      <c r="BJ17" s="12">
        <v>11</v>
      </c>
      <c r="BK17" s="1" t="str">
        <f t="shared" si="48"/>
        <v>P</v>
      </c>
      <c r="BL17" s="1" t="str">
        <f t="shared" si="21"/>
        <v>P</v>
      </c>
      <c r="BM17" s="1" t="str">
        <f t="shared" si="22"/>
        <v>NP</v>
      </c>
      <c r="BN17" s="1" t="str">
        <f t="shared" si="23"/>
        <v>NO</v>
      </c>
      <c r="BO17" s="1" t="str">
        <f t="shared" si="24"/>
        <v>NO</v>
      </c>
      <c r="BP17" s="1" t="str">
        <f t="shared" si="25"/>
        <v>NO</v>
      </c>
      <c r="BQ17" s="1" t="str">
        <f t="shared" si="26"/>
        <v>NO</v>
      </c>
      <c r="BS17" s="1" t="str">
        <f t="shared" si="27"/>
        <v>TN</v>
      </c>
      <c r="BT17" s="1" t="str">
        <f t="shared" si="28"/>
        <v>TN</v>
      </c>
      <c r="BU17" s="1" t="str">
        <f t="shared" si="29"/>
        <v>TP</v>
      </c>
      <c r="BV17" s="1" t="str">
        <f t="shared" si="30"/>
        <v>NO</v>
      </c>
      <c r="BW17" s="1" t="str">
        <f t="shared" si="31"/>
        <v>NO</v>
      </c>
      <c r="BX17" s="1" t="str">
        <f t="shared" si="32"/>
        <v>YES</v>
      </c>
      <c r="BY17" s="244" t="str">
        <f t="shared" si="33"/>
        <v>YES</v>
      </c>
      <c r="BZ17" s="244" t="str">
        <f t="shared" si="34"/>
        <v>NO</v>
      </c>
      <c r="CA17" s="244" t="str">
        <f t="shared" si="35"/>
        <v>NO</v>
      </c>
      <c r="CB17" s="244" t="str">
        <f t="shared" si="36"/>
        <v>NO</v>
      </c>
      <c r="CC17" s="244" t="str">
        <f t="shared" si="37"/>
        <v>NO</v>
      </c>
      <c r="CD17" s="244" t="str">
        <f t="shared" si="0"/>
        <v>NO</v>
      </c>
      <c r="CE17" s="1" t="str">
        <f t="shared" si="1"/>
        <v>NO</v>
      </c>
      <c r="CF17" s="1" t="str">
        <f t="shared" si="2"/>
        <v>NO</v>
      </c>
      <c r="CG17" s="1" t="str">
        <f t="shared" si="3"/>
        <v>NO</v>
      </c>
      <c r="CH17" s="1" t="str">
        <f t="shared" si="4"/>
        <v>NO</v>
      </c>
      <c r="CI17" s="244" t="str">
        <f t="shared" si="38"/>
        <v>NO</v>
      </c>
      <c r="CJ17" s="244" t="str">
        <f t="shared" si="39"/>
        <v>NO</v>
      </c>
      <c r="CK17" s="244" t="str">
        <f t="shared" si="40"/>
        <v>NO</v>
      </c>
      <c r="CL17" s="244" t="str">
        <f t="shared" si="41"/>
        <v>NO</v>
      </c>
      <c r="CM17" s="244" t="str">
        <f t="shared" si="42"/>
        <v>NO</v>
      </c>
      <c r="CN17" s="244" t="str">
        <f t="shared" si="43"/>
        <v>NO</v>
      </c>
      <c r="CO17" s="244" t="str">
        <f t="shared" si="44"/>
        <v>NO</v>
      </c>
      <c r="CP17" s="244" t="str">
        <f t="shared" si="45"/>
        <v>NO</v>
      </c>
      <c r="CQ17" s="244" t="str">
        <f t="shared" si="46"/>
        <v>NO</v>
      </c>
      <c r="CR17" s="244" t="str">
        <f t="shared" si="47"/>
        <v>NO</v>
      </c>
    </row>
    <row r="18" spans="1:96">
      <c r="A18" s="64"/>
      <c r="B18" s="15"/>
      <c r="C18" s="15"/>
      <c r="D18" s="15"/>
      <c r="E18" s="15"/>
      <c r="F18" s="15"/>
      <c r="G18" s="15"/>
      <c r="H18" s="65"/>
      <c r="I18" s="52" t="s">
        <v>103</v>
      </c>
      <c r="J18" s="6">
        <v>0.99165291819728696</v>
      </c>
      <c r="K18" s="6">
        <v>2.1832275463986501E-3</v>
      </c>
      <c r="L18" s="6">
        <v>6.1638542563136004E-3</v>
      </c>
      <c r="M18" s="6">
        <v>0.323065031596101</v>
      </c>
      <c r="N18" s="6">
        <v>0.36990637218293498</v>
      </c>
      <c r="O18" s="6">
        <v>0.30702859622096201</v>
      </c>
      <c r="P18" s="6">
        <v>0.41394997314170201</v>
      </c>
      <c r="Q18" s="6">
        <v>0.50655666038060199</v>
      </c>
      <c r="R18" s="6">
        <v>7.9493366477694893E-2</v>
      </c>
      <c r="S18" s="6">
        <v>0.91217014867069102</v>
      </c>
      <c r="T18" s="6">
        <v>7.6319954992374803E-2</v>
      </c>
      <c r="U18" s="6">
        <v>1.1509896336934E-2</v>
      </c>
      <c r="V18" s="6">
        <v>0.89144945593226499</v>
      </c>
      <c r="W18" s="6">
        <v>9.72098180110402E-2</v>
      </c>
      <c r="X18" s="6">
        <v>1.1340726056694599E-2</v>
      </c>
      <c r="Y18" s="6">
        <v>0.971038642231556</v>
      </c>
      <c r="Z18" s="6">
        <v>1.2573145603565801E-2</v>
      </c>
      <c r="AA18" s="6">
        <v>1.6388212164877899E-2</v>
      </c>
      <c r="AB18" s="6">
        <v>0.74290204147662997</v>
      </c>
      <c r="AC18" s="6">
        <v>0.220785429490403</v>
      </c>
      <c r="AD18" s="6">
        <v>3.63125290329653E-2</v>
      </c>
      <c r="AE18" s="6">
        <v>0.91397241642202998</v>
      </c>
      <c r="AF18" s="6">
        <v>6.0549584863685599E-2</v>
      </c>
      <c r="AG18" s="310">
        <v>2.5477998714283901E-2</v>
      </c>
      <c r="AH18" s="211">
        <v>1.0109999999999999</v>
      </c>
      <c r="AI18" s="211">
        <v>2.379</v>
      </c>
      <c r="AJ18" s="212">
        <v>5.3380000000000001</v>
      </c>
      <c r="AK18" s="210">
        <v>1.008</v>
      </c>
      <c r="AL18" s="210">
        <v>2.3889999999999998</v>
      </c>
      <c r="AM18" s="210">
        <v>5.4850000000000003</v>
      </c>
      <c r="AN18" s="203"/>
      <c r="AO18" s="203"/>
      <c r="AP18" s="203"/>
      <c r="AQ18" s="203"/>
      <c r="AR18" s="203">
        <f t="shared" si="49"/>
        <v>0.69692727427599999</v>
      </c>
      <c r="AS18" s="203">
        <f t="shared" si="50"/>
        <v>0.8518</v>
      </c>
      <c r="AT18" s="203">
        <f t="shared" si="51"/>
        <v>1.041088886996</v>
      </c>
      <c r="AU18" s="203">
        <f t="shared" si="52"/>
        <v>1.8303545495219997</v>
      </c>
      <c r="AV18" s="203">
        <f t="shared" si="53"/>
        <v>2.2370999999999999</v>
      </c>
      <c r="AW18" s="203">
        <f t="shared" si="54"/>
        <v>2.7342333283619995</v>
      </c>
      <c r="AX18" s="203">
        <f t="shared" si="55"/>
        <v>4.4007545552340002</v>
      </c>
      <c r="AY18" s="203">
        <f t="shared" si="56"/>
        <v>5.3787000000000003</v>
      </c>
      <c r="AZ18" s="203">
        <f t="shared" si="57"/>
        <v>6.5739666547139999</v>
      </c>
      <c r="BB18" s="1" t="str">
        <f t="shared" si="14"/>
        <v>NA</v>
      </c>
      <c r="BC18" s="1" t="str">
        <f t="shared" si="15"/>
        <v>NA</v>
      </c>
      <c r="BD18" s="1" t="str">
        <f t="shared" si="16"/>
        <v>NP</v>
      </c>
      <c r="BE18" s="1" t="str">
        <f t="shared" si="17"/>
        <v>NO</v>
      </c>
      <c r="BF18" s="1" t="str">
        <f t="shared" si="18"/>
        <v>NO</v>
      </c>
      <c r="BG18" s="1" t="str">
        <f t="shared" si="19"/>
        <v>NO</v>
      </c>
      <c r="BH18" s="1" t="str">
        <f t="shared" si="20"/>
        <v>YES</v>
      </c>
      <c r="BJ18" s="12">
        <v>52</v>
      </c>
      <c r="BK18" s="1" t="str">
        <f t="shared" si="48"/>
        <v>NA</v>
      </c>
      <c r="BL18" s="1" t="str">
        <f t="shared" si="21"/>
        <v>NA</v>
      </c>
      <c r="BM18" s="1" t="str">
        <f t="shared" si="22"/>
        <v>NA</v>
      </c>
      <c r="BN18" s="1" t="str">
        <f t="shared" si="23"/>
        <v>NO</v>
      </c>
      <c r="BO18" s="1" t="str">
        <f t="shared" si="24"/>
        <v>NO</v>
      </c>
      <c r="BP18" s="1" t="str">
        <f t="shared" si="25"/>
        <v>NO</v>
      </c>
      <c r="BQ18" s="1" t="str">
        <f t="shared" si="26"/>
        <v>YES</v>
      </c>
      <c r="BS18" s="1" t="str">
        <f t="shared" si="27"/>
        <v>TN</v>
      </c>
      <c r="BT18" s="1" t="str">
        <f t="shared" si="28"/>
        <v>TN</v>
      </c>
      <c r="BU18" s="1" t="str">
        <f t="shared" si="29"/>
        <v>FP</v>
      </c>
      <c r="BV18" s="1" t="str">
        <f t="shared" si="30"/>
        <v>NO</v>
      </c>
      <c r="BW18" s="1" t="str">
        <f t="shared" si="31"/>
        <v>NO</v>
      </c>
      <c r="BX18" s="1" t="str">
        <f t="shared" si="32"/>
        <v>NO</v>
      </c>
      <c r="BY18" s="244" t="str">
        <f t="shared" si="33"/>
        <v>YES</v>
      </c>
      <c r="BZ18" s="244" t="str">
        <f t="shared" si="34"/>
        <v>NO</v>
      </c>
      <c r="CA18" s="244" t="str">
        <f t="shared" si="35"/>
        <v>NO</v>
      </c>
      <c r="CB18" s="244" t="str">
        <f t="shared" si="36"/>
        <v>NO</v>
      </c>
      <c r="CC18" s="244" t="str">
        <f t="shared" si="37"/>
        <v>NO</v>
      </c>
      <c r="CD18" s="244" t="str">
        <f t="shared" si="0"/>
        <v>YES</v>
      </c>
      <c r="CE18" s="1" t="str">
        <f t="shared" si="1"/>
        <v>NO</v>
      </c>
      <c r="CF18" s="1" t="str">
        <f t="shared" si="2"/>
        <v>NO</v>
      </c>
      <c r="CG18" s="1" t="str">
        <f t="shared" si="3"/>
        <v>NO</v>
      </c>
      <c r="CH18" s="1" t="str">
        <f t="shared" si="4"/>
        <v>YES</v>
      </c>
      <c r="CI18" s="244" t="str">
        <f t="shared" si="38"/>
        <v>NO</v>
      </c>
      <c r="CJ18" s="244" t="str">
        <f t="shared" si="39"/>
        <v>NO</v>
      </c>
      <c r="CK18" s="244" t="str">
        <f t="shared" si="40"/>
        <v>NO</v>
      </c>
      <c r="CL18" s="244" t="str">
        <f t="shared" si="41"/>
        <v>NO</v>
      </c>
      <c r="CM18" s="244" t="str">
        <f t="shared" si="42"/>
        <v>NO</v>
      </c>
      <c r="CN18" s="244" t="str">
        <f t="shared" si="43"/>
        <v>YES</v>
      </c>
      <c r="CO18" s="244" t="str">
        <f t="shared" si="44"/>
        <v>NO</v>
      </c>
      <c r="CP18" s="244" t="str">
        <f t="shared" si="45"/>
        <v>NO</v>
      </c>
      <c r="CQ18" s="244" t="str">
        <f t="shared" si="46"/>
        <v>NO</v>
      </c>
      <c r="CR18" s="244" t="str">
        <f t="shared" si="47"/>
        <v>YES</v>
      </c>
    </row>
    <row r="19" spans="1:96">
      <c r="A19" s="64"/>
      <c r="B19" s="15"/>
      <c r="C19" s="15"/>
      <c r="D19" s="15"/>
      <c r="E19" s="15"/>
      <c r="F19" s="15"/>
      <c r="G19" s="15"/>
      <c r="H19" s="65"/>
      <c r="I19" s="52" t="s">
        <v>15</v>
      </c>
      <c r="J19" s="6">
        <v>0.99165291819728696</v>
      </c>
      <c r="K19" s="6">
        <v>2.1832275463986501E-3</v>
      </c>
      <c r="L19" s="6">
        <v>6.1638542563136004E-3</v>
      </c>
      <c r="M19" s="6">
        <v>0.323065031596101</v>
      </c>
      <c r="N19" s="6">
        <v>0.36990637218293498</v>
      </c>
      <c r="O19" s="6">
        <v>0.30702859622096201</v>
      </c>
      <c r="P19" s="6">
        <v>0.70107921497190695</v>
      </c>
      <c r="Q19" s="6">
        <v>0.20311324016087901</v>
      </c>
      <c r="R19" s="6">
        <v>9.5807544867213296E-2</v>
      </c>
      <c r="S19" s="6">
        <v>0.99877050969880499</v>
      </c>
      <c r="T19" s="6">
        <v>4.0127175395754302E-4</v>
      </c>
      <c r="U19" s="6">
        <v>8.2821854723724698E-4</v>
      </c>
      <c r="V19" s="6">
        <v>0.162304091000564</v>
      </c>
      <c r="W19" s="6">
        <v>0.63821617077569004</v>
      </c>
      <c r="X19" s="6">
        <v>0.19947973822374401</v>
      </c>
      <c r="Y19" s="6">
        <v>3.8790231877846103E-2</v>
      </c>
      <c r="Z19" s="6">
        <v>0.83858807380094802</v>
      </c>
      <c r="AA19" s="6">
        <v>0.122621694321205</v>
      </c>
      <c r="AB19" s="6">
        <v>0.36651628227844402</v>
      </c>
      <c r="AC19" s="6">
        <v>0.37581299658579198</v>
      </c>
      <c r="AD19" s="6">
        <v>0.257670721135763</v>
      </c>
      <c r="AE19" s="6">
        <v>0.77664863818634999</v>
      </c>
      <c r="AF19" s="6">
        <v>0.108927102334402</v>
      </c>
      <c r="AG19" s="310">
        <v>0.114424259479247</v>
      </c>
      <c r="AH19" s="211">
        <v>0.745</v>
      </c>
      <c r="AI19" s="211">
        <v>2.6179999999999999</v>
      </c>
      <c r="AJ19" s="212">
        <v>5.6070000000000002</v>
      </c>
      <c r="AK19" s="210">
        <v>0.70799999999999996</v>
      </c>
      <c r="AL19" s="210">
        <v>2.6139999999999999</v>
      </c>
      <c r="AM19" s="210">
        <v>5.6349999999999998</v>
      </c>
      <c r="AN19" s="203"/>
      <c r="AO19" s="203"/>
      <c r="AP19" s="203"/>
      <c r="AQ19" s="203"/>
      <c r="AR19" s="203">
        <f t="shared" si="49"/>
        <v>0.69692727427599999</v>
      </c>
      <c r="AS19" s="203">
        <f t="shared" si="50"/>
        <v>0.8518</v>
      </c>
      <c r="AT19" s="203">
        <f t="shared" si="51"/>
        <v>1.041088886996</v>
      </c>
      <c r="AU19" s="203">
        <f t="shared" si="52"/>
        <v>1.8303545495219997</v>
      </c>
      <c r="AV19" s="203">
        <f t="shared" si="53"/>
        <v>2.2370999999999999</v>
      </c>
      <c r="AW19" s="203">
        <f t="shared" si="54"/>
        <v>2.7342333283619995</v>
      </c>
      <c r="AX19" s="203">
        <f t="shared" si="55"/>
        <v>4.4007545552340002</v>
      </c>
      <c r="AY19" s="203">
        <f t="shared" si="56"/>
        <v>5.3787000000000003</v>
      </c>
      <c r="AZ19" s="203">
        <f t="shared" si="57"/>
        <v>6.5739666547139999</v>
      </c>
      <c r="BB19" s="1" t="str">
        <f t="shared" si="14"/>
        <v>NP</v>
      </c>
      <c r="BC19" s="1" t="str">
        <f t="shared" si="15"/>
        <v>NA</v>
      </c>
      <c r="BD19" s="1" t="str">
        <f t="shared" si="16"/>
        <v>NA</v>
      </c>
      <c r="BE19" s="1" t="str">
        <f t="shared" si="17"/>
        <v>NO</v>
      </c>
      <c r="BF19" s="1" t="str">
        <f t="shared" si="18"/>
        <v>NO</v>
      </c>
      <c r="BG19" s="1" t="str">
        <f t="shared" si="19"/>
        <v>NO</v>
      </c>
      <c r="BH19" s="1" t="str">
        <f t="shared" si="20"/>
        <v>YES</v>
      </c>
      <c r="BJ19" s="12">
        <v>419</v>
      </c>
      <c r="BK19" s="1" t="str">
        <f t="shared" si="48"/>
        <v>NP</v>
      </c>
      <c r="BL19" s="1" t="str">
        <f t="shared" si="21"/>
        <v>NA</v>
      </c>
      <c r="BM19" s="1" t="str">
        <f t="shared" si="22"/>
        <v>NA</v>
      </c>
      <c r="BN19" s="1" t="str">
        <f t="shared" si="23"/>
        <v>NO</v>
      </c>
      <c r="BO19" s="1" t="str">
        <f t="shared" si="24"/>
        <v>NO</v>
      </c>
      <c r="BP19" s="1" t="str">
        <f t="shared" si="25"/>
        <v>NO</v>
      </c>
      <c r="BQ19" s="1" t="str">
        <f t="shared" si="26"/>
        <v>YES</v>
      </c>
      <c r="BS19" s="1" t="str">
        <f t="shared" si="27"/>
        <v>TP</v>
      </c>
      <c r="BT19" s="1" t="str">
        <f t="shared" si="28"/>
        <v>TN</v>
      </c>
      <c r="BU19" s="1" t="str">
        <f t="shared" si="29"/>
        <v>TN</v>
      </c>
      <c r="BV19" s="1" t="str">
        <f t="shared" si="30"/>
        <v>NO</v>
      </c>
      <c r="BW19" s="1" t="str">
        <f t="shared" si="31"/>
        <v>NO</v>
      </c>
      <c r="BX19" s="1" t="str">
        <f t="shared" si="32"/>
        <v>YES</v>
      </c>
      <c r="BY19" s="244" t="str">
        <f t="shared" si="33"/>
        <v>YES</v>
      </c>
      <c r="BZ19" s="244" t="str">
        <f t="shared" si="34"/>
        <v>NO</v>
      </c>
      <c r="CA19" s="244" t="str">
        <f t="shared" si="35"/>
        <v>NO</v>
      </c>
      <c r="CB19" s="244" t="str">
        <f t="shared" si="36"/>
        <v>NO</v>
      </c>
      <c r="CC19" s="244" t="str">
        <f t="shared" si="37"/>
        <v>NO</v>
      </c>
      <c r="CD19" s="244" t="str">
        <f t="shared" si="0"/>
        <v>NO</v>
      </c>
      <c r="CE19" s="1" t="str">
        <f t="shared" si="1"/>
        <v>NO</v>
      </c>
      <c r="CF19" s="1" t="str">
        <f t="shared" si="2"/>
        <v>NO</v>
      </c>
      <c r="CG19" s="1" t="str">
        <f t="shared" si="3"/>
        <v>NO</v>
      </c>
      <c r="CH19" s="1" t="str">
        <f t="shared" si="4"/>
        <v>NO</v>
      </c>
      <c r="CI19" s="244" t="str">
        <f t="shared" si="38"/>
        <v>NO</v>
      </c>
      <c r="CJ19" s="244" t="str">
        <f t="shared" si="39"/>
        <v>NO</v>
      </c>
      <c r="CK19" s="244" t="str">
        <f t="shared" si="40"/>
        <v>NO</v>
      </c>
      <c r="CL19" s="244" t="str">
        <f t="shared" si="41"/>
        <v>NO</v>
      </c>
      <c r="CM19" s="244" t="str">
        <f t="shared" si="42"/>
        <v>NO</v>
      </c>
      <c r="CN19" s="244" t="str">
        <f t="shared" si="43"/>
        <v>NO</v>
      </c>
      <c r="CO19" s="244" t="str">
        <f t="shared" si="44"/>
        <v>NO</v>
      </c>
      <c r="CP19" s="244" t="str">
        <f t="shared" si="45"/>
        <v>NO</v>
      </c>
      <c r="CQ19" s="244" t="str">
        <f t="shared" si="46"/>
        <v>NO</v>
      </c>
      <c r="CR19" s="244" t="str">
        <f t="shared" si="47"/>
        <v>NO</v>
      </c>
    </row>
    <row r="20" spans="1:96">
      <c r="A20" s="64"/>
      <c r="B20" s="15"/>
      <c r="C20" s="15"/>
      <c r="D20" s="15"/>
      <c r="E20" s="15"/>
      <c r="F20" s="15"/>
      <c r="G20" s="15"/>
      <c r="H20" s="65"/>
      <c r="I20" s="52" t="s">
        <v>104</v>
      </c>
      <c r="J20" s="6">
        <v>0.99165291819728696</v>
      </c>
      <c r="K20" s="6">
        <v>2.1832275463986501E-3</v>
      </c>
      <c r="L20" s="6">
        <v>6.1638542563136004E-3</v>
      </c>
      <c r="M20" s="6">
        <v>0.323065031596101</v>
      </c>
      <c r="N20" s="6">
        <v>0.36990637218293498</v>
      </c>
      <c r="O20" s="6">
        <v>0.30702859622096201</v>
      </c>
      <c r="P20" s="6">
        <v>0.41394997314170201</v>
      </c>
      <c r="Q20" s="6">
        <v>0.50655666038060199</v>
      </c>
      <c r="R20" s="6">
        <v>7.9493366477694893E-2</v>
      </c>
      <c r="S20" s="6">
        <v>0.91217014867069102</v>
      </c>
      <c r="T20" s="6">
        <v>7.6319954992374803E-2</v>
      </c>
      <c r="U20" s="6">
        <v>1.1509896336934E-2</v>
      </c>
      <c r="V20" s="6">
        <v>0.89144945593226499</v>
      </c>
      <c r="W20" s="6">
        <v>9.72098180110402E-2</v>
      </c>
      <c r="X20" s="6">
        <v>1.1340726056694599E-2</v>
      </c>
      <c r="Y20" s="6">
        <v>0.971038642231556</v>
      </c>
      <c r="Z20" s="6">
        <v>1.2573145603565801E-2</v>
      </c>
      <c r="AA20" s="6">
        <v>1.6388212164877899E-2</v>
      </c>
      <c r="AB20" s="6">
        <v>0.74290204147662997</v>
      </c>
      <c r="AC20" s="6">
        <v>0.220785429490403</v>
      </c>
      <c r="AD20" s="6">
        <v>3.63125290329653E-2</v>
      </c>
      <c r="AE20" s="6">
        <v>0.91397241642202998</v>
      </c>
      <c r="AF20" s="6">
        <v>6.0549584863685599E-2</v>
      </c>
      <c r="AG20" s="310">
        <v>2.5477998714283901E-2</v>
      </c>
      <c r="AH20" s="211">
        <v>1.004</v>
      </c>
      <c r="AI20" s="211">
        <v>2.423</v>
      </c>
      <c r="AJ20" s="212">
        <v>5.4740000000000002</v>
      </c>
      <c r="AK20" s="210">
        <v>0.98699999999999999</v>
      </c>
      <c r="AL20" s="210">
        <v>2.3940000000000001</v>
      </c>
      <c r="AM20" s="210">
        <v>5.6639999999999997</v>
      </c>
      <c r="AN20" s="203"/>
      <c r="AO20" s="203"/>
      <c r="AP20" s="203"/>
      <c r="AQ20" s="203"/>
      <c r="AR20" s="203">
        <f t="shared" si="49"/>
        <v>0.69692727427599999</v>
      </c>
      <c r="AS20" s="203">
        <f t="shared" si="50"/>
        <v>0.8518</v>
      </c>
      <c r="AT20" s="203">
        <f t="shared" si="51"/>
        <v>1.041088886996</v>
      </c>
      <c r="AU20" s="203">
        <f t="shared" si="52"/>
        <v>1.8303545495219997</v>
      </c>
      <c r="AV20" s="203">
        <f t="shared" si="53"/>
        <v>2.2370999999999999</v>
      </c>
      <c r="AW20" s="203">
        <f t="shared" si="54"/>
        <v>2.7342333283619995</v>
      </c>
      <c r="AX20" s="203">
        <f t="shared" si="55"/>
        <v>4.4007545552340002</v>
      </c>
      <c r="AY20" s="203">
        <f t="shared" si="56"/>
        <v>5.3787000000000003</v>
      </c>
      <c r="AZ20" s="203">
        <f t="shared" si="57"/>
        <v>6.5739666547139999</v>
      </c>
      <c r="BB20" s="1" t="str">
        <f t="shared" si="14"/>
        <v>NA</v>
      </c>
      <c r="BC20" s="1" t="str">
        <f t="shared" si="15"/>
        <v>NA</v>
      </c>
      <c r="BD20" s="1" t="str">
        <f t="shared" si="16"/>
        <v>NA</v>
      </c>
      <c r="BE20" s="1" t="str">
        <f t="shared" si="17"/>
        <v>NO</v>
      </c>
      <c r="BF20" s="1" t="str">
        <f t="shared" si="18"/>
        <v>NO</v>
      </c>
      <c r="BG20" s="1" t="str">
        <f t="shared" si="19"/>
        <v>NO</v>
      </c>
      <c r="BH20" s="1" t="str">
        <f t="shared" si="20"/>
        <v>YES</v>
      </c>
      <c r="BJ20" s="12">
        <v>25</v>
      </c>
      <c r="BK20" s="1" t="str">
        <f t="shared" si="48"/>
        <v>NA</v>
      </c>
      <c r="BL20" s="1" t="str">
        <f t="shared" si="21"/>
        <v>NA</v>
      </c>
      <c r="BM20" s="1" t="str">
        <f t="shared" si="22"/>
        <v>NA</v>
      </c>
      <c r="BN20" s="1" t="str">
        <f t="shared" si="23"/>
        <v>NO</v>
      </c>
      <c r="BO20" s="1" t="str">
        <f t="shared" si="24"/>
        <v>NO</v>
      </c>
      <c r="BP20" s="1" t="str">
        <f t="shared" si="25"/>
        <v>NO</v>
      </c>
      <c r="BQ20" s="1" t="str">
        <f t="shared" si="26"/>
        <v>YES</v>
      </c>
      <c r="BS20" s="1" t="str">
        <f t="shared" si="27"/>
        <v>TN</v>
      </c>
      <c r="BT20" s="1" t="str">
        <f t="shared" si="28"/>
        <v>TN</v>
      </c>
      <c r="BU20" s="1" t="str">
        <f t="shared" si="29"/>
        <v>TN</v>
      </c>
      <c r="BV20" s="1" t="str">
        <f t="shared" si="30"/>
        <v>NO</v>
      </c>
      <c r="BW20" s="1" t="str">
        <f t="shared" si="31"/>
        <v>NO</v>
      </c>
      <c r="BX20" s="1" t="str">
        <f t="shared" si="32"/>
        <v>NO</v>
      </c>
      <c r="BY20" s="244" t="str">
        <f t="shared" si="33"/>
        <v>YES</v>
      </c>
      <c r="BZ20" s="244" t="str">
        <f t="shared" si="34"/>
        <v>NO</v>
      </c>
      <c r="CA20" s="244" t="str">
        <f t="shared" si="35"/>
        <v>NO</v>
      </c>
      <c r="CB20" s="244" t="str">
        <f t="shared" si="36"/>
        <v>NO</v>
      </c>
      <c r="CC20" s="244" t="str">
        <f t="shared" si="37"/>
        <v>NO</v>
      </c>
      <c r="CD20" s="244" t="str">
        <f t="shared" si="0"/>
        <v>NO</v>
      </c>
      <c r="CE20" s="1" t="str">
        <f t="shared" si="1"/>
        <v>NO</v>
      </c>
      <c r="CF20" s="1" t="str">
        <f t="shared" si="2"/>
        <v>NO</v>
      </c>
      <c r="CG20" s="1" t="str">
        <f t="shared" si="3"/>
        <v>NO</v>
      </c>
      <c r="CH20" s="1" t="str">
        <f t="shared" si="4"/>
        <v>NO</v>
      </c>
      <c r="CI20" s="244" t="str">
        <f t="shared" si="38"/>
        <v>NO</v>
      </c>
      <c r="CJ20" s="244" t="str">
        <f t="shared" si="39"/>
        <v>NO</v>
      </c>
      <c r="CK20" s="244" t="str">
        <f t="shared" si="40"/>
        <v>NO</v>
      </c>
      <c r="CL20" s="244" t="str">
        <f t="shared" si="41"/>
        <v>NO</v>
      </c>
      <c r="CM20" s="244" t="str">
        <f t="shared" si="42"/>
        <v>NO</v>
      </c>
      <c r="CN20" s="244" t="str">
        <f t="shared" si="43"/>
        <v>NO</v>
      </c>
      <c r="CO20" s="244" t="str">
        <f t="shared" si="44"/>
        <v>NO</v>
      </c>
      <c r="CP20" s="244" t="str">
        <f t="shared" si="45"/>
        <v>NO</v>
      </c>
      <c r="CQ20" s="244" t="str">
        <f t="shared" si="46"/>
        <v>NO</v>
      </c>
      <c r="CR20" s="244" t="str">
        <f t="shared" si="47"/>
        <v>NO</v>
      </c>
    </row>
    <row r="21" spans="1:96">
      <c r="A21" s="64"/>
      <c r="B21" s="15"/>
      <c r="C21" s="15"/>
      <c r="D21" s="15"/>
      <c r="E21" s="15"/>
      <c r="F21" s="15"/>
      <c r="G21" s="15"/>
      <c r="H21" s="65"/>
      <c r="I21" s="52" t="s">
        <v>102</v>
      </c>
      <c r="J21" s="6">
        <v>0.99165291819728696</v>
      </c>
      <c r="K21" s="6">
        <v>2.1832275463986501E-3</v>
      </c>
      <c r="L21" s="6">
        <v>6.1638542563136004E-3</v>
      </c>
      <c r="M21" s="6">
        <v>0.323065031596101</v>
      </c>
      <c r="N21" s="6">
        <v>0.36990637218293498</v>
      </c>
      <c r="O21" s="6">
        <v>0.30702859622096201</v>
      </c>
      <c r="P21" s="6">
        <v>0.41394997314170201</v>
      </c>
      <c r="Q21" s="6">
        <v>0.50655666038060199</v>
      </c>
      <c r="R21" s="6">
        <v>7.9493366477694893E-2</v>
      </c>
      <c r="S21" s="6">
        <v>0.43110144930796701</v>
      </c>
      <c r="T21" s="6">
        <v>0.14832685715858601</v>
      </c>
      <c r="U21" s="6">
        <v>0.42057169353344498</v>
      </c>
      <c r="V21" s="6">
        <v>7.4127512027273801E-2</v>
      </c>
      <c r="W21" s="6">
        <v>6.5245377554496303E-2</v>
      </c>
      <c r="X21" s="6">
        <v>0.86062711041822904</v>
      </c>
      <c r="Y21" s="6">
        <v>0.971038642231556</v>
      </c>
      <c r="Z21" s="6">
        <v>1.2573145603565801E-2</v>
      </c>
      <c r="AA21" s="6">
        <v>1.6388212164877899E-2</v>
      </c>
      <c r="AB21" s="6">
        <v>0.74290204147662997</v>
      </c>
      <c r="AC21" s="6">
        <v>0.220785429490403</v>
      </c>
      <c r="AD21" s="6">
        <v>3.63125290329653E-2</v>
      </c>
      <c r="AE21" s="6">
        <v>0.91397241642202998</v>
      </c>
      <c r="AF21" s="6">
        <v>6.0549584863685599E-2</v>
      </c>
      <c r="AG21" s="310">
        <v>2.5477998714283901E-2</v>
      </c>
      <c r="AH21" s="211">
        <v>1.28</v>
      </c>
      <c r="AI21" s="211">
        <v>3.1030000000000002</v>
      </c>
      <c r="AJ21" s="212">
        <v>5.2190000000000003</v>
      </c>
      <c r="AK21" s="210">
        <v>1.236</v>
      </c>
      <c r="AL21" s="210">
        <v>3.262</v>
      </c>
      <c r="AM21" s="210">
        <v>5.3049999999999997</v>
      </c>
      <c r="AN21" s="203"/>
      <c r="AO21" s="203"/>
      <c r="AP21" s="203"/>
      <c r="AQ21" s="203"/>
      <c r="AR21" s="203">
        <f t="shared" si="49"/>
        <v>0.69692727427599999</v>
      </c>
      <c r="AS21" s="203">
        <f t="shared" si="50"/>
        <v>0.8518</v>
      </c>
      <c r="AT21" s="203">
        <f t="shared" si="51"/>
        <v>1.041088886996</v>
      </c>
      <c r="AU21" s="203">
        <f t="shared" si="52"/>
        <v>1.8303545495219997</v>
      </c>
      <c r="AV21" s="203">
        <f t="shared" si="53"/>
        <v>2.2370999999999999</v>
      </c>
      <c r="AW21" s="203">
        <f t="shared" si="54"/>
        <v>2.7342333283619995</v>
      </c>
      <c r="AX21" s="203">
        <f t="shared" si="55"/>
        <v>4.4007545552340002</v>
      </c>
      <c r="AY21" s="203">
        <f t="shared" si="56"/>
        <v>5.3787000000000003</v>
      </c>
      <c r="AZ21" s="203">
        <f t="shared" si="57"/>
        <v>6.5739666547139999</v>
      </c>
      <c r="BB21" s="1" t="str">
        <f t="shared" si="14"/>
        <v>P</v>
      </c>
      <c r="BC21" s="1" t="str">
        <f t="shared" si="15"/>
        <v>P</v>
      </c>
      <c r="BD21" s="1" t="str">
        <f t="shared" si="16"/>
        <v>NP</v>
      </c>
      <c r="BE21" s="1" t="str">
        <f t="shared" si="17"/>
        <v>NO</v>
      </c>
      <c r="BF21" s="1" t="str">
        <f t="shared" si="18"/>
        <v>NO</v>
      </c>
      <c r="BG21" s="1" t="str">
        <f t="shared" si="19"/>
        <v>NO</v>
      </c>
      <c r="BH21" s="1" t="str">
        <f t="shared" si="20"/>
        <v>NO</v>
      </c>
      <c r="BJ21" s="12">
        <v>35</v>
      </c>
      <c r="BK21" s="1" t="str">
        <f t="shared" si="48"/>
        <v>P</v>
      </c>
      <c r="BL21" s="1" t="str">
        <f t="shared" si="21"/>
        <v>P</v>
      </c>
      <c r="BM21" s="1" t="str">
        <f t="shared" si="22"/>
        <v>NP</v>
      </c>
      <c r="BN21" s="1" t="str">
        <f t="shared" si="23"/>
        <v>NO</v>
      </c>
      <c r="BO21" s="1" t="str">
        <f t="shared" si="24"/>
        <v>NO</v>
      </c>
      <c r="BP21" s="1" t="str">
        <f t="shared" si="25"/>
        <v>NO</v>
      </c>
      <c r="BQ21" s="1" t="str">
        <f t="shared" si="26"/>
        <v>NO</v>
      </c>
      <c r="BS21" s="1" t="str">
        <f t="shared" si="27"/>
        <v>TN</v>
      </c>
      <c r="BT21" s="1" t="str">
        <f t="shared" si="28"/>
        <v>TN</v>
      </c>
      <c r="BU21" s="1" t="str">
        <f t="shared" si="29"/>
        <v>TP</v>
      </c>
      <c r="BV21" s="1" t="str">
        <f t="shared" si="30"/>
        <v>NO</v>
      </c>
      <c r="BW21" s="1" t="str">
        <f t="shared" si="31"/>
        <v>NO</v>
      </c>
      <c r="BX21" s="1" t="str">
        <f t="shared" si="32"/>
        <v>YES</v>
      </c>
      <c r="BY21" s="244" t="str">
        <f t="shared" si="33"/>
        <v>YES</v>
      </c>
      <c r="BZ21" s="244" t="str">
        <f t="shared" si="34"/>
        <v>NO</v>
      </c>
      <c r="CA21" s="244" t="str">
        <f t="shared" si="35"/>
        <v>NO</v>
      </c>
      <c r="CB21" s="244" t="str">
        <f t="shared" si="36"/>
        <v>NO</v>
      </c>
      <c r="CC21" s="244" t="str">
        <f t="shared" si="37"/>
        <v>NO</v>
      </c>
      <c r="CD21" s="244" t="str">
        <f t="shared" si="0"/>
        <v>NO</v>
      </c>
      <c r="CE21" s="1" t="str">
        <f t="shared" si="1"/>
        <v>NO</v>
      </c>
      <c r="CF21" s="1" t="str">
        <f t="shared" si="2"/>
        <v>NO</v>
      </c>
      <c r="CG21" s="1" t="str">
        <f t="shared" si="3"/>
        <v>NO</v>
      </c>
      <c r="CH21" s="1" t="str">
        <f t="shared" si="4"/>
        <v>NO</v>
      </c>
      <c r="CI21" s="244" t="str">
        <f t="shared" si="38"/>
        <v>NO</v>
      </c>
      <c r="CJ21" s="244" t="str">
        <f t="shared" si="39"/>
        <v>NO</v>
      </c>
      <c r="CK21" s="244" t="str">
        <f t="shared" si="40"/>
        <v>NO</v>
      </c>
      <c r="CL21" s="244" t="str">
        <f t="shared" si="41"/>
        <v>NO</v>
      </c>
      <c r="CM21" s="244" t="str">
        <f t="shared" si="42"/>
        <v>NO</v>
      </c>
      <c r="CN21" s="244" t="str">
        <f t="shared" si="43"/>
        <v>NO</v>
      </c>
      <c r="CO21" s="244" t="str">
        <f t="shared" si="44"/>
        <v>NO</v>
      </c>
      <c r="CP21" s="244" t="str">
        <f t="shared" si="45"/>
        <v>NO</v>
      </c>
      <c r="CQ21" s="244" t="str">
        <f t="shared" si="46"/>
        <v>NO</v>
      </c>
      <c r="CR21" s="244" t="str">
        <f t="shared" si="47"/>
        <v>NO</v>
      </c>
    </row>
    <row r="22" spans="1:96">
      <c r="A22" s="64"/>
      <c r="B22" s="15"/>
      <c r="C22" s="15"/>
      <c r="D22" s="15"/>
      <c r="E22" s="15"/>
      <c r="F22" s="15"/>
      <c r="G22" s="15"/>
      <c r="H22" s="65"/>
      <c r="I22" s="52" t="s">
        <v>105</v>
      </c>
      <c r="J22" s="6">
        <v>0.99165291819728696</v>
      </c>
      <c r="K22" s="6">
        <v>2.1832275463986501E-3</v>
      </c>
      <c r="L22" s="6">
        <v>6.1638542563136004E-3</v>
      </c>
      <c r="M22" s="6">
        <v>0.323065031596101</v>
      </c>
      <c r="N22" s="6">
        <v>0.36990637218293498</v>
      </c>
      <c r="O22" s="6">
        <v>0.30702859622096201</v>
      </c>
      <c r="P22" s="6">
        <v>0.41394997314170201</v>
      </c>
      <c r="Q22" s="6">
        <v>0.50655666038060199</v>
      </c>
      <c r="R22" s="6">
        <v>7.9493366477694893E-2</v>
      </c>
      <c r="S22" s="6">
        <v>0.91217014867069102</v>
      </c>
      <c r="T22" s="6">
        <v>7.6319954992374803E-2</v>
      </c>
      <c r="U22" s="6">
        <v>1.1509896336934E-2</v>
      </c>
      <c r="V22" s="6">
        <v>0.89144945593226499</v>
      </c>
      <c r="W22" s="6">
        <v>9.72098180110402E-2</v>
      </c>
      <c r="X22" s="6">
        <v>1.1340726056694599E-2</v>
      </c>
      <c r="Y22" s="6">
        <v>0.971038642231556</v>
      </c>
      <c r="Z22" s="6">
        <v>1.2573145603565801E-2</v>
      </c>
      <c r="AA22" s="6">
        <v>1.6388212164877899E-2</v>
      </c>
      <c r="AB22" s="6">
        <v>0.74290204147662997</v>
      </c>
      <c r="AC22" s="6">
        <v>0.220785429490403</v>
      </c>
      <c r="AD22" s="6">
        <v>3.63125290329653E-2</v>
      </c>
      <c r="AE22" s="6">
        <v>0.91397241642202998</v>
      </c>
      <c r="AF22" s="6">
        <v>6.0549584863685599E-2</v>
      </c>
      <c r="AG22" s="310">
        <v>2.5477998714283901E-2</v>
      </c>
      <c r="AH22" s="211">
        <v>1.018</v>
      </c>
      <c r="AI22" s="211">
        <v>2.3340000000000001</v>
      </c>
      <c r="AJ22" s="212">
        <v>5.6139999999999999</v>
      </c>
      <c r="AK22" s="210">
        <v>1.0129999999999999</v>
      </c>
      <c r="AL22" s="210">
        <v>2.3290000000000002</v>
      </c>
      <c r="AM22" s="210">
        <v>5.4820000000000002</v>
      </c>
      <c r="AN22" s="203"/>
      <c r="AO22" s="203"/>
      <c r="AP22" s="203"/>
      <c r="AQ22" s="203"/>
      <c r="AR22" s="203">
        <f t="shared" si="49"/>
        <v>0.69692727427599999</v>
      </c>
      <c r="AS22" s="203">
        <f t="shared" si="50"/>
        <v>0.8518</v>
      </c>
      <c r="AT22" s="203">
        <f t="shared" si="51"/>
        <v>1.041088886996</v>
      </c>
      <c r="AU22" s="203">
        <f t="shared" si="52"/>
        <v>1.8303545495219997</v>
      </c>
      <c r="AV22" s="203">
        <f t="shared" si="53"/>
        <v>2.2370999999999999</v>
      </c>
      <c r="AW22" s="203">
        <f t="shared" si="54"/>
        <v>2.7342333283619995</v>
      </c>
      <c r="AX22" s="203">
        <f t="shared" si="55"/>
        <v>4.4007545552340002</v>
      </c>
      <c r="AY22" s="203">
        <f t="shared" si="56"/>
        <v>5.3787000000000003</v>
      </c>
      <c r="AZ22" s="203">
        <f t="shared" si="57"/>
        <v>6.5739666547139999</v>
      </c>
      <c r="BB22" s="1" t="str">
        <f t="shared" si="14"/>
        <v>NA</v>
      </c>
      <c r="BC22" s="1" t="str">
        <f t="shared" si="15"/>
        <v>NA</v>
      </c>
      <c r="BD22" s="1" t="str">
        <f t="shared" si="16"/>
        <v>NA</v>
      </c>
      <c r="BE22" s="1" t="str">
        <f t="shared" si="17"/>
        <v>NO</v>
      </c>
      <c r="BF22" s="1" t="str">
        <f t="shared" si="18"/>
        <v>NO</v>
      </c>
      <c r="BG22" s="1" t="str">
        <f t="shared" si="19"/>
        <v>NO</v>
      </c>
      <c r="BH22" s="1" t="str">
        <f t="shared" si="20"/>
        <v>YES</v>
      </c>
      <c r="BJ22" s="12">
        <v>13</v>
      </c>
      <c r="BK22" s="1" t="str">
        <f t="shared" si="48"/>
        <v>NA</v>
      </c>
      <c r="BL22" s="1" t="str">
        <f t="shared" si="21"/>
        <v>NA</v>
      </c>
      <c r="BM22" s="1" t="str">
        <f t="shared" si="22"/>
        <v>NA</v>
      </c>
      <c r="BN22" s="1" t="str">
        <f t="shared" si="23"/>
        <v>NO</v>
      </c>
      <c r="BO22" s="1" t="str">
        <f t="shared" si="24"/>
        <v>NO</v>
      </c>
      <c r="BP22" s="1" t="str">
        <f t="shared" si="25"/>
        <v>NO</v>
      </c>
      <c r="BQ22" s="1" t="str">
        <f t="shared" si="26"/>
        <v>YES</v>
      </c>
      <c r="BS22" s="1" t="str">
        <f t="shared" si="27"/>
        <v>TN</v>
      </c>
      <c r="BT22" s="1" t="str">
        <f t="shared" si="28"/>
        <v>TN</v>
      </c>
      <c r="BU22" s="1" t="str">
        <f t="shared" si="29"/>
        <v>TN</v>
      </c>
      <c r="BV22" s="1" t="str">
        <f t="shared" si="30"/>
        <v>NO</v>
      </c>
      <c r="BW22" s="1" t="str">
        <f t="shared" si="31"/>
        <v>NO</v>
      </c>
      <c r="BX22" s="1" t="str">
        <f t="shared" si="32"/>
        <v>NO</v>
      </c>
      <c r="BY22" s="244" t="str">
        <f t="shared" si="33"/>
        <v>YES</v>
      </c>
      <c r="BZ22" s="244" t="str">
        <f t="shared" si="34"/>
        <v>NO</v>
      </c>
      <c r="CA22" s="244" t="str">
        <f t="shared" si="35"/>
        <v>NO</v>
      </c>
      <c r="CB22" s="244" t="str">
        <f t="shared" si="36"/>
        <v>NO</v>
      </c>
      <c r="CC22" s="244" t="str">
        <f t="shared" si="37"/>
        <v>NO</v>
      </c>
      <c r="CD22" s="244" t="str">
        <f t="shared" si="0"/>
        <v>NO</v>
      </c>
      <c r="CE22" s="1" t="str">
        <f t="shared" si="1"/>
        <v>NO</v>
      </c>
      <c r="CF22" s="1" t="str">
        <f t="shared" si="2"/>
        <v>NO</v>
      </c>
      <c r="CG22" s="1" t="str">
        <f t="shared" si="3"/>
        <v>NO</v>
      </c>
      <c r="CH22" s="1" t="str">
        <f t="shared" si="4"/>
        <v>NO</v>
      </c>
      <c r="CI22" s="244" t="str">
        <f t="shared" si="38"/>
        <v>NO</v>
      </c>
      <c r="CJ22" s="244" t="str">
        <f t="shared" si="39"/>
        <v>NO</v>
      </c>
      <c r="CK22" s="244" t="str">
        <f t="shared" si="40"/>
        <v>NO</v>
      </c>
      <c r="CL22" s="244" t="str">
        <f t="shared" si="41"/>
        <v>NO</v>
      </c>
      <c r="CM22" s="244" t="str">
        <f t="shared" si="42"/>
        <v>NO</v>
      </c>
      <c r="CN22" s="244" t="str">
        <f t="shared" si="43"/>
        <v>NO</v>
      </c>
      <c r="CO22" s="244" t="str">
        <f t="shared" si="44"/>
        <v>NO</v>
      </c>
      <c r="CP22" s="244" t="str">
        <f t="shared" si="45"/>
        <v>NO</v>
      </c>
      <c r="CQ22" s="244" t="str">
        <f t="shared" si="46"/>
        <v>NO</v>
      </c>
      <c r="CR22" s="244" t="str">
        <f t="shared" si="47"/>
        <v>NO</v>
      </c>
    </row>
    <row r="23" spans="1:96">
      <c r="A23" s="9"/>
      <c r="B23" s="6"/>
      <c r="C23" s="6"/>
      <c r="D23" s="6"/>
      <c r="E23" s="6"/>
      <c r="F23" s="6"/>
      <c r="G23" s="6"/>
      <c r="H23" s="310"/>
      <c r="I23" s="52" t="s">
        <v>19</v>
      </c>
      <c r="J23" s="6">
        <v>0.99165291819728696</v>
      </c>
      <c r="K23" s="6">
        <v>2.1832275463986501E-3</v>
      </c>
      <c r="L23" s="6">
        <v>6.1638542563136004E-3</v>
      </c>
      <c r="M23" s="6">
        <v>0.323065031596101</v>
      </c>
      <c r="N23" s="6">
        <v>0.36990637218293498</v>
      </c>
      <c r="O23" s="6">
        <v>0.30702859622096201</v>
      </c>
      <c r="P23" s="6">
        <v>0.70107921497190695</v>
      </c>
      <c r="Q23" s="6">
        <v>0.20311324016087901</v>
      </c>
      <c r="R23" s="6">
        <v>9.5807544867213296E-2</v>
      </c>
      <c r="S23" s="6">
        <v>0.99877050969880499</v>
      </c>
      <c r="T23" s="6">
        <v>4.0127175395754302E-4</v>
      </c>
      <c r="U23" s="6">
        <v>8.2821854723724698E-4</v>
      </c>
      <c r="V23" s="6">
        <v>0.162304091000564</v>
      </c>
      <c r="W23" s="6">
        <v>0.63821617077569004</v>
      </c>
      <c r="X23" s="6">
        <v>0.19947973822374401</v>
      </c>
      <c r="Y23" s="6">
        <v>3.8790231877846103E-2</v>
      </c>
      <c r="Z23" s="6">
        <v>0.83858807380094802</v>
      </c>
      <c r="AA23" s="6">
        <v>0.122621694321205</v>
      </c>
      <c r="AB23" s="6">
        <v>0.36651628227844402</v>
      </c>
      <c r="AC23" s="6">
        <v>0.37581299658579198</v>
      </c>
      <c r="AD23" s="6">
        <v>0.257670721135763</v>
      </c>
      <c r="AE23" s="6">
        <v>0.91397241642202998</v>
      </c>
      <c r="AF23" s="6">
        <v>6.0549584863685599E-2</v>
      </c>
      <c r="AG23" s="310">
        <v>2.5477998714283901E-2</v>
      </c>
      <c r="AH23" s="211">
        <v>0.748</v>
      </c>
      <c r="AI23" s="211">
        <v>2.625</v>
      </c>
      <c r="AJ23" s="212">
        <v>5.5750000000000002</v>
      </c>
      <c r="AK23" s="210">
        <v>0.77100000000000002</v>
      </c>
      <c r="AL23" s="210">
        <v>2.6190000000000002</v>
      </c>
      <c r="AM23" s="210">
        <v>5.5220000000000002</v>
      </c>
      <c r="AN23" s="203"/>
      <c r="AO23" s="203"/>
      <c r="AP23" s="203"/>
      <c r="AQ23" s="203"/>
      <c r="AR23" s="203">
        <f t="shared" si="49"/>
        <v>0.69692727427599999</v>
      </c>
      <c r="AS23" s="203">
        <f t="shared" si="50"/>
        <v>0.8518</v>
      </c>
      <c r="AT23" s="203">
        <f t="shared" si="51"/>
        <v>1.041088886996</v>
      </c>
      <c r="AU23" s="203">
        <f t="shared" si="52"/>
        <v>1.8303545495219997</v>
      </c>
      <c r="AV23" s="203">
        <f t="shared" si="53"/>
        <v>2.2370999999999999</v>
      </c>
      <c r="AW23" s="203">
        <f t="shared" si="54"/>
        <v>2.7342333283619995</v>
      </c>
      <c r="AX23" s="203">
        <f t="shared" si="55"/>
        <v>4.4007545552340002</v>
      </c>
      <c r="AY23" s="203">
        <f t="shared" si="56"/>
        <v>5.3787000000000003</v>
      </c>
      <c r="AZ23" s="203">
        <f t="shared" si="57"/>
        <v>6.5739666547139999</v>
      </c>
      <c r="BB23" s="1" t="str">
        <f t="shared" si="14"/>
        <v>NP</v>
      </c>
      <c r="BC23" s="1" t="str">
        <f t="shared" si="15"/>
        <v>NA</v>
      </c>
      <c r="BD23" s="1" t="str">
        <f t="shared" si="16"/>
        <v>NA</v>
      </c>
      <c r="BE23" s="1" t="str">
        <f t="shared" si="17"/>
        <v>NO</v>
      </c>
      <c r="BF23" s="1" t="str">
        <f t="shared" si="18"/>
        <v>NO</v>
      </c>
      <c r="BG23" s="1" t="str">
        <f t="shared" si="19"/>
        <v>NO</v>
      </c>
      <c r="BH23" s="1" t="str">
        <f t="shared" si="20"/>
        <v>YES</v>
      </c>
      <c r="BJ23" s="12">
        <v>32</v>
      </c>
      <c r="BK23" s="1" t="str">
        <f t="shared" si="48"/>
        <v>NP</v>
      </c>
      <c r="BL23" s="1" t="str">
        <f t="shared" si="21"/>
        <v>NA</v>
      </c>
      <c r="BM23" s="1" t="str">
        <f t="shared" si="22"/>
        <v>NA</v>
      </c>
      <c r="BN23" s="1" t="str">
        <f t="shared" si="23"/>
        <v>NO</v>
      </c>
      <c r="BO23" s="1" t="str">
        <f t="shared" si="24"/>
        <v>NO</v>
      </c>
      <c r="BP23" s="1" t="str">
        <f t="shared" si="25"/>
        <v>NO</v>
      </c>
      <c r="BQ23" s="1" t="str">
        <f t="shared" si="26"/>
        <v>YES</v>
      </c>
      <c r="BS23" s="1" t="str">
        <f t="shared" si="27"/>
        <v>TP</v>
      </c>
      <c r="BT23" s="1" t="str">
        <f t="shared" si="28"/>
        <v>TN</v>
      </c>
      <c r="BU23" s="1" t="str">
        <f t="shared" si="29"/>
        <v>TN</v>
      </c>
      <c r="BV23" s="1" t="str">
        <f t="shared" si="30"/>
        <v>NO</v>
      </c>
      <c r="BW23" s="1" t="str">
        <f t="shared" si="31"/>
        <v>NO</v>
      </c>
      <c r="BX23" s="1" t="str">
        <f t="shared" si="32"/>
        <v>YES</v>
      </c>
      <c r="BY23" s="244" t="str">
        <f t="shared" si="33"/>
        <v>YES</v>
      </c>
      <c r="BZ23" s="244" t="str">
        <f t="shared" si="34"/>
        <v>NO</v>
      </c>
      <c r="CA23" s="244" t="str">
        <f t="shared" si="35"/>
        <v>NO</v>
      </c>
      <c r="CB23" s="244" t="str">
        <f t="shared" si="36"/>
        <v>NO</v>
      </c>
      <c r="CC23" s="244" t="str">
        <f t="shared" si="37"/>
        <v>NO</v>
      </c>
      <c r="CD23" s="244" t="str">
        <f t="shared" si="0"/>
        <v>NO</v>
      </c>
      <c r="CE23" s="1" t="str">
        <f t="shared" si="1"/>
        <v>NO</v>
      </c>
      <c r="CF23" s="1" t="str">
        <f t="shared" si="2"/>
        <v>NO</v>
      </c>
      <c r="CG23" s="1" t="str">
        <f t="shared" si="3"/>
        <v>NO</v>
      </c>
      <c r="CH23" s="1" t="str">
        <f t="shared" si="4"/>
        <v>NO</v>
      </c>
      <c r="CI23" s="244" t="str">
        <f t="shared" si="38"/>
        <v>NO</v>
      </c>
      <c r="CJ23" s="244" t="str">
        <f t="shared" si="39"/>
        <v>NO</v>
      </c>
      <c r="CK23" s="244" t="str">
        <f t="shared" si="40"/>
        <v>NO</v>
      </c>
      <c r="CL23" s="244" t="str">
        <f t="shared" si="41"/>
        <v>NO</v>
      </c>
      <c r="CM23" s="244" t="str">
        <f t="shared" si="42"/>
        <v>NO</v>
      </c>
      <c r="CN23" s="244" t="str">
        <f t="shared" si="43"/>
        <v>NO</v>
      </c>
      <c r="CO23" s="244" t="str">
        <f t="shared" si="44"/>
        <v>NO</v>
      </c>
      <c r="CP23" s="244" t="str">
        <f t="shared" si="45"/>
        <v>NO</v>
      </c>
      <c r="CQ23" s="244" t="str">
        <f t="shared" si="46"/>
        <v>NO</v>
      </c>
      <c r="CR23" s="244" t="str">
        <f t="shared" si="47"/>
        <v>NO</v>
      </c>
    </row>
    <row r="24" spans="1:96" ht="16.5" thickBot="1">
      <c r="A24" s="10"/>
      <c r="B24" s="8"/>
      <c r="C24" s="8"/>
      <c r="D24" s="8"/>
      <c r="E24" s="8"/>
      <c r="F24" s="8"/>
      <c r="G24" s="8"/>
      <c r="H24" s="311"/>
      <c r="I24" s="53" t="s">
        <v>42</v>
      </c>
      <c r="J24" s="8">
        <v>0.30068100927262598</v>
      </c>
      <c r="K24" s="8">
        <v>0.57939248092571705</v>
      </c>
      <c r="L24" s="8">
        <v>0.11992650980165501</v>
      </c>
      <c r="M24" s="8">
        <v>0.90917531586751799</v>
      </c>
      <c r="N24" s="8">
        <v>8.3348007285905398E-2</v>
      </c>
      <c r="O24" s="8">
        <v>7.4766768465764901E-3</v>
      </c>
      <c r="P24" s="8">
        <v>0.70107921497190695</v>
      </c>
      <c r="Q24" s="8">
        <v>0.20311324016087901</v>
      </c>
      <c r="R24" s="8">
        <v>9.5807544867213296E-2</v>
      </c>
      <c r="S24" s="8">
        <v>0.99877050969880499</v>
      </c>
      <c r="T24" s="8">
        <v>4.0127175395754302E-4</v>
      </c>
      <c r="U24" s="8">
        <v>8.2821854723724698E-4</v>
      </c>
      <c r="V24" s="8">
        <v>0.162304091000564</v>
      </c>
      <c r="W24" s="8">
        <v>0.63821617077569004</v>
      </c>
      <c r="X24" s="8">
        <v>0.19947973822374401</v>
      </c>
      <c r="Y24" s="8">
        <v>0.75062116033949799</v>
      </c>
      <c r="Z24" s="8">
        <v>0.225649112119295</v>
      </c>
      <c r="AA24" s="8">
        <v>2.3729727541206301E-2</v>
      </c>
      <c r="AB24" s="8">
        <v>0.10613624046780799</v>
      </c>
      <c r="AC24" s="8">
        <v>0.724717349821005</v>
      </c>
      <c r="AD24" s="8">
        <v>0.169146409711185</v>
      </c>
      <c r="AE24" s="8">
        <v>0.97598771205620705</v>
      </c>
      <c r="AF24" s="8">
        <v>2.2311009412223502E-2</v>
      </c>
      <c r="AG24" s="311">
        <v>1.7012785315692E-3</v>
      </c>
      <c r="AH24" s="211">
        <v>0.93799999999999994</v>
      </c>
      <c r="AI24" s="211">
        <v>2.6059999999999999</v>
      </c>
      <c r="AJ24" s="212">
        <v>5.4950000000000001</v>
      </c>
      <c r="AK24" s="210">
        <v>0.95399999999999996</v>
      </c>
      <c r="AL24" s="210">
        <v>2.6190000000000002</v>
      </c>
      <c r="AM24" s="210">
        <v>5.5780000000000003</v>
      </c>
      <c r="AN24" s="203"/>
      <c r="AO24" s="203"/>
      <c r="AP24" s="203"/>
      <c r="AQ24" s="203"/>
      <c r="AR24" s="203">
        <f t="shared" si="49"/>
        <v>0.69692727427599999</v>
      </c>
      <c r="AS24" s="203">
        <f t="shared" si="50"/>
        <v>0.8518</v>
      </c>
      <c r="AT24" s="203">
        <f t="shared" si="51"/>
        <v>1.041088886996</v>
      </c>
      <c r="AU24" s="203">
        <f t="shared" si="52"/>
        <v>1.8303545495219997</v>
      </c>
      <c r="AV24" s="203">
        <f t="shared" si="53"/>
        <v>2.2370999999999999</v>
      </c>
      <c r="AW24" s="203">
        <f t="shared" si="54"/>
        <v>2.7342333283619995</v>
      </c>
      <c r="AX24" s="203">
        <f t="shared" si="55"/>
        <v>4.4007545552340002</v>
      </c>
      <c r="AY24" s="203">
        <f t="shared" si="56"/>
        <v>5.3787000000000003</v>
      </c>
      <c r="AZ24" s="203">
        <f t="shared" si="57"/>
        <v>6.5739666547139999</v>
      </c>
      <c r="BB24" s="1" t="str">
        <f t="shared" si="14"/>
        <v>NA</v>
      </c>
      <c r="BC24" s="1" t="str">
        <f t="shared" si="15"/>
        <v>NA</v>
      </c>
      <c r="BD24" s="1" t="str">
        <f t="shared" si="16"/>
        <v>NA</v>
      </c>
      <c r="BE24" s="1" t="str">
        <f t="shared" si="17"/>
        <v>NO</v>
      </c>
      <c r="BF24" s="1" t="str">
        <f t="shared" si="18"/>
        <v>NO</v>
      </c>
      <c r="BG24" s="1" t="str">
        <f t="shared" si="19"/>
        <v>NO</v>
      </c>
      <c r="BH24" s="1" t="str">
        <f t="shared" si="20"/>
        <v>YES</v>
      </c>
      <c r="BJ24" s="12">
        <v>8</v>
      </c>
      <c r="BK24" s="1" t="str">
        <f t="shared" si="48"/>
        <v>NA</v>
      </c>
      <c r="BL24" s="1" t="str">
        <f t="shared" si="21"/>
        <v>NA</v>
      </c>
      <c r="BM24" s="1" t="str">
        <f t="shared" si="22"/>
        <v>NA</v>
      </c>
      <c r="BN24" s="1" t="str">
        <f t="shared" si="23"/>
        <v>NO</v>
      </c>
      <c r="BO24" s="1" t="str">
        <f t="shared" si="24"/>
        <v>NO</v>
      </c>
      <c r="BP24" s="1" t="str">
        <f t="shared" si="25"/>
        <v>NO</v>
      </c>
      <c r="BQ24" s="1" t="str">
        <f t="shared" si="26"/>
        <v>YES</v>
      </c>
      <c r="BS24" s="1" t="str">
        <f t="shared" si="27"/>
        <v>TN</v>
      </c>
      <c r="BT24" s="1" t="str">
        <f t="shared" si="28"/>
        <v>TN</v>
      </c>
      <c r="BU24" s="1" t="str">
        <f t="shared" si="29"/>
        <v>TN</v>
      </c>
      <c r="BV24" s="1" t="str">
        <f t="shared" si="30"/>
        <v>NO</v>
      </c>
      <c r="BW24" s="1" t="str">
        <f t="shared" si="31"/>
        <v>NO</v>
      </c>
      <c r="BX24" s="1" t="str">
        <f t="shared" si="32"/>
        <v>NO</v>
      </c>
      <c r="BY24" s="244" t="str">
        <f t="shared" si="33"/>
        <v>YES</v>
      </c>
      <c r="BZ24" s="244" t="str">
        <f t="shared" si="34"/>
        <v>NO</v>
      </c>
      <c r="CA24" s="244" t="str">
        <f t="shared" si="35"/>
        <v>NO</v>
      </c>
      <c r="CB24" s="244" t="str">
        <f t="shared" si="36"/>
        <v>NO</v>
      </c>
      <c r="CC24" s="244" t="str">
        <f t="shared" si="37"/>
        <v>NO</v>
      </c>
      <c r="CD24" s="244" t="str">
        <f t="shared" si="0"/>
        <v>NO</v>
      </c>
      <c r="CE24" s="1" t="str">
        <f t="shared" si="1"/>
        <v>NO</v>
      </c>
      <c r="CF24" s="1" t="str">
        <f t="shared" si="2"/>
        <v>NO</v>
      </c>
      <c r="CG24" s="1" t="str">
        <f t="shared" si="3"/>
        <v>NO</v>
      </c>
      <c r="CH24" s="1" t="str">
        <f t="shared" si="4"/>
        <v>NO</v>
      </c>
      <c r="CI24" s="244" t="str">
        <f t="shared" si="38"/>
        <v>NO</v>
      </c>
      <c r="CJ24" s="244" t="str">
        <f t="shared" si="39"/>
        <v>NO</v>
      </c>
      <c r="CK24" s="244" t="str">
        <f t="shared" si="40"/>
        <v>NO</v>
      </c>
      <c r="CL24" s="244" t="str">
        <f t="shared" si="41"/>
        <v>NO</v>
      </c>
      <c r="CM24" s="244" t="str">
        <f t="shared" si="42"/>
        <v>NO</v>
      </c>
      <c r="CN24" s="244" t="str">
        <f t="shared" si="43"/>
        <v>NO</v>
      </c>
      <c r="CO24" s="244" t="str">
        <f t="shared" si="44"/>
        <v>NO</v>
      </c>
      <c r="CP24" s="244" t="str">
        <f t="shared" si="45"/>
        <v>NO</v>
      </c>
      <c r="CQ24" s="244" t="str">
        <f t="shared" si="46"/>
        <v>NO</v>
      </c>
      <c r="CR24" s="244" t="str">
        <f t="shared" si="47"/>
        <v>NO</v>
      </c>
    </row>
    <row r="25" spans="1:96">
      <c r="A25" s="61">
        <v>10</v>
      </c>
      <c r="B25" s="62">
        <v>60</v>
      </c>
      <c r="C25" s="62">
        <v>2</v>
      </c>
      <c r="D25" s="62">
        <v>0.5</v>
      </c>
      <c r="E25" s="62">
        <v>1433097</v>
      </c>
      <c r="F25" s="62">
        <f>E25/1000/60</f>
        <v>23.88495</v>
      </c>
      <c r="G25" s="62">
        <v>7</v>
      </c>
      <c r="H25" s="63">
        <f>G25/B25*100</f>
        <v>11.666666666666666</v>
      </c>
      <c r="I25" s="60" t="s">
        <v>12</v>
      </c>
      <c r="J25" s="69">
        <v>0.718516500593399</v>
      </c>
      <c r="K25" s="69">
        <v>0.26923223481629599</v>
      </c>
      <c r="L25" s="69">
        <v>1.22512645903043E-2</v>
      </c>
      <c r="M25" s="69">
        <v>0.38281193211273701</v>
      </c>
      <c r="N25" s="69">
        <v>0.270295617160697</v>
      </c>
      <c r="O25" s="69">
        <v>0.34689245072656499</v>
      </c>
      <c r="P25" s="69">
        <v>0.89026720310659702</v>
      </c>
      <c r="Q25" s="69">
        <v>5.9703513090036103E-2</v>
      </c>
      <c r="R25" s="69">
        <v>5.0029283803365902E-2</v>
      </c>
      <c r="S25" s="69">
        <v>0.919673424805318</v>
      </c>
      <c r="T25" s="69">
        <v>3.4484729137434999E-3</v>
      </c>
      <c r="U25" s="69">
        <v>7.6878102280938193E-2</v>
      </c>
      <c r="V25" s="69">
        <v>7.7569810657707097E-3</v>
      </c>
      <c r="W25" s="69">
        <v>0.89405625401391797</v>
      </c>
      <c r="X25" s="69">
        <v>9.8186764920310907E-2</v>
      </c>
      <c r="Y25" s="69">
        <v>0.94129416039894298</v>
      </c>
      <c r="Z25" s="69">
        <v>1.69481295344707E-2</v>
      </c>
      <c r="AA25" s="69">
        <v>4.1757710066585497E-2</v>
      </c>
      <c r="AB25" s="69">
        <v>3.22618448869482E-2</v>
      </c>
      <c r="AC25" s="69">
        <v>0.13967429276486901</v>
      </c>
      <c r="AD25" s="69">
        <v>0.82806386234818197</v>
      </c>
      <c r="AE25" s="69">
        <v>0.411599933743033</v>
      </c>
      <c r="AF25" s="69">
        <v>6.5316813958298204E-3</v>
      </c>
      <c r="AG25" s="309">
        <v>0.58186838486113601</v>
      </c>
      <c r="AH25" s="208">
        <v>1.091</v>
      </c>
      <c r="AI25" s="208">
        <v>2.6419999999999999</v>
      </c>
      <c r="AJ25" s="209">
        <v>6.468</v>
      </c>
      <c r="AK25" s="210">
        <v>0.84</v>
      </c>
      <c r="AL25" s="210">
        <v>2.5099999999999998</v>
      </c>
      <c r="AM25" s="210">
        <v>7.1070000000000002</v>
      </c>
      <c r="AN25" s="203">
        <v>1.2084999999999999</v>
      </c>
      <c r="AO25" s="203">
        <v>2.7267999999999999</v>
      </c>
      <c r="AP25" s="203">
        <v>5.8274999999999997</v>
      </c>
      <c r="AQ25" s="203"/>
      <c r="AR25" s="203">
        <f>$AN$25*0.81818182</f>
        <v>0.98877272946999983</v>
      </c>
      <c r="AS25" s="203">
        <f>$AN$25</f>
        <v>1.2084999999999999</v>
      </c>
      <c r="AT25" s="203">
        <f>$AN$25*1.22222222</f>
        <v>1.4770555528699998</v>
      </c>
      <c r="AU25" s="203">
        <f>$AO$25*0.81818182</f>
        <v>2.2310181867759997</v>
      </c>
      <c r="AV25" s="203">
        <f>$AO$25</f>
        <v>2.7267999999999999</v>
      </c>
      <c r="AW25" s="203">
        <f>$AO$25*1.22222222</f>
        <v>3.3327555494959995</v>
      </c>
      <c r="AX25" s="203">
        <f>$AP$25*0.81818182</f>
        <v>4.7679545560499994</v>
      </c>
      <c r="AY25" s="203">
        <f>$AP$25</f>
        <v>5.8274999999999997</v>
      </c>
      <c r="AZ25" s="203">
        <f>$AP$25*1.22222222</f>
        <v>7.1224999870499994</v>
      </c>
      <c r="BB25" s="1" t="str">
        <f t="shared" si="14"/>
        <v>NP</v>
      </c>
      <c r="BC25" s="1" t="str">
        <f t="shared" si="15"/>
        <v>NP</v>
      </c>
      <c r="BD25" s="1" t="str">
        <f t="shared" si="16"/>
        <v>NA</v>
      </c>
      <c r="BE25" s="1" t="str">
        <f t="shared" si="17"/>
        <v>NO</v>
      </c>
      <c r="BF25" s="1" t="str">
        <f t="shared" si="18"/>
        <v>NO</v>
      </c>
      <c r="BG25" s="1" t="str">
        <f t="shared" si="19"/>
        <v>NO</v>
      </c>
      <c r="BH25" s="1" t="str">
        <f t="shared" si="20"/>
        <v>YES</v>
      </c>
      <c r="BJ25" s="1">
        <v>15</v>
      </c>
      <c r="BK25" s="1" t="str">
        <f t="shared" si="48"/>
        <v>A</v>
      </c>
      <c r="BL25" s="1" t="str">
        <f t="shared" si="21"/>
        <v>NP</v>
      </c>
      <c r="BM25" s="1" t="str">
        <f t="shared" si="22"/>
        <v>NA</v>
      </c>
      <c r="BN25" s="1" t="str">
        <f t="shared" si="23"/>
        <v>NO</v>
      </c>
      <c r="BO25" s="1" t="str">
        <f t="shared" si="24"/>
        <v>NO</v>
      </c>
      <c r="BP25" s="1" t="str">
        <f t="shared" si="25"/>
        <v>YES</v>
      </c>
      <c r="BQ25" s="1" t="str">
        <f t="shared" si="26"/>
        <v>YES</v>
      </c>
      <c r="BS25" s="1" t="str">
        <f t="shared" si="27"/>
        <v>TP</v>
      </c>
      <c r="BT25" s="1" t="str">
        <f t="shared" si="28"/>
        <v>TP</v>
      </c>
      <c r="BU25" s="1" t="str">
        <f t="shared" si="29"/>
        <v>TN</v>
      </c>
      <c r="BV25" s="1" t="str">
        <f t="shared" si="30"/>
        <v>NO</v>
      </c>
      <c r="BW25" s="1" t="str">
        <f t="shared" si="31"/>
        <v>YES</v>
      </c>
      <c r="BX25" s="1" t="str">
        <f t="shared" si="32"/>
        <v>YES</v>
      </c>
      <c r="BY25" s="244" t="str">
        <f t="shared" si="33"/>
        <v>YES</v>
      </c>
      <c r="BZ25" s="244" t="str">
        <f t="shared" si="34"/>
        <v>NO</v>
      </c>
      <c r="CA25" s="244" t="str">
        <f t="shared" si="35"/>
        <v>NO</v>
      </c>
      <c r="CB25" s="244" t="str">
        <f t="shared" si="36"/>
        <v>NO</v>
      </c>
      <c r="CC25" s="244" t="str">
        <f t="shared" si="37"/>
        <v>NO</v>
      </c>
      <c r="CD25" s="244" t="str">
        <f t="shared" si="0"/>
        <v>NO</v>
      </c>
      <c r="CE25" s="1" t="str">
        <f t="shared" si="1"/>
        <v>NO</v>
      </c>
      <c r="CF25" s="1" t="str">
        <f t="shared" si="2"/>
        <v>NO</v>
      </c>
      <c r="CG25" s="1" t="str">
        <f t="shared" si="3"/>
        <v>NO</v>
      </c>
      <c r="CH25" s="1" t="str">
        <f t="shared" si="4"/>
        <v>NO</v>
      </c>
      <c r="CI25" s="244" t="str">
        <f t="shared" si="38"/>
        <v>NO</v>
      </c>
      <c r="CJ25" s="244" t="str">
        <f t="shared" si="39"/>
        <v>NO</v>
      </c>
      <c r="CK25" s="244" t="str">
        <f t="shared" si="40"/>
        <v>NO</v>
      </c>
      <c r="CL25" s="244" t="str">
        <f t="shared" si="41"/>
        <v>NO</v>
      </c>
      <c r="CM25" s="244" t="str">
        <f t="shared" si="42"/>
        <v>NO</v>
      </c>
      <c r="CN25" s="244" t="str">
        <f t="shared" si="43"/>
        <v>NO</v>
      </c>
      <c r="CO25" s="244" t="str">
        <f t="shared" si="44"/>
        <v>NO</v>
      </c>
      <c r="CP25" s="244" t="str">
        <f t="shared" si="45"/>
        <v>NO</v>
      </c>
      <c r="CQ25" s="244" t="str">
        <f t="shared" si="46"/>
        <v>NO</v>
      </c>
      <c r="CR25" s="244" t="str">
        <f t="shared" si="47"/>
        <v>NO</v>
      </c>
    </row>
    <row r="26" spans="1:96">
      <c r="A26" s="64"/>
      <c r="B26" s="15"/>
      <c r="C26" s="15"/>
      <c r="D26" s="15"/>
      <c r="E26" s="15"/>
      <c r="F26" s="15"/>
      <c r="G26" s="15"/>
      <c r="H26" s="65"/>
      <c r="I26" s="52" t="s">
        <v>90</v>
      </c>
      <c r="J26" s="6">
        <v>0.96144535612436899</v>
      </c>
      <c r="K26" s="6">
        <v>1.73033407664985E-2</v>
      </c>
      <c r="L26" s="6">
        <v>2.12513031091323E-2</v>
      </c>
      <c r="M26" s="6">
        <v>0.132225587357581</v>
      </c>
      <c r="N26" s="6">
        <v>0.22617836225700799</v>
      </c>
      <c r="O26" s="6">
        <v>0.64159605038540901</v>
      </c>
      <c r="P26" s="6">
        <v>0.59653475239770803</v>
      </c>
      <c r="Q26" s="6">
        <v>0.37669238344338002</v>
      </c>
      <c r="R26" s="6">
        <v>2.67728641589106E-2</v>
      </c>
      <c r="S26" s="6">
        <v>0.919673424805318</v>
      </c>
      <c r="T26" s="6">
        <v>3.4484729137434999E-3</v>
      </c>
      <c r="U26" s="6">
        <v>7.6878102280938193E-2</v>
      </c>
      <c r="V26" s="6">
        <v>7.7569810657707097E-3</v>
      </c>
      <c r="W26" s="6">
        <v>0.89405625401391797</v>
      </c>
      <c r="X26" s="6">
        <v>9.8186764920310907E-2</v>
      </c>
      <c r="Y26" s="6">
        <v>0.94129416039894298</v>
      </c>
      <c r="Z26" s="6">
        <v>1.69481295344707E-2</v>
      </c>
      <c r="AA26" s="6">
        <v>4.1757710066585497E-2</v>
      </c>
      <c r="AB26" s="6">
        <v>3.22618448869482E-2</v>
      </c>
      <c r="AC26" s="6">
        <v>0.13967429276486901</v>
      </c>
      <c r="AD26" s="6">
        <v>0.82806386234818197</v>
      </c>
      <c r="AE26" s="6">
        <v>0.51749172941871602</v>
      </c>
      <c r="AF26" s="6">
        <v>0.30738385208476299</v>
      </c>
      <c r="AG26" s="310">
        <v>0.17512441849652</v>
      </c>
      <c r="AH26" s="211">
        <v>1.0289999999999999</v>
      </c>
      <c r="AI26" s="211">
        <v>2.7519999999999998</v>
      </c>
      <c r="AJ26" s="212">
        <v>6.1130000000000004</v>
      </c>
      <c r="AK26" s="210">
        <v>0.79600000000000004</v>
      </c>
      <c r="AL26" s="210">
        <v>2.5059999999999998</v>
      </c>
      <c r="AM26" s="210">
        <v>6.5739999999999998</v>
      </c>
      <c r="AN26" s="203"/>
      <c r="AO26" s="203"/>
      <c r="AP26" s="203"/>
      <c r="AQ26" s="203"/>
      <c r="AR26" s="203">
        <f t="shared" ref="AR26:AR32" si="58">$AN$25*0.81818182</f>
        <v>0.98877272946999983</v>
      </c>
      <c r="AS26" s="203">
        <f t="shared" ref="AS26:AS32" si="59">$AN$25</f>
        <v>1.2084999999999999</v>
      </c>
      <c r="AT26" s="203">
        <f t="shared" ref="AT26:AT32" si="60">$AN$25*1.22222222</f>
        <v>1.4770555528699998</v>
      </c>
      <c r="AU26" s="203">
        <f t="shared" ref="AU26:AU32" si="61">$AO$25*0.81818182</f>
        <v>2.2310181867759997</v>
      </c>
      <c r="AV26" s="203">
        <f t="shared" ref="AV26:AV32" si="62">$AO$25</f>
        <v>2.7267999999999999</v>
      </c>
      <c r="AW26" s="203">
        <f t="shared" ref="AW26:AW32" si="63">$AO$25*1.22222222</f>
        <v>3.3327555494959995</v>
      </c>
      <c r="AX26" s="203">
        <f t="shared" ref="AX26:AX32" si="64">$AP$25*0.81818182</f>
        <v>4.7679545560499994</v>
      </c>
      <c r="AY26" s="203">
        <f t="shared" ref="AY26:AY32" si="65">$AP$25</f>
        <v>5.8274999999999997</v>
      </c>
      <c r="AZ26" s="203">
        <f t="shared" ref="AZ26:AZ32" si="66">$AP$25*1.22222222</f>
        <v>7.1224999870499994</v>
      </c>
      <c r="BB26" s="1" t="str">
        <f t="shared" si="14"/>
        <v>NP</v>
      </c>
      <c r="BC26" s="1" t="str">
        <f t="shared" si="15"/>
        <v>NA</v>
      </c>
      <c r="BD26" s="1" t="str">
        <f t="shared" si="16"/>
        <v>NA</v>
      </c>
      <c r="BE26" s="1" t="str">
        <f t="shared" si="17"/>
        <v>NO</v>
      </c>
      <c r="BF26" s="1" t="str">
        <f t="shared" si="18"/>
        <v>NO</v>
      </c>
      <c r="BG26" s="1" t="str">
        <f t="shared" si="19"/>
        <v>NO</v>
      </c>
      <c r="BH26" s="1" t="str">
        <f t="shared" si="20"/>
        <v>YES</v>
      </c>
      <c r="BJ26" s="1">
        <v>10</v>
      </c>
      <c r="BK26" s="1" t="str">
        <f t="shared" si="48"/>
        <v>A</v>
      </c>
      <c r="BL26" s="1" t="str">
        <f t="shared" si="21"/>
        <v>NP</v>
      </c>
      <c r="BM26" s="1" t="str">
        <f t="shared" si="22"/>
        <v>NA</v>
      </c>
      <c r="BN26" s="1" t="str">
        <f t="shared" si="23"/>
        <v>NO</v>
      </c>
      <c r="BO26" s="1" t="str">
        <f t="shared" si="24"/>
        <v>NO</v>
      </c>
      <c r="BP26" s="1" t="str">
        <f t="shared" si="25"/>
        <v>YES</v>
      </c>
      <c r="BQ26" s="1" t="str">
        <f t="shared" si="26"/>
        <v>YES</v>
      </c>
      <c r="BS26" s="1" t="str">
        <f t="shared" si="27"/>
        <v>TP</v>
      </c>
      <c r="BT26" s="1" t="str">
        <f t="shared" si="28"/>
        <v>FN</v>
      </c>
      <c r="BU26" s="1" t="str">
        <f t="shared" si="29"/>
        <v>TN</v>
      </c>
      <c r="BV26" s="1" t="str">
        <f t="shared" si="30"/>
        <v>NO</v>
      </c>
      <c r="BW26" s="1" t="str">
        <f t="shared" si="31"/>
        <v>NO</v>
      </c>
      <c r="BX26" s="1" t="str">
        <f t="shared" si="32"/>
        <v>YES</v>
      </c>
      <c r="BY26" s="244" t="str">
        <f t="shared" si="33"/>
        <v>YES</v>
      </c>
      <c r="BZ26" s="244" t="str">
        <f t="shared" si="34"/>
        <v>NO</v>
      </c>
      <c r="CA26" s="244" t="str">
        <f t="shared" si="35"/>
        <v>NO</v>
      </c>
      <c r="CB26" s="244" t="str">
        <f t="shared" si="36"/>
        <v>NO</v>
      </c>
      <c r="CC26" s="244" t="str">
        <f t="shared" si="37"/>
        <v>NO</v>
      </c>
      <c r="CD26" s="244" t="str">
        <f t="shared" si="0"/>
        <v>YES</v>
      </c>
      <c r="CE26" s="1" t="str">
        <f t="shared" si="1"/>
        <v>NO</v>
      </c>
      <c r="CF26" s="1" t="str">
        <f t="shared" si="2"/>
        <v>NO</v>
      </c>
      <c r="CG26" s="1" t="str">
        <f t="shared" si="3"/>
        <v>NO</v>
      </c>
      <c r="CH26" s="1" t="str">
        <f t="shared" si="4"/>
        <v>YES</v>
      </c>
      <c r="CI26" s="244" t="str">
        <f t="shared" si="38"/>
        <v>YES</v>
      </c>
      <c r="CJ26" s="244" t="str">
        <f t="shared" si="39"/>
        <v>NO</v>
      </c>
      <c r="CK26" s="244" t="str">
        <f t="shared" si="40"/>
        <v>NO</v>
      </c>
      <c r="CL26" s="244" t="str">
        <f t="shared" si="41"/>
        <v>NO</v>
      </c>
      <c r="CM26" s="244" t="str">
        <f t="shared" si="42"/>
        <v>YES</v>
      </c>
      <c r="CN26" s="244" t="str">
        <f t="shared" si="43"/>
        <v>NO</v>
      </c>
      <c r="CO26" s="244" t="str">
        <f t="shared" si="44"/>
        <v>NO</v>
      </c>
      <c r="CP26" s="244" t="str">
        <f t="shared" si="45"/>
        <v>NO</v>
      </c>
      <c r="CQ26" s="244" t="str">
        <f t="shared" si="46"/>
        <v>NO</v>
      </c>
      <c r="CR26" s="244" t="str">
        <f t="shared" si="47"/>
        <v>NO</v>
      </c>
    </row>
    <row r="27" spans="1:96">
      <c r="A27" s="64"/>
      <c r="B27" s="15"/>
      <c r="C27" s="15"/>
      <c r="D27" s="15"/>
      <c r="E27" s="15"/>
      <c r="F27" s="15"/>
      <c r="G27" s="15"/>
      <c r="H27" s="65"/>
      <c r="I27" s="52" t="s">
        <v>106</v>
      </c>
      <c r="J27" s="6">
        <v>0.718516500593399</v>
      </c>
      <c r="K27" s="6">
        <v>0.26923223481629599</v>
      </c>
      <c r="L27" s="6">
        <v>1.22512645903043E-2</v>
      </c>
      <c r="M27" s="6">
        <v>0.38281193211273701</v>
      </c>
      <c r="N27" s="6">
        <v>0.270295617160697</v>
      </c>
      <c r="O27" s="6">
        <v>0.34689245072656499</v>
      </c>
      <c r="P27" s="6">
        <v>0.89026720310659702</v>
      </c>
      <c r="Q27" s="6">
        <v>5.9703513090036103E-2</v>
      </c>
      <c r="R27" s="6">
        <v>5.0029283803365902E-2</v>
      </c>
      <c r="S27" s="6">
        <v>0.919673424805318</v>
      </c>
      <c r="T27" s="6">
        <v>3.4484729137434999E-3</v>
      </c>
      <c r="U27" s="6">
        <v>7.6878102280938193E-2</v>
      </c>
      <c r="V27" s="6">
        <v>7.7569810657707097E-3</v>
      </c>
      <c r="W27" s="6">
        <v>0.89405625401391797</v>
      </c>
      <c r="X27" s="6">
        <v>9.8186764920310907E-2</v>
      </c>
      <c r="Y27" s="6">
        <v>0.94129416039894298</v>
      </c>
      <c r="Z27" s="6">
        <v>1.69481295344707E-2</v>
      </c>
      <c r="AA27" s="6">
        <v>4.1757710066585497E-2</v>
      </c>
      <c r="AB27" s="6">
        <v>3.22618448869482E-2</v>
      </c>
      <c r="AC27" s="6">
        <v>0.13967429276486901</v>
      </c>
      <c r="AD27" s="6">
        <v>0.82806386234818197</v>
      </c>
      <c r="AE27" s="6">
        <v>0.51749172941871602</v>
      </c>
      <c r="AF27" s="6">
        <v>0.30738385208476299</v>
      </c>
      <c r="AG27" s="310">
        <v>0.17512441849652</v>
      </c>
      <c r="AH27" s="211">
        <v>1.0629999999999999</v>
      </c>
      <c r="AI27" s="211">
        <v>2.6760000000000002</v>
      </c>
      <c r="AJ27" s="212">
        <v>5.9740000000000002</v>
      </c>
      <c r="AK27" s="210">
        <v>0.80100000000000005</v>
      </c>
      <c r="AL27" s="210">
        <v>2.5339999999999998</v>
      </c>
      <c r="AM27" s="210">
        <v>6.6890000000000001</v>
      </c>
      <c r="AN27" s="203"/>
      <c r="AO27" s="203"/>
      <c r="AP27" s="203"/>
      <c r="AQ27" s="203"/>
      <c r="AR27" s="203">
        <f t="shared" si="58"/>
        <v>0.98877272946999983</v>
      </c>
      <c r="AS27" s="203">
        <f t="shared" si="59"/>
        <v>1.2084999999999999</v>
      </c>
      <c r="AT27" s="203">
        <f t="shared" si="60"/>
        <v>1.4770555528699998</v>
      </c>
      <c r="AU27" s="203">
        <f t="shared" si="61"/>
        <v>2.2310181867759997</v>
      </c>
      <c r="AV27" s="203">
        <f t="shared" si="62"/>
        <v>2.7267999999999999</v>
      </c>
      <c r="AW27" s="203">
        <f t="shared" si="63"/>
        <v>3.3327555494959995</v>
      </c>
      <c r="AX27" s="203">
        <f t="shared" si="64"/>
        <v>4.7679545560499994</v>
      </c>
      <c r="AY27" s="203">
        <f t="shared" si="65"/>
        <v>5.8274999999999997</v>
      </c>
      <c r="AZ27" s="203">
        <f t="shared" si="66"/>
        <v>7.1224999870499994</v>
      </c>
      <c r="BB27" s="1" t="str">
        <f t="shared" si="14"/>
        <v>NP</v>
      </c>
      <c r="BC27" s="1" t="str">
        <f t="shared" si="15"/>
        <v>NP</v>
      </c>
      <c r="BD27" s="1" t="str">
        <f t="shared" si="16"/>
        <v>NA</v>
      </c>
      <c r="BE27" s="1" t="str">
        <f t="shared" si="17"/>
        <v>NO</v>
      </c>
      <c r="BF27" s="1" t="str">
        <f t="shared" si="18"/>
        <v>NO</v>
      </c>
      <c r="BG27" s="1" t="str">
        <f t="shared" si="19"/>
        <v>NO</v>
      </c>
      <c r="BH27" s="1" t="str">
        <f t="shared" si="20"/>
        <v>YES</v>
      </c>
      <c r="BJ27" s="1">
        <v>5</v>
      </c>
      <c r="BK27" s="1" t="str">
        <f t="shared" si="48"/>
        <v>A</v>
      </c>
      <c r="BL27" s="1" t="str">
        <f t="shared" si="21"/>
        <v>NP</v>
      </c>
      <c r="BM27" s="1" t="str">
        <f t="shared" si="22"/>
        <v>NA</v>
      </c>
      <c r="BN27" s="1" t="str">
        <f t="shared" si="23"/>
        <v>NO</v>
      </c>
      <c r="BO27" s="1" t="str">
        <f t="shared" si="24"/>
        <v>NO</v>
      </c>
      <c r="BP27" s="1" t="str">
        <f t="shared" si="25"/>
        <v>YES</v>
      </c>
      <c r="BQ27" s="1" t="str">
        <f t="shared" si="26"/>
        <v>YES</v>
      </c>
      <c r="BS27" s="1" t="str">
        <f t="shared" si="27"/>
        <v>TP</v>
      </c>
      <c r="BT27" s="1" t="str">
        <f t="shared" si="28"/>
        <v>TP</v>
      </c>
      <c r="BU27" s="1" t="str">
        <f t="shared" si="29"/>
        <v>TN</v>
      </c>
      <c r="BV27" s="1" t="str">
        <f t="shared" si="30"/>
        <v>NO</v>
      </c>
      <c r="BW27" s="1" t="str">
        <f t="shared" si="31"/>
        <v>YES</v>
      </c>
      <c r="BX27" s="1" t="str">
        <f t="shared" si="32"/>
        <v>YES</v>
      </c>
      <c r="BY27" s="244" t="str">
        <f t="shared" si="33"/>
        <v>YES</v>
      </c>
      <c r="BZ27" s="244" t="str">
        <f t="shared" si="34"/>
        <v>NO</v>
      </c>
      <c r="CA27" s="244" t="str">
        <f t="shared" si="35"/>
        <v>NO</v>
      </c>
      <c r="CB27" s="244" t="str">
        <f t="shared" si="36"/>
        <v>NO</v>
      </c>
      <c r="CC27" s="244" t="str">
        <f t="shared" si="37"/>
        <v>NO</v>
      </c>
      <c r="CD27" s="244" t="str">
        <f t="shared" si="0"/>
        <v>NO</v>
      </c>
      <c r="CE27" s="1" t="str">
        <f t="shared" si="1"/>
        <v>NO</v>
      </c>
      <c r="CF27" s="1" t="str">
        <f t="shared" si="2"/>
        <v>NO</v>
      </c>
      <c r="CG27" s="1" t="str">
        <f t="shared" si="3"/>
        <v>NO</v>
      </c>
      <c r="CH27" s="1" t="str">
        <f t="shared" si="4"/>
        <v>NO</v>
      </c>
      <c r="CI27" s="244" t="str">
        <f t="shared" si="38"/>
        <v>NO</v>
      </c>
      <c r="CJ27" s="244" t="str">
        <f t="shared" si="39"/>
        <v>NO</v>
      </c>
      <c r="CK27" s="244" t="str">
        <f t="shared" si="40"/>
        <v>NO</v>
      </c>
      <c r="CL27" s="244" t="str">
        <f t="shared" si="41"/>
        <v>NO</v>
      </c>
      <c r="CM27" s="244" t="str">
        <f t="shared" si="42"/>
        <v>NO</v>
      </c>
      <c r="CN27" s="244" t="str">
        <f t="shared" si="43"/>
        <v>NO</v>
      </c>
      <c r="CO27" s="244" t="str">
        <f t="shared" si="44"/>
        <v>NO</v>
      </c>
      <c r="CP27" s="244" t="str">
        <f t="shared" si="45"/>
        <v>NO</v>
      </c>
      <c r="CQ27" s="244" t="str">
        <f t="shared" si="46"/>
        <v>NO</v>
      </c>
      <c r="CR27" s="244" t="str">
        <f t="shared" si="47"/>
        <v>NO</v>
      </c>
    </row>
    <row r="28" spans="1:96">
      <c r="A28" s="64"/>
      <c r="B28" s="15"/>
      <c r="C28" s="15"/>
      <c r="D28" s="15"/>
      <c r="E28" s="15"/>
      <c r="F28" s="15"/>
      <c r="G28" s="15"/>
      <c r="H28" s="65"/>
      <c r="I28" s="52" t="s">
        <v>15</v>
      </c>
      <c r="J28" s="6">
        <v>0.96144535612436899</v>
      </c>
      <c r="K28" s="6">
        <v>1.73033407664985E-2</v>
      </c>
      <c r="L28" s="6">
        <v>2.12513031091323E-2</v>
      </c>
      <c r="M28" s="6">
        <v>0.132225587357581</v>
      </c>
      <c r="N28" s="6">
        <v>0.22617836225700799</v>
      </c>
      <c r="O28" s="6">
        <v>0.64159605038540901</v>
      </c>
      <c r="P28" s="6">
        <v>0.59653475239770803</v>
      </c>
      <c r="Q28" s="6">
        <v>0.37669238344338002</v>
      </c>
      <c r="R28" s="6">
        <v>2.67728641589106E-2</v>
      </c>
      <c r="S28" s="6">
        <v>0.919673424805318</v>
      </c>
      <c r="T28" s="6">
        <v>3.4484729137434999E-3</v>
      </c>
      <c r="U28" s="6">
        <v>7.6878102280938193E-2</v>
      </c>
      <c r="V28" s="6">
        <v>6.5827077415401294E-2</v>
      </c>
      <c r="W28" s="6">
        <v>0.52161709513412602</v>
      </c>
      <c r="X28" s="6">
        <v>0.41255582745047098</v>
      </c>
      <c r="Y28" s="6">
        <v>0.62537578775990799</v>
      </c>
      <c r="Z28" s="6">
        <v>0.302095205203263</v>
      </c>
      <c r="AA28" s="6">
        <v>7.2529007036827797E-2</v>
      </c>
      <c r="AB28" s="6">
        <v>0.43797096933834001</v>
      </c>
      <c r="AC28" s="6">
        <v>8.3660246968261895E-2</v>
      </c>
      <c r="AD28" s="6">
        <v>0.47836878369339703</v>
      </c>
      <c r="AE28" s="6">
        <v>0.87852262320283603</v>
      </c>
      <c r="AF28" s="6">
        <v>5.8539348132994303E-3</v>
      </c>
      <c r="AG28" s="310">
        <v>0.115623441983863</v>
      </c>
      <c r="AH28" s="211">
        <v>0.91400000000000003</v>
      </c>
      <c r="AI28" s="211">
        <v>2.98</v>
      </c>
      <c r="AJ28" s="212">
        <v>6.2130000000000001</v>
      </c>
      <c r="AK28" s="210">
        <v>0.94799999999999995</v>
      </c>
      <c r="AL28" s="210">
        <v>3.036</v>
      </c>
      <c r="AM28" s="210">
        <v>6.0069999999999997</v>
      </c>
      <c r="AN28" s="203"/>
      <c r="AO28" s="203"/>
      <c r="AP28" s="203"/>
      <c r="AQ28" s="203"/>
      <c r="AR28" s="203">
        <f t="shared" si="58"/>
        <v>0.98877272946999983</v>
      </c>
      <c r="AS28" s="203">
        <f t="shared" si="59"/>
        <v>1.2084999999999999</v>
      </c>
      <c r="AT28" s="203">
        <f t="shared" si="60"/>
        <v>1.4770555528699998</v>
      </c>
      <c r="AU28" s="203">
        <f t="shared" si="61"/>
        <v>2.2310181867759997</v>
      </c>
      <c r="AV28" s="203">
        <f t="shared" si="62"/>
        <v>2.7267999999999999</v>
      </c>
      <c r="AW28" s="203">
        <f t="shared" si="63"/>
        <v>3.3327555494959995</v>
      </c>
      <c r="AX28" s="203">
        <f t="shared" si="64"/>
        <v>4.7679545560499994</v>
      </c>
      <c r="AY28" s="203">
        <f t="shared" si="65"/>
        <v>5.8274999999999997</v>
      </c>
      <c r="AZ28" s="203">
        <f t="shared" si="66"/>
        <v>7.1224999870499994</v>
      </c>
      <c r="BB28" s="1" t="str">
        <f t="shared" si="14"/>
        <v>A</v>
      </c>
      <c r="BC28" s="1" t="str">
        <f t="shared" si="15"/>
        <v>NA</v>
      </c>
      <c r="BD28" s="1" t="str">
        <f t="shared" si="16"/>
        <v>NA</v>
      </c>
      <c r="BE28" s="1" t="str">
        <f t="shared" si="17"/>
        <v>NO</v>
      </c>
      <c r="BF28" s="1" t="str">
        <f t="shared" si="18"/>
        <v>NO</v>
      </c>
      <c r="BG28" s="1" t="str">
        <f t="shared" si="19"/>
        <v>YES</v>
      </c>
      <c r="BH28" s="1" t="str">
        <f t="shared" si="20"/>
        <v>YES</v>
      </c>
      <c r="BJ28" s="1">
        <v>31</v>
      </c>
      <c r="BK28" s="1" t="str">
        <f t="shared" si="48"/>
        <v>A</v>
      </c>
      <c r="BL28" s="1" t="str">
        <f t="shared" si="21"/>
        <v>NA</v>
      </c>
      <c r="BM28" s="1" t="str">
        <f t="shared" si="22"/>
        <v>NA</v>
      </c>
      <c r="BN28" s="1" t="str">
        <f t="shared" si="23"/>
        <v>NO</v>
      </c>
      <c r="BO28" s="1" t="str">
        <f t="shared" si="24"/>
        <v>NO</v>
      </c>
      <c r="BP28" s="1" t="str">
        <f t="shared" si="25"/>
        <v>YES</v>
      </c>
      <c r="BQ28" s="1" t="str">
        <f t="shared" si="26"/>
        <v>YES</v>
      </c>
      <c r="BS28" s="1" t="str">
        <f t="shared" si="27"/>
        <v>TP</v>
      </c>
      <c r="BT28" s="1" t="str">
        <f t="shared" si="28"/>
        <v>TN</v>
      </c>
      <c r="BU28" s="1" t="str">
        <f t="shared" si="29"/>
        <v>TN</v>
      </c>
      <c r="BV28" s="1" t="str">
        <f t="shared" si="30"/>
        <v>NO</v>
      </c>
      <c r="BW28" s="1" t="str">
        <f t="shared" si="31"/>
        <v>NO</v>
      </c>
      <c r="BX28" s="1" t="str">
        <f t="shared" si="32"/>
        <v>YES</v>
      </c>
      <c r="BY28" s="244" t="str">
        <f t="shared" si="33"/>
        <v>YES</v>
      </c>
      <c r="BZ28" s="244" t="str">
        <f t="shared" si="34"/>
        <v>NO</v>
      </c>
      <c r="CA28" s="244" t="str">
        <f t="shared" si="35"/>
        <v>NO</v>
      </c>
      <c r="CB28" s="244" t="str">
        <f t="shared" si="36"/>
        <v>NO</v>
      </c>
      <c r="CC28" s="244" t="str">
        <f t="shared" si="37"/>
        <v>NO</v>
      </c>
      <c r="CD28" s="244" t="str">
        <f t="shared" si="0"/>
        <v>NO</v>
      </c>
      <c r="CE28" s="1" t="str">
        <f t="shared" si="1"/>
        <v>NO</v>
      </c>
      <c r="CF28" s="1" t="str">
        <f t="shared" si="2"/>
        <v>NO</v>
      </c>
      <c r="CG28" s="1" t="str">
        <f t="shared" si="3"/>
        <v>NO</v>
      </c>
      <c r="CH28" s="1" t="str">
        <f t="shared" si="4"/>
        <v>NO</v>
      </c>
      <c r="CI28" s="244" t="str">
        <f t="shared" si="38"/>
        <v>NO</v>
      </c>
      <c r="CJ28" s="244" t="str">
        <f t="shared" si="39"/>
        <v>NO</v>
      </c>
      <c r="CK28" s="244" t="str">
        <f t="shared" si="40"/>
        <v>NO</v>
      </c>
      <c r="CL28" s="244" t="str">
        <f t="shared" si="41"/>
        <v>NO</v>
      </c>
      <c r="CM28" s="244" t="str">
        <f t="shared" si="42"/>
        <v>NO</v>
      </c>
      <c r="CN28" s="244" t="str">
        <f t="shared" si="43"/>
        <v>NO</v>
      </c>
      <c r="CO28" s="244" t="str">
        <f t="shared" si="44"/>
        <v>NO</v>
      </c>
      <c r="CP28" s="244" t="str">
        <f t="shared" si="45"/>
        <v>NO</v>
      </c>
      <c r="CQ28" s="244" t="str">
        <f t="shared" si="46"/>
        <v>NO</v>
      </c>
      <c r="CR28" s="244" t="str">
        <f t="shared" si="47"/>
        <v>NO</v>
      </c>
    </row>
    <row r="29" spans="1:96">
      <c r="A29" s="64"/>
      <c r="B29" s="15"/>
      <c r="C29" s="15"/>
      <c r="D29" s="15"/>
      <c r="E29" s="15"/>
      <c r="F29" s="15"/>
      <c r="G29" s="15"/>
      <c r="H29" s="65"/>
      <c r="I29" s="52" t="s">
        <v>91</v>
      </c>
      <c r="J29" s="6">
        <v>0.96144535612436899</v>
      </c>
      <c r="K29" s="6">
        <v>1.73033407664985E-2</v>
      </c>
      <c r="L29" s="6">
        <v>2.12513031091323E-2</v>
      </c>
      <c r="M29" s="6">
        <v>0.132225587357581</v>
      </c>
      <c r="N29" s="6">
        <v>0.22617836225700799</v>
      </c>
      <c r="O29" s="6">
        <v>0.64159605038540901</v>
      </c>
      <c r="P29" s="6">
        <v>0.59653475239770803</v>
      </c>
      <c r="Q29" s="6">
        <v>0.37669238344338002</v>
      </c>
      <c r="R29" s="6">
        <v>2.67728641589106E-2</v>
      </c>
      <c r="S29" s="6">
        <v>0.919673424805318</v>
      </c>
      <c r="T29" s="6">
        <v>3.4484729137434999E-3</v>
      </c>
      <c r="U29" s="6">
        <v>7.6878102280938193E-2</v>
      </c>
      <c r="V29" s="6">
        <v>7.7569810657707097E-3</v>
      </c>
      <c r="W29" s="6">
        <v>0.89405625401391797</v>
      </c>
      <c r="X29" s="6">
        <v>9.8186764920310907E-2</v>
      </c>
      <c r="Y29" s="6">
        <v>0.94129416039894298</v>
      </c>
      <c r="Z29" s="6">
        <v>1.69481295344707E-2</v>
      </c>
      <c r="AA29" s="6">
        <v>4.1757710066585497E-2</v>
      </c>
      <c r="AB29" s="6">
        <v>3.22618448869482E-2</v>
      </c>
      <c r="AC29" s="6">
        <v>0.13967429276486901</v>
      </c>
      <c r="AD29" s="6">
        <v>0.82806386234818197</v>
      </c>
      <c r="AE29" s="6">
        <v>0.51749172941871602</v>
      </c>
      <c r="AF29" s="6">
        <v>0.30738385208476299</v>
      </c>
      <c r="AG29" s="310">
        <v>0.17512441849652</v>
      </c>
      <c r="AH29" s="211">
        <v>0.83099999999999996</v>
      </c>
      <c r="AI29" s="211">
        <v>2.5089999999999999</v>
      </c>
      <c r="AJ29" s="212">
        <v>6.74</v>
      </c>
      <c r="AK29" s="210">
        <v>0.81100000000000005</v>
      </c>
      <c r="AL29" s="210">
        <v>2.5630000000000002</v>
      </c>
      <c r="AM29" s="210">
        <v>6.6890000000000001</v>
      </c>
      <c r="AN29" s="203"/>
      <c r="AO29" s="203"/>
      <c r="AP29" s="203"/>
      <c r="AQ29" s="203"/>
      <c r="AR29" s="203">
        <f t="shared" si="58"/>
        <v>0.98877272946999983</v>
      </c>
      <c r="AS29" s="203">
        <f t="shared" si="59"/>
        <v>1.2084999999999999</v>
      </c>
      <c r="AT29" s="203">
        <f t="shared" si="60"/>
        <v>1.4770555528699998</v>
      </c>
      <c r="AU29" s="203">
        <f t="shared" si="61"/>
        <v>2.2310181867759997</v>
      </c>
      <c r="AV29" s="203">
        <f t="shared" si="62"/>
        <v>2.7267999999999999</v>
      </c>
      <c r="AW29" s="203">
        <f t="shared" si="63"/>
        <v>3.3327555494959995</v>
      </c>
      <c r="AX29" s="203">
        <f t="shared" si="64"/>
        <v>4.7679545560499994</v>
      </c>
      <c r="AY29" s="203">
        <f t="shared" si="65"/>
        <v>5.8274999999999997</v>
      </c>
      <c r="AZ29" s="203">
        <f t="shared" si="66"/>
        <v>7.1224999870499994</v>
      </c>
      <c r="BB29" s="1" t="str">
        <f t="shared" si="14"/>
        <v>A</v>
      </c>
      <c r="BC29" s="1" t="str">
        <f t="shared" si="15"/>
        <v>NP</v>
      </c>
      <c r="BD29" s="1" t="str">
        <f t="shared" si="16"/>
        <v>NA</v>
      </c>
      <c r="BE29" s="1" t="str">
        <f t="shared" si="17"/>
        <v>NO</v>
      </c>
      <c r="BF29" s="1" t="str">
        <f t="shared" si="18"/>
        <v>NO</v>
      </c>
      <c r="BG29" s="1" t="str">
        <f t="shared" si="19"/>
        <v>YES</v>
      </c>
      <c r="BH29" s="1" t="str">
        <f t="shared" si="20"/>
        <v>YES</v>
      </c>
      <c r="BJ29" s="1">
        <v>31</v>
      </c>
      <c r="BK29" s="1" t="str">
        <f t="shared" si="48"/>
        <v>A</v>
      </c>
      <c r="BL29" s="1" t="str">
        <f t="shared" si="21"/>
        <v>NP</v>
      </c>
      <c r="BM29" s="1" t="str">
        <f t="shared" si="22"/>
        <v>NA</v>
      </c>
      <c r="BN29" s="1" t="str">
        <f t="shared" si="23"/>
        <v>NO</v>
      </c>
      <c r="BO29" s="1" t="str">
        <f t="shared" si="24"/>
        <v>NO</v>
      </c>
      <c r="BP29" s="1" t="str">
        <f t="shared" si="25"/>
        <v>YES</v>
      </c>
      <c r="BQ29" s="1" t="str">
        <f t="shared" si="26"/>
        <v>YES</v>
      </c>
      <c r="BS29" s="1" t="str">
        <f t="shared" si="27"/>
        <v>TP</v>
      </c>
      <c r="BT29" s="1" t="str">
        <f t="shared" si="28"/>
        <v>TP</v>
      </c>
      <c r="BU29" s="1" t="str">
        <f t="shared" si="29"/>
        <v>TN</v>
      </c>
      <c r="BV29" s="1" t="str">
        <f t="shared" si="30"/>
        <v>NO</v>
      </c>
      <c r="BW29" s="1" t="str">
        <f t="shared" si="31"/>
        <v>YES</v>
      </c>
      <c r="BX29" s="1" t="str">
        <f t="shared" si="32"/>
        <v>YES</v>
      </c>
      <c r="BY29" s="244" t="str">
        <f t="shared" si="33"/>
        <v>YES</v>
      </c>
      <c r="BZ29" s="244" t="str">
        <f t="shared" si="34"/>
        <v>NO</v>
      </c>
      <c r="CA29" s="244" t="str">
        <f t="shared" si="35"/>
        <v>NO</v>
      </c>
      <c r="CB29" s="244" t="str">
        <f t="shared" si="36"/>
        <v>NO</v>
      </c>
      <c r="CC29" s="244" t="str">
        <f t="shared" si="37"/>
        <v>NO</v>
      </c>
      <c r="CD29" s="244" t="str">
        <f t="shared" si="0"/>
        <v>NO</v>
      </c>
      <c r="CE29" s="1" t="str">
        <f t="shared" si="1"/>
        <v>NO</v>
      </c>
      <c r="CF29" s="1" t="str">
        <f t="shared" si="2"/>
        <v>NO</v>
      </c>
      <c r="CG29" s="1" t="str">
        <f t="shared" si="3"/>
        <v>NO</v>
      </c>
      <c r="CH29" s="1" t="str">
        <f t="shared" si="4"/>
        <v>NO</v>
      </c>
      <c r="CI29" s="244" t="str">
        <f t="shared" si="38"/>
        <v>NO</v>
      </c>
      <c r="CJ29" s="244" t="str">
        <f t="shared" si="39"/>
        <v>NO</v>
      </c>
      <c r="CK29" s="244" t="str">
        <f t="shared" si="40"/>
        <v>NO</v>
      </c>
      <c r="CL29" s="244" t="str">
        <f t="shared" si="41"/>
        <v>NO</v>
      </c>
      <c r="CM29" s="244" t="str">
        <f t="shared" si="42"/>
        <v>NO</v>
      </c>
      <c r="CN29" s="244" t="str">
        <f t="shared" si="43"/>
        <v>NO</v>
      </c>
      <c r="CO29" s="244" t="str">
        <f t="shared" si="44"/>
        <v>NO</v>
      </c>
      <c r="CP29" s="244" t="str">
        <f t="shared" si="45"/>
        <v>NO</v>
      </c>
      <c r="CQ29" s="244" t="str">
        <f t="shared" si="46"/>
        <v>NO</v>
      </c>
      <c r="CR29" s="244" t="str">
        <f t="shared" si="47"/>
        <v>NO</v>
      </c>
    </row>
    <row r="30" spans="1:96">
      <c r="A30" s="64"/>
      <c r="B30" s="15"/>
      <c r="C30" s="15"/>
      <c r="D30" s="15"/>
      <c r="E30" s="15"/>
      <c r="F30" s="15"/>
      <c r="G30" s="15"/>
      <c r="H30" s="65"/>
      <c r="I30" s="52" t="s">
        <v>107</v>
      </c>
      <c r="J30" s="6">
        <v>0.718516500593399</v>
      </c>
      <c r="K30" s="6">
        <v>0.26923223481629599</v>
      </c>
      <c r="L30" s="6">
        <v>1.22512645903043E-2</v>
      </c>
      <c r="M30" s="6">
        <v>0.38281193211273701</v>
      </c>
      <c r="N30" s="6">
        <v>0.270295617160697</v>
      </c>
      <c r="O30" s="6">
        <v>0.34689245072656499</v>
      </c>
      <c r="P30" s="6">
        <v>0.89026720310659702</v>
      </c>
      <c r="Q30" s="6">
        <v>5.9703513090036103E-2</v>
      </c>
      <c r="R30" s="6">
        <v>5.0029283803365902E-2</v>
      </c>
      <c r="S30" s="6">
        <v>0.919673424805318</v>
      </c>
      <c r="T30" s="6">
        <v>3.4484729137434999E-3</v>
      </c>
      <c r="U30" s="6">
        <v>7.6878102280938193E-2</v>
      </c>
      <c r="V30" s="6">
        <v>7.7569810657707097E-3</v>
      </c>
      <c r="W30" s="6">
        <v>0.89405625401391797</v>
      </c>
      <c r="X30" s="6">
        <v>9.8186764920310907E-2</v>
      </c>
      <c r="Y30" s="6">
        <v>0.94129416039894298</v>
      </c>
      <c r="Z30" s="6">
        <v>1.69481295344707E-2</v>
      </c>
      <c r="AA30" s="6">
        <v>4.1757710066585497E-2</v>
      </c>
      <c r="AB30" s="6">
        <v>3.22618448869482E-2</v>
      </c>
      <c r="AC30" s="6">
        <v>0.13967429276486901</v>
      </c>
      <c r="AD30" s="6">
        <v>0.82806386234818197</v>
      </c>
      <c r="AE30" s="6">
        <v>0.51749172941871602</v>
      </c>
      <c r="AF30" s="6">
        <v>0.30738385208476299</v>
      </c>
      <c r="AG30" s="310">
        <v>0.17512441849652</v>
      </c>
      <c r="AH30" s="211">
        <v>0.79900000000000004</v>
      </c>
      <c r="AI30" s="211">
        <v>2.5209999999999999</v>
      </c>
      <c r="AJ30" s="212">
        <v>6.5469999999999997</v>
      </c>
      <c r="AK30" s="210">
        <v>0.82799999999999996</v>
      </c>
      <c r="AL30" s="210">
        <v>2.3980000000000001</v>
      </c>
      <c r="AM30" s="210">
        <v>6.6159999999999997</v>
      </c>
      <c r="AN30" s="203"/>
      <c r="AO30" s="203"/>
      <c r="AP30" s="203"/>
      <c r="AQ30" s="203"/>
      <c r="AR30" s="203">
        <f t="shared" si="58"/>
        <v>0.98877272946999983</v>
      </c>
      <c r="AS30" s="203">
        <f t="shared" si="59"/>
        <v>1.2084999999999999</v>
      </c>
      <c r="AT30" s="203">
        <f t="shared" si="60"/>
        <v>1.4770555528699998</v>
      </c>
      <c r="AU30" s="203">
        <f t="shared" si="61"/>
        <v>2.2310181867759997</v>
      </c>
      <c r="AV30" s="203">
        <f t="shared" si="62"/>
        <v>2.7267999999999999</v>
      </c>
      <c r="AW30" s="203">
        <f t="shared" si="63"/>
        <v>3.3327555494959995</v>
      </c>
      <c r="AX30" s="203">
        <f t="shared" si="64"/>
        <v>4.7679545560499994</v>
      </c>
      <c r="AY30" s="203">
        <f t="shared" si="65"/>
        <v>5.8274999999999997</v>
      </c>
      <c r="AZ30" s="203">
        <f t="shared" si="66"/>
        <v>7.1224999870499994</v>
      </c>
      <c r="BB30" s="1" t="str">
        <f t="shared" si="14"/>
        <v>A</v>
      </c>
      <c r="BC30" s="1" t="str">
        <f t="shared" si="15"/>
        <v>NP</v>
      </c>
      <c r="BD30" s="1" t="str">
        <f t="shared" si="16"/>
        <v>NA</v>
      </c>
      <c r="BE30" s="1" t="str">
        <f t="shared" si="17"/>
        <v>NO</v>
      </c>
      <c r="BF30" s="1" t="str">
        <f t="shared" si="18"/>
        <v>NO</v>
      </c>
      <c r="BG30" s="1" t="str">
        <f t="shared" si="19"/>
        <v>YES</v>
      </c>
      <c r="BH30" s="1" t="str">
        <f t="shared" si="20"/>
        <v>YES</v>
      </c>
      <c r="BJ30" s="1">
        <v>5</v>
      </c>
      <c r="BK30" s="1" t="str">
        <f t="shared" si="48"/>
        <v>A</v>
      </c>
      <c r="BL30" s="1" t="str">
        <f t="shared" si="21"/>
        <v>NP</v>
      </c>
      <c r="BM30" s="1" t="str">
        <f t="shared" si="22"/>
        <v>NA</v>
      </c>
      <c r="BN30" s="1" t="str">
        <f t="shared" si="23"/>
        <v>NO</v>
      </c>
      <c r="BO30" s="1" t="str">
        <f t="shared" si="24"/>
        <v>NO</v>
      </c>
      <c r="BP30" s="1" t="str">
        <f t="shared" si="25"/>
        <v>YES</v>
      </c>
      <c r="BQ30" s="1" t="str">
        <f t="shared" si="26"/>
        <v>YES</v>
      </c>
      <c r="BS30" s="1" t="str">
        <f t="shared" si="27"/>
        <v>TP</v>
      </c>
      <c r="BT30" s="1" t="str">
        <f t="shared" si="28"/>
        <v>TP</v>
      </c>
      <c r="BU30" s="1" t="str">
        <f t="shared" si="29"/>
        <v>TN</v>
      </c>
      <c r="BV30" s="1" t="str">
        <f t="shared" si="30"/>
        <v>NO</v>
      </c>
      <c r="BW30" s="1" t="str">
        <f t="shared" si="31"/>
        <v>YES</v>
      </c>
      <c r="BX30" s="1" t="str">
        <f t="shared" si="32"/>
        <v>YES</v>
      </c>
      <c r="BY30" s="244" t="str">
        <f t="shared" si="33"/>
        <v>YES</v>
      </c>
      <c r="BZ30" s="244" t="str">
        <f t="shared" si="34"/>
        <v>NO</v>
      </c>
      <c r="CA30" s="244" t="str">
        <f t="shared" si="35"/>
        <v>NO</v>
      </c>
      <c r="CB30" s="244" t="str">
        <f t="shared" si="36"/>
        <v>NO</v>
      </c>
      <c r="CC30" s="244" t="str">
        <f t="shared" si="37"/>
        <v>NO</v>
      </c>
      <c r="CD30" s="244" t="str">
        <f t="shared" si="0"/>
        <v>NO</v>
      </c>
      <c r="CE30" s="1" t="str">
        <f t="shared" si="1"/>
        <v>NO</v>
      </c>
      <c r="CF30" s="1" t="str">
        <f t="shared" si="2"/>
        <v>NO</v>
      </c>
      <c r="CG30" s="1" t="str">
        <f t="shared" si="3"/>
        <v>NO</v>
      </c>
      <c r="CH30" s="1" t="str">
        <f t="shared" si="4"/>
        <v>NO</v>
      </c>
      <c r="CI30" s="244" t="str">
        <f t="shared" si="38"/>
        <v>NO</v>
      </c>
      <c r="CJ30" s="244" t="str">
        <f t="shared" si="39"/>
        <v>NO</v>
      </c>
      <c r="CK30" s="244" t="str">
        <f t="shared" si="40"/>
        <v>NO</v>
      </c>
      <c r="CL30" s="244" t="str">
        <f t="shared" si="41"/>
        <v>NO</v>
      </c>
      <c r="CM30" s="244" t="str">
        <f t="shared" si="42"/>
        <v>NO</v>
      </c>
      <c r="CN30" s="244" t="str">
        <f t="shared" si="43"/>
        <v>NO</v>
      </c>
      <c r="CO30" s="244" t="str">
        <f t="shared" si="44"/>
        <v>NO</v>
      </c>
      <c r="CP30" s="244" t="str">
        <f t="shared" si="45"/>
        <v>NO</v>
      </c>
      <c r="CQ30" s="244" t="str">
        <f t="shared" si="46"/>
        <v>NO</v>
      </c>
      <c r="CR30" s="244" t="str">
        <f t="shared" si="47"/>
        <v>NO</v>
      </c>
    </row>
    <row r="31" spans="1:96">
      <c r="A31" s="9"/>
      <c r="B31" s="6"/>
      <c r="C31" s="6"/>
      <c r="D31" s="6"/>
      <c r="E31" s="6"/>
      <c r="F31" s="6"/>
      <c r="G31" s="6"/>
      <c r="H31" s="310"/>
      <c r="I31" s="52" t="s">
        <v>18</v>
      </c>
      <c r="J31" s="6">
        <v>0.718516500593399</v>
      </c>
      <c r="K31" s="6">
        <v>0.26923223481629599</v>
      </c>
      <c r="L31" s="6">
        <v>1.22512645903043E-2</v>
      </c>
      <c r="M31" s="6">
        <v>0.845905244630898</v>
      </c>
      <c r="N31" s="6">
        <v>4.8757867365994897E-3</v>
      </c>
      <c r="O31" s="6">
        <v>0.149218968632502</v>
      </c>
      <c r="P31" s="6">
        <v>0.59653475239770803</v>
      </c>
      <c r="Q31" s="6">
        <v>0.37669238344338002</v>
      </c>
      <c r="R31" s="6">
        <v>2.67728641589106E-2</v>
      </c>
      <c r="S31" s="6">
        <v>0.919673424805318</v>
      </c>
      <c r="T31" s="6">
        <v>3.4484729137434999E-3</v>
      </c>
      <c r="U31" s="6">
        <v>7.6878102280938193E-2</v>
      </c>
      <c r="V31" s="6">
        <v>7.7569810657707097E-3</v>
      </c>
      <c r="W31" s="6">
        <v>0.89405625401391797</v>
      </c>
      <c r="X31" s="6">
        <v>9.8186764920310907E-2</v>
      </c>
      <c r="Y31" s="6">
        <v>0.66442171634581504</v>
      </c>
      <c r="Z31" s="6">
        <v>0.33443803616373502</v>
      </c>
      <c r="AA31" s="6">
        <v>1.1402474904482699E-3</v>
      </c>
      <c r="AB31" s="6">
        <v>0.64240610400182996</v>
      </c>
      <c r="AC31" s="6">
        <v>0.229103924970009</v>
      </c>
      <c r="AD31" s="6">
        <v>0.12848997102816001</v>
      </c>
      <c r="AE31" s="6">
        <v>0.51749172941871602</v>
      </c>
      <c r="AF31" s="6">
        <v>0.30738385208476299</v>
      </c>
      <c r="AG31" s="310">
        <v>0.17512441849652</v>
      </c>
      <c r="AH31" s="211">
        <v>1.0660000000000001</v>
      </c>
      <c r="AI31" s="211">
        <v>2.71</v>
      </c>
      <c r="AJ31" s="212">
        <v>5.891</v>
      </c>
      <c r="AK31" s="210">
        <v>1.1579999999999999</v>
      </c>
      <c r="AL31" s="210">
        <v>2.7639999999999998</v>
      </c>
      <c r="AM31" s="210">
        <v>5.9290000000000003</v>
      </c>
      <c r="AN31" s="203"/>
      <c r="AO31" s="203"/>
      <c r="AP31" s="203"/>
      <c r="AQ31" s="203"/>
      <c r="AR31" s="203">
        <f t="shared" si="58"/>
        <v>0.98877272946999983</v>
      </c>
      <c r="AS31" s="203">
        <f t="shared" si="59"/>
        <v>1.2084999999999999</v>
      </c>
      <c r="AT31" s="203">
        <f t="shared" si="60"/>
        <v>1.4770555528699998</v>
      </c>
      <c r="AU31" s="203">
        <f t="shared" si="61"/>
        <v>2.2310181867759997</v>
      </c>
      <c r="AV31" s="203">
        <f t="shared" si="62"/>
        <v>2.7267999999999999</v>
      </c>
      <c r="AW31" s="203">
        <f t="shared" si="63"/>
        <v>3.3327555494959995</v>
      </c>
      <c r="AX31" s="203">
        <f t="shared" si="64"/>
        <v>4.7679545560499994</v>
      </c>
      <c r="AY31" s="203">
        <f t="shared" si="65"/>
        <v>5.8274999999999997</v>
      </c>
      <c r="AZ31" s="203">
        <f t="shared" si="66"/>
        <v>7.1224999870499994</v>
      </c>
      <c r="BB31" s="1" t="str">
        <f t="shared" si="14"/>
        <v>NP</v>
      </c>
      <c r="BC31" s="1" t="str">
        <f t="shared" si="15"/>
        <v>NP</v>
      </c>
      <c r="BD31" s="1" t="str">
        <f t="shared" si="16"/>
        <v>NA</v>
      </c>
      <c r="BE31" s="1" t="str">
        <f t="shared" si="17"/>
        <v>NO</v>
      </c>
      <c r="BF31" s="1" t="str">
        <f t="shared" si="18"/>
        <v>NO</v>
      </c>
      <c r="BG31" s="1" t="str">
        <f t="shared" si="19"/>
        <v>NO</v>
      </c>
      <c r="BH31" s="1" t="str">
        <f t="shared" si="20"/>
        <v>YES</v>
      </c>
      <c r="BJ31" s="1">
        <v>42</v>
      </c>
      <c r="BK31" s="1" t="str">
        <f t="shared" si="48"/>
        <v>NP</v>
      </c>
      <c r="BL31" s="1" t="str">
        <f t="shared" si="21"/>
        <v>NA</v>
      </c>
      <c r="BM31" s="1" t="str">
        <f t="shared" si="22"/>
        <v>NA</v>
      </c>
      <c r="BN31" s="1" t="str">
        <f t="shared" si="23"/>
        <v>NO</v>
      </c>
      <c r="BO31" s="1" t="str">
        <f t="shared" si="24"/>
        <v>NO</v>
      </c>
      <c r="BP31" s="1" t="str">
        <f t="shared" si="25"/>
        <v>NO</v>
      </c>
      <c r="BQ31" s="1" t="str">
        <f t="shared" si="26"/>
        <v>YES</v>
      </c>
      <c r="BS31" s="1" t="str">
        <f t="shared" si="27"/>
        <v>TP</v>
      </c>
      <c r="BT31" s="1" t="str">
        <f t="shared" si="28"/>
        <v>FP</v>
      </c>
      <c r="BU31" s="1" t="str">
        <f t="shared" si="29"/>
        <v>TN</v>
      </c>
      <c r="BV31" s="1" t="str">
        <f t="shared" si="30"/>
        <v>NO</v>
      </c>
      <c r="BW31" s="1" t="str">
        <f t="shared" si="31"/>
        <v>NO</v>
      </c>
      <c r="BX31" s="1" t="str">
        <f t="shared" si="32"/>
        <v>YES</v>
      </c>
      <c r="BY31" s="244" t="str">
        <f t="shared" si="33"/>
        <v>YES</v>
      </c>
      <c r="BZ31" s="244" t="str">
        <f t="shared" si="34"/>
        <v>NO</v>
      </c>
      <c r="CA31" s="244" t="str">
        <f t="shared" si="35"/>
        <v>NO</v>
      </c>
      <c r="CB31" s="244" t="str">
        <f t="shared" si="36"/>
        <v>NO</v>
      </c>
      <c r="CC31" s="244" t="str">
        <f t="shared" si="37"/>
        <v>NO</v>
      </c>
      <c r="CD31" s="244" t="str">
        <f t="shared" si="0"/>
        <v>YES</v>
      </c>
      <c r="CE31" s="1" t="str">
        <f t="shared" si="1"/>
        <v>NO</v>
      </c>
      <c r="CF31" s="1" t="str">
        <f t="shared" si="2"/>
        <v>NO</v>
      </c>
      <c r="CG31" s="1" t="str">
        <f t="shared" si="3"/>
        <v>NO</v>
      </c>
      <c r="CH31" s="1" t="str">
        <f t="shared" si="4"/>
        <v>YES</v>
      </c>
      <c r="CI31" s="244" t="str">
        <f t="shared" si="38"/>
        <v>NO</v>
      </c>
      <c r="CJ31" s="244" t="str">
        <f t="shared" si="39"/>
        <v>NO</v>
      </c>
      <c r="CK31" s="244" t="str">
        <f t="shared" si="40"/>
        <v>NO</v>
      </c>
      <c r="CL31" s="244" t="str">
        <f t="shared" si="41"/>
        <v>NO</v>
      </c>
      <c r="CM31" s="244" t="str">
        <f t="shared" si="42"/>
        <v>NO</v>
      </c>
      <c r="CN31" s="244" t="str">
        <f t="shared" si="43"/>
        <v>YES</v>
      </c>
      <c r="CO31" s="244" t="str">
        <f t="shared" si="44"/>
        <v>NO</v>
      </c>
      <c r="CP31" s="244" t="str">
        <f t="shared" si="45"/>
        <v>NO</v>
      </c>
      <c r="CQ31" s="244" t="str">
        <f t="shared" si="46"/>
        <v>NO</v>
      </c>
      <c r="CR31" s="244" t="str">
        <f t="shared" si="47"/>
        <v>YES</v>
      </c>
    </row>
    <row r="32" spans="1:96" ht="16.5" thickBot="1">
      <c r="A32" s="10"/>
      <c r="B32" s="8"/>
      <c r="C32" s="8"/>
      <c r="D32" s="8"/>
      <c r="E32" s="8"/>
      <c r="F32" s="8"/>
      <c r="G32" s="8"/>
      <c r="H32" s="311"/>
      <c r="I32" s="53" t="s">
        <v>19</v>
      </c>
      <c r="J32" s="8">
        <v>0.718516500593399</v>
      </c>
      <c r="K32" s="8">
        <v>0.26923223481629599</v>
      </c>
      <c r="L32" s="8">
        <v>1.22512645903043E-2</v>
      </c>
      <c r="M32" s="8">
        <v>0.38281193211273701</v>
      </c>
      <c r="N32" s="8">
        <v>0.270295617160697</v>
      </c>
      <c r="O32" s="8">
        <v>0.34689245072656499</v>
      </c>
      <c r="P32" s="8">
        <v>0.89026720310659702</v>
      </c>
      <c r="Q32" s="8">
        <v>5.9703513090036103E-2</v>
      </c>
      <c r="R32" s="8">
        <v>5.0029283803365902E-2</v>
      </c>
      <c r="S32" s="8">
        <v>0.919673424805318</v>
      </c>
      <c r="T32" s="8">
        <v>3.4484729137434999E-3</v>
      </c>
      <c r="U32" s="8">
        <v>7.6878102280938193E-2</v>
      </c>
      <c r="V32" s="8">
        <v>6.5827077415401294E-2</v>
      </c>
      <c r="W32" s="8">
        <v>0.52161709513412602</v>
      </c>
      <c r="X32" s="8">
        <v>0.41255582745047098</v>
      </c>
      <c r="Y32" s="8">
        <v>0.62537578775990799</v>
      </c>
      <c r="Z32" s="8">
        <v>0.302095205203263</v>
      </c>
      <c r="AA32" s="8">
        <v>7.2529007036827797E-2</v>
      </c>
      <c r="AB32" s="8">
        <v>0.43797096933834001</v>
      </c>
      <c r="AC32" s="8">
        <v>8.3660246968261895E-2</v>
      </c>
      <c r="AD32" s="8">
        <v>0.47836878369339703</v>
      </c>
      <c r="AE32" s="8">
        <v>0.87852262320283603</v>
      </c>
      <c r="AF32" s="8">
        <v>5.8539348132994303E-3</v>
      </c>
      <c r="AG32" s="311">
        <v>0.115623441983863</v>
      </c>
      <c r="AH32" s="211">
        <v>0.95299999999999996</v>
      </c>
      <c r="AI32" s="211">
        <v>2.9860000000000002</v>
      </c>
      <c r="AJ32" s="212">
        <v>6.1520000000000001</v>
      </c>
      <c r="AK32" s="210">
        <v>1.0780000000000001</v>
      </c>
      <c r="AL32" s="210">
        <v>3.004</v>
      </c>
      <c r="AM32" s="210">
        <v>6.0789999999999997</v>
      </c>
      <c r="AN32" s="203"/>
      <c r="AO32" s="203"/>
      <c r="AP32" s="203"/>
      <c r="AQ32" s="203"/>
      <c r="AR32" s="203">
        <f t="shared" si="58"/>
        <v>0.98877272946999983</v>
      </c>
      <c r="AS32" s="203">
        <f t="shared" si="59"/>
        <v>1.2084999999999999</v>
      </c>
      <c r="AT32" s="203">
        <f t="shared" si="60"/>
        <v>1.4770555528699998</v>
      </c>
      <c r="AU32" s="203">
        <f t="shared" si="61"/>
        <v>2.2310181867759997</v>
      </c>
      <c r="AV32" s="203">
        <f t="shared" si="62"/>
        <v>2.7267999999999999</v>
      </c>
      <c r="AW32" s="203">
        <f t="shared" si="63"/>
        <v>3.3327555494959995</v>
      </c>
      <c r="AX32" s="203">
        <f t="shared" si="64"/>
        <v>4.7679545560499994</v>
      </c>
      <c r="AY32" s="203">
        <f t="shared" si="65"/>
        <v>5.8274999999999997</v>
      </c>
      <c r="AZ32" s="203">
        <f t="shared" si="66"/>
        <v>7.1224999870499994</v>
      </c>
      <c r="BB32" s="1" t="str">
        <f t="shared" si="14"/>
        <v>A</v>
      </c>
      <c r="BC32" s="1" t="str">
        <f t="shared" si="15"/>
        <v>NA</v>
      </c>
      <c r="BD32" s="1" t="str">
        <f t="shared" si="16"/>
        <v>NA</v>
      </c>
      <c r="BE32" s="1" t="str">
        <f t="shared" si="17"/>
        <v>NO</v>
      </c>
      <c r="BF32" s="1" t="str">
        <f t="shared" si="18"/>
        <v>NO</v>
      </c>
      <c r="BG32" s="1" t="str">
        <f t="shared" si="19"/>
        <v>YES</v>
      </c>
      <c r="BH32" s="1" t="str">
        <f t="shared" si="20"/>
        <v>YES</v>
      </c>
      <c r="BJ32" s="1">
        <v>15</v>
      </c>
      <c r="BK32" s="1" t="str">
        <f t="shared" si="48"/>
        <v>NP</v>
      </c>
      <c r="BL32" s="1" t="str">
        <f t="shared" si="21"/>
        <v>NA</v>
      </c>
      <c r="BM32" s="1" t="str">
        <f t="shared" si="22"/>
        <v>NA</v>
      </c>
      <c r="BN32" s="1" t="str">
        <f t="shared" si="23"/>
        <v>NO</v>
      </c>
      <c r="BO32" s="1" t="str">
        <f t="shared" si="24"/>
        <v>NO</v>
      </c>
      <c r="BP32" s="1" t="str">
        <f t="shared" si="25"/>
        <v>NO</v>
      </c>
      <c r="BQ32" s="1" t="str">
        <f t="shared" si="26"/>
        <v>YES</v>
      </c>
      <c r="BS32" s="1" t="str">
        <f t="shared" si="27"/>
        <v>TP</v>
      </c>
      <c r="BT32" s="1" t="str">
        <f t="shared" si="28"/>
        <v>TN</v>
      </c>
      <c r="BU32" s="1" t="str">
        <f t="shared" si="29"/>
        <v>TN</v>
      </c>
      <c r="BV32" s="1" t="str">
        <f t="shared" si="30"/>
        <v>NO</v>
      </c>
      <c r="BW32" s="1" t="str">
        <f t="shared" si="31"/>
        <v>NO</v>
      </c>
      <c r="BX32" s="1" t="str">
        <f t="shared" si="32"/>
        <v>YES</v>
      </c>
      <c r="BY32" s="244" t="str">
        <f t="shared" si="33"/>
        <v>YES</v>
      </c>
      <c r="BZ32" s="244" t="str">
        <f t="shared" si="34"/>
        <v>NO</v>
      </c>
      <c r="CA32" s="244" t="str">
        <f t="shared" si="35"/>
        <v>NO</v>
      </c>
      <c r="CB32" s="244" t="str">
        <f t="shared" si="36"/>
        <v>NO</v>
      </c>
      <c r="CC32" s="244" t="str">
        <f t="shared" si="37"/>
        <v>NO</v>
      </c>
      <c r="CD32" s="244" t="str">
        <f t="shared" si="0"/>
        <v>NO</v>
      </c>
      <c r="CE32" s="1" t="str">
        <f t="shared" si="1"/>
        <v>NO</v>
      </c>
      <c r="CF32" s="1" t="str">
        <f t="shared" si="2"/>
        <v>NO</v>
      </c>
      <c r="CG32" s="1" t="str">
        <f t="shared" si="3"/>
        <v>NO</v>
      </c>
      <c r="CH32" s="1" t="str">
        <f t="shared" si="4"/>
        <v>NO</v>
      </c>
      <c r="CI32" s="244" t="str">
        <f t="shared" si="38"/>
        <v>NO</v>
      </c>
      <c r="CJ32" s="244" t="str">
        <f t="shared" si="39"/>
        <v>NO</v>
      </c>
      <c r="CK32" s="244" t="str">
        <f t="shared" si="40"/>
        <v>NO</v>
      </c>
      <c r="CL32" s="244" t="str">
        <f t="shared" si="41"/>
        <v>NO</v>
      </c>
      <c r="CM32" s="244" t="str">
        <f t="shared" si="42"/>
        <v>NO</v>
      </c>
      <c r="CN32" s="244" t="str">
        <f t="shared" si="43"/>
        <v>NO</v>
      </c>
      <c r="CO32" s="244" t="str">
        <f t="shared" si="44"/>
        <v>NO</v>
      </c>
      <c r="CP32" s="244" t="str">
        <f t="shared" si="45"/>
        <v>NO</v>
      </c>
      <c r="CQ32" s="244" t="str">
        <f t="shared" si="46"/>
        <v>NO</v>
      </c>
      <c r="CR32" s="244" t="str">
        <f t="shared" si="47"/>
        <v>NO</v>
      </c>
    </row>
    <row r="33" spans="1:96">
      <c r="A33" s="61">
        <v>10</v>
      </c>
      <c r="B33" s="62">
        <v>60</v>
      </c>
      <c r="C33" s="62">
        <v>3</v>
      </c>
      <c r="D33" s="62">
        <v>0.33</v>
      </c>
      <c r="E33" s="62">
        <v>2236996</v>
      </c>
      <c r="F33" s="62">
        <f>E33/1000/60</f>
        <v>37.28326666666667</v>
      </c>
      <c r="G33" s="62">
        <v>21</v>
      </c>
      <c r="H33" s="63">
        <f>G33/B33*100</f>
        <v>35</v>
      </c>
      <c r="I33" s="60" t="s">
        <v>12</v>
      </c>
      <c r="J33" s="69">
        <v>0.24160542607117499</v>
      </c>
      <c r="K33" s="69">
        <v>0.67657246337980703</v>
      </c>
      <c r="L33" s="69">
        <v>8.1822110549016405E-2</v>
      </c>
      <c r="M33" s="69">
        <v>7.5129009818284798E-2</v>
      </c>
      <c r="N33" s="69">
        <v>0.78955931957949799</v>
      </c>
      <c r="O33" s="69">
        <v>0.13531167060221599</v>
      </c>
      <c r="P33" s="69">
        <v>0.18975805152335201</v>
      </c>
      <c r="Q33" s="69">
        <v>0.235360040358296</v>
      </c>
      <c r="R33" s="69">
        <v>0.57488190811835105</v>
      </c>
      <c r="S33" s="69">
        <v>4.8453091839147699E-2</v>
      </c>
      <c r="T33" s="69">
        <v>0.480838688052314</v>
      </c>
      <c r="U33" s="69">
        <v>0.47070822010853802</v>
      </c>
      <c r="V33" s="69">
        <v>0.73096396997267099</v>
      </c>
      <c r="W33" s="69">
        <v>0.245822029592523</v>
      </c>
      <c r="X33" s="69">
        <v>2.3214000434804899E-2</v>
      </c>
      <c r="Y33" s="69">
        <v>0.48281191090462899</v>
      </c>
      <c r="Z33" s="69">
        <v>0.243911656507874</v>
      </c>
      <c r="AA33" s="69">
        <v>0.27327643258749601</v>
      </c>
      <c r="AB33" s="69">
        <v>0.14507336852625</v>
      </c>
      <c r="AC33" s="69">
        <v>0.58848990067804596</v>
      </c>
      <c r="AD33" s="69">
        <v>0.26643673079570201</v>
      </c>
      <c r="AE33" s="69">
        <v>0.97935380175837305</v>
      </c>
      <c r="AF33" s="69">
        <v>1.07472021337042E-2</v>
      </c>
      <c r="AG33" s="309">
        <v>9.8989961079217707E-3</v>
      </c>
      <c r="AH33" s="208">
        <v>2.7360000000000002</v>
      </c>
      <c r="AI33" s="208">
        <v>3.4249999999999998</v>
      </c>
      <c r="AJ33" s="209">
        <v>6.62</v>
      </c>
      <c r="AK33" s="210">
        <v>2.87</v>
      </c>
      <c r="AL33" s="210">
        <v>3.8359999999999999</v>
      </c>
      <c r="AM33" s="210">
        <v>6.7329999999999997</v>
      </c>
      <c r="AN33" s="203">
        <v>2.5196000000000001</v>
      </c>
      <c r="AO33" s="203">
        <v>3.9781</v>
      </c>
      <c r="AP33" s="203">
        <v>7.1336000000000004</v>
      </c>
      <c r="AQ33" s="203"/>
      <c r="AR33" s="203">
        <f>$AN$33*0.81818182</f>
        <v>2.0614909136719999</v>
      </c>
      <c r="AS33" s="203">
        <f>$AN$33</f>
        <v>2.5196000000000001</v>
      </c>
      <c r="AT33" s="203">
        <f>$AN$33*1.22222222</f>
        <v>3.0795111055119997</v>
      </c>
      <c r="AU33" s="203">
        <f>$AO$33*0.81818182</f>
        <v>3.2548090981419997</v>
      </c>
      <c r="AV33" s="203">
        <f>$AO$33</f>
        <v>3.9781</v>
      </c>
      <c r="AW33" s="203">
        <f>$AO$33*1.22222222</f>
        <v>4.8621222133819995</v>
      </c>
      <c r="AX33" s="203">
        <f>$AP$33*0.81818182</f>
        <v>5.8365818311520004</v>
      </c>
      <c r="AY33" s="203">
        <f>$AP$33</f>
        <v>7.1336000000000004</v>
      </c>
      <c r="AZ33" s="203">
        <f>$AP$33*1.22222222</f>
        <v>8.7188444285919999</v>
      </c>
      <c r="BB33" s="1" t="str">
        <f t="shared" si="14"/>
        <v>NA</v>
      </c>
      <c r="BC33" s="1" t="str">
        <f t="shared" si="15"/>
        <v>NP</v>
      </c>
      <c r="BD33" s="1" t="str">
        <f t="shared" si="16"/>
        <v>NP</v>
      </c>
      <c r="BE33" s="1" t="str">
        <f t="shared" si="17"/>
        <v>NO</v>
      </c>
      <c r="BF33" s="1" t="str">
        <f t="shared" si="18"/>
        <v>NO</v>
      </c>
      <c r="BG33" s="1" t="str">
        <f t="shared" si="19"/>
        <v>NO</v>
      </c>
      <c r="BH33" s="1" t="str">
        <f t="shared" si="20"/>
        <v>YES</v>
      </c>
      <c r="BJ33" s="12">
        <v>22</v>
      </c>
      <c r="BK33" s="1" t="str">
        <f t="shared" si="48"/>
        <v>NA</v>
      </c>
      <c r="BL33" s="1" t="str">
        <f t="shared" si="21"/>
        <v>NP</v>
      </c>
      <c r="BM33" s="1" t="str">
        <f t="shared" si="22"/>
        <v>NP</v>
      </c>
      <c r="BN33" s="1" t="str">
        <f t="shared" si="23"/>
        <v>NO</v>
      </c>
      <c r="BO33" s="1" t="str">
        <f t="shared" si="24"/>
        <v>NO</v>
      </c>
      <c r="BP33" s="1" t="str">
        <f t="shared" si="25"/>
        <v>NO</v>
      </c>
      <c r="BQ33" s="1" t="str">
        <f t="shared" si="26"/>
        <v>YES</v>
      </c>
      <c r="BS33" s="1" t="str">
        <f t="shared" si="27"/>
        <v>TN</v>
      </c>
      <c r="BT33" s="1" t="str">
        <f t="shared" si="28"/>
        <v>TP</v>
      </c>
      <c r="BU33" s="1" t="str">
        <f t="shared" si="29"/>
        <v>TP</v>
      </c>
      <c r="BV33" s="1" t="str">
        <f t="shared" si="30"/>
        <v>NO</v>
      </c>
      <c r="BW33" s="1" t="str">
        <f t="shared" si="31"/>
        <v>YES</v>
      </c>
      <c r="BX33" s="1" t="str">
        <f t="shared" si="32"/>
        <v>YES</v>
      </c>
      <c r="BY33" s="244" t="str">
        <f t="shared" si="33"/>
        <v>YES</v>
      </c>
      <c r="BZ33" s="244" t="str">
        <f t="shared" si="34"/>
        <v>NO</v>
      </c>
      <c r="CA33" s="244" t="str">
        <f t="shared" si="35"/>
        <v>NO</v>
      </c>
      <c r="CB33" s="244" t="str">
        <f t="shared" si="36"/>
        <v>NO</v>
      </c>
      <c r="CC33" s="244" t="str">
        <f t="shared" si="37"/>
        <v>NO</v>
      </c>
      <c r="CD33" s="244" t="str">
        <f t="shared" si="0"/>
        <v>NO</v>
      </c>
      <c r="CE33" s="1" t="str">
        <f t="shared" si="1"/>
        <v>NO</v>
      </c>
      <c r="CF33" s="1" t="str">
        <f t="shared" si="2"/>
        <v>NO</v>
      </c>
      <c r="CG33" s="1" t="str">
        <f t="shared" si="3"/>
        <v>NO</v>
      </c>
      <c r="CH33" s="1" t="str">
        <f t="shared" si="4"/>
        <v>NO</v>
      </c>
      <c r="CI33" s="244" t="str">
        <f t="shared" si="38"/>
        <v>NO</v>
      </c>
      <c r="CJ33" s="244" t="str">
        <f t="shared" si="39"/>
        <v>NO</v>
      </c>
      <c r="CK33" s="244" t="str">
        <f t="shared" si="40"/>
        <v>NO</v>
      </c>
      <c r="CL33" s="244" t="str">
        <f t="shared" si="41"/>
        <v>NO</v>
      </c>
      <c r="CM33" s="244" t="str">
        <f t="shared" si="42"/>
        <v>NO</v>
      </c>
      <c r="CN33" s="244" t="str">
        <f t="shared" si="43"/>
        <v>NO</v>
      </c>
      <c r="CO33" s="244" t="str">
        <f t="shared" si="44"/>
        <v>NO</v>
      </c>
      <c r="CP33" s="244" t="str">
        <f t="shared" si="45"/>
        <v>NO</v>
      </c>
      <c r="CQ33" s="244" t="str">
        <f t="shared" si="46"/>
        <v>NO</v>
      </c>
      <c r="CR33" s="244" t="str">
        <f t="shared" si="47"/>
        <v>NO</v>
      </c>
    </row>
    <row r="34" spans="1:96" ht="16.5" thickBot="1">
      <c r="A34" s="10"/>
      <c r="B34" s="8"/>
      <c r="C34" s="8"/>
      <c r="D34" s="8"/>
      <c r="E34" s="8"/>
      <c r="F34" s="8"/>
      <c r="G34" s="8"/>
      <c r="H34" s="311"/>
      <c r="I34" s="52" t="s">
        <v>13</v>
      </c>
      <c r="J34" s="8">
        <v>0.24160542607117499</v>
      </c>
      <c r="K34" s="8">
        <v>0.67657246337980703</v>
      </c>
      <c r="L34" s="8">
        <v>8.1822110549016405E-2</v>
      </c>
      <c r="M34" s="8">
        <v>7.5129009818284798E-2</v>
      </c>
      <c r="N34" s="8">
        <v>0.78955931957949799</v>
      </c>
      <c r="O34" s="8">
        <v>0.13531167060221599</v>
      </c>
      <c r="P34" s="8">
        <v>0.73945270474201796</v>
      </c>
      <c r="Q34" s="8">
        <v>0.16822218943429099</v>
      </c>
      <c r="R34" s="8">
        <v>9.2325105823689205E-2</v>
      </c>
      <c r="S34" s="8">
        <v>9.9175444665929605E-2</v>
      </c>
      <c r="T34" s="8">
        <v>0.44144397900640098</v>
      </c>
      <c r="U34" s="8">
        <v>0.45938057632766899</v>
      </c>
      <c r="V34" s="8">
        <v>0.67934787731384005</v>
      </c>
      <c r="W34" s="8">
        <v>0.23886990800390501</v>
      </c>
      <c r="X34" s="8">
        <v>8.1782214682253704E-2</v>
      </c>
      <c r="Y34" s="8">
        <v>0.48281191090462899</v>
      </c>
      <c r="Z34" s="8">
        <v>0.243911656507874</v>
      </c>
      <c r="AA34" s="8">
        <v>0.27327643258749601</v>
      </c>
      <c r="AB34" s="8">
        <v>0.14507336852625</v>
      </c>
      <c r="AC34" s="8">
        <v>0.58848990067804596</v>
      </c>
      <c r="AD34" s="8">
        <v>0.26643673079570201</v>
      </c>
      <c r="AE34" s="8">
        <v>0.97935380175837305</v>
      </c>
      <c r="AF34" s="8">
        <v>1.07472021337042E-2</v>
      </c>
      <c r="AG34" s="311">
        <v>9.8989961079217707E-3</v>
      </c>
      <c r="AH34" s="211">
        <v>2.226</v>
      </c>
      <c r="AI34" s="211">
        <v>3.7149999999999999</v>
      </c>
      <c r="AJ34" s="212">
        <v>6.6479999999999997</v>
      </c>
      <c r="AK34" s="210">
        <v>2.5939999999999999</v>
      </c>
      <c r="AL34" s="210">
        <v>4.1840000000000002</v>
      </c>
      <c r="AM34" s="210">
        <v>7.0220000000000002</v>
      </c>
      <c r="AN34" s="203"/>
      <c r="AO34" s="203"/>
      <c r="AP34" s="203"/>
      <c r="AQ34" s="203"/>
      <c r="AR34" s="203">
        <f>$AN$33*0.81818182</f>
        <v>2.0614909136719999</v>
      </c>
      <c r="AS34" s="203">
        <f>$AN$33</f>
        <v>2.5196000000000001</v>
      </c>
      <c r="AT34" s="203">
        <f>$AN$33*1.22222222</f>
        <v>3.0795111055119997</v>
      </c>
      <c r="AU34" s="203">
        <f>$AO$33*0.81818182</f>
        <v>3.2548090981419997</v>
      </c>
      <c r="AV34" s="203">
        <f>$AO$33</f>
        <v>3.9781</v>
      </c>
      <c r="AW34" s="203">
        <f>$AO$33*1.22222222</f>
        <v>4.8621222133819995</v>
      </c>
      <c r="AX34" s="203">
        <f>$AP$33*0.81818182</f>
        <v>5.8365818311520004</v>
      </c>
      <c r="AY34" s="203">
        <f>$AP$33</f>
        <v>7.1336000000000004</v>
      </c>
      <c r="AZ34" s="203">
        <f>$AP$33*1.22222222</f>
        <v>8.7188444285919999</v>
      </c>
      <c r="BB34" s="1" t="str">
        <f t="shared" si="14"/>
        <v>NP</v>
      </c>
      <c r="BC34" s="1" t="str">
        <f t="shared" si="15"/>
        <v>NP</v>
      </c>
      <c r="BD34" s="1" t="str">
        <f t="shared" si="16"/>
        <v>NP</v>
      </c>
      <c r="BE34" s="1" t="str">
        <f t="shared" si="17"/>
        <v>NO</v>
      </c>
      <c r="BF34" s="1" t="str">
        <f t="shared" si="18"/>
        <v>NO</v>
      </c>
      <c r="BG34" s="1" t="str">
        <f t="shared" si="19"/>
        <v>NO</v>
      </c>
      <c r="BH34" s="1" t="str">
        <f t="shared" si="20"/>
        <v>YES</v>
      </c>
      <c r="BJ34" s="12">
        <v>15</v>
      </c>
      <c r="BK34" s="1" t="str">
        <f t="shared" si="48"/>
        <v>NA</v>
      </c>
      <c r="BL34" s="1" t="str">
        <f t="shared" si="21"/>
        <v>NA</v>
      </c>
      <c r="BM34" s="1" t="str">
        <f t="shared" si="22"/>
        <v>NP</v>
      </c>
      <c r="BN34" s="1" t="str">
        <f t="shared" si="23"/>
        <v>NO</v>
      </c>
      <c r="BO34" s="1" t="str">
        <f t="shared" si="24"/>
        <v>NO</v>
      </c>
      <c r="BP34" s="1" t="str">
        <f t="shared" si="25"/>
        <v>NO</v>
      </c>
      <c r="BQ34" s="1" t="str">
        <f t="shared" si="26"/>
        <v>YES</v>
      </c>
      <c r="BS34" s="1" t="str">
        <f t="shared" si="27"/>
        <v>FP</v>
      </c>
      <c r="BT34" s="1" t="str">
        <f t="shared" si="28"/>
        <v>FP</v>
      </c>
      <c r="BU34" s="1" t="str">
        <f t="shared" si="29"/>
        <v>TP</v>
      </c>
      <c r="BV34" s="1" t="str">
        <f t="shared" si="30"/>
        <v>NO</v>
      </c>
      <c r="BW34" s="1" t="str">
        <f t="shared" si="31"/>
        <v>NO</v>
      </c>
      <c r="BX34" s="1" t="str">
        <f t="shared" si="32"/>
        <v>YES</v>
      </c>
      <c r="BY34" s="244" t="str">
        <f t="shared" si="33"/>
        <v>YES</v>
      </c>
      <c r="BZ34" s="244" t="str">
        <f t="shared" si="34"/>
        <v>NO</v>
      </c>
      <c r="CA34" s="244" t="str">
        <f t="shared" si="35"/>
        <v>NO</v>
      </c>
      <c r="CB34" s="244" t="str">
        <f t="shared" si="36"/>
        <v>NO</v>
      </c>
      <c r="CC34" s="244" t="str">
        <f t="shared" si="37"/>
        <v>NO</v>
      </c>
      <c r="CD34" s="244" t="str">
        <f t="shared" si="0"/>
        <v>YES</v>
      </c>
      <c r="CE34" s="1" t="str">
        <f t="shared" si="1"/>
        <v>NO</v>
      </c>
      <c r="CF34" s="1" t="str">
        <f t="shared" si="2"/>
        <v>NO</v>
      </c>
      <c r="CG34" s="1" t="str">
        <f t="shared" si="3"/>
        <v>NO</v>
      </c>
      <c r="CH34" s="1" t="str">
        <f t="shared" si="4"/>
        <v>YES</v>
      </c>
      <c r="CI34" s="244" t="str">
        <f t="shared" si="38"/>
        <v>NO</v>
      </c>
      <c r="CJ34" s="244" t="str">
        <f t="shared" si="39"/>
        <v>NO</v>
      </c>
      <c r="CK34" s="244" t="str">
        <f t="shared" si="40"/>
        <v>NO</v>
      </c>
      <c r="CL34" s="244" t="str">
        <f t="shared" si="41"/>
        <v>NO</v>
      </c>
      <c r="CM34" s="244" t="str">
        <f t="shared" si="42"/>
        <v>NO</v>
      </c>
      <c r="CN34" s="244" t="str">
        <f t="shared" si="43"/>
        <v>YES</v>
      </c>
      <c r="CO34" s="244" t="str">
        <f t="shared" si="44"/>
        <v>NO</v>
      </c>
      <c r="CP34" s="244" t="str">
        <f t="shared" si="45"/>
        <v>NO</v>
      </c>
      <c r="CQ34" s="244" t="str">
        <f t="shared" si="46"/>
        <v>NO</v>
      </c>
      <c r="CR34" s="244" t="str">
        <f t="shared" si="47"/>
        <v>YES</v>
      </c>
    </row>
    <row r="35" spans="1:96">
      <c r="A35" s="61">
        <v>10</v>
      </c>
      <c r="B35" s="62">
        <v>60</v>
      </c>
      <c r="C35" s="62">
        <v>4</v>
      </c>
      <c r="D35" s="62">
        <v>0.25</v>
      </c>
      <c r="E35" s="62">
        <v>2649943</v>
      </c>
      <c r="F35" s="62">
        <f>E35/1000/60</f>
        <v>44.165716666666668</v>
      </c>
      <c r="G35" s="62">
        <v>27</v>
      </c>
      <c r="H35" s="63">
        <f>G35/B35*100</f>
        <v>45</v>
      </c>
      <c r="I35" s="60" t="s">
        <v>108</v>
      </c>
      <c r="J35" s="69">
        <v>0.89223537127825103</v>
      </c>
      <c r="K35" s="69">
        <v>7.6047308885173498E-2</v>
      </c>
      <c r="L35" s="69">
        <v>3.1717319836574699E-2</v>
      </c>
      <c r="M35" s="69">
        <v>0.56256293708510297</v>
      </c>
      <c r="N35" s="69">
        <v>6.8905381686904896E-2</v>
      </c>
      <c r="O35" s="69">
        <v>0.36853168122799101</v>
      </c>
      <c r="P35" s="69">
        <v>0.50292053305344497</v>
      </c>
      <c r="Q35" s="69">
        <v>1.4833886919622201E-2</v>
      </c>
      <c r="R35" s="69">
        <v>0.48224558002693102</v>
      </c>
      <c r="S35" s="69">
        <v>0.37252038350147698</v>
      </c>
      <c r="T35" s="69">
        <v>0.35052165449258299</v>
      </c>
      <c r="U35" s="69">
        <v>0.27695796200593897</v>
      </c>
      <c r="V35" s="69">
        <v>0.18799667514637899</v>
      </c>
      <c r="W35" s="69">
        <v>0.42987032721746699</v>
      </c>
      <c r="X35" s="69">
        <v>0.38213299763615199</v>
      </c>
      <c r="Y35" s="69">
        <v>0.77004957049190104</v>
      </c>
      <c r="Z35" s="69">
        <v>0.12169622108872601</v>
      </c>
      <c r="AA35" s="69">
        <v>0.108254208419372</v>
      </c>
      <c r="AB35" s="69">
        <v>6.6670922468558796E-2</v>
      </c>
      <c r="AC35" s="69">
        <v>0.45587803382863001</v>
      </c>
      <c r="AD35" s="69">
        <v>0.47745104370281</v>
      </c>
      <c r="AE35" s="69">
        <v>0.76921368216087505</v>
      </c>
      <c r="AF35" s="69">
        <v>0.21395180268236799</v>
      </c>
      <c r="AG35" s="309">
        <v>1.6834515156756401E-2</v>
      </c>
      <c r="AH35" s="208">
        <v>3.3279999999999998</v>
      </c>
      <c r="AI35" s="208">
        <v>4.6269999999999998</v>
      </c>
      <c r="AJ35" s="209">
        <v>7.7210000000000001</v>
      </c>
      <c r="AK35" s="210">
        <v>3.371</v>
      </c>
      <c r="AL35" s="210">
        <v>4.6029999999999998</v>
      </c>
      <c r="AM35" s="210">
        <v>7.6630000000000003</v>
      </c>
      <c r="AN35" s="203">
        <v>3.6139999999999999</v>
      </c>
      <c r="AO35" s="203">
        <v>5.3277999999999999</v>
      </c>
      <c r="AP35" s="203">
        <v>8.3733000000000004</v>
      </c>
      <c r="AQ35" s="203"/>
      <c r="AR35" s="203">
        <f>$AN$35*0.81818182</f>
        <v>2.9569090974799996</v>
      </c>
      <c r="AS35" s="203">
        <f>$AN$35</f>
        <v>3.6139999999999999</v>
      </c>
      <c r="AT35" s="203">
        <f>$AN$35*1.22222222</f>
        <v>4.4171111030799999</v>
      </c>
      <c r="AU35" s="203">
        <f>$AO$35*0.81818182</f>
        <v>4.3591091005959992</v>
      </c>
      <c r="AV35" s="203">
        <f>$AO$35</f>
        <v>5.3277999999999999</v>
      </c>
      <c r="AW35" s="203">
        <f>$AO$35*1.22222222</f>
        <v>6.5117555437159993</v>
      </c>
      <c r="AX35" s="203">
        <f>$AP$35*0.81818182</f>
        <v>6.8508818334059995</v>
      </c>
      <c r="AY35" s="203">
        <f>$AP$35</f>
        <v>8.3733000000000004</v>
      </c>
      <c r="AZ35" s="203">
        <f>$AP$35*1.22222222</f>
        <v>10.234033314726</v>
      </c>
      <c r="BB35" s="1" t="str">
        <f t="shared" si="14"/>
        <v>NP</v>
      </c>
      <c r="BC35" s="1" t="str">
        <f t="shared" si="15"/>
        <v>NP</v>
      </c>
      <c r="BD35" s="1" t="str">
        <f t="shared" si="16"/>
        <v>NP</v>
      </c>
      <c r="BE35" s="1" t="str">
        <f t="shared" si="17"/>
        <v>NO</v>
      </c>
      <c r="BF35" s="1" t="str">
        <f t="shared" si="18"/>
        <v>NO</v>
      </c>
      <c r="BG35" s="1" t="str">
        <f t="shared" si="19"/>
        <v>NO</v>
      </c>
      <c r="BH35" s="1" t="str">
        <f t="shared" si="20"/>
        <v>YES</v>
      </c>
      <c r="BJ35" s="12">
        <v>304</v>
      </c>
      <c r="BK35" s="1" t="str">
        <f t="shared" si="48"/>
        <v>NP</v>
      </c>
      <c r="BL35" s="1" t="str">
        <f t="shared" si="21"/>
        <v>NP</v>
      </c>
      <c r="BM35" s="1" t="str">
        <f t="shared" si="22"/>
        <v>NP</v>
      </c>
      <c r="BN35" s="1" t="str">
        <f t="shared" si="23"/>
        <v>NO</v>
      </c>
      <c r="BO35" s="1" t="str">
        <f t="shared" si="24"/>
        <v>NO</v>
      </c>
      <c r="BP35" s="1" t="str">
        <f t="shared" si="25"/>
        <v>NO</v>
      </c>
      <c r="BQ35" s="1" t="str">
        <f t="shared" si="26"/>
        <v>YES</v>
      </c>
      <c r="BS35" s="1" t="str">
        <f t="shared" si="27"/>
        <v>TP</v>
      </c>
      <c r="BT35" s="1" t="str">
        <f t="shared" si="28"/>
        <v>TP</v>
      </c>
      <c r="BU35" s="1" t="str">
        <f t="shared" si="29"/>
        <v>TP</v>
      </c>
      <c r="BV35" s="1" t="str">
        <f t="shared" si="30"/>
        <v>YES</v>
      </c>
      <c r="BW35" s="1" t="str">
        <f t="shared" si="31"/>
        <v>YES</v>
      </c>
      <c r="BX35" s="1" t="str">
        <f t="shared" si="32"/>
        <v>YES</v>
      </c>
      <c r="BY35" s="244" t="str">
        <f t="shared" si="33"/>
        <v>YES</v>
      </c>
      <c r="BZ35" s="244" t="str">
        <f t="shared" si="34"/>
        <v>NO</v>
      </c>
      <c r="CA35" s="244" t="str">
        <f t="shared" si="35"/>
        <v>NO</v>
      </c>
      <c r="CB35" s="244" t="str">
        <f t="shared" si="36"/>
        <v>NO</v>
      </c>
      <c r="CC35" s="244" t="str">
        <f t="shared" si="37"/>
        <v>NO</v>
      </c>
      <c r="CD35" s="244" t="str">
        <f t="shared" si="0"/>
        <v>NO</v>
      </c>
      <c r="CE35" s="1" t="str">
        <f t="shared" si="1"/>
        <v>NO</v>
      </c>
      <c r="CF35" s="1" t="str">
        <f t="shared" si="2"/>
        <v>NO</v>
      </c>
      <c r="CG35" s="1" t="str">
        <f t="shared" si="3"/>
        <v>NO</v>
      </c>
      <c r="CH35" s="1" t="str">
        <f t="shared" si="4"/>
        <v>NO</v>
      </c>
      <c r="CI35" s="244" t="str">
        <f t="shared" si="38"/>
        <v>NO</v>
      </c>
      <c r="CJ35" s="244" t="str">
        <f t="shared" si="39"/>
        <v>NO</v>
      </c>
      <c r="CK35" s="244" t="str">
        <f t="shared" si="40"/>
        <v>NO</v>
      </c>
      <c r="CL35" s="244" t="str">
        <f t="shared" si="41"/>
        <v>NO</v>
      </c>
      <c r="CM35" s="244" t="str">
        <f t="shared" si="42"/>
        <v>NO</v>
      </c>
      <c r="CN35" s="244" t="str">
        <f t="shared" si="43"/>
        <v>NO</v>
      </c>
      <c r="CO35" s="244" t="str">
        <f t="shared" si="44"/>
        <v>NO</v>
      </c>
      <c r="CP35" s="244" t="str">
        <f t="shared" si="45"/>
        <v>NO</v>
      </c>
      <c r="CQ35" s="244" t="str">
        <f t="shared" si="46"/>
        <v>NO</v>
      </c>
      <c r="CR35" s="244" t="str">
        <f t="shared" si="47"/>
        <v>NO</v>
      </c>
    </row>
    <row r="36" spans="1:96">
      <c r="A36" s="64"/>
      <c r="B36" s="15"/>
      <c r="C36" s="15"/>
      <c r="D36" s="15"/>
      <c r="E36" s="15"/>
      <c r="F36" s="15"/>
      <c r="G36" s="15"/>
      <c r="H36" s="65"/>
      <c r="I36" s="52" t="s">
        <v>109</v>
      </c>
      <c r="J36" s="6">
        <v>0.89223537127825103</v>
      </c>
      <c r="K36" s="6">
        <v>7.6047308885173498E-2</v>
      </c>
      <c r="L36" s="6">
        <v>3.1717319836574699E-2</v>
      </c>
      <c r="M36" s="6">
        <v>0.56256293708510297</v>
      </c>
      <c r="N36" s="6">
        <v>6.8905381686904896E-2</v>
      </c>
      <c r="O36" s="6">
        <v>0.36853168122799101</v>
      </c>
      <c r="P36" s="6">
        <v>0.50292053305344497</v>
      </c>
      <c r="Q36" s="6">
        <v>1.4833886919622201E-2</v>
      </c>
      <c r="R36" s="6">
        <v>0.48224558002693102</v>
      </c>
      <c r="S36" s="6">
        <v>0.37252038350147698</v>
      </c>
      <c r="T36" s="6">
        <v>0.35052165449258299</v>
      </c>
      <c r="U36" s="6">
        <v>0.27695796200593897</v>
      </c>
      <c r="V36" s="6">
        <v>0.18799667514637899</v>
      </c>
      <c r="W36" s="6">
        <v>0.42987032721746699</v>
      </c>
      <c r="X36" s="6">
        <v>0.38213299763615199</v>
      </c>
      <c r="Y36" s="6">
        <v>0.77004957049190104</v>
      </c>
      <c r="Z36" s="6">
        <v>0.12169622108872601</v>
      </c>
      <c r="AA36" s="6">
        <v>0.108254208419372</v>
      </c>
      <c r="AB36" s="6">
        <v>6.6670922468558796E-2</v>
      </c>
      <c r="AC36" s="6">
        <v>0.45587803382863001</v>
      </c>
      <c r="AD36" s="6">
        <v>0.47745104370281</v>
      </c>
      <c r="AE36" s="6">
        <v>0.76921368216087505</v>
      </c>
      <c r="AF36" s="6">
        <v>0.21395180268236799</v>
      </c>
      <c r="AG36" s="310">
        <v>1.6834515156756401E-2</v>
      </c>
      <c r="AH36" s="211">
        <v>3.347</v>
      </c>
      <c r="AI36" s="211">
        <v>4.5149999999999997</v>
      </c>
      <c r="AJ36" s="212">
        <v>7.6509999999999998</v>
      </c>
      <c r="AK36" s="210">
        <v>3.3940000000000001</v>
      </c>
      <c r="AL36" s="210">
        <v>4.6769999999999996</v>
      </c>
      <c r="AM36" s="210">
        <v>7.72</v>
      </c>
      <c r="AN36" s="203"/>
      <c r="AO36" s="203"/>
      <c r="AP36" s="203"/>
      <c r="AQ36" s="203"/>
      <c r="AR36" s="203">
        <f t="shared" ref="AR36:AR40" si="67">$AN$35*0.81818182</f>
        <v>2.9569090974799996</v>
      </c>
      <c r="AS36" s="203">
        <f t="shared" ref="AS36:AS40" si="68">$AN$35</f>
        <v>3.6139999999999999</v>
      </c>
      <c r="AT36" s="203">
        <f t="shared" ref="AT36:AT40" si="69">$AN$35*1.22222222</f>
        <v>4.4171111030799999</v>
      </c>
      <c r="AU36" s="203">
        <f t="shared" ref="AU36:AU40" si="70">$AO$35*0.81818182</f>
        <v>4.3591091005959992</v>
      </c>
      <c r="AV36" s="203">
        <f t="shared" ref="AV36:AV40" si="71">$AO$35</f>
        <v>5.3277999999999999</v>
      </c>
      <c r="AW36" s="203">
        <f t="shared" ref="AW36:AW40" si="72">$AO$35*1.22222222</f>
        <v>6.5117555437159993</v>
      </c>
      <c r="AX36" s="203">
        <f t="shared" ref="AX36:AX40" si="73">$AP$35*0.81818182</f>
        <v>6.8508818334059995</v>
      </c>
      <c r="AY36" s="203">
        <f t="shared" ref="AY36:AY40" si="74">$AP$35</f>
        <v>8.3733000000000004</v>
      </c>
      <c r="AZ36" s="203">
        <f t="shared" ref="AZ36:AZ40" si="75">$AP$35*1.22222222</f>
        <v>10.234033314726</v>
      </c>
      <c r="BB36" s="1" t="str">
        <f t="shared" si="14"/>
        <v>NP</v>
      </c>
      <c r="BC36" s="1" t="str">
        <f t="shared" si="15"/>
        <v>NP</v>
      </c>
      <c r="BD36" s="1" t="str">
        <f t="shared" si="16"/>
        <v>NP</v>
      </c>
      <c r="BE36" s="1" t="str">
        <f t="shared" si="17"/>
        <v>NO</v>
      </c>
      <c r="BF36" s="1" t="str">
        <f t="shared" si="18"/>
        <v>NO</v>
      </c>
      <c r="BG36" s="1" t="str">
        <f t="shared" si="19"/>
        <v>NO</v>
      </c>
      <c r="BH36" s="1" t="str">
        <f t="shared" si="20"/>
        <v>YES</v>
      </c>
      <c r="BJ36" s="12">
        <v>27</v>
      </c>
      <c r="BK36" s="1" t="str">
        <f t="shared" si="48"/>
        <v>NP</v>
      </c>
      <c r="BL36" s="1" t="str">
        <f t="shared" si="21"/>
        <v>NP</v>
      </c>
      <c r="BM36" s="1" t="str">
        <f t="shared" si="22"/>
        <v>NP</v>
      </c>
      <c r="BN36" s="1" t="str">
        <f t="shared" si="23"/>
        <v>NO</v>
      </c>
      <c r="BO36" s="1" t="str">
        <f t="shared" si="24"/>
        <v>NO</v>
      </c>
      <c r="BP36" s="1" t="str">
        <f t="shared" si="25"/>
        <v>NO</v>
      </c>
      <c r="BQ36" s="1" t="str">
        <f t="shared" si="26"/>
        <v>YES</v>
      </c>
      <c r="BS36" s="1" t="str">
        <f t="shared" si="27"/>
        <v>TP</v>
      </c>
      <c r="BT36" s="1" t="str">
        <f t="shared" si="28"/>
        <v>TP</v>
      </c>
      <c r="BU36" s="1" t="str">
        <f t="shared" si="29"/>
        <v>TP</v>
      </c>
      <c r="BV36" s="1" t="str">
        <f t="shared" si="30"/>
        <v>YES</v>
      </c>
      <c r="BW36" s="1" t="str">
        <f t="shared" si="31"/>
        <v>YES</v>
      </c>
      <c r="BX36" s="1" t="str">
        <f t="shared" si="32"/>
        <v>YES</v>
      </c>
      <c r="BY36" s="244" t="str">
        <f t="shared" si="33"/>
        <v>YES</v>
      </c>
      <c r="BZ36" s="244" t="str">
        <f t="shared" si="34"/>
        <v>NO</v>
      </c>
      <c r="CA36" s="244" t="str">
        <f t="shared" si="35"/>
        <v>NO</v>
      </c>
      <c r="CB36" s="244" t="str">
        <f t="shared" si="36"/>
        <v>NO</v>
      </c>
      <c r="CC36" s="244" t="str">
        <f t="shared" si="37"/>
        <v>NO</v>
      </c>
      <c r="CD36" s="244" t="str">
        <f t="shared" si="0"/>
        <v>NO</v>
      </c>
      <c r="CE36" s="1" t="str">
        <f t="shared" si="1"/>
        <v>NO</v>
      </c>
      <c r="CF36" s="1" t="str">
        <f t="shared" si="2"/>
        <v>NO</v>
      </c>
      <c r="CG36" s="1" t="str">
        <f t="shared" si="3"/>
        <v>NO</v>
      </c>
      <c r="CH36" s="1" t="str">
        <f t="shared" si="4"/>
        <v>NO</v>
      </c>
      <c r="CI36" s="244" t="str">
        <f t="shared" si="38"/>
        <v>NO</v>
      </c>
      <c r="CJ36" s="244" t="str">
        <f t="shared" si="39"/>
        <v>NO</v>
      </c>
      <c r="CK36" s="244" t="str">
        <f t="shared" si="40"/>
        <v>NO</v>
      </c>
      <c r="CL36" s="244" t="str">
        <f t="shared" si="41"/>
        <v>NO</v>
      </c>
      <c r="CM36" s="244" t="str">
        <f t="shared" si="42"/>
        <v>NO</v>
      </c>
      <c r="CN36" s="244" t="str">
        <f t="shared" si="43"/>
        <v>NO</v>
      </c>
      <c r="CO36" s="244" t="str">
        <f t="shared" si="44"/>
        <v>NO</v>
      </c>
      <c r="CP36" s="244" t="str">
        <f t="shared" si="45"/>
        <v>NO</v>
      </c>
      <c r="CQ36" s="244" t="str">
        <f t="shared" si="46"/>
        <v>NO</v>
      </c>
      <c r="CR36" s="244" t="str">
        <f t="shared" si="47"/>
        <v>NO</v>
      </c>
    </row>
    <row r="37" spans="1:96">
      <c r="A37" s="64"/>
      <c r="B37" s="15"/>
      <c r="C37" s="15"/>
      <c r="D37" s="15"/>
      <c r="E37" s="15"/>
      <c r="F37" s="15"/>
      <c r="G37" s="15"/>
      <c r="H37" s="65"/>
      <c r="I37" s="52" t="s">
        <v>111</v>
      </c>
      <c r="J37" s="6">
        <v>0.59019789654117605</v>
      </c>
      <c r="K37" s="6">
        <v>0.36402075711541598</v>
      </c>
      <c r="L37" s="6">
        <v>4.5781346343407199E-2</v>
      </c>
      <c r="M37" s="6">
        <v>0.75729323392424996</v>
      </c>
      <c r="N37" s="6">
        <v>0.16014675808274401</v>
      </c>
      <c r="O37" s="6">
        <v>8.2560007993005002E-2</v>
      </c>
      <c r="P37" s="6">
        <v>0.68635237155928797</v>
      </c>
      <c r="Q37" s="6">
        <v>0.26780137065839599</v>
      </c>
      <c r="R37" s="6">
        <v>4.5846257782315297E-2</v>
      </c>
      <c r="S37" s="6">
        <v>0.37252038350147698</v>
      </c>
      <c r="T37" s="6">
        <v>0.35052165449258299</v>
      </c>
      <c r="U37" s="6">
        <v>0.27695796200593897</v>
      </c>
      <c r="V37" s="6">
        <v>0.18799667514637899</v>
      </c>
      <c r="W37" s="6">
        <v>0.42987032721746699</v>
      </c>
      <c r="X37" s="6">
        <v>0.38213299763615199</v>
      </c>
      <c r="Y37" s="6">
        <v>0.77004957049190104</v>
      </c>
      <c r="Z37" s="6">
        <v>0.12169622108872601</v>
      </c>
      <c r="AA37" s="6">
        <v>0.108254208419372</v>
      </c>
      <c r="AB37" s="6">
        <v>6.6670922468558796E-2</v>
      </c>
      <c r="AC37" s="6">
        <v>0.45587803382863001</v>
      </c>
      <c r="AD37" s="6">
        <v>0.47745104370281</v>
      </c>
      <c r="AE37" s="6">
        <v>4.2302593757568903E-2</v>
      </c>
      <c r="AF37" s="6">
        <v>0.131065476644493</v>
      </c>
      <c r="AG37" s="310">
        <v>0.82663192959793697</v>
      </c>
      <c r="AH37" s="211">
        <v>2.6960000000000002</v>
      </c>
      <c r="AI37" s="211">
        <v>4.532</v>
      </c>
      <c r="AJ37" s="212">
        <v>8.8640000000000008</v>
      </c>
      <c r="AK37" s="210">
        <v>2.8809999999999998</v>
      </c>
      <c r="AL37" s="210">
        <v>4.9009999999999998</v>
      </c>
      <c r="AM37" s="210">
        <v>9.2309999999999999</v>
      </c>
      <c r="AN37" s="203"/>
      <c r="AO37" s="203"/>
      <c r="AP37" s="203"/>
      <c r="AQ37" s="203"/>
      <c r="AR37" s="203">
        <f t="shared" si="67"/>
        <v>2.9569090974799996</v>
      </c>
      <c r="AS37" s="203">
        <f t="shared" si="68"/>
        <v>3.6139999999999999</v>
      </c>
      <c r="AT37" s="203">
        <f t="shared" si="69"/>
        <v>4.4171111030799999</v>
      </c>
      <c r="AU37" s="203">
        <f t="shared" si="70"/>
        <v>4.3591091005959992</v>
      </c>
      <c r="AV37" s="203">
        <f t="shared" si="71"/>
        <v>5.3277999999999999</v>
      </c>
      <c r="AW37" s="203">
        <f t="shared" si="72"/>
        <v>6.5117555437159993</v>
      </c>
      <c r="AX37" s="203">
        <f t="shared" si="73"/>
        <v>6.8508818334059995</v>
      </c>
      <c r="AY37" s="203">
        <f t="shared" si="74"/>
        <v>8.3733000000000004</v>
      </c>
      <c r="AZ37" s="203">
        <f t="shared" si="75"/>
        <v>10.234033314726</v>
      </c>
      <c r="BB37" s="1" t="str">
        <f t="shared" si="14"/>
        <v>A</v>
      </c>
      <c r="BC37" s="1" t="str">
        <f t="shared" si="15"/>
        <v>NP</v>
      </c>
      <c r="BD37" s="1" t="str">
        <f t="shared" si="16"/>
        <v>NA</v>
      </c>
      <c r="BE37" s="1" t="str">
        <f t="shared" si="17"/>
        <v>NO</v>
      </c>
      <c r="BF37" s="1" t="str">
        <f t="shared" si="18"/>
        <v>NO</v>
      </c>
      <c r="BG37" s="1" t="str">
        <f t="shared" si="19"/>
        <v>YES</v>
      </c>
      <c r="BH37" s="1" t="str">
        <f t="shared" si="20"/>
        <v>YES</v>
      </c>
      <c r="BJ37" s="12">
        <v>683</v>
      </c>
      <c r="BK37" s="1" t="str">
        <f t="shared" si="48"/>
        <v>A</v>
      </c>
      <c r="BL37" s="1" t="str">
        <f t="shared" si="21"/>
        <v>NP</v>
      </c>
      <c r="BM37" s="1" t="str">
        <f t="shared" si="22"/>
        <v>NA</v>
      </c>
      <c r="BN37" s="1" t="str">
        <f t="shared" si="23"/>
        <v>NO</v>
      </c>
      <c r="BO37" s="1" t="str">
        <f t="shared" si="24"/>
        <v>NO</v>
      </c>
      <c r="BP37" s="1" t="str">
        <f t="shared" si="25"/>
        <v>YES</v>
      </c>
      <c r="BQ37" s="1" t="str">
        <f t="shared" si="26"/>
        <v>YES</v>
      </c>
      <c r="BS37" s="1" t="str">
        <f t="shared" si="27"/>
        <v>TP</v>
      </c>
      <c r="BT37" s="1" t="str">
        <f t="shared" si="28"/>
        <v>TP</v>
      </c>
      <c r="BU37" s="1" t="str">
        <f t="shared" si="29"/>
        <v>TN</v>
      </c>
      <c r="BV37" s="1" t="str">
        <f t="shared" si="30"/>
        <v>NO</v>
      </c>
      <c r="BW37" s="1" t="str">
        <f t="shared" si="31"/>
        <v>YES</v>
      </c>
      <c r="BX37" s="1" t="str">
        <f t="shared" si="32"/>
        <v>YES</v>
      </c>
      <c r="BY37" s="244" t="str">
        <f t="shared" si="33"/>
        <v>YES</v>
      </c>
      <c r="BZ37" s="244" t="str">
        <f t="shared" si="34"/>
        <v>NO</v>
      </c>
      <c r="CA37" s="244" t="str">
        <f t="shared" si="35"/>
        <v>NO</v>
      </c>
      <c r="CB37" s="244" t="str">
        <f t="shared" si="36"/>
        <v>NO</v>
      </c>
      <c r="CC37" s="244" t="str">
        <f t="shared" si="37"/>
        <v>NO</v>
      </c>
      <c r="CD37" s="244" t="str">
        <f t="shared" si="0"/>
        <v>NO</v>
      </c>
      <c r="CE37" s="1" t="str">
        <f t="shared" si="1"/>
        <v>NO</v>
      </c>
      <c r="CF37" s="1" t="str">
        <f t="shared" si="2"/>
        <v>NO</v>
      </c>
      <c r="CG37" s="1" t="str">
        <f t="shared" si="3"/>
        <v>NO</v>
      </c>
      <c r="CH37" s="1" t="str">
        <f t="shared" si="4"/>
        <v>NO</v>
      </c>
      <c r="CI37" s="244" t="str">
        <f t="shared" si="38"/>
        <v>NO</v>
      </c>
      <c r="CJ37" s="244" t="str">
        <f t="shared" si="39"/>
        <v>NO</v>
      </c>
      <c r="CK37" s="244" t="str">
        <f t="shared" si="40"/>
        <v>NO</v>
      </c>
      <c r="CL37" s="244" t="str">
        <f t="shared" si="41"/>
        <v>NO</v>
      </c>
      <c r="CM37" s="244" t="str">
        <f t="shared" si="42"/>
        <v>NO</v>
      </c>
      <c r="CN37" s="244" t="str">
        <f t="shared" si="43"/>
        <v>NO</v>
      </c>
      <c r="CO37" s="244" t="str">
        <f t="shared" si="44"/>
        <v>NO</v>
      </c>
      <c r="CP37" s="244" t="str">
        <f t="shared" si="45"/>
        <v>NO</v>
      </c>
      <c r="CQ37" s="244" t="str">
        <f t="shared" si="46"/>
        <v>NO</v>
      </c>
      <c r="CR37" s="244" t="str">
        <f t="shared" si="47"/>
        <v>NO</v>
      </c>
    </row>
    <row r="38" spans="1:96">
      <c r="A38" s="64"/>
      <c r="B38" s="15"/>
      <c r="C38" s="15"/>
      <c r="D38" s="15"/>
      <c r="E38" s="15"/>
      <c r="F38" s="15"/>
      <c r="G38" s="15"/>
      <c r="H38" s="65"/>
      <c r="I38" s="52" t="s">
        <v>110</v>
      </c>
      <c r="J38" s="6">
        <v>0.89223537127825103</v>
      </c>
      <c r="K38" s="6">
        <v>7.6047308885173498E-2</v>
      </c>
      <c r="L38" s="6">
        <v>3.1717319836574699E-2</v>
      </c>
      <c r="M38" s="6">
        <v>0.56256293708510297</v>
      </c>
      <c r="N38" s="6">
        <v>6.8905381686904896E-2</v>
      </c>
      <c r="O38" s="6">
        <v>0.36853168122799101</v>
      </c>
      <c r="P38" s="6">
        <v>0.50292053305344497</v>
      </c>
      <c r="Q38" s="6">
        <v>1.4833886919622201E-2</v>
      </c>
      <c r="R38" s="6">
        <v>0.48224558002693102</v>
      </c>
      <c r="S38" s="6">
        <v>0.37252038350147698</v>
      </c>
      <c r="T38" s="6">
        <v>0.35052165449258299</v>
      </c>
      <c r="U38" s="6">
        <v>0.27695796200593897</v>
      </c>
      <c r="V38" s="6">
        <v>0.18799667514637899</v>
      </c>
      <c r="W38" s="6">
        <v>0.42987032721746699</v>
      </c>
      <c r="X38" s="6">
        <v>0.38213299763615199</v>
      </c>
      <c r="Y38" s="6">
        <v>0.77004957049190104</v>
      </c>
      <c r="Z38" s="6">
        <v>0.12169622108872601</v>
      </c>
      <c r="AA38" s="6">
        <v>0.108254208419372</v>
      </c>
      <c r="AB38" s="6">
        <v>6.6670922468558796E-2</v>
      </c>
      <c r="AC38" s="6">
        <v>0.45587803382863001</v>
      </c>
      <c r="AD38" s="6">
        <v>0.47745104370281</v>
      </c>
      <c r="AE38" s="6">
        <v>0.76921368216087505</v>
      </c>
      <c r="AF38" s="6">
        <v>0.21395180268236799</v>
      </c>
      <c r="AG38" s="310">
        <v>1.6834515156756401E-2</v>
      </c>
      <c r="AH38" s="211">
        <v>3.33</v>
      </c>
      <c r="AI38" s="211">
        <v>4.5049999999999999</v>
      </c>
      <c r="AJ38" s="212">
        <v>7.7009999999999996</v>
      </c>
      <c r="AK38" s="210">
        <v>3.2770000000000001</v>
      </c>
      <c r="AL38" s="210">
        <v>4.508</v>
      </c>
      <c r="AM38" s="210">
        <v>7.5789999999999997</v>
      </c>
      <c r="AN38" s="203"/>
      <c r="AO38" s="203"/>
      <c r="AP38" s="203"/>
      <c r="AQ38" s="203"/>
      <c r="AR38" s="203">
        <f t="shared" si="67"/>
        <v>2.9569090974799996</v>
      </c>
      <c r="AS38" s="203">
        <f t="shared" si="68"/>
        <v>3.6139999999999999</v>
      </c>
      <c r="AT38" s="203">
        <f t="shared" si="69"/>
        <v>4.4171111030799999</v>
      </c>
      <c r="AU38" s="203">
        <f t="shared" si="70"/>
        <v>4.3591091005959992</v>
      </c>
      <c r="AV38" s="203">
        <f t="shared" si="71"/>
        <v>5.3277999999999999</v>
      </c>
      <c r="AW38" s="203">
        <f t="shared" si="72"/>
        <v>6.5117555437159993</v>
      </c>
      <c r="AX38" s="203">
        <f t="shared" si="73"/>
        <v>6.8508818334059995</v>
      </c>
      <c r="AY38" s="203">
        <f t="shared" si="74"/>
        <v>8.3733000000000004</v>
      </c>
      <c r="AZ38" s="203">
        <f t="shared" si="75"/>
        <v>10.234033314726</v>
      </c>
      <c r="BB38" s="1" t="str">
        <f t="shared" si="14"/>
        <v>NP</v>
      </c>
      <c r="BC38" s="1" t="str">
        <f t="shared" si="15"/>
        <v>NP</v>
      </c>
      <c r="BD38" s="1" t="str">
        <f t="shared" si="16"/>
        <v>NP</v>
      </c>
      <c r="BE38" s="1" t="str">
        <f t="shared" si="17"/>
        <v>NO</v>
      </c>
      <c r="BF38" s="1" t="str">
        <f t="shared" si="18"/>
        <v>NO</v>
      </c>
      <c r="BG38" s="1" t="str">
        <f t="shared" si="19"/>
        <v>NO</v>
      </c>
      <c r="BH38" s="1" t="str">
        <f t="shared" si="20"/>
        <v>YES</v>
      </c>
      <c r="BJ38" s="12">
        <v>118</v>
      </c>
      <c r="BK38" s="1" t="str">
        <f t="shared" si="48"/>
        <v>NP</v>
      </c>
      <c r="BL38" s="1" t="str">
        <f t="shared" si="21"/>
        <v>NP</v>
      </c>
      <c r="BM38" s="1" t="str">
        <f t="shared" si="22"/>
        <v>NP</v>
      </c>
      <c r="BN38" s="1" t="str">
        <f t="shared" si="23"/>
        <v>NO</v>
      </c>
      <c r="BO38" s="1" t="str">
        <f t="shared" si="24"/>
        <v>NO</v>
      </c>
      <c r="BP38" s="1" t="str">
        <f t="shared" si="25"/>
        <v>NO</v>
      </c>
      <c r="BQ38" s="1" t="str">
        <f t="shared" si="26"/>
        <v>YES</v>
      </c>
      <c r="BS38" s="1" t="str">
        <f t="shared" si="27"/>
        <v>TP</v>
      </c>
      <c r="BT38" s="1" t="str">
        <f t="shared" si="28"/>
        <v>TP</v>
      </c>
      <c r="BU38" s="1" t="str">
        <f t="shared" si="29"/>
        <v>TP</v>
      </c>
      <c r="BV38" s="1" t="str">
        <f t="shared" si="30"/>
        <v>YES</v>
      </c>
      <c r="BW38" s="1" t="str">
        <f t="shared" si="31"/>
        <v>YES</v>
      </c>
      <c r="BX38" s="1" t="str">
        <f t="shared" si="32"/>
        <v>YES</v>
      </c>
      <c r="BY38" s="244" t="str">
        <f t="shared" si="33"/>
        <v>YES</v>
      </c>
      <c r="BZ38" s="244" t="str">
        <f t="shared" si="34"/>
        <v>NO</v>
      </c>
      <c r="CA38" s="244" t="str">
        <f t="shared" si="35"/>
        <v>NO</v>
      </c>
      <c r="CB38" s="244" t="str">
        <f t="shared" si="36"/>
        <v>NO</v>
      </c>
      <c r="CC38" s="244" t="str">
        <f t="shared" si="37"/>
        <v>NO</v>
      </c>
      <c r="CD38" s="244" t="str">
        <f t="shared" si="0"/>
        <v>NO</v>
      </c>
      <c r="CE38" s="1" t="str">
        <f t="shared" si="1"/>
        <v>NO</v>
      </c>
      <c r="CF38" s="1" t="str">
        <f t="shared" si="2"/>
        <v>NO</v>
      </c>
      <c r="CG38" s="1" t="str">
        <f t="shared" si="3"/>
        <v>NO</v>
      </c>
      <c r="CH38" s="1" t="str">
        <f t="shared" si="4"/>
        <v>NO</v>
      </c>
      <c r="CI38" s="244" t="str">
        <f t="shared" si="38"/>
        <v>NO</v>
      </c>
      <c r="CJ38" s="244" t="str">
        <f t="shared" si="39"/>
        <v>NO</v>
      </c>
      <c r="CK38" s="244" t="str">
        <f t="shared" si="40"/>
        <v>NO</v>
      </c>
      <c r="CL38" s="244" t="str">
        <f t="shared" si="41"/>
        <v>NO</v>
      </c>
      <c r="CM38" s="244" t="str">
        <f t="shared" si="42"/>
        <v>NO</v>
      </c>
      <c r="CN38" s="244" t="str">
        <f t="shared" si="43"/>
        <v>NO</v>
      </c>
      <c r="CO38" s="244" t="str">
        <f t="shared" si="44"/>
        <v>NO</v>
      </c>
      <c r="CP38" s="244" t="str">
        <f t="shared" si="45"/>
        <v>NO</v>
      </c>
      <c r="CQ38" s="244" t="str">
        <f t="shared" si="46"/>
        <v>NO</v>
      </c>
      <c r="CR38" s="244" t="str">
        <f t="shared" si="47"/>
        <v>NO</v>
      </c>
    </row>
    <row r="39" spans="1:96">
      <c r="A39" s="9"/>
      <c r="B39" s="6"/>
      <c r="C39" s="6"/>
      <c r="D39" s="6"/>
      <c r="E39" s="6"/>
      <c r="F39" s="6"/>
      <c r="G39" s="6"/>
      <c r="H39" s="310"/>
      <c r="I39" s="52" t="s">
        <v>112</v>
      </c>
      <c r="J39" s="6">
        <v>0.59019789654117605</v>
      </c>
      <c r="K39" s="6">
        <v>0.36402075711541598</v>
      </c>
      <c r="L39" s="6">
        <v>4.5781346343407199E-2</v>
      </c>
      <c r="M39" s="6">
        <v>0.75729323392424996</v>
      </c>
      <c r="N39" s="6">
        <v>0.16014675808274401</v>
      </c>
      <c r="O39" s="6">
        <v>8.2560007993005002E-2</v>
      </c>
      <c r="P39" s="6">
        <v>0.68635237155928797</v>
      </c>
      <c r="Q39" s="6">
        <v>0.26780137065839599</v>
      </c>
      <c r="R39" s="6">
        <v>4.5846257782315297E-2</v>
      </c>
      <c r="S39" s="6">
        <v>0.37252038350147698</v>
      </c>
      <c r="T39" s="6">
        <v>0.35052165449258299</v>
      </c>
      <c r="U39" s="6">
        <v>0.27695796200593897</v>
      </c>
      <c r="V39" s="6">
        <v>0.18799667514637899</v>
      </c>
      <c r="W39" s="6">
        <v>0.42987032721746699</v>
      </c>
      <c r="X39" s="6">
        <v>0.38213299763615199</v>
      </c>
      <c r="Y39" s="6">
        <v>0.77004957049190104</v>
      </c>
      <c r="Z39" s="6">
        <v>0.12169622108872601</v>
      </c>
      <c r="AA39" s="6">
        <v>0.108254208419372</v>
      </c>
      <c r="AB39" s="6">
        <v>6.6670922468558796E-2</v>
      </c>
      <c r="AC39" s="6">
        <v>0.45587803382863001</v>
      </c>
      <c r="AD39" s="6">
        <v>0.47745104370281</v>
      </c>
      <c r="AE39" s="6">
        <v>0.76921368216087505</v>
      </c>
      <c r="AF39" s="6">
        <v>0.21395180268236799</v>
      </c>
      <c r="AG39" s="310">
        <v>1.6834515156756401E-2</v>
      </c>
      <c r="AH39" s="211">
        <v>2.754</v>
      </c>
      <c r="AI39" s="211">
        <v>4.6760000000000002</v>
      </c>
      <c r="AJ39" s="212">
        <v>7.7469999999999999</v>
      </c>
      <c r="AK39" s="210">
        <v>2.8919999999999999</v>
      </c>
      <c r="AL39" s="210">
        <v>4.774</v>
      </c>
      <c r="AM39" s="210">
        <v>7.8979999999999997</v>
      </c>
      <c r="AN39" s="203"/>
      <c r="AO39" s="203"/>
      <c r="AP39" s="203"/>
      <c r="AQ39" s="203"/>
      <c r="AR39" s="203">
        <f t="shared" si="67"/>
        <v>2.9569090974799996</v>
      </c>
      <c r="AS39" s="203">
        <f t="shared" si="68"/>
        <v>3.6139999999999999</v>
      </c>
      <c r="AT39" s="203">
        <f t="shared" si="69"/>
        <v>4.4171111030799999</v>
      </c>
      <c r="AU39" s="203">
        <f t="shared" si="70"/>
        <v>4.3591091005959992</v>
      </c>
      <c r="AV39" s="203">
        <f t="shared" si="71"/>
        <v>5.3277999999999999</v>
      </c>
      <c r="AW39" s="203">
        <f t="shared" si="72"/>
        <v>6.5117555437159993</v>
      </c>
      <c r="AX39" s="203">
        <f t="shared" si="73"/>
        <v>6.8508818334059995</v>
      </c>
      <c r="AY39" s="203">
        <f t="shared" si="74"/>
        <v>8.3733000000000004</v>
      </c>
      <c r="AZ39" s="203">
        <f t="shared" si="75"/>
        <v>10.234033314726</v>
      </c>
      <c r="BB39" s="1" t="str">
        <f t="shared" si="14"/>
        <v>A</v>
      </c>
      <c r="BC39" s="1" t="str">
        <f t="shared" si="15"/>
        <v>NP</v>
      </c>
      <c r="BD39" s="1" t="str">
        <f t="shared" si="16"/>
        <v>NP</v>
      </c>
      <c r="BE39" s="1" t="str">
        <f t="shared" si="17"/>
        <v>NO</v>
      </c>
      <c r="BF39" s="1" t="str">
        <f t="shared" si="18"/>
        <v>NO</v>
      </c>
      <c r="BG39" s="1" t="str">
        <f t="shared" si="19"/>
        <v>YES</v>
      </c>
      <c r="BH39" s="1" t="str">
        <f t="shared" si="20"/>
        <v>YES</v>
      </c>
      <c r="BJ39" s="12">
        <v>68</v>
      </c>
      <c r="BK39" s="1" t="str">
        <f t="shared" si="48"/>
        <v>A</v>
      </c>
      <c r="BL39" s="1" t="str">
        <f t="shared" si="21"/>
        <v>NP</v>
      </c>
      <c r="BM39" s="1" t="str">
        <f t="shared" si="22"/>
        <v>NP</v>
      </c>
      <c r="BN39" s="1" t="str">
        <f t="shared" si="23"/>
        <v>NO</v>
      </c>
      <c r="BO39" s="1" t="str">
        <f t="shared" si="24"/>
        <v>NO</v>
      </c>
      <c r="BP39" s="1" t="str">
        <f t="shared" si="25"/>
        <v>YES</v>
      </c>
      <c r="BQ39" s="1" t="str">
        <f t="shared" si="26"/>
        <v>YES</v>
      </c>
      <c r="BS39" s="1" t="str">
        <f t="shared" si="27"/>
        <v>TP</v>
      </c>
      <c r="BT39" s="1" t="str">
        <f t="shared" si="28"/>
        <v>TP</v>
      </c>
      <c r="BU39" s="1" t="str">
        <f t="shared" si="29"/>
        <v>TP</v>
      </c>
      <c r="BV39" s="1" t="str">
        <f t="shared" si="30"/>
        <v>YES</v>
      </c>
      <c r="BW39" s="1" t="str">
        <f t="shared" si="31"/>
        <v>YES</v>
      </c>
      <c r="BX39" s="1" t="str">
        <f t="shared" si="32"/>
        <v>YES</v>
      </c>
      <c r="BY39" s="244" t="str">
        <f t="shared" si="33"/>
        <v>YES</v>
      </c>
      <c r="BZ39" s="244" t="str">
        <f t="shared" si="34"/>
        <v>NO</v>
      </c>
      <c r="CA39" s="244" t="str">
        <f t="shared" si="35"/>
        <v>NO</v>
      </c>
      <c r="CB39" s="244" t="str">
        <f t="shared" si="36"/>
        <v>NO</v>
      </c>
      <c r="CC39" s="244" t="str">
        <f t="shared" si="37"/>
        <v>NO</v>
      </c>
      <c r="CD39" s="244" t="str">
        <f t="shared" si="0"/>
        <v>NO</v>
      </c>
      <c r="CE39" s="1" t="str">
        <f t="shared" si="1"/>
        <v>NO</v>
      </c>
      <c r="CF39" s="1" t="str">
        <f t="shared" si="2"/>
        <v>NO</v>
      </c>
      <c r="CG39" s="1" t="str">
        <f t="shared" si="3"/>
        <v>NO</v>
      </c>
      <c r="CH39" s="1" t="str">
        <f t="shared" si="4"/>
        <v>NO</v>
      </c>
      <c r="CI39" s="244" t="str">
        <f t="shared" si="38"/>
        <v>NO</v>
      </c>
      <c r="CJ39" s="244" t="str">
        <f t="shared" si="39"/>
        <v>NO</v>
      </c>
      <c r="CK39" s="244" t="str">
        <f t="shared" si="40"/>
        <v>NO</v>
      </c>
      <c r="CL39" s="244" t="str">
        <f t="shared" si="41"/>
        <v>NO</v>
      </c>
      <c r="CM39" s="244" t="str">
        <f t="shared" si="42"/>
        <v>NO</v>
      </c>
      <c r="CN39" s="244" t="str">
        <f t="shared" si="43"/>
        <v>NO</v>
      </c>
      <c r="CO39" s="244" t="str">
        <f t="shared" si="44"/>
        <v>NO</v>
      </c>
      <c r="CP39" s="244" t="str">
        <f t="shared" si="45"/>
        <v>NO</v>
      </c>
      <c r="CQ39" s="244" t="str">
        <f t="shared" si="46"/>
        <v>NO</v>
      </c>
      <c r="CR39" s="244" t="str">
        <f t="shared" si="47"/>
        <v>NO</v>
      </c>
    </row>
    <row r="40" spans="1:96" ht="16.5" thickBot="1">
      <c r="A40" s="10"/>
      <c r="B40" s="8"/>
      <c r="C40" s="8"/>
      <c r="D40" s="8"/>
      <c r="E40" s="8"/>
      <c r="F40" s="8"/>
      <c r="G40" s="8"/>
      <c r="H40" s="311"/>
      <c r="I40" s="52" t="s">
        <v>17</v>
      </c>
      <c r="J40" s="8">
        <v>0.89223537127825103</v>
      </c>
      <c r="K40" s="8">
        <v>7.6047308885173498E-2</v>
      </c>
      <c r="L40" s="8">
        <v>3.1717319836574699E-2</v>
      </c>
      <c r="M40" s="8">
        <v>0.75729323392424996</v>
      </c>
      <c r="N40" s="8">
        <v>0.16014675808274401</v>
      </c>
      <c r="O40" s="8">
        <v>8.2560007993005002E-2</v>
      </c>
      <c r="P40" s="8">
        <v>0.68635237155928797</v>
      </c>
      <c r="Q40" s="8">
        <v>0.26780137065839599</v>
      </c>
      <c r="R40" s="8">
        <v>4.5846257782315297E-2</v>
      </c>
      <c r="S40" s="8">
        <v>0.37252038350147698</v>
      </c>
      <c r="T40" s="8">
        <v>0.35052165449258299</v>
      </c>
      <c r="U40" s="8">
        <v>0.27695796200593897</v>
      </c>
      <c r="V40" s="8">
        <v>0.18799667514637899</v>
      </c>
      <c r="W40" s="8">
        <v>0.42987032721746699</v>
      </c>
      <c r="X40" s="8">
        <v>0.38213299763615199</v>
      </c>
      <c r="Y40" s="8">
        <v>0.77004957049190104</v>
      </c>
      <c r="Z40" s="8">
        <v>0.12169622108872601</v>
      </c>
      <c r="AA40" s="8">
        <v>0.108254208419372</v>
      </c>
      <c r="AB40" s="8">
        <v>6.6670922468558796E-2</v>
      </c>
      <c r="AC40" s="8">
        <v>0.45587803382863001</v>
      </c>
      <c r="AD40" s="8">
        <v>0.47745104370281</v>
      </c>
      <c r="AE40" s="8">
        <v>4.2302593757568903E-2</v>
      </c>
      <c r="AF40" s="8">
        <v>0.131065476644493</v>
      </c>
      <c r="AG40" s="311">
        <v>0.82663192959793697</v>
      </c>
      <c r="AH40" s="211">
        <v>2.6219999999999999</v>
      </c>
      <c r="AI40" s="211">
        <v>4.6390000000000002</v>
      </c>
      <c r="AJ40" s="212">
        <v>9.0589999999999993</v>
      </c>
      <c r="AK40" s="210">
        <v>2.5499999999999998</v>
      </c>
      <c r="AL40" s="210">
        <v>4.5609999999999999</v>
      </c>
      <c r="AM40" s="210">
        <v>8.7750000000000004</v>
      </c>
      <c r="AN40" s="203"/>
      <c r="AO40" s="203"/>
      <c r="AP40" s="203"/>
      <c r="AQ40" s="203"/>
      <c r="AR40" s="203">
        <f t="shared" si="67"/>
        <v>2.9569090974799996</v>
      </c>
      <c r="AS40" s="203">
        <f t="shared" si="68"/>
        <v>3.6139999999999999</v>
      </c>
      <c r="AT40" s="203">
        <f t="shared" si="69"/>
        <v>4.4171111030799999</v>
      </c>
      <c r="AU40" s="203">
        <f t="shared" si="70"/>
        <v>4.3591091005959992</v>
      </c>
      <c r="AV40" s="203">
        <f t="shared" si="71"/>
        <v>5.3277999999999999</v>
      </c>
      <c r="AW40" s="203">
        <f t="shared" si="72"/>
        <v>6.5117555437159993</v>
      </c>
      <c r="AX40" s="203">
        <f t="shared" si="73"/>
        <v>6.8508818334059995</v>
      </c>
      <c r="AY40" s="203">
        <f t="shared" si="74"/>
        <v>8.3733000000000004</v>
      </c>
      <c r="AZ40" s="203">
        <f t="shared" si="75"/>
        <v>10.234033314726</v>
      </c>
      <c r="BB40" s="1" t="str">
        <f t="shared" si="14"/>
        <v>A</v>
      </c>
      <c r="BC40" s="1" t="str">
        <f t="shared" si="15"/>
        <v>NP</v>
      </c>
      <c r="BD40" s="1" t="str">
        <f t="shared" si="16"/>
        <v>NA</v>
      </c>
      <c r="BE40" s="1" t="str">
        <f t="shared" si="17"/>
        <v>NO</v>
      </c>
      <c r="BF40" s="1" t="str">
        <f t="shared" si="18"/>
        <v>NO</v>
      </c>
      <c r="BG40" s="1" t="str">
        <f t="shared" si="19"/>
        <v>YES</v>
      </c>
      <c r="BH40" s="1" t="str">
        <f t="shared" si="20"/>
        <v>YES</v>
      </c>
      <c r="BJ40" s="12">
        <v>122</v>
      </c>
      <c r="BK40" s="1" t="str">
        <f t="shared" si="48"/>
        <v>A</v>
      </c>
      <c r="BL40" s="1" t="str">
        <f t="shared" si="21"/>
        <v>NP</v>
      </c>
      <c r="BM40" s="1" t="str">
        <f t="shared" si="22"/>
        <v>NA</v>
      </c>
      <c r="BN40" s="1" t="str">
        <f t="shared" si="23"/>
        <v>NO</v>
      </c>
      <c r="BO40" s="1" t="str">
        <f t="shared" si="24"/>
        <v>NO</v>
      </c>
      <c r="BP40" s="1" t="str">
        <f t="shared" si="25"/>
        <v>YES</v>
      </c>
      <c r="BQ40" s="1" t="str">
        <f t="shared" si="26"/>
        <v>YES</v>
      </c>
      <c r="BS40" s="1" t="str">
        <f t="shared" si="27"/>
        <v>TP</v>
      </c>
      <c r="BT40" s="1" t="str">
        <f t="shared" si="28"/>
        <v>TP</v>
      </c>
      <c r="BU40" s="1" t="str">
        <f t="shared" si="29"/>
        <v>TN</v>
      </c>
      <c r="BV40" s="1" t="str">
        <f t="shared" si="30"/>
        <v>NO</v>
      </c>
      <c r="BW40" s="1" t="str">
        <f t="shared" si="31"/>
        <v>YES</v>
      </c>
      <c r="BX40" s="1" t="str">
        <f t="shared" si="32"/>
        <v>YES</v>
      </c>
      <c r="BY40" s="244" t="str">
        <f t="shared" si="33"/>
        <v>YES</v>
      </c>
      <c r="BZ40" s="244" t="str">
        <f t="shared" si="34"/>
        <v>NO</v>
      </c>
      <c r="CA40" s="244" t="str">
        <f t="shared" si="35"/>
        <v>NO</v>
      </c>
      <c r="CB40" s="244" t="str">
        <f t="shared" si="36"/>
        <v>NO</v>
      </c>
      <c r="CC40" s="244" t="str">
        <f t="shared" si="37"/>
        <v>NO</v>
      </c>
      <c r="CD40" s="244" t="str">
        <f t="shared" si="0"/>
        <v>NO</v>
      </c>
      <c r="CE40" s="1" t="str">
        <f t="shared" si="1"/>
        <v>NO</v>
      </c>
      <c r="CF40" s="1" t="str">
        <f t="shared" si="2"/>
        <v>NO</v>
      </c>
      <c r="CG40" s="1" t="str">
        <f t="shared" si="3"/>
        <v>NO</v>
      </c>
      <c r="CH40" s="1" t="str">
        <f t="shared" si="4"/>
        <v>NO</v>
      </c>
      <c r="CI40" s="244" t="str">
        <f t="shared" si="38"/>
        <v>NO</v>
      </c>
      <c r="CJ40" s="244" t="str">
        <f t="shared" si="39"/>
        <v>NO</v>
      </c>
      <c r="CK40" s="244" t="str">
        <f t="shared" si="40"/>
        <v>NO</v>
      </c>
      <c r="CL40" s="244" t="str">
        <f t="shared" si="41"/>
        <v>NO</v>
      </c>
      <c r="CM40" s="244" t="str">
        <f t="shared" si="42"/>
        <v>NO</v>
      </c>
      <c r="CN40" s="244" t="str">
        <f t="shared" si="43"/>
        <v>NO</v>
      </c>
      <c r="CO40" s="244" t="str">
        <f t="shared" si="44"/>
        <v>NO</v>
      </c>
      <c r="CP40" s="244" t="str">
        <f t="shared" si="45"/>
        <v>NO</v>
      </c>
      <c r="CQ40" s="244" t="str">
        <f t="shared" si="46"/>
        <v>NO</v>
      </c>
      <c r="CR40" s="244" t="str">
        <f t="shared" si="47"/>
        <v>NO</v>
      </c>
    </row>
    <row r="41" spans="1:96">
      <c r="A41" s="61">
        <v>10</v>
      </c>
      <c r="B41" s="62">
        <v>60</v>
      </c>
      <c r="C41" s="62">
        <v>5</v>
      </c>
      <c r="D41" s="62">
        <v>0.2</v>
      </c>
      <c r="E41" s="62">
        <v>3563035</v>
      </c>
      <c r="F41" s="62">
        <f>E41/1000/60</f>
        <v>59.383916666666664</v>
      </c>
      <c r="G41" s="62">
        <v>57</v>
      </c>
      <c r="H41" s="63">
        <f>G41/B41*100</f>
        <v>95</v>
      </c>
      <c r="I41" s="312" t="s">
        <v>12</v>
      </c>
      <c r="J41" s="69">
        <v>6.9033827787484001E-2</v>
      </c>
      <c r="K41" s="69">
        <v>0.68352062597948904</v>
      </c>
      <c r="L41" s="69">
        <v>0.247445546233026</v>
      </c>
      <c r="M41" s="69">
        <v>0.697677182783487</v>
      </c>
      <c r="N41" s="69">
        <v>0.18416274053000001</v>
      </c>
      <c r="O41" s="69">
        <v>0.118160076686511</v>
      </c>
      <c r="P41" s="69">
        <v>0.837880613644994</v>
      </c>
      <c r="Q41" s="69">
        <v>1.1230761965445301E-2</v>
      </c>
      <c r="R41" s="69">
        <v>0.150888624389559</v>
      </c>
      <c r="S41" s="69">
        <v>0.756761366381975</v>
      </c>
      <c r="T41" s="69">
        <v>7.9085653917595894E-2</v>
      </c>
      <c r="U41" s="69">
        <v>0.164152979700428</v>
      </c>
      <c r="V41" s="69">
        <v>0.24145318933818199</v>
      </c>
      <c r="W41" s="69">
        <v>0.29499385457737798</v>
      </c>
      <c r="X41" s="69">
        <v>0.46355295608443903</v>
      </c>
      <c r="Y41" s="69">
        <v>0.84911788031782698</v>
      </c>
      <c r="Z41" s="69">
        <v>0.104469677437173</v>
      </c>
      <c r="AA41" s="69">
        <v>4.64124422449987E-2</v>
      </c>
      <c r="AB41" s="69">
        <v>1.16775336356266E-2</v>
      </c>
      <c r="AC41" s="69">
        <v>0.48330347781404098</v>
      </c>
      <c r="AD41" s="69">
        <v>0.505018988550331</v>
      </c>
      <c r="AE41" s="69">
        <v>0.46527523003323801</v>
      </c>
      <c r="AF41" s="69">
        <v>0.52990791027763595</v>
      </c>
      <c r="AG41" s="309">
        <v>4.8168596891254804E-3</v>
      </c>
      <c r="AH41" s="208">
        <v>5.8019999999999996</v>
      </c>
      <c r="AI41" s="208">
        <v>7.4489999999999998</v>
      </c>
      <c r="AJ41" s="209">
        <v>9.8569999999999993</v>
      </c>
      <c r="AK41" s="210">
        <v>5.7610000000000001</v>
      </c>
      <c r="AL41" s="210">
        <v>7.4880000000000004</v>
      </c>
      <c r="AM41" s="210">
        <v>9.8580000000000005</v>
      </c>
      <c r="AN41" s="203">
        <v>5.5549999999999997</v>
      </c>
      <c r="AO41" s="203">
        <v>7.4057000000000004</v>
      </c>
      <c r="AP41" s="203">
        <v>10.4861</v>
      </c>
      <c r="AQ41" s="203"/>
      <c r="AR41" s="203">
        <f>$AN$41*0.81818182</f>
        <v>4.5450000100999999</v>
      </c>
      <c r="AS41" s="203">
        <f>$AN$41</f>
        <v>5.5549999999999997</v>
      </c>
      <c r="AT41" s="203">
        <f>$AN$41*1.22222222</f>
        <v>6.7894444320999989</v>
      </c>
      <c r="AU41" s="203">
        <f>$AO$41*0.81818182</f>
        <v>6.0592091043740002</v>
      </c>
      <c r="AV41" s="203">
        <f>$AO$41</f>
        <v>7.4057000000000004</v>
      </c>
      <c r="AW41" s="203">
        <f>$AO$41*1.22222222</f>
        <v>9.0514110946540001</v>
      </c>
      <c r="AX41" s="203">
        <f>$AP$41*0.81818182</f>
        <v>8.579536382701999</v>
      </c>
      <c r="AY41" s="203">
        <f>$AP$41</f>
        <v>10.4861</v>
      </c>
      <c r="AZ41" s="203">
        <f>$AP$41*1.22222222</f>
        <v>12.816344421142</v>
      </c>
      <c r="BB41" s="1" t="str">
        <f t="shared" si="14"/>
        <v>NA</v>
      </c>
      <c r="BC41" s="1" t="str">
        <f t="shared" si="15"/>
        <v>NA</v>
      </c>
      <c r="BD41" s="1" t="str">
        <f t="shared" si="16"/>
        <v>NP</v>
      </c>
      <c r="BE41" s="1" t="str">
        <f t="shared" si="17"/>
        <v>NO</v>
      </c>
      <c r="BF41" s="1" t="str">
        <f t="shared" si="18"/>
        <v>NO</v>
      </c>
      <c r="BG41" s="1" t="str">
        <f t="shared" si="19"/>
        <v>NO</v>
      </c>
      <c r="BH41" s="1" t="str">
        <f t="shared" si="20"/>
        <v>YES</v>
      </c>
      <c r="BJ41" s="1">
        <v>37</v>
      </c>
      <c r="BK41" s="1" t="str">
        <f t="shared" si="48"/>
        <v>NA</v>
      </c>
      <c r="BL41" s="1" t="str">
        <f t="shared" si="21"/>
        <v>NA</v>
      </c>
      <c r="BM41" s="1" t="str">
        <f t="shared" si="22"/>
        <v>NP</v>
      </c>
      <c r="BN41" s="1" t="str">
        <f t="shared" si="23"/>
        <v>NO</v>
      </c>
      <c r="BO41" s="1" t="str">
        <f t="shared" si="24"/>
        <v>NO</v>
      </c>
      <c r="BP41" s="1" t="str">
        <f t="shared" si="25"/>
        <v>NO</v>
      </c>
      <c r="BQ41" s="1" t="str">
        <f t="shared" si="26"/>
        <v>YES</v>
      </c>
      <c r="BS41" s="1" t="str">
        <f t="shared" si="27"/>
        <v>TN</v>
      </c>
      <c r="BT41" s="1" t="str">
        <f t="shared" si="28"/>
        <v>TN</v>
      </c>
      <c r="BU41" s="1" t="str">
        <f t="shared" si="29"/>
        <v>TP</v>
      </c>
      <c r="BV41" s="1" t="str">
        <f t="shared" si="30"/>
        <v>NO</v>
      </c>
      <c r="BW41" s="1" t="str">
        <f t="shared" si="31"/>
        <v>NO</v>
      </c>
      <c r="BX41" s="1" t="str">
        <f t="shared" si="32"/>
        <v>YES</v>
      </c>
      <c r="BY41" s="244" t="str">
        <f t="shared" si="33"/>
        <v>YES</v>
      </c>
      <c r="BZ41" s="244" t="str">
        <f t="shared" si="34"/>
        <v>NO</v>
      </c>
      <c r="CA41" s="244" t="str">
        <f t="shared" si="35"/>
        <v>NO</v>
      </c>
      <c r="CB41" s="244" t="str">
        <f t="shared" si="36"/>
        <v>NO</v>
      </c>
      <c r="CC41" s="244" t="str">
        <f t="shared" si="37"/>
        <v>NO</v>
      </c>
      <c r="CD41" s="244" t="str">
        <f t="shared" si="0"/>
        <v>NO</v>
      </c>
      <c r="CE41" s="1" t="str">
        <f t="shared" si="1"/>
        <v>NO</v>
      </c>
      <c r="CF41" s="1" t="str">
        <f t="shared" si="2"/>
        <v>NO</v>
      </c>
      <c r="CG41" s="1" t="str">
        <f t="shared" si="3"/>
        <v>NO</v>
      </c>
      <c r="CH41" s="1" t="str">
        <f t="shared" si="4"/>
        <v>NO</v>
      </c>
      <c r="CI41" s="244" t="str">
        <f t="shared" si="38"/>
        <v>NO</v>
      </c>
      <c r="CJ41" s="244" t="str">
        <f t="shared" si="39"/>
        <v>NO</v>
      </c>
      <c r="CK41" s="244" t="str">
        <f t="shared" si="40"/>
        <v>NO</v>
      </c>
      <c r="CL41" s="244" t="str">
        <f t="shared" si="41"/>
        <v>NO</v>
      </c>
      <c r="CM41" s="244" t="str">
        <f t="shared" si="42"/>
        <v>NO</v>
      </c>
      <c r="CN41" s="244" t="str">
        <f t="shared" si="43"/>
        <v>NO</v>
      </c>
      <c r="CO41" s="244" t="str">
        <f t="shared" si="44"/>
        <v>NO</v>
      </c>
      <c r="CP41" s="244" t="str">
        <f t="shared" si="45"/>
        <v>NO</v>
      </c>
      <c r="CQ41" s="244" t="str">
        <f t="shared" si="46"/>
        <v>NO</v>
      </c>
      <c r="CR41" s="244" t="str">
        <f t="shared" si="47"/>
        <v>NO</v>
      </c>
    </row>
    <row r="42" spans="1:96">
      <c r="A42" s="64"/>
      <c r="B42" s="15"/>
      <c r="C42" s="15"/>
      <c r="D42" s="15"/>
      <c r="E42" s="15"/>
      <c r="F42" s="15"/>
      <c r="G42" s="15"/>
      <c r="H42" s="65"/>
      <c r="I42" s="52" t="s">
        <v>13</v>
      </c>
      <c r="J42" s="6">
        <v>6.9033827787484001E-2</v>
      </c>
      <c r="K42" s="6">
        <v>0.68352062597948904</v>
      </c>
      <c r="L42" s="6">
        <v>0.247445546233026</v>
      </c>
      <c r="M42" s="6">
        <v>0.87111579324744104</v>
      </c>
      <c r="N42" s="6">
        <v>8.42422037963164E-3</v>
      </c>
      <c r="O42" s="6">
        <v>0.120459986372927</v>
      </c>
      <c r="P42" s="6">
        <v>0.133569769858363</v>
      </c>
      <c r="Q42" s="6">
        <v>0.42430845335025302</v>
      </c>
      <c r="R42" s="6">
        <v>0.44212177679138198</v>
      </c>
      <c r="S42" s="6">
        <v>1.97441689469861E-2</v>
      </c>
      <c r="T42" s="6">
        <v>6.3793632361190997E-2</v>
      </c>
      <c r="U42" s="6">
        <v>0.91646219869182199</v>
      </c>
      <c r="V42" s="6">
        <v>0.82749118435348701</v>
      </c>
      <c r="W42" s="6">
        <v>8.2559083985897896E-2</v>
      </c>
      <c r="X42" s="6">
        <v>8.9949731660614998E-2</v>
      </c>
      <c r="Y42" s="6">
        <v>0.84911788031782698</v>
      </c>
      <c r="Z42" s="6">
        <v>0.104469677437173</v>
      </c>
      <c r="AA42" s="6">
        <v>4.64124422449987E-2</v>
      </c>
      <c r="AB42" s="6">
        <v>1.16775336356266E-2</v>
      </c>
      <c r="AC42" s="6">
        <v>0.48330347781404098</v>
      </c>
      <c r="AD42" s="6">
        <v>0.505018988550331</v>
      </c>
      <c r="AE42" s="6">
        <v>0.46527523003323801</v>
      </c>
      <c r="AF42" s="6">
        <v>0.52990791027763595</v>
      </c>
      <c r="AG42" s="310">
        <v>4.8168596891254804E-3</v>
      </c>
      <c r="AH42" s="211">
        <v>5.8490000000000002</v>
      </c>
      <c r="AI42" s="211">
        <v>6.7889999999999997</v>
      </c>
      <c r="AJ42" s="212">
        <v>9.5109999999999992</v>
      </c>
      <c r="AK42" s="210">
        <v>6.1879999999999997</v>
      </c>
      <c r="AL42" s="210">
        <v>6.9139999999999997</v>
      </c>
      <c r="AM42" s="210">
        <v>9.7469999999999999</v>
      </c>
      <c r="AN42" s="203"/>
      <c r="AO42" s="203"/>
      <c r="AP42" s="203"/>
      <c r="AQ42" s="203"/>
      <c r="AR42" s="203">
        <f t="shared" ref="AR42:AR45" si="76">$AN$41*0.81818182</f>
        <v>4.5450000100999999</v>
      </c>
      <c r="AS42" s="203">
        <f t="shared" ref="AS42:AS45" si="77">$AN$41</f>
        <v>5.5549999999999997</v>
      </c>
      <c r="AT42" s="203">
        <f t="shared" ref="AT42:AT45" si="78">$AN$41*1.22222222</f>
        <v>6.7894444320999989</v>
      </c>
      <c r="AU42" s="203">
        <f t="shared" ref="AU42:AU45" si="79">$AO$41*0.81818182</f>
        <v>6.0592091043740002</v>
      </c>
      <c r="AV42" s="203">
        <f t="shared" ref="AV42:AV45" si="80">$AO$41</f>
        <v>7.4057000000000004</v>
      </c>
      <c r="AW42" s="203">
        <f t="shared" ref="AW42:AW45" si="81">$AO$41*1.22222222</f>
        <v>9.0514110946540001</v>
      </c>
      <c r="AX42" s="203">
        <f t="shared" ref="AX42:AX45" si="82">$AP$41*0.81818182</f>
        <v>8.579536382701999</v>
      </c>
      <c r="AY42" s="203">
        <f t="shared" ref="AY42:AY45" si="83">$AP$41</f>
        <v>10.4861</v>
      </c>
      <c r="AZ42" s="203">
        <f t="shared" ref="AZ42:AZ45" si="84">$AP$41*1.22222222</f>
        <v>12.816344421142</v>
      </c>
      <c r="BB42" s="1" t="str">
        <f t="shared" si="14"/>
        <v>NA</v>
      </c>
      <c r="BC42" s="1" t="str">
        <f t="shared" si="15"/>
        <v>NP</v>
      </c>
      <c r="BD42" s="1" t="str">
        <f t="shared" si="16"/>
        <v>NP</v>
      </c>
      <c r="BE42" s="1" t="str">
        <f t="shared" si="17"/>
        <v>NO</v>
      </c>
      <c r="BF42" s="1" t="str">
        <f t="shared" si="18"/>
        <v>NO</v>
      </c>
      <c r="BG42" s="1" t="str">
        <f t="shared" si="19"/>
        <v>NO</v>
      </c>
      <c r="BH42" s="1" t="str">
        <f t="shared" si="20"/>
        <v>YES</v>
      </c>
      <c r="BJ42" s="1">
        <v>47</v>
      </c>
      <c r="BK42" s="1" t="str">
        <f t="shared" si="48"/>
        <v>NA</v>
      </c>
      <c r="BL42" s="1" t="str">
        <f t="shared" si="21"/>
        <v>NP</v>
      </c>
      <c r="BM42" s="1" t="str">
        <f t="shared" si="22"/>
        <v>NP</v>
      </c>
      <c r="BN42" s="1" t="str">
        <f t="shared" si="23"/>
        <v>NO</v>
      </c>
      <c r="BO42" s="1" t="str">
        <f t="shared" si="24"/>
        <v>NO</v>
      </c>
      <c r="BP42" s="1" t="str">
        <f t="shared" si="25"/>
        <v>NO</v>
      </c>
      <c r="BQ42" s="1" t="str">
        <f t="shared" si="26"/>
        <v>YES</v>
      </c>
      <c r="BS42" s="1" t="str">
        <f t="shared" si="27"/>
        <v>TN</v>
      </c>
      <c r="BT42" s="1" t="str">
        <f t="shared" si="28"/>
        <v>TP</v>
      </c>
      <c r="BU42" s="1" t="str">
        <f t="shared" si="29"/>
        <v>TP</v>
      </c>
      <c r="BV42" s="1" t="str">
        <f t="shared" si="30"/>
        <v>NO</v>
      </c>
      <c r="BW42" s="1" t="str">
        <f t="shared" si="31"/>
        <v>YES</v>
      </c>
      <c r="BX42" s="1" t="str">
        <f t="shared" si="32"/>
        <v>YES</v>
      </c>
      <c r="BY42" s="244" t="str">
        <f t="shared" si="33"/>
        <v>YES</v>
      </c>
      <c r="BZ42" s="244" t="str">
        <f t="shared" si="34"/>
        <v>NO</v>
      </c>
      <c r="CA42" s="244" t="str">
        <f t="shared" si="35"/>
        <v>NO</v>
      </c>
      <c r="CB42" s="244" t="str">
        <f t="shared" si="36"/>
        <v>NO</v>
      </c>
      <c r="CC42" s="244" t="str">
        <f t="shared" si="37"/>
        <v>NO</v>
      </c>
      <c r="CD42" s="244" t="str">
        <f t="shared" si="0"/>
        <v>NO</v>
      </c>
      <c r="CE42" s="1" t="str">
        <f t="shared" si="1"/>
        <v>NO</v>
      </c>
      <c r="CF42" s="1" t="str">
        <f t="shared" si="2"/>
        <v>NO</v>
      </c>
      <c r="CG42" s="1" t="str">
        <f t="shared" si="3"/>
        <v>NO</v>
      </c>
      <c r="CH42" s="1" t="str">
        <f t="shared" si="4"/>
        <v>NO</v>
      </c>
      <c r="CI42" s="244" t="str">
        <f t="shared" si="38"/>
        <v>NO</v>
      </c>
      <c r="CJ42" s="244" t="str">
        <f t="shared" si="39"/>
        <v>NO</v>
      </c>
      <c r="CK42" s="244" t="str">
        <f t="shared" si="40"/>
        <v>NO</v>
      </c>
      <c r="CL42" s="244" t="str">
        <f t="shared" si="41"/>
        <v>NO</v>
      </c>
      <c r="CM42" s="244" t="str">
        <f t="shared" si="42"/>
        <v>NO</v>
      </c>
      <c r="CN42" s="244" t="str">
        <f t="shared" si="43"/>
        <v>NO</v>
      </c>
      <c r="CO42" s="244" t="str">
        <f t="shared" si="44"/>
        <v>NO</v>
      </c>
      <c r="CP42" s="244" t="str">
        <f t="shared" si="45"/>
        <v>NO</v>
      </c>
      <c r="CQ42" s="244" t="str">
        <f t="shared" si="46"/>
        <v>NO</v>
      </c>
      <c r="CR42" s="244" t="str">
        <f t="shared" si="47"/>
        <v>NO</v>
      </c>
    </row>
    <row r="43" spans="1:96">
      <c r="A43" s="64"/>
      <c r="B43" s="15"/>
      <c r="C43" s="15"/>
      <c r="D43" s="15"/>
      <c r="E43" s="15"/>
      <c r="F43" s="15"/>
      <c r="G43" s="15"/>
      <c r="H43" s="65"/>
      <c r="I43" s="52" t="s">
        <v>14</v>
      </c>
      <c r="J43" s="6">
        <v>0.70639496705646798</v>
      </c>
      <c r="K43" s="6">
        <v>8.7908614697723597E-2</v>
      </c>
      <c r="L43" s="6">
        <v>0.205696418245808</v>
      </c>
      <c r="M43" s="6">
        <v>0.47215682345193599</v>
      </c>
      <c r="N43" s="6">
        <v>0.15328350399113799</v>
      </c>
      <c r="O43" s="6">
        <v>0.37455967255692502</v>
      </c>
      <c r="P43" s="6">
        <v>0.133569769858363</v>
      </c>
      <c r="Q43" s="6">
        <v>0.42430845335025302</v>
      </c>
      <c r="R43" s="6">
        <v>0.44212177679138198</v>
      </c>
      <c r="S43" s="6">
        <v>1.97441689469861E-2</v>
      </c>
      <c r="T43" s="6">
        <v>6.3793632361190997E-2</v>
      </c>
      <c r="U43" s="6">
        <v>0.91646219869182199</v>
      </c>
      <c r="V43" s="6">
        <v>0.82749118435348701</v>
      </c>
      <c r="W43" s="6">
        <v>8.2559083985897896E-2</v>
      </c>
      <c r="X43" s="6">
        <v>8.9949731660614998E-2</v>
      </c>
      <c r="Y43" s="6">
        <v>0.84911788031782698</v>
      </c>
      <c r="Z43" s="6">
        <v>0.104469677437173</v>
      </c>
      <c r="AA43" s="6">
        <v>4.64124422449987E-2</v>
      </c>
      <c r="AB43" s="6">
        <v>1.16775336356266E-2</v>
      </c>
      <c r="AC43" s="6">
        <v>0.48330347781404098</v>
      </c>
      <c r="AD43" s="6">
        <v>0.505018988550331</v>
      </c>
      <c r="AE43" s="6">
        <v>0.46527523003323801</v>
      </c>
      <c r="AF43" s="6">
        <v>0.52990791027763595</v>
      </c>
      <c r="AG43" s="310">
        <v>4.8168596891254804E-3</v>
      </c>
      <c r="AH43" s="211">
        <v>6.282</v>
      </c>
      <c r="AI43" s="211">
        <v>5.82</v>
      </c>
      <c r="AJ43" s="212">
        <v>10.326000000000001</v>
      </c>
      <c r="AK43" s="210">
        <v>6.1219999999999999</v>
      </c>
      <c r="AL43" s="210">
        <v>5.8339999999999996</v>
      </c>
      <c r="AM43" s="210">
        <v>10.220000000000001</v>
      </c>
      <c r="AN43" s="203"/>
      <c r="AO43" s="203"/>
      <c r="AP43" s="203"/>
      <c r="AQ43" s="203"/>
      <c r="AR43" s="203">
        <f t="shared" si="76"/>
        <v>4.5450000100999999</v>
      </c>
      <c r="AS43" s="203">
        <f t="shared" si="77"/>
        <v>5.5549999999999997</v>
      </c>
      <c r="AT43" s="203">
        <f t="shared" si="78"/>
        <v>6.7894444320999989</v>
      </c>
      <c r="AU43" s="203">
        <f t="shared" si="79"/>
        <v>6.0592091043740002</v>
      </c>
      <c r="AV43" s="203">
        <f t="shared" si="80"/>
        <v>7.4057000000000004</v>
      </c>
      <c r="AW43" s="203">
        <f t="shared" si="81"/>
        <v>9.0514110946540001</v>
      </c>
      <c r="AX43" s="203">
        <f t="shared" si="82"/>
        <v>8.579536382701999</v>
      </c>
      <c r="AY43" s="203">
        <f t="shared" si="83"/>
        <v>10.4861</v>
      </c>
      <c r="AZ43" s="203">
        <f t="shared" si="84"/>
        <v>12.816344421142</v>
      </c>
      <c r="BB43" s="1" t="str">
        <f t="shared" si="14"/>
        <v>NA</v>
      </c>
      <c r="BC43" s="1" t="str">
        <f t="shared" si="15"/>
        <v>A</v>
      </c>
      <c r="BD43" s="1" t="str">
        <f t="shared" si="16"/>
        <v>NP</v>
      </c>
      <c r="BE43" s="1" t="str">
        <f t="shared" si="17"/>
        <v>NO</v>
      </c>
      <c r="BF43" s="1" t="str">
        <f t="shared" si="18"/>
        <v>NO</v>
      </c>
      <c r="BG43" s="1" t="str">
        <f t="shared" si="19"/>
        <v>YES</v>
      </c>
      <c r="BH43" s="1" t="str">
        <f t="shared" si="20"/>
        <v>YES</v>
      </c>
      <c r="BJ43" s="1">
        <v>66</v>
      </c>
      <c r="BK43" s="1" t="str">
        <f t="shared" si="48"/>
        <v>NA</v>
      </c>
      <c r="BL43" s="1" t="str">
        <f t="shared" si="21"/>
        <v>A</v>
      </c>
      <c r="BM43" s="1" t="str">
        <f t="shared" si="22"/>
        <v>NP</v>
      </c>
      <c r="BN43" s="1" t="str">
        <f t="shared" si="23"/>
        <v>NO</v>
      </c>
      <c r="BO43" s="1" t="str">
        <f t="shared" si="24"/>
        <v>NO</v>
      </c>
      <c r="BP43" s="1" t="str">
        <f t="shared" si="25"/>
        <v>YES</v>
      </c>
      <c r="BQ43" s="1" t="str">
        <f t="shared" si="26"/>
        <v>YES</v>
      </c>
      <c r="BS43" s="1" t="str">
        <f t="shared" si="27"/>
        <v>TN</v>
      </c>
      <c r="BT43" s="1" t="str">
        <f t="shared" si="28"/>
        <v>TP</v>
      </c>
      <c r="BU43" s="1" t="str">
        <f t="shared" si="29"/>
        <v>TP</v>
      </c>
      <c r="BV43" s="1" t="str">
        <f t="shared" si="30"/>
        <v>NO</v>
      </c>
      <c r="BW43" s="1" t="str">
        <f t="shared" si="31"/>
        <v>YES</v>
      </c>
      <c r="BX43" s="1" t="str">
        <f t="shared" si="32"/>
        <v>YES</v>
      </c>
      <c r="BY43" s="244" t="str">
        <f t="shared" si="33"/>
        <v>YES</v>
      </c>
      <c r="BZ43" s="244" t="str">
        <f t="shared" si="34"/>
        <v>NO</v>
      </c>
      <c r="CA43" s="244" t="str">
        <f t="shared" si="35"/>
        <v>NO</v>
      </c>
      <c r="CB43" s="244" t="str">
        <f t="shared" si="36"/>
        <v>NO</v>
      </c>
      <c r="CC43" s="244" t="str">
        <f t="shared" si="37"/>
        <v>NO</v>
      </c>
      <c r="CD43" s="244" t="str">
        <f t="shared" si="0"/>
        <v>NO</v>
      </c>
      <c r="CE43" s="1" t="str">
        <f t="shared" si="1"/>
        <v>NO</v>
      </c>
      <c r="CF43" s="1" t="str">
        <f t="shared" si="2"/>
        <v>NO</v>
      </c>
      <c r="CG43" s="1" t="str">
        <f t="shared" si="3"/>
        <v>NO</v>
      </c>
      <c r="CH43" s="1" t="str">
        <f t="shared" si="4"/>
        <v>NO</v>
      </c>
      <c r="CI43" s="244" t="str">
        <f t="shared" si="38"/>
        <v>NO</v>
      </c>
      <c r="CJ43" s="244" t="str">
        <f t="shared" si="39"/>
        <v>NO</v>
      </c>
      <c r="CK43" s="244" t="str">
        <f t="shared" si="40"/>
        <v>NO</v>
      </c>
      <c r="CL43" s="244" t="str">
        <f t="shared" si="41"/>
        <v>NO</v>
      </c>
      <c r="CM43" s="244" t="str">
        <f t="shared" si="42"/>
        <v>NO</v>
      </c>
      <c r="CN43" s="244" t="str">
        <f t="shared" si="43"/>
        <v>NO</v>
      </c>
      <c r="CO43" s="244" t="str">
        <f t="shared" si="44"/>
        <v>NO</v>
      </c>
      <c r="CP43" s="244" t="str">
        <f t="shared" si="45"/>
        <v>NO</v>
      </c>
      <c r="CQ43" s="244" t="str">
        <f t="shared" si="46"/>
        <v>NO</v>
      </c>
      <c r="CR43" s="244" t="str">
        <f t="shared" si="47"/>
        <v>NO</v>
      </c>
    </row>
    <row r="44" spans="1:96">
      <c r="A44" s="64"/>
      <c r="B44" s="15"/>
      <c r="C44" s="15"/>
      <c r="D44" s="15"/>
      <c r="E44" s="15"/>
      <c r="F44" s="15"/>
      <c r="G44" s="15"/>
      <c r="H44" s="65"/>
      <c r="I44" s="52" t="s">
        <v>15</v>
      </c>
      <c r="J44" s="6">
        <v>6.9033827787484001E-2</v>
      </c>
      <c r="K44" s="6">
        <v>0.68352062597948904</v>
      </c>
      <c r="L44" s="6">
        <v>0.247445546233026</v>
      </c>
      <c r="M44" s="6">
        <v>0.697677182783487</v>
      </c>
      <c r="N44" s="6">
        <v>0.18416274053000001</v>
      </c>
      <c r="O44" s="6">
        <v>0.118160076686511</v>
      </c>
      <c r="P44" s="6">
        <v>0.837880613644994</v>
      </c>
      <c r="Q44" s="6">
        <v>1.1230761965445301E-2</v>
      </c>
      <c r="R44" s="6">
        <v>0.150888624389559</v>
      </c>
      <c r="S44" s="6">
        <v>0.756761366381975</v>
      </c>
      <c r="T44" s="6">
        <v>7.9085653917595894E-2</v>
      </c>
      <c r="U44" s="6">
        <v>0.164152979700428</v>
      </c>
      <c r="V44" s="6">
        <v>0.24145318933818199</v>
      </c>
      <c r="W44" s="6">
        <v>0.29499385457737798</v>
      </c>
      <c r="X44" s="6">
        <v>0.46355295608443903</v>
      </c>
      <c r="Y44" s="6">
        <v>9.7650786231841397E-2</v>
      </c>
      <c r="Z44" s="6">
        <v>0.82031201399731501</v>
      </c>
      <c r="AA44" s="6">
        <v>8.2037199770843006E-2</v>
      </c>
      <c r="AB44" s="6">
        <v>1.16775336356266E-2</v>
      </c>
      <c r="AC44" s="6">
        <v>0.48330347781404098</v>
      </c>
      <c r="AD44" s="6">
        <v>0.505018988550331</v>
      </c>
      <c r="AE44" s="6">
        <v>0.46527523003323801</v>
      </c>
      <c r="AF44" s="6">
        <v>0.52990791027763595</v>
      </c>
      <c r="AG44" s="310">
        <v>4.8168596891254804E-3</v>
      </c>
      <c r="AH44" s="211">
        <v>5.8360000000000003</v>
      </c>
      <c r="AI44" s="211">
        <v>6.9349999999999996</v>
      </c>
      <c r="AJ44" s="212">
        <v>9.8789999999999996</v>
      </c>
      <c r="AK44" s="210">
        <v>5.9359999999999999</v>
      </c>
      <c r="AL44" s="210">
        <v>6.9</v>
      </c>
      <c r="AM44" s="210">
        <v>9.5250000000000004</v>
      </c>
      <c r="AN44" s="203"/>
      <c r="AO44" s="203"/>
      <c r="AP44" s="203"/>
      <c r="AQ44" s="203"/>
      <c r="AR44" s="203">
        <f t="shared" si="76"/>
        <v>4.5450000100999999</v>
      </c>
      <c r="AS44" s="203">
        <f t="shared" si="77"/>
        <v>5.5549999999999997</v>
      </c>
      <c r="AT44" s="203">
        <f t="shared" si="78"/>
        <v>6.7894444320999989</v>
      </c>
      <c r="AU44" s="203">
        <f t="shared" si="79"/>
        <v>6.0592091043740002</v>
      </c>
      <c r="AV44" s="203">
        <f t="shared" si="80"/>
        <v>7.4057000000000004</v>
      </c>
      <c r="AW44" s="203">
        <f t="shared" si="81"/>
        <v>9.0514110946540001</v>
      </c>
      <c r="AX44" s="203">
        <f t="shared" si="82"/>
        <v>8.579536382701999</v>
      </c>
      <c r="AY44" s="203">
        <f t="shared" si="83"/>
        <v>10.4861</v>
      </c>
      <c r="AZ44" s="203">
        <f t="shared" si="84"/>
        <v>12.816344421142</v>
      </c>
      <c r="BB44" s="1" t="str">
        <f t="shared" si="14"/>
        <v>NA</v>
      </c>
      <c r="BC44" s="1" t="str">
        <f t="shared" si="15"/>
        <v>NP</v>
      </c>
      <c r="BD44" s="1" t="str">
        <f t="shared" si="16"/>
        <v>NP</v>
      </c>
      <c r="BE44" s="1" t="str">
        <f t="shared" si="17"/>
        <v>NO</v>
      </c>
      <c r="BF44" s="1" t="str">
        <f t="shared" si="18"/>
        <v>NO</v>
      </c>
      <c r="BG44" s="1" t="str">
        <f t="shared" si="19"/>
        <v>NO</v>
      </c>
      <c r="BH44" s="1" t="str">
        <f t="shared" si="20"/>
        <v>YES</v>
      </c>
      <c r="BJ44" s="1">
        <v>107</v>
      </c>
      <c r="BK44" s="1" t="str">
        <f t="shared" si="48"/>
        <v>NA</v>
      </c>
      <c r="BL44" s="1" t="str">
        <f t="shared" si="21"/>
        <v>NP</v>
      </c>
      <c r="BM44" s="1" t="str">
        <f t="shared" si="22"/>
        <v>NP</v>
      </c>
      <c r="BN44" s="1" t="str">
        <f t="shared" si="23"/>
        <v>NO</v>
      </c>
      <c r="BO44" s="1" t="str">
        <f t="shared" si="24"/>
        <v>NO</v>
      </c>
      <c r="BP44" s="1" t="str">
        <f t="shared" si="25"/>
        <v>NO</v>
      </c>
      <c r="BQ44" s="1" t="str">
        <f t="shared" si="26"/>
        <v>YES</v>
      </c>
      <c r="BS44" s="1" t="str">
        <f t="shared" si="27"/>
        <v>TN</v>
      </c>
      <c r="BT44" s="1" t="str">
        <f t="shared" si="28"/>
        <v>TP</v>
      </c>
      <c r="BU44" s="1" t="str">
        <f t="shared" si="29"/>
        <v>TP</v>
      </c>
      <c r="BV44" s="1" t="str">
        <f t="shared" si="30"/>
        <v>NO</v>
      </c>
      <c r="BW44" s="1" t="str">
        <f t="shared" si="31"/>
        <v>YES</v>
      </c>
      <c r="BX44" s="1" t="str">
        <f t="shared" si="32"/>
        <v>YES</v>
      </c>
      <c r="BY44" s="244" t="str">
        <f t="shared" si="33"/>
        <v>YES</v>
      </c>
      <c r="BZ44" s="244" t="str">
        <f t="shared" si="34"/>
        <v>NO</v>
      </c>
      <c r="CA44" s="244" t="str">
        <f t="shared" si="35"/>
        <v>NO</v>
      </c>
      <c r="CB44" s="244" t="str">
        <f t="shared" si="36"/>
        <v>NO</v>
      </c>
      <c r="CC44" s="244" t="str">
        <f t="shared" si="37"/>
        <v>NO</v>
      </c>
      <c r="CD44" s="244" t="str">
        <f t="shared" si="0"/>
        <v>NO</v>
      </c>
      <c r="CE44" s="1" t="str">
        <f t="shared" si="1"/>
        <v>NO</v>
      </c>
      <c r="CF44" s="1" t="str">
        <f t="shared" si="2"/>
        <v>NO</v>
      </c>
      <c r="CG44" s="1" t="str">
        <f t="shared" si="3"/>
        <v>NO</v>
      </c>
      <c r="CH44" s="1" t="str">
        <f t="shared" si="4"/>
        <v>NO</v>
      </c>
      <c r="CI44" s="244" t="str">
        <f t="shared" si="38"/>
        <v>NO</v>
      </c>
      <c r="CJ44" s="244" t="str">
        <f t="shared" si="39"/>
        <v>NO</v>
      </c>
      <c r="CK44" s="244" t="str">
        <f t="shared" si="40"/>
        <v>NO</v>
      </c>
      <c r="CL44" s="244" t="str">
        <f t="shared" si="41"/>
        <v>NO</v>
      </c>
      <c r="CM44" s="244" t="str">
        <f t="shared" si="42"/>
        <v>NO</v>
      </c>
      <c r="CN44" s="244" t="str">
        <f t="shared" si="43"/>
        <v>NO</v>
      </c>
      <c r="CO44" s="244" t="str">
        <f t="shared" si="44"/>
        <v>NO</v>
      </c>
      <c r="CP44" s="244" t="str">
        <f t="shared" si="45"/>
        <v>NO</v>
      </c>
      <c r="CQ44" s="244" t="str">
        <f t="shared" si="46"/>
        <v>NO</v>
      </c>
      <c r="CR44" s="244" t="str">
        <f t="shared" si="47"/>
        <v>NO</v>
      </c>
    </row>
    <row r="45" spans="1:96" ht="16.5" thickBot="1">
      <c r="A45" s="74"/>
      <c r="B45" s="75"/>
      <c r="C45" s="75"/>
      <c r="D45" s="75"/>
      <c r="E45" s="75"/>
      <c r="F45" s="75"/>
      <c r="G45" s="75"/>
      <c r="H45" s="76"/>
      <c r="I45" s="52" t="s">
        <v>16</v>
      </c>
      <c r="J45" s="8">
        <v>0.234373030422972</v>
      </c>
      <c r="K45" s="8">
        <v>2.5212433647276902E-3</v>
      </c>
      <c r="L45" s="8">
        <v>0.7631057262123</v>
      </c>
      <c r="M45" s="8">
        <v>0.87111579324744104</v>
      </c>
      <c r="N45" s="8">
        <v>8.42422037963164E-3</v>
      </c>
      <c r="O45" s="8">
        <v>0.120459986372927</v>
      </c>
      <c r="P45" s="8">
        <v>0.133569769858363</v>
      </c>
      <c r="Q45" s="8">
        <v>0.42430845335025302</v>
      </c>
      <c r="R45" s="8">
        <v>0.44212177679138198</v>
      </c>
      <c r="S45" s="8">
        <v>1.97441689469861E-2</v>
      </c>
      <c r="T45" s="8">
        <v>6.3793632361190997E-2</v>
      </c>
      <c r="U45" s="8">
        <v>0.91646219869182199</v>
      </c>
      <c r="V45" s="8">
        <v>0.82749118435348701</v>
      </c>
      <c r="W45" s="8">
        <v>8.2559083985897896E-2</v>
      </c>
      <c r="X45" s="8">
        <v>8.9949731660614998E-2</v>
      </c>
      <c r="Y45" s="8">
        <v>9.7650786231841397E-2</v>
      </c>
      <c r="Z45" s="8">
        <v>0.82031201399731501</v>
      </c>
      <c r="AA45" s="8">
        <v>8.2037199770843006E-2</v>
      </c>
      <c r="AB45" s="8">
        <v>0.26682274667374101</v>
      </c>
      <c r="AC45" s="8">
        <v>0.57763331092252501</v>
      </c>
      <c r="AD45" s="8">
        <v>0.15554394240373201</v>
      </c>
      <c r="AE45" s="8">
        <v>0.30157924778492901</v>
      </c>
      <c r="AF45" s="8">
        <v>0.454940909608336</v>
      </c>
      <c r="AG45" s="311">
        <v>0.243479842606734</v>
      </c>
      <c r="AH45" s="211">
        <v>5.5510000000000002</v>
      </c>
      <c r="AI45" s="211">
        <v>7.673</v>
      </c>
      <c r="AJ45" s="212">
        <v>11.387</v>
      </c>
      <c r="AK45" s="210">
        <v>6.0259999999999998</v>
      </c>
      <c r="AL45" s="210">
        <v>8.9280000000000008</v>
      </c>
      <c r="AM45" s="210">
        <v>11.587</v>
      </c>
      <c r="AN45" s="203"/>
      <c r="AO45" s="203"/>
      <c r="AP45" s="203"/>
      <c r="AQ45" s="203"/>
      <c r="AR45" s="203">
        <f t="shared" si="76"/>
        <v>4.5450000100999999</v>
      </c>
      <c r="AS45" s="203">
        <f t="shared" si="77"/>
        <v>5.5549999999999997</v>
      </c>
      <c r="AT45" s="203">
        <f t="shared" si="78"/>
        <v>6.7894444320999989</v>
      </c>
      <c r="AU45" s="203">
        <f t="shared" si="79"/>
        <v>6.0592091043740002</v>
      </c>
      <c r="AV45" s="203">
        <f t="shared" si="80"/>
        <v>7.4057000000000004</v>
      </c>
      <c r="AW45" s="203">
        <f t="shared" si="81"/>
        <v>9.0514110946540001</v>
      </c>
      <c r="AX45" s="203">
        <f t="shared" si="82"/>
        <v>8.579536382701999</v>
      </c>
      <c r="AY45" s="203">
        <f t="shared" si="83"/>
        <v>10.4861</v>
      </c>
      <c r="AZ45" s="203">
        <f t="shared" si="84"/>
        <v>12.816344421142</v>
      </c>
      <c r="BB45" s="1" t="str">
        <f t="shared" si="14"/>
        <v>NP</v>
      </c>
      <c r="BC45" s="1" t="str">
        <f t="shared" si="15"/>
        <v>NA</v>
      </c>
      <c r="BD45" s="1" t="str">
        <f t="shared" si="16"/>
        <v>NA</v>
      </c>
      <c r="BE45" s="1" t="str">
        <f t="shared" si="17"/>
        <v>NO</v>
      </c>
      <c r="BF45" s="1" t="str">
        <f t="shared" si="18"/>
        <v>NO</v>
      </c>
      <c r="BG45" s="1" t="str">
        <f t="shared" si="19"/>
        <v>NO</v>
      </c>
      <c r="BH45" s="1" t="str">
        <f t="shared" si="20"/>
        <v>YES</v>
      </c>
      <c r="BJ45" s="1">
        <v>347</v>
      </c>
      <c r="BK45" s="1" t="str">
        <f t="shared" si="48"/>
        <v>NA</v>
      </c>
      <c r="BL45" s="1" t="str">
        <f t="shared" si="21"/>
        <v>NA</v>
      </c>
      <c r="BM45" s="1" t="str">
        <f t="shared" si="22"/>
        <v>NA</v>
      </c>
      <c r="BN45" s="1" t="str">
        <f t="shared" si="23"/>
        <v>NO</v>
      </c>
      <c r="BO45" s="1" t="str">
        <f t="shared" si="24"/>
        <v>NO</v>
      </c>
      <c r="BP45" s="1" t="str">
        <f t="shared" si="25"/>
        <v>NO</v>
      </c>
      <c r="BQ45" s="1" t="str">
        <f t="shared" si="26"/>
        <v>YES</v>
      </c>
      <c r="BS45" s="1" t="str">
        <f t="shared" si="27"/>
        <v>FP</v>
      </c>
      <c r="BT45" s="1" t="str">
        <f t="shared" si="28"/>
        <v>TN</v>
      </c>
      <c r="BU45" s="1" t="str">
        <f t="shared" si="29"/>
        <v>TN</v>
      </c>
      <c r="BV45" s="1" t="str">
        <f t="shared" si="30"/>
        <v>NO</v>
      </c>
      <c r="BW45" s="1" t="str">
        <f t="shared" si="31"/>
        <v>NO</v>
      </c>
      <c r="BX45" s="1" t="str">
        <f t="shared" si="32"/>
        <v>NO</v>
      </c>
      <c r="BY45" s="244" t="str">
        <f t="shared" si="33"/>
        <v>YES</v>
      </c>
      <c r="BZ45" s="244" t="str">
        <f t="shared" si="34"/>
        <v>NO</v>
      </c>
      <c r="CA45" s="244" t="str">
        <f t="shared" si="35"/>
        <v>NO</v>
      </c>
      <c r="CB45" s="244" t="str">
        <f t="shared" si="36"/>
        <v>NO</v>
      </c>
      <c r="CC45" s="244" t="str">
        <f t="shared" si="37"/>
        <v>NO</v>
      </c>
      <c r="CD45" s="244" t="str">
        <f t="shared" si="0"/>
        <v>YES</v>
      </c>
      <c r="CE45" s="1" t="str">
        <f t="shared" si="1"/>
        <v>YES</v>
      </c>
      <c r="CF45" s="1" t="str">
        <f t="shared" si="2"/>
        <v>YES</v>
      </c>
      <c r="CG45" s="1" t="str">
        <f t="shared" si="3"/>
        <v>NO</v>
      </c>
      <c r="CH45" s="1" t="str">
        <f t="shared" si="4"/>
        <v>NO</v>
      </c>
      <c r="CI45" s="244" t="str">
        <f t="shared" si="38"/>
        <v>NO</v>
      </c>
      <c r="CJ45" s="244" t="str">
        <f t="shared" si="39"/>
        <v>NO</v>
      </c>
      <c r="CK45" s="244" t="str">
        <f t="shared" si="40"/>
        <v>NO</v>
      </c>
      <c r="CL45" s="244" t="str">
        <f t="shared" si="41"/>
        <v>NO</v>
      </c>
      <c r="CM45" s="244" t="str">
        <f t="shared" si="42"/>
        <v>NO</v>
      </c>
      <c r="CN45" s="244" t="str">
        <f t="shared" si="43"/>
        <v>YES</v>
      </c>
      <c r="CO45" s="244" t="str">
        <f t="shared" si="44"/>
        <v>YES</v>
      </c>
      <c r="CP45" s="244" t="str">
        <f t="shared" si="45"/>
        <v>YES</v>
      </c>
      <c r="CQ45" s="244" t="str">
        <f t="shared" si="46"/>
        <v>NO</v>
      </c>
      <c r="CR45" s="244" t="str">
        <f t="shared" si="47"/>
        <v>NO</v>
      </c>
    </row>
    <row r="46" spans="1:96">
      <c r="A46" s="61">
        <v>30</v>
      </c>
      <c r="B46" s="62">
        <v>60</v>
      </c>
      <c r="C46" s="62">
        <v>1</v>
      </c>
      <c r="D46" s="62">
        <v>1</v>
      </c>
      <c r="E46" s="62">
        <v>1041325</v>
      </c>
      <c r="F46" s="62">
        <f>E46/1000/60</f>
        <v>17.355416666666667</v>
      </c>
      <c r="G46" s="62">
        <v>5</v>
      </c>
      <c r="H46" s="63">
        <f>G46/B46*100</f>
        <v>8.3333333333333321</v>
      </c>
      <c r="I46" s="60" t="s">
        <v>12</v>
      </c>
      <c r="J46" s="69">
        <v>0.99032794520426803</v>
      </c>
      <c r="K46" s="69">
        <v>6.2910804336571103E-3</v>
      </c>
      <c r="L46" s="69">
        <v>3.38097436207462E-3</v>
      </c>
      <c r="M46" s="69">
        <v>0.101675527419424</v>
      </c>
      <c r="N46" s="69">
        <v>0.38830842000501398</v>
      </c>
      <c r="O46" s="69">
        <v>0.51001605257556104</v>
      </c>
      <c r="P46" s="69">
        <v>0.96425010377689901</v>
      </c>
      <c r="Q46" s="69">
        <v>2.1856772402537802E-2</v>
      </c>
      <c r="R46" s="69">
        <v>1.3893123820562601E-2</v>
      </c>
      <c r="S46" s="69">
        <v>0.19833473226811699</v>
      </c>
      <c r="T46" s="69">
        <v>0.59161843062396902</v>
      </c>
      <c r="U46" s="69">
        <v>0.210046837107913</v>
      </c>
      <c r="V46" s="69">
        <v>0.59777942515593196</v>
      </c>
      <c r="W46" s="69">
        <v>0.34015009575238703</v>
      </c>
      <c r="X46" s="69">
        <v>6.2070479091679703E-2</v>
      </c>
      <c r="Y46" s="69">
        <v>0.72977484286641103</v>
      </c>
      <c r="Z46" s="69">
        <v>0.219398031033779</v>
      </c>
      <c r="AA46" s="69">
        <v>5.08271260998088E-2</v>
      </c>
      <c r="AB46" s="69">
        <v>0.95462227411403999</v>
      </c>
      <c r="AC46" s="69">
        <v>5.1898630559175096E-3</v>
      </c>
      <c r="AD46" s="69">
        <v>4.0187862830042498E-2</v>
      </c>
      <c r="AE46" s="69">
        <v>0.26923329433379301</v>
      </c>
      <c r="AF46" s="69">
        <v>0.236565914799028</v>
      </c>
      <c r="AG46" s="309">
        <v>0.494200790867178</v>
      </c>
      <c r="AH46" s="208">
        <v>0.78100000000000003</v>
      </c>
      <c r="AI46" s="208">
        <v>2.1549999999999998</v>
      </c>
      <c r="AJ46" s="209">
        <v>5.601</v>
      </c>
      <c r="AK46" s="210">
        <v>0.78500000000000003</v>
      </c>
      <c r="AL46" s="210">
        <v>2.1230000000000002</v>
      </c>
      <c r="AM46" s="210">
        <v>5.6349999999999998</v>
      </c>
      <c r="AN46" s="203">
        <v>0.55630000000000002</v>
      </c>
      <c r="AO46" s="203">
        <v>2.0175000000000001</v>
      </c>
      <c r="AP46" s="203">
        <v>5.0681000000000003</v>
      </c>
      <c r="AQ46" s="203"/>
      <c r="AR46" s="203">
        <f>$AN$6*0.81818182</f>
        <v>0.45515454646600001</v>
      </c>
      <c r="AS46" s="203">
        <f>$AN$6</f>
        <v>0.55630000000000002</v>
      </c>
      <c r="AT46" s="203">
        <f>$AN$6*1.22222222</f>
        <v>0.67992222098599997</v>
      </c>
      <c r="AU46" s="203">
        <f>$AO$6*0.81818182</f>
        <v>1.6506818218499999</v>
      </c>
      <c r="AV46" s="203">
        <f>$AO$6</f>
        <v>2.0175000000000001</v>
      </c>
      <c r="AW46" s="203">
        <f>$AO$6*1.22222222</f>
        <v>2.4658333288500001</v>
      </c>
      <c r="AX46" s="203">
        <f>$AP$6*0.81818182</f>
        <v>4.146627281942</v>
      </c>
      <c r="AY46" s="203">
        <f>$AP$6</f>
        <v>5.0681000000000003</v>
      </c>
      <c r="AZ46" s="203">
        <f>$AP$6*1.22222222</f>
        <v>6.1943444331819997</v>
      </c>
      <c r="BB46" s="1" t="str">
        <f t="shared" si="14"/>
        <v>P</v>
      </c>
      <c r="BC46" s="1" t="str">
        <f t="shared" si="15"/>
        <v>NA</v>
      </c>
      <c r="BD46" s="1" t="str">
        <f t="shared" si="16"/>
        <v>NA</v>
      </c>
      <c r="BE46" s="1" t="str">
        <f t="shared" si="17"/>
        <v>NO</v>
      </c>
      <c r="BF46" s="1" t="str">
        <f t="shared" si="18"/>
        <v>NO</v>
      </c>
      <c r="BG46" s="1" t="str">
        <f t="shared" si="19"/>
        <v>NO</v>
      </c>
      <c r="BH46" s="1" t="str">
        <f t="shared" si="20"/>
        <v>NO</v>
      </c>
      <c r="BJ46" s="1">
        <v>31</v>
      </c>
      <c r="BK46" s="1" t="str">
        <f t="shared" si="48"/>
        <v>P</v>
      </c>
      <c r="BL46" s="1" t="str">
        <f t="shared" si="21"/>
        <v>NA</v>
      </c>
      <c r="BM46" s="1" t="str">
        <f t="shared" si="22"/>
        <v>NA</v>
      </c>
      <c r="BN46" s="1" t="str">
        <f t="shared" si="23"/>
        <v>NO</v>
      </c>
      <c r="BO46" s="1" t="str">
        <f t="shared" si="24"/>
        <v>NO</v>
      </c>
      <c r="BP46" s="1" t="str">
        <f t="shared" si="25"/>
        <v>NO</v>
      </c>
      <c r="BQ46" s="1" t="str">
        <f t="shared" si="26"/>
        <v>NO</v>
      </c>
      <c r="BS46" s="1" t="str">
        <f t="shared" si="27"/>
        <v>TN</v>
      </c>
      <c r="BT46" s="1" t="str">
        <f t="shared" si="28"/>
        <v>TN</v>
      </c>
      <c r="BU46" s="1" t="str">
        <f t="shared" si="29"/>
        <v>TN</v>
      </c>
      <c r="BV46" s="1" t="str">
        <f t="shared" si="30"/>
        <v>NO</v>
      </c>
      <c r="BW46" s="1" t="str">
        <f t="shared" si="31"/>
        <v>NO</v>
      </c>
      <c r="BX46" s="1" t="str">
        <f t="shared" si="32"/>
        <v>NO</v>
      </c>
      <c r="BY46" s="244" t="str">
        <f t="shared" si="33"/>
        <v>YES</v>
      </c>
      <c r="BZ46" s="244" t="str">
        <f t="shared" si="34"/>
        <v>NO</v>
      </c>
      <c r="CA46" s="244" t="str">
        <f t="shared" si="35"/>
        <v>NO</v>
      </c>
      <c r="CB46" s="244" t="str">
        <f t="shared" si="36"/>
        <v>NO</v>
      </c>
      <c r="CC46" s="244" t="str">
        <f t="shared" si="37"/>
        <v>NO</v>
      </c>
      <c r="CD46" s="244" t="str">
        <f t="shared" si="0"/>
        <v>NO</v>
      </c>
      <c r="CE46" s="1" t="str">
        <f t="shared" si="1"/>
        <v>NO</v>
      </c>
      <c r="CF46" s="1" t="str">
        <f t="shared" si="2"/>
        <v>NO</v>
      </c>
      <c r="CG46" s="1" t="str">
        <f t="shared" si="3"/>
        <v>NO</v>
      </c>
      <c r="CH46" s="1" t="str">
        <f t="shared" si="4"/>
        <v>NO</v>
      </c>
      <c r="CI46" s="244" t="str">
        <f t="shared" si="38"/>
        <v>NO</v>
      </c>
      <c r="CJ46" s="244" t="str">
        <f t="shared" si="39"/>
        <v>NO</v>
      </c>
      <c r="CK46" s="244" t="str">
        <f t="shared" si="40"/>
        <v>NO</v>
      </c>
      <c r="CL46" s="244" t="str">
        <f t="shared" si="41"/>
        <v>NO</v>
      </c>
      <c r="CM46" s="244" t="str">
        <f t="shared" si="42"/>
        <v>NO</v>
      </c>
      <c r="CN46" s="244" t="str">
        <f t="shared" si="43"/>
        <v>NO</v>
      </c>
      <c r="CO46" s="244" t="str">
        <f t="shared" si="44"/>
        <v>NO</v>
      </c>
      <c r="CP46" s="244" t="str">
        <f t="shared" si="45"/>
        <v>NO</v>
      </c>
      <c r="CQ46" s="244" t="str">
        <f t="shared" si="46"/>
        <v>NO</v>
      </c>
      <c r="CR46" s="244" t="str">
        <f t="shared" si="47"/>
        <v>NO</v>
      </c>
    </row>
    <row r="47" spans="1:96">
      <c r="A47" s="9"/>
      <c r="B47" s="6"/>
      <c r="C47" s="6"/>
      <c r="D47" s="6"/>
      <c r="E47" s="6"/>
      <c r="F47" s="6"/>
      <c r="G47" s="6"/>
      <c r="H47" s="310"/>
      <c r="I47" s="52" t="s">
        <v>13</v>
      </c>
      <c r="J47" s="6">
        <v>0.92610029915597702</v>
      </c>
      <c r="K47" s="6">
        <v>3.9850893468322102E-2</v>
      </c>
      <c r="L47" s="6">
        <v>3.4048807375700103E-2</v>
      </c>
      <c r="M47" s="6">
        <v>0.725852165907652</v>
      </c>
      <c r="N47" s="6">
        <v>8.6462102485369605E-2</v>
      </c>
      <c r="O47" s="6">
        <v>0.18768573160697799</v>
      </c>
      <c r="P47" s="6">
        <v>0.90185863081156303</v>
      </c>
      <c r="Q47" s="6">
        <v>7.4855108833919201E-2</v>
      </c>
      <c r="R47" s="6">
        <v>2.3286260354517599E-2</v>
      </c>
      <c r="S47" s="6">
        <v>0.28778834252128699</v>
      </c>
      <c r="T47" s="6">
        <v>0.20848495387323099</v>
      </c>
      <c r="U47" s="6">
        <v>0.503726703605481</v>
      </c>
      <c r="V47" s="6">
        <v>4.2604329876209601E-2</v>
      </c>
      <c r="W47" s="6">
        <v>0.71693439344133303</v>
      </c>
      <c r="X47" s="6">
        <v>0.24046127668245601</v>
      </c>
      <c r="Y47" s="6">
        <v>3.03657800822579E-2</v>
      </c>
      <c r="Z47" s="6">
        <v>0.76419066214495002</v>
      </c>
      <c r="AA47" s="6">
        <v>0.205443557772791</v>
      </c>
      <c r="AB47" s="6">
        <v>0.95240096659013895</v>
      </c>
      <c r="AC47" s="6">
        <v>6.3555369090736403E-3</v>
      </c>
      <c r="AD47" s="6">
        <v>4.1243496500787201E-2</v>
      </c>
      <c r="AE47" s="6">
        <v>9.3265599870912597E-2</v>
      </c>
      <c r="AF47" s="6">
        <v>0.87193861935730799</v>
      </c>
      <c r="AG47" s="310">
        <v>3.4795780771779201E-2</v>
      </c>
      <c r="AH47" s="211">
        <v>1.091</v>
      </c>
      <c r="AI47" s="211">
        <v>2.4860000000000002</v>
      </c>
      <c r="AJ47" s="212">
        <v>5.2</v>
      </c>
      <c r="AK47" s="210">
        <v>1.101</v>
      </c>
      <c r="AL47" s="210">
        <v>2.5139999999999998</v>
      </c>
      <c r="AM47" s="210">
        <v>5.1879999999999997</v>
      </c>
      <c r="AN47" s="203"/>
      <c r="AO47" s="203"/>
      <c r="AP47" s="203"/>
      <c r="AQ47" s="203"/>
      <c r="AR47" s="203">
        <f t="shared" ref="AR47:AR55" si="85">$AN$6*0.81818182</f>
        <v>0.45515454646600001</v>
      </c>
      <c r="AS47" s="203">
        <f t="shared" ref="AS47:AS55" si="86">$AN$6</f>
        <v>0.55630000000000002</v>
      </c>
      <c r="AT47" s="203">
        <f t="shared" ref="AT47:AT55" si="87">$AN$6*1.22222222</f>
        <v>0.67992222098599997</v>
      </c>
      <c r="AU47" s="203">
        <f t="shared" ref="AU47:AU55" si="88">$AO$6*0.81818182</f>
        <v>1.6506818218499999</v>
      </c>
      <c r="AV47" s="203">
        <f t="shared" ref="AV47:AV55" si="89">$AO$6</f>
        <v>2.0175000000000001</v>
      </c>
      <c r="AW47" s="203">
        <f t="shared" ref="AW47:AW55" si="90">$AO$6*1.22222222</f>
        <v>2.4658333288500001</v>
      </c>
      <c r="AX47" s="203">
        <f t="shared" ref="AX47:AX55" si="91">$AP$6*0.81818182</f>
        <v>4.146627281942</v>
      </c>
      <c r="AY47" s="203">
        <f t="shared" ref="AY47:AY55" si="92">$AP$6</f>
        <v>5.0681000000000003</v>
      </c>
      <c r="AZ47" s="203">
        <f t="shared" ref="AZ47:AZ55" si="93">$AP$6*1.22222222</f>
        <v>6.1943444331819997</v>
      </c>
      <c r="BB47" s="1" t="str">
        <f t="shared" si="14"/>
        <v>P</v>
      </c>
      <c r="BC47" s="1" t="str">
        <f t="shared" si="15"/>
        <v>P</v>
      </c>
      <c r="BD47" s="1" t="str">
        <f t="shared" si="16"/>
        <v>NA</v>
      </c>
      <c r="BE47" s="1" t="str">
        <f t="shared" si="17"/>
        <v>NO</v>
      </c>
      <c r="BF47" s="1" t="str">
        <f t="shared" si="18"/>
        <v>NO</v>
      </c>
      <c r="BG47" s="1" t="str">
        <f t="shared" si="19"/>
        <v>NO</v>
      </c>
      <c r="BH47" s="1" t="str">
        <f t="shared" si="20"/>
        <v>NO</v>
      </c>
      <c r="BJ47" s="1">
        <v>15</v>
      </c>
      <c r="BK47" s="1" t="str">
        <f t="shared" si="48"/>
        <v>P</v>
      </c>
      <c r="BL47" s="1" t="str">
        <f t="shared" si="21"/>
        <v>P</v>
      </c>
      <c r="BM47" s="1" t="str">
        <f t="shared" si="22"/>
        <v>NA</v>
      </c>
      <c r="BN47" s="1" t="str">
        <f t="shared" si="23"/>
        <v>NO</v>
      </c>
      <c r="BO47" s="1" t="str">
        <f t="shared" si="24"/>
        <v>NO</v>
      </c>
      <c r="BP47" s="1" t="str">
        <f t="shared" si="25"/>
        <v>NO</v>
      </c>
      <c r="BQ47" s="1" t="str">
        <f t="shared" si="26"/>
        <v>NO</v>
      </c>
      <c r="BS47" s="1" t="str">
        <f t="shared" si="27"/>
        <v>TN</v>
      </c>
      <c r="BT47" s="1" t="str">
        <f t="shared" si="28"/>
        <v>TN</v>
      </c>
      <c r="BU47" s="1" t="str">
        <f t="shared" si="29"/>
        <v>TN</v>
      </c>
      <c r="BV47" s="1" t="str">
        <f t="shared" si="30"/>
        <v>NO</v>
      </c>
      <c r="BW47" s="1" t="str">
        <f t="shared" si="31"/>
        <v>NO</v>
      </c>
      <c r="BX47" s="1" t="str">
        <f t="shared" si="32"/>
        <v>NO</v>
      </c>
      <c r="BY47" s="244" t="str">
        <f t="shared" si="33"/>
        <v>YES</v>
      </c>
      <c r="BZ47" s="244" t="str">
        <f t="shared" si="34"/>
        <v>NO</v>
      </c>
      <c r="CA47" s="244" t="str">
        <f t="shared" si="35"/>
        <v>NO</v>
      </c>
      <c r="CB47" s="244" t="str">
        <f t="shared" si="36"/>
        <v>NO</v>
      </c>
      <c r="CC47" s="244" t="str">
        <f t="shared" si="37"/>
        <v>NO</v>
      </c>
      <c r="CD47" s="244" t="str">
        <f t="shared" si="0"/>
        <v>NO</v>
      </c>
      <c r="CE47" s="1" t="str">
        <f t="shared" si="1"/>
        <v>NO</v>
      </c>
      <c r="CF47" s="1" t="str">
        <f t="shared" si="2"/>
        <v>NO</v>
      </c>
      <c r="CG47" s="1" t="str">
        <f t="shared" si="3"/>
        <v>NO</v>
      </c>
      <c r="CH47" s="1" t="str">
        <f t="shared" si="4"/>
        <v>NO</v>
      </c>
      <c r="CI47" s="244" t="str">
        <f t="shared" si="38"/>
        <v>NO</v>
      </c>
      <c r="CJ47" s="244" t="str">
        <f t="shared" si="39"/>
        <v>NO</v>
      </c>
      <c r="CK47" s="244" t="str">
        <f t="shared" si="40"/>
        <v>NO</v>
      </c>
      <c r="CL47" s="244" t="str">
        <f t="shared" si="41"/>
        <v>NO</v>
      </c>
      <c r="CM47" s="244" t="str">
        <f t="shared" si="42"/>
        <v>NO</v>
      </c>
      <c r="CN47" s="244" t="str">
        <f t="shared" si="43"/>
        <v>NO</v>
      </c>
      <c r="CO47" s="244" t="str">
        <f t="shared" si="44"/>
        <v>NO</v>
      </c>
      <c r="CP47" s="244" t="str">
        <f t="shared" si="45"/>
        <v>NO</v>
      </c>
      <c r="CQ47" s="244" t="str">
        <f t="shared" si="46"/>
        <v>NO</v>
      </c>
      <c r="CR47" s="244" t="str">
        <f t="shared" si="47"/>
        <v>NO</v>
      </c>
    </row>
    <row r="48" spans="1:96">
      <c r="A48" s="9"/>
      <c r="B48" s="6"/>
      <c r="C48" s="6"/>
      <c r="D48" s="6"/>
      <c r="E48" s="6"/>
      <c r="F48" s="6"/>
      <c r="G48" s="6"/>
      <c r="H48" s="310"/>
      <c r="I48" s="52" t="s">
        <v>14</v>
      </c>
      <c r="J48" s="6">
        <v>0.89856260707119595</v>
      </c>
      <c r="K48" s="6">
        <v>9.2070149947846694E-2</v>
      </c>
      <c r="L48" s="6">
        <v>9.3672429809571398E-3</v>
      </c>
      <c r="M48" s="6">
        <v>0.226220677261734</v>
      </c>
      <c r="N48" s="6">
        <v>4.5087313827229497E-2</v>
      </c>
      <c r="O48" s="6">
        <v>0.72869200891103603</v>
      </c>
      <c r="P48" s="6">
        <v>0.74176947792159098</v>
      </c>
      <c r="Q48" s="6">
        <v>0.14913224521913601</v>
      </c>
      <c r="R48" s="6">
        <v>0.109098276859271</v>
      </c>
      <c r="S48" s="6">
        <v>0.87328648615365601</v>
      </c>
      <c r="T48" s="6">
        <v>6.1406863452773098E-4</v>
      </c>
      <c r="U48" s="6">
        <v>0.12609944521181499</v>
      </c>
      <c r="V48" s="6">
        <v>0.91552821318205602</v>
      </c>
      <c r="W48" s="6">
        <v>7.75203913167021E-3</v>
      </c>
      <c r="X48" s="6">
        <v>7.6719747686273099E-2</v>
      </c>
      <c r="Y48" s="6">
        <v>0.36137331446451199</v>
      </c>
      <c r="Z48" s="6">
        <v>0.407610453387314</v>
      </c>
      <c r="AA48" s="6">
        <v>0.23101623214817199</v>
      </c>
      <c r="AB48" s="6">
        <v>0.93937445327044</v>
      </c>
      <c r="AC48" s="6">
        <v>1.7236076502684501E-2</v>
      </c>
      <c r="AD48" s="6">
        <v>4.33894702268754E-2</v>
      </c>
      <c r="AE48" s="6">
        <v>0.76805836506078695</v>
      </c>
      <c r="AF48" s="6">
        <v>4.6521556859077599E-2</v>
      </c>
      <c r="AG48" s="310">
        <v>0.185420078080134</v>
      </c>
      <c r="AH48" s="211">
        <v>0.81299999999999994</v>
      </c>
      <c r="AI48" s="211">
        <v>2.3220000000000001</v>
      </c>
      <c r="AJ48" s="212">
        <v>5.3019999999999996</v>
      </c>
      <c r="AK48" s="210">
        <v>0.85299999999999998</v>
      </c>
      <c r="AL48" s="210">
        <v>2.3969999999999998</v>
      </c>
      <c r="AM48" s="210">
        <v>5.3959999999999999</v>
      </c>
      <c r="AN48" s="203"/>
      <c r="AO48" s="203"/>
      <c r="AP48" s="203"/>
      <c r="AQ48" s="203"/>
      <c r="AR48" s="203">
        <f t="shared" si="85"/>
        <v>0.45515454646600001</v>
      </c>
      <c r="AS48" s="203">
        <f t="shared" si="86"/>
        <v>0.55630000000000002</v>
      </c>
      <c r="AT48" s="203">
        <f t="shared" si="87"/>
        <v>0.67992222098599997</v>
      </c>
      <c r="AU48" s="203">
        <f t="shared" si="88"/>
        <v>1.6506818218499999</v>
      </c>
      <c r="AV48" s="203">
        <f t="shared" si="89"/>
        <v>2.0175000000000001</v>
      </c>
      <c r="AW48" s="203">
        <f t="shared" si="90"/>
        <v>2.4658333288500001</v>
      </c>
      <c r="AX48" s="203">
        <f t="shared" si="91"/>
        <v>4.146627281942</v>
      </c>
      <c r="AY48" s="203">
        <f t="shared" si="92"/>
        <v>5.0681000000000003</v>
      </c>
      <c r="AZ48" s="203">
        <f t="shared" si="93"/>
        <v>6.1943444331819997</v>
      </c>
      <c r="BB48" s="1" t="str">
        <f t="shared" si="14"/>
        <v>P</v>
      </c>
      <c r="BC48" s="1" t="str">
        <f t="shared" si="15"/>
        <v>NA</v>
      </c>
      <c r="BD48" s="1" t="str">
        <f t="shared" si="16"/>
        <v>NA</v>
      </c>
      <c r="BE48" s="1" t="str">
        <f t="shared" si="17"/>
        <v>NO</v>
      </c>
      <c r="BF48" s="1" t="str">
        <f t="shared" si="18"/>
        <v>NO</v>
      </c>
      <c r="BG48" s="1" t="str">
        <f t="shared" si="19"/>
        <v>NO</v>
      </c>
      <c r="BH48" s="1" t="str">
        <f t="shared" si="20"/>
        <v>NO</v>
      </c>
      <c r="BJ48" s="1">
        <v>465</v>
      </c>
      <c r="BK48" s="1" t="str">
        <f t="shared" si="48"/>
        <v>P</v>
      </c>
      <c r="BL48" s="1" t="str">
        <f t="shared" si="21"/>
        <v>NA</v>
      </c>
      <c r="BM48" s="1" t="str">
        <f t="shared" si="22"/>
        <v>NA</v>
      </c>
      <c r="BN48" s="1" t="str">
        <f t="shared" si="23"/>
        <v>NO</v>
      </c>
      <c r="BO48" s="1" t="str">
        <f t="shared" si="24"/>
        <v>NO</v>
      </c>
      <c r="BP48" s="1" t="str">
        <f t="shared" si="25"/>
        <v>NO</v>
      </c>
      <c r="BQ48" s="1" t="str">
        <f t="shared" si="26"/>
        <v>NO</v>
      </c>
      <c r="BS48" s="1" t="str">
        <f t="shared" si="27"/>
        <v>TN</v>
      </c>
      <c r="BT48" s="1" t="str">
        <f t="shared" si="28"/>
        <v>TN</v>
      </c>
      <c r="BU48" s="1" t="str">
        <f t="shared" si="29"/>
        <v>TN</v>
      </c>
      <c r="BV48" s="1" t="str">
        <f t="shared" si="30"/>
        <v>NO</v>
      </c>
      <c r="BW48" s="1" t="str">
        <f t="shared" si="31"/>
        <v>NO</v>
      </c>
      <c r="BX48" s="1" t="str">
        <f t="shared" si="32"/>
        <v>NO</v>
      </c>
      <c r="BY48" s="244" t="str">
        <f t="shared" si="33"/>
        <v>YES</v>
      </c>
      <c r="BZ48" s="244" t="str">
        <f t="shared" si="34"/>
        <v>NO</v>
      </c>
      <c r="CA48" s="244" t="str">
        <f t="shared" si="35"/>
        <v>NO</v>
      </c>
      <c r="CB48" s="244" t="str">
        <f t="shared" si="36"/>
        <v>NO</v>
      </c>
      <c r="CC48" s="244" t="str">
        <f t="shared" si="37"/>
        <v>NO</v>
      </c>
      <c r="CD48" s="244" t="str">
        <f t="shared" si="0"/>
        <v>NO</v>
      </c>
      <c r="CE48" s="1" t="str">
        <f t="shared" si="1"/>
        <v>NO</v>
      </c>
      <c r="CF48" s="1" t="str">
        <f t="shared" si="2"/>
        <v>NO</v>
      </c>
      <c r="CG48" s="1" t="str">
        <f t="shared" si="3"/>
        <v>NO</v>
      </c>
      <c r="CH48" s="1" t="str">
        <f t="shared" si="4"/>
        <v>NO</v>
      </c>
      <c r="CI48" s="244" t="str">
        <f t="shared" si="38"/>
        <v>NO</v>
      </c>
      <c r="CJ48" s="244" t="str">
        <f t="shared" si="39"/>
        <v>NO</v>
      </c>
      <c r="CK48" s="244" t="str">
        <f t="shared" si="40"/>
        <v>NO</v>
      </c>
      <c r="CL48" s="244" t="str">
        <f t="shared" si="41"/>
        <v>NO</v>
      </c>
      <c r="CM48" s="244" t="str">
        <f t="shared" si="42"/>
        <v>NO</v>
      </c>
      <c r="CN48" s="244" t="str">
        <f t="shared" si="43"/>
        <v>NO</v>
      </c>
      <c r="CO48" s="244" t="str">
        <f t="shared" si="44"/>
        <v>NO</v>
      </c>
      <c r="CP48" s="244" t="str">
        <f t="shared" si="45"/>
        <v>NO</v>
      </c>
      <c r="CQ48" s="244" t="str">
        <f t="shared" si="46"/>
        <v>NO</v>
      </c>
      <c r="CR48" s="244" t="str">
        <f t="shared" si="47"/>
        <v>NO</v>
      </c>
    </row>
    <row r="49" spans="1:96">
      <c r="A49" s="9"/>
      <c r="B49" s="6"/>
      <c r="C49" s="6"/>
      <c r="D49" s="6"/>
      <c r="E49" s="6"/>
      <c r="F49" s="6"/>
      <c r="G49" s="6"/>
      <c r="H49" s="310"/>
      <c r="I49" s="52" t="s">
        <v>15</v>
      </c>
      <c r="J49" s="6">
        <v>0.34749355609693999</v>
      </c>
      <c r="K49" s="6">
        <v>0.61029358206409601</v>
      </c>
      <c r="L49" s="6">
        <v>4.2212861838963001E-2</v>
      </c>
      <c r="M49" s="6">
        <v>0.32671838410673398</v>
      </c>
      <c r="N49" s="6">
        <v>0.60340543086443799</v>
      </c>
      <c r="O49" s="6">
        <v>6.9876185028827198E-2</v>
      </c>
      <c r="P49" s="6">
        <v>0.14227980207695301</v>
      </c>
      <c r="Q49" s="6">
        <v>0.798707295940563</v>
      </c>
      <c r="R49" s="6">
        <v>5.9012901982483303E-2</v>
      </c>
      <c r="S49" s="6">
        <v>0.98498425578760096</v>
      </c>
      <c r="T49" s="6">
        <v>8.6285786082973505E-4</v>
      </c>
      <c r="U49" s="6">
        <v>1.41528863515693E-2</v>
      </c>
      <c r="V49" s="6">
        <v>0.62155136873052097</v>
      </c>
      <c r="W49" s="6">
        <v>0.25242146777607</v>
      </c>
      <c r="X49" s="6">
        <v>0.12602716349340801</v>
      </c>
      <c r="Y49" s="6">
        <v>0.33501945698450603</v>
      </c>
      <c r="Z49" s="6">
        <v>3.6374542589450602E-2</v>
      </c>
      <c r="AA49" s="6">
        <v>0.62860600042604298</v>
      </c>
      <c r="AB49" s="6">
        <v>0.86153278690215696</v>
      </c>
      <c r="AC49" s="6">
        <v>1.8607584404067901E-2</v>
      </c>
      <c r="AD49" s="6">
        <v>0.11985962869377401</v>
      </c>
      <c r="AE49" s="6">
        <v>0.89046986195306499</v>
      </c>
      <c r="AF49" s="6">
        <v>9.9201941798000404E-2</v>
      </c>
      <c r="AG49" s="310">
        <v>1.03281962489337E-2</v>
      </c>
      <c r="AH49" s="211">
        <v>0.64900000000000002</v>
      </c>
      <c r="AI49" s="211">
        <v>2.8119999999999998</v>
      </c>
      <c r="AJ49" s="212">
        <v>5.3360000000000003</v>
      </c>
      <c r="AK49" s="210">
        <v>0.65600000000000003</v>
      </c>
      <c r="AL49" s="210">
        <v>2.8439999999999999</v>
      </c>
      <c r="AM49" s="210">
        <v>5.23</v>
      </c>
      <c r="AN49" s="203"/>
      <c r="AO49" s="203"/>
      <c r="AP49" s="203"/>
      <c r="AQ49" s="203"/>
      <c r="AR49" s="203">
        <f t="shared" si="85"/>
        <v>0.45515454646600001</v>
      </c>
      <c r="AS49" s="203">
        <f t="shared" si="86"/>
        <v>0.55630000000000002</v>
      </c>
      <c r="AT49" s="203">
        <f t="shared" si="87"/>
        <v>0.67992222098599997</v>
      </c>
      <c r="AU49" s="203">
        <f t="shared" si="88"/>
        <v>1.6506818218499999</v>
      </c>
      <c r="AV49" s="203">
        <f t="shared" si="89"/>
        <v>2.0175000000000001</v>
      </c>
      <c r="AW49" s="203">
        <f t="shared" si="90"/>
        <v>2.4658333288500001</v>
      </c>
      <c r="AX49" s="203">
        <f t="shared" si="91"/>
        <v>4.146627281942</v>
      </c>
      <c r="AY49" s="203">
        <f t="shared" si="92"/>
        <v>5.0681000000000003</v>
      </c>
      <c r="AZ49" s="203">
        <f t="shared" si="93"/>
        <v>6.1943444331819997</v>
      </c>
      <c r="BB49" s="1" t="str">
        <f t="shared" si="14"/>
        <v>NA</v>
      </c>
      <c r="BC49" s="1" t="str">
        <f t="shared" si="15"/>
        <v>P</v>
      </c>
      <c r="BD49" s="1" t="str">
        <f t="shared" si="16"/>
        <v>NA</v>
      </c>
      <c r="BE49" s="1" t="str">
        <f t="shared" si="17"/>
        <v>NO</v>
      </c>
      <c r="BF49" s="1" t="str">
        <f t="shared" si="18"/>
        <v>NO</v>
      </c>
      <c r="BG49" s="1" t="str">
        <f t="shared" si="19"/>
        <v>NO</v>
      </c>
      <c r="BH49" s="1" t="str">
        <f t="shared" si="20"/>
        <v>NO</v>
      </c>
      <c r="BJ49" s="1">
        <v>6</v>
      </c>
      <c r="BK49" s="1" t="str">
        <f t="shared" si="48"/>
        <v>NA</v>
      </c>
      <c r="BL49" s="1" t="str">
        <f t="shared" si="21"/>
        <v>P</v>
      </c>
      <c r="BM49" s="1" t="str">
        <f t="shared" si="22"/>
        <v>NA</v>
      </c>
      <c r="BN49" s="1" t="str">
        <f t="shared" si="23"/>
        <v>NO</v>
      </c>
      <c r="BO49" s="1" t="str">
        <f t="shared" si="24"/>
        <v>NO</v>
      </c>
      <c r="BP49" s="1" t="str">
        <f t="shared" si="25"/>
        <v>NO</v>
      </c>
      <c r="BQ49" s="1" t="str">
        <f t="shared" si="26"/>
        <v>NO</v>
      </c>
      <c r="BS49" s="1" t="str">
        <f t="shared" si="27"/>
        <v>TN</v>
      </c>
      <c r="BT49" s="1" t="str">
        <f t="shared" si="28"/>
        <v>TN</v>
      </c>
      <c r="BU49" s="1" t="str">
        <f t="shared" si="29"/>
        <v>TN</v>
      </c>
      <c r="BV49" s="1" t="str">
        <f t="shared" si="30"/>
        <v>NO</v>
      </c>
      <c r="BW49" s="1" t="str">
        <f t="shared" si="31"/>
        <v>NO</v>
      </c>
      <c r="BX49" s="1" t="str">
        <f t="shared" si="32"/>
        <v>NO</v>
      </c>
      <c r="BY49" s="244" t="str">
        <f t="shared" si="33"/>
        <v>YES</v>
      </c>
      <c r="BZ49" s="244" t="str">
        <f t="shared" si="34"/>
        <v>NO</v>
      </c>
      <c r="CA49" s="244" t="str">
        <f t="shared" si="35"/>
        <v>NO</v>
      </c>
      <c r="CB49" s="244" t="str">
        <f t="shared" si="36"/>
        <v>NO</v>
      </c>
      <c r="CC49" s="244" t="str">
        <f t="shared" si="37"/>
        <v>NO</v>
      </c>
      <c r="CD49" s="244" t="str">
        <f t="shared" si="0"/>
        <v>NO</v>
      </c>
      <c r="CE49" s="1" t="str">
        <f t="shared" si="1"/>
        <v>NO</v>
      </c>
      <c r="CF49" s="1" t="str">
        <f t="shared" si="2"/>
        <v>NO</v>
      </c>
      <c r="CG49" s="1" t="str">
        <f t="shared" si="3"/>
        <v>NO</v>
      </c>
      <c r="CH49" s="1" t="str">
        <f t="shared" si="4"/>
        <v>NO</v>
      </c>
      <c r="CI49" s="244" t="str">
        <f t="shared" si="38"/>
        <v>NO</v>
      </c>
      <c r="CJ49" s="244" t="str">
        <f t="shared" si="39"/>
        <v>NO</v>
      </c>
      <c r="CK49" s="244" t="str">
        <f t="shared" si="40"/>
        <v>NO</v>
      </c>
      <c r="CL49" s="244" t="str">
        <f t="shared" si="41"/>
        <v>NO</v>
      </c>
      <c r="CM49" s="244" t="str">
        <f t="shared" si="42"/>
        <v>NO</v>
      </c>
      <c r="CN49" s="244" t="str">
        <f t="shared" si="43"/>
        <v>NO</v>
      </c>
      <c r="CO49" s="244" t="str">
        <f t="shared" si="44"/>
        <v>NO</v>
      </c>
      <c r="CP49" s="244" t="str">
        <f t="shared" si="45"/>
        <v>NO</v>
      </c>
      <c r="CQ49" s="244" t="str">
        <f t="shared" si="46"/>
        <v>NO</v>
      </c>
      <c r="CR49" s="244" t="str">
        <f t="shared" si="47"/>
        <v>NO</v>
      </c>
    </row>
    <row r="50" spans="1:96">
      <c r="A50" s="9"/>
      <c r="B50" s="6"/>
      <c r="C50" s="6"/>
      <c r="D50" s="6"/>
      <c r="E50" s="6"/>
      <c r="F50" s="6"/>
      <c r="G50" s="6"/>
      <c r="H50" s="310"/>
      <c r="I50" s="52" t="s">
        <v>16</v>
      </c>
      <c r="J50" s="6">
        <v>0.430256694023326</v>
      </c>
      <c r="K50" s="6">
        <v>0.53923467035857797</v>
      </c>
      <c r="L50" s="6">
        <v>3.0508635618094901E-2</v>
      </c>
      <c r="M50" s="6">
        <v>0.40676965912972302</v>
      </c>
      <c r="N50" s="6">
        <v>0.33318390575943502</v>
      </c>
      <c r="O50" s="6">
        <v>0.26004643511084102</v>
      </c>
      <c r="P50" s="6">
        <v>0.87156910746896299</v>
      </c>
      <c r="Q50" s="6">
        <v>7.3948604744215995E-2</v>
      </c>
      <c r="R50" s="6">
        <v>5.4482287786820398E-2</v>
      </c>
      <c r="S50" s="6">
        <v>0.561287549727574</v>
      </c>
      <c r="T50" s="6">
        <v>6.01269153463291E-2</v>
      </c>
      <c r="U50" s="6">
        <v>0.37858553492609498</v>
      </c>
      <c r="V50" s="6">
        <v>0.71356618097792002</v>
      </c>
      <c r="W50" s="6">
        <v>4.4378937275626203E-2</v>
      </c>
      <c r="X50" s="6">
        <v>0.24205488174645301</v>
      </c>
      <c r="Y50" s="6">
        <v>0.72708022069698497</v>
      </c>
      <c r="Z50" s="6">
        <v>0.19550249969171901</v>
      </c>
      <c r="AA50" s="6">
        <v>7.7417279611294798E-2</v>
      </c>
      <c r="AB50" s="6">
        <v>0.49614785584147197</v>
      </c>
      <c r="AC50" s="6">
        <v>0.43279501706533702</v>
      </c>
      <c r="AD50" s="6">
        <v>7.1057127093189495E-2</v>
      </c>
      <c r="AE50" s="6">
        <v>0.98146260487479497</v>
      </c>
      <c r="AF50" s="6">
        <v>3.7323438345827601E-3</v>
      </c>
      <c r="AG50" s="310">
        <v>1.48050512906214E-2</v>
      </c>
      <c r="AH50" s="211">
        <v>1.006</v>
      </c>
      <c r="AI50" s="211">
        <v>2.4409999999999998</v>
      </c>
      <c r="AJ50" s="212">
        <v>5.2640000000000002</v>
      </c>
      <c r="AK50" s="210">
        <v>1.032</v>
      </c>
      <c r="AL50" s="210">
        <v>2.4289999999999998</v>
      </c>
      <c r="AM50" s="210">
        <v>5.2549999999999999</v>
      </c>
      <c r="AN50" s="203"/>
      <c r="AO50" s="203"/>
      <c r="AP50" s="203"/>
      <c r="AQ50" s="203"/>
      <c r="AR50" s="203">
        <f t="shared" si="85"/>
        <v>0.45515454646600001</v>
      </c>
      <c r="AS50" s="203">
        <f t="shared" si="86"/>
        <v>0.55630000000000002</v>
      </c>
      <c r="AT50" s="203">
        <f t="shared" si="87"/>
        <v>0.67992222098599997</v>
      </c>
      <c r="AU50" s="203">
        <f t="shared" si="88"/>
        <v>1.6506818218499999</v>
      </c>
      <c r="AV50" s="203">
        <f t="shared" si="89"/>
        <v>2.0175000000000001</v>
      </c>
      <c r="AW50" s="203">
        <f t="shared" si="90"/>
        <v>2.4658333288500001</v>
      </c>
      <c r="AX50" s="203">
        <f t="shared" si="91"/>
        <v>4.146627281942</v>
      </c>
      <c r="AY50" s="203">
        <f t="shared" si="92"/>
        <v>5.0681000000000003</v>
      </c>
      <c r="AZ50" s="203">
        <f t="shared" si="93"/>
        <v>6.1943444331819997</v>
      </c>
      <c r="BB50" s="1" t="str">
        <f t="shared" si="14"/>
        <v>P</v>
      </c>
      <c r="BC50" s="1" t="str">
        <f t="shared" si="15"/>
        <v>NA</v>
      </c>
      <c r="BD50" s="1" t="str">
        <f t="shared" si="16"/>
        <v>NA</v>
      </c>
      <c r="BE50" s="1" t="str">
        <f t="shared" si="17"/>
        <v>NO</v>
      </c>
      <c r="BF50" s="1" t="str">
        <f t="shared" si="18"/>
        <v>NO</v>
      </c>
      <c r="BG50" s="1" t="str">
        <f t="shared" si="19"/>
        <v>NO</v>
      </c>
      <c r="BH50" s="1" t="str">
        <f t="shared" si="20"/>
        <v>NO</v>
      </c>
      <c r="BJ50" s="1">
        <v>22</v>
      </c>
      <c r="BK50" s="1" t="str">
        <f t="shared" si="48"/>
        <v>P</v>
      </c>
      <c r="BL50" s="1" t="str">
        <f t="shared" si="21"/>
        <v>NA</v>
      </c>
      <c r="BM50" s="1" t="str">
        <f t="shared" si="22"/>
        <v>NA</v>
      </c>
      <c r="BN50" s="1" t="str">
        <f t="shared" si="23"/>
        <v>NO</v>
      </c>
      <c r="BO50" s="1" t="str">
        <f t="shared" si="24"/>
        <v>NO</v>
      </c>
      <c r="BP50" s="1" t="str">
        <f t="shared" si="25"/>
        <v>NO</v>
      </c>
      <c r="BQ50" s="1" t="str">
        <f t="shared" si="26"/>
        <v>NO</v>
      </c>
      <c r="BS50" s="1" t="str">
        <f t="shared" si="27"/>
        <v>TN</v>
      </c>
      <c r="BT50" s="1" t="str">
        <f t="shared" si="28"/>
        <v>TN</v>
      </c>
      <c r="BU50" s="1" t="str">
        <f t="shared" si="29"/>
        <v>TN</v>
      </c>
      <c r="BV50" s="1" t="str">
        <f t="shared" si="30"/>
        <v>NO</v>
      </c>
      <c r="BW50" s="1" t="str">
        <f t="shared" si="31"/>
        <v>NO</v>
      </c>
      <c r="BX50" s="1" t="str">
        <f t="shared" si="32"/>
        <v>NO</v>
      </c>
      <c r="BY50" s="244" t="str">
        <f t="shared" si="33"/>
        <v>YES</v>
      </c>
      <c r="BZ50" s="244" t="str">
        <f t="shared" si="34"/>
        <v>NO</v>
      </c>
      <c r="CA50" s="244" t="str">
        <f t="shared" si="35"/>
        <v>NO</v>
      </c>
      <c r="CB50" s="244" t="str">
        <f t="shared" si="36"/>
        <v>NO</v>
      </c>
      <c r="CC50" s="244" t="str">
        <f t="shared" si="37"/>
        <v>NO</v>
      </c>
      <c r="CD50" s="244" t="str">
        <f t="shared" si="0"/>
        <v>NO</v>
      </c>
      <c r="CE50" s="1" t="str">
        <f t="shared" si="1"/>
        <v>NO</v>
      </c>
      <c r="CF50" s="1" t="str">
        <f t="shared" si="2"/>
        <v>NO</v>
      </c>
      <c r="CG50" s="1" t="str">
        <f t="shared" si="3"/>
        <v>NO</v>
      </c>
      <c r="CH50" s="1" t="str">
        <f t="shared" si="4"/>
        <v>NO</v>
      </c>
      <c r="CI50" s="244" t="str">
        <f t="shared" si="38"/>
        <v>NO</v>
      </c>
      <c r="CJ50" s="244" t="str">
        <f t="shared" si="39"/>
        <v>NO</v>
      </c>
      <c r="CK50" s="244" t="str">
        <f t="shared" si="40"/>
        <v>NO</v>
      </c>
      <c r="CL50" s="244" t="str">
        <f t="shared" si="41"/>
        <v>NO</v>
      </c>
      <c r="CM50" s="244" t="str">
        <f t="shared" si="42"/>
        <v>NO</v>
      </c>
      <c r="CN50" s="244" t="str">
        <f t="shared" si="43"/>
        <v>NO</v>
      </c>
      <c r="CO50" s="244" t="str">
        <f t="shared" si="44"/>
        <v>NO</v>
      </c>
      <c r="CP50" s="244" t="str">
        <f t="shared" si="45"/>
        <v>NO</v>
      </c>
      <c r="CQ50" s="244" t="str">
        <f t="shared" si="46"/>
        <v>NO</v>
      </c>
      <c r="CR50" s="244" t="str">
        <f t="shared" si="47"/>
        <v>NO</v>
      </c>
    </row>
    <row r="51" spans="1:96">
      <c r="A51" s="9"/>
      <c r="B51" s="6"/>
      <c r="C51" s="6"/>
      <c r="D51" s="6"/>
      <c r="E51" s="6"/>
      <c r="F51" s="6"/>
      <c r="G51" s="6"/>
      <c r="H51" s="310"/>
      <c r="I51" s="52" t="s">
        <v>17</v>
      </c>
      <c r="J51" s="6">
        <v>0.46457447424356502</v>
      </c>
      <c r="K51" s="6">
        <v>0.43682796729675</v>
      </c>
      <c r="L51" s="6">
        <v>9.8597558459684806E-2</v>
      </c>
      <c r="M51" s="6">
        <v>0.31311867979482899</v>
      </c>
      <c r="N51" s="6">
        <v>0.36203811804443498</v>
      </c>
      <c r="O51" s="6">
        <v>0.32484320216073498</v>
      </c>
      <c r="P51" s="6">
        <v>0.49184344394812801</v>
      </c>
      <c r="Q51" s="6">
        <v>0.49360564322155898</v>
      </c>
      <c r="R51" s="6">
        <v>1.45509128303119E-2</v>
      </c>
      <c r="S51" s="6">
        <v>0.89194123370865197</v>
      </c>
      <c r="T51" s="6">
        <v>2.4325493374197701E-2</v>
      </c>
      <c r="U51" s="6">
        <v>8.3733272917149298E-2</v>
      </c>
      <c r="V51" s="6">
        <v>0.62893105566624896</v>
      </c>
      <c r="W51" s="6">
        <v>9.6324364612820207E-2</v>
      </c>
      <c r="X51" s="6">
        <v>0.27474457972093003</v>
      </c>
      <c r="Y51" s="6">
        <v>0.89112667754660901</v>
      </c>
      <c r="Z51" s="6">
        <v>0.107504306264592</v>
      </c>
      <c r="AA51" s="6">
        <v>1.3690161887985801E-3</v>
      </c>
      <c r="AB51" s="6">
        <v>0.99172950575638297</v>
      </c>
      <c r="AC51" s="6">
        <v>2.3042814438704001E-3</v>
      </c>
      <c r="AD51" s="6">
        <v>5.9662127997464004E-3</v>
      </c>
      <c r="AE51" s="6">
        <v>0.86693527934863102</v>
      </c>
      <c r="AF51" s="6">
        <v>5.7551455335665302E-2</v>
      </c>
      <c r="AG51" s="310">
        <v>7.5513265315703598E-2</v>
      </c>
      <c r="AH51" s="211">
        <v>0.73899999999999999</v>
      </c>
      <c r="AI51" s="211">
        <v>2.4670000000000001</v>
      </c>
      <c r="AJ51" s="212">
        <v>5.39</v>
      </c>
      <c r="AK51" s="210">
        <v>0.77300000000000002</v>
      </c>
      <c r="AL51" s="210">
        <v>2.4750000000000001</v>
      </c>
      <c r="AM51" s="210">
        <v>5.4</v>
      </c>
      <c r="AN51" s="203"/>
      <c r="AO51" s="203"/>
      <c r="AP51" s="203"/>
      <c r="AQ51" s="203"/>
      <c r="AR51" s="203">
        <f t="shared" si="85"/>
        <v>0.45515454646600001</v>
      </c>
      <c r="AS51" s="203">
        <f t="shared" si="86"/>
        <v>0.55630000000000002</v>
      </c>
      <c r="AT51" s="203">
        <f t="shared" si="87"/>
        <v>0.67992222098599997</v>
      </c>
      <c r="AU51" s="203">
        <f t="shared" si="88"/>
        <v>1.6506818218499999</v>
      </c>
      <c r="AV51" s="203">
        <f t="shared" si="89"/>
        <v>2.0175000000000001</v>
      </c>
      <c r="AW51" s="203">
        <f t="shared" si="90"/>
        <v>2.4658333288500001</v>
      </c>
      <c r="AX51" s="203">
        <f t="shared" si="91"/>
        <v>4.146627281942</v>
      </c>
      <c r="AY51" s="203">
        <f t="shared" si="92"/>
        <v>5.0681000000000003</v>
      </c>
      <c r="AZ51" s="203">
        <f t="shared" si="93"/>
        <v>6.1943444331819997</v>
      </c>
      <c r="BB51" s="1" t="str">
        <f t="shared" si="14"/>
        <v>P</v>
      </c>
      <c r="BC51" s="1" t="str">
        <f t="shared" si="15"/>
        <v>P</v>
      </c>
      <c r="BD51" s="1" t="str">
        <f t="shared" si="16"/>
        <v>NA</v>
      </c>
      <c r="BE51" s="1" t="str">
        <f t="shared" si="17"/>
        <v>NO</v>
      </c>
      <c r="BF51" s="1" t="str">
        <f t="shared" si="18"/>
        <v>NO</v>
      </c>
      <c r="BG51" s="1" t="str">
        <f t="shared" si="19"/>
        <v>NO</v>
      </c>
      <c r="BH51" s="1" t="str">
        <f t="shared" si="20"/>
        <v>NO</v>
      </c>
      <c r="BJ51" s="1">
        <v>11</v>
      </c>
      <c r="BK51" s="1" t="str">
        <f t="shared" si="48"/>
        <v>P</v>
      </c>
      <c r="BL51" s="1" t="str">
        <f t="shared" si="21"/>
        <v>P</v>
      </c>
      <c r="BM51" s="1" t="str">
        <f t="shared" si="22"/>
        <v>NA</v>
      </c>
      <c r="BN51" s="1" t="str">
        <f t="shared" si="23"/>
        <v>NO</v>
      </c>
      <c r="BO51" s="1" t="str">
        <f t="shared" si="24"/>
        <v>NO</v>
      </c>
      <c r="BP51" s="1" t="str">
        <f t="shared" si="25"/>
        <v>NO</v>
      </c>
      <c r="BQ51" s="1" t="str">
        <f t="shared" si="26"/>
        <v>NO</v>
      </c>
      <c r="BS51" s="1" t="str">
        <f t="shared" si="27"/>
        <v>TN</v>
      </c>
      <c r="BT51" s="1" t="str">
        <f t="shared" si="28"/>
        <v>TN</v>
      </c>
      <c r="BU51" s="1" t="str">
        <f t="shared" si="29"/>
        <v>TN</v>
      </c>
      <c r="BV51" s="1" t="str">
        <f t="shared" si="30"/>
        <v>NO</v>
      </c>
      <c r="BW51" s="1" t="str">
        <f t="shared" si="31"/>
        <v>NO</v>
      </c>
      <c r="BX51" s="1" t="str">
        <f t="shared" si="32"/>
        <v>NO</v>
      </c>
      <c r="BY51" s="244" t="str">
        <f t="shared" si="33"/>
        <v>YES</v>
      </c>
      <c r="BZ51" s="244" t="str">
        <f t="shared" si="34"/>
        <v>NO</v>
      </c>
      <c r="CA51" s="244" t="str">
        <f t="shared" si="35"/>
        <v>NO</v>
      </c>
      <c r="CB51" s="244" t="str">
        <f t="shared" si="36"/>
        <v>NO</v>
      </c>
      <c r="CC51" s="244" t="str">
        <f t="shared" si="37"/>
        <v>NO</v>
      </c>
      <c r="CD51" s="244" t="str">
        <f t="shared" si="0"/>
        <v>NO</v>
      </c>
      <c r="CE51" s="1" t="str">
        <f t="shared" si="1"/>
        <v>NO</v>
      </c>
      <c r="CF51" s="1" t="str">
        <f t="shared" si="2"/>
        <v>NO</v>
      </c>
      <c r="CG51" s="1" t="str">
        <f t="shared" si="3"/>
        <v>NO</v>
      </c>
      <c r="CH51" s="1" t="str">
        <f t="shared" si="4"/>
        <v>NO</v>
      </c>
      <c r="CI51" s="244" t="str">
        <f t="shared" si="38"/>
        <v>NO</v>
      </c>
      <c r="CJ51" s="244" t="str">
        <f t="shared" si="39"/>
        <v>NO</v>
      </c>
      <c r="CK51" s="244" t="str">
        <f t="shared" si="40"/>
        <v>NO</v>
      </c>
      <c r="CL51" s="244" t="str">
        <f t="shared" si="41"/>
        <v>NO</v>
      </c>
      <c r="CM51" s="244" t="str">
        <f t="shared" si="42"/>
        <v>NO</v>
      </c>
      <c r="CN51" s="244" t="str">
        <f t="shared" si="43"/>
        <v>NO</v>
      </c>
      <c r="CO51" s="244" t="str">
        <f t="shared" si="44"/>
        <v>NO</v>
      </c>
      <c r="CP51" s="244" t="str">
        <f t="shared" si="45"/>
        <v>NO</v>
      </c>
      <c r="CQ51" s="244" t="str">
        <f t="shared" si="46"/>
        <v>NO</v>
      </c>
      <c r="CR51" s="244" t="str">
        <f t="shared" si="47"/>
        <v>NO</v>
      </c>
    </row>
    <row r="52" spans="1:96">
      <c r="A52" s="9"/>
      <c r="B52" s="6"/>
      <c r="C52" s="6"/>
      <c r="D52" s="6"/>
      <c r="E52" s="6"/>
      <c r="F52" s="6"/>
      <c r="G52" s="6"/>
      <c r="H52" s="310"/>
      <c r="I52" s="52" t="s">
        <v>18</v>
      </c>
      <c r="J52" s="6">
        <v>0.85873739171477004</v>
      </c>
      <c r="K52" s="6">
        <v>8.7259544294219192E-3</v>
      </c>
      <c r="L52" s="6">
        <v>0.13253665385580701</v>
      </c>
      <c r="M52" s="6">
        <v>0.40949328137244101</v>
      </c>
      <c r="N52" s="6">
        <v>0.45892167039320098</v>
      </c>
      <c r="O52" s="6">
        <v>0.13158504823435699</v>
      </c>
      <c r="P52" s="6">
        <v>0.74357896895889197</v>
      </c>
      <c r="Q52" s="6">
        <v>0.24955916819978699</v>
      </c>
      <c r="R52" s="6">
        <v>6.8618628413197299E-3</v>
      </c>
      <c r="S52" s="6">
        <v>0.54557582126318505</v>
      </c>
      <c r="T52" s="6">
        <v>0.40517246428881398</v>
      </c>
      <c r="U52" s="6">
        <v>4.9251714447999903E-2</v>
      </c>
      <c r="V52" s="6">
        <v>0.90071247492145701</v>
      </c>
      <c r="W52" s="6">
        <v>6.4658803388421296E-2</v>
      </c>
      <c r="X52" s="6">
        <v>3.4628721690121302E-2</v>
      </c>
      <c r="Y52" s="6">
        <v>0.96272583828090497</v>
      </c>
      <c r="Z52" s="6">
        <v>2.4342763250108299E-2</v>
      </c>
      <c r="AA52" s="6">
        <v>1.2931398468985901E-2</v>
      </c>
      <c r="AB52" s="6">
        <v>0.52844365972339402</v>
      </c>
      <c r="AC52" s="6">
        <v>0.31625186937477001</v>
      </c>
      <c r="AD52" s="6">
        <v>0.155304470901834</v>
      </c>
      <c r="AE52" s="6">
        <v>0.97195176767362901</v>
      </c>
      <c r="AF52" s="6">
        <v>1.4972427149090301E-2</v>
      </c>
      <c r="AG52" s="310">
        <v>1.3075805177280001E-2</v>
      </c>
      <c r="AH52" s="211">
        <v>0.754</v>
      </c>
      <c r="AI52" s="211">
        <v>2.27</v>
      </c>
      <c r="AJ52" s="212">
        <v>5.4219999999999997</v>
      </c>
      <c r="AK52" s="210">
        <v>0.75700000000000001</v>
      </c>
      <c r="AL52" s="210">
        <v>2.2429999999999999</v>
      </c>
      <c r="AM52" s="210">
        <v>5.52</v>
      </c>
      <c r="AN52" s="203"/>
      <c r="AO52" s="203"/>
      <c r="AP52" s="203"/>
      <c r="AQ52" s="203"/>
      <c r="AR52" s="203">
        <f t="shared" si="85"/>
        <v>0.45515454646600001</v>
      </c>
      <c r="AS52" s="203">
        <f t="shared" si="86"/>
        <v>0.55630000000000002</v>
      </c>
      <c r="AT52" s="203">
        <f t="shared" si="87"/>
        <v>0.67992222098599997</v>
      </c>
      <c r="AU52" s="203">
        <f t="shared" si="88"/>
        <v>1.6506818218499999</v>
      </c>
      <c r="AV52" s="203">
        <f t="shared" si="89"/>
        <v>2.0175000000000001</v>
      </c>
      <c r="AW52" s="203">
        <f t="shared" si="90"/>
        <v>2.4658333288500001</v>
      </c>
      <c r="AX52" s="203">
        <f t="shared" si="91"/>
        <v>4.146627281942</v>
      </c>
      <c r="AY52" s="203">
        <f t="shared" si="92"/>
        <v>5.0681000000000003</v>
      </c>
      <c r="AZ52" s="203">
        <f t="shared" si="93"/>
        <v>6.1943444331819997</v>
      </c>
      <c r="BB52" s="1" t="str">
        <f t="shared" si="14"/>
        <v>P</v>
      </c>
      <c r="BC52" s="1" t="str">
        <f t="shared" si="15"/>
        <v>NA</v>
      </c>
      <c r="BD52" s="1" t="str">
        <f t="shared" si="16"/>
        <v>NA</v>
      </c>
      <c r="BE52" s="1" t="str">
        <f t="shared" si="17"/>
        <v>NO</v>
      </c>
      <c r="BF52" s="1" t="str">
        <f t="shared" si="18"/>
        <v>NO</v>
      </c>
      <c r="BG52" s="1" t="str">
        <f t="shared" si="19"/>
        <v>NO</v>
      </c>
      <c r="BH52" s="1" t="str">
        <f t="shared" si="20"/>
        <v>NO</v>
      </c>
      <c r="BJ52" s="1">
        <v>6</v>
      </c>
      <c r="BK52" s="1" t="str">
        <f t="shared" si="48"/>
        <v>P</v>
      </c>
      <c r="BL52" s="1" t="str">
        <f t="shared" si="21"/>
        <v>NA</v>
      </c>
      <c r="BM52" s="1" t="str">
        <f t="shared" si="22"/>
        <v>NA</v>
      </c>
      <c r="BN52" s="1" t="str">
        <f t="shared" si="23"/>
        <v>NO</v>
      </c>
      <c r="BO52" s="1" t="str">
        <f t="shared" si="24"/>
        <v>NO</v>
      </c>
      <c r="BP52" s="1" t="str">
        <f t="shared" si="25"/>
        <v>NO</v>
      </c>
      <c r="BQ52" s="1" t="str">
        <f t="shared" si="26"/>
        <v>NO</v>
      </c>
      <c r="BS52" s="1" t="str">
        <f t="shared" si="27"/>
        <v>TN</v>
      </c>
      <c r="BT52" s="1" t="str">
        <f t="shared" si="28"/>
        <v>TN</v>
      </c>
      <c r="BU52" s="1" t="str">
        <f t="shared" si="29"/>
        <v>TN</v>
      </c>
      <c r="BV52" s="1" t="str">
        <f t="shared" si="30"/>
        <v>NO</v>
      </c>
      <c r="BW52" s="1" t="str">
        <f t="shared" si="31"/>
        <v>NO</v>
      </c>
      <c r="BX52" s="1" t="str">
        <f t="shared" si="32"/>
        <v>NO</v>
      </c>
      <c r="BY52" s="244" t="str">
        <f t="shared" si="33"/>
        <v>YES</v>
      </c>
      <c r="BZ52" s="244" t="str">
        <f t="shared" si="34"/>
        <v>NO</v>
      </c>
      <c r="CA52" s="244" t="str">
        <f t="shared" si="35"/>
        <v>NO</v>
      </c>
      <c r="CB52" s="244" t="str">
        <f t="shared" si="36"/>
        <v>NO</v>
      </c>
      <c r="CC52" s="244" t="str">
        <f t="shared" si="37"/>
        <v>NO</v>
      </c>
      <c r="CD52" s="244" t="str">
        <f t="shared" si="0"/>
        <v>NO</v>
      </c>
      <c r="CE52" s="1" t="str">
        <f t="shared" si="1"/>
        <v>NO</v>
      </c>
      <c r="CF52" s="1" t="str">
        <f t="shared" si="2"/>
        <v>NO</v>
      </c>
      <c r="CG52" s="1" t="str">
        <f t="shared" si="3"/>
        <v>NO</v>
      </c>
      <c r="CH52" s="1" t="str">
        <f t="shared" si="4"/>
        <v>NO</v>
      </c>
      <c r="CI52" s="244" t="str">
        <f t="shared" si="38"/>
        <v>NO</v>
      </c>
      <c r="CJ52" s="244" t="str">
        <f t="shared" si="39"/>
        <v>NO</v>
      </c>
      <c r="CK52" s="244" t="str">
        <f t="shared" si="40"/>
        <v>NO</v>
      </c>
      <c r="CL52" s="244" t="str">
        <f t="shared" si="41"/>
        <v>NO</v>
      </c>
      <c r="CM52" s="244" t="str">
        <f t="shared" si="42"/>
        <v>NO</v>
      </c>
      <c r="CN52" s="244" t="str">
        <f t="shared" si="43"/>
        <v>NO</v>
      </c>
      <c r="CO52" s="244" t="str">
        <f t="shared" si="44"/>
        <v>NO</v>
      </c>
      <c r="CP52" s="244" t="str">
        <f t="shared" si="45"/>
        <v>NO</v>
      </c>
      <c r="CQ52" s="244" t="str">
        <f t="shared" si="46"/>
        <v>NO</v>
      </c>
      <c r="CR52" s="244" t="str">
        <f t="shared" si="47"/>
        <v>NO</v>
      </c>
    </row>
    <row r="53" spans="1:96">
      <c r="A53" s="9"/>
      <c r="B53" s="6"/>
      <c r="C53" s="6"/>
      <c r="D53" s="6"/>
      <c r="E53" s="6"/>
      <c r="F53" s="6"/>
      <c r="G53" s="6"/>
      <c r="H53" s="310"/>
      <c r="I53" s="52" t="s">
        <v>19</v>
      </c>
      <c r="J53" s="6">
        <v>0.90130077325325497</v>
      </c>
      <c r="K53" s="6">
        <v>8.3323060233685894E-2</v>
      </c>
      <c r="L53" s="6">
        <v>1.53761665130588E-2</v>
      </c>
      <c r="M53" s="6">
        <v>0.70005524291531396</v>
      </c>
      <c r="N53" s="6">
        <v>0.18158838726937901</v>
      </c>
      <c r="O53" s="6">
        <v>0.11835636981530499</v>
      </c>
      <c r="P53" s="6">
        <v>1.5547743092723399E-2</v>
      </c>
      <c r="Q53" s="6">
        <v>0.719469156305794</v>
      </c>
      <c r="R53" s="6">
        <v>0.264983100601481</v>
      </c>
      <c r="S53" s="6">
        <v>1.44053284758031E-2</v>
      </c>
      <c r="T53" s="6">
        <v>0.84492315707257204</v>
      </c>
      <c r="U53" s="6">
        <v>0.14067151445162401</v>
      </c>
      <c r="V53" s="6">
        <v>0.352559658025003</v>
      </c>
      <c r="W53" s="6">
        <v>0.54562744283879705</v>
      </c>
      <c r="X53" s="6">
        <v>0.101812899136198</v>
      </c>
      <c r="Y53" s="6">
        <v>0.84515132519430702</v>
      </c>
      <c r="Z53" s="6">
        <v>7.2309270644189197E-2</v>
      </c>
      <c r="AA53" s="6">
        <v>8.2539404161503696E-2</v>
      </c>
      <c r="AB53" s="6">
        <v>0.784532948059257</v>
      </c>
      <c r="AC53" s="6">
        <v>0.17231822402024999</v>
      </c>
      <c r="AD53" s="6">
        <v>4.3148827920491503E-2</v>
      </c>
      <c r="AE53" s="6">
        <v>0.135596212417425</v>
      </c>
      <c r="AF53" s="6">
        <v>0.55823713944592201</v>
      </c>
      <c r="AG53" s="310">
        <v>0.30616664813665101</v>
      </c>
      <c r="AH53" s="211">
        <v>0.97299999999999998</v>
      </c>
      <c r="AI53" s="211">
        <v>2.169</v>
      </c>
      <c r="AJ53" s="212">
        <v>5.4349999999999996</v>
      </c>
      <c r="AK53" s="210">
        <v>0.995</v>
      </c>
      <c r="AL53" s="210">
        <v>2.2210000000000001</v>
      </c>
      <c r="AM53" s="210">
        <v>5.45</v>
      </c>
      <c r="AN53" s="203"/>
      <c r="AO53" s="203"/>
      <c r="AP53" s="203"/>
      <c r="AQ53" s="203"/>
      <c r="AR53" s="203">
        <f t="shared" si="85"/>
        <v>0.45515454646600001</v>
      </c>
      <c r="AS53" s="203">
        <f t="shared" si="86"/>
        <v>0.55630000000000002</v>
      </c>
      <c r="AT53" s="203">
        <f t="shared" si="87"/>
        <v>0.67992222098599997</v>
      </c>
      <c r="AU53" s="203">
        <f t="shared" si="88"/>
        <v>1.6506818218499999</v>
      </c>
      <c r="AV53" s="203">
        <f t="shared" si="89"/>
        <v>2.0175000000000001</v>
      </c>
      <c r="AW53" s="203">
        <f t="shared" si="90"/>
        <v>2.4658333288500001</v>
      </c>
      <c r="AX53" s="203">
        <f t="shared" si="91"/>
        <v>4.146627281942</v>
      </c>
      <c r="AY53" s="203">
        <f t="shared" si="92"/>
        <v>5.0681000000000003</v>
      </c>
      <c r="AZ53" s="203">
        <f t="shared" si="93"/>
        <v>6.1943444331819997</v>
      </c>
      <c r="BB53" s="1" t="str">
        <f t="shared" si="14"/>
        <v>P</v>
      </c>
      <c r="BC53" s="1" t="str">
        <f t="shared" si="15"/>
        <v>NA</v>
      </c>
      <c r="BD53" s="1" t="str">
        <f t="shared" si="16"/>
        <v>NA</v>
      </c>
      <c r="BE53" s="1" t="str">
        <f t="shared" si="17"/>
        <v>NO</v>
      </c>
      <c r="BF53" s="1" t="str">
        <f t="shared" si="18"/>
        <v>NO</v>
      </c>
      <c r="BG53" s="1" t="str">
        <f t="shared" si="19"/>
        <v>NO</v>
      </c>
      <c r="BH53" s="1" t="str">
        <f t="shared" si="20"/>
        <v>NO</v>
      </c>
      <c r="BJ53" s="1">
        <v>76</v>
      </c>
      <c r="BK53" s="1" t="str">
        <f t="shared" si="48"/>
        <v>P</v>
      </c>
      <c r="BL53" s="1" t="str">
        <f t="shared" si="21"/>
        <v>NA</v>
      </c>
      <c r="BM53" s="1" t="str">
        <f t="shared" si="22"/>
        <v>NA</v>
      </c>
      <c r="BN53" s="1" t="str">
        <f t="shared" si="23"/>
        <v>NO</v>
      </c>
      <c r="BO53" s="1" t="str">
        <f t="shared" si="24"/>
        <v>NO</v>
      </c>
      <c r="BP53" s="1" t="str">
        <f t="shared" si="25"/>
        <v>NO</v>
      </c>
      <c r="BQ53" s="1" t="str">
        <f t="shared" si="26"/>
        <v>NO</v>
      </c>
      <c r="BS53" s="1" t="str">
        <f t="shared" si="27"/>
        <v>TN</v>
      </c>
      <c r="BT53" s="1" t="str">
        <f t="shared" si="28"/>
        <v>TN</v>
      </c>
      <c r="BU53" s="1" t="str">
        <f t="shared" si="29"/>
        <v>TN</v>
      </c>
      <c r="BV53" s="1" t="str">
        <f t="shared" si="30"/>
        <v>NO</v>
      </c>
      <c r="BW53" s="1" t="str">
        <f t="shared" si="31"/>
        <v>NO</v>
      </c>
      <c r="BX53" s="1" t="str">
        <f t="shared" si="32"/>
        <v>NO</v>
      </c>
      <c r="BY53" s="244" t="str">
        <f t="shared" si="33"/>
        <v>YES</v>
      </c>
      <c r="BZ53" s="244" t="str">
        <f t="shared" si="34"/>
        <v>NO</v>
      </c>
      <c r="CA53" s="244" t="str">
        <f t="shared" si="35"/>
        <v>NO</v>
      </c>
      <c r="CB53" s="244" t="str">
        <f t="shared" si="36"/>
        <v>NO</v>
      </c>
      <c r="CC53" s="244" t="str">
        <f t="shared" si="37"/>
        <v>NO</v>
      </c>
      <c r="CD53" s="244" t="str">
        <f t="shared" si="0"/>
        <v>NO</v>
      </c>
      <c r="CE53" s="1" t="str">
        <f t="shared" si="1"/>
        <v>NO</v>
      </c>
      <c r="CF53" s="1" t="str">
        <f t="shared" si="2"/>
        <v>NO</v>
      </c>
      <c r="CG53" s="1" t="str">
        <f t="shared" si="3"/>
        <v>NO</v>
      </c>
      <c r="CH53" s="1" t="str">
        <f t="shared" si="4"/>
        <v>NO</v>
      </c>
      <c r="CI53" s="244" t="str">
        <f t="shared" si="38"/>
        <v>NO</v>
      </c>
      <c r="CJ53" s="244" t="str">
        <f t="shared" si="39"/>
        <v>NO</v>
      </c>
      <c r="CK53" s="244" t="str">
        <f t="shared" si="40"/>
        <v>NO</v>
      </c>
      <c r="CL53" s="244" t="str">
        <f t="shared" si="41"/>
        <v>NO</v>
      </c>
      <c r="CM53" s="244" t="str">
        <f t="shared" si="42"/>
        <v>NO</v>
      </c>
      <c r="CN53" s="244" t="str">
        <f t="shared" si="43"/>
        <v>NO</v>
      </c>
      <c r="CO53" s="244" t="str">
        <f t="shared" si="44"/>
        <v>NO</v>
      </c>
      <c r="CP53" s="244" t="str">
        <f t="shared" si="45"/>
        <v>NO</v>
      </c>
      <c r="CQ53" s="244" t="str">
        <f t="shared" si="46"/>
        <v>NO</v>
      </c>
      <c r="CR53" s="244" t="str">
        <f t="shared" si="47"/>
        <v>NO</v>
      </c>
    </row>
    <row r="54" spans="1:96">
      <c r="A54" s="9"/>
      <c r="B54" s="6"/>
      <c r="C54" s="6"/>
      <c r="D54" s="6"/>
      <c r="E54" s="6"/>
      <c r="F54" s="6"/>
      <c r="G54" s="6"/>
      <c r="H54" s="310"/>
      <c r="I54" s="52" t="s">
        <v>42</v>
      </c>
      <c r="J54" s="6">
        <v>0.430256694023326</v>
      </c>
      <c r="K54" s="6">
        <v>0.53923467035857797</v>
      </c>
      <c r="L54" s="6">
        <v>3.0508635618094901E-2</v>
      </c>
      <c r="M54" s="6">
        <v>0.40676965912972302</v>
      </c>
      <c r="N54" s="6">
        <v>0.33318390575943502</v>
      </c>
      <c r="O54" s="6">
        <v>0.26004643511084102</v>
      </c>
      <c r="P54" s="6">
        <v>0.87156910746896299</v>
      </c>
      <c r="Q54" s="6">
        <v>7.3948604744215995E-2</v>
      </c>
      <c r="R54" s="6">
        <v>5.4482287786820398E-2</v>
      </c>
      <c r="S54" s="6">
        <v>0.51429041278691701</v>
      </c>
      <c r="T54" s="6">
        <v>0.108338120924411</v>
      </c>
      <c r="U54" s="6">
        <v>0.37737146628867102</v>
      </c>
      <c r="V54" s="6">
        <v>0.73533898335304604</v>
      </c>
      <c r="W54" s="6">
        <v>0.121459993980746</v>
      </c>
      <c r="X54" s="6">
        <v>0.14320102266620599</v>
      </c>
      <c r="Y54" s="6">
        <v>0.85168666759978096</v>
      </c>
      <c r="Z54" s="6">
        <v>8.7609583407909405E-2</v>
      </c>
      <c r="AA54" s="6">
        <v>6.0703748992309202E-2</v>
      </c>
      <c r="AB54" s="6">
        <v>0.570609380587772</v>
      </c>
      <c r="AC54" s="6">
        <v>0.32158850121492699</v>
      </c>
      <c r="AD54" s="6">
        <v>0.1078021181973</v>
      </c>
      <c r="AE54" s="6">
        <v>0.64554405324477604</v>
      </c>
      <c r="AF54" s="6">
        <v>0.28715168097772298</v>
      </c>
      <c r="AG54" s="310">
        <v>6.7304265777499997E-2</v>
      </c>
      <c r="AH54" s="211">
        <v>1.006</v>
      </c>
      <c r="AI54" s="211">
        <v>2.3039999999999998</v>
      </c>
      <c r="AJ54" s="212">
        <v>5.3369999999999997</v>
      </c>
      <c r="AK54" s="210">
        <v>1.012</v>
      </c>
      <c r="AL54" s="210">
        <v>2.3029999999999999</v>
      </c>
      <c r="AM54" s="210">
        <v>5.3</v>
      </c>
      <c r="AN54" s="203"/>
      <c r="AO54" s="203"/>
      <c r="AP54" s="203"/>
      <c r="AQ54" s="203"/>
      <c r="AR54" s="203">
        <f t="shared" si="85"/>
        <v>0.45515454646600001</v>
      </c>
      <c r="AS54" s="203">
        <f t="shared" si="86"/>
        <v>0.55630000000000002</v>
      </c>
      <c r="AT54" s="203">
        <f t="shared" si="87"/>
        <v>0.67992222098599997</v>
      </c>
      <c r="AU54" s="203">
        <f t="shared" si="88"/>
        <v>1.6506818218499999</v>
      </c>
      <c r="AV54" s="203">
        <f t="shared" si="89"/>
        <v>2.0175000000000001</v>
      </c>
      <c r="AW54" s="203">
        <f t="shared" si="90"/>
        <v>2.4658333288500001</v>
      </c>
      <c r="AX54" s="203">
        <f t="shared" si="91"/>
        <v>4.146627281942</v>
      </c>
      <c r="AY54" s="203">
        <f t="shared" si="92"/>
        <v>5.0681000000000003</v>
      </c>
      <c r="AZ54" s="203">
        <f t="shared" si="93"/>
        <v>6.1943444331819997</v>
      </c>
      <c r="BB54" s="1" t="str">
        <f t="shared" si="14"/>
        <v>P</v>
      </c>
      <c r="BC54" s="1" t="str">
        <f t="shared" si="15"/>
        <v>NA</v>
      </c>
      <c r="BD54" s="1" t="str">
        <f t="shared" si="16"/>
        <v>NA</v>
      </c>
      <c r="BE54" s="1" t="str">
        <f t="shared" si="17"/>
        <v>NO</v>
      </c>
      <c r="BF54" s="1" t="str">
        <f t="shared" si="18"/>
        <v>NO</v>
      </c>
      <c r="BG54" s="1" t="str">
        <f t="shared" si="19"/>
        <v>NO</v>
      </c>
      <c r="BH54" s="1" t="str">
        <f t="shared" si="20"/>
        <v>NO</v>
      </c>
      <c r="BJ54" s="1">
        <v>15</v>
      </c>
      <c r="BK54" s="1" t="str">
        <f t="shared" si="48"/>
        <v>P</v>
      </c>
      <c r="BL54" s="1" t="str">
        <f t="shared" si="21"/>
        <v>NA</v>
      </c>
      <c r="BM54" s="1" t="str">
        <f t="shared" si="22"/>
        <v>NA</v>
      </c>
      <c r="BN54" s="1" t="str">
        <f t="shared" si="23"/>
        <v>NO</v>
      </c>
      <c r="BO54" s="1" t="str">
        <f t="shared" si="24"/>
        <v>NO</v>
      </c>
      <c r="BP54" s="1" t="str">
        <f t="shared" si="25"/>
        <v>NO</v>
      </c>
      <c r="BQ54" s="1" t="str">
        <f t="shared" si="26"/>
        <v>NO</v>
      </c>
      <c r="BS54" s="1" t="str">
        <f t="shared" si="27"/>
        <v>TN</v>
      </c>
      <c r="BT54" s="1" t="str">
        <f t="shared" si="28"/>
        <v>TN</v>
      </c>
      <c r="BU54" s="1" t="str">
        <f t="shared" si="29"/>
        <v>TN</v>
      </c>
      <c r="BV54" s="1" t="str">
        <f t="shared" si="30"/>
        <v>NO</v>
      </c>
      <c r="BW54" s="1" t="str">
        <f t="shared" si="31"/>
        <v>NO</v>
      </c>
      <c r="BX54" s="1" t="str">
        <f t="shared" si="32"/>
        <v>NO</v>
      </c>
      <c r="BY54" s="244" t="str">
        <f t="shared" si="33"/>
        <v>YES</v>
      </c>
      <c r="BZ54" s="244" t="str">
        <f t="shared" si="34"/>
        <v>NO</v>
      </c>
      <c r="CA54" s="244" t="str">
        <f t="shared" si="35"/>
        <v>NO</v>
      </c>
      <c r="CB54" s="244" t="str">
        <f t="shared" si="36"/>
        <v>NO</v>
      </c>
      <c r="CC54" s="244" t="str">
        <f t="shared" si="37"/>
        <v>NO</v>
      </c>
      <c r="CD54" s="244" t="str">
        <f t="shared" si="0"/>
        <v>NO</v>
      </c>
      <c r="CE54" s="1" t="str">
        <f t="shared" si="1"/>
        <v>NO</v>
      </c>
      <c r="CF54" s="1" t="str">
        <f t="shared" si="2"/>
        <v>NO</v>
      </c>
      <c r="CG54" s="1" t="str">
        <f t="shared" si="3"/>
        <v>NO</v>
      </c>
      <c r="CH54" s="1" t="str">
        <f t="shared" si="4"/>
        <v>NO</v>
      </c>
      <c r="CI54" s="244" t="str">
        <f t="shared" si="38"/>
        <v>NO</v>
      </c>
      <c r="CJ54" s="244" t="str">
        <f t="shared" si="39"/>
        <v>NO</v>
      </c>
      <c r="CK54" s="244" t="str">
        <f t="shared" si="40"/>
        <v>NO</v>
      </c>
      <c r="CL54" s="244" t="str">
        <f t="shared" si="41"/>
        <v>NO</v>
      </c>
      <c r="CM54" s="244" t="str">
        <f t="shared" si="42"/>
        <v>NO</v>
      </c>
      <c r="CN54" s="244" t="str">
        <f t="shared" si="43"/>
        <v>NO</v>
      </c>
      <c r="CO54" s="244" t="str">
        <f t="shared" si="44"/>
        <v>NO</v>
      </c>
      <c r="CP54" s="244" t="str">
        <f t="shared" si="45"/>
        <v>NO</v>
      </c>
      <c r="CQ54" s="244" t="str">
        <f t="shared" si="46"/>
        <v>NO</v>
      </c>
      <c r="CR54" s="244" t="str">
        <f t="shared" si="47"/>
        <v>NO</v>
      </c>
    </row>
    <row r="55" spans="1:96" ht="16.5" thickBot="1">
      <c r="A55" s="10"/>
      <c r="B55" s="8"/>
      <c r="C55" s="8"/>
      <c r="D55" s="8"/>
      <c r="E55" s="8"/>
      <c r="F55" s="8"/>
      <c r="G55" s="8"/>
      <c r="H55" s="311"/>
      <c r="I55" s="53" t="s">
        <v>43</v>
      </c>
      <c r="J55" s="8">
        <v>0.96290696636641104</v>
      </c>
      <c r="K55" s="8">
        <v>9.1230436218628901E-3</v>
      </c>
      <c r="L55" s="8">
        <v>2.7969990011725399E-2</v>
      </c>
      <c r="M55" s="8">
        <v>0.15113184497544199</v>
      </c>
      <c r="N55" s="8">
        <v>0.74588149692452899</v>
      </c>
      <c r="O55" s="8">
        <v>0.102986658100027</v>
      </c>
      <c r="P55" s="8">
        <v>0.95490580324343799</v>
      </c>
      <c r="Q55" s="8">
        <v>1.51734285025196E-2</v>
      </c>
      <c r="R55" s="8">
        <v>2.99207682540415E-2</v>
      </c>
      <c r="S55" s="8">
        <v>0.236802099028703</v>
      </c>
      <c r="T55" s="8">
        <v>0.13496285894569399</v>
      </c>
      <c r="U55" s="8">
        <v>0.62823504202560199</v>
      </c>
      <c r="V55" s="8">
        <v>0.83892231336009104</v>
      </c>
      <c r="W55" s="8">
        <v>9.5274505706451504E-2</v>
      </c>
      <c r="X55" s="8">
        <v>6.5803180933456704E-2</v>
      </c>
      <c r="Y55" s="8">
        <v>0.42859112791068099</v>
      </c>
      <c r="Z55" s="8">
        <v>0.19583244810511699</v>
      </c>
      <c r="AA55" s="8">
        <v>0.37557642398419999</v>
      </c>
      <c r="AB55" s="8">
        <v>0.66378775388722699</v>
      </c>
      <c r="AC55" s="8">
        <v>0.23105744601897901</v>
      </c>
      <c r="AD55" s="8">
        <v>0.10515480009379299</v>
      </c>
      <c r="AE55" s="8">
        <v>0.95368679745683604</v>
      </c>
      <c r="AF55" s="8">
        <v>2.56645063517239E-2</v>
      </c>
      <c r="AG55" s="311">
        <v>2.06486961914394E-2</v>
      </c>
      <c r="AH55" s="213">
        <v>1.2450000000000001</v>
      </c>
      <c r="AI55" s="213">
        <v>2.4159999999999999</v>
      </c>
      <c r="AJ55" s="214">
        <v>5.2809999999999997</v>
      </c>
      <c r="AK55" s="210">
        <v>1.24</v>
      </c>
      <c r="AL55" s="210">
        <v>2.5150000000000001</v>
      </c>
      <c r="AM55" s="210">
        <v>5.3520000000000003</v>
      </c>
      <c r="AN55" s="203"/>
      <c r="AO55" s="203"/>
      <c r="AP55" s="203"/>
      <c r="AQ55" s="203"/>
      <c r="AR55" s="203">
        <f t="shared" si="85"/>
        <v>0.45515454646600001</v>
      </c>
      <c r="AS55" s="203">
        <f t="shared" si="86"/>
        <v>0.55630000000000002</v>
      </c>
      <c r="AT55" s="203">
        <f t="shared" si="87"/>
        <v>0.67992222098599997</v>
      </c>
      <c r="AU55" s="203">
        <f t="shared" si="88"/>
        <v>1.6506818218499999</v>
      </c>
      <c r="AV55" s="203">
        <f t="shared" si="89"/>
        <v>2.0175000000000001</v>
      </c>
      <c r="AW55" s="203">
        <f t="shared" si="90"/>
        <v>2.4658333288500001</v>
      </c>
      <c r="AX55" s="203">
        <f t="shared" si="91"/>
        <v>4.146627281942</v>
      </c>
      <c r="AY55" s="203">
        <f t="shared" si="92"/>
        <v>5.0681000000000003</v>
      </c>
      <c r="AZ55" s="203">
        <f t="shared" si="93"/>
        <v>6.1943444331819997</v>
      </c>
      <c r="BB55" s="1" t="str">
        <f t="shared" si="14"/>
        <v>P</v>
      </c>
      <c r="BC55" s="1" t="str">
        <f t="shared" si="15"/>
        <v>NA</v>
      </c>
      <c r="BD55" s="1" t="str">
        <f t="shared" si="16"/>
        <v>NA</v>
      </c>
      <c r="BE55" s="1" t="str">
        <f t="shared" si="17"/>
        <v>NO</v>
      </c>
      <c r="BF55" s="1" t="str">
        <f t="shared" si="18"/>
        <v>NO</v>
      </c>
      <c r="BG55" s="1" t="str">
        <f t="shared" si="19"/>
        <v>NO</v>
      </c>
      <c r="BH55" s="1" t="str">
        <f t="shared" si="20"/>
        <v>NO</v>
      </c>
      <c r="BJ55" s="1">
        <v>7</v>
      </c>
      <c r="BK55" s="1" t="str">
        <f t="shared" si="48"/>
        <v>P</v>
      </c>
      <c r="BL55" s="1" t="str">
        <f t="shared" si="21"/>
        <v>P</v>
      </c>
      <c r="BM55" s="1" t="str">
        <f t="shared" si="22"/>
        <v>NA</v>
      </c>
      <c r="BN55" s="1" t="str">
        <f t="shared" si="23"/>
        <v>NO</v>
      </c>
      <c r="BO55" s="1" t="str">
        <f t="shared" si="24"/>
        <v>NO</v>
      </c>
      <c r="BP55" s="1" t="str">
        <f t="shared" si="25"/>
        <v>NO</v>
      </c>
      <c r="BQ55" s="1" t="str">
        <f t="shared" si="26"/>
        <v>NO</v>
      </c>
      <c r="BS55" s="1" t="str">
        <f t="shared" si="27"/>
        <v>TN</v>
      </c>
      <c r="BT55" s="1" t="str">
        <f t="shared" si="28"/>
        <v>TN</v>
      </c>
      <c r="BU55" s="1" t="str">
        <f t="shared" si="29"/>
        <v>TN</v>
      </c>
      <c r="BV55" s="1" t="str">
        <f t="shared" si="30"/>
        <v>NO</v>
      </c>
      <c r="BW55" s="1" t="str">
        <f t="shared" si="31"/>
        <v>NO</v>
      </c>
      <c r="BX55" s="1" t="str">
        <f t="shared" si="32"/>
        <v>NO</v>
      </c>
      <c r="BY55" s="244" t="str">
        <f t="shared" si="33"/>
        <v>YES</v>
      </c>
      <c r="BZ55" s="244" t="str">
        <f t="shared" si="34"/>
        <v>NO</v>
      </c>
      <c r="CA55" s="244" t="str">
        <f t="shared" si="35"/>
        <v>NO</v>
      </c>
      <c r="CB55" s="244" t="str">
        <f t="shared" si="36"/>
        <v>NO</v>
      </c>
      <c r="CC55" s="244" t="str">
        <f t="shared" si="37"/>
        <v>NO</v>
      </c>
      <c r="CD55" s="244" t="str">
        <f t="shared" si="0"/>
        <v>NO</v>
      </c>
      <c r="CE55" s="1" t="str">
        <f t="shared" si="1"/>
        <v>NO</v>
      </c>
      <c r="CF55" s="1" t="str">
        <f t="shared" si="2"/>
        <v>NO</v>
      </c>
      <c r="CG55" s="1" t="str">
        <f t="shared" si="3"/>
        <v>NO</v>
      </c>
      <c r="CH55" s="1" t="str">
        <f t="shared" si="4"/>
        <v>NO</v>
      </c>
      <c r="CI55" s="244" t="str">
        <f t="shared" si="38"/>
        <v>NO</v>
      </c>
      <c r="CJ55" s="244" t="str">
        <f t="shared" si="39"/>
        <v>NO</v>
      </c>
      <c r="CK55" s="244" t="str">
        <f t="shared" si="40"/>
        <v>NO</v>
      </c>
      <c r="CL55" s="244" t="str">
        <f t="shared" si="41"/>
        <v>NO</v>
      </c>
      <c r="CM55" s="244" t="str">
        <f t="shared" si="42"/>
        <v>NO</v>
      </c>
      <c r="CN55" s="244" t="str">
        <f t="shared" si="43"/>
        <v>NO</v>
      </c>
      <c r="CO55" s="244" t="str">
        <f t="shared" si="44"/>
        <v>NO</v>
      </c>
      <c r="CP55" s="244" t="str">
        <f t="shared" si="45"/>
        <v>NO</v>
      </c>
      <c r="CQ55" s="244" t="str">
        <f t="shared" si="46"/>
        <v>NO</v>
      </c>
      <c r="CR55" s="244" t="str">
        <f t="shared" si="47"/>
        <v>NO</v>
      </c>
    </row>
    <row r="56" spans="1:96">
      <c r="A56" s="61">
        <v>30</v>
      </c>
      <c r="B56" s="62">
        <v>60</v>
      </c>
      <c r="C56" s="62">
        <v>1.5</v>
      </c>
      <c r="D56" s="62">
        <v>0.66</v>
      </c>
      <c r="E56" s="62">
        <v>1121192</v>
      </c>
      <c r="F56" s="62">
        <f>E56/1000/60</f>
        <v>18.686533333333333</v>
      </c>
      <c r="G56" s="62">
        <v>5</v>
      </c>
      <c r="H56" s="63">
        <f>G56/B56*100</f>
        <v>8.3333333333333321</v>
      </c>
      <c r="I56" s="312" t="s">
        <v>12</v>
      </c>
      <c r="J56" s="69">
        <v>0.61651872656908802</v>
      </c>
      <c r="K56" s="69">
        <v>0.31203609908279101</v>
      </c>
      <c r="L56" s="69">
        <v>7.14451743481202E-2</v>
      </c>
      <c r="M56" s="69">
        <v>0.257412623231981</v>
      </c>
      <c r="N56" s="69">
        <v>1.5994164061010101E-2</v>
      </c>
      <c r="O56" s="69">
        <v>0.72659321270700805</v>
      </c>
      <c r="P56" s="69">
        <v>0.44423663014209303</v>
      </c>
      <c r="Q56" s="69">
        <v>0.25648767740143202</v>
      </c>
      <c r="R56" s="69">
        <v>0.29927569245647401</v>
      </c>
      <c r="S56" s="69">
        <v>0.70992700865357705</v>
      </c>
      <c r="T56" s="69">
        <v>0.270154055475472</v>
      </c>
      <c r="U56" s="69">
        <v>1.9918935870949301E-2</v>
      </c>
      <c r="V56" s="69">
        <v>0.29452229210594999</v>
      </c>
      <c r="W56" s="69">
        <v>0.514586055125132</v>
      </c>
      <c r="X56" s="69">
        <v>0.19089165276891601</v>
      </c>
      <c r="Y56" s="69">
        <v>0.16373072613565401</v>
      </c>
      <c r="Z56" s="69">
        <v>0.64463206228272396</v>
      </c>
      <c r="AA56" s="69">
        <v>0.191637211581621</v>
      </c>
      <c r="AB56" s="69">
        <v>0.44525588462695598</v>
      </c>
      <c r="AC56" s="69">
        <v>0.26827546591026502</v>
      </c>
      <c r="AD56" s="69">
        <v>0.286468649462778</v>
      </c>
      <c r="AE56" s="69">
        <v>0.413620017461579</v>
      </c>
      <c r="AF56" s="69">
        <v>0.133194558112737</v>
      </c>
      <c r="AG56" s="309">
        <v>0.45318542442568299</v>
      </c>
      <c r="AH56" s="208">
        <v>1.1020000000000001</v>
      </c>
      <c r="AI56" s="208">
        <v>2.64</v>
      </c>
      <c r="AJ56" s="209">
        <v>6.0910000000000002</v>
      </c>
      <c r="AK56" s="210">
        <v>1.127</v>
      </c>
      <c r="AL56" s="210">
        <v>2.782</v>
      </c>
      <c r="AM56" s="210">
        <v>6.2110000000000003</v>
      </c>
      <c r="AN56" s="203">
        <v>0.8518</v>
      </c>
      <c r="AO56" s="203">
        <v>2.2370999999999999</v>
      </c>
      <c r="AP56" s="203">
        <v>5.3787000000000003</v>
      </c>
      <c r="AQ56" s="203"/>
      <c r="AR56" s="203">
        <f>$AN$16*0.81818182</f>
        <v>0.69692727427599999</v>
      </c>
      <c r="AS56" s="203">
        <f>$AN$16</f>
        <v>0.8518</v>
      </c>
      <c r="AT56" s="203">
        <f>$AN$16*1.22222222</f>
        <v>1.041088886996</v>
      </c>
      <c r="AU56" s="203">
        <f>$AO$16*0.81818182</f>
        <v>1.8303545495219997</v>
      </c>
      <c r="AV56" s="203">
        <f>$AO$16</f>
        <v>2.2370999999999999</v>
      </c>
      <c r="AW56" s="203">
        <f>$AO$16*1.22222222</f>
        <v>2.7342333283619995</v>
      </c>
      <c r="AX56" s="203">
        <f>$AP$16*0.81818182</f>
        <v>4.4007545552340002</v>
      </c>
      <c r="AY56" s="203">
        <f>$AP$16</f>
        <v>5.3787000000000003</v>
      </c>
      <c r="AZ56" s="203">
        <f>$AP$16*1.22222222</f>
        <v>6.5739666547139999</v>
      </c>
      <c r="BB56" s="1" t="str">
        <f t="shared" si="14"/>
        <v>P</v>
      </c>
      <c r="BC56" s="1" t="str">
        <f t="shared" si="15"/>
        <v>NA</v>
      </c>
      <c r="BD56" s="1" t="str">
        <f t="shared" si="16"/>
        <v>NA</v>
      </c>
      <c r="BE56" s="1" t="str">
        <f t="shared" si="17"/>
        <v>NO</v>
      </c>
      <c r="BF56" s="1" t="str">
        <f t="shared" si="18"/>
        <v>NO</v>
      </c>
      <c r="BG56" s="1" t="str">
        <f t="shared" si="19"/>
        <v>NO</v>
      </c>
      <c r="BH56" s="1" t="str">
        <f t="shared" si="20"/>
        <v>NO</v>
      </c>
      <c r="BJ56" s="12">
        <v>7</v>
      </c>
      <c r="BK56" s="1" t="str">
        <f t="shared" si="48"/>
        <v>P</v>
      </c>
      <c r="BL56" s="1" t="str">
        <f t="shared" si="21"/>
        <v>P</v>
      </c>
      <c r="BM56" s="1" t="str">
        <f t="shared" si="22"/>
        <v>NA</v>
      </c>
      <c r="BN56" s="1" t="str">
        <f t="shared" si="23"/>
        <v>NO</v>
      </c>
      <c r="BO56" s="1" t="str">
        <f t="shared" si="24"/>
        <v>NO</v>
      </c>
      <c r="BP56" s="1" t="str">
        <f t="shared" si="25"/>
        <v>NO</v>
      </c>
      <c r="BQ56" s="1" t="str">
        <f t="shared" si="26"/>
        <v>NO</v>
      </c>
      <c r="BS56" s="1" t="str">
        <f t="shared" si="27"/>
        <v>TN</v>
      </c>
      <c r="BT56" s="1" t="str">
        <f t="shared" si="28"/>
        <v>TN</v>
      </c>
      <c r="BU56" s="1" t="str">
        <f t="shared" si="29"/>
        <v>TN</v>
      </c>
      <c r="BV56" s="1" t="str">
        <f t="shared" si="30"/>
        <v>NO</v>
      </c>
      <c r="BW56" s="1" t="str">
        <f t="shared" si="31"/>
        <v>NO</v>
      </c>
      <c r="BX56" s="1" t="str">
        <f t="shared" si="32"/>
        <v>NO</v>
      </c>
      <c r="BY56" s="244" t="str">
        <f t="shared" si="33"/>
        <v>YES</v>
      </c>
      <c r="BZ56" s="244" t="str">
        <f t="shared" si="34"/>
        <v>NO</v>
      </c>
      <c r="CA56" s="244" t="str">
        <f t="shared" si="35"/>
        <v>NO</v>
      </c>
      <c r="CB56" s="244" t="str">
        <f t="shared" si="36"/>
        <v>NO</v>
      </c>
      <c r="CC56" s="244" t="str">
        <f t="shared" si="37"/>
        <v>NO</v>
      </c>
      <c r="CD56" s="244" t="str">
        <f t="shared" si="0"/>
        <v>NO</v>
      </c>
      <c r="CE56" s="1" t="str">
        <f t="shared" si="1"/>
        <v>NO</v>
      </c>
      <c r="CF56" s="1" t="str">
        <f t="shared" si="2"/>
        <v>NO</v>
      </c>
      <c r="CG56" s="1" t="str">
        <f t="shared" si="3"/>
        <v>NO</v>
      </c>
      <c r="CH56" s="1" t="str">
        <f t="shared" si="4"/>
        <v>NO</v>
      </c>
      <c r="CI56" s="244" t="str">
        <f t="shared" si="38"/>
        <v>NO</v>
      </c>
      <c r="CJ56" s="244" t="str">
        <f t="shared" si="39"/>
        <v>NO</v>
      </c>
      <c r="CK56" s="244" t="str">
        <f t="shared" si="40"/>
        <v>NO</v>
      </c>
      <c r="CL56" s="244" t="str">
        <f t="shared" si="41"/>
        <v>NO</v>
      </c>
      <c r="CM56" s="244" t="str">
        <f t="shared" si="42"/>
        <v>NO</v>
      </c>
      <c r="CN56" s="244" t="str">
        <f t="shared" si="43"/>
        <v>NO</v>
      </c>
      <c r="CO56" s="244" t="str">
        <f t="shared" si="44"/>
        <v>NO</v>
      </c>
      <c r="CP56" s="244" t="str">
        <f t="shared" si="45"/>
        <v>NO</v>
      </c>
      <c r="CQ56" s="244" t="str">
        <f t="shared" si="46"/>
        <v>NO</v>
      </c>
      <c r="CR56" s="244" t="str">
        <f t="shared" si="47"/>
        <v>NO</v>
      </c>
    </row>
    <row r="57" spans="1:96">
      <c r="A57" s="9"/>
      <c r="B57" s="6"/>
      <c r="C57" s="6"/>
      <c r="D57" s="6"/>
      <c r="E57" s="6"/>
      <c r="F57" s="6"/>
      <c r="G57" s="6"/>
      <c r="H57" s="310"/>
      <c r="I57" s="313" t="s">
        <v>13</v>
      </c>
      <c r="J57" s="6">
        <v>0.92788952498954902</v>
      </c>
      <c r="K57" s="6">
        <v>7.2110331368686997E-2</v>
      </c>
      <c r="L57" s="6">
        <v>1.4364176315062501E-7</v>
      </c>
      <c r="M57" s="6">
        <v>0.49621655998206199</v>
      </c>
      <c r="N57" s="6">
        <v>0.21338344856244301</v>
      </c>
      <c r="O57" s="6">
        <v>0.290399991455494</v>
      </c>
      <c r="P57" s="6">
        <v>0.57977749954089997</v>
      </c>
      <c r="Q57" s="6">
        <v>0.317934974194581</v>
      </c>
      <c r="R57" s="6">
        <v>0.102287526264517</v>
      </c>
      <c r="S57" s="6">
        <v>9.6580123702771498E-2</v>
      </c>
      <c r="T57" s="6">
        <v>0.63783211605604395</v>
      </c>
      <c r="U57" s="6">
        <v>0.26558776024118402</v>
      </c>
      <c r="V57" s="6">
        <v>0.82650859405223498</v>
      </c>
      <c r="W57" s="6">
        <v>0.15730688095661199</v>
      </c>
      <c r="X57" s="6">
        <v>1.6184524991152499E-2</v>
      </c>
      <c r="Y57" s="6">
        <v>0.87693234396322495</v>
      </c>
      <c r="Z57" s="6">
        <v>2.5896869987475299E-2</v>
      </c>
      <c r="AA57" s="6">
        <v>9.7170786049299504E-2</v>
      </c>
      <c r="AB57" s="6">
        <v>0.50520353082052405</v>
      </c>
      <c r="AC57" s="6">
        <v>2.7585959294148799E-2</v>
      </c>
      <c r="AD57" s="6">
        <v>0.46721050988532598</v>
      </c>
      <c r="AE57" s="6">
        <v>6.6602633944166795E-2</v>
      </c>
      <c r="AF57" s="6">
        <v>0.85668472568578702</v>
      </c>
      <c r="AG57" s="310">
        <v>7.6712640370045299E-2</v>
      </c>
      <c r="AH57" s="211">
        <v>1.2569999999999999</v>
      </c>
      <c r="AI57" s="211">
        <v>2.4809999999999999</v>
      </c>
      <c r="AJ57" s="212">
        <v>5.5359999999999996</v>
      </c>
      <c r="AK57" s="210">
        <v>1.095</v>
      </c>
      <c r="AL57" s="210">
        <v>2.34</v>
      </c>
      <c r="AM57" s="210">
        <v>5.8079999999999998</v>
      </c>
      <c r="AN57" s="203"/>
      <c r="AO57" s="203"/>
      <c r="AP57" s="203"/>
      <c r="AQ57" s="203"/>
      <c r="AR57" s="203">
        <f t="shared" ref="AR57:AR64" si="94">$AN$16*0.81818182</f>
        <v>0.69692727427599999</v>
      </c>
      <c r="AS57" s="203">
        <f t="shared" ref="AS57:AS64" si="95">$AN$16</f>
        <v>0.8518</v>
      </c>
      <c r="AT57" s="203">
        <f t="shared" ref="AT57:AT64" si="96">$AN$16*1.22222222</f>
        <v>1.041088886996</v>
      </c>
      <c r="AU57" s="203">
        <f t="shared" ref="AU57:AU64" si="97">$AO$16*0.81818182</f>
        <v>1.8303545495219997</v>
      </c>
      <c r="AV57" s="203">
        <f t="shared" ref="AV57:AV64" si="98">$AO$16</f>
        <v>2.2370999999999999</v>
      </c>
      <c r="AW57" s="203">
        <f t="shared" ref="AW57:AW64" si="99">$AO$16*1.22222222</f>
        <v>2.7342333283619995</v>
      </c>
      <c r="AX57" s="203">
        <f t="shared" ref="AX57:AX64" si="100">$AP$16*0.81818182</f>
        <v>4.4007545552340002</v>
      </c>
      <c r="AY57" s="203">
        <f t="shared" ref="AY57:AY64" si="101">$AP$16</f>
        <v>5.3787000000000003</v>
      </c>
      <c r="AZ57" s="203">
        <f t="shared" ref="AZ57:AZ64" si="102">$AP$16*1.22222222</f>
        <v>6.5739666547139999</v>
      </c>
      <c r="BB57" s="1" t="str">
        <f t="shared" si="14"/>
        <v>P</v>
      </c>
      <c r="BC57" s="1" t="str">
        <f t="shared" si="15"/>
        <v>NA</v>
      </c>
      <c r="BD57" s="1" t="str">
        <f t="shared" si="16"/>
        <v>NA</v>
      </c>
      <c r="BE57" s="1" t="str">
        <f t="shared" si="17"/>
        <v>NO</v>
      </c>
      <c r="BF57" s="1" t="str">
        <f t="shared" si="18"/>
        <v>NO</v>
      </c>
      <c r="BG57" s="1" t="str">
        <f t="shared" si="19"/>
        <v>NO</v>
      </c>
      <c r="BH57" s="1" t="str">
        <f t="shared" si="20"/>
        <v>NO</v>
      </c>
      <c r="BJ57" s="12">
        <v>37</v>
      </c>
      <c r="BK57" s="1" t="str">
        <f t="shared" si="48"/>
        <v>P</v>
      </c>
      <c r="BL57" s="1" t="str">
        <f t="shared" si="21"/>
        <v>NA</v>
      </c>
      <c r="BM57" s="1" t="str">
        <f t="shared" si="22"/>
        <v>NA</v>
      </c>
      <c r="BN57" s="1" t="str">
        <f t="shared" si="23"/>
        <v>NO</v>
      </c>
      <c r="BO57" s="1" t="str">
        <f t="shared" si="24"/>
        <v>NO</v>
      </c>
      <c r="BP57" s="1" t="str">
        <f t="shared" si="25"/>
        <v>NO</v>
      </c>
      <c r="BQ57" s="1" t="str">
        <f t="shared" si="26"/>
        <v>NO</v>
      </c>
      <c r="BS57" s="1" t="str">
        <f t="shared" si="27"/>
        <v>TN</v>
      </c>
      <c r="BT57" s="1" t="str">
        <f t="shared" si="28"/>
        <v>TN</v>
      </c>
      <c r="BU57" s="1" t="str">
        <f t="shared" si="29"/>
        <v>TN</v>
      </c>
      <c r="BV57" s="1" t="str">
        <f t="shared" si="30"/>
        <v>NO</v>
      </c>
      <c r="BW57" s="1" t="str">
        <f t="shared" si="31"/>
        <v>NO</v>
      </c>
      <c r="BX57" s="1" t="str">
        <f t="shared" si="32"/>
        <v>NO</v>
      </c>
      <c r="BY57" s="244" t="str">
        <f t="shared" si="33"/>
        <v>YES</v>
      </c>
      <c r="BZ57" s="244" t="str">
        <f t="shared" si="34"/>
        <v>NO</v>
      </c>
      <c r="CA57" s="244" t="str">
        <f t="shared" si="35"/>
        <v>NO</v>
      </c>
      <c r="CB57" s="244" t="str">
        <f t="shared" si="36"/>
        <v>NO</v>
      </c>
      <c r="CC57" s="244" t="str">
        <f t="shared" si="37"/>
        <v>NO</v>
      </c>
      <c r="CD57" s="244" t="str">
        <f t="shared" si="0"/>
        <v>NO</v>
      </c>
      <c r="CE57" s="1" t="str">
        <f t="shared" si="1"/>
        <v>NO</v>
      </c>
      <c r="CF57" s="1" t="str">
        <f t="shared" si="2"/>
        <v>NO</v>
      </c>
      <c r="CG57" s="1" t="str">
        <f t="shared" si="3"/>
        <v>NO</v>
      </c>
      <c r="CH57" s="1" t="str">
        <f t="shared" si="4"/>
        <v>NO</v>
      </c>
      <c r="CI57" s="244" t="str">
        <f t="shared" si="38"/>
        <v>NO</v>
      </c>
      <c r="CJ57" s="244" t="str">
        <f t="shared" si="39"/>
        <v>NO</v>
      </c>
      <c r="CK57" s="244" t="str">
        <f t="shared" si="40"/>
        <v>NO</v>
      </c>
      <c r="CL57" s="244" t="str">
        <f t="shared" si="41"/>
        <v>NO</v>
      </c>
      <c r="CM57" s="244" t="str">
        <f t="shared" si="42"/>
        <v>NO</v>
      </c>
      <c r="CN57" s="244" t="str">
        <f t="shared" si="43"/>
        <v>NO</v>
      </c>
      <c r="CO57" s="244" t="str">
        <f t="shared" si="44"/>
        <v>NO</v>
      </c>
      <c r="CP57" s="244" t="str">
        <f t="shared" si="45"/>
        <v>NO</v>
      </c>
      <c r="CQ57" s="244" t="str">
        <f t="shared" si="46"/>
        <v>NO</v>
      </c>
      <c r="CR57" s="244" t="str">
        <f t="shared" si="47"/>
        <v>NO</v>
      </c>
    </row>
    <row r="58" spans="1:96">
      <c r="A58" s="9"/>
      <c r="B58" s="6"/>
      <c r="C58" s="6"/>
      <c r="D58" s="6"/>
      <c r="E58" s="6"/>
      <c r="F58" s="6"/>
      <c r="G58" s="6"/>
      <c r="H58" s="310"/>
      <c r="I58" s="313" t="s">
        <v>14</v>
      </c>
      <c r="J58" s="6">
        <v>0.67185236810499205</v>
      </c>
      <c r="K58" s="6">
        <v>0.130912794947383</v>
      </c>
      <c r="L58" s="6">
        <v>0.197234836947623</v>
      </c>
      <c r="M58" s="6">
        <v>0.85111623769816103</v>
      </c>
      <c r="N58" s="6">
        <v>0.102928203610497</v>
      </c>
      <c r="O58" s="6">
        <v>4.5955558691340402E-2</v>
      </c>
      <c r="P58" s="6">
        <v>0.51038378395230399</v>
      </c>
      <c r="Q58" s="6">
        <v>0.34786662430245202</v>
      </c>
      <c r="R58" s="6">
        <v>0.14174959174524299</v>
      </c>
      <c r="S58" s="6">
        <v>0.965872576671015</v>
      </c>
      <c r="T58" s="6">
        <v>7.4128702815658898E-3</v>
      </c>
      <c r="U58" s="6">
        <v>2.6714553047418401E-2</v>
      </c>
      <c r="V58" s="6">
        <v>0.20790904311352301</v>
      </c>
      <c r="W58" s="6">
        <v>0.53801273940303096</v>
      </c>
      <c r="X58" s="6">
        <v>0.254078217483445</v>
      </c>
      <c r="Y58" s="6">
        <v>0.71958586099579003</v>
      </c>
      <c r="Z58" s="6">
        <v>0.27744468250391202</v>
      </c>
      <c r="AA58" s="6">
        <v>2.9694565002970001E-3</v>
      </c>
      <c r="AB58" s="6">
        <v>0.17334637790593199</v>
      </c>
      <c r="AC58" s="6">
        <v>0.34052541439862299</v>
      </c>
      <c r="AD58" s="6">
        <v>0.48612820769544302</v>
      </c>
      <c r="AE58" s="6">
        <v>0.104276570049659</v>
      </c>
      <c r="AF58" s="6">
        <v>0.172280687073779</v>
      </c>
      <c r="AG58" s="310">
        <v>0.72344274287656096</v>
      </c>
      <c r="AH58" s="211">
        <v>1.036</v>
      </c>
      <c r="AI58" s="211">
        <v>2.6819999999999999</v>
      </c>
      <c r="AJ58" s="212">
        <v>6.8170000000000002</v>
      </c>
      <c r="AK58" s="210">
        <v>1.0609999999999999</v>
      </c>
      <c r="AL58" s="210">
        <v>2.738</v>
      </c>
      <c r="AM58" s="210">
        <v>6.7770000000000001</v>
      </c>
      <c r="AN58" s="203"/>
      <c r="AO58" s="203"/>
      <c r="AP58" s="203"/>
      <c r="AQ58" s="203"/>
      <c r="AR58" s="203">
        <f t="shared" si="94"/>
        <v>0.69692727427599999</v>
      </c>
      <c r="AS58" s="203">
        <f t="shared" si="95"/>
        <v>0.8518</v>
      </c>
      <c r="AT58" s="203">
        <f t="shared" si="96"/>
        <v>1.041088886996</v>
      </c>
      <c r="AU58" s="203">
        <f t="shared" si="97"/>
        <v>1.8303545495219997</v>
      </c>
      <c r="AV58" s="203">
        <f t="shared" si="98"/>
        <v>2.2370999999999999</v>
      </c>
      <c r="AW58" s="203">
        <f t="shared" si="99"/>
        <v>2.7342333283619995</v>
      </c>
      <c r="AX58" s="203">
        <f t="shared" si="100"/>
        <v>4.4007545552340002</v>
      </c>
      <c r="AY58" s="203">
        <f t="shared" si="101"/>
        <v>5.3787000000000003</v>
      </c>
      <c r="AZ58" s="203">
        <f t="shared" si="102"/>
        <v>6.5739666547139999</v>
      </c>
      <c r="BB58" s="1" t="str">
        <f t="shared" si="14"/>
        <v>NA</v>
      </c>
      <c r="BC58" s="1" t="str">
        <f t="shared" si="15"/>
        <v>NA</v>
      </c>
      <c r="BD58" s="1" t="str">
        <f t="shared" si="16"/>
        <v>P</v>
      </c>
      <c r="BE58" s="1" t="str">
        <f t="shared" si="17"/>
        <v>NO</v>
      </c>
      <c r="BF58" s="1" t="str">
        <f t="shared" si="18"/>
        <v>NO</v>
      </c>
      <c r="BG58" s="1" t="str">
        <f t="shared" si="19"/>
        <v>NO</v>
      </c>
      <c r="BH58" s="1" t="str">
        <f t="shared" si="20"/>
        <v>NO</v>
      </c>
      <c r="BJ58" s="12">
        <v>11</v>
      </c>
      <c r="BK58" s="1" t="str">
        <f t="shared" si="48"/>
        <v>P</v>
      </c>
      <c r="BL58" s="1" t="str">
        <f t="shared" si="21"/>
        <v>P</v>
      </c>
      <c r="BM58" s="1" t="str">
        <f t="shared" si="22"/>
        <v>P</v>
      </c>
      <c r="BN58" s="1" t="str">
        <f t="shared" si="23"/>
        <v>NO</v>
      </c>
      <c r="BO58" s="1" t="str">
        <f t="shared" si="24"/>
        <v>NO</v>
      </c>
      <c r="BP58" s="1" t="str">
        <f t="shared" si="25"/>
        <v>NO</v>
      </c>
      <c r="BQ58" s="1" t="str">
        <f t="shared" si="26"/>
        <v>NO</v>
      </c>
      <c r="BS58" s="1" t="str">
        <f t="shared" si="27"/>
        <v>TN</v>
      </c>
      <c r="BT58" s="1" t="str">
        <f t="shared" si="28"/>
        <v>TN</v>
      </c>
      <c r="BU58" s="1" t="str">
        <f t="shared" si="29"/>
        <v>TN</v>
      </c>
      <c r="BV58" s="1" t="str">
        <f t="shared" si="30"/>
        <v>NO</v>
      </c>
      <c r="BW58" s="1" t="str">
        <f t="shared" si="31"/>
        <v>NO</v>
      </c>
      <c r="BX58" s="1" t="str">
        <f t="shared" si="32"/>
        <v>NO</v>
      </c>
      <c r="BY58" s="244" t="str">
        <f t="shared" si="33"/>
        <v>YES</v>
      </c>
      <c r="BZ58" s="244" t="str">
        <f t="shared" si="34"/>
        <v>NO</v>
      </c>
      <c r="CA58" s="244" t="str">
        <f t="shared" si="35"/>
        <v>NO</v>
      </c>
      <c r="CB58" s="244" t="str">
        <f t="shared" si="36"/>
        <v>NO</v>
      </c>
      <c r="CC58" s="244" t="str">
        <f t="shared" si="37"/>
        <v>NO</v>
      </c>
      <c r="CD58" s="244" t="str">
        <f t="shared" si="0"/>
        <v>NO</v>
      </c>
      <c r="CE58" s="1" t="str">
        <f t="shared" si="1"/>
        <v>NO</v>
      </c>
      <c r="CF58" s="1" t="str">
        <f t="shared" si="2"/>
        <v>NO</v>
      </c>
      <c r="CG58" s="1" t="str">
        <f t="shared" si="3"/>
        <v>NO</v>
      </c>
      <c r="CH58" s="1" t="str">
        <f t="shared" si="4"/>
        <v>NO</v>
      </c>
      <c r="CI58" s="244" t="str">
        <f t="shared" si="38"/>
        <v>NO</v>
      </c>
      <c r="CJ58" s="244" t="str">
        <f t="shared" si="39"/>
        <v>NO</v>
      </c>
      <c r="CK58" s="244" t="str">
        <f t="shared" si="40"/>
        <v>NO</v>
      </c>
      <c r="CL58" s="244" t="str">
        <f t="shared" si="41"/>
        <v>NO</v>
      </c>
      <c r="CM58" s="244" t="str">
        <f t="shared" si="42"/>
        <v>NO</v>
      </c>
      <c r="CN58" s="244" t="str">
        <f t="shared" si="43"/>
        <v>NO</v>
      </c>
      <c r="CO58" s="244" t="str">
        <f t="shared" si="44"/>
        <v>NO</v>
      </c>
      <c r="CP58" s="244" t="str">
        <f t="shared" si="45"/>
        <v>NO</v>
      </c>
      <c r="CQ58" s="244" t="str">
        <f t="shared" si="46"/>
        <v>NO</v>
      </c>
      <c r="CR58" s="244" t="str">
        <f t="shared" si="47"/>
        <v>NO</v>
      </c>
    </row>
    <row r="59" spans="1:96">
      <c r="A59" s="9"/>
      <c r="B59" s="6"/>
      <c r="C59" s="6"/>
      <c r="D59" s="6"/>
      <c r="E59" s="6"/>
      <c r="F59" s="6"/>
      <c r="G59" s="6"/>
      <c r="H59" s="310"/>
      <c r="I59" s="313" t="s">
        <v>15</v>
      </c>
      <c r="J59" s="6">
        <v>0.94896658018386104</v>
      </c>
      <c r="K59" s="6">
        <v>4.2594065249225099E-2</v>
      </c>
      <c r="L59" s="6">
        <v>8.4393545669130196E-3</v>
      </c>
      <c r="M59" s="6">
        <v>0.142073829781653</v>
      </c>
      <c r="N59" s="6">
        <v>0.32675317162415801</v>
      </c>
      <c r="O59" s="6">
        <v>0.53117299859418798</v>
      </c>
      <c r="P59" s="6">
        <v>0.29107839526684898</v>
      </c>
      <c r="Q59" s="6">
        <v>0.64133140728534299</v>
      </c>
      <c r="R59" s="6">
        <v>6.7590197447807102E-2</v>
      </c>
      <c r="S59" s="6">
        <v>0.54417938593466098</v>
      </c>
      <c r="T59" s="6">
        <v>0.31890859666886301</v>
      </c>
      <c r="U59" s="6">
        <v>0.13691201739647399</v>
      </c>
      <c r="V59" s="6">
        <v>0.58579991475554405</v>
      </c>
      <c r="W59" s="6">
        <v>2.8901273368969999E-2</v>
      </c>
      <c r="X59" s="6">
        <v>0.38529881187548498</v>
      </c>
      <c r="Y59" s="6">
        <v>0.44582710980414197</v>
      </c>
      <c r="Z59" s="6">
        <v>0.255450825316972</v>
      </c>
      <c r="AA59" s="6">
        <v>0.29872206487888397</v>
      </c>
      <c r="AB59" s="6">
        <v>0.91379361371423795</v>
      </c>
      <c r="AC59" s="6">
        <v>3.9182307172017802E-2</v>
      </c>
      <c r="AD59" s="6">
        <v>4.7024079113743601E-2</v>
      </c>
      <c r="AE59" s="6">
        <v>0.62487502899625502</v>
      </c>
      <c r="AF59" s="6">
        <v>0.356281198710653</v>
      </c>
      <c r="AG59" s="310">
        <v>1.8843772293091001E-2</v>
      </c>
      <c r="AH59" s="211">
        <v>1.042</v>
      </c>
      <c r="AI59" s="211">
        <v>3.1059999999999999</v>
      </c>
      <c r="AJ59" s="212">
        <v>5.5060000000000002</v>
      </c>
      <c r="AK59" s="210">
        <v>1.042</v>
      </c>
      <c r="AL59" s="210">
        <v>3.0590000000000002</v>
      </c>
      <c r="AM59" s="210">
        <v>5.46</v>
      </c>
      <c r="AN59" s="203"/>
      <c r="AO59" s="203"/>
      <c r="AP59" s="203"/>
      <c r="AQ59" s="203"/>
      <c r="AR59" s="203">
        <f t="shared" si="94"/>
        <v>0.69692727427599999</v>
      </c>
      <c r="AS59" s="203">
        <f t="shared" si="95"/>
        <v>0.8518</v>
      </c>
      <c r="AT59" s="203">
        <f t="shared" si="96"/>
        <v>1.041088886996</v>
      </c>
      <c r="AU59" s="203">
        <f t="shared" si="97"/>
        <v>1.8303545495219997</v>
      </c>
      <c r="AV59" s="203">
        <f t="shared" si="98"/>
        <v>2.2370999999999999</v>
      </c>
      <c r="AW59" s="203">
        <f t="shared" si="99"/>
        <v>2.7342333283619995</v>
      </c>
      <c r="AX59" s="203">
        <f t="shared" si="100"/>
        <v>4.4007545552340002</v>
      </c>
      <c r="AY59" s="203">
        <f t="shared" si="101"/>
        <v>5.3787000000000003</v>
      </c>
      <c r="AZ59" s="203">
        <f t="shared" si="102"/>
        <v>6.5739666547139999</v>
      </c>
      <c r="BB59" s="1" t="str">
        <f t="shared" si="14"/>
        <v>P</v>
      </c>
      <c r="BC59" s="1" t="str">
        <f t="shared" si="15"/>
        <v>P</v>
      </c>
      <c r="BD59" s="1" t="str">
        <f t="shared" si="16"/>
        <v>NA</v>
      </c>
      <c r="BE59" s="1" t="str">
        <f t="shared" si="17"/>
        <v>NO</v>
      </c>
      <c r="BF59" s="1" t="str">
        <f t="shared" si="18"/>
        <v>NO</v>
      </c>
      <c r="BG59" s="1" t="str">
        <f t="shared" si="19"/>
        <v>NO</v>
      </c>
      <c r="BH59" s="1" t="str">
        <f t="shared" si="20"/>
        <v>NO</v>
      </c>
      <c r="BJ59" s="12">
        <v>8</v>
      </c>
      <c r="BK59" s="1" t="str">
        <f t="shared" si="48"/>
        <v>P</v>
      </c>
      <c r="BL59" s="1" t="str">
        <f t="shared" si="21"/>
        <v>P</v>
      </c>
      <c r="BM59" s="1" t="str">
        <f t="shared" si="22"/>
        <v>NA</v>
      </c>
      <c r="BN59" s="1" t="str">
        <f t="shared" si="23"/>
        <v>NO</v>
      </c>
      <c r="BO59" s="1" t="str">
        <f t="shared" si="24"/>
        <v>NO</v>
      </c>
      <c r="BP59" s="1" t="str">
        <f t="shared" si="25"/>
        <v>NO</v>
      </c>
      <c r="BQ59" s="1" t="str">
        <f t="shared" si="26"/>
        <v>NO</v>
      </c>
      <c r="BS59" s="1" t="str">
        <f t="shared" si="27"/>
        <v>TN</v>
      </c>
      <c r="BT59" s="1" t="str">
        <f t="shared" si="28"/>
        <v>TN</v>
      </c>
      <c r="BU59" s="1" t="str">
        <f t="shared" si="29"/>
        <v>TN</v>
      </c>
      <c r="BV59" s="1" t="str">
        <f t="shared" si="30"/>
        <v>NO</v>
      </c>
      <c r="BW59" s="1" t="str">
        <f t="shared" si="31"/>
        <v>NO</v>
      </c>
      <c r="BX59" s="1" t="str">
        <f t="shared" si="32"/>
        <v>NO</v>
      </c>
      <c r="BY59" s="244" t="str">
        <f t="shared" si="33"/>
        <v>YES</v>
      </c>
      <c r="BZ59" s="244" t="str">
        <f t="shared" si="34"/>
        <v>NO</v>
      </c>
      <c r="CA59" s="244" t="str">
        <f t="shared" si="35"/>
        <v>NO</v>
      </c>
      <c r="CB59" s="244" t="str">
        <f t="shared" si="36"/>
        <v>NO</v>
      </c>
      <c r="CC59" s="244" t="str">
        <f t="shared" si="37"/>
        <v>NO</v>
      </c>
      <c r="CD59" s="244" t="str">
        <f t="shared" si="0"/>
        <v>NO</v>
      </c>
      <c r="CE59" s="1" t="str">
        <f t="shared" si="1"/>
        <v>NO</v>
      </c>
      <c r="CF59" s="1" t="str">
        <f t="shared" si="2"/>
        <v>NO</v>
      </c>
      <c r="CG59" s="1" t="str">
        <f t="shared" si="3"/>
        <v>NO</v>
      </c>
      <c r="CH59" s="1" t="str">
        <f t="shared" si="4"/>
        <v>NO</v>
      </c>
      <c r="CI59" s="244" t="str">
        <f t="shared" si="38"/>
        <v>NO</v>
      </c>
      <c r="CJ59" s="244" t="str">
        <f t="shared" si="39"/>
        <v>NO</v>
      </c>
      <c r="CK59" s="244" t="str">
        <f t="shared" si="40"/>
        <v>NO</v>
      </c>
      <c r="CL59" s="244" t="str">
        <f t="shared" si="41"/>
        <v>NO</v>
      </c>
      <c r="CM59" s="244" t="str">
        <f t="shared" si="42"/>
        <v>NO</v>
      </c>
      <c r="CN59" s="244" t="str">
        <f t="shared" si="43"/>
        <v>NO</v>
      </c>
      <c r="CO59" s="244" t="str">
        <f t="shared" si="44"/>
        <v>NO</v>
      </c>
      <c r="CP59" s="244" t="str">
        <f t="shared" si="45"/>
        <v>NO</v>
      </c>
      <c r="CQ59" s="244" t="str">
        <f t="shared" si="46"/>
        <v>NO</v>
      </c>
      <c r="CR59" s="244" t="str">
        <f t="shared" si="47"/>
        <v>NO</v>
      </c>
    </row>
    <row r="60" spans="1:96">
      <c r="A60" s="9"/>
      <c r="B60" s="6"/>
      <c r="C60" s="6"/>
      <c r="D60" s="6"/>
      <c r="E60" s="6"/>
      <c r="F60" s="6"/>
      <c r="G60" s="6"/>
      <c r="H60" s="310"/>
      <c r="I60" s="313" t="s">
        <v>16</v>
      </c>
      <c r="J60" s="6">
        <v>0.78119458547823495</v>
      </c>
      <c r="K60" s="6">
        <v>0.19278406993038499</v>
      </c>
      <c r="L60" s="6">
        <v>2.6021344591379201E-2</v>
      </c>
      <c r="M60" s="6">
        <v>0.477489940169947</v>
      </c>
      <c r="N60" s="6">
        <v>0.43307077489902401</v>
      </c>
      <c r="O60" s="6">
        <v>8.9439284931028096E-2</v>
      </c>
      <c r="P60" s="6">
        <v>0.57977749954089997</v>
      </c>
      <c r="Q60" s="6">
        <v>0.317934974194581</v>
      </c>
      <c r="R60" s="6">
        <v>0.102287526264517</v>
      </c>
      <c r="S60" s="6">
        <v>9.6580123702771498E-2</v>
      </c>
      <c r="T60" s="6">
        <v>0.63783211605604395</v>
      </c>
      <c r="U60" s="6">
        <v>0.26558776024118402</v>
      </c>
      <c r="V60" s="6">
        <v>0.82650859405223498</v>
      </c>
      <c r="W60" s="6">
        <v>0.15730688095661199</v>
      </c>
      <c r="X60" s="6">
        <v>1.6184524991152499E-2</v>
      </c>
      <c r="Y60" s="6">
        <v>0.87693234396322495</v>
      </c>
      <c r="Z60" s="6">
        <v>2.5896869987475299E-2</v>
      </c>
      <c r="AA60" s="6">
        <v>9.7170786049299504E-2</v>
      </c>
      <c r="AB60" s="6">
        <v>0.50520353082052405</v>
      </c>
      <c r="AC60" s="6">
        <v>2.7585959294148799E-2</v>
      </c>
      <c r="AD60" s="6">
        <v>0.46721050988532598</v>
      </c>
      <c r="AE60" s="6">
        <v>6.6602633944166795E-2</v>
      </c>
      <c r="AF60" s="6">
        <v>0.85668472568578702</v>
      </c>
      <c r="AG60" s="310">
        <v>7.6712640370045299E-2</v>
      </c>
      <c r="AH60" s="211">
        <v>1.137</v>
      </c>
      <c r="AI60" s="211">
        <v>2.399</v>
      </c>
      <c r="AJ60" s="212">
        <v>5.6189999999999998</v>
      </c>
      <c r="AK60" s="210">
        <v>1.131</v>
      </c>
      <c r="AL60" s="210">
        <v>2.4239999999999999</v>
      </c>
      <c r="AM60" s="210">
        <v>5.8639999999999999</v>
      </c>
      <c r="AN60" s="203"/>
      <c r="AO60" s="203"/>
      <c r="AP60" s="203"/>
      <c r="AQ60" s="203"/>
      <c r="AR60" s="203">
        <f t="shared" si="94"/>
        <v>0.69692727427599999</v>
      </c>
      <c r="AS60" s="203">
        <f t="shared" si="95"/>
        <v>0.8518</v>
      </c>
      <c r="AT60" s="203">
        <f t="shared" si="96"/>
        <v>1.041088886996</v>
      </c>
      <c r="AU60" s="203">
        <f t="shared" si="97"/>
        <v>1.8303545495219997</v>
      </c>
      <c r="AV60" s="203">
        <f t="shared" si="98"/>
        <v>2.2370999999999999</v>
      </c>
      <c r="AW60" s="203">
        <f t="shared" si="99"/>
        <v>2.7342333283619995</v>
      </c>
      <c r="AX60" s="203">
        <f t="shared" si="100"/>
        <v>4.4007545552340002</v>
      </c>
      <c r="AY60" s="203">
        <f t="shared" si="101"/>
        <v>5.3787000000000003</v>
      </c>
      <c r="AZ60" s="203">
        <f t="shared" si="102"/>
        <v>6.5739666547139999</v>
      </c>
      <c r="BB60" s="1" t="str">
        <f t="shared" si="14"/>
        <v>P</v>
      </c>
      <c r="BC60" s="1" t="str">
        <f t="shared" si="15"/>
        <v>NA</v>
      </c>
      <c r="BD60" s="1" t="str">
        <f t="shared" si="16"/>
        <v>NA</v>
      </c>
      <c r="BE60" s="1" t="str">
        <f t="shared" si="17"/>
        <v>NO</v>
      </c>
      <c r="BF60" s="1" t="str">
        <f t="shared" si="18"/>
        <v>NO</v>
      </c>
      <c r="BG60" s="1" t="str">
        <f t="shared" si="19"/>
        <v>NO</v>
      </c>
      <c r="BH60" s="1" t="str">
        <f t="shared" si="20"/>
        <v>NO</v>
      </c>
      <c r="BJ60" s="12">
        <v>13</v>
      </c>
      <c r="BK60" s="1" t="str">
        <f t="shared" si="48"/>
        <v>P</v>
      </c>
      <c r="BL60" s="1" t="str">
        <f t="shared" si="21"/>
        <v>NA</v>
      </c>
      <c r="BM60" s="1" t="str">
        <f t="shared" si="22"/>
        <v>NA</v>
      </c>
      <c r="BN60" s="1" t="str">
        <f t="shared" si="23"/>
        <v>NO</v>
      </c>
      <c r="BO60" s="1" t="str">
        <f t="shared" si="24"/>
        <v>NO</v>
      </c>
      <c r="BP60" s="1" t="str">
        <f t="shared" si="25"/>
        <v>NO</v>
      </c>
      <c r="BQ60" s="1" t="str">
        <f t="shared" si="26"/>
        <v>NO</v>
      </c>
      <c r="BS60" s="1" t="str">
        <f t="shared" si="27"/>
        <v>TN</v>
      </c>
      <c r="BT60" s="1" t="str">
        <f t="shared" si="28"/>
        <v>TN</v>
      </c>
      <c r="BU60" s="1" t="str">
        <f t="shared" si="29"/>
        <v>TN</v>
      </c>
      <c r="BV60" s="1" t="str">
        <f t="shared" si="30"/>
        <v>NO</v>
      </c>
      <c r="BW60" s="1" t="str">
        <f t="shared" si="31"/>
        <v>NO</v>
      </c>
      <c r="BX60" s="1" t="str">
        <f t="shared" si="32"/>
        <v>NO</v>
      </c>
      <c r="BY60" s="244" t="str">
        <f t="shared" si="33"/>
        <v>YES</v>
      </c>
      <c r="BZ60" s="244" t="str">
        <f t="shared" si="34"/>
        <v>NO</v>
      </c>
      <c r="CA60" s="244" t="str">
        <f t="shared" si="35"/>
        <v>NO</v>
      </c>
      <c r="CB60" s="244" t="str">
        <f t="shared" si="36"/>
        <v>NO</v>
      </c>
      <c r="CC60" s="244" t="str">
        <f t="shared" si="37"/>
        <v>NO</v>
      </c>
      <c r="CD60" s="244" t="str">
        <f t="shared" si="0"/>
        <v>NO</v>
      </c>
      <c r="CE60" s="1" t="str">
        <f t="shared" si="1"/>
        <v>NO</v>
      </c>
      <c r="CF60" s="1" t="str">
        <f t="shared" si="2"/>
        <v>NO</v>
      </c>
      <c r="CG60" s="1" t="str">
        <f t="shared" si="3"/>
        <v>NO</v>
      </c>
      <c r="CH60" s="1" t="str">
        <f t="shared" si="4"/>
        <v>NO</v>
      </c>
      <c r="CI60" s="244" t="str">
        <f t="shared" si="38"/>
        <v>NO</v>
      </c>
      <c r="CJ60" s="244" t="str">
        <f t="shared" si="39"/>
        <v>NO</v>
      </c>
      <c r="CK60" s="244" t="str">
        <f t="shared" si="40"/>
        <v>NO</v>
      </c>
      <c r="CL60" s="244" t="str">
        <f t="shared" si="41"/>
        <v>NO</v>
      </c>
      <c r="CM60" s="244" t="str">
        <f t="shared" si="42"/>
        <v>NO</v>
      </c>
      <c r="CN60" s="244" t="str">
        <f t="shared" si="43"/>
        <v>NO</v>
      </c>
      <c r="CO60" s="244" t="str">
        <f t="shared" si="44"/>
        <v>NO</v>
      </c>
      <c r="CP60" s="244" t="str">
        <f t="shared" si="45"/>
        <v>NO</v>
      </c>
      <c r="CQ60" s="244" t="str">
        <f t="shared" si="46"/>
        <v>NO</v>
      </c>
      <c r="CR60" s="244" t="str">
        <f t="shared" si="47"/>
        <v>NO</v>
      </c>
    </row>
    <row r="61" spans="1:96">
      <c r="A61" s="9"/>
      <c r="B61" s="6"/>
      <c r="C61" s="6"/>
      <c r="D61" s="6"/>
      <c r="E61" s="6"/>
      <c r="F61" s="6"/>
      <c r="G61" s="6"/>
      <c r="H61" s="310"/>
      <c r="I61" s="313" t="s">
        <v>17</v>
      </c>
      <c r="J61" s="6">
        <v>0.92788952498954902</v>
      </c>
      <c r="K61" s="6">
        <v>7.2110331368686997E-2</v>
      </c>
      <c r="L61" s="6">
        <v>1.4364176315062501E-7</v>
      </c>
      <c r="M61" s="6">
        <v>0.49621655998206199</v>
      </c>
      <c r="N61" s="6">
        <v>0.21338344856244301</v>
      </c>
      <c r="O61" s="6">
        <v>0.290399991455494</v>
      </c>
      <c r="P61" s="6">
        <v>0.67752107211617296</v>
      </c>
      <c r="Q61" s="6">
        <v>0.28864728380669102</v>
      </c>
      <c r="R61" s="6">
        <v>3.3831644077135001E-2</v>
      </c>
      <c r="S61" s="6">
        <v>0.51345421535967695</v>
      </c>
      <c r="T61" s="6">
        <v>0.45611715679996701</v>
      </c>
      <c r="U61" s="6">
        <v>3.0428627840355299E-2</v>
      </c>
      <c r="V61" s="6">
        <v>7.9075069064955206E-2</v>
      </c>
      <c r="W61" s="6">
        <v>0.76666025109164504</v>
      </c>
      <c r="X61" s="6">
        <v>0.15426467984339901</v>
      </c>
      <c r="Y61" s="6">
        <v>0.24041940895333899</v>
      </c>
      <c r="Z61" s="6">
        <v>0.227520118996446</v>
      </c>
      <c r="AA61" s="6">
        <v>0.53206047205021401</v>
      </c>
      <c r="AB61" s="6">
        <v>0.71824458094423804</v>
      </c>
      <c r="AC61" s="6">
        <v>0.26968687068450897</v>
      </c>
      <c r="AD61" s="6">
        <v>1.2068548371252199E-2</v>
      </c>
      <c r="AE61" s="6">
        <v>0.10503431733393701</v>
      </c>
      <c r="AF61" s="6">
        <v>0.62137776398799205</v>
      </c>
      <c r="AG61" s="310">
        <v>0.27358791867806997</v>
      </c>
      <c r="AH61" s="211">
        <v>0.83099999999999996</v>
      </c>
      <c r="AI61" s="211">
        <v>3.004</v>
      </c>
      <c r="AJ61" s="212">
        <v>5.5279999999999996</v>
      </c>
      <c r="AK61" s="210">
        <v>0.82399999999999995</v>
      </c>
      <c r="AL61" s="210">
        <v>2.863</v>
      </c>
      <c r="AM61" s="210">
        <v>5.66</v>
      </c>
      <c r="AN61" s="203"/>
      <c r="AO61" s="203"/>
      <c r="AP61" s="203"/>
      <c r="AQ61" s="203"/>
      <c r="AR61" s="203">
        <f t="shared" si="94"/>
        <v>0.69692727427599999</v>
      </c>
      <c r="AS61" s="203">
        <f t="shared" si="95"/>
        <v>0.8518</v>
      </c>
      <c r="AT61" s="203">
        <f t="shared" si="96"/>
        <v>1.041088886996</v>
      </c>
      <c r="AU61" s="203">
        <f t="shared" si="97"/>
        <v>1.8303545495219997</v>
      </c>
      <c r="AV61" s="203">
        <f t="shared" si="98"/>
        <v>2.2370999999999999</v>
      </c>
      <c r="AW61" s="203">
        <f t="shared" si="99"/>
        <v>2.7342333283619995</v>
      </c>
      <c r="AX61" s="203">
        <f t="shared" si="100"/>
        <v>4.4007545552340002</v>
      </c>
      <c r="AY61" s="203">
        <f t="shared" si="101"/>
        <v>5.3787000000000003</v>
      </c>
      <c r="AZ61" s="203">
        <f t="shared" si="102"/>
        <v>6.5739666547139999</v>
      </c>
      <c r="BB61" s="1" t="str">
        <f t="shared" si="14"/>
        <v>NP</v>
      </c>
      <c r="BC61" s="1" t="str">
        <f t="shared" si="15"/>
        <v>P</v>
      </c>
      <c r="BD61" s="1" t="str">
        <f t="shared" si="16"/>
        <v>NA</v>
      </c>
      <c r="BE61" s="1" t="str">
        <f t="shared" si="17"/>
        <v>NO</v>
      </c>
      <c r="BF61" s="1" t="str">
        <f t="shared" si="18"/>
        <v>NO</v>
      </c>
      <c r="BG61" s="1" t="str">
        <f t="shared" si="19"/>
        <v>NO</v>
      </c>
      <c r="BH61" s="1" t="str">
        <f t="shared" si="20"/>
        <v>NO</v>
      </c>
      <c r="BJ61" s="12">
        <v>15</v>
      </c>
      <c r="BK61" s="1" t="str">
        <f t="shared" si="48"/>
        <v>NP</v>
      </c>
      <c r="BL61" s="1" t="str">
        <f t="shared" si="21"/>
        <v>P</v>
      </c>
      <c r="BM61" s="1" t="str">
        <f t="shared" si="22"/>
        <v>NA</v>
      </c>
      <c r="BN61" s="1" t="str">
        <f t="shared" si="23"/>
        <v>NO</v>
      </c>
      <c r="BO61" s="1" t="str">
        <f t="shared" si="24"/>
        <v>NO</v>
      </c>
      <c r="BP61" s="1" t="str">
        <f t="shared" si="25"/>
        <v>NO</v>
      </c>
      <c r="BQ61" s="1" t="str">
        <f t="shared" si="26"/>
        <v>NO</v>
      </c>
      <c r="BS61" s="1" t="str">
        <f t="shared" si="27"/>
        <v>TP</v>
      </c>
      <c r="BT61" s="1" t="str">
        <f t="shared" si="28"/>
        <v>TN</v>
      </c>
      <c r="BU61" s="1" t="str">
        <f t="shared" si="29"/>
        <v>TN</v>
      </c>
      <c r="BV61" s="1" t="str">
        <f t="shared" si="30"/>
        <v>NO</v>
      </c>
      <c r="BW61" s="1" t="str">
        <f t="shared" si="31"/>
        <v>NO</v>
      </c>
      <c r="BX61" s="1" t="str">
        <f t="shared" si="32"/>
        <v>YES</v>
      </c>
      <c r="BY61" s="244" t="str">
        <f t="shared" si="33"/>
        <v>YES</v>
      </c>
      <c r="BZ61" s="244" t="str">
        <f t="shared" si="34"/>
        <v>NO</v>
      </c>
      <c r="CA61" s="244" t="str">
        <f t="shared" si="35"/>
        <v>NO</v>
      </c>
      <c r="CB61" s="244" t="str">
        <f t="shared" si="36"/>
        <v>NO</v>
      </c>
      <c r="CC61" s="244" t="str">
        <f t="shared" si="37"/>
        <v>NO</v>
      </c>
      <c r="CD61" s="244" t="str">
        <f t="shared" si="0"/>
        <v>NO</v>
      </c>
      <c r="CE61" s="1" t="str">
        <f t="shared" si="1"/>
        <v>NO</v>
      </c>
      <c r="CF61" s="1" t="str">
        <f t="shared" si="2"/>
        <v>NO</v>
      </c>
      <c r="CG61" s="1" t="str">
        <f t="shared" si="3"/>
        <v>NO</v>
      </c>
      <c r="CH61" s="1" t="str">
        <f t="shared" si="4"/>
        <v>NO</v>
      </c>
      <c r="CI61" s="244" t="str">
        <f t="shared" si="38"/>
        <v>NO</v>
      </c>
      <c r="CJ61" s="244" t="str">
        <f t="shared" si="39"/>
        <v>NO</v>
      </c>
      <c r="CK61" s="244" t="str">
        <f t="shared" si="40"/>
        <v>NO</v>
      </c>
      <c r="CL61" s="244" t="str">
        <f t="shared" si="41"/>
        <v>NO</v>
      </c>
      <c r="CM61" s="244" t="str">
        <f t="shared" si="42"/>
        <v>NO</v>
      </c>
      <c r="CN61" s="244" t="str">
        <f t="shared" si="43"/>
        <v>NO</v>
      </c>
      <c r="CO61" s="244" t="str">
        <f t="shared" si="44"/>
        <v>NO</v>
      </c>
      <c r="CP61" s="244" t="str">
        <f t="shared" si="45"/>
        <v>NO</v>
      </c>
      <c r="CQ61" s="244" t="str">
        <f t="shared" si="46"/>
        <v>NO</v>
      </c>
      <c r="CR61" s="244" t="str">
        <f t="shared" si="47"/>
        <v>NO</v>
      </c>
    </row>
    <row r="62" spans="1:96">
      <c r="A62" s="9"/>
      <c r="B62" s="6"/>
      <c r="C62" s="6"/>
      <c r="D62" s="6"/>
      <c r="E62" s="6"/>
      <c r="F62" s="6"/>
      <c r="G62" s="6"/>
      <c r="H62" s="310"/>
      <c r="I62" s="313" t="s">
        <v>18</v>
      </c>
      <c r="J62" s="6">
        <v>0.67185236810499205</v>
      </c>
      <c r="K62" s="6">
        <v>0.130912794947383</v>
      </c>
      <c r="L62" s="6">
        <v>0.197234836947623</v>
      </c>
      <c r="M62" s="6">
        <v>0.85111623769816103</v>
      </c>
      <c r="N62" s="6">
        <v>0.102928203610497</v>
      </c>
      <c r="O62" s="6">
        <v>4.5955558691340402E-2</v>
      </c>
      <c r="P62" s="6">
        <v>0.51038378395230399</v>
      </c>
      <c r="Q62" s="6">
        <v>0.34786662430245202</v>
      </c>
      <c r="R62" s="6">
        <v>0.14174959174524299</v>
      </c>
      <c r="S62" s="6">
        <v>0.965872576671015</v>
      </c>
      <c r="T62" s="6">
        <v>7.4128702815658898E-3</v>
      </c>
      <c r="U62" s="6">
        <v>2.6714553047418401E-2</v>
      </c>
      <c r="V62" s="6">
        <v>0.20790904311352301</v>
      </c>
      <c r="W62" s="6">
        <v>0.53801273940303096</v>
      </c>
      <c r="X62" s="6">
        <v>0.254078217483445</v>
      </c>
      <c r="Y62" s="6">
        <v>0.71958586099579003</v>
      </c>
      <c r="Z62" s="6">
        <v>0.27744468250391202</v>
      </c>
      <c r="AA62" s="6">
        <v>2.9694565002970001E-3</v>
      </c>
      <c r="AB62" s="6">
        <v>0.32542641421065799</v>
      </c>
      <c r="AC62" s="6">
        <v>0.64679462284478995</v>
      </c>
      <c r="AD62" s="6">
        <v>2.77789629445509E-2</v>
      </c>
      <c r="AE62" s="6">
        <v>0.34580838072896303</v>
      </c>
      <c r="AF62" s="6">
        <v>0.34831194070510701</v>
      </c>
      <c r="AG62" s="310">
        <v>0.30587967856592801</v>
      </c>
      <c r="AH62" s="211">
        <v>1.046</v>
      </c>
      <c r="AI62" s="211">
        <v>2.718</v>
      </c>
      <c r="AJ62" s="212">
        <v>5.8979999999999997</v>
      </c>
      <c r="AK62" s="210">
        <v>1.0780000000000001</v>
      </c>
      <c r="AL62" s="210">
        <v>2.7029999999999998</v>
      </c>
      <c r="AM62" s="210">
        <v>5.9660000000000002</v>
      </c>
      <c r="AN62" s="203"/>
      <c r="AO62" s="203"/>
      <c r="AP62" s="203"/>
      <c r="AQ62" s="203"/>
      <c r="AR62" s="203">
        <f t="shared" si="94"/>
        <v>0.69692727427599999</v>
      </c>
      <c r="AS62" s="203">
        <f t="shared" si="95"/>
        <v>0.8518</v>
      </c>
      <c r="AT62" s="203">
        <f t="shared" si="96"/>
        <v>1.041088886996</v>
      </c>
      <c r="AU62" s="203">
        <f t="shared" si="97"/>
        <v>1.8303545495219997</v>
      </c>
      <c r="AV62" s="203">
        <f t="shared" si="98"/>
        <v>2.2370999999999999</v>
      </c>
      <c r="AW62" s="203">
        <f t="shared" si="99"/>
        <v>2.7342333283619995</v>
      </c>
      <c r="AX62" s="203">
        <f t="shared" si="100"/>
        <v>4.4007545552340002</v>
      </c>
      <c r="AY62" s="203">
        <f t="shared" si="101"/>
        <v>5.3787000000000003</v>
      </c>
      <c r="AZ62" s="203">
        <f t="shared" si="102"/>
        <v>6.5739666547139999</v>
      </c>
      <c r="BB62" s="1" t="str">
        <f t="shared" si="14"/>
        <v>P</v>
      </c>
      <c r="BC62" s="1" t="str">
        <f t="shared" si="15"/>
        <v>NA</v>
      </c>
      <c r="BD62" s="1" t="str">
        <f t="shared" si="16"/>
        <v>NA</v>
      </c>
      <c r="BE62" s="1" t="str">
        <f t="shared" si="17"/>
        <v>NO</v>
      </c>
      <c r="BF62" s="1" t="str">
        <f t="shared" si="18"/>
        <v>NO</v>
      </c>
      <c r="BG62" s="1" t="str">
        <f t="shared" si="19"/>
        <v>NO</v>
      </c>
      <c r="BH62" s="1" t="str">
        <f t="shared" si="20"/>
        <v>NO</v>
      </c>
      <c r="BJ62" s="12">
        <v>5</v>
      </c>
      <c r="BK62" s="1" t="str">
        <f t="shared" si="48"/>
        <v>P</v>
      </c>
      <c r="BL62" s="1" t="str">
        <f t="shared" si="21"/>
        <v>NA</v>
      </c>
      <c r="BM62" s="1" t="str">
        <f t="shared" si="22"/>
        <v>NA</v>
      </c>
      <c r="BN62" s="1" t="str">
        <f t="shared" si="23"/>
        <v>NO</v>
      </c>
      <c r="BO62" s="1" t="str">
        <f t="shared" si="24"/>
        <v>NO</v>
      </c>
      <c r="BP62" s="1" t="str">
        <f t="shared" si="25"/>
        <v>NO</v>
      </c>
      <c r="BQ62" s="1" t="str">
        <f t="shared" si="26"/>
        <v>NO</v>
      </c>
      <c r="BS62" s="1" t="str">
        <f t="shared" si="27"/>
        <v>TN</v>
      </c>
      <c r="BT62" s="1" t="str">
        <f t="shared" si="28"/>
        <v>TN</v>
      </c>
      <c r="BU62" s="1" t="str">
        <f t="shared" si="29"/>
        <v>TN</v>
      </c>
      <c r="BV62" s="1" t="str">
        <f t="shared" si="30"/>
        <v>NO</v>
      </c>
      <c r="BW62" s="1" t="str">
        <f t="shared" si="31"/>
        <v>NO</v>
      </c>
      <c r="BX62" s="1" t="str">
        <f t="shared" si="32"/>
        <v>NO</v>
      </c>
      <c r="BY62" s="244" t="str">
        <f t="shared" si="33"/>
        <v>YES</v>
      </c>
      <c r="BZ62" s="244" t="str">
        <f t="shared" si="34"/>
        <v>NO</v>
      </c>
      <c r="CA62" s="244" t="str">
        <f t="shared" si="35"/>
        <v>NO</v>
      </c>
      <c r="CB62" s="244" t="str">
        <f t="shared" si="36"/>
        <v>NO</v>
      </c>
      <c r="CC62" s="244" t="str">
        <f t="shared" si="37"/>
        <v>NO</v>
      </c>
      <c r="CD62" s="244" t="str">
        <f t="shared" si="0"/>
        <v>NO</v>
      </c>
      <c r="CE62" s="1" t="str">
        <f t="shared" si="1"/>
        <v>NO</v>
      </c>
      <c r="CF62" s="1" t="str">
        <f t="shared" si="2"/>
        <v>NO</v>
      </c>
      <c r="CG62" s="1" t="str">
        <f t="shared" si="3"/>
        <v>NO</v>
      </c>
      <c r="CH62" s="1" t="str">
        <f t="shared" si="4"/>
        <v>NO</v>
      </c>
      <c r="CI62" s="244" t="str">
        <f t="shared" si="38"/>
        <v>NO</v>
      </c>
      <c r="CJ62" s="244" t="str">
        <f t="shared" si="39"/>
        <v>NO</v>
      </c>
      <c r="CK62" s="244" t="str">
        <f t="shared" si="40"/>
        <v>NO</v>
      </c>
      <c r="CL62" s="244" t="str">
        <f t="shared" si="41"/>
        <v>NO</v>
      </c>
      <c r="CM62" s="244" t="str">
        <f t="shared" si="42"/>
        <v>NO</v>
      </c>
      <c r="CN62" s="244" t="str">
        <f t="shared" si="43"/>
        <v>NO</v>
      </c>
      <c r="CO62" s="244" t="str">
        <f t="shared" si="44"/>
        <v>NO</v>
      </c>
      <c r="CP62" s="244" t="str">
        <f t="shared" si="45"/>
        <v>NO</v>
      </c>
      <c r="CQ62" s="244" t="str">
        <f t="shared" si="46"/>
        <v>NO</v>
      </c>
      <c r="CR62" s="244" t="str">
        <f t="shared" si="47"/>
        <v>NO</v>
      </c>
    </row>
    <row r="63" spans="1:96">
      <c r="A63" s="9"/>
      <c r="B63" s="6"/>
      <c r="C63" s="6"/>
      <c r="D63" s="6"/>
      <c r="E63" s="6"/>
      <c r="F63" s="6"/>
      <c r="G63" s="6"/>
      <c r="H63" s="310"/>
      <c r="I63" s="313" t="s">
        <v>19</v>
      </c>
      <c r="J63" s="6">
        <v>0.33723502991718501</v>
      </c>
      <c r="K63" s="6">
        <v>0.635926432787702</v>
      </c>
      <c r="L63" s="6">
        <v>2.6838537295112201E-2</v>
      </c>
      <c r="M63" s="6">
        <v>0.83007118718543105</v>
      </c>
      <c r="N63" s="6">
        <v>1.18963472433029E-2</v>
      </c>
      <c r="O63" s="6">
        <v>0.15803246557126499</v>
      </c>
      <c r="P63" s="6">
        <v>0.56703357088359796</v>
      </c>
      <c r="Q63" s="6">
        <v>3.4590835020691997E-2</v>
      </c>
      <c r="R63" s="6">
        <v>0.398375594095709</v>
      </c>
      <c r="S63" s="6">
        <v>0.693067685094509</v>
      </c>
      <c r="T63" s="6">
        <v>0.111040294435422</v>
      </c>
      <c r="U63" s="6">
        <v>0.19589202047006701</v>
      </c>
      <c r="V63" s="6">
        <v>0.17255354993018601</v>
      </c>
      <c r="W63" s="6">
        <v>0.450281345883083</v>
      </c>
      <c r="X63" s="6">
        <v>0.37716510418672999</v>
      </c>
      <c r="Y63" s="6">
        <v>0.118872641943166</v>
      </c>
      <c r="Z63" s="6">
        <v>0.63071593178637397</v>
      </c>
      <c r="AA63" s="6">
        <v>0.25041142627045898</v>
      </c>
      <c r="AB63" s="6">
        <v>0.148080935462228</v>
      </c>
      <c r="AC63" s="6">
        <v>0.78037536829093501</v>
      </c>
      <c r="AD63" s="6">
        <v>7.1543696246835695E-2</v>
      </c>
      <c r="AE63" s="6">
        <v>0.91769015324776604</v>
      </c>
      <c r="AF63" s="6">
        <v>4.6719533378388897E-2</v>
      </c>
      <c r="AG63" s="310">
        <v>3.5590313373844398E-2</v>
      </c>
      <c r="AH63" s="211">
        <v>1.3759999999999999</v>
      </c>
      <c r="AI63" s="211">
        <v>2.9620000000000002</v>
      </c>
      <c r="AJ63" s="212">
        <v>5.4420000000000002</v>
      </c>
      <c r="AK63" s="210">
        <v>1.377</v>
      </c>
      <c r="AL63" s="210">
        <v>2.9350000000000001</v>
      </c>
      <c r="AM63" s="210">
        <v>5.4560000000000004</v>
      </c>
      <c r="AN63" s="203"/>
      <c r="AO63" s="203"/>
      <c r="AP63" s="203"/>
      <c r="AQ63" s="203"/>
      <c r="AR63" s="203">
        <f t="shared" si="94"/>
        <v>0.69692727427599999</v>
      </c>
      <c r="AS63" s="203">
        <f t="shared" si="95"/>
        <v>0.8518</v>
      </c>
      <c r="AT63" s="203">
        <f t="shared" si="96"/>
        <v>1.041088886996</v>
      </c>
      <c r="AU63" s="203">
        <f t="shared" si="97"/>
        <v>1.8303545495219997</v>
      </c>
      <c r="AV63" s="203">
        <f t="shared" si="98"/>
        <v>2.2370999999999999</v>
      </c>
      <c r="AW63" s="203">
        <f t="shared" si="99"/>
        <v>2.7342333283619995</v>
      </c>
      <c r="AX63" s="203">
        <f t="shared" si="100"/>
        <v>4.4007545552340002</v>
      </c>
      <c r="AY63" s="203">
        <f t="shared" si="101"/>
        <v>5.3787000000000003</v>
      </c>
      <c r="AZ63" s="203">
        <f t="shared" si="102"/>
        <v>6.5739666547139999</v>
      </c>
      <c r="BB63" s="1" t="str">
        <f t="shared" si="14"/>
        <v>P</v>
      </c>
      <c r="BC63" s="1" t="str">
        <f t="shared" si="15"/>
        <v>P</v>
      </c>
      <c r="BD63" s="1" t="str">
        <f t="shared" si="16"/>
        <v>NA</v>
      </c>
      <c r="BE63" s="1" t="str">
        <f t="shared" si="17"/>
        <v>NO</v>
      </c>
      <c r="BF63" s="1" t="str">
        <f t="shared" si="18"/>
        <v>NO</v>
      </c>
      <c r="BG63" s="1" t="str">
        <f t="shared" si="19"/>
        <v>NO</v>
      </c>
      <c r="BH63" s="1" t="str">
        <f t="shared" si="20"/>
        <v>NO</v>
      </c>
      <c r="BJ63" s="12">
        <v>10</v>
      </c>
      <c r="BK63" s="1" t="str">
        <f t="shared" si="48"/>
        <v>P</v>
      </c>
      <c r="BL63" s="1" t="str">
        <f t="shared" si="21"/>
        <v>P</v>
      </c>
      <c r="BM63" s="1" t="str">
        <f t="shared" si="22"/>
        <v>NA</v>
      </c>
      <c r="BN63" s="1" t="str">
        <f t="shared" si="23"/>
        <v>NO</v>
      </c>
      <c r="BO63" s="1" t="str">
        <f t="shared" si="24"/>
        <v>NO</v>
      </c>
      <c r="BP63" s="1" t="str">
        <f t="shared" si="25"/>
        <v>NO</v>
      </c>
      <c r="BQ63" s="1" t="str">
        <f t="shared" si="26"/>
        <v>NO</v>
      </c>
      <c r="BS63" s="1" t="str">
        <f t="shared" si="27"/>
        <v>TN</v>
      </c>
      <c r="BT63" s="1" t="str">
        <f t="shared" si="28"/>
        <v>TN</v>
      </c>
      <c r="BU63" s="1" t="str">
        <f t="shared" si="29"/>
        <v>TN</v>
      </c>
      <c r="BV63" s="1" t="str">
        <f t="shared" si="30"/>
        <v>NO</v>
      </c>
      <c r="BW63" s="1" t="str">
        <f t="shared" si="31"/>
        <v>NO</v>
      </c>
      <c r="BX63" s="1" t="str">
        <f t="shared" si="32"/>
        <v>NO</v>
      </c>
      <c r="BY63" s="244" t="str">
        <f t="shared" si="33"/>
        <v>YES</v>
      </c>
      <c r="BZ63" s="244" t="str">
        <f t="shared" si="34"/>
        <v>NO</v>
      </c>
      <c r="CA63" s="244" t="str">
        <f t="shared" si="35"/>
        <v>NO</v>
      </c>
      <c r="CB63" s="244" t="str">
        <f t="shared" si="36"/>
        <v>NO</v>
      </c>
      <c r="CC63" s="244" t="str">
        <f t="shared" si="37"/>
        <v>NO</v>
      </c>
      <c r="CD63" s="244" t="str">
        <f t="shared" si="0"/>
        <v>NO</v>
      </c>
      <c r="CE63" s="1" t="str">
        <f t="shared" si="1"/>
        <v>NO</v>
      </c>
      <c r="CF63" s="1" t="str">
        <f t="shared" si="2"/>
        <v>NO</v>
      </c>
      <c r="CG63" s="1" t="str">
        <f t="shared" si="3"/>
        <v>NO</v>
      </c>
      <c r="CH63" s="1" t="str">
        <f t="shared" si="4"/>
        <v>NO</v>
      </c>
      <c r="CI63" s="244" t="str">
        <f t="shared" si="38"/>
        <v>NO</v>
      </c>
      <c r="CJ63" s="244" t="str">
        <f t="shared" si="39"/>
        <v>NO</v>
      </c>
      <c r="CK63" s="244" t="str">
        <f t="shared" si="40"/>
        <v>NO</v>
      </c>
      <c r="CL63" s="244" t="str">
        <f t="shared" si="41"/>
        <v>NO</v>
      </c>
      <c r="CM63" s="244" t="str">
        <f t="shared" si="42"/>
        <v>NO</v>
      </c>
      <c r="CN63" s="244" t="str">
        <f t="shared" si="43"/>
        <v>NO</v>
      </c>
      <c r="CO63" s="244" t="str">
        <f t="shared" si="44"/>
        <v>NO</v>
      </c>
      <c r="CP63" s="244" t="str">
        <f t="shared" si="45"/>
        <v>NO</v>
      </c>
      <c r="CQ63" s="244" t="str">
        <f t="shared" si="46"/>
        <v>NO</v>
      </c>
      <c r="CR63" s="244" t="str">
        <f t="shared" si="47"/>
        <v>NO</v>
      </c>
    </row>
    <row r="64" spans="1:96" ht="16.5" thickBot="1">
      <c r="A64" s="10"/>
      <c r="B64" s="8"/>
      <c r="C64" s="8"/>
      <c r="D64" s="8"/>
      <c r="E64" s="8"/>
      <c r="F64" s="8"/>
      <c r="G64" s="8"/>
      <c r="H64" s="311"/>
      <c r="I64" s="314" t="s">
        <v>42</v>
      </c>
      <c r="J64" s="8">
        <v>0.94896658018386104</v>
      </c>
      <c r="K64" s="8">
        <v>4.2594065249225099E-2</v>
      </c>
      <c r="L64" s="8">
        <v>8.4393545669130196E-3</v>
      </c>
      <c r="M64" s="8">
        <v>0.142073829781653</v>
      </c>
      <c r="N64" s="8">
        <v>0.32675317162415801</v>
      </c>
      <c r="O64" s="8">
        <v>0.53117299859418798</v>
      </c>
      <c r="P64" s="8">
        <v>0.74448724464205895</v>
      </c>
      <c r="Q64" s="8">
        <v>0.21042912764862801</v>
      </c>
      <c r="R64" s="8">
        <v>4.5083627709311999E-2</v>
      </c>
      <c r="S64" s="8">
        <v>0.83101555732293397</v>
      </c>
      <c r="T64" s="8">
        <v>8.4279000207103993E-2</v>
      </c>
      <c r="U64" s="8">
        <v>8.47054424699617E-2</v>
      </c>
      <c r="V64" s="8">
        <v>0.12538590162605301</v>
      </c>
      <c r="W64" s="8">
        <v>0.75211766714371997</v>
      </c>
      <c r="X64" s="8">
        <v>0.12249643123022499</v>
      </c>
      <c r="Y64" s="8">
        <v>0.37765147430971702</v>
      </c>
      <c r="Z64" s="8">
        <v>0.329167363535741</v>
      </c>
      <c r="AA64" s="8">
        <v>0.29318116215454099</v>
      </c>
      <c r="AB64" s="8">
        <v>0.328907832561387</v>
      </c>
      <c r="AC64" s="8">
        <v>0.42737690992086103</v>
      </c>
      <c r="AD64" s="8">
        <v>0.24371525751775</v>
      </c>
      <c r="AE64" s="8">
        <v>8.1323655131774794E-2</v>
      </c>
      <c r="AF64" s="8">
        <v>8.40896819272621E-2</v>
      </c>
      <c r="AG64" s="311">
        <v>0.83458666294096295</v>
      </c>
      <c r="AH64" s="213">
        <v>0.78900000000000003</v>
      </c>
      <c r="AI64" s="213">
        <v>2.7309999999999999</v>
      </c>
      <c r="AJ64" s="214">
        <v>6.4420000000000002</v>
      </c>
      <c r="AK64" s="210">
        <v>0.77700000000000002</v>
      </c>
      <c r="AL64" s="210">
        <v>2.722</v>
      </c>
      <c r="AM64" s="210">
        <v>6.3650000000000002</v>
      </c>
      <c r="AN64" s="203"/>
      <c r="AO64" s="203"/>
      <c r="AP64" s="203"/>
      <c r="AQ64" s="203"/>
      <c r="AR64" s="203">
        <f t="shared" si="94"/>
        <v>0.69692727427599999</v>
      </c>
      <c r="AS64" s="203">
        <f t="shared" si="95"/>
        <v>0.8518</v>
      </c>
      <c r="AT64" s="203">
        <f t="shared" si="96"/>
        <v>1.041088886996</v>
      </c>
      <c r="AU64" s="203">
        <f t="shared" si="97"/>
        <v>1.8303545495219997</v>
      </c>
      <c r="AV64" s="203">
        <f t="shared" si="98"/>
        <v>2.2370999999999999</v>
      </c>
      <c r="AW64" s="203">
        <f t="shared" si="99"/>
        <v>2.7342333283619995</v>
      </c>
      <c r="AX64" s="203">
        <f t="shared" si="100"/>
        <v>4.4007545552340002</v>
      </c>
      <c r="AY64" s="203">
        <f t="shared" si="101"/>
        <v>5.3787000000000003</v>
      </c>
      <c r="AZ64" s="203">
        <f t="shared" si="102"/>
        <v>6.5739666547139999</v>
      </c>
      <c r="BB64" s="1" t="str">
        <f t="shared" si="14"/>
        <v>NP</v>
      </c>
      <c r="BC64" s="1" t="str">
        <f t="shared" si="15"/>
        <v>NA</v>
      </c>
      <c r="BD64" s="1" t="str">
        <f t="shared" si="16"/>
        <v>NA</v>
      </c>
      <c r="BE64" s="1" t="str">
        <f t="shared" si="17"/>
        <v>NO</v>
      </c>
      <c r="BF64" s="1" t="str">
        <f t="shared" si="18"/>
        <v>NO</v>
      </c>
      <c r="BG64" s="1" t="str">
        <f t="shared" si="19"/>
        <v>NO</v>
      </c>
      <c r="BH64" s="1" t="str">
        <f t="shared" si="20"/>
        <v>YES</v>
      </c>
      <c r="BJ64" s="12">
        <v>17</v>
      </c>
      <c r="BK64" s="1" t="str">
        <f t="shared" si="48"/>
        <v>NP</v>
      </c>
      <c r="BL64" s="1" t="str">
        <f t="shared" si="21"/>
        <v>NA</v>
      </c>
      <c r="BM64" s="1" t="str">
        <f t="shared" si="22"/>
        <v>NA</v>
      </c>
      <c r="BN64" s="1" t="str">
        <f t="shared" si="23"/>
        <v>NO</v>
      </c>
      <c r="BO64" s="1" t="str">
        <f t="shared" si="24"/>
        <v>NO</v>
      </c>
      <c r="BP64" s="1" t="str">
        <f t="shared" si="25"/>
        <v>NO</v>
      </c>
      <c r="BQ64" s="1" t="str">
        <f t="shared" si="26"/>
        <v>YES</v>
      </c>
      <c r="BS64" s="1" t="str">
        <f t="shared" si="27"/>
        <v>TP</v>
      </c>
      <c r="BT64" s="1" t="str">
        <f t="shared" si="28"/>
        <v>TN</v>
      </c>
      <c r="BU64" s="1" t="str">
        <f t="shared" si="29"/>
        <v>TN</v>
      </c>
      <c r="BV64" s="1" t="str">
        <f t="shared" si="30"/>
        <v>NO</v>
      </c>
      <c r="BW64" s="1" t="str">
        <f t="shared" si="31"/>
        <v>NO</v>
      </c>
      <c r="BX64" s="1" t="str">
        <f t="shared" si="32"/>
        <v>YES</v>
      </c>
      <c r="BY64" s="244" t="str">
        <f t="shared" si="33"/>
        <v>YES</v>
      </c>
      <c r="BZ64" s="244" t="str">
        <f t="shared" si="34"/>
        <v>NO</v>
      </c>
      <c r="CA64" s="244" t="str">
        <f t="shared" si="35"/>
        <v>NO</v>
      </c>
      <c r="CB64" s="244" t="str">
        <f t="shared" si="36"/>
        <v>NO</v>
      </c>
      <c r="CC64" s="244" t="str">
        <f t="shared" si="37"/>
        <v>NO</v>
      </c>
      <c r="CD64" s="244" t="str">
        <f t="shared" si="0"/>
        <v>NO</v>
      </c>
      <c r="CE64" s="1" t="str">
        <f t="shared" si="1"/>
        <v>NO</v>
      </c>
      <c r="CF64" s="1" t="str">
        <f t="shared" si="2"/>
        <v>NO</v>
      </c>
      <c r="CG64" s="1" t="str">
        <f t="shared" si="3"/>
        <v>NO</v>
      </c>
      <c r="CH64" s="1" t="str">
        <f t="shared" si="4"/>
        <v>NO</v>
      </c>
      <c r="CI64" s="244" t="str">
        <f t="shared" si="38"/>
        <v>NO</v>
      </c>
      <c r="CJ64" s="244" t="str">
        <f t="shared" si="39"/>
        <v>NO</v>
      </c>
      <c r="CK64" s="244" t="str">
        <f t="shared" si="40"/>
        <v>NO</v>
      </c>
      <c r="CL64" s="244" t="str">
        <f t="shared" si="41"/>
        <v>NO</v>
      </c>
      <c r="CM64" s="244" t="str">
        <f t="shared" si="42"/>
        <v>NO</v>
      </c>
      <c r="CN64" s="244" t="str">
        <f t="shared" si="43"/>
        <v>NO</v>
      </c>
      <c r="CO64" s="244" t="str">
        <f t="shared" si="44"/>
        <v>NO</v>
      </c>
      <c r="CP64" s="244" t="str">
        <f t="shared" si="45"/>
        <v>NO</v>
      </c>
      <c r="CQ64" s="244" t="str">
        <f t="shared" si="46"/>
        <v>NO</v>
      </c>
      <c r="CR64" s="244" t="str">
        <f t="shared" si="47"/>
        <v>NO</v>
      </c>
    </row>
    <row r="65" spans="1:96">
      <c r="A65" s="61">
        <v>30</v>
      </c>
      <c r="B65" s="62">
        <v>60</v>
      </c>
      <c r="C65" s="62">
        <v>2</v>
      </c>
      <c r="D65" s="62">
        <v>0.5</v>
      </c>
      <c r="E65" s="62">
        <v>1342203</v>
      </c>
      <c r="F65" s="62">
        <f>E65/1000/60</f>
        <v>22.370049999999999</v>
      </c>
      <c r="G65" s="62">
        <v>6</v>
      </c>
      <c r="H65" s="63">
        <f>G65/B65*100</f>
        <v>10</v>
      </c>
      <c r="I65" s="312" t="s">
        <v>95</v>
      </c>
      <c r="J65" s="69">
        <v>0.92044621533524795</v>
      </c>
      <c r="K65" s="69">
        <v>5.2893076772810597E-2</v>
      </c>
      <c r="L65" s="69">
        <v>2.6660707891940499E-2</v>
      </c>
      <c r="M65" s="69">
        <v>0.69703441422322598</v>
      </c>
      <c r="N65" s="69">
        <v>0.198940886711134</v>
      </c>
      <c r="O65" s="69">
        <v>0.10402469906563901</v>
      </c>
      <c r="P65" s="69">
        <v>0.88220596327901701</v>
      </c>
      <c r="Q65" s="69">
        <v>3.5926807153665502E-2</v>
      </c>
      <c r="R65" s="69">
        <v>8.1867229567316999E-2</v>
      </c>
      <c r="S65" s="69">
        <v>0.465207360175867</v>
      </c>
      <c r="T65" s="69">
        <v>0.34000600996906899</v>
      </c>
      <c r="U65" s="69">
        <v>0.19478662985506201</v>
      </c>
      <c r="V65" s="69">
        <v>0.59013521021111104</v>
      </c>
      <c r="W65" s="69">
        <v>0.13108469454072599</v>
      </c>
      <c r="X65" s="69">
        <v>0.278780095248161</v>
      </c>
      <c r="Y65" s="69">
        <v>0.435597143220463</v>
      </c>
      <c r="Z65" s="69">
        <v>0.11136434495929801</v>
      </c>
      <c r="AA65" s="69">
        <v>0.45303851182023702</v>
      </c>
      <c r="AB65" s="69">
        <v>0.22529120706205899</v>
      </c>
      <c r="AC65" s="69">
        <v>0.50956079176945401</v>
      </c>
      <c r="AD65" s="69">
        <v>0.26514800116848503</v>
      </c>
      <c r="AE65" s="69">
        <v>0.182710721093956</v>
      </c>
      <c r="AF65" s="69">
        <v>0.43529740477041101</v>
      </c>
      <c r="AG65" s="309">
        <v>0.38199187413563102</v>
      </c>
      <c r="AH65" s="208">
        <v>1.181</v>
      </c>
      <c r="AI65" s="208">
        <v>3.2389999999999999</v>
      </c>
      <c r="AJ65" s="209">
        <v>6.3230000000000004</v>
      </c>
      <c r="AK65" s="210">
        <v>1.27</v>
      </c>
      <c r="AL65" s="210">
        <v>3.1880000000000002</v>
      </c>
      <c r="AM65" s="210">
        <v>6.2720000000000002</v>
      </c>
      <c r="AN65" s="203">
        <v>1.2084999999999999</v>
      </c>
      <c r="AO65" s="203">
        <v>2.7267999999999999</v>
      </c>
      <c r="AP65" s="203">
        <v>5.8274999999999997</v>
      </c>
      <c r="AQ65" s="203"/>
      <c r="AR65" s="203">
        <f>$AN$25*0.81818182</f>
        <v>0.98877272946999983</v>
      </c>
      <c r="AS65" s="203">
        <f>$AN$25</f>
        <v>1.2084999999999999</v>
      </c>
      <c r="AT65" s="203">
        <f>$AN$25*1.22222222</f>
        <v>1.4770555528699998</v>
      </c>
      <c r="AU65" s="203">
        <f>$AO$25*0.81818182</f>
        <v>2.2310181867759997</v>
      </c>
      <c r="AV65" s="203">
        <f>$AO$25</f>
        <v>2.7267999999999999</v>
      </c>
      <c r="AW65" s="203">
        <f>$AO$25*1.22222222</f>
        <v>3.3327555494959995</v>
      </c>
      <c r="AX65" s="203">
        <f>$AP$25*0.81818182</f>
        <v>4.7679545560499994</v>
      </c>
      <c r="AY65" s="203">
        <f>$AP$25</f>
        <v>5.8274999999999997</v>
      </c>
      <c r="AZ65" s="203">
        <f>$AP$25*1.22222222</f>
        <v>7.1224999870499994</v>
      </c>
      <c r="BB65" s="1" t="str">
        <f t="shared" si="14"/>
        <v>NP</v>
      </c>
      <c r="BC65" s="1" t="str">
        <f t="shared" si="15"/>
        <v>NA</v>
      </c>
      <c r="BD65" s="1" t="str">
        <f t="shared" si="16"/>
        <v>NA</v>
      </c>
      <c r="BE65" s="1" t="str">
        <f t="shared" si="17"/>
        <v>NO</v>
      </c>
      <c r="BF65" s="1" t="str">
        <f t="shared" si="18"/>
        <v>NO</v>
      </c>
      <c r="BG65" s="1" t="str">
        <f t="shared" si="19"/>
        <v>NO</v>
      </c>
      <c r="BH65" s="1" t="str">
        <f t="shared" si="20"/>
        <v>YES</v>
      </c>
      <c r="BJ65" s="1">
        <v>28</v>
      </c>
      <c r="BK65" s="1" t="str">
        <f t="shared" si="48"/>
        <v>NA</v>
      </c>
      <c r="BL65" s="1" t="str">
        <f t="shared" si="21"/>
        <v>NA</v>
      </c>
      <c r="BM65" s="1" t="str">
        <f t="shared" si="22"/>
        <v>NA</v>
      </c>
      <c r="BN65" s="1" t="str">
        <f t="shared" si="23"/>
        <v>NO</v>
      </c>
      <c r="BO65" s="1" t="str">
        <f t="shared" si="24"/>
        <v>NO</v>
      </c>
      <c r="BP65" s="1" t="str">
        <f t="shared" si="25"/>
        <v>NO</v>
      </c>
      <c r="BQ65" s="1" t="str">
        <f t="shared" si="26"/>
        <v>YES</v>
      </c>
      <c r="BS65" s="1" t="str">
        <f t="shared" si="27"/>
        <v>FP</v>
      </c>
      <c r="BT65" s="1" t="str">
        <f t="shared" si="28"/>
        <v>TN</v>
      </c>
      <c r="BU65" s="1" t="str">
        <f t="shared" si="29"/>
        <v>TN</v>
      </c>
      <c r="BV65" s="1" t="str">
        <f t="shared" si="30"/>
        <v>NO</v>
      </c>
      <c r="BW65" s="1" t="str">
        <f t="shared" si="31"/>
        <v>NO</v>
      </c>
      <c r="BX65" s="1" t="str">
        <f t="shared" si="32"/>
        <v>NO</v>
      </c>
      <c r="BY65" s="244" t="str">
        <f t="shared" si="33"/>
        <v>YES</v>
      </c>
      <c r="BZ65" s="244" t="str">
        <f t="shared" si="34"/>
        <v>NO</v>
      </c>
      <c r="CA65" s="244" t="str">
        <f t="shared" si="35"/>
        <v>NO</v>
      </c>
      <c r="CB65" s="244" t="str">
        <f t="shared" si="36"/>
        <v>NO</v>
      </c>
      <c r="CC65" s="244" t="str">
        <f t="shared" si="37"/>
        <v>NO</v>
      </c>
      <c r="CD65" s="244" t="str">
        <f t="shared" si="0"/>
        <v>YES</v>
      </c>
      <c r="CE65" s="1" t="str">
        <f t="shared" si="1"/>
        <v>NO</v>
      </c>
      <c r="CF65" s="1" t="str">
        <f t="shared" si="2"/>
        <v>NO</v>
      </c>
      <c r="CG65" s="1" t="str">
        <f t="shared" si="3"/>
        <v>NO</v>
      </c>
      <c r="CH65" s="1" t="str">
        <f t="shared" si="4"/>
        <v>YES</v>
      </c>
      <c r="CI65" s="244" t="str">
        <f t="shared" si="38"/>
        <v>NO</v>
      </c>
      <c r="CJ65" s="244" t="str">
        <f t="shared" si="39"/>
        <v>NO</v>
      </c>
      <c r="CK65" s="244" t="str">
        <f t="shared" si="40"/>
        <v>NO</v>
      </c>
      <c r="CL65" s="244" t="str">
        <f t="shared" si="41"/>
        <v>NO</v>
      </c>
      <c r="CM65" s="244" t="str">
        <f t="shared" si="42"/>
        <v>NO</v>
      </c>
      <c r="CN65" s="244" t="str">
        <f t="shared" si="43"/>
        <v>YES</v>
      </c>
      <c r="CO65" s="244" t="str">
        <f t="shared" si="44"/>
        <v>NO</v>
      </c>
      <c r="CP65" s="244" t="str">
        <f t="shared" si="45"/>
        <v>NO</v>
      </c>
      <c r="CQ65" s="244" t="str">
        <f t="shared" si="46"/>
        <v>NO</v>
      </c>
      <c r="CR65" s="244" t="str">
        <f t="shared" si="47"/>
        <v>YES</v>
      </c>
    </row>
    <row r="66" spans="1:96">
      <c r="A66" s="9"/>
      <c r="B66" s="6"/>
      <c r="C66" s="6"/>
      <c r="D66" s="6"/>
      <c r="E66" s="6"/>
      <c r="F66" s="6"/>
      <c r="G66" s="6"/>
      <c r="H66" s="310"/>
      <c r="I66" s="313" t="s">
        <v>13</v>
      </c>
      <c r="J66" s="6">
        <v>0.82527023369629704</v>
      </c>
      <c r="K66" s="6">
        <v>0.119204555276075</v>
      </c>
      <c r="L66" s="6">
        <v>5.5525211027627003E-2</v>
      </c>
      <c r="M66" s="6">
        <v>0.60238979980278096</v>
      </c>
      <c r="N66" s="6">
        <v>0.34697346536986501</v>
      </c>
      <c r="O66" s="6">
        <v>5.0636734827353501E-2</v>
      </c>
      <c r="P66" s="6">
        <v>0.81372577910168997</v>
      </c>
      <c r="Q66" s="6">
        <v>0.11020104858280499</v>
      </c>
      <c r="R66" s="6">
        <v>7.6073172315503798E-2</v>
      </c>
      <c r="S66" s="6">
        <v>0.114851605633885</v>
      </c>
      <c r="T66" s="6">
        <v>0.49763018795508401</v>
      </c>
      <c r="U66" s="6">
        <v>0.38751820641103002</v>
      </c>
      <c r="V66" s="6">
        <v>0.144456478636522</v>
      </c>
      <c r="W66" s="6">
        <v>0.28198453738568402</v>
      </c>
      <c r="X66" s="6">
        <v>0.57355898397779204</v>
      </c>
      <c r="Y66" s="6">
        <v>0.37580860557905199</v>
      </c>
      <c r="Z66" s="6">
        <v>0.22555909007717601</v>
      </c>
      <c r="AA66" s="6">
        <v>0.39863230434377001</v>
      </c>
      <c r="AB66" s="6">
        <v>0.68907955869103599</v>
      </c>
      <c r="AC66" s="6">
        <v>0.18714653020326999</v>
      </c>
      <c r="AD66" s="6">
        <v>0.123773911105693</v>
      </c>
      <c r="AE66" s="6">
        <v>0.65003985030071199</v>
      </c>
      <c r="AF66" s="6">
        <v>0.33309554308186901</v>
      </c>
      <c r="AG66" s="310">
        <v>1.68646066174176E-2</v>
      </c>
      <c r="AH66" s="211">
        <v>1.508</v>
      </c>
      <c r="AI66" s="211">
        <v>3.5720000000000001</v>
      </c>
      <c r="AJ66" s="212">
        <v>5.7519999999999998</v>
      </c>
      <c r="AK66" s="210">
        <v>1.585</v>
      </c>
      <c r="AL66" s="210">
        <v>3.758</v>
      </c>
      <c r="AM66" s="210">
        <v>5.8410000000000002</v>
      </c>
      <c r="AN66" s="203"/>
      <c r="AO66" s="203"/>
      <c r="AP66" s="203"/>
      <c r="AQ66" s="203"/>
      <c r="AR66" s="203">
        <f t="shared" ref="AR66:AR73" si="103">$AN$25*0.81818182</f>
        <v>0.98877272946999983</v>
      </c>
      <c r="AS66" s="203">
        <f t="shared" ref="AS66:AS73" si="104">$AN$25</f>
        <v>1.2084999999999999</v>
      </c>
      <c r="AT66" s="203">
        <f t="shared" ref="AT66:AT73" si="105">$AN$25*1.22222222</f>
        <v>1.4770555528699998</v>
      </c>
      <c r="AU66" s="203">
        <f t="shared" ref="AU66:AU73" si="106">$AO$25*0.81818182</f>
        <v>2.2310181867759997</v>
      </c>
      <c r="AV66" s="203">
        <f t="shared" ref="AV66:AV73" si="107">$AO$25</f>
        <v>2.7267999999999999</v>
      </c>
      <c r="AW66" s="203">
        <f t="shared" ref="AW66:AW73" si="108">$AO$25*1.22222222</f>
        <v>3.3327555494959995</v>
      </c>
      <c r="AX66" s="203">
        <f t="shared" ref="AX66:AX73" si="109">$AP$25*0.81818182</f>
        <v>4.7679545560499994</v>
      </c>
      <c r="AY66" s="203">
        <f t="shared" ref="AY66:AY73" si="110">$AP$25</f>
        <v>5.8274999999999997</v>
      </c>
      <c r="AZ66" s="203">
        <f t="shared" ref="AZ66:AZ73" si="111">$AP$25*1.22222222</f>
        <v>7.1224999870499994</v>
      </c>
      <c r="BB66" s="1" t="str">
        <f t="shared" si="14"/>
        <v>P</v>
      </c>
      <c r="BC66" s="1" t="str">
        <f t="shared" si="15"/>
        <v>P</v>
      </c>
      <c r="BD66" s="1" t="str">
        <f t="shared" si="16"/>
        <v>NP</v>
      </c>
      <c r="BE66" s="1" t="str">
        <f t="shared" si="17"/>
        <v>NO</v>
      </c>
      <c r="BF66" s="1" t="str">
        <f t="shared" si="18"/>
        <v>NO</v>
      </c>
      <c r="BG66" s="1" t="str">
        <f t="shared" si="19"/>
        <v>NO</v>
      </c>
      <c r="BH66" s="1" t="str">
        <f t="shared" si="20"/>
        <v>NO</v>
      </c>
      <c r="BJ66" s="1">
        <v>11</v>
      </c>
      <c r="BK66" s="1" t="str">
        <f t="shared" si="48"/>
        <v>P</v>
      </c>
      <c r="BL66" s="1" t="str">
        <f t="shared" si="21"/>
        <v>P</v>
      </c>
      <c r="BM66" s="1" t="str">
        <f t="shared" si="22"/>
        <v>NA</v>
      </c>
      <c r="BN66" s="1" t="str">
        <f t="shared" si="23"/>
        <v>NO</v>
      </c>
      <c r="BO66" s="1" t="str">
        <f t="shared" si="24"/>
        <v>NO</v>
      </c>
      <c r="BP66" s="1" t="str">
        <f t="shared" si="25"/>
        <v>NO</v>
      </c>
      <c r="BQ66" s="1" t="str">
        <f t="shared" si="26"/>
        <v>NO</v>
      </c>
      <c r="BS66" s="1" t="str">
        <f t="shared" si="27"/>
        <v>TN</v>
      </c>
      <c r="BT66" s="1" t="str">
        <f t="shared" si="28"/>
        <v>TN</v>
      </c>
      <c r="BU66" s="1" t="str">
        <f t="shared" si="29"/>
        <v>FP</v>
      </c>
      <c r="BV66" s="1" t="str">
        <f t="shared" si="30"/>
        <v>NO</v>
      </c>
      <c r="BW66" s="1" t="str">
        <f t="shared" si="31"/>
        <v>NO</v>
      </c>
      <c r="BX66" s="1" t="str">
        <f t="shared" si="32"/>
        <v>NO</v>
      </c>
      <c r="BY66" s="244" t="str">
        <f t="shared" si="33"/>
        <v>YES</v>
      </c>
      <c r="BZ66" s="244" t="str">
        <f t="shared" si="34"/>
        <v>NO</v>
      </c>
      <c r="CA66" s="244" t="str">
        <f t="shared" si="35"/>
        <v>NO</v>
      </c>
      <c r="CB66" s="244" t="str">
        <f t="shared" si="36"/>
        <v>NO</v>
      </c>
      <c r="CC66" s="244" t="str">
        <f t="shared" si="37"/>
        <v>NO</v>
      </c>
      <c r="CD66" s="244" t="str">
        <f t="shared" si="0"/>
        <v>YES</v>
      </c>
      <c r="CE66" s="1" t="str">
        <f t="shared" si="1"/>
        <v>NO</v>
      </c>
      <c r="CF66" s="1" t="str">
        <f t="shared" si="2"/>
        <v>NO</v>
      </c>
      <c r="CG66" s="1" t="str">
        <f t="shared" si="3"/>
        <v>NO</v>
      </c>
      <c r="CH66" s="1" t="str">
        <f t="shared" si="4"/>
        <v>YES</v>
      </c>
      <c r="CI66" s="244" t="str">
        <f t="shared" si="38"/>
        <v>NO</v>
      </c>
      <c r="CJ66" s="244" t="str">
        <f t="shared" si="39"/>
        <v>NO</v>
      </c>
      <c r="CK66" s="244" t="str">
        <f t="shared" si="40"/>
        <v>NO</v>
      </c>
      <c r="CL66" s="244" t="str">
        <f t="shared" si="41"/>
        <v>NO</v>
      </c>
      <c r="CM66" s="244" t="str">
        <f t="shared" si="42"/>
        <v>NO</v>
      </c>
      <c r="CN66" s="244" t="str">
        <f t="shared" si="43"/>
        <v>YES</v>
      </c>
      <c r="CO66" s="244" t="str">
        <f t="shared" si="44"/>
        <v>NO</v>
      </c>
      <c r="CP66" s="244" t="str">
        <f t="shared" si="45"/>
        <v>NO</v>
      </c>
      <c r="CQ66" s="244" t="str">
        <f t="shared" si="46"/>
        <v>NO</v>
      </c>
      <c r="CR66" s="244" t="str">
        <f t="shared" si="47"/>
        <v>YES</v>
      </c>
    </row>
    <row r="67" spans="1:96">
      <c r="A67" s="9"/>
      <c r="B67" s="6"/>
      <c r="C67" s="6"/>
      <c r="D67" s="6"/>
      <c r="E67" s="6"/>
      <c r="F67" s="6"/>
      <c r="G67" s="6"/>
      <c r="H67" s="310"/>
      <c r="I67" s="313" t="s">
        <v>14</v>
      </c>
      <c r="J67" s="6">
        <v>0.934377561110316</v>
      </c>
      <c r="K67" s="6">
        <v>2.5915900610889902E-3</v>
      </c>
      <c r="L67" s="6">
        <v>6.3030848828594402E-2</v>
      </c>
      <c r="M67" s="6">
        <v>0.50796363965814995</v>
      </c>
      <c r="N67" s="6">
        <v>0.28910223540978602</v>
      </c>
      <c r="O67" s="6">
        <v>0.202934124932062</v>
      </c>
      <c r="P67" s="6">
        <v>4.6351794054501898E-2</v>
      </c>
      <c r="Q67" s="6">
        <v>0.53176305256416101</v>
      </c>
      <c r="R67" s="6">
        <v>0.42188515338133598</v>
      </c>
      <c r="S67" s="6">
        <v>0.41134485852357</v>
      </c>
      <c r="T67" s="6">
        <v>0.258205216646611</v>
      </c>
      <c r="U67" s="6">
        <v>0.330449924829818</v>
      </c>
      <c r="V67" s="6">
        <v>3.1442899611021702E-2</v>
      </c>
      <c r="W67" s="6">
        <v>0.76761116649730199</v>
      </c>
      <c r="X67" s="6">
        <v>0.200945933891675</v>
      </c>
      <c r="Y67" s="6">
        <v>0.92659593957541597</v>
      </c>
      <c r="Z67" s="6">
        <v>1.28361820183943E-2</v>
      </c>
      <c r="AA67" s="6">
        <v>6.0567878406189699E-2</v>
      </c>
      <c r="AB67" s="6">
        <v>0.42862820619511399</v>
      </c>
      <c r="AC67" s="6">
        <v>0.449235908865666</v>
      </c>
      <c r="AD67" s="6">
        <v>0.122135884939218</v>
      </c>
      <c r="AE67" s="6">
        <v>0.95640831379097802</v>
      </c>
      <c r="AF67" s="6">
        <v>1.62097359581292E-2</v>
      </c>
      <c r="AG67" s="310">
        <v>2.7381950250892101E-2</v>
      </c>
      <c r="AH67" s="211">
        <v>1.8759999999999999</v>
      </c>
      <c r="AI67" s="211">
        <v>2.9590000000000001</v>
      </c>
      <c r="AJ67" s="212">
        <v>5.6849999999999996</v>
      </c>
      <c r="AK67" s="210">
        <v>1.8620000000000001</v>
      </c>
      <c r="AL67" s="210">
        <v>2.923</v>
      </c>
      <c r="AM67" s="210">
        <v>5.7519999999999998</v>
      </c>
      <c r="AN67" s="203"/>
      <c r="AO67" s="203"/>
      <c r="AP67" s="203"/>
      <c r="AQ67" s="203"/>
      <c r="AR67" s="203">
        <f t="shared" si="103"/>
        <v>0.98877272946999983</v>
      </c>
      <c r="AS67" s="203">
        <f t="shared" si="104"/>
        <v>1.2084999999999999</v>
      </c>
      <c r="AT67" s="203">
        <f t="shared" si="105"/>
        <v>1.4770555528699998</v>
      </c>
      <c r="AU67" s="203">
        <f t="shared" si="106"/>
        <v>2.2310181867759997</v>
      </c>
      <c r="AV67" s="203">
        <f t="shared" si="107"/>
        <v>2.7267999999999999</v>
      </c>
      <c r="AW67" s="203">
        <f t="shared" si="108"/>
        <v>3.3327555494959995</v>
      </c>
      <c r="AX67" s="203">
        <f t="shared" si="109"/>
        <v>4.7679545560499994</v>
      </c>
      <c r="AY67" s="203">
        <f t="shared" si="110"/>
        <v>5.8274999999999997</v>
      </c>
      <c r="AZ67" s="203">
        <f t="shared" si="111"/>
        <v>7.1224999870499994</v>
      </c>
      <c r="BB67" s="1" t="str">
        <f t="shared" si="14"/>
        <v>P</v>
      </c>
      <c r="BC67" s="1" t="str">
        <f t="shared" si="15"/>
        <v>NA</v>
      </c>
      <c r="BD67" s="1" t="str">
        <f t="shared" si="16"/>
        <v>NP</v>
      </c>
      <c r="BE67" s="1" t="str">
        <f t="shared" si="17"/>
        <v>NO</v>
      </c>
      <c r="BF67" s="1" t="str">
        <f t="shared" si="18"/>
        <v>NO</v>
      </c>
      <c r="BG67" s="1" t="str">
        <f t="shared" si="19"/>
        <v>NO</v>
      </c>
      <c r="BH67" s="1" t="str">
        <f t="shared" si="20"/>
        <v>NO</v>
      </c>
      <c r="BJ67" s="1">
        <v>10</v>
      </c>
      <c r="BK67" s="1" t="str">
        <f t="shared" si="48"/>
        <v>P</v>
      </c>
      <c r="BL67" s="1" t="str">
        <f t="shared" si="21"/>
        <v>NA</v>
      </c>
      <c r="BM67" s="1" t="str">
        <f t="shared" si="22"/>
        <v>NP</v>
      </c>
      <c r="BN67" s="1" t="str">
        <f t="shared" si="23"/>
        <v>NO</v>
      </c>
      <c r="BO67" s="1" t="str">
        <f t="shared" si="24"/>
        <v>NO</v>
      </c>
      <c r="BP67" s="1" t="str">
        <f t="shared" si="25"/>
        <v>NO</v>
      </c>
      <c r="BQ67" s="1" t="str">
        <f t="shared" si="26"/>
        <v>NO</v>
      </c>
      <c r="BS67" s="1" t="str">
        <f t="shared" si="27"/>
        <v>TN</v>
      </c>
      <c r="BT67" s="1" t="str">
        <f t="shared" si="28"/>
        <v>TN</v>
      </c>
      <c r="BU67" s="1" t="str">
        <f t="shared" si="29"/>
        <v>TP</v>
      </c>
      <c r="BV67" s="1" t="str">
        <f t="shared" si="30"/>
        <v>NO</v>
      </c>
      <c r="BW67" s="1" t="str">
        <f t="shared" si="31"/>
        <v>NO</v>
      </c>
      <c r="BX67" s="1" t="str">
        <f t="shared" si="32"/>
        <v>YES</v>
      </c>
      <c r="BY67" s="244" t="str">
        <f t="shared" si="33"/>
        <v>YES</v>
      </c>
      <c r="BZ67" s="244" t="str">
        <f t="shared" si="34"/>
        <v>NO</v>
      </c>
      <c r="CA67" s="244" t="str">
        <f t="shared" si="35"/>
        <v>NO</v>
      </c>
      <c r="CB67" s="244" t="str">
        <f t="shared" si="36"/>
        <v>NO</v>
      </c>
      <c r="CC67" s="244" t="str">
        <f t="shared" si="37"/>
        <v>NO</v>
      </c>
      <c r="CD67" s="244" t="str">
        <f t="shared" si="0"/>
        <v>NO</v>
      </c>
      <c r="CE67" s="1" t="str">
        <f t="shared" si="1"/>
        <v>NO</v>
      </c>
      <c r="CF67" s="1" t="str">
        <f t="shared" si="2"/>
        <v>NO</v>
      </c>
      <c r="CG67" s="1" t="str">
        <f t="shared" si="3"/>
        <v>NO</v>
      </c>
      <c r="CH67" s="1" t="str">
        <f t="shared" si="4"/>
        <v>NO</v>
      </c>
      <c r="CI67" s="244" t="str">
        <f t="shared" si="38"/>
        <v>NO</v>
      </c>
      <c r="CJ67" s="244" t="str">
        <f t="shared" si="39"/>
        <v>NO</v>
      </c>
      <c r="CK67" s="244" t="str">
        <f t="shared" si="40"/>
        <v>NO</v>
      </c>
      <c r="CL67" s="244" t="str">
        <f t="shared" si="41"/>
        <v>NO</v>
      </c>
      <c r="CM67" s="244" t="str">
        <f t="shared" si="42"/>
        <v>NO</v>
      </c>
      <c r="CN67" s="244" t="str">
        <f t="shared" si="43"/>
        <v>NO</v>
      </c>
      <c r="CO67" s="244" t="str">
        <f t="shared" si="44"/>
        <v>NO</v>
      </c>
      <c r="CP67" s="244" t="str">
        <f t="shared" si="45"/>
        <v>NO</v>
      </c>
      <c r="CQ67" s="244" t="str">
        <f t="shared" si="46"/>
        <v>NO</v>
      </c>
      <c r="CR67" s="244" t="str">
        <f t="shared" si="47"/>
        <v>NO</v>
      </c>
    </row>
    <row r="68" spans="1:96">
      <c r="A68" s="9"/>
      <c r="B68" s="6"/>
      <c r="C68" s="6"/>
      <c r="D68" s="6"/>
      <c r="E68" s="6"/>
      <c r="F68" s="6"/>
      <c r="G68" s="6"/>
      <c r="H68" s="310"/>
      <c r="I68" s="313" t="s">
        <v>15</v>
      </c>
      <c r="J68" s="6">
        <v>0.85470088229962804</v>
      </c>
      <c r="K68" s="6">
        <v>7.4623060138204994E-2</v>
      </c>
      <c r="L68" s="6">
        <v>7.0676057562166203E-2</v>
      </c>
      <c r="M68" s="6">
        <v>0.778063262781587</v>
      </c>
      <c r="N68" s="6">
        <v>3.5278140811156398E-2</v>
      </c>
      <c r="O68" s="6">
        <v>0.18665859640725599</v>
      </c>
      <c r="P68" s="6">
        <v>0.28900470455240002</v>
      </c>
      <c r="Q68" s="6">
        <v>0.623048964790056</v>
      </c>
      <c r="R68" s="6">
        <v>8.7946330657542607E-2</v>
      </c>
      <c r="S68" s="6">
        <v>0.46805531038926601</v>
      </c>
      <c r="T68" s="6">
        <v>0.45667747745420201</v>
      </c>
      <c r="U68" s="6">
        <v>7.5267212156530497E-2</v>
      </c>
      <c r="V68" s="6">
        <v>0.70924950940115505</v>
      </c>
      <c r="W68" s="6">
        <v>0.180011003940934</v>
      </c>
      <c r="X68" s="6">
        <v>0.110739486657909</v>
      </c>
      <c r="Y68" s="6">
        <v>0.92431426667281902</v>
      </c>
      <c r="Z68" s="6">
        <v>1.09443393483081E-2</v>
      </c>
      <c r="AA68" s="6">
        <v>6.4741393978872297E-2</v>
      </c>
      <c r="AB68" s="6">
        <v>7.1535610401071897E-2</v>
      </c>
      <c r="AC68" s="6">
        <v>0.78490781627097606</v>
      </c>
      <c r="AD68" s="6">
        <v>0.14355657332795099</v>
      </c>
      <c r="AE68" s="6">
        <v>0.95478042122249096</v>
      </c>
      <c r="AF68" s="6">
        <v>8.6626707433398106E-3</v>
      </c>
      <c r="AG68" s="310">
        <v>3.6556908034168702E-2</v>
      </c>
      <c r="AH68" s="211">
        <v>1.35</v>
      </c>
      <c r="AI68" s="211">
        <v>2.6459999999999999</v>
      </c>
      <c r="AJ68" s="212">
        <v>5.9009999999999998</v>
      </c>
      <c r="AK68" s="210">
        <v>1.3720000000000001</v>
      </c>
      <c r="AL68" s="210">
        <v>2.7170000000000001</v>
      </c>
      <c r="AM68" s="210">
        <v>5.9610000000000003</v>
      </c>
      <c r="AN68" s="203"/>
      <c r="AO68" s="203"/>
      <c r="AP68" s="203"/>
      <c r="AQ68" s="203"/>
      <c r="AR68" s="203">
        <f t="shared" si="103"/>
        <v>0.98877272946999983</v>
      </c>
      <c r="AS68" s="203">
        <f t="shared" si="104"/>
        <v>1.2084999999999999</v>
      </c>
      <c r="AT68" s="203">
        <f t="shared" si="105"/>
        <v>1.4770555528699998</v>
      </c>
      <c r="AU68" s="203">
        <f t="shared" si="106"/>
        <v>2.2310181867759997</v>
      </c>
      <c r="AV68" s="203">
        <f t="shared" si="107"/>
        <v>2.7267999999999999</v>
      </c>
      <c r="AW68" s="203">
        <f t="shared" si="108"/>
        <v>3.3327555494959995</v>
      </c>
      <c r="AX68" s="203">
        <f t="shared" si="109"/>
        <v>4.7679545560499994</v>
      </c>
      <c r="AY68" s="203">
        <f t="shared" si="110"/>
        <v>5.8274999999999997</v>
      </c>
      <c r="AZ68" s="203">
        <f t="shared" si="111"/>
        <v>7.1224999870499994</v>
      </c>
      <c r="BB68" s="1" t="str">
        <f t="shared" si="14"/>
        <v>NA</v>
      </c>
      <c r="BC68" s="1" t="str">
        <f t="shared" si="15"/>
        <v>NP</v>
      </c>
      <c r="BD68" s="1" t="str">
        <f t="shared" si="16"/>
        <v>NA</v>
      </c>
      <c r="BE68" s="1" t="str">
        <f t="shared" si="17"/>
        <v>NO</v>
      </c>
      <c r="BF68" s="1" t="str">
        <f t="shared" si="18"/>
        <v>NO</v>
      </c>
      <c r="BG68" s="1" t="str">
        <f t="shared" si="19"/>
        <v>NO</v>
      </c>
      <c r="BH68" s="1" t="str">
        <f t="shared" si="20"/>
        <v>YES</v>
      </c>
      <c r="BJ68" s="1">
        <v>15</v>
      </c>
      <c r="BK68" s="1" t="str">
        <f t="shared" si="48"/>
        <v>NA</v>
      </c>
      <c r="BL68" s="1" t="str">
        <f t="shared" si="21"/>
        <v>NP</v>
      </c>
      <c r="BM68" s="1" t="str">
        <f t="shared" si="22"/>
        <v>NA</v>
      </c>
      <c r="BN68" s="1" t="str">
        <f t="shared" si="23"/>
        <v>NO</v>
      </c>
      <c r="BO68" s="1" t="str">
        <f t="shared" si="24"/>
        <v>NO</v>
      </c>
      <c r="BP68" s="1" t="str">
        <f t="shared" si="25"/>
        <v>NO</v>
      </c>
      <c r="BQ68" s="1" t="str">
        <f t="shared" si="26"/>
        <v>YES</v>
      </c>
      <c r="BS68" s="1" t="str">
        <f t="shared" si="27"/>
        <v>TN</v>
      </c>
      <c r="BT68" s="1" t="str">
        <f t="shared" si="28"/>
        <v>TP</v>
      </c>
      <c r="BU68" s="1" t="str">
        <f t="shared" si="29"/>
        <v>TN</v>
      </c>
      <c r="BV68" s="1" t="str">
        <f t="shared" si="30"/>
        <v>NO</v>
      </c>
      <c r="BW68" s="1" t="str">
        <f t="shared" si="31"/>
        <v>NO</v>
      </c>
      <c r="BX68" s="1" t="str">
        <f t="shared" si="32"/>
        <v>YES</v>
      </c>
      <c r="BY68" s="244" t="str">
        <f t="shared" si="33"/>
        <v>YES</v>
      </c>
      <c r="BZ68" s="244" t="str">
        <f t="shared" si="34"/>
        <v>NO</v>
      </c>
      <c r="CA68" s="244" t="str">
        <f t="shared" si="35"/>
        <v>NO</v>
      </c>
      <c r="CB68" s="244" t="str">
        <f t="shared" si="36"/>
        <v>NO</v>
      </c>
      <c r="CC68" s="244" t="str">
        <f t="shared" si="37"/>
        <v>NO</v>
      </c>
      <c r="CD68" s="244" t="str">
        <f t="shared" si="0"/>
        <v>NO</v>
      </c>
      <c r="CE68" s="1" t="str">
        <f t="shared" si="1"/>
        <v>NO</v>
      </c>
      <c r="CF68" s="1" t="str">
        <f t="shared" si="2"/>
        <v>NO</v>
      </c>
      <c r="CG68" s="1" t="str">
        <f t="shared" si="3"/>
        <v>NO</v>
      </c>
      <c r="CH68" s="1" t="str">
        <f t="shared" si="4"/>
        <v>NO</v>
      </c>
      <c r="CI68" s="244" t="str">
        <f t="shared" si="38"/>
        <v>NO</v>
      </c>
      <c r="CJ68" s="244" t="str">
        <f t="shared" si="39"/>
        <v>NO</v>
      </c>
      <c r="CK68" s="244" t="str">
        <f t="shared" si="40"/>
        <v>NO</v>
      </c>
      <c r="CL68" s="244" t="str">
        <f t="shared" si="41"/>
        <v>NO</v>
      </c>
      <c r="CM68" s="244" t="str">
        <f t="shared" si="42"/>
        <v>NO</v>
      </c>
      <c r="CN68" s="244" t="str">
        <f t="shared" si="43"/>
        <v>NO</v>
      </c>
      <c r="CO68" s="244" t="str">
        <f t="shared" si="44"/>
        <v>NO</v>
      </c>
      <c r="CP68" s="244" t="str">
        <f t="shared" si="45"/>
        <v>NO</v>
      </c>
      <c r="CQ68" s="244" t="str">
        <f t="shared" si="46"/>
        <v>NO</v>
      </c>
      <c r="CR68" s="244" t="str">
        <f t="shared" si="47"/>
        <v>NO</v>
      </c>
    </row>
    <row r="69" spans="1:96">
      <c r="A69" s="9"/>
      <c r="B69" s="6"/>
      <c r="C69" s="6"/>
      <c r="D69" s="6"/>
      <c r="E69" s="6"/>
      <c r="F69" s="6"/>
      <c r="G69" s="6"/>
      <c r="H69" s="310"/>
      <c r="I69" s="313" t="s">
        <v>87</v>
      </c>
      <c r="J69" s="6">
        <v>0.75570056713868305</v>
      </c>
      <c r="K69" s="6">
        <v>0.122842246771926</v>
      </c>
      <c r="L69" s="6">
        <v>0.121457186089389</v>
      </c>
      <c r="M69" s="6">
        <v>0.120262133074411</v>
      </c>
      <c r="N69" s="6">
        <v>0.71758121555299503</v>
      </c>
      <c r="O69" s="6">
        <v>0.162156651372592</v>
      </c>
      <c r="P69" s="6">
        <v>0.59806367117229797</v>
      </c>
      <c r="Q69" s="6">
        <v>0.373820489071024</v>
      </c>
      <c r="R69" s="6">
        <v>2.8115839756677301E-2</v>
      </c>
      <c r="S69" s="6">
        <v>0.47672535986992198</v>
      </c>
      <c r="T69" s="6">
        <v>0.48600749632558099</v>
      </c>
      <c r="U69" s="6">
        <v>3.7267143804495299E-2</v>
      </c>
      <c r="V69" s="6">
        <v>0.31314261974523699</v>
      </c>
      <c r="W69" s="6">
        <v>0.381785039786733</v>
      </c>
      <c r="X69" s="6">
        <v>0.305072340468029</v>
      </c>
      <c r="Y69" s="6">
        <v>0.83119238695994102</v>
      </c>
      <c r="Z69" s="6">
        <v>6.8244298675543005E-2</v>
      </c>
      <c r="AA69" s="6">
        <v>0.100563314364515</v>
      </c>
      <c r="AB69" s="6">
        <v>0.155941790325549</v>
      </c>
      <c r="AC69" s="6">
        <v>4.0230947412581597E-2</v>
      </c>
      <c r="AD69" s="6">
        <v>0.80382726226186796</v>
      </c>
      <c r="AE69" s="6">
        <v>0.35671197096406698</v>
      </c>
      <c r="AF69" s="6">
        <v>0.31730832583400898</v>
      </c>
      <c r="AG69" s="310">
        <v>0.32597970320192299</v>
      </c>
      <c r="AH69" s="211">
        <v>0.99099999999999999</v>
      </c>
      <c r="AI69" s="211">
        <v>3.0139999999999998</v>
      </c>
      <c r="AJ69" s="212">
        <v>6.9909999999999997</v>
      </c>
      <c r="AK69" s="210">
        <v>1.0109999999999999</v>
      </c>
      <c r="AL69" s="210">
        <v>2.9790000000000001</v>
      </c>
      <c r="AM69" s="210">
        <v>7.0110000000000001</v>
      </c>
      <c r="AN69" s="203"/>
      <c r="AO69" s="203"/>
      <c r="AP69" s="203"/>
      <c r="AQ69" s="203"/>
      <c r="AR69" s="203">
        <f t="shared" si="103"/>
        <v>0.98877272946999983</v>
      </c>
      <c r="AS69" s="203">
        <f t="shared" si="104"/>
        <v>1.2084999999999999</v>
      </c>
      <c r="AT69" s="203">
        <f t="shared" si="105"/>
        <v>1.4770555528699998</v>
      </c>
      <c r="AU69" s="203">
        <f t="shared" si="106"/>
        <v>2.2310181867759997</v>
      </c>
      <c r="AV69" s="203">
        <f t="shared" si="107"/>
        <v>2.7267999999999999</v>
      </c>
      <c r="AW69" s="203">
        <f t="shared" si="108"/>
        <v>3.3327555494959995</v>
      </c>
      <c r="AX69" s="203">
        <f t="shared" si="109"/>
        <v>4.7679545560499994</v>
      </c>
      <c r="AY69" s="203">
        <f t="shared" si="110"/>
        <v>5.8274999999999997</v>
      </c>
      <c r="AZ69" s="203">
        <f t="shared" si="111"/>
        <v>7.1224999870499994</v>
      </c>
      <c r="BB69" s="1" t="str">
        <f t="shared" si="14"/>
        <v>NP</v>
      </c>
      <c r="BC69" s="1" t="str">
        <f t="shared" si="15"/>
        <v>NA</v>
      </c>
      <c r="BD69" s="1" t="str">
        <f t="shared" si="16"/>
        <v>NA</v>
      </c>
      <c r="BE69" s="1" t="str">
        <f t="shared" si="17"/>
        <v>NO</v>
      </c>
      <c r="BF69" s="1" t="str">
        <f t="shared" si="18"/>
        <v>NO</v>
      </c>
      <c r="BG69" s="1" t="str">
        <f t="shared" si="19"/>
        <v>NO</v>
      </c>
      <c r="BH69" s="1" t="str">
        <f t="shared" si="20"/>
        <v>YES</v>
      </c>
      <c r="BJ69" s="1">
        <v>9</v>
      </c>
      <c r="BK69" s="1" t="str">
        <f t="shared" si="48"/>
        <v>NP</v>
      </c>
      <c r="BL69" s="1" t="str">
        <f t="shared" si="21"/>
        <v>NA</v>
      </c>
      <c r="BM69" s="1" t="str">
        <f t="shared" si="22"/>
        <v>NA</v>
      </c>
      <c r="BN69" s="1" t="str">
        <f t="shared" si="23"/>
        <v>NO</v>
      </c>
      <c r="BO69" s="1" t="str">
        <f t="shared" si="24"/>
        <v>NO</v>
      </c>
      <c r="BP69" s="1" t="str">
        <f t="shared" si="25"/>
        <v>NO</v>
      </c>
      <c r="BQ69" s="1" t="str">
        <f t="shared" si="26"/>
        <v>YES</v>
      </c>
      <c r="BS69" s="1" t="str">
        <f t="shared" si="27"/>
        <v>TP</v>
      </c>
      <c r="BT69" s="1" t="str">
        <f t="shared" si="28"/>
        <v>TN</v>
      </c>
      <c r="BU69" s="1" t="str">
        <f t="shared" si="29"/>
        <v>TN</v>
      </c>
      <c r="BV69" s="1" t="str">
        <f t="shared" si="30"/>
        <v>NO</v>
      </c>
      <c r="BW69" s="1" t="str">
        <f t="shared" si="31"/>
        <v>NO</v>
      </c>
      <c r="BX69" s="1" t="str">
        <f t="shared" si="32"/>
        <v>YES</v>
      </c>
      <c r="BY69" s="244" t="str">
        <f t="shared" si="33"/>
        <v>YES</v>
      </c>
      <c r="BZ69" s="244" t="str">
        <f t="shared" si="34"/>
        <v>NO</v>
      </c>
      <c r="CA69" s="244" t="str">
        <f t="shared" si="35"/>
        <v>NO</v>
      </c>
      <c r="CB69" s="244" t="str">
        <f t="shared" si="36"/>
        <v>NO</v>
      </c>
      <c r="CC69" s="244" t="str">
        <f t="shared" si="37"/>
        <v>NO</v>
      </c>
      <c r="CD69" s="244" t="str">
        <f t="shared" si="0"/>
        <v>NO</v>
      </c>
      <c r="CE69" s="1" t="str">
        <f t="shared" si="1"/>
        <v>NO</v>
      </c>
      <c r="CF69" s="1" t="str">
        <f t="shared" si="2"/>
        <v>NO</v>
      </c>
      <c r="CG69" s="1" t="str">
        <f t="shared" si="3"/>
        <v>NO</v>
      </c>
      <c r="CH69" s="1" t="str">
        <f t="shared" si="4"/>
        <v>NO</v>
      </c>
      <c r="CI69" s="244" t="str">
        <f t="shared" si="38"/>
        <v>NO</v>
      </c>
      <c r="CJ69" s="244" t="str">
        <f t="shared" si="39"/>
        <v>NO</v>
      </c>
      <c r="CK69" s="244" t="str">
        <f t="shared" si="40"/>
        <v>NO</v>
      </c>
      <c r="CL69" s="244" t="str">
        <f t="shared" si="41"/>
        <v>NO</v>
      </c>
      <c r="CM69" s="244" t="str">
        <f t="shared" si="42"/>
        <v>NO</v>
      </c>
      <c r="CN69" s="244" t="str">
        <f t="shared" si="43"/>
        <v>NO</v>
      </c>
      <c r="CO69" s="244" t="str">
        <f t="shared" si="44"/>
        <v>NO</v>
      </c>
      <c r="CP69" s="244" t="str">
        <f t="shared" si="45"/>
        <v>NO</v>
      </c>
      <c r="CQ69" s="244" t="str">
        <f t="shared" si="46"/>
        <v>NO</v>
      </c>
      <c r="CR69" s="244" t="str">
        <f t="shared" si="47"/>
        <v>NO</v>
      </c>
    </row>
    <row r="70" spans="1:96">
      <c r="A70" s="9"/>
      <c r="B70" s="6"/>
      <c r="C70" s="6"/>
      <c r="D70" s="6"/>
      <c r="E70" s="6"/>
      <c r="F70" s="6"/>
      <c r="G70" s="6"/>
      <c r="H70" s="310"/>
      <c r="I70" s="313" t="s">
        <v>96</v>
      </c>
      <c r="J70" s="6">
        <v>0.92044621533524795</v>
      </c>
      <c r="K70" s="6">
        <v>5.2893076772810597E-2</v>
      </c>
      <c r="L70" s="6">
        <v>2.6660707891940499E-2</v>
      </c>
      <c r="M70" s="6">
        <v>0.69703441422322598</v>
      </c>
      <c r="N70" s="6">
        <v>0.198940886711134</v>
      </c>
      <c r="O70" s="6">
        <v>0.10402469906563901</v>
      </c>
      <c r="P70" s="6">
        <v>0.88220596327901701</v>
      </c>
      <c r="Q70" s="6">
        <v>3.5926807153665502E-2</v>
      </c>
      <c r="R70" s="6">
        <v>8.1867229567316999E-2</v>
      </c>
      <c r="S70" s="6">
        <v>0.465207360175867</v>
      </c>
      <c r="T70" s="6">
        <v>0.34000600996906899</v>
      </c>
      <c r="U70" s="6">
        <v>0.19478662985506201</v>
      </c>
      <c r="V70" s="6">
        <v>0.59013521021111104</v>
      </c>
      <c r="W70" s="6">
        <v>0.13108469454072599</v>
      </c>
      <c r="X70" s="6">
        <v>0.278780095248161</v>
      </c>
      <c r="Y70" s="6">
        <v>0.435597143220463</v>
      </c>
      <c r="Z70" s="6">
        <v>0.11136434495929801</v>
      </c>
      <c r="AA70" s="6">
        <v>0.45303851182023702</v>
      </c>
      <c r="AB70" s="6">
        <v>0.22529120706205899</v>
      </c>
      <c r="AC70" s="6">
        <v>0.50956079176945401</v>
      </c>
      <c r="AD70" s="6">
        <v>0.26514800116848503</v>
      </c>
      <c r="AE70" s="6">
        <v>0.182710721093956</v>
      </c>
      <c r="AF70" s="6">
        <v>0.43529740477041101</v>
      </c>
      <c r="AG70" s="310">
        <v>0.38199187413563102</v>
      </c>
      <c r="AH70" s="211">
        <v>1.2330000000000001</v>
      </c>
      <c r="AI70" s="211">
        <v>3.202</v>
      </c>
      <c r="AJ70" s="212">
        <v>6.2889999999999997</v>
      </c>
      <c r="AK70" s="210">
        <v>1.2569999999999999</v>
      </c>
      <c r="AL70" s="210">
        <v>3.2829999999999999</v>
      </c>
      <c r="AM70" s="210">
        <v>6.2720000000000002</v>
      </c>
      <c r="AN70" s="203"/>
      <c r="AO70" s="203"/>
      <c r="AP70" s="203"/>
      <c r="AQ70" s="203"/>
      <c r="AR70" s="203">
        <f t="shared" si="103"/>
        <v>0.98877272946999983</v>
      </c>
      <c r="AS70" s="203">
        <f t="shared" si="104"/>
        <v>1.2084999999999999</v>
      </c>
      <c r="AT70" s="203">
        <f t="shared" si="105"/>
        <v>1.4770555528699998</v>
      </c>
      <c r="AU70" s="203">
        <f t="shared" si="106"/>
        <v>2.2310181867759997</v>
      </c>
      <c r="AV70" s="203">
        <f t="shared" si="107"/>
        <v>2.7267999999999999</v>
      </c>
      <c r="AW70" s="203">
        <f t="shared" si="108"/>
        <v>3.3327555494959995</v>
      </c>
      <c r="AX70" s="203">
        <f t="shared" si="109"/>
        <v>4.7679545560499994</v>
      </c>
      <c r="AY70" s="203">
        <f t="shared" si="110"/>
        <v>5.8274999999999997</v>
      </c>
      <c r="AZ70" s="203">
        <f t="shared" si="111"/>
        <v>7.1224999870499994</v>
      </c>
      <c r="BB70" s="1" t="str">
        <f t="shared" si="14"/>
        <v>NA</v>
      </c>
      <c r="BC70" s="1" t="str">
        <f t="shared" si="15"/>
        <v>NA</v>
      </c>
      <c r="BD70" s="1" t="str">
        <f t="shared" si="16"/>
        <v>NA</v>
      </c>
      <c r="BE70" s="1" t="str">
        <f t="shared" si="17"/>
        <v>NO</v>
      </c>
      <c r="BF70" s="1" t="str">
        <f t="shared" si="18"/>
        <v>NO</v>
      </c>
      <c r="BG70" s="1" t="str">
        <f t="shared" si="19"/>
        <v>NO</v>
      </c>
      <c r="BH70" s="1" t="str">
        <f t="shared" si="20"/>
        <v>YES</v>
      </c>
      <c r="BJ70" s="1">
        <v>79</v>
      </c>
      <c r="BK70" s="1" t="str">
        <f t="shared" si="48"/>
        <v>NA</v>
      </c>
      <c r="BL70" s="1" t="str">
        <f t="shared" si="21"/>
        <v>NA</v>
      </c>
      <c r="BM70" s="1" t="str">
        <f t="shared" si="22"/>
        <v>NA</v>
      </c>
      <c r="BN70" s="1" t="str">
        <f t="shared" si="23"/>
        <v>NO</v>
      </c>
      <c r="BO70" s="1" t="str">
        <f t="shared" si="24"/>
        <v>NO</v>
      </c>
      <c r="BP70" s="1" t="str">
        <f t="shared" si="25"/>
        <v>NO</v>
      </c>
      <c r="BQ70" s="1" t="str">
        <f t="shared" si="26"/>
        <v>YES</v>
      </c>
      <c r="BS70" s="1" t="str">
        <f t="shared" si="27"/>
        <v>TN</v>
      </c>
      <c r="BT70" s="1" t="str">
        <f t="shared" si="28"/>
        <v>TN</v>
      </c>
      <c r="BU70" s="1" t="str">
        <f t="shared" si="29"/>
        <v>TN</v>
      </c>
      <c r="BV70" s="1" t="str">
        <f t="shared" si="30"/>
        <v>NO</v>
      </c>
      <c r="BW70" s="1" t="str">
        <f t="shared" si="31"/>
        <v>NO</v>
      </c>
      <c r="BX70" s="1" t="str">
        <f t="shared" si="32"/>
        <v>NO</v>
      </c>
      <c r="BY70" s="244" t="str">
        <f t="shared" si="33"/>
        <v>YES</v>
      </c>
      <c r="BZ70" s="244" t="str">
        <f t="shared" si="34"/>
        <v>NO</v>
      </c>
      <c r="CA70" s="244" t="str">
        <f t="shared" si="35"/>
        <v>NO</v>
      </c>
      <c r="CB70" s="244" t="str">
        <f t="shared" si="36"/>
        <v>NO</v>
      </c>
      <c r="CC70" s="244" t="str">
        <f t="shared" si="37"/>
        <v>NO</v>
      </c>
      <c r="CD70" s="244" t="str">
        <f t="shared" ref="CD70:CD133" si="112">IF(AND(OR(BS70="FP",BS70="FN",BT70="FP",BT70="FN",BU70="FP",BU70="FN")),"YES","NO")</f>
        <v>NO</v>
      </c>
      <c r="CE70" s="1" t="str">
        <f t="shared" ref="CE70:CE133" si="113">IF(AND(BJ70&gt;60,OR(BS70="FP",BS70="FN",BT70="FP",BT70="FN",BU70="FP",BU70="FN")),"YES","NO")</f>
        <v>NO</v>
      </c>
      <c r="CF70" s="1" t="str">
        <f t="shared" ref="CF70:CF133" si="114">IF(AND(BJ70&lt;&gt;"inf",BJ70&gt;60,OR(BS70="FP",BS70="FN",BT70="FP",BT70="FN",BU70="FP",BU70="FN")),"YES","NO")</f>
        <v>NO</v>
      </c>
      <c r="CG70" s="1" t="str">
        <f t="shared" ref="CG70:CG133" si="115">IF(AND(BJ70="inf",OR(BS70="FP",BS70="FN",BT70="FP",BT70="FN",BU70="FP",BU70="FN")),"YES","NO")</f>
        <v>NO</v>
      </c>
      <c r="CH70" s="1" t="str">
        <f t="shared" ref="CH70:CH133" si="116">IF(AND(BJ70&lt;=60,OR(BS70="FP",BS70="FN",BT70="FP",BT70="FN",BU70="FP",BU70="FN")),"YES","NO")</f>
        <v>NO</v>
      </c>
      <c r="CI70" s="244" t="str">
        <f t="shared" si="38"/>
        <v>NO</v>
      </c>
      <c r="CJ70" s="244" t="str">
        <f t="shared" si="39"/>
        <v>NO</v>
      </c>
      <c r="CK70" s="244" t="str">
        <f t="shared" si="40"/>
        <v>NO</v>
      </c>
      <c r="CL70" s="244" t="str">
        <f t="shared" si="41"/>
        <v>NO</v>
      </c>
      <c r="CM70" s="244" t="str">
        <f t="shared" si="42"/>
        <v>NO</v>
      </c>
      <c r="CN70" s="244" t="str">
        <f t="shared" si="43"/>
        <v>NO</v>
      </c>
      <c r="CO70" s="244" t="str">
        <f t="shared" si="44"/>
        <v>NO</v>
      </c>
      <c r="CP70" s="244" t="str">
        <f t="shared" si="45"/>
        <v>NO</v>
      </c>
      <c r="CQ70" s="244" t="str">
        <f t="shared" si="46"/>
        <v>NO</v>
      </c>
      <c r="CR70" s="244" t="str">
        <f t="shared" si="47"/>
        <v>NO</v>
      </c>
    </row>
    <row r="71" spans="1:96">
      <c r="A71" s="9"/>
      <c r="B71" s="6"/>
      <c r="C71" s="6"/>
      <c r="D71" s="6"/>
      <c r="E71" s="6"/>
      <c r="F71" s="6"/>
      <c r="G71" s="6"/>
      <c r="H71" s="310"/>
      <c r="I71" s="313" t="s">
        <v>18</v>
      </c>
      <c r="J71" s="6">
        <v>0.85470088229962804</v>
      </c>
      <c r="K71" s="6">
        <v>7.4623060138204994E-2</v>
      </c>
      <c r="L71" s="6">
        <v>7.0676057562166203E-2</v>
      </c>
      <c r="M71" s="6">
        <v>0.778063262781587</v>
      </c>
      <c r="N71" s="6">
        <v>3.5278140811156398E-2</v>
      </c>
      <c r="O71" s="6">
        <v>0.18665859640725599</v>
      </c>
      <c r="P71" s="6">
        <v>0.28900470455240002</v>
      </c>
      <c r="Q71" s="6">
        <v>0.623048964790056</v>
      </c>
      <c r="R71" s="6">
        <v>8.7946330657542607E-2</v>
      </c>
      <c r="S71" s="6">
        <v>0.61090624119979398</v>
      </c>
      <c r="T71" s="6">
        <v>0.35035271055272799</v>
      </c>
      <c r="U71" s="6">
        <v>3.8741048247477497E-2</v>
      </c>
      <c r="V71" s="6">
        <v>0.60444511144156299</v>
      </c>
      <c r="W71" s="6">
        <v>8.4961553820668695E-2</v>
      </c>
      <c r="X71" s="6">
        <v>0.31059333473776701</v>
      </c>
      <c r="Y71" s="6">
        <v>0.423544450161155</v>
      </c>
      <c r="Z71" s="6">
        <v>0.195255308037107</v>
      </c>
      <c r="AA71" s="6">
        <v>0.38120024180173601</v>
      </c>
      <c r="AB71" s="6">
        <v>0.45806562322822703</v>
      </c>
      <c r="AC71" s="6">
        <v>0.20882141848903901</v>
      </c>
      <c r="AD71" s="6">
        <v>0.33311295828273302</v>
      </c>
      <c r="AE71" s="6">
        <v>0.16429298337557099</v>
      </c>
      <c r="AF71" s="6">
        <v>0.72714555075922505</v>
      </c>
      <c r="AG71" s="310">
        <v>0.108561465865202</v>
      </c>
      <c r="AH71" s="211">
        <v>1.2190000000000001</v>
      </c>
      <c r="AI71" s="211">
        <v>3.3330000000000002</v>
      </c>
      <c r="AJ71" s="212">
        <v>6.0650000000000004</v>
      </c>
      <c r="AK71" s="210">
        <v>1.1890000000000001</v>
      </c>
      <c r="AL71" s="210">
        <v>3.2389999999999999</v>
      </c>
      <c r="AM71" s="210">
        <v>6.1269999999999998</v>
      </c>
      <c r="AN71" s="203"/>
      <c r="AO71" s="203"/>
      <c r="AP71" s="203"/>
      <c r="AQ71" s="203"/>
      <c r="AR71" s="203">
        <f t="shared" si="103"/>
        <v>0.98877272946999983</v>
      </c>
      <c r="AS71" s="203">
        <f t="shared" si="104"/>
        <v>1.2084999999999999</v>
      </c>
      <c r="AT71" s="203">
        <f t="shared" si="105"/>
        <v>1.4770555528699998</v>
      </c>
      <c r="AU71" s="203">
        <f t="shared" si="106"/>
        <v>2.2310181867759997</v>
      </c>
      <c r="AV71" s="203">
        <f t="shared" si="107"/>
        <v>2.7267999999999999</v>
      </c>
      <c r="AW71" s="203">
        <f t="shared" si="108"/>
        <v>3.3327555494959995</v>
      </c>
      <c r="AX71" s="203">
        <f t="shared" si="109"/>
        <v>4.7679545560499994</v>
      </c>
      <c r="AY71" s="203">
        <f t="shared" si="110"/>
        <v>5.8274999999999997</v>
      </c>
      <c r="AZ71" s="203">
        <f t="shared" si="111"/>
        <v>7.1224999870499994</v>
      </c>
      <c r="BB71" s="1" t="str">
        <f t="shared" ref="BB71:BB134" si="117">IF(AH71&lt;AR71,"A",IF(AND(AR71&lt;=AH71,AH71&lt;=AS71),"NP",IF(AND(AS71&lt;AH71,AH71&lt;=AT71),"NA","P")))</f>
        <v>NA</v>
      </c>
      <c r="BC71" s="1" t="str">
        <f t="shared" ref="BC71:BC134" si="118">IF(AI71&lt;AU71,"A",IF(AND(AU71&lt;=AI71,AI71&lt;=AV71),"NP",IF(AND(AV71&lt;AI71,AI71&lt;=AW71),"NA","P")))</f>
        <v>P</v>
      </c>
      <c r="BD71" s="1" t="str">
        <f t="shared" ref="BD71:BD134" si="119">IF(AJ71&lt;AX71,"A",IF(AND(AX71&lt;=AJ71,AJ71&lt;=AY71),"NP",IF(AND(AY71&lt;AJ71,AJ71&lt;=AZ71),"NA","P")))</f>
        <v>NA</v>
      </c>
      <c r="BE71" s="1" t="str">
        <f t="shared" ref="BE71:BE134" si="120">IF(AND(BB71="A",BC71="A",BD71="A"),"YES","NO")</f>
        <v>NO</v>
      </c>
      <c r="BF71" s="1" t="str">
        <f t="shared" ref="BF71:BF134" si="121">IF(OR(AND(BB71="A",BC71="A"),AND(BB71="A",BD71="A"),AND(BC71="A",BD71="A")),"YES","NO")</f>
        <v>NO</v>
      </c>
      <c r="BG71" s="1" t="str">
        <f t="shared" ref="BG71:BG134" si="122">IF(OR(BB71="A",BC71="A",BD71="A"),"YES","NO")</f>
        <v>NO</v>
      </c>
      <c r="BH71" s="1" t="str">
        <f t="shared" ref="BH71:BH134" si="123">IF(OR(BB71="P",BC71="P",BD71="P"),"NO","YES")</f>
        <v>NO</v>
      </c>
      <c r="BJ71" s="1">
        <v>6</v>
      </c>
      <c r="BK71" s="1" t="str">
        <f t="shared" ref="BK71:BK134" si="124">IF(AK71&lt;AR71,"A",IF(AND(AR71&lt;=AK71,AK71&lt;=AS71),"NP",IF(AND(AS71&lt;AK71,AK71&lt;=AT71),"NA","P")))</f>
        <v>NP</v>
      </c>
      <c r="BL71" s="1" t="str">
        <f t="shared" ref="BL71:BL134" si="125">IF(AL71&lt;AU71,"A",IF(AND(AU71&lt;=AL71,AL71&lt;=AV71),"NP",IF(AND(AV71&lt;AL71,AL71&lt;=AW71),"NA","P")))</f>
        <v>NA</v>
      </c>
      <c r="BM71" s="1" t="str">
        <f t="shared" ref="BM71:BM134" si="126">IF(AM71&lt;AX71,"A",IF(AND(AX71&lt;=AM71,AM71&lt;=AY71),"NP",IF(AND(AY71&lt;AM71,AM71&lt;=AZ71),"NA","P")))</f>
        <v>NA</v>
      </c>
      <c r="BN71" s="1" t="str">
        <f t="shared" ref="BN71:BN134" si="127">IF(AND(BK71="A",BL71="A",BM71="A"),"YES","NO")</f>
        <v>NO</v>
      </c>
      <c r="BO71" s="1" t="str">
        <f t="shared" ref="BO71:BO134" si="128">IF(OR(AND(BK71="A",BL71="A"),AND(BK71="A",BM71="A"),AND(BL71="A",BM71="A")),"YES","NO")</f>
        <v>NO</v>
      </c>
      <c r="BP71" s="1" t="str">
        <f t="shared" ref="BP71:BP134" si="129">IF(OR(BK71="A",BL71="A",BM71="A"),"YES","NO")</f>
        <v>NO</v>
      </c>
      <c r="BQ71" s="1" t="str">
        <f t="shared" ref="BQ71:BQ134" si="130">IF(OR(BK71="P",BL71="P",BM71="P"),"NO","YES")</f>
        <v>YES</v>
      </c>
      <c r="BS71" s="1" t="str">
        <f t="shared" ref="BS71:BS134" si="131">IF(OR(AND(BB71="A",BK71="A"),AND(BB71="A",BK71="NP"),AND(BB71="NP",BK71="A"),AND(BB71="NP",BK71="NP")),"TP",IF(OR(AND(BB71="A",BK71="NA"),AND(BB71="A",BK71="P"),AND(BB71="NP",BK71="NA"),AND(BB71="NP",BK71="P")),"FP",IF(OR(AND(BB71="NA",BK71="A"),AND(BB71="NA",BK71="NP"),AND(BB71="P",BK71="A"),AND(BB71="P",BK71="NP")),"FN","TN")))</f>
        <v>FN</v>
      </c>
      <c r="BT71" s="1" t="str">
        <f t="shared" ref="BT71:BT134" si="132">IF(OR(AND(BC71="A",BL71="A"),AND(BC71="A",BL71="NP"),AND(BC71="NP",BL71="A"),AND(BC71="NP",BL71="NP")),"TP",IF(OR(AND(BC71="A",BL71="NA"),AND(BC71="A",BL71="P"),AND(BC71="NP",BL71="NA"),AND(BC71="NP",BL71="P")),"FP",IF(OR(AND(BC71="NA",BL71="A"),AND(BC71="NA",BL71="NP"),AND(BC71="P",BL71="A"),AND(BC71="P",BL71="NP")),"FN","TN")))</f>
        <v>TN</v>
      </c>
      <c r="BU71" s="1" t="str">
        <f t="shared" ref="BU71:BU134" si="133">IF(OR(AND(BD71="A",BM71="A"),AND(BD71="A",BM71="NP"),AND(BD71="NP",BM71="A"),AND(BD71="NP",BM71="NP")),"TP",IF(OR(AND(BD71="A",BM71="NA"),AND(BD71="A",BM71="P"),AND(BD71="NP",BM71="NA"),AND(BD71="NP",BM71="P")),"FP",IF(OR(AND(BD71="NA",BM71="A"),AND(BD71="NA",BM71="NP"),AND(BD71="P",BM71="A"),AND(BD71="P",BM71="NP")),"FN","TN")))</f>
        <v>TN</v>
      </c>
      <c r="BV71" s="1" t="str">
        <f t="shared" ref="BV71:BV134" si="134">IF(AND(BS71="TP",BT71="TP",BU71="TP"),"YES","NO")</f>
        <v>NO</v>
      </c>
      <c r="BW71" s="1" t="str">
        <f t="shared" ref="BW71:BW134" si="135">IF(OR(AND(BS71="TP",BT71="TP"),AND(BS71="TP",BU71="TP"),AND(BT71="TP",BU71="TP")),"YES","NO")</f>
        <v>NO</v>
      </c>
      <c r="BX71" s="1" t="str">
        <f t="shared" ref="BX71:BX134" si="136">IF(OR(BS71="TP",BT71="TP",BU71="TP"),"YES","NO")</f>
        <v>NO</v>
      </c>
      <c r="BY71" s="244" t="str">
        <f t="shared" ref="BY71:BY134" si="137">IF(AND(OR(BS71="TP",BS71="TN",BT71="TP",BT71="TN",BU71="TP",BU71="TN")),"YES","NO")</f>
        <v>YES</v>
      </c>
      <c r="BZ71" s="244" t="str">
        <f t="shared" ref="BZ71:BZ134" si="138">IF(AND(BJ71&gt;60,BY71="NO"),"YES","NO")</f>
        <v>NO</v>
      </c>
      <c r="CA71" s="244" t="str">
        <f t="shared" ref="CA71:CA134" si="139">IF(AND(BJ71&lt;&gt;"inf",BJ71&gt;60,BY71="NO"),"YES","NO")</f>
        <v>NO</v>
      </c>
      <c r="CB71" s="244" t="str">
        <f t="shared" ref="CB71:CB134" si="140">IF(AND(BJ71="inf",BY71="NO"),"YES","NO")</f>
        <v>NO</v>
      </c>
      <c r="CC71" s="244" t="str">
        <f t="shared" ref="CC71:CC134" si="141">IF(AND(BJ71&lt;=60,BY71="NO"),"YES","NO")</f>
        <v>NO</v>
      </c>
      <c r="CD71" s="244" t="str">
        <f t="shared" si="112"/>
        <v>YES</v>
      </c>
      <c r="CE71" s="1" t="str">
        <f t="shared" si="113"/>
        <v>NO</v>
      </c>
      <c r="CF71" s="1" t="str">
        <f t="shared" si="114"/>
        <v>NO</v>
      </c>
      <c r="CG71" s="1" t="str">
        <f t="shared" si="115"/>
        <v>NO</v>
      </c>
      <c r="CH71" s="1" t="str">
        <f t="shared" si="116"/>
        <v>YES</v>
      </c>
      <c r="CI71" s="244" t="str">
        <f t="shared" ref="CI71:CI134" si="142">IF(AND(OR(BS71="FN",BT71="FN",BU71="FN")),"YES","NO")</f>
        <v>YES</v>
      </c>
      <c r="CJ71" s="244" t="str">
        <f t="shared" ref="CJ71:CJ134" si="143">IF(AND(BJ71&gt;60,OR(BS71="FN",BT71="FN",BU71="FN")),"YES","NO")</f>
        <v>NO</v>
      </c>
      <c r="CK71" s="244" t="str">
        <f t="shared" ref="CK71:CK134" si="144">IF(AND(BJ71&lt;&gt;"inf",BJ71&gt;60,OR(BS71="FN",BT71="FN",BU71="FN")),"YES","NO")</f>
        <v>NO</v>
      </c>
      <c r="CL71" s="244" t="str">
        <f t="shared" ref="CL71:CL134" si="145">IF(AND(BJ71="inf",OR(BS71="FN",BT71="FN",BU71="FN")),"YES","NO")</f>
        <v>NO</v>
      </c>
      <c r="CM71" s="244" t="str">
        <f t="shared" ref="CM71:CM134" si="146">IF(AND(BJ71&lt;=60,OR(BS71="FN",BT71="FN",BU71="FN")),"YES","NO")</f>
        <v>YES</v>
      </c>
      <c r="CN71" s="244" t="str">
        <f t="shared" ref="CN71:CN134" si="147">IF(AND(OR(BS71="FP",BT71="FP",BU71="FP")),"YES","NO")</f>
        <v>NO</v>
      </c>
      <c r="CO71" s="244" t="str">
        <f t="shared" ref="CO71:CO134" si="148">IF(AND(BJ71&gt;60,OR(BS71="FP",BT71="FP",BU71="FP")),"YES","NO")</f>
        <v>NO</v>
      </c>
      <c r="CP71" s="244" t="str">
        <f t="shared" ref="CP71:CP134" si="149">IF(AND(BJ71&lt;&gt;"inf",BJ71&gt;60,OR(BS71="FP",BT71="FP",BU71="FP")),"YES","NO")</f>
        <v>NO</v>
      </c>
      <c r="CQ71" s="244" t="str">
        <f t="shared" ref="CQ71:CQ134" si="150">IF(AND(BJ71="inf",OR(BS71="FP",BT71="FP",BU71="FP")),"YES","NO")</f>
        <v>NO</v>
      </c>
      <c r="CR71" s="244" t="str">
        <f t="shared" ref="CR71:CR134" si="151">IF(AND(BJ71&lt;=60,OR(BS71="FP",BT71="FP",BU71="FP")),"YES","NO")</f>
        <v>NO</v>
      </c>
    </row>
    <row r="72" spans="1:96">
      <c r="A72" s="9"/>
      <c r="B72" s="6"/>
      <c r="C72" s="6"/>
      <c r="D72" s="6"/>
      <c r="E72" s="6"/>
      <c r="F72" s="6"/>
      <c r="G72" s="6"/>
      <c r="H72" s="310"/>
      <c r="I72" s="313" t="s">
        <v>19</v>
      </c>
      <c r="J72" s="6">
        <v>0.65813036897151</v>
      </c>
      <c r="K72" s="6">
        <v>0.23776111787374099</v>
      </c>
      <c r="L72" s="6">
        <v>0.10410851315474701</v>
      </c>
      <c r="M72" s="6">
        <v>0.96930871199917801</v>
      </c>
      <c r="N72" s="6">
        <v>2.0538942925443001E-2</v>
      </c>
      <c r="O72" s="6">
        <v>1.01523450753781E-2</v>
      </c>
      <c r="P72" s="6">
        <v>0.866826320202712</v>
      </c>
      <c r="Q72" s="6">
        <v>1.3764119170120701E-2</v>
      </c>
      <c r="R72" s="6">
        <v>0.119409560627166</v>
      </c>
      <c r="S72" s="6">
        <v>0.46805531038926601</v>
      </c>
      <c r="T72" s="6">
        <v>0.45667747745420201</v>
      </c>
      <c r="U72" s="6">
        <v>7.5267212156530497E-2</v>
      </c>
      <c r="V72" s="6">
        <v>0.70924950940115505</v>
      </c>
      <c r="W72" s="6">
        <v>0.180011003940934</v>
      </c>
      <c r="X72" s="6">
        <v>0.110739486657909</v>
      </c>
      <c r="Y72" s="6">
        <v>0.92431426667281902</v>
      </c>
      <c r="Z72" s="6">
        <v>1.09443393483081E-2</v>
      </c>
      <c r="AA72" s="6">
        <v>6.4741393978872297E-2</v>
      </c>
      <c r="AB72" s="6">
        <v>7.1535610401071897E-2</v>
      </c>
      <c r="AC72" s="6">
        <v>0.78490781627097606</v>
      </c>
      <c r="AD72" s="6">
        <v>0.14355657332795099</v>
      </c>
      <c r="AE72" s="6">
        <v>0.95478042122249096</v>
      </c>
      <c r="AF72" s="6">
        <v>8.6626707433398106E-3</v>
      </c>
      <c r="AG72" s="310">
        <v>3.6556908034168702E-2</v>
      </c>
      <c r="AH72" s="211">
        <v>1.24</v>
      </c>
      <c r="AI72" s="211">
        <v>2.83</v>
      </c>
      <c r="AJ72" s="212">
        <v>6.0019999999999998</v>
      </c>
      <c r="AK72" s="210">
        <v>1.3089999999999999</v>
      </c>
      <c r="AL72" s="210">
        <v>2.8290000000000002</v>
      </c>
      <c r="AM72" s="210">
        <v>5.9870000000000001</v>
      </c>
      <c r="AN72" s="203"/>
      <c r="AO72" s="203"/>
      <c r="AP72" s="203"/>
      <c r="AQ72" s="203"/>
      <c r="AR72" s="203">
        <f t="shared" si="103"/>
        <v>0.98877272946999983</v>
      </c>
      <c r="AS72" s="203">
        <f t="shared" si="104"/>
        <v>1.2084999999999999</v>
      </c>
      <c r="AT72" s="203">
        <f t="shared" si="105"/>
        <v>1.4770555528699998</v>
      </c>
      <c r="AU72" s="203">
        <f t="shared" si="106"/>
        <v>2.2310181867759997</v>
      </c>
      <c r="AV72" s="203">
        <f t="shared" si="107"/>
        <v>2.7267999999999999</v>
      </c>
      <c r="AW72" s="203">
        <f t="shared" si="108"/>
        <v>3.3327555494959995</v>
      </c>
      <c r="AX72" s="203">
        <f t="shared" si="109"/>
        <v>4.7679545560499994</v>
      </c>
      <c r="AY72" s="203">
        <f t="shared" si="110"/>
        <v>5.8274999999999997</v>
      </c>
      <c r="AZ72" s="203">
        <f t="shared" si="111"/>
        <v>7.1224999870499994</v>
      </c>
      <c r="BB72" s="1" t="str">
        <f t="shared" si="117"/>
        <v>NA</v>
      </c>
      <c r="BC72" s="1" t="str">
        <f t="shared" si="118"/>
        <v>NA</v>
      </c>
      <c r="BD72" s="1" t="str">
        <f t="shared" si="119"/>
        <v>NA</v>
      </c>
      <c r="BE72" s="1" t="str">
        <f t="shared" si="120"/>
        <v>NO</v>
      </c>
      <c r="BF72" s="1" t="str">
        <f t="shared" si="121"/>
        <v>NO</v>
      </c>
      <c r="BG72" s="1" t="str">
        <f t="shared" si="122"/>
        <v>NO</v>
      </c>
      <c r="BH72" s="1" t="str">
        <f t="shared" si="123"/>
        <v>YES</v>
      </c>
      <c r="BJ72" s="1">
        <v>15</v>
      </c>
      <c r="BK72" s="1" t="str">
        <f t="shared" si="124"/>
        <v>NA</v>
      </c>
      <c r="BL72" s="1" t="str">
        <f t="shared" si="125"/>
        <v>NA</v>
      </c>
      <c r="BM72" s="1" t="str">
        <f t="shared" si="126"/>
        <v>NA</v>
      </c>
      <c r="BN72" s="1" t="str">
        <f t="shared" si="127"/>
        <v>NO</v>
      </c>
      <c r="BO72" s="1" t="str">
        <f t="shared" si="128"/>
        <v>NO</v>
      </c>
      <c r="BP72" s="1" t="str">
        <f t="shared" si="129"/>
        <v>NO</v>
      </c>
      <c r="BQ72" s="1" t="str">
        <f t="shared" si="130"/>
        <v>YES</v>
      </c>
      <c r="BS72" s="1" t="str">
        <f t="shared" si="131"/>
        <v>TN</v>
      </c>
      <c r="BT72" s="1" t="str">
        <f t="shared" si="132"/>
        <v>TN</v>
      </c>
      <c r="BU72" s="1" t="str">
        <f t="shared" si="133"/>
        <v>TN</v>
      </c>
      <c r="BV72" s="1" t="str">
        <f t="shared" si="134"/>
        <v>NO</v>
      </c>
      <c r="BW72" s="1" t="str">
        <f t="shared" si="135"/>
        <v>NO</v>
      </c>
      <c r="BX72" s="1" t="str">
        <f t="shared" si="136"/>
        <v>NO</v>
      </c>
      <c r="BY72" s="244" t="str">
        <f t="shared" si="137"/>
        <v>YES</v>
      </c>
      <c r="BZ72" s="244" t="str">
        <f t="shared" si="138"/>
        <v>NO</v>
      </c>
      <c r="CA72" s="244" t="str">
        <f t="shared" si="139"/>
        <v>NO</v>
      </c>
      <c r="CB72" s="244" t="str">
        <f t="shared" si="140"/>
        <v>NO</v>
      </c>
      <c r="CC72" s="244" t="str">
        <f t="shared" si="141"/>
        <v>NO</v>
      </c>
      <c r="CD72" s="244" t="str">
        <f t="shared" si="112"/>
        <v>NO</v>
      </c>
      <c r="CE72" s="1" t="str">
        <f t="shared" si="113"/>
        <v>NO</v>
      </c>
      <c r="CF72" s="1" t="str">
        <f t="shared" si="114"/>
        <v>NO</v>
      </c>
      <c r="CG72" s="1" t="str">
        <f t="shared" si="115"/>
        <v>NO</v>
      </c>
      <c r="CH72" s="1" t="str">
        <f t="shared" si="116"/>
        <v>NO</v>
      </c>
      <c r="CI72" s="244" t="str">
        <f t="shared" si="142"/>
        <v>NO</v>
      </c>
      <c r="CJ72" s="244" t="str">
        <f t="shared" si="143"/>
        <v>NO</v>
      </c>
      <c r="CK72" s="244" t="str">
        <f t="shared" si="144"/>
        <v>NO</v>
      </c>
      <c r="CL72" s="244" t="str">
        <f t="shared" si="145"/>
        <v>NO</v>
      </c>
      <c r="CM72" s="244" t="str">
        <f t="shared" si="146"/>
        <v>NO</v>
      </c>
      <c r="CN72" s="244" t="str">
        <f t="shared" si="147"/>
        <v>NO</v>
      </c>
      <c r="CO72" s="244" t="str">
        <f t="shared" si="148"/>
        <v>NO</v>
      </c>
      <c r="CP72" s="244" t="str">
        <f t="shared" si="149"/>
        <v>NO</v>
      </c>
      <c r="CQ72" s="244" t="str">
        <f t="shared" si="150"/>
        <v>NO</v>
      </c>
      <c r="CR72" s="244" t="str">
        <f t="shared" si="151"/>
        <v>NO</v>
      </c>
    </row>
    <row r="73" spans="1:96" ht="16.5" thickBot="1">
      <c r="A73" s="10"/>
      <c r="B73" s="8"/>
      <c r="C73" s="8"/>
      <c r="D73" s="8"/>
      <c r="E73" s="8"/>
      <c r="F73" s="8"/>
      <c r="G73" s="8"/>
      <c r="H73" s="311"/>
      <c r="I73" s="314" t="s">
        <v>88</v>
      </c>
      <c r="J73" s="8">
        <v>0.75570056713868305</v>
      </c>
      <c r="K73" s="8">
        <v>0.122842246771926</v>
      </c>
      <c r="L73" s="8">
        <v>0.121457186089389</v>
      </c>
      <c r="M73" s="8">
        <v>0.120262133074411</v>
      </c>
      <c r="N73" s="8">
        <v>0.71758121555299503</v>
      </c>
      <c r="O73" s="8">
        <v>0.162156651372592</v>
      </c>
      <c r="P73" s="8">
        <v>0.59806367117229797</v>
      </c>
      <c r="Q73" s="8">
        <v>0.373820489071024</v>
      </c>
      <c r="R73" s="8">
        <v>2.8115839756677301E-2</v>
      </c>
      <c r="S73" s="8">
        <v>0.47672535986992198</v>
      </c>
      <c r="T73" s="8">
        <v>0.48600749632558099</v>
      </c>
      <c r="U73" s="8">
        <v>3.7267143804495299E-2</v>
      </c>
      <c r="V73" s="8">
        <v>0.31314261974523699</v>
      </c>
      <c r="W73" s="8">
        <v>0.381785039786733</v>
      </c>
      <c r="X73" s="8">
        <v>0.305072340468029</v>
      </c>
      <c r="Y73" s="8">
        <v>0.83119238695994102</v>
      </c>
      <c r="Z73" s="8">
        <v>6.8244298675543005E-2</v>
      </c>
      <c r="AA73" s="8">
        <v>0.100563314364515</v>
      </c>
      <c r="AB73" s="8">
        <v>0.155941790325549</v>
      </c>
      <c r="AC73" s="8">
        <v>4.0230947412581597E-2</v>
      </c>
      <c r="AD73" s="8">
        <v>0.80382726226186796</v>
      </c>
      <c r="AE73" s="8">
        <v>0.35671197096406698</v>
      </c>
      <c r="AF73" s="8">
        <v>0.31730832583400898</v>
      </c>
      <c r="AG73" s="311">
        <v>0.32597970320192299</v>
      </c>
      <c r="AH73" s="213">
        <v>1.002</v>
      </c>
      <c r="AI73" s="213">
        <v>2.9390000000000001</v>
      </c>
      <c r="AJ73" s="214">
        <v>6.9059999999999997</v>
      </c>
      <c r="AK73" s="210">
        <v>1.026</v>
      </c>
      <c r="AL73" s="210">
        <v>3.004</v>
      </c>
      <c r="AM73" s="210">
        <v>7.0140000000000002</v>
      </c>
      <c r="AN73" s="203"/>
      <c r="AO73" s="203"/>
      <c r="AP73" s="203"/>
      <c r="AQ73" s="203"/>
      <c r="AR73" s="203">
        <f t="shared" si="103"/>
        <v>0.98877272946999983</v>
      </c>
      <c r="AS73" s="203">
        <f t="shared" si="104"/>
        <v>1.2084999999999999</v>
      </c>
      <c r="AT73" s="203">
        <f t="shared" si="105"/>
        <v>1.4770555528699998</v>
      </c>
      <c r="AU73" s="203">
        <f t="shared" si="106"/>
        <v>2.2310181867759997</v>
      </c>
      <c r="AV73" s="203">
        <f t="shared" si="107"/>
        <v>2.7267999999999999</v>
      </c>
      <c r="AW73" s="203">
        <f t="shared" si="108"/>
        <v>3.3327555494959995</v>
      </c>
      <c r="AX73" s="203">
        <f t="shared" si="109"/>
        <v>4.7679545560499994</v>
      </c>
      <c r="AY73" s="203">
        <f t="shared" si="110"/>
        <v>5.8274999999999997</v>
      </c>
      <c r="AZ73" s="203">
        <f t="shared" si="111"/>
        <v>7.1224999870499994</v>
      </c>
      <c r="BB73" s="1" t="str">
        <f t="shared" si="117"/>
        <v>NP</v>
      </c>
      <c r="BC73" s="1" t="str">
        <f t="shared" si="118"/>
        <v>NA</v>
      </c>
      <c r="BD73" s="1" t="str">
        <f t="shared" si="119"/>
        <v>NA</v>
      </c>
      <c r="BE73" s="1" t="str">
        <f t="shared" si="120"/>
        <v>NO</v>
      </c>
      <c r="BF73" s="1" t="str">
        <f t="shared" si="121"/>
        <v>NO</v>
      </c>
      <c r="BG73" s="1" t="str">
        <f t="shared" si="122"/>
        <v>NO</v>
      </c>
      <c r="BH73" s="1" t="str">
        <f t="shared" si="123"/>
        <v>YES</v>
      </c>
      <c r="BJ73" s="1">
        <v>3</v>
      </c>
      <c r="BK73" s="1" t="str">
        <f t="shared" si="124"/>
        <v>NP</v>
      </c>
      <c r="BL73" s="1" t="str">
        <f t="shared" si="125"/>
        <v>NA</v>
      </c>
      <c r="BM73" s="1" t="str">
        <f t="shared" si="126"/>
        <v>NA</v>
      </c>
      <c r="BN73" s="1" t="str">
        <f t="shared" si="127"/>
        <v>NO</v>
      </c>
      <c r="BO73" s="1" t="str">
        <f t="shared" si="128"/>
        <v>NO</v>
      </c>
      <c r="BP73" s="1" t="str">
        <f t="shared" si="129"/>
        <v>NO</v>
      </c>
      <c r="BQ73" s="1" t="str">
        <f t="shared" si="130"/>
        <v>YES</v>
      </c>
      <c r="BS73" s="1" t="str">
        <f t="shared" si="131"/>
        <v>TP</v>
      </c>
      <c r="BT73" s="1" t="str">
        <f t="shared" si="132"/>
        <v>TN</v>
      </c>
      <c r="BU73" s="1" t="str">
        <f t="shared" si="133"/>
        <v>TN</v>
      </c>
      <c r="BV73" s="1" t="str">
        <f t="shared" si="134"/>
        <v>NO</v>
      </c>
      <c r="BW73" s="1" t="str">
        <f t="shared" si="135"/>
        <v>NO</v>
      </c>
      <c r="BX73" s="1" t="str">
        <f t="shared" si="136"/>
        <v>YES</v>
      </c>
      <c r="BY73" s="244" t="str">
        <f t="shared" si="137"/>
        <v>YES</v>
      </c>
      <c r="BZ73" s="244" t="str">
        <f t="shared" si="138"/>
        <v>NO</v>
      </c>
      <c r="CA73" s="244" t="str">
        <f t="shared" si="139"/>
        <v>NO</v>
      </c>
      <c r="CB73" s="244" t="str">
        <f t="shared" si="140"/>
        <v>NO</v>
      </c>
      <c r="CC73" s="244" t="str">
        <f t="shared" si="141"/>
        <v>NO</v>
      </c>
      <c r="CD73" s="244" t="str">
        <f t="shared" si="112"/>
        <v>NO</v>
      </c>
      <c r="CE73" s="1" t="str">
        <f t="shared" si="113"/>
        <v>NO</v>
      </c>
      <c r="CF73" s="1" t="str">
        <f t="shared" si="114"/>
        <v>NO</v>
      </c>
      <c r="CG73" s="1" t="str">
        <f t="shared" si="115"/>
        <v>NO</v>
      </c>
      <c r="CH73" s="1" t="str">
        <f t="shared" si="116"/>
        <v>NO</v>
      </c>
      <c r="CI73" s="244" t="str">
        <f t="shared" si="142"/>
        <v>NO</v>
      </c>
      <c r="CJ73" s="244" t="str">
        <f t="shared" si="143"/>
        <v>NO</v>
      </c>
      <c r="CK73" s="244" t="str">
        <f t="shared" si="144"/>
        <v>NO</v>
      </c>
      <c r="CL73" s="244" t="str">
        <f t="shared" si="145"/>
        <v>NO</v>
      </c>
      <c r="CM73" s="244" t="str">
        <f t="shared" si="146"/>
        <v>NO</v>
      </c>
      <c r="CN73" s="244" t="str">
        <f t="shared" si="147"/>
        <v>NO</v>
      </c>
      <c r="CO73" s="244" t="str">
        <f t="shared" si="148"/>
        <v>NO</v>
      </c>
      <c r="CP73" s="244" t="str">
        <f t="shared" si="149"/>
        <v>NO</v>
      </c>
      <c r="CQ73" s="244" t="str">
        <f t="shared" si="150"/>
        <v>NO</v>
      </c>
      <c r="CR73" s="244" t="str">
        <f t="shared" si="151"/>
        <v>NO</v>
      </c>
    </row>
    <row r="74" spans="1:96">
      <c r="A74" s="61">
        <v>30</v>
      </c>
      <c r="B74" s="62">
        <v>60</v>
      </c>
      <c r="C74" s="62">
        <v>3</v>
      </c>
      <c r="D74" s="62">
        <v>0.33</v>
      </c>
      <c r="E74" s="62">
        <v>2454161</v>
      </c>
      <c r="F74" s="62">
        <f>E74/1000/60</f>
        <v>40.902683333333336</v>
      </c>
      <c r="G74" s="62">
        <v>26</v>
      </c>
      <c r="H74" s="63">
        <f>G74/B74*100</f>
        <v>43.333333333333336</v>
      </c>
      <c r="I74" s="312" t="s">
        <v>12</v>
      </c>
      <c r="J74" s="70">
        <v>7.89654071997304E-2</v>
      </c>
      <c r="K74" s="69">
        <v>0.86139683297966496</v>
      </c>
      <c r="L74" s="69">
        <v>5.9637759820603799E-2</v>
      </c>
      <c r="M74" s="69">
        <v>0.94757056851866694</v>
      </c>
      <c r="N74" s="69">
        <v>3.1898839573398403E-2</v>
      </c>
      <c r="O74" s="69">
        <v>2.0530591907933798E-2</v>
      </c>
      <c r="P74" s="69">
        <v>0.2489321841038</v>
      </c>
      <c r="Q74" s="69">
        <v>0.167441412566841</v>
      </c>
      <c r="R74" s="69">
        <v>0.583626403329357</v>
      </c>
      <c r="S74" s="69">
        <v>0.72497576293682697</v>
      </c>
      <c r="T74" s="69">
        <v>0.131167900654308</v>
      </c>
      <c r="U74" s="69">
        <v>0.143856336408863</v>
      </c>
      <c r="V74" s="69">
        <v>4.5992576673737302E-2</v>
      </c>
      <c r="W74" s="69">
        <v>0.91358225667658</v>
      </c>
      <c r="X74" s="69">
        <v>4.0425166649681897E-2</v>
      </c>
      <c r="Y74" s="69">
        <v>0.221742814691086</v>
      </c>
      <c r="Z74" s="69">
        <v>0.66891680117403696</v>
      </c>
      <c r="AA74" s="69">
        <v>0.109340384134876</v>
      </c>
      <c r="AB74" s="69">
        <v>0.69747823389275199</v>
      </c>
      <c r="AC74" s="69">
        <v>0.215007422915754</v>
      </c>
      <c r="AD74" s="69">
        <v>8.7514343191492802E-2</v>
      </c>
      <c r="AE74" s="69">
        <v>0.75419343674005601</v>
      </c>
      <c r="AF74" s="69">
        <v>0.18081844832334401</v>
      </c>
      <c r="AG74" s="309">
        <v>6.4988114936598604E-2</v>
      </c>
      <c r="AH74" s="215">
        <v>2.6680000000000001</v>
      </c>
      <c r="AI74" s="208">
        <v>3.43</v>
      </c>
      <c r="AJ74" s="209">
        <v>7.1</v>
      </c>
      <c r="AK74" s="210">
        <v>2.8079999999999998</v>
      </c>
      <c r="AL74" s="210">
        <v>3.5470000000000002</v>
      </c>
      <c r="AM74" s="210">
        <v>6.9020000000000001</v>
      </c>
      <c r="AN74" s="203">
        <v>2.5196000000000001</v>
      </c>
      <c r="AO74" s="203">
        <v>3.9781</v>
      </c>
      <c r="AP74" s="203">
        <v>7.1336000000000004</v>
      </c>
      <c r="AQ74" s="203"/>
      <c r="AR74" s="203">
        <f>$AN$33*0.81818182</f>
        <v>2.0614909136719999</v>
      </c>
      <c r="AS74" s="203">
        <f>$AN$33</f>
        <v>2.5196000000000001</v>
      </c>
      <c r="AT74" s="203">
        <f>$AN$33*1.22222222</f>
        <v>3.0795111055119997</v>
      </c>
      <c r="AU74" s="203">
        <f>$AO$33*0.81818182</f>
        <v>3.2548090981419997</v>
      </c>
      <c r="AV74" s="203">
        <f>$AO$33</f>
        <v>3.9781</v>
      </c>
      <c r="AW74" s="203">
        <f>$AO$33*1.22222222</f>
        <v>4.8621222133819995</v>
      </c>
      <c r="AX74" s="203">
        <f>$AP$33*0.81818182</f>
        <v>5.8365818311520004</v>
      </c>
      <c r="AY74" s="203">
        <f>$AP$33</f>
        <v>7.1336000000000004</v>
      </c>
      <c r="AZ74" s="203">
        <f>$AP$33*1.22222222</f>
        <v>8.7188444285919999</v>
      </c>
      <c r="BB74" s="1" t="str">
        <f t="shared" si="117"/>
        <v>NA</v>
      </c>
      <c r="BC74" s="1" t="str">
        <f t="shared" si="118"/>
        <v>NP</v>
      </c>
      <c r="BD74" s="1" t="str">
        <f t="shared" si="119"/>
        <v>NP</v>
      </c>
      <c r="BE74" s="1" t="str">
        <f t="shared" si="120"/>
        <v>NO</v>
      </c>
      <c r="BF74" s="1" t="str">
        <f t="shared" si="121"/>
        <v>NO</v>
      </c>
      <c r="BG74" s="1" t="str">
        <f t="shared" si="122"/>
        <v>NO</v>
      </c>
      <c r="BH74" s="1" t="str">
        <f t="shared" si="123"/>
        <v>YES</v>
      </c>
      <c r="BJ74" s="12">
        <v>490</v>
      </c>
      <c r="BK74" s="1" t="str">
        <f t="shared" si="124"/>
        <v>NA</v>
      </c>
      <c r="BL74" s="1" t="str">
        <f t="shared" si="125"/>
        <v>NP</v>
      </c>
      <c r="BM74" s="1" t="str">
        <f t="shared" si="126"/>
        <v>NP</v>
      </c>
      <c r="BN74" s="1" t="str">
        <f t="shared" si="127"/>
        <v>NO</v>
      </c>
      <c r="BO74" s="1" t="str">
        <f t="shared" si="128"/>
        <v>NO</v>
      </c>
      <c r="BP74" s="1" t="str">
        <f t="shared" si="129"/>
        <v>NO</v>
      </c>
      <c r="BQ74" s="1" t="str">
        <f t="shared" si="130"/>
        <v>YES</v>
      </c>
      <c r="BS74" s="1" t="str">
        <f t="shared" si="131"/>
        <v>TN</v>
      </c>
      <c r="BT74" s="1" t="str">
        <f t="shared" si="132"/>
        <v>TP</v>
      </c>
      <c r="BU74" s="1" t="str">
        <f t="shared" si="133"/>
        <v>TP</v>
      </c>
      <c r="BV74" s="1" t="str">
        <f t="shared" si="134"/>
        <v>NO</v>
      </c>
      <c r="BW74" s="1" t="str">
        <f t="shared" si="135"/>
        <v>YES</v>
      </c>
      <c r="BX74" s="1" t="str">
        <f t="shared" si="136"/>
        <v>YES</v>
      </c>
      <c r="BY74" s="244" t="str">
        <f t="shared" si="137"/>
        <v>YES</v>
      </c>
      <c r="BZ74" s="244" t="str">
        <f t="shared" si="138"/>
        <v>NO</v>
      </c>
      <c r="CA74" s="244" t="str">
        <f t="shared" si="139"/>
        <v>NO</v>
      </c>
      <c r="CB74" s="244" t="str">
        <f t="shared" si="140"/>
        <v>NO</v>
      </c>
      <c r="CC74" s="244" t="str">
        <f t="shared" si="141"/>
        <v>NO</v>
      </c>
      <c r="CD74" s="244" t="str">
        <f t="shared" si="112"/>
        <v>NO</v>
      </c>
      <c r="CE74" s="1" t="str">
        <f t="shared" si="113"/>
        <v>NO</v>
      </c>
      <c r="CF74" s="1" t="str">
        <f t="shared" si="114"/>
        <v>NO</v>
      </c>
      <c r="CG74" s="1" t="str">
        <f t="shared" si="115"/>
        <v>NO</v>
      </c>
      <c r="CH74" s="1" t="str">
        <f t="shared" si="116"/>
        <v>NO</v>
      </c>
      <c r="CI74" s="244" t="str">
        <f t="shared" si="142"/>
        <v>NO</v>
      </c>
      <c r="CJ74" s="244" t="str">
        <f t="shared" si="143"/>
        <v>NO</v>
      </c>
      <c r="CK74" s="244" t="str">
        <f t="shared" si="144"/>
        <v>NO</v>
      </c>
      <c r="CL74" s="244" t="str">
        <f t="shared" si="145"/>
        <v>NO</v>
      </c>
      <c r="CM74" s="244" t="str">
        <f t="shared" si="146"/>
        <v>NO</v>
      </c>
      <c r="CN74" s="244" t="str">
        <f t="shared" si="147"/>
        <v>NO</v>
      </c>
      <c r="CO74" s="244" t="str">
        <f t="shared" si="148"/>
        <v>NO</v>
      </c>
      <c r="CP74" s="244" t="str">
        <f t="shared" si="149"/>
        <v>NO</v>
      </c>
      <c r="CQ74" s="244" t="str">
        <f t="shared" si="150"/>
        <v>NO</v>
      </c>
      <c r="CR74" s="244" t="str">
        <f t="shared" si="151"/>
        <v>NO</v>
      </c>
    </row>
    <row r="75" spans="1:96">
      <c r="A75" s="9"/>
      <c r="B75" s="6"/>
      <c r="C75" s="6"/>
      <c r="D75" s="6"/>
      <c r="E75" s="6"/>
      <c r="F75" s="6"/>
      <c r="G75" s="6"/>
      <c r="H75" s="310"/>
      <c r="I75" s="313" t="s">
        <v>93</v>
      </c>
      <c r="J75" s="9">
        <v>0.97386500635266804</v>
      </c>
      <c r="K75" s="6">
        <v>2.43667411543146E-2</v>
      </c>
      <c r="L75" s="6">
        <v>1.76825249301715E-3</v>
      </c>
      <c r="M75" s="6">
        <v>0.88045906703006205</v>
      </c>
      <c r="N75" s="6">
        <v>5.88369146081269E-2</v>
      </c>
      <c r="O75" s="6">
        <v>6.0704018361811003E-2</v>
      </c>
      <c r="P75" s="6">
        <v>0.44553021707302898</v>
      </c>
      <c r="Q75" s="6">
        <v>0.31524688569430598</v>
      </c>
      <c r="R75" s="6">
        <v>0.23922289723266299</v>
      </c>
      <c r="S75" s="6">
        <v>0.67990752547058197</v>
      </c>
      <c r="T75" s="6">
        <v>0.114049956428182</v>
      </c>
      <c r="U75" s="6">
        <v>0.206042518101235</v>
      </c>
      <c r="V75" s="6">
        <v>0.66814537945656904</v>
      </c>
      <c r="W75" s="6">
        <v>7.3631168648107301E-2</v>
      </c>
      <c r="X75" s="6">
        <v>0.25822345189532298</v>
      </c>
      <c r="Y75" s="6">
        <v>0.79100060661858096</v>
      </c>
      <c r="Z75" s="6">
        <v>0.12779318814378399</v>
      </c>
      <c r="AA75" s="6">
        <v>8.1206205237634693E-2</v>
      </c>
      <c r="AB75" s="6">
        <v>5.4879764890014997E-2</v>
      </c>
      <c r="AC75" s="6">
        <v>5.2593231955430697E-2</v>
      </c>
      <c r="AD75" s="6">
        <v>0.89252700315455402</v>
      </c>
      <c r="AE75" s="6">
        <v>0.94409769260749898</v>
      </c>
      <c r="AF75" s="6">
        <v>1.47686284419404E-2</v>
      </c>
      <c r="AG75" s="310">
        <v>4.1133678950559603E-2</v>
      </c>
      <c r="AH75" s="216">
        <v>2.0390000000000001</v>
      </c>
      <c r="AI75" s="211">
        <v>3.48</v>
      </c>
      <c r="AJ75" s="212">
        <v>7.4889999999999999</v>
      </c>
      <c r="AK75" s="210">
        <v>2.1280000000000001</v>
      </c>
      <c r="AL75" s="210">
        <v>3.528</v>
      </c>
      <c r="AM75" s="210">
        <v>7.7009999999999996</v>
      </c>
      <c r="AN75" s="203"/>
      <c r="AO75" s="203"/>
      <c r="AP75" s="203"/>
      <c r="AQ75" s="203"/>
      <c r="AR75" s="203">
        <f t="shared" ref="AR75:AR81" si="152">$AN$33*0.81818182</f>
        <v>2.0614909136719999</v>
      </c>
      <c r="AS75" s="203">
        <f t="shared" ref="AS75:AS81" si="153">$AN$33</f>
        <v>2.5196000000000001</v>
      </c>
      <c r="AT75" s="203">
        <f t="shared" ref="AT75:AT81" si="154">$AN$33*1.22222222</f>
        <v>3.0795111055119997</v>
      </c>
      <c r="AU75" s="203">
        <f t="shared" ref="AU75:AU81" si="155">$AO$33*0.81818182</f>
        <v>3.2548090981419997</v>
      </c>
      <c r="AV75" s="203">
        <f t="shared" ref="AV75:AV81" si="156">$AO$33</f>
        <v>3.9781</v>
      </c>
      <c r="AW75" s="203">
        <f t="shared" ref="AW75:AW81" si="157">$AO$33*1.22222222</f>
        <v>4.8621222133819995</v>
      </c>
      <c r="AX75" s="203">
        <f t="shared" ref="AX75:AX81" si="158">$AP$33*0.81818182</f>
        <v>5.8365818311520004</v>
      </c>
      <c r="AY75" s="203">
        <f t="shared" ref="AY75:AY81" si="159">$AP$33</f>
        <v>7.1336000000000004</v>
      </c>
      <c r="AZ75" s="203">
        <f t="shared" ref="AZ75:AZ81" si="160">$AP$33*1.22222222</f>
        <v>8.7188444285919999</v>
      </c>
      <c r="BB75" s="1" t="str">
        <f t="shared" si="117"/>
        <v>A</v>
      </c>
      <c r="BC75" s="1" t="str">
        <f t="shared" si="118"/>
        <v>NP</v>
      </c>
      <c r="BD75" s="1" t="str">
        <f t="shared" si="119"/>
        <v>NA</v>
      </c>
      <c r="BE75" s="1" t="str">
        <f t="shared" si="120"/>
        <v>NO</v>
      </c>
      <c r="BF75" s="1" t="str">
        <f t="shared" si="121"/>
        <v>NO</v>
      </c>
      <c r="BG75" s="1" t="str">
        <f t="shared" si="122"/>
        <v>YES</v>
      </c>
      <c r="BH75" s="1" t="str">
        <f t="shared" si="123"/>
        <v>YES</v>
      </c>
      <c r="BJ75" s="12">
        <v>15</v>
      </c>
      <c r="BK75" s="1" t="str">
        <f t="shared" si="124"/>
        <v>NP</v>
      </c>
      <c r="BL75" s="1" t="str">
        <f t="shared" si="125"/>
        <v>NP</v>
      </c>
      <c r="BM75" s="1" t="str">
        <f t="shared" si="126"/>
        <v>NA</v>
      </c>
      <c r="BN75" s="1" t="str">
        <f t="shared" si="127"/>
        <v>NO</v>
      </c>
      <c r="BO75" s="1" t="str">
        <f t="shared" si="128"/>
        <v>NO</v>
      </c>
      <c r="BP75" s="1" t="str">
        <f t="shared" si="129"/>
        <v>NO</v>
      </c>
      <c r="BQ75" s="1" t="str">
        <f t="shared" si="130"/>
        <v>YES</v>
      </c>
      <c r="BS75" s="1" t="str">
        <f t="shared" si="131"/>
        <v>TP</v>
      </c>
      <c r="BT75" s="1" t="str">
        <f t="shared" si="132"/>
        <v>TP</v>
      </c>
      <c r="BU75" s="1" t="str">
        <f t="shared" si="133"/>
        <v>TN</v>
      </c>
      <c r="BV75" s="1" t="str">
        <f t="shared" si="134"/>
        <v>NO</v>
      </c>
      <c r="BW75" s="1" t="str">
        <f t="shared" si="135"/>
        <v>YES</v>
      </c>
      <c r="BX75" s="1" t="str">
        <f t="shared" si="136"/>
        <v>YES</v>
      </c>
      <c r="BY75" s="244" t="str">
        <f t="shared" si="137"/>
        <v>YES</v>
      </c>
      <c r="BZ75" s="244" t="str">
        <f t="shared" si="138"/>
        <v>NO</v>
      </c>
      <c r="CA75" s="244" t="str">
        <f t="shared" si="139"/>
        <v>NO</v>
      </c>
      <c r="CB75" s="244" t="str">
        <f t="shared" si="140"/>
        <v>NO</v>
      </c>
      <c r="CC75" s="244" t="str">
        <f t="shared" si="141"/>
        <v>NO</v>
      </c>
      <c r="CD75" s="244" t="str">
        <f t="shared" si="112"/>
        <v>NO</v>
      </c>
      <c r="CE75" s="1" t="str">
        <f t="shared" si="113"/>
        <v>NO</v>
      </c>
      <c r="CF75" s="1" t="str">
        <f t="shared" si="114"/>
        <v>NO</v>
      </c>
      <c r="CG75" s="1" t="str">
        <f t="shared" si="115"/>
        <v>NO</v>
      </c>
      <c r="CH75" s="1" t="str">
        <f t="shared" si="116"/>
        <v>NO</v>
      </c>
      <c r="CI75" s="244" t="str">
        <f t="shared" si="142"/>
        <v>NO</v>
      </c>
      <c r="CJ75" s="244" t="str">
        <f t="shared" si="143"/>
        <v>NO</v>
      </c>
      <c r="CK75" s="244" t="str">
        <f t="shared" si="144"/>
        <v>NO</v>
      </c>
      <c r="CL75" s="244" t="str">
        <f t="shared" si="145"/>
        <v>NO</v>
      </c>
      <c r="CM75" s="244" t="str">
        <f t="shared" si="146"/>
        <v>NO</v>
      </c>
      <c r="CN75" s="244" t="str">
        <f t="shared" si="147"/>
        <v>NO</v>
      </c>
      <c r="CO75" s="244" t="str">
        <f t="shared" si="148"/>
        <v>NO</v>
      </c>
      <c r="CP75" s="244" t="str">
        <f t="shared" si="149"/>
        <v>NO</v>
      </c>
      <c r="CQ75" s="244" t="str">
        <f t="shared" si="150"/>
        <v>NO</v>
      </c>
      <c r="CR75" s="244" t="str">
        <f t="shared" si="151"/>
        <v>NO</v>
      </c>
    </row>
    <row r="76" spans="1:96">
      <c r="A76" s="9"/>
      <c r="B76" s="6"/>
      <c r="C76" s="6"/>
      <c r="D76" s="6"/>
      <c r="E76" s="6"/>
      <c r="F76" s="6"/>
      <c r="G76" s="6"/>
      <c r="H76" s="310"/>
      <c r="I76" s="313" t="s">
        <v>14</v>
      </c>
      <c r="J76" s="9">
        <v>0.86099329579572403</v>
      </c>
      <c r="K76" s="6">
        <v>1.6123836556104301E-2</v>
      </c>
      <c r="L76" s="6">
        <v>0.122882867648171</v>
      </c>
      <c r="M76" s="6">
        <v>0.70254110362538702</v>
      </c>
      <c r="N76" s="6">
        <v>0.129259486744668</v>
      </c>
      <c r="O76" s="6">
        <v>0.16819940962994301</v>
      </c>
      <c r="P76" s="6">
        <v>1.45386479457197E-2</v>
      </c>
      <c r="Q76" s="6">
        <v>3.7174043464647102E-2</v>
      </c>
      <c r="R76" s="6">
        <v>0.94828730858963295</v>
      </c>
      <c r="S76" s="6">
        <v>0.649460346154076</v>
      </c>
      <c r="T76" s="6">
        <v>0.17336639010539501</v>
      </c>
      <c r="U76" s="6">
        <v>0.177173263740528</v>
      </c>
      <c r="V76" s="6">
        <v>0.92699846134643904</v>
      </c>
      <c r="W76" s="6">
        <v>5.3820666644518404E-3</v>
      </c>
      <c r="X76" s="6">
        <v>6.7619471989108698E-2</v>
      </c>
      <c r="Y76" s="6">
        <v>0.14932751270793401</v>
      </c>
      <c r="Z76" s="6">
        <v>0.72292437852797498</v>
      </c>
      <c r="AA76" s="6">
        <v>0.12774810876408901</v>
      </c>
      <c r="AB76" s="6">
        <v>0.117913617873992</v>
      </c>
      <c r="AC76" s="6">
        <v>0.73195875545684896</v>
      </c>
      <c r="AD76" s="6">
        <v>0.15012762666915699</v>
      </c>
      <c r="AE76" s="6">
        <v>0.63796945492803803</v>
      </c>
      <c r="AF76" s="6">
        <v>0.31375304797501202</v>
      </c>
      <c r="AG76" s="310">
        <v>4.8277497096949201E-2</v>
      </c>
      <c r="AH76" s="216">
        <v>3.0019999999999998</v>
      </c>
      <c r="AI76" s="211">
        <v>3.452</v>
      </c>
      <c r="AJ76" s="212">
        <v>6.6349999999999998</v>
      </c>
      <c r="AK76" s="210">
        <v>3.0590000000000002</v>
      </c>
      <c r="AL76" s="210">
        <v>3.4580000000000002</v>
      </c>
      <c r="AM76" s="210">
        <v>6.7160000000000002</v>
      </c>
      <c r="AN76" s="203"/>
      <c r="AO76" s="203"/>
      <c r="AP76" s="203"/>
      <c r="AQ76" s="203"/>
      <c r="AR76" s="203">
        <f t="shared" si="152"/>
        <v>2.0614909136719999</v>
      </c>
      <c r="AS76" s="203">
        <f t="shared" si="153"/>
        <v>2.5196000000000001</v>
      </c>
      <c r="AT76" s="203">
        <f t="shared" si="154"/>
        <v>3.0795111055119997</v>
      </c>
      <c r="AU76" s="203">
        <f t="shared" si="155"/>
        <v>3.2548090981419997</v>
      </c>
      <c r="AV76" s="203">
        <f t="shared" si="156"/>
        <v>3.9781</v>
      </c>
      <c r="AW76" s="203">
        <f t="shared" si="157"/>
        <v>4.8621222133819995</v>
      </c>
      <c r="AX76" s="203">
        <f t="shared" si="158"/>
        <v>5.8365818311520004</v>
      </c>
      <c r="AY76" s="203">
        <f t="shared" si="159"/>
        <v>7.1336000000000004</v>
      </c>
      <c r="AZ76" s="203">
        <f t="shared" si="160"/>
        <v>8.7188444285919999</v>
      </c>
      <c r="BB76" s="1" t="str">
        <f t="shared" si="117"/>
        <v>NA</v>
      </c>
      <c r="BC76" s="1" t="str">
        <f t="shared" si="118"/>
        <v>NP</v>
      </c>
      <c r="BD76" s="1" t="str">
        <f t="shared" si="119"/>
        <v>NP</v>
      </c>
      <c r="BE76" s="1" t="str">
        <f t="shared" si="120"/>
        <v>NO</v>
      </c>
      <c r="BF76" s="1" t="str">
        <f t="shared" si="121"/>
        <v>NO</v>
      </c>
      <c r="BG76" s="1" t="str">
        <f t="shared" si="122"/>
        <v>NO</v>
      </c>
      <c r="BH76" s="1" t="str">
        <f t="shared" si="123"/>
        <v>YES</v>
      </c>
      <c r="BJ76" s="12">
        <v>51</v>
      </c>
      <c r="BK76" s="1" t="str">
        <f t="shared" si="124"/>
        <v>NA</v>
      </c>
      <c r="BL76" s="1" t="str">
        <f t="shared" si="125"/>
        <v>NP</v>
      </c>
      <c r="BM76" s="1" t="str">
        <f t="shared" si="126"/>
        <v>NP</v>
      </c>
      <c r="BN76" s="1" t="str">
        <f t="shared" si="127"/>
        <v>NO</v>
      </c>
      <c r="BO76" s="1" t="str">
        <f t="shared" si="128"/>
        <v>NO</v>
      </c>
      <c r="BP76" s="1" t="str">
        <f t="shared" si="129"/>
        <v>NO</v>
      </c>
      <c r="BQ76" s="1" t="str">
        <f t="shared" si="130"/>
        <v>YES</v>
      </c>
      <c r="BS76" s="1" t="str">
        <f t="shared" si="131"/>
        <v>TN</v>
      </c>
      <c r="BT76" s="1" t="str">
        <f t="shared" si="132"/>
        <v>TP</v>
      </c>
      <c r="BU76" s="1" t="str">
        <f t="shared" si="133"/>
        <v>TP</v>
      </c>
      <c r="BV76" s="1" t="str">
        <f t="shared" si="134"/>
        <v>NO</v>
      </c>
      <c r="BW76" s="1" t="str">
        <f t="shared" si="135"/>
        <v>YES</v>
      </c>
      <c r="BX76" s="1" t="str">
        <f t="shared" si="136"/>
        <v>YES</v>
      </c>
      <c r="BY76" s="244" t="str">
        <f t="shared" si="137"/>
        <v>YES</v>
      </c>
      <c r="BZ76" s="244" t="str">
        <f t="shared" si="138"/>
        <v>NO</v>
      </c>
      <c r="CA76" s="244" t="str">
        <f t="shared" si="139"/>
        <v>NO</v>
      </c>
      <c r="CB76" s="244" t="str">
        <f t="shared" si="140"/>
        <v>NO</v>
      </c>
      <c r="CC76" s="244" t="str">
        <f t="shared" si="141"/>
        <v>NO</v>
      </c>
      <c r="CD76" s="244" t="str">
        <f t="shared" si="112"/>
        <v>NO</v>
      </c>
      <c r="CE76" s="1" t="str">
        <f t="shared" si="113"/>
        <v>NO</v>
      </c>
      <c r="CF76" s="1" t="str">
        <f t="shared" si="114"/>
        <v>NO</v>
      </c>
      <c r="CG76" s="1" t="str">
        <f t="shared" si="115"/>
        <v>NO</v>
      </c>
      <c r="CH76" s="1" t="str">
        <f t="shared" si="116"/>
        <v>NO</v>
      </c>
      <c r="CI76" s="244" t="str">
        <f t="shared" si="142"/>
        <v>NO</v>
      </c>
      <c r="CJ76" s="244" t="str">
        <f t="shared" si="143"/>
        <v>NO</v>
      </c>
      <c r="CK76" s="244" t="str">
        <f t="shared" si="144"/>
        <v>NO</v>
      </c>
      <c r="CL76" s="244" t="str">
        <f t="shared" si="145"/>
        <v>NO</v>
      </c>
      <c r="CM76" s="244" t="str">
        <f t="shared" si="146"/>
        <v>NO</v>
      </c>
      <c r="CN76" s="244" t="str">
        <f t="shared" si="147"/>
        <v>NO</v>
      </c>
      <c r="CO76" s="244" t="str">
        <f t="shared" si="148"/>
        <v>NO</v>
      </c>
      <c r="CP76" s="244" t="str">
        <f t="shared" si="149"/>
        <v>NO</v>
      </c>
      <c r="CQ76" s="244" t="str">
        <f t="shared" si="150"/>
        <v>NO</v>
      </c>
      <c r="CR76" s="244" t="str">
        <f t="shared" si="151"/>
        <v>NO</v>
      </c>
    </row>
    <row r="77" spans="1:96">
      <c r="A77" s="9"/>
      <c r="B77" s="6"/>
      <c r="C77" s="6"/>
      <c r="D77" s="6"/>
      <c r="E77" s="6"/>
      <c r="F77" s="6"/>
      <c r="G77" s="6"/>
      <c r="H77" s="310"/>
      <c r="I77" s="313" t="s">
        <v>15</v>
      </c>
      <c r="J77" s="9">
        <v>0.62973412758356195</v>
      </c>
      <c r="K77" s="6">
        <v>0.32021550843823399</v>
      </c>
      <c r="L77" s="6">
        <v>5.0050363978203102E-2</v>
      </c>
      <c r="M77" s="6">
        <v>0.71782996277553701</v>
      </c>
      <c r="N77" s="6">
        <v>0.15604168346959901</v>
      </c>
      <c r="O77" s="6">
        <v>0.126128353754863</v>
      </c>
      <c r="P77" s="6">
        <v>0.368914987106151</v>
      </c>
      <c r="Q77" s="6">
        <v>5.3089501956983802E-2</v>
      </c>
      <c r="R77" s="6">
        <v>0.57799551093686397</v>
      </c>
      <c r="S77" s="6">
        <v>0.94225933608235202</v>
      </c>
      <c r="T77" s="6">
        <v>2.6379967434950798E-2</v>
      </c>
      <c r="U77" s="6">
        <v>3.1360696482696203E-2</v>
      </c>
      <c r="V77" s="6">
        <v>0.54596347049289695</v>
      </c>
      <c r="W77" s="6">
        <v>0.42612401255771598</v>
      </c>
      <c r="X77" s="6">
        <v>2.7912516949386498E-2</v>
      </c>
      <c r="Y77" s="6">
        <v>0.57204961272404398</v>
      </c>
      <c r="Z77" s="6">
        <v>0.141399723967612</v>
      </c>
      <c r="AA77" s="6">
        <v>0.286550663308342</v>
      </c>
      <c r="AB77" s="6">
        <v>0.35967599678471102</v>
      </c>
      <c r="AC77" s="6">
        <v>0.50838516058548899</v>
      </c>
      <c r="AD77" s="6">
        <v>0.13193884262979899</v>
      </c>
      <c r="AE77" s="6">
        <v>0.41012713897154002</v>
      </c>
      <c r="AF77" s="6">
        <v>0.49097453234014399</v>
      </c>
      <c r="AG77" s="310">
        <v>9.8898328688315607E-2</v>
      </c>
      <c r="AH77" s="216">
        <v>2.4169999999999998</v>
      </c>
      <c r="AI77" s="211">
        <v>3.6920000000000002</v>
      </c>
      <c r="AJ77" s="212">
        <v>6.734</v>
      </c>
      <c r="AK77" s="210">
        <v>2.4249999999999998</v>
      </c>
      <c r="AL77" s="210">
        <v>3.7290000000000001</v>
      </c>
      <c r="AM77" s="210">
        <v>6.8639999999999999</v>
      </c>
      <c r="AN77" s="203"/>
      <c r="AO77" s="203"/>
      <c r="AP77" s="203"/>
      <c r="AQ77" s="203"/>
      <c r="AR77" s="203">
        <f t="shared" si="152"/>
        <v>2.0614909136719999</v>
      </c>
      <c r="AS77" s="203">
        <f t="shared" si="153"/>
        <v>2.5196000000000001</v>
      </c>
      <c r="AT77" s="203">
        <f t="shared" si="154"/>
        <v>3.0795111055119997</v>
      </c>
      <c r="AU77" s="203">
        <f t="shared" si="155"/>
        <v>3.2548090981419997</v>
      </c>
      <c r="AV77" s="203">
        <f t="shared" si="156"/>
        <v>3.9781</v>
      </c>
      <c r="AW77" s="203">
        <f t="shared" si="157"/>
        <v>4.8621222133819995</v>
      </c>
      <c r="AX77" s="203">
        <f t="shared" si="158"/>
        <v>5.8365818311520004</v>
      </c>
      <c r="AY77" s="203">
        <f t="shared" si="159"/>
        <v>7.1336000000000004</v>
      </c>
      <c r="AZ77" s="203">
        <f t="shared" si="160"/>
        <v>8.7188444285919999</v>
      </c>
      <c r="BB77" s="1" t="str">
        <f t="shared" si="117"/>
        <v>NP</v>
      </c>
      <c r="BC77" s="1" t="str">
        <f t="shared" si="118"/>
        <v>NP</v>
      </c>
      <c r="BD77" s="1" t="str">
        <f t="shared" si="119"/>
        <v>NP</v>
      </c>
      <c r="BE77" s="1" t="str">
        <f t="shared" si="120"/>
        <v>NO</v>
      </c>
      <c r="BF77" s="1" t="str">
        <f t="shared" si="121"/>
        <v>NO</v>
      </c>
      <c r="BG77" s="1" t="str">
        <f t="shared" si="122"/>
        <v>NO</v>
      </c>
      <c r="BH77" s="1" t="str">
        <f t="shared" si="123"/>
        <v>YES</v>
      </c>
      <c r="BJ77" s="12">
        <v>20</v>
      </c>
      <c r="BK77" s="1" t="str">
        <f t="shared" si="124"/>
        <v>NP</v>
      </c>
      <c r="BL77" s="1" t="str">
        <f t="shared" si="125"/>
        <v>NP</v>
      </c>
      <c r="BM77" s="1" t="str">
        <f t="shared" si="126"/>
        <v>NP</v>
      </c>
      <c r="BN77" s="1" t="str">
        <f t="shared" si="127"/>
        <v>NO</v>
      </c>
      <c r="BO77" s="1" t="str">
        <f t="shared" si="128"/>
        <v>NO</v>
      </c>
      <c r="BP77" s="1" t="str">
        <f t="shared" si="129"/>
        <v>NO</v>
      </c>
      <c r="BQ77" s="1" t="str">
        <f t="shared" si="130"/>
        <v>YES</v>
      </c>
      <c r="BS77" s="1" t="str">
        <f t="shared" si="131"/>
        <v>TP</v>
      </c>
      <c r="BT77" s="1" t="str">
        <f t="shared" si="132"/>
        <v>TP</v>
      </c>
      <c r="BU77" s="1" t="str">
        <f t="shared" si="133"/>
        <v>TP</v>
      </c>
      <c r="BV77" s="1" t="str">
        <f t="shared" si="134"/>
        <v>YES</v>
      </c>
      <c r="BW77" s="1" t="str">
        <f t="shared" si="135"/>
        <v>YES</v>
      </c>
      <c r="BX77" s="1" t="str">
        <f t="shared" si="136"/>
        <v>YES</v>
      </c>
      <c r="BY77" s="244" t="str">
        <f t="shared" si="137"/>
        <v>YES</v>
      </c>
      <c r="BZ77" s="244" t="str">
        <f t="shared" si="138"/>
        <v>NO</v>
      </c>
      <c r="CA77" s="244" t="str">
        <f t="shared" si="139"/>
        <v>NO</v>
      </c>
      <c r="CB77" s="244" t="str">
        <f t="shared" si="140"/>
        <v>NO</v>
      </c>
      <c r="CC77" s="244" t="str">
        <f t="shared" si="141"/>
        <v>NO</v>
      </c>
      <c r="CD77" s="244" t="str">
        <f t="shared" si="112"/>
        <v>NO</v>
      </c>
      <c r="CE77" s="1" t="str">
        <f t="shared" si="113"/>
        <v>NO</v>
      </c>
      <c r="CF77" s="1" t="str">
        <f t="shared" si="114"/>
        <v>NO</v>
      </c>
      <c r="CG77" s="1" t="str">
        <f t="shared" si="115"/>
        <v>NO</v>
      </c>
      <c r="CH77" s="1" t="str">
        <f t="shared" si="116"/>
        <v>NO</v>
      </c>
      <c r="CI77" s="244" t="str">
        <f t="shared" si="142"/>
        <v>NO</v>
      </c>
      <c r="CJ77" s="244" t="str">
        <f t="shared" si="143"/>
        <v>NO</v>
      </c>
      <c r="CK77" s="244" t="str">
        <f t="shared" si="144"/>
        <v>NO</v>
      </c>
      <c r="CL77" s="244" t="str">
        <f t="shared" si="145"/>
        <v>NO</v>
      </c>
      <c r="CM77" s="244" t="str">
        <f t="shared" si="146"/>
        <v>NO</v>
      </c>
      <c r="CN77" s="244" t="str">
        <f t="shared" si="147"/>
        <v>NO</v>
      </c>
      <c r="CO77" s="244" t="str">
        <f t="shared" si="148"/>
        <v>NO</v>
      </c>
      <c r="CP77" s="244" t="str">
        <f t="shared" si="149"/>
        <v>NO</v>
      </c>
      <c r="CQ77" s="244" t="str">
        <f t="shared" si="150"/>
        <v>NO</v>
      </c>
      <c r="CR77" s="244" t="str">
        <f t="shared" si="151"/>
        <v>NO</v>
      </c>
    </row>
    <row r="78" spans="1:96">
      <c r="A78" s="9"/>
      <c r="B78" s="6"/>
      <c r="C78" s="6"/>
      <c r="D78" s="6"/>
      <c r="E78" s="6"/>
      <c r="F78" s="6"/>
      <c r="G78" s="6"/>
      <c r="H78" s="310"/>
      <c r="I78" s="313" t="s">
        <v>16</v>
      </c>
      <c r="J78" s="9">
        <v>0.15863692830353901</v>
      </c>
      <c r="K78" s="6">
        <v>0.77821249476556498</v>
      </c>
      <c r="L78" s="6">
        <v>6.31505769308955E-2</v>
      </c>
      <c r="M78" s="6">
        <v>0.524463896065269</v>
      </c>
      <c r="N78" s="6">
        <v>0.28144361687640002</v>
      </c>
      <c r="O78" s="6">
        <v>0.19409248705832999</v>
      </c>
      <c r="P78" s="6">
        <v>0.19064077333240101</v>
      </c>
      <c r="Q78" s="6">
        <v>0.675947968605076</v>
      </c>
      <c r="R78" s="6">
        <v>0.13341125806252099</v>
      </c>
      <c r="S78" s="6">
        <v>0.70242385916073602</v>
      </c>
      <c r="T78" s="6">
        <v>0.14256493171774501</v>
      </c>
      <c r="U78" s="6">
        <v>0.155011209121517</v>
      </c>
      <c r="V78" s="6">
        <v>0.86559244563119198</v>
      </c>
      <c r="W78" s="6">
        <v>0.106092797324614</v>
      </c>
      <c r="X78" s="6">
        <v>2.8314757044192101E-2</v>
      </c>
      <c r="Y78" s="6">
        <v>0.26600287481573598</v>
      </c>
      <c r="Z78" s="6">
        <v>0.57405860537480902</v>
      </c>
      <c r="AA78" s="6">
        <v>0.15993851980945401</v>
      </c>
      <c r="AB78" s="6">
        <v>0.21972536895955599</v>
      </c>
      <c r="AC78" s="6">
        <v>0.311077760830754</v>
      </c>
      <c r="AD78" s="6">
        <v>0.46919687020968798</v>
      </c>
      <c r="AE78" s="6">
        <v>0.80042432365548999</v>
      </c>
      <c r="AF78" s="6">
        <v>0.186404498045841</v>
      </c>
      <c r="AG78" s="310">
        <v>1.31711782986679E-2</v>
      </c>
      <c r="AH78" s="216">
        <v>2.0910000000000002</v>
      </c>
      <c r="AI78" s="211">
        <v>3.7770000000000001</v>
      </c>
      <c r="AJ78" s="212">
        <v>6.99</v>
      </c>
      <c r="AK78" s="210">
        <v>2.09</v>
      </c>
      <c r="AL78" s="210">
        <v>3.706</v>
      </c>
      <c r="AM78" s="210">
        <v>7.1820000000000004</v>
      </c>
      <c r="AN78" s="203"/>
      <c r="AO78" s="203"/>
      <c r="AP78" s="203"/>
      <c r="AQ78" s="203"/>
      <c r="AR78" s="203">
        <f t="shared" si="152"/>
        <v>2.0614909136719999</v>
      </c>
      <c r="AS78" s="203">
        <f t="shared" si="153"/>
        <v>2.5196000000000001</v>
      </c>
      <c r="AT78" s="203">
        <f t="shared" si="154"/>
        <v>3.0795111055119997</v>
      </c>
      <c r="AU78" s="203">
        <f t="shared" si="155"/>
        <v>3.2548090981419997</v>
      </c>
      <c r="AV78" s="203">
        <f t="shared" si="156"/>
        <v>3.9781</v>
      </c>
      <c r="AW78" s="203">
        <f t="shared" si="157"/>
        <v>4.8621222133819995</v>
      </c>
      <c r="AX78" s="203">
        <f t="shared" si="158"/>
        <v>5.8365818311520004</v>
      </c>
      <c r="AY78" s="203">
        <f t="shared" si="159"/>
        <v>7.1336000000000004</v>
      </c>
      <c r="AZ78" s="203">
        <f t="shared" si="160"/>
        <v>8.7188444285919999</v>
      </c>
      <c r="BB78" s="1" t="str">
        <f t="shared" si="117"/>
        <v>NP</v>
      </c>
      <c r="BC78" s="1" t="str">
        <f t="shared" si="118"/>
        <v>NP</v>
      </c>
      <c r="BD78" s="1" t="str">
        <f t="shared" si="119"/>
        <v>NP</v>
      </c>
      <c r="BE78" s="1" t="str">
        <f t="shared" si="120"/>
        <v>NO</v>
      </c>
      <c r="BF78" s="1" t="str">
        <f t="shared" si="121"/>
        <v>NO</v>
      </c>
      <c r="BG78" s="1" t="str">
        <f t="shared" si="122"/>
        <v>NO</v>
      </c>
      <c r="BH78" s="1" t="str">
        <f t="shared" si="123"/>
        <v>YES</v>
      </c>
      <c r="BJ78" s="12">
        <v>19</v>
      </c>
      <c r="BK78" s="1" t="str">
        <f t="shared" si="124"/>
        <v>NP</v>
      </c>
      <c r="BL78" s="1" t="str">
        <f t="shared" si="125"/>
        <v>NP</v>
      </c>
      <c r="BM78" s="1" t="str">
        <f t="shared" si="126"/>
        <v>NA</v>
      </c>
      <c r="BN78" s="1" t="str">
        <f t="shared" si="127"/>
        <v>NO</v>
      </c>
      <c r="BO78" s="1" t="str">
        <f t="shared" si="128"/>
        <v>NO</v>
      </c>
      <c r="BP78" s="1" t="str">
        <f t="shared" si="129"/>
        <v>NO</v>
      </c>
      <c r="BQ78" s="1" t="str">
        <f t="shared" si="130"/>
        <v>YES</v>
      </c>
      <c r="BS78" s="1" t="str">
        <f t="shared" si="131"/>
        <v>TP</v>
      </c>
      <c r="BT78" s="1" t="str">
        <f t="shared" si="132"/>
        <v>TP</v>
      </c>
      <c r="BU78" s="1" t="str">
        <f t="shared" si="133"/>
        <v>FP</v>
      </c>
      <c r="BV78" s="1" t="str">
        <f t="shared" si="134"/>
        <v>NO</v>
      </c>
      <c r="BW78" s="1" t="str">
        <f t="shared" si="135"/>
        <v>YES</v>
      </c>
      <c r="BX78" s="1" t="str">
        <f t="shared" si="136"/>
        <v>YES</v>
      </c>
      <c r="BY78" s="244" t="str">
        <f t="shared" si="137"/>
        <v>YES</v>
      </c>
      <c r="BZ78" s="244" t="str">
        <f t="shared" si="138"/>
        <v>NO</v>
      </c>
      <c r="CA78" s="244" t="str">
        <f t="shared" si="139"/>
        <v>NO</v>
      </c>
      <c r="CB78" s="244" t="str">
        <f t="shared" si="140"/>
        <v>NO</v>
      </c>
      <c r="CC78" s="244" t="str">
        <f t="shared" si="141"/>
        <v>NO</v>
      </c>
      <c r="CD78" s="244" t="str">
        <f t="shared" si="112"/>
        <v>YES</v>
      </c>
      <c r="CE78" s="1" t="str">
        <f t="shared" si="113"/>
        <v>NO</v>
      </c>
      <c r="CF78" s="1" t="str">
        <f t="shared" si="114"/>
        <v>NO</v>
      </c>
      <c r="CG78" s="1" t="str">
        <f t="shared" si="115"/>
        <v>NO</v>
      </c>
      <c r="CH78" s="1" t="str">
        <f t="shared" si="116"/>
        <v>YES</v>
      </c>
      <c r="CI78" s="244" t="str">
        <f t="shared" si="142"/>
        <v>NO</v>
      </c>
      <c r="CJ78" s="244" t="str">
        <f t="shared" si="143"/>
        <v>NO</v>
      </c>
      <c r="CK78" s="244" t="str">
        <f t="shared" si="144"/>
        <v>NO</v>
      </c>
      <c r="CL78" s="244" t="str">
        <f t="shared" si="145"/>
        <v>NO</v>
      </c>
      <c r="CM78" s="244" t="str">
        <f t="shared" si="146"/>
        <v>NO</v>
      </c>
      <c r="CN78" s="244" t="str">
        <f t="shared" si="147"/>
        <v>YES</v>
      </c>
      <c r="CO78" s="244" t="str">
        <f t="shared" si="148"/>
        <v>NO</v>
      </c>
      <c r="CP78" s="244" t="str">
        <f t="shared" si="149"/>
        <v>NO</v>
      </c>
      <c r="CQ78" s="244" t="str">
        <f t="shared" si="150"/>
        <v>NO</v>
      </c>
      <c r="CR78" s="244" t="str">
        <f t="shared" si="151"/>
        <v>YES</v>
      </c>
    </row>
    <row r="79" spans="1:96">
      <c r="A79" s="9"/>
      <c r="B79" s="6"/>
      <c r="C79" s="6"/>
      <c r="D79" s="6"/>
      <c r="E79" s="6"/>
      <c r="F79" s="6"/>
      <c r="G79" s="6"/>
      <c r="H79" s="310"/>
      <c r="I79" s="313" t="s">
        <v>17</v>
      </c>
      <c r="J79" s="9">
        <v>7.89654071997304E-2</v>
      </c>
      <c r="K79" s="6">
        <v>0.86139683297966496</v>
      </c>
      <c r="L79" s="6">
        <v>5.9637759820603799E-2</v>
      </c>
      <c r="M79" s="6">
        <v>0.94757056851866694</v>
      </c>
      <c r="N79" s="6">
        <v>3.1898839573398403E-2</v>
      </c>
      <c r="O79" s="6">
        <v>2.0530591907933798E-2</v>
      </c>
      <c r="P79" s="6">
        <v>0.2489321841038</v>
      </c>
      <c r="Q79" s="6">
        <v>0.167441412566841</v>
      </c>
      <c r="R79" s="6">
        <v>0.583626403329357</v>
      </c>
      <c r="S79" s="6">
        <v>0.72497576293682697</v>
      </c>
      <c r="T79" s="6">
        <v>0.131167900654308</v>
      </c>
      <c r="U79" s="6">
        <v>0.143856336408863</v>
      </c>
      <c r="V79" s="6">
        <v>4.5992576673737302E-2</v>
      </c>
      <c r="W79" s="6">
        <v>0.91358225667658</v>
      </c>
      <c r="X79" s="6">
        <v>4.0425166649681897E-2</v>
      </c>
      <c r="Y79" s="6">
        <v>0.221742814691086</v>
      </c>
      <c r="Z79" s="6">
        <v>0.66891680117403696</v>
      </c>
      <c r="AA79" s="6">
        <v>0.109340384134876</v>
      </c>
      <c r="AB79" s="6">
        <v>0.39304820988380601</v>
      </c>
      <c r="AC79" s="6">
        <v>0.237144776973051</v>
      </c>
      <c r="AD79" s="6">
        <v>0.36980701314314202</v>
      </c>
      <c r="AE79" s="6">
        <v>0.38229235268741102</v>
      </c>
      <c r="AF79" s="6">
        <v>6.0672434338803899E-2</v>
      </c>
      <c r="AG79" s="310">
        <v>0.557035212973784</v>
      </c>
      <c r="AH79" s="216">
        <v>2.5449999999999999</v>
      </c>
      <c r="AI79" s="211">
        <v>3.5030000000000001</v>
      </c>
      <c r="AJ79" s="212">
        <v>7.4649999999999999</v>
      </c>
      <c r="AK79" s="210">
        <v>2.6230000000000002</v>
      </c>
      <c r="AL79" s="210">
        <v>3.3980000000000001</v>
      </c>
      <c r="AM79" s="210">
        <v>7.5270000000000001</v>
      </c>
      <c r="AN79" s="203"/>
      <c r="AO79" s="203"/>
      <c r="AP79" s="203"/>
      <c r="AQ79" s="203"/>
      <c r="AR79" s="203">
        <f t="shared" si="152"/>
        <v>2.0614909136719999</v>
      </c>
      <c r="AS79" s="203">
        <f t="shared" si="153"/>
        <v>2.5196000000000001</v>
      </c>
      <c r="AT79" s="203">
        <f t="shared" si="154"/>
        <v>3.0795111055119997</v>
      </c>
      <c r="AU79" s="203">
        <f t="shared" si="155"/>
        <v>3.2548090981419997</v>
      </c>
      <c r="AV79" s="203">
        <f t="shared" si="156"/>
        <v>3.9781</v>
      </c>
      <c r="AW79" s="203">
        <f t="shared" si="157"/>
        <v>4.8621222133819995</v>
      </c>
      <c r="AX79" s="203">
        <f t="shared" si="158"/>
        <v>5.8365818311520004</v>
      </c>
      <c r="AY79" s="203">
        <f t="shared" si="159"/>
        <v>7.1336000000000004</v>
      </c>
      <c r="AZ79" s="203">
        <f t="shared" si="160"/>
        <v>8.7188444285919999</v>
      </c>
      <c r="BB79" s="1" t="str">
        <f t="shared" si="117"/>
        <v>NA</v>
      </c>
      <c r="BC79" s="1" t="str">
        <f t="shared" si="118"/>
        <v>NP</v>
      </c>
      <c r="BD79" s="1" t="str">
        <f t="shared" si="119"/>
        <v>NA</v>
      </c>
      <c r="BE79" s="1" t="str">
        <f t="shared" si="120"/>
        <v>NO</v>
      </c>
      <c r="BF79" s="1" t="str">
        <f t="shared" si="121"/>
        <v>NO</v>
      </c>
      <c r="BG79" s="1" t="str">
        <f t="shared" si="122"/>
        <v>NO</v>
      </c>
      <c r="BH79" s="1" t="str">
        <f t="shared" si="123"/>
        <v>YES</v>
      </c>
      <c r="BJ79" s="12">
        <v>25</v>
      </c>
      <c r="BK79" s="1" t="str">
        <f t="shared" si="124"/>
        <v>NA</v>
      </c>
      <c r="BL79" s="1" t="str">
        <f t="shared" si="125"/>
        <v>NP</v>
      </c>
      <c r="BM79" s="1" t="str">
        <f t="shared" si="126"/>
        <v>NA</v>
      </c>
      <c r="BN79" s="1" t="str">
        <f t="shared" si="127"/>
        <v>NO</v>
      </c>
      <c r="BO79" s="1" t="str">
        <f t="shared" si="128"/>
        <v>NO</v>
      </c>
      <c r="BP79" s="1" t="str">
        <f t="shared" si="129"/>
        <v>NO</v>
      </c>
      <c r="BQ79" s="1" t="str">
        <f t="shared" si="130"/>
        <v>YES</v>
      </c>
      <c r="BS79" s="1" t="str">
        <f t="shared" si="131"/>
        <v>TN</v>
      </c>
      <c r="BT79" s="1" t="str">
        <f t="shared" si="132"/>
        <v>TP</v>
      </c>
      <c r="BU79" s="1" t="str">
        <f t="shared" si="133"/>
        <v>TN</v>
      </c>
      <c r="BV79" s="1" t="str">
        <f t="shared" si="134"/>
        <v>NO</v>
      </c>
      <c r="BW79" s="1" t="str">
        <f t="shared" si="135"/>
        <v>NO</v>
      </c>
      <c r="BX79" s="1" t="str">
        <f t="shared" si="136"/>
        <v>YES</v>
      </c>
      <c r="BY79" s="244" t="str">
        <f t="shared" si="137"/>
        <v>YES</v>
      </c>
      <c r="BZ79" s="244" t="str">
        <f t="shared" si="138"/>
        <v>NO</v>
      </c>
      <c r="CA79" s="244" t="str">
        <f t="shared" si="139"/>
        <v>NO</v>
      </c>
      <c r="CB79" s="244" t="str">
        <f t="shared" si="140"/>
        <v>NO</v>
      </c>
      <c r="CC79" s="244" t="str">
        <f t="shared" si="141"/>
        <v>NO</v>
      </c>
      <c r="CD79" s="244" t="str">
        <f t="shared" si="112"/>
        <v>NO</v>
      </c>
      <c r="CE79" s="1" t="str">
        <f t="shared" si="113"/>
        <v>NO</v>
      </c>
      <c r="CF79" s="1" t="str">
        <f t="shared" si="114"/>
        <v>NO</v>
      </c>
      <c r="CG79" s="1" t="str">
        <f t="shared" si="115"/>
        <v>NO</v>
      </c>
      <c r="CH79" s="1" t="str">
        <f t="shared" si="116"/>
        <v>NO</v>
      </c>
      <c r="CI79" s="244" t="str">
        <f t="shared" si="142"/>
        <v>NO</v>
      </c>
      <c r="CJ79" s="244" t="str">
        <f t="shared" si="143"/>
        <v>NO</v>
      </c>
      <c r="CK79" s="244" t="str">
        <f t="shared" si="144"/>
        <v>NO</v>
      </c>
      <c r="CL79" s="244" t="str">
        <f t="shared" si="145"/>
        <v>NO</v>
      </c>
      <c r="CM79" s="244" t="str">
        <f t="shared" si="146"/>
        <v>NO</v>
      </c>
      <c r="CN79" s="244" t="str">
        <f t="shared" si="147"/>
        <v>NO</v>
      </c>
      <c r="CO79" s="244" t="str">
        <f t="shared" si="148"/>
        <v>NO</v>
      </c>
      <c r="CP79" s="244" t="str">
        <f t="shared" si="149"/>
        <v>NO</v>
      </c>
      <c r="CQ79" s="244" t="str">
        <f t="shared" si="150"/>
        <v>NO</v>
      </c>
      <c r="CR79" s="244" t="str">
        <f t="shared" si="151"/>
        <v>NO</v>
      </c>
    </row>
    <row r="80" spans="1:96">
      <c r="A80" s="9"/>
      <c r="B80" s="6"/>
      <c r="C80" s="6"/>
      <c r="D80" s="6"/>
      <c r="E80" s="6"/>
      <c r="F80" s="6"/>
      <c r="G80" s="6"/>
      <c r="H80" s="310"/>
      <c r="I80" s="313" t="s">
        <v>94</v>
      </c>
      <c r="J80" s="9">
        <v>0.97386500635266804</v>
      </c>
      <c r="K80" s="6">
        <v>2.43667411543146E-2</v>
      </c>
      <c r="L80" s="6">
        <v>1.76825249301715E-3</v>
      </c>
      <c r="M80" s="6">
        <v>0.88045906703006205</v>
      </c>
      <c r="N80" s="6">
        <v>5.88369146081269E-2</v>
      </c>
      <c r="O80" s="6">
        <v>6.0704018361811003E-2</v>
      </c>
      <c r="P80" s="6">
        <v>0.44553021707302898</v>
      </c>
      <c r="Q80" s="6">
        <v>0.31524688569430598</v>
      </c>
      <c r="R80" s="6">
        <v>0.23922289723266299</v>
      </c>
      <c r="S80" s="6">
        <v>0.67990752547058197</v>
      </c>
      <c r="T80" s="6">
        <v>0.114049956428182</v>
      </c>
      <c r="U80" s="6">
        <v>0.206042518101235</v>
      </c>
      <c r="V80" s="6">
        <v>0.66814537945656904</v>
      </c>
      <c r="W80" s="6">
        <v>7.3631168648107301E-2</v>
      </c>
      <c r="X80" s="6">
        <v>0.25822345189532298</v>
      </c>
      <c r="Y80" s="6">
        <v>0.79100060661858096</v>
      </c>
      <c r="Z80" s="6">
        <v>0.12779318814378399</v>
      </c>
      <c r="AA80" s="6">
        <v>8.1206205237634693E-2</v>
      </c>
      <c r="AB80" s="6">
        <v>5.4879764890014997E-2</v>
      </c>
      <c r="AC80" s="6">
        <v>5.2593231955430697E-2</v>
      </c>
      <c r="AD80" s="6">
        <v>0.89252700315455402</v>
      </c>
      <c r="AE80" s="6">
        <v>0.94409769260749898</v>
      </c>
      <c r="AF80" s="6">
        <v>1.47686284419404E-2</v>
      </c>
      <c r="AG80" s="310">
        <v>4.1133678950559603E-2</v>
      </c>
      <c r="AH80" s="216">
        <v>2.0880000000000001</v>
      </c>
      <c r="AI80" s="211">
        <v>3.4319999999999999</v>
      </c>
      <c r="AJ80" s="212">
        <v>7.6849999999999996</v>
      </c>
      <c r="AK80" s="210">
        <v>2.0710000000000002</v>
      </c>
      <c r="AL80" s="210">
        <v>3.472</v>
      </c>
      <c r="AM80" s="210">
        <v>7.7949999999999999</v>
      </c>
      <c r="AN80" s="203"/>
      <c r="AO80" s="203"/>
      <c r="AP80" s="203"/>
      <c r="AQ80" s="203"/>
      <c r="AR80" s="203">
        <f t="shared" si="152"/>
        <v>2.0614909136719999</v>
      </c>
      <c r="AS80" s="203">
        <f t="shared" si="153"/>
        <v>2.5196000000000001</v>
      </c>
      <c r="AT80" s="203">
        <f t="shared" si="154"/>
        <v>3.0795111055119997</v>
      </c>
      <c r="AU80" s="203">
        <f t="shared" si="155"/>
        <v>3.2548090981419997</v>
      </c>
      <c r="AV80" s="203">
        <f t="shared" si="156"/>
        <v>3.9781</v>
      </c>
      <c r="AW80" s="203">
        <f t="shared" si="157"/>
        <v>4.8621222133819995</v>
      </c>
      <c r="AX80" s="203">
        <f t="shared" si="158"/>
        <v>5.8365818311520004</v>
      </c>
      <c r="AY80" s="203">
        <f t="shared" si="159"/>
        <v>7.1336000000000004</v>
      </c>
      <c r="AZ80" s="203">
        <f t="shared" si="160"/>
        <v>8.7188444285919999</v>
      </c>
      <c r="BB80" s="1" t="str">
        <f t="shared" si="117"/>
        <v>NP</v>
      </c>
      <c r="BC80" s="1" t="str">
        <f t="shared" si="118"/>
        <v>NP</v>
      </c>
      <c r="BD80" s="1" t="str">
        <f t="shared" si="119"/>
        <v>NA</v>
      </c>
      <c r="BE80" s="1" t="str">
        <f t="shared" si="120"/>
        <v>NO</v>
      </c>
      <c r="BF80" s="1" t="str">
        <f t="shared" si="121"/>
        <v>NO</v>
      </c>
      <c r="BG80" s="1" t="str">
        <f t="shared" si="122"/>
        <v>NO</v>
      </c>
      <c r="BH80" s="1" t="str">
        <f t="shared" si="123"/>
        <v>YES</v>
      </c>
      <c r="BJ80" s="12">
        <v>11</v>
      </c>
      <c r="BK80" s="1" t="str">
        <f t="shared" si="124"/>
        <v>NP</v>
      </c>
      <c r="BL80" s="1" t="str">
        <f t="shared" si="125"/>
        <v>NP</v>
      </c>
      <c r="BM80" s="1" t="str">
        <f t="shared" si="126"/>
        <v>NA</v>
      </c>
      <c r="BN80" s="1" t="str">
        <f t="shared" si="127"/>
        <v>NO</v>
      </c>
      <c r="BO80" s="1" t="str">
        <f t="shared" si="128"/>
        <v>NO</v>
      </c>
      <c r="BP80" s="1" t="str">
        <f t="shared" si="129"/>
        <v>NO</v>
      </c>
      <c r="BQ80" s="1" t="str">
        <f t="shared" si="130"/>
        <v>YES</v>
      </c>
      <c r="BS80" s="1" t="str">
        <f t="shared" si="131"/>
        <v>TP</v>
      </c>
      <c r="BT80" s="1" t="str">
        <f t="shared" si="132"/>
        <v>TP</v>
      </c>
      <c r="BU80" s="1" t="str">
        <f t="shared" si="133"/>
        <v>TN</v>
      </c>
      <c r="BV80" s="1" t="str">
        <f t="shared" si="134"/>
        <v>NO</v>
      </c>
      <c r="BW80" s="1" t="str">
        <f t="shared" si="135"/>
        <v>YES</v>
      </c>
      <c r="BX80" s="1" t="str">
        <f t="shared" si="136"/>
        <v>YES</v>
      </c>
      <c r="BY80" s="244" t="str">
        <f t="shared" si="137"/>
        <v>YES</v>
      </c>
      <c r="BZ80" s="244" t="str">
        <f t="shared" si="138"/>
        <v>NO</v>
      </c>
      <c r="CA80" s="244" t="str">
        <f t="shared" si="139"/>
        <v>NO</v>
      </c>
      <c r="CB80" s="244" t="str">
        <f t="shared" si="140"/>
        <v>NO</v>
      </c>
      <c r="CC80" s="244" t="str">
        <f t="shared" si="141"/>
        <v>NO</v>
      </c>
      <c r="CD80" s="244" t="str">
        <f t="shared" si="112"/>
        <v>NO</v>
      </c>
      <c r="CE80" s="1" t="str">
        <f t="shared" si="113"/>
        <v>NO</v>
      </c>
      <c r="CF80" s="1" t="str">
        <f t="shared" si="114"/>
        <v>NO</v>
      </c>
      <c r="CG80" s="1" t="str">
        <f t="shared" si="115"/>
        <v>NO</v>
      </c>
      <c r="CH80" s="1" t="str">
        <f t="shared" si="116"/>
        <v>NO</v>
      </c>
      <c r="CI80" s="244" t="str">
        <f t="shared" si="142"/>
        <v>NO</v>
      </c>
      <c r="CJ80" s="244" t="str">
        <f t="shared" si="143"/>
        <v>NO</v>
      </c>
      <c r="CK80" s="244" t="str">
        <f t="shared" si="144"/>
        <v>NO</v>
      </c>
      <c r="CL80" s="244" t="str">
        <f t="shared" si="145"/>
        <v>NO</v>
      </c>
      <c r="CM80" s="244" t="str">
        <f t="shared" si="146"/>
        <v>NO</v>
      </c>
      <c r="CN80" s="244" t="str">
        <f t="shared" si="147"/>
        <v>NO</v>
      </c>
      <c r="CO80" s="244" t="str">
        <f t="shared" si="148"/>
        <v>NO</v>
      </c>
      <c r="CP80" s="244" t="str">
        <f t="shared" si="149"/>
        <v>NO</v>
      </c>
      <c r="CQ80" s="244" t="str">
        <f t="shared" si="150"/>
        <v>NO</v>
      </c>
      <c r="CR80" s="244" t="str">
        <f t="shared" si="151"/>
        <v>NO</v>
      </c>
    </row>
    <row r="81" spans="1:96" ht="16.5" thickBot="1">
      <c r="A81" s="10"/>
      <c r="B81" s="8"/>
      <c r="C81" s="8"/>
      <c r="D81" s="8"/>
      <c r="E81" s="8"/>
      <c r="F81" s="8"/>
      <c r="G81" s="8"/>
      <c r="H81" s="311"/>
      <c r="I81" s="313" t="s">
        <v>19</v>
      </c>
      <c r="J81" s="10">
        <v>0.57937753512692103</v>
      </c>
      <c r="K81" s="8">
        <v>0.33383589118614299</v>
      </c>
      <c r="L81" s="8">
        <v>8.6786573686934598E-2</v>
      </c>
      <c r="M81" s="8">
        <v>0.427959174644647</v>
      </c>
      <c r="N81" s="8">
        <v>0.13037263334537599</v>
      </c>
      <c r="O81" s="8">
        <v>0.44166819200997598</v>
      </c>
      <c r="P81" s="8">
        <v>0.48888258490105302</v>
      </c>
      <c r="Q81" s="8">
        <v>0.44304897160946899</v>
      </c>
      <c r="R81" s="8">
        <v>6.8068443489477701E-2</v>
      </c>
      <c r="S81" s="8">
        <v>0.44343827477484898</v>
      </c>
      <c r="T81" s="8">
        <v>0.52577108844848497</v>
      </c>
      <c r="U81" s="8">
        <v>3.0790636776665301E-2</v>
      </c>
      <c r="V81" s="8">
        <v>1.06937201501688E-3</v>
      </c>
      <c r="W81" s="8">
        <v>0.69233990215029295</v>
      </c>
      <c r="X81" s="8">
        <v>0.30659072583468899</v>
      </c>
      <c r="Y81" s="8">
        <v>0.53662771869187098</v>
      </c>
      <c r="Z81" s="8">
        <v>0.40645379295143003</v>
      </c>
      <c r="AA81" s="8">
        <v>5.6918488356698202E-2</v>
      </c>
      <c r="AB81" s="8">
        <v>0.77145738757610705</v>
      </c>
      <c r="AC81" s="8">
        <v>0.18495511778571799</v>
      </c>
      <c r="AD81" s="8">
        <v>4.3587494638173997E-2</v>
      </c>
      <c r="AE81" s="8">
        <v>0.57832306114764898</v>
      </c>
      <c r="AF81" s="8">
        <v>0.118091653351071</v>
      </c>
      <c r="AG81" s="311">
        <v>0.303585285501279</v>
      </c>
      <c r="AH81" s="217">
        <v>2.214</v>
      </c>
      <c r="AI81" s="213">
        <v>4.117</v>
      </c>
      <c r="AJ81" s="214">
        <v>6.9320000000000004</v>
      </c>
      <c r="AK81" s="210">
        <v>2.173</v>
      </c>
      <c r="AL81" s="210">
        <v>3.98</v>
      </c>
      <c r="AM81" s="210">
        <v>7.0629999999999997</v>
      </c>
      <c r="AN81" s="203"/>
      <c r="AO81" s="203"/>
      <c r="AP81" s="203"/>
      <c r="AQ81" s="203"/>
      <c r="AR81" s="203">
        <f t="shared" si="152"/>
        <v>2.0614909136719999</v>
      </c>
      <c r="AS81" s="203">
        <f t="shared" si="153"/>
        <v>2.5196000000000001</v>
      </c>
      <c r="AT81" s="203">
        <f t="shared" si="154"/>
        <v>3.0795111055119997</v>
      </c>
      <c r="AU81" s="203">
        <f t="shared" si="155"/>
        <v>3.2548090981419997</v>
      </c>
      <c r="AV81" s="203">
        <f t="shared" si="156"/>
        <v>3.9781</v>
      </c>
      <c r="AW81" s="203">
        <f t="shared" si="157"/>
        <v>4.8621222133819995</v>
      </c>
      <c r="AX81" s="203">
        <f t="shared" si="158"/>
        <v>5.8365818311520004</v>
      </c>
      <c r="AY81" s="203">
        <f t="shared" si="159"/>
        <v>7.1336000000000004</v>
      </c>
      <c r="AZ81" s="203">
        <f t="shared" si="160"/>
        <v>8.7188444285919999</v>
      </c>
      <c r="BB81" s="1" t="str">
        <f t="shared" si="117"/>
        <v>NP</v>
      </c>
      <c r="BC81" s="1" t="str">
        <f t="shared" si="118"/>
        <v>NA</v>
      </c>
      <c r="BD81" s="1" t="str">
        <f t="shared" si="119"/>
        <v>NP</v>
      </c>
      <c r="BE81" s="1" t="str">
        <f t="shared" si="120"/>
        <v>NO</v>
      </c>
      <c r="BF81" s="1" t="str">
        <f t="shared" si="121"/>
        <v>NO</v>
      </c>
      <c r="BG81" s="1" t="str">
        <f t="shared" si="122"/>
        <v>NO</v>
      </c>
      <c r="BH81" s="1" t="str">
        <f t="shared" si="123"/>
        <v>YES</v>
      </c>
      <c r="BJ81" s="12">
        <v>24</v>
      </c>
      <c r="BK81" s="1" t="str">
        <f t="shared" si="124"/>
        <v>NP</v>
      </c>
      <c r="BL81" s="1" t="str">
        <f t="shared" si="125"/>
        <v>NA</v>
      </c>
      <c r="BM81" s="1" t="str">
        <f t="shared" si="126"/>
        <v>NP</v>
      </c>
      <c r="BN81" s="1" t="str">
        <f t="shared" si="127"/>
        <v>NO</v>
      </c>
      <c r="BO81" s="1" t="str">
        <f t="shared" si="128"/>
        <v>NO</v>
      </c>
      <c r="BP81" s="1" t="str">
        <f t="shared" si="129"/>
        <v>NO</v>
      </c>
      <c r="BQ81" s="1" t="str">
        <f t="shared" si="130"/>
        <v>YES</v>
      </c>
      <c r="BS81" s="1" t="str">
        <f t="shared" si="131"/>
        <v>TP</v>
      </c>
      <c r="BT81" s="1" t="str">
        <f t="shared" si="132"/>
        <v>TN</v>
      </c>
      <c r="BU81" s="1" t="str">
        <f t="shared" si="133"/>
        <v>TP</v>
      </c>
      <c r="BV81" s="1" t="str">
        <f t="shared" si="134"/>
        <v>NO</v>
      </c>
      <c r="BW81" s="1" t="str">
        <f t="shared" si="135"/>
        <v>YES</v>
      </c>
      <c r="BX81" s="1" t="str">
        <f t="shared" si="136"/>
        <v>YES</v>
      </c>
      <c r="BY81" s="244" t="str">
        <f t="shared" si="137"/>
        <v>YES</v>
      </c>
      <c r="BZ81" s="244" t="str">
        <f t="shared" si="138"/>
        <v>NO</v>
      </c>
      <c r="CA81" s="244" t="str">
        <f t="shared" si="139"/>
        <v>NO</v>
      </c>
      <c r="CB81" s="244" t="str">
        <f t="shared" si="140"/>
        <v>NO</v>
      </c>
      <c r="CC81" s="244" t="str">
        <f t="shared" si="141"/>
        <v>NO</v>
      </c>
      <c r="CD81" s="244" t="str">
        <f t="shared" si="112"/>
        <v>NO</v>
      </c>
      <c r="CE81" s="1" t="str">
        <f t="shared" si="113"/>
        <v>NO</v>
      </c>
      <c r="CF81" s="1" t="str">
        <f t="shared" si="114"/>
        <v>NO</v>
      </c>
      <c r="CG81" s="1" t="str">
        <f t="shared" si="115"/>
        <v>NO</v>
      </c>
      <c r="CH81" s="1" t="str">
        <f t="shared" si="116"/>
        <v>NO</v>
      </c>
      <c r="CI81" s="244" t="str">
        <f t="shared" si="142"/>
        <v>NO</v>
      </c>
      <c r="CJ81" s="244" t="str">
        <f t="shared" si="143"/>
        <v>NO</v>
      </c>
      <c r="CK81" s="244" t="str">
        <f t="shared" si="144"/>
        <v>NO</v>
      </c>
      <c r="CL81" s="244" t="str">
        <f t="shared" si="145"/>
        <v>NO</v>
      </c>
      <c r="CM81" s="244" t="str">
        <f t="shared" si="146"/>
        <v>NO</v>
      </c>
      <c r="CN81" s="244" t="str">
        <f t="shared" si="147"/>
        <v>NO</v>
      </c>
      <c r="CO81" s="244" t="str">
        <f t="shared" si="148"/>
        <v>NO</v>
      </c>
      <c r="CP81" s="244" t="str">
        <f t="shared" si="149"/>
        <v>NO</v>
      </c>
      <c r="CQ81" s="244" t="str">
        <f t="shared" si="150"/>
        <v>NO</v>
      </c>
      <c r="CR81" s="244" t="str">
        <f t="shared" si="151"/>
        <v>NO</v>
      </c>
    </row>
    <row r="82" spans="1:96">
      <c r="A82" s="61">
        <v>30</v>
      </c>
      <c r="B82" s="62">
        <v>60</v>
      </c>
      <c r="C82" s="62">
        <v>4</v>
      </c>
      <c r="D82" s="62">
        <v>0.25</v>
      </c>
      <c r="E82" s="62">
        <v>3300424</v>
      </c>
      <c r="F82" s="62">
        <f>E82/1000/60</f>
        <v>55.007066666666667</v>
      </c>
      <c r="G82" s="62">
        <v>44</v>
      </c>
      <c r="H82" s="63">
        <f>G82/B82*100</f>
        <v>73.333333333333329</v>
      </c>
      <c r="I82" s="312" t="s">
        <v>12</v>
      </c>
      <c r="J82" s="70">
        <v>0.5962863233322</v>
      </c>
      <c r="K82" s="69">
        <v>0.283614124454383</v>
      </c>
      <c r="L82" s="69">
        <v>0.12009955221341501</v>
      </c>
      <c r="M82" s="69">
        <v>0.61554895122382403</v>
      </c>
      <c r="N82" s="69">
        <v>7.1692726475603694E-2</v>
      </c>
      <c r="O82" s="69">
        <v>0.31275832230057099</v>
      </c>
      <c r="P82" s="69">
        <v>0.657704387408515</v>
      </c>
      <c r="Q82" s="69">
        <v>0.28839681710477799</v>
      </c>
      <c r="R82" s="69">
        <v>5.38987954867058E-2</v>
      </c>
      <c r="S82" s="69">
        <v>0.67169348981780796</v>
      </c>
      <c r="T82" s="69">
        <v>0.16918021574314501</v>
      </c>
      <c r="U82" s="69">
        <v>0.159126294439046</v>
      </c>
      <c r="V82" s="69">
        <v>0.25066123780800698</v>
      </c>
      <c r="W82" s="69">
        <v>0.20349034848125</v>
      </c>
      <c r="X82" s="69">
        <v>0.545848413710742</v>
      </c>
      <c r="Y82" s="69">
        <v>0.16647007097205899</v>
      </c>
      <c r="Z82" s="69">
        <v>0.44552227683992701</v>
      </c>
      <c r="AA82" s="69">
        <v>0.38800765218801297</v>
      </c>
      <c r="AB82" s="69">
        <v>0.15499710588325</v>
      </c>
      <c r="AC82" s="69">
        <v>1.7915668576843499E-2</v>
      </c>
      <c r="AD82" s="69">
        <v>0.82708722553990599</v>
      </c>
      <c r="AE82" s="69">
        <v>0.79692737113045797</v>
      </c>
      <c r="AF82" s="69">
        <v>0.167838319046098</v>
      </c>
      <c r="AG82" s="309">
        <v>3.5234309823443201E-2</v>
      </c>
      <c r="AH82" s="215">
        <v>2.7</v>
      </c>
      <c r="AI82" s="208">
        <v>5.7290000000000001</v>
      </c>
      <c r="AJ82" s="209">
        <v>8.5969999999999995</v>
      </c>
      <c r="AK82" s="210">
        <v>2.63</v>
      </c>
      <c r="AL82" s="210">
        <v>5.9550000000000001</v>
      </c>
      <c r="AM82" s="210">
        <v>8.9290000000000003</v>
      </c>
      <c r="AN82" s="203">
        <v>3.6139999999999999</v>
      </c>
      <c r="AO82" s="203">
        <v>5.3277999999999999</v>
      </c>
      <c r="AP82" s="203">
        <v>8.3733000000000004</v>
      </c>
      <c r="AQ82" s="203"/>
      <c r="AR82" s="203">
        <f>$AN$35*0.81818182</f>
        <v>2.9569090974799996</v>
      </c>
      <c r="AS82" s="203">
        <f>$AN$35</f>
        <v>3.6139999999999999</v>
      </c>
      <c r="AT82" s="203">
        <f>$AN$35*1.22222222</f>
        <v>4.4171111030799999</v>
      </c>
      <c r="AU82" s="203">
        <f>$AO$35*0.81818182</f>
        <v>4.3591091005959992</v>
      </c>
      <c r="AV82" s="203">
        <f>$AO$35</f>
        <v>5.3277999999999999</v>
      </c>
      <c r="AW82" s="203">
        <f>$AO$35*1.22222222</f>
        <v>6.5117555437159993</v>
      </c>
      <c r="AX82" s="203">
        <f>$AP$35*0.81818182</f>
        <v>6.8508818334059995</v>
      </c>
      <c r="AY82" s="203">
        <f>$AP$35</f>
        <v>8.3733000000000004</v>
      </c>
      <c r="AZ82" s="203">
        <f>$AP$35*1.22222222</f>
        <v>10.234033314726</v>
      </c>
      <c r="BB82" s="1" t="str">
        <f t="shared" si="117"/>
        <v>A</v>
      </c>
      <c r="BC82" s="1" t="str">
        <f t="shared" si="118"/>
        <v>NA</v>
      </c>
      <c r="BD82" s="1" t="str">
        <f t="shared" si="119"/>
        <v>NA</v>
      </c>
      <c r="BE82" s="1" t="str">
        <f t="shared" si="120"/>
        <v>NO</v>
      </c>
      <c r="BF82" s="1" t="str">
        <f t="shared" si="121"/>
        <v>NO</v>
      </c>
      <c r="BG82" s="1" t="str">
        <f t="shared" si="122"/>
        <v>YES</v>
      </c>
      <c r="BH82" s="1" t="str">
        <f t="shared" si="123"/>
        <v>YES</v>
      </c>
      <c r="BJ82" s="12">
        <v>178</v>
      </c>
      <c r="BK82" s="1" t="str">
        <f t="shared" si="124"/>
        <v>A</v>
      </c>
      <c r="BL82" s="1" t="str">
        <f t="shared" si="125"/>
        <v>NA</v>
      </c>
      <c r="BM82" s="1" t="str">
        <f t="shared" si="126"/>
        <v>NA</v>
      </c>
      <c r="BN82" s="1" t="str">
        <f t="shared" si="127"/>
        <v>NO</v>
      </c>
      <c r="BO82" s="1" t="str">
        <f t="shared" si="128"/>
        <v>NO</v>
      </c>
      <c r="BP82" s="1" t="str">
        <f t="shared" si="129"/>
        <v>YES</v>
      </c>
      <c r="BQ82" s="1" t="str">
        <f t="shared" si="130"/>
        <v>YES</v>
      </c>
      <c r="BS82" s="1" t="str">
        <f t="shared" si="131"/>
        <v>TP</v>
      </c>
      <c r="BT82" s="1" t="str">
        <f t="shared" si="132"/>
        <v>TN</v>
      </c>
      <c r="BU82" s="1" t="str">
        <f t="shared" si="133"/>
        <v>TN</v>
      </c>
      <c r="BV82" s="1" t="str">
        <f t="shared" si="134"/>
        <v>NO</v>
      </c>
      <c r="BW82" s="1" t="str">
        <f t="shared" si="135"/>
        <v>NO</v>
      </c>
      <c r="BX82" s="1" t="str">
        <f t="shared" si="136"/>
        <v>YES</v>
      </c>
      <c r="BY82" s="244" t="str">
        <f t="shared" si="137"/>
        <v>YES</v>
      </c>
      <c r="BZ82" s="244" t="str">
        <f t="shared" si="138"/>
        <v>NO</v>
      </c>
      <c r="CA82" s="244" t="str">
        <f t="shared" si="139"/>
        <v>NO</v>
      </c>
      <c r="CB82" s="244" t="str">
        <f t="shared" si="140"/>
        <v>NO</v>
      </c>
      <c r="CC82" s="244" t="str">
        <f t="shared" si="141"/>
        <v>NO</v>
      </c>
      <c r="CD82" s="244" t="str">
        <f t="shared" si="112"/>
        <v>NO</v>
      </c>
      <c r="CE82" s="1" t="str">
        <f t="shared" si="113"/>
        <v>NO</v>
      </c>
      <c r="CF82" s="1" t="str">
        <f t="shared" si="114"/>
        <v>NO</v>
      </c>
      <c r="CG82" s="1" t="str">
        <f t="shared" si="115"/>
        <v>NO</v>
      </c>
      <c r="CH82" s="1" t="str">
        <f t="shared" si="116"/>
        <v>NO</v>
      </c>
      <c r="CI82" s="244" t="str">
        <f t="shared" si="142"/>
        <v>NO</v>
      </c>
      <c r="CJ82" s="244" t="str">
        <f t="shared" si="143"/>
        <v>NO</v>
      </c>
      <c r="CK82" s="244" t="str">
        <f t="shared" si="144"/>
        <v>NO</v>
      </c>
      <c r="CL82" s="244" t="str">
        <f t="shared" si="145"/>
        <v>NO</v>
      </c>
      <c r="CM82" s="244" t="str">
        <f t="shared" si="146"/>
        <v>NO</v>
      </c>
      <c r="CN82" s="244" t="str">
        <f t="shared" si="147"/>
        <v>NO</v>
      </c>
      <c r="CO82" s="244" t="str">
        <f t="shared" si="148"/>
        <v>NO</v>
      </c>
      <c r="CP82" s="244" t="str">
        <f t="shared" si="149"/>
        <v>NO</v>
      </c>
      <c r="CQ82" s="244" t="str">
        <f t="shared" si="150"/>
        <v>NO</v>
      </c>
      <c r="CR82" s="244" t="str">
        <f t="shared" si="151"/>
        <v>NO</v>
      </c>
    </row>
    <row r="83" spans="1:96">
      <c r="A83" s="9"/>
      <c r="B83" s="6"/>
      <c r="C83" s="6"/>
      <c r="D83" s="6"/>
      <c r="E83" s="6"/>
      <c r="F83" s="6"/>
      <c r="G83" s="6"/>
      <c r="H83" s="310"/>
      <c r="I83" s="313" t="s">
        <v>13</v>
      </c>
      <c r="J83" s="9">
        <v>0.95973816679958102</v>
      </c>
      <c r="K83" s="6">
        <v>2.8480420206719301E-2</v>
      </c>
      <c r="L83" s="6">
        <v>1.17814129936987E-2</v>
      </c>
      <c r="M83" s="6">
        <v>0.165886122124624</v>
      </c>
      <c r="N83" s="6">
        <v>0.79241402162535901</v>
      </c>
      <c r="O83" s="6">
        <v>4.1699856250016397E-2</v>
      </c>
      <c r="P83" s="6">
        <v>0.440096118232428</v>
      </c>
      <c r="Q83" s="6">
        <v>0.31272975793096403</v>
      </c>
      <c r="R83" s="6">
        <v>0.247174123836606</v>
      </c>
      <c r="S83" s="6">
        <v>0.43955146876844098</v>
      </c>
      <c r="T83" s="6">
        <v>0.29711148115062302</v>
      </c>
      <c r="U83" s="6">
        <v>0.263337050080935</v>
      </c>
      <c r="V83" s="6">
        <v>0.30207656494395202</v>
      </c>
      <c r="W83" s="6">
        <v>0.33170250262943102</v>
      </c>
      <c r="X83" s="6">
        <v>0.36622093242661602</v>
      </c>
      <c r="Y83" s="6">
        <v>9.2792687054843004E-2</v>
      </c>
      <c r="Z83" s="6">
        <v>0.88914562008484899</v>
      </c>
      <c r="AA83" s="6">
        <v>1.8061692860307999E-2</v>
      </c>
      <c r="AB83" s="6">
        <v>0.33824082366799801</v>
      </c>
      <c r="AC83" s="6">
        <v>4.5617218072604201E-2</v>
      </c>
      <c r="AD83" s="6">
        <v>0.61614195825939699</v>
      </c>
      <c r="AE83" s="6">
        <v>0.24854581189345001</v>
      </c>
      <c r="AF83" s="6">
        <v>0.69686696082444699</v>
      </c>
      <c r="AG83" s="310">
        <v>5.4587227282101303E-2</v>
      </c>
      <c r="AH83" s="216">
        <v>3.1349999999999998</v>
      </c>
      <c r="AI83" s="211">
        <v>4.5780000000000003</v>
      </c>
      <c r="AJ83" s="212">
        <v>8.0570000000000004</v>
      </c>
      <c r="AK83" s="210">
        <v>3.1280000000000001</v>
      </c>
      <c r="AL83" s="210">
        <v>4.6189999999999998</v>
      </c>
      <c r="AM83" s="210">
        <v>8.1359999999999992</v>
      </c>
      <c r="AN83" s="203"/>
      <c r="AO83" s="203"/>
      <c r="AP83" s="203"/>
      <c r="AQ83" s="203"/>
      <c r="AR83" s="203">
        <f t="shared" ref="AR83:AR90" si="161">$AN$35*0.81818182</f>
        <v>2.9569090974799996</v>
      </c>
      <c r="AS83" s="203">
        <f t="shared" ref="AS83:AS90" si="162">$AN$35</f>
        <v>3.6139999999999999</v>
      </c>
      <c r="AT83" s="203">
        <f t="shared" ref="AT83:AT90" si="163">$AN$35*1.22222222</f>
        <v>4.4171111030799999</v>
      </c>
      <c r="AU83" s="203">
        <f t="shared" ref="AU83:AU90" si="164">$AO$35*0.81818182</f>
        <v>4.3591091005959992</v>
      </c>
      <c r="AV83" s="203">
        <f t="shared" ref="AV83:AV90" si="165">$AO$35</f>
        <v>5.3277999999999999</v>
      </c>
      <c r="AW83" s="203">
        <f t="shared" ref="AW83:AW90" si="166">$AO$35*1.22222222</f>
        <v>6.5117555437159993</v>
      </c>
      <c r="AX83" s="203">
        <f t="shared" ref="AX83:AX90" si="167">$AP$35*0.81818182</f>
        <v>6.8508818334059995</v>
      </c>
      <c r="AY83" s="203">
        <f t="shared" ref="AY83:AY90" si="168">$AP$35</f>
        <v>8.3733000000000004</v>
      </c>
      <c r="AZ83" s="203">
        <f t="shared" ref="AZ83:AZ90" si="169">$AP$35*1.22222222</f>
        <v>10.234033314726</v>
      </c>
      <c r="BB83" s="1" t="str">
        <f t="shared" si="117"/>
        <v>NP</v>
      </c>
      <c r="BC83" s="1" t="str">
        <f t="shared" si="118"/>
        <v>NP</v>
      </c>
      <c r="BD83" s="1" t="str">
        <f t="shared" si="119"/>
        <v>NP</v>
      </c>
      <c r="BE83" s="1" t="str">
        <f t="shared" si="120"/>
        <v>NO</v>
      </c>
      <c r="BF83" s="1" t="str">
        <f t="shared" si="121"/>
        <v>NO</v>
      </c>
      <c r="BG83" s="1" t="str">
        <f t="shared" si="122"/>
        <v>NO</v>
      </c>
      <c r="BH83" s="1" t="str">
        <f t="shared" si="123"/>
        <v>YES</v>
      </c>
      <c r="BJ83" s="12">
        <v>30</v>
      </c>
      <c r="BK83" s="1" t="str">
        <f t="shared" si="124"/>
        <v>NP</v>
      </c>
      <c r="BL83" s="1" t="str">
        <f t="shared" si="125"/>
        <v>NP</v>
      </c>
      <c r="BM83" s="1" t="str">
        <f t="shared" si="126"/>
        <v>NP</v>
      </c>
      <c r="BN83" s="1" t="str">
        <f t="shared" si="127"/>
        <v>NO</v>
      </c>
      <c r="BO83" s="1" t="str">
        <f t="shared" si="128"/>
        <v>NO</v>
      </c>
      <c r="BP83" s="1" t="str">
        <f t="shared" si="129"/>
        <v>NO</v>
      </c>
      <c r="BQ83" s="1" t="str">
        <f t="shared" si="130"/>
        <v>YES</v>
      </c>
      <c r="BS83" s="1" t="str">
        <f t="shared" si="131"/>
        <v>TP</v>
      </c>
      <c r="BT83" s="1" t="str">
        <f t="shared" si="132"/>
        <v>TP</v>
      </c>
      <c r="BU83" s="1" t="str">
        <f t="shared" si="133"/>
        <v>TP</v>
      </c>
      <c r="BV83" s="1" t="str">
        <f t="shared" si="134"/>
        <v>YES</v>
      </c>
      <c r="BW83" s="1" t="str">
        <f t="shared" si="135"/>
        <v>YES</v>
      </c>
      <c r="BX83" s="1" t="str">
        <f t="shared" si="136"/>
        <v>YES</v>
      </c>
      <c r="BY83" s="244" t="str">
        <f t="shared" si="137"/>
        <v>YES</v>
      </c>
      <c r="BZ83" s="244" t="str">
        <f t="shared" si="138"/>
        <v>NO</v>
      </c>
      <c r="CA83" s="244" t="str">
        <f t="shared" si="139"/>
        <v>NO</v>
      </c>
      <c r="CB83" s="244" t="str">
        <f t="shared" si="140"/>
        <v>NO</v>
      </c>
      <c r="CC83" s="244" t="str">
        <f t="shared" si="141"/>
        <v>NO</v>
      </c>
      <c r="CD83" s="244" t="str">
        <f t="shared" si="112"/>
        <v>NO</v>
      </c>
      <c r="CE83" s="1" t="str">
        <f t="shared" si="113"/>
        <v>NO</v>
      </c>
      <c r="CF83" s="1" t="str">
        <f t="shared" si="114"/>
        <v>NO</v>
      </c>
      <c r="CG83" s="1" t="str">
        <f t="shared" si="115"/>
        <v>NO</v>
      </c>
      <c r="CH83" s="1" t="str">
        <f t="shared" si="116"/>
        <v>NO</v>
      </c>
      <c r="CI83" s="244" t="str">
        <f t="shared" si="142"/>
        <v>NO</v>
      </c>
      <c r="CJ83" s="244" t="str">
        <f t="shared" si="143"/>
        <v>NO</v>
      </c>
      <c r="CK83" s="244" t="str">
        <f t="shared" si="144"/>
        <v>NO</v>
      </c>
      <c r="CL83" s="244" t="str">
        <f t="shared" si="145"/>
        <v>NO</v>
      </c>
      <c r="CM83" s="244" t="str">
        <f t="shared" si="146"/>
        <v>NO</v>
      </c>
      <c r="CN83" s="244" t="str">
        <f t="shared" si="147"/>
        <v>NO</v>
      </c>
      <c r="CO83" s="244" t="str">
        <f t="shared" si="148"/>
        <v>NO</v>
      </c>
      <c r="CP83" s="244" t="str">
        <f t="shared" si="149"/>
        <v>NO</v>
      </c>
      <c r="CQ83" s="244" t="str">
        <f t="shared" si="150"/>
        <v>NO</v>
      </c>
      <c r="CR83" s="244" t="str">
        <f t="shared" si="151"/>
        <v>NO</v>
      </c>
    </row>
    <row r="84" spans="1:96">
      <c r="A84" s="9"/>
      <c r="B84" s="6"/>
      <c r="C84" s="6"/>
      <c r="D84" s="6"/>
      <c r="E84" s="6"/>
      <c r="F84" s="6"/>
      <c r="G84" s="6"/>
      <c r="H84" s="310"/>
      <c r="I84" s="313" t="s">
        <v>14</v>
      </c>
      <c r="J84" s="9">
        <v>0.96842596683417503</v>
      </c>
      <c r="K84" s="6">
        <v>2.8560968996346098E-2</v>
      </c>
      <c r="L84" s="6">
        <v>3.0130641694778798E-3</v>
      </c>
      <c r="M84" s="6">
        <v>0.23094279266675</v>
      </c>
      <c r="N84" s="6">
        <v>0.20402642922050099</v>
      </c>
      <c r="O84" s="6">
        <v>0.56503077811274804</v>
      </c>
      <c r="P84" s="6">
        <v>0.51245936646147505</v>
      </c>
      <c r="Q84" s="6">
        <v>0.445129858560456</v>
      </c>
      <c r="R84" s="6">
        <v>4.2410774978068E-2</v>
      </c>
      <c r="S84" s="6">
        <v>9.7544224747208794E-2</v>
      </c>
      <c r="T84" s="6">
        <v>0.76685905526592302</v>
      </c>
      <c r="U84" s="6">
        <v>0.13559671998686701</v>
      </c>
      <c r="V84" s="6">
        <v>0.13625210500721299</v>
      </c>
      <c r="W84" s="6">
        <v>0.23762225983813101</v>
      </c>
      <c r="X84" s="6">
        <v>0.62612563515465502</v>
      </c>
      <c r="Y84" s="6">
        <v>0.111742209460898</v>
      </c>
      <c r="Z84" s="6">
        <v>0.79915522146112095</v>
      </c>
      <c r="AA84" s="6">
        <v>8.9102569077980504E-2</v>
      </c>
      <c r="AB84" s="6">
        <v>0.64681002191942605</v>
      </c>
      <c r="AC84" s="6">
        <v>0.18479932039775099</v>
      </c>
      <c r="AD84" s="6">
        <v>0.16839065768282099</v>
      </c>
      <c r="AE84" s="6">
        <v>0.96163458178531003</v>
      </c>
      <c r="AF84" s="6">
        <v>2.3208830789374899E-2</v>
      </c>
      <c r="AG84" s="310">
        <v>1.51565874253142E-2</v>
      </c>
      <c r="AH84" s="216">
        <v>3.1019999999999999</v>
      </c>
      <c r="AI84" s="211">
        <v>5.4210000000000003</v>
      </c>
      <c r="AJ84" s="212">
        <v>7.7590000000000003</v>
      </c>
      <c r="AK84" s="210">
        <v>3.206</v>
      </c>
      <c r="AL84" s="210">
        <v>5.5289999999999999</v>
      </c>
      <c r="AM84" s="210">
        <v>7.8869999999999996</v>
      </c>
      <c r="AN84" s="203"/>
      <c r="AO84" s="203"/>
      <c r="AP84" s="203"/>
      <c r="AQ84" s="203"/>
      <c r="AR84" s="203">
        <f t="shared" si="161"/>
        <v>2.9569090974799996</v>
      </c>
      <c r="AS84" s="203">
        <f t="shared" si="162"/>
        <v>3.6139999999999999</v>
      </c>
      <c r="AT84" s="203">
        <f t="shared" si="163"/>
        <v>4.4171111030799999</v>
      </c>
      <c r="AU84" s="203">
        <f t="shared" si="164"/>
        <v>4.3591091005959992</v>
      </c>
      <c r="AV84" s="203">
        <f t="shared" si="165"/>
        <v>5.3277999999999999</v>
      </c>
      <c r="AW84" s="203">
        <f t="shared" si="166"/>
        <v>6.5117555437159993</v>
      </c>
      <c r="AX84" s="203">
        <f t="shared" si="167"/>
        <v>6.8508818334059995</v>
      </c>
      <c r="AY84" s="203">
        <f t="shared" si="168"/>
        <v>8.3733000000000004</v>
      </c>
      <c r="AZ84" s="203">
        <f t="shared" si="169"/>
        <v>10.234033314726</v>
      </c>
      <c r="BB84" s="1" t="str">
        <f t="shared" si="117"/>
        <v>NP</v>
      </c>
      <c r="BC84" s="1" t="str">
        <f t="shared" si="118"/>
        <v>NA</v>
      </c>
      <c r="BD84" s="1" t="str">
        <f t="shared" si="119"/>
        <v>NP</v>
      </c>
      <c r="BE84" s="1" t="str">
        <f t="shared" si="120"/>
        <v>NO</v>
      </c>
      <c r="BF84" s="1" t="str">
        <f t="shared" si="121"/>
        <v>NO</v>
      </c>
      <c r="BG84" s="1" t="str">
        <f t="shared" si="122"/>
        <v>NO</v>
      </c>
      <c r="BH84" s="1" t="str">
        <f t="shared" si="123"/>
        <v>YES</v>
      </c>
      <c r="BJ84" s="12">
        <v>47</v>
      </c>
      <c r="BK84" s="1" t="str">
        <f t="shared" si="124"/>
        <v>NP</v>
      </c>
      <c r="BL84" s="1" t="str">
        <f t="shared" si="125"/>
        <v>NA</v>
      </c>
      <c r="BM84" s="1" t="str">
        <f t="shared" si="126"/>
        <v>NP</v>
      </c>
      <c r="BN84" s="1" t="str">
        <f t="shared" si="127"/>
        <v>NO</v>
      </c>
      <c r="BO84" s="1" t="str">
        <f t="shared" si="128"/>
        <v>NO</v>
      </c>
      <c r="BP84" s="1" t="str">
        <f t="shared" si="129"/>
        <v>NO</v>
      </c>
      <c r="BQ84" s="1" t="str">
        <f t="shared" si="130"/>
        <v>YES</v>
      </c>
      <c r="BS84" s="1" t="str">
        <f t="shared" si="131"/>
        <v>TP</v>
      </c>
      <c r="BT84" s="1" t="str">
        <f t="shared" si="132"/>
        <v>TN</v>
      </c>
      <c r="BU84" s="1" t="str">
        <f t="shared" si="133"/>
        <v>TP</v>
      </c>
      <c r="BV84" s="1" t="str">
        <f t="shared" si="134"/>
        <v>NO</v>
      </c>
      <c r="BW84" s="1" t="str">
        <f t="shared" si="135"/>
        <v>YES</v>
      </c>
      <c r="BX84" s="1" t="str">
        <f t="shared" si="136"/>
        <v>YES</v>
      </c>
      <c r="BY84" s="244" t="str">
        <f t="shared" si="137"/>
        <v>YES</v>
      </c>
      <c r="BZ84" s="244" t="str">
        <f t="shared" si="138"/>
        <v>NO</v>
      </c>
      <c r="CA84" s="244" t="str">
        <f t="shared" si="139"/>
        <v>NO</v>
      </c>
      <c r="CB84" s="244" t="str">
        <f t="shared" si="140"/>
        <v>NO</v>
      </c>
      <c r="CC84" s="244" t="str">
        <f t="shared" si="141"/>
        <v>NO</v>
      </c>
      <c r="CD84" s="244" t="str">
        <f t="shared" si="112"/>
        <v>NO</v>
      </c>
      <c r="CE84" s="1" t="str">
        <f t="shared" si="113"/>
        <v>NO</v>
      </c>
      <c r="CF84" s="1" t="str">
        <f t="shared" si="114"/>
        <v>NO</v>
      </c>
      <c r="CG84" s="1" t="str">
        <f t="shared" si="115"/>
        <v>NO</v>
      </c>
      <c r="CH84" s="1" t="str">
        <f t="shared" si="116"/>
        <v>NO</v>
      </c>
      <c r="CI84" s="244" t="str">
        <f t="shared" si="142"/>
        <v>NO</v>
      </c>
      <c r="CJ84" s="244" t="str">
        <f t="shared" si="143"/>
        <v>NO</v>
      </c>
      <c r="CK84" s="244" t="str">
        <f t="shared" si="144"/>
        <v>NO</v>
      </c>
      <c r="CL84" s="244" t="str">
        <f t="shared" si="145"/>
        <v>NO</v>
      </c>
      <c r="CM84" s="244" t="str">
        <f t="shared" si="146"/>
        <v>NO</v>
      </c>
      <c r="CN84" s="244" t="str">
        <f t="shared" si="147"/>
        <v>NO</v>
      </c>
      <c r="CO84" s="244" t="str">
        <f t="shared" si="148"/>
        <v>NO</v>
      </c>
      <c r="CP84" s="244" t="str">
        <f t="shared" si="149"/>
        <v>NO</v>
      </c>
      <c r="CQ84" s="244" t="str">
        <f t="shared" si="150"/>
        <v>NO</v>
      </c>
      <c r="CR84" s="244" t="str">
        <f t="shared" si="151"/>
        <v>NO</v>
      </c>
    </row>
    <row r="85" spans="1:96">
      <c r="A85" s="9"/>
      <c r="B85" s="6"/>
      <c r="C85" s="6"/>
      <c r="D85" s="6"/>
      <c r="E85" s="6"/>
      <c r="F85" s="6"/>
      <c r="G85" s="6"/>
      <c r="H85" s="310"/>
      <c r="I85" s="313" t="s">
        <v>15</v>
      </c>
      <c r="J85" s="9">
        <v>0.60211472225409302</v>
      </c>
      <c r="K85" s="6">
        <v>0.29913777553570098</v>
      </c>
      <c r="L85" s="6">
        <v>9.8747502210205201E-2</v>
      </c>
      <c r="M85" s="6">
        <v>0.19983940458834401</v>
      </c>
      <c r="N85" s="6">
        <v>0.33052889721436002</v>
      </c>
      <c r="O85" s="6">
        <v>0.469631698197294</v>
      </c>
      <c r="P85" s="6">
        <v>0.62679055082747104</v>
      </c>
      <c r="Q85" s="6">
        <v>4.3008752631571001E-2</v>
      </c>
      <c r="R85" s="6">
        <v>0.33020069654095702</v>
      </c>
      <c r="S85" s="6">
        <v>0.387610043979075</v>
      </c>
      <c r="T85" s="6">
        <v>0.41180900390033098</v>
      </c>
      <c r="U85" s="6">
        <v>0.20058095212059299</v>
      </c>
      <c r="V85" s="6">
        <v>0.33138621641801902</v>
      </c>
      <c r="W85" s="6">
        <v>0.61824615546391604</v>
      </c>
      <c r="X85" s="6">
        <v>5.0367628118064597E-2</v>
      </c>
      <c r="Y85" s="6">
        <v>0.89353494230254404</v>
      </c>
      <c r="Z85" s="6">
        <v>4.8312996067271997E-2</v>
      </c>
      <c r="AA85" s="6">
        <v>5.8152061630183403E-2</v>
      </c>
      <c r="AB85" s="6">
        <v>0.22753530862275301</v>
      </c>
      <c r="AC85" s="6">
        <v>0.14555243191083</v>
      </c>
      <c r="AD85" s="6">
        <v>0.62691225946641504</v>
      </c>
      <c r="AE85" s="6">
        <v>0.50606647513874703</v>
      </c>
      <c r="AF85" s="6">
        <v>5.2094119730217098E-3</v>
      </c>
      <c r="AG85" s="310">
        <v>0.48872411288823098</v>
      </c>
      <c r="AH85" s="216">
        <v>3.3109999999999999</v>
      </c>
      <c r="AI85" s="211">
        <v>4.5060000000000002</v>
      </c>
      <c r="AJ85" s="212">
        <v>8.9160000000000004</v>
      </c>
      <c r="AK85" s="210">
        <v>3.3530000000000002</v>
      </c>
      <c r="AL85" s="210">
        <v>4.4450000000000003</v>
      </c>
      <c r="AM85" s="210">
        <v>8.8160000000000007</v>
      </c>
      <c r="AN85" s="203"/>
      <c r="AO85" s="203"/>
      <c r="AP85" s="203"/>
      <c r="AQ85" s="203"/>
      <c r="AR85" s="203">
        <f t="shared" si="161"/>
        <v>2.9569090974799996</v>
      </c>
      <c r="AS85" s="203">
        <f t="shared" si="162"/>
        <v>3.6139999999999999</v>
      </c>
      <c r="AT85" s="203">
        <f t="shared" si="163"/>
        <v>4.4171111030799999</v>
      </c>
      <c r="AU85" s="203">
        <f t="shared" si="164"/>
        <v>4.3591091005959992</v>
      </c>
      <c r="AV85" s="203">
        <f t="shared" si="165"/>
        <v>5.3277999999999999</v>
      </c>
      <c r="AW85" s="203">
        <f t="shared" si="166"/>
        <v>6.5117555437159993</v>
      </c>
      <c r="AX85" s="203">
        <f t="shared" si="167"/>
        <v>6.8508818334059995</v>
      </c>
      <c r="AY85" s="203">
        <f t="shared" si="168"/>
        <v>8.3733000000000004</v>
      </c>
      <c r="AZ85" s="203">
        <f t="shared" si="169"/>
        <v>10.234033314726</v>
      </c>
      <c r="BB85" s="1" t="str">
        <f t="shared" si="117"/>
        <v>NP</v>
      </c>
      <c r="BC85" s="1" t="str">
        <f t="shared" si="118"/>
        <v>NP</v>
      </c>
      <c r="BD85" s="1" t="str">
        <f t="shared" si="119"/>
        <v>NA</v>
      </c>
      <c r="BE85" s="1" t="str">
        <f t="shared" si="120"/>
        <v>NO</v>
      </c>
      <c r="BF85" s="1" t="str">
        <f t="shared" si="121"/>
        <v>NO</v>
      </c>
      <c r="BG85" s="1" t="str">
        <f t="shared" si="122"/>
        <v>NO</v>
      </c>
      <c r="BH85" s="1" t="str">
        <f t="shared" si="123"/>
        <v>YES</v>
      </c>
      <c r="BJ85" s="12">
        <v>27</v>
      </c>
      <c r="BK85" s="1" t="str">
        <f t="shared" si="124"/>
        <v>NP</v>
      </c>
      <c r="BL85" s="1" t="str">
        <f t="shared" si="125"/>
        <v>NP</v>
      </c>
      <c r="BM85" s="1" t="str">
        <f t="shared" si="126"/>
        <v>NA</v>
      </c>
      <c r="BN85" s="1" t="str">
        <f t="shared" si="127"/>
        <v>NO</v>
      </c>
      <c r="BO85" s="1" t="str">
        <f t="shared" si="128"/>
        <v>NO</v>
      </c>
      <c r="BP85" s="1" t="str">
        <f t="shared" si="129"/>
        <v>NO</v>
      </c>
      <c r="BQ85" s="1" t="str">
        <f t="shared" si="130"/>
        <v>YES</v>
      </c>
      <c r="BS85" s="1" t="str">
        <f t="shared" si="131"/>
        <v>TP</v>
      </c>
      <c r="BT85" s="1" t="str">
        <f t="shared" si="132"/>
        <v>TP</v>
      </c>
      <c r="BU85" s="1" t="str">
        <f t="shared" si="133"/>
        <v>TN</v>
      </c>
      <c r="BV85" s="1" t="str">
        <f t="shared" si="134"/>
        <v>NO</v>
      </c>
      <c r="BW85" s="1" t="str">
        <f t="shared" si="135"/>
        <v>YES</v>
      </c>
      <c r="BX85" s="1" t="str">
        <f t="shared" si="136"/>
        <v>YES</v>
      </c>
      <c r="BY85" s="244" t="str">
        <f t="shared" si="137"/>
        <v>YES</v>
      </c>
      <c r="BZ85" s="244" t="str">
        <f t="shared" si="138"/>
        <v>NO</v>
      </c>
      <c r="CA85" s="244" t="str">
        <f t="shared" si="139"/>
        <v>NO</v>
      </c>
      <c r="CB85" s="244" t="str">
        <f t="shared" si="140"/>
        <v>NO</v>
      </c>
      <c r="CC85" s="244" t="str">
        <f t="shared" si="141"/>
        <v>NO</v>
      </c>
      <c r="CD85" s="244" t="str">
        <f t="shared" si="112"/>
        <v>NO</v>
      </c>
      <c r="CE85" s="1" t="str">
        <f t="shared" si="113"/>
        <v>NO</v>
      </c>
      <c r="CF85" s="1" t="str">
        <f t="shared" si="114"/>
        <v>NO</v>
      </c>
      <c r="CG85" s="1" t="str">
        <f t="shared" si="115"/>
        <v>NO</v>
      </c>
      <c r="CH85" s="1" t="str">
        <f t="shared" si="116"/>
        <v>NO</v>
      </c>
      <c r="CI85" s="244" t="str">
        <f t="shared" si="142"/>
        <v>NO</v>
      </c>
      <c r="CJ85" s="244" t="str">
        <f t="shared" si="143"/>
        <v>NO</v>
      </c>
      <c r="CK85" s="244" t="str">
        <f t="shared" si="144"/>
        <v>NO</v>
      </c>
      <c r="CL85" s="244" t="str">
        <f t="shared" si="145"/>
        <v>NO</v>
      </c>
      <c r="CM85" s="244" t="str">
        <f t="shared" si="146"/>
        <v>NO</v>
      </c>
      <c r="CN85" s="244" t="str">
        <f t="shared" si="147"/>
        <v>NO</v>
      </c>
      <c r="CO85" s="244" t="str">
        <f t="shared" si="148"/>
        <v>NO</v>
      </c>
      <c r="CP85" s="244" t="str">
        <f t="shared" si="149"/>
        <v>NO</v>
      </c>
      <c r="CQ85" s="244" t="str">
        <f t="shared" si="150"/>
        <v>NO</v>
      </c>
      <c r="CR85" s="244" t="str">
        <f t="shared" si="151"/>
        <v>NO</v>
      </c>
    </row>
    <row r="86" spans="1:96">
      <c r="A86" s="9"/>
      <c r="B86" s="6"/>
      <c r="C86" s="6"/>
      <c r="D86" s="6"/>
      <c r="E86" s="6"/>
      <c r="F86" s="6"/>
      <c r="G86" s="6"/>
      <c r="H86" s="310"/>
      <c r="I86" s="313" t="s">
        <v>16</v>
      </c>
      <c r="J86" s="9">
        <v>0.82334338398643103</v>
      </c>
      <c r="K86" s="6">
        <v>4.2817481179365201E-2</v>
      </c>
      <c r="L86" s="6">
        <v>0.13383913483420301</v>
      </c>
      <c r="M86" s="6">
        <v>4.7305542254952503E-2</v>
      </c>
      <c r="N86" s="6">
        <v>0.63496358212891102</v>
      </c>
      <c r="O86" s="6">
        <v>0.317730875616135</v>
      </c>
      <c r="P86" s="6">
        <v>0.13524022039536299</v>
      </c>
      <c r="Q86" s="6">
        <v>0.84255964404306305</v>
      </c>
      <c r="R86" s="6">
        <v>2.22001355615732E-2</v>
      </c>
      <c r="S86" s="6">
        <v>0.59258965681120201</v>
      </c>
      <c r="T86" s="6">
        <v>0.19810524431304199</v>
      </c>
      <c r="U86" s="6">
        <v>0.20930509887575399</v>
      </c>
      <c r="V86" s="6">
        <v>0.82023185091527395</v>
      </c>
      <c r="W86" s="6">
        <v>0.10270311480001</v>
      </c>
      <c r="X86" s="6">
        <v>7.7065034284715297E-2</v>
      </c>
      <c r="Y86" s="6">
        <v>0.83080442331541704</v>
      </c>
      <c r="Z86" s="6">
        <v>3.4269438418352803E-2</v>
      </c>
      <c r="AA86" s="6">
        <v>0.13492613826622901</v>
      </c>
      <c r="AB86" s="6">
        <v>6.0878943568528097E-2</v>
      </c>
      <c r="AC86" s="6">
        <v>0.48824813339358702</v>
      </c>
      <c r="AD86" s="6">
        <v>0.45087292303788401</v>
      </c>
      <c r="AE86" s="6">
        <v>0.83388770842958404</v>
      </c>
      <c r="AF86" s="6">
        <v>3.1422016436515501E-2</v>
      </c>
      <c r="AG86" s="310">
        <v>0.134690275133899</v>
      </c>
      <c r="AH86" s="216">
        <v>4.024</v>
      </c>
      <c r="AI86" s="211">
        <v>4.3769999999999998</v>
      </c>
      <c r="AJ86" s="212">
        <v>8.5090000000000003</v>
      </c>
      <c r="AK86" s="210">
        <v>4.0759999999999996</v>
      </c>
      <c r="AL86" s="210">
        <v>4.3099999999999996</v>
      </c>
      <c r="AM86" s="210">
        <v>8.4760000000000009</v>
      </c>
      <c r="AN86" s="203"/>
      <c r="AO86" s="203"/>
      <c r="AP86" s="203"/>
      <c r="AQ86" s="203"/>
      <c r="AR86" s="203">
        <f t="shared" si="161"/>
        <v>2.9569090974799996</v>
      </c>
      <c r="AS86" s="203">
        <f t="shared" si="162"/>
        <v>3.6139999999999999</v>
      </c>
      <c r="AT86" s="203">
        <f t="shared" si="163"/>
        <v>4.4171111030799999</v>
      </c>
      <c r="AU86" s="203">
        <f t="shared" si="164"/>
        <v>4.3591091005959992</v>
      </c>
      <c r="AV86" s="203">
        <f t="shared" si="165"/>
        <v>5.3277999999999999</v>
      </c>
      <c r="AW86" s="203">
        <f t="shared" si="166"/>
        <v>6.5117555437159993</v>
      </c>
      <c r="AX86" s="203">
        <f t="shared" si="167"/>
        <v>6.8508818334059995</v>
      </c>
      <c r="AY86" s="203">
        <f t="shared" si="168"/>
        <v>8.3733000000000004</v>
      </c>
      <c r="AZ86" s="203">
        <f t="shared" si="169"/>
        <v>10.234033314726</v>
      </c>
      <c r="BB86" s="1" t="str">
        <f t="shared" si="117"/>
        <v>NA</v>
      </c>
      <c r="BC86" s="1" t="str">
        <f t="shared" si="118"/>
        <v>NP</v>
      </c>
      <c r="BD86" s="1" t="str">
        <f t="shared" si="119"/>
        <v>NA</v>
      </c>
      <c r="BE86" s="1" t="str">
        <f t="shared" si="120"/>
        <v>NO</v>
      </c>
      <c r="BF86" s="1" t="str">
        <f t="shared" si="121"/>
        <v>NO</v>
      </c>
      <c r="BG86" s="1" t="str">
        <f t="shared" si="122"/>
        <v>NO</v>
      </c>
      <c r="BH86" s="1" t="str">
        <f t="shared" si="123"/>
        <v>YES</v>
      </c>
      <c r="BJ86" s="12">
        <v>90</v>
      </c>
      <c r="BK86" s="1" t="str">
        <f t="shared" si="124"/>
        <v>NA</v>
      </c>
      <c r="BL86" s="1" t="str">
        <f t="shared" si="125"/>
        <v>A</v>
      </c>
      <c r="BM86" s="1" t="str">
        <f t="shared" si="126"/>
        <v>NA</v>
      </c>
      <c r="BN86" s="1" t="str">
        <f t="shared" si="127"/>
        <v>NO</v>
      </c>
      <c r="BO86" s="1" t="str">
        <f t="shared" si="128"/>
        <v>NO</v>
      </c>
      <c r="BP86" s="1" t="str">
        <f t="shared" si="129"/>
        <v>YES</v>
      </c>
      <c r="BQ86" s="1" t="str">
        <f t="shared" si="130"/>
        <v>YES</v>
      </c>
      <c r="BS86" s="1" t="str">
        <f t="shared" si="131"/>
        <v>TN</v>
      </c>
      <c r="BT86" s="1" t="str">
        <f t="shared" si="132"/>
        <v>TP</v>
      </c>
      <c r="BU86" s="1" t="str">
        <f t="shared" si="133"/>
        <v>TN</v>
      </c>
      <c r="BV86" s="1" t="str">
        <f t="shared" si="134"/>
        <v>NO</v>
      </c>
      <c r="BW86" s="1" t="str">
        <f t="shared" si="135"/>
        <v>NO</v>
      </c>
      <c r="BX86" s="1" t="str">
        <f t="shared" si="136"/>
        <v>YES</v>
      </c>
      <c r="BY86" s="244" t="str">
        <f t="shared" si="137"/>
        <v>YES</v>
      </c>
      <c r="BZ86" s="244" t="str">
        <f t="shared" si="138"/>
        <v>NO</v>
      </c>
      <c r="CA86" s="244" t="str">
        <f t="shared" si="139"/>
        <v>NO</v>
      </c>
      <c r="CB86" s="244" t="str">
        <f t="shared" si="140"/>
        <v>NO</v>
      </c>
      <c r="CC86" s="244" t="str">
        <f t="shared" si="141"/>
        <v>NO</v>
      </c>
      <c r="CD86" s="244" t="str">
        <f t="shared" si="112"/>
        <v>NO</v>
      </c>
      <c r="CE86" s="1" t="str">
        <f t="shared" si="113"/>
        <v>NO</v>
      </c>
      <c r="CF86" s="1" t="str">
        <f t="shared" si="114"/>
        <v>NO</v>
      </c>
      <c r="CG86" s="1" t="str">
        <f t="shared" si="115"/>
        <v>NO</v>
      </c>
      <c r="CH86" s="1" t="str">
        <f t="shared" si="116"/>
        <v>NO</v>
      </c>
      <c r="CI86" s="244" t="str">
        <f t="shared" si="142"/>
        <v>NO</v>
      </c>
      <c r="CJ86" s="244" t="str">
        <f t="shared" si="143"/>
        <v>NO</v>
      </c>
      <c r="CK86" s="244" t="str">
        <f t="shared" si="144"/>
        <v>NO</v>
      </c>
      <c r="CL86" s="244" t="str">
        <f t="shared" si="145"/>
        <v>NO</v>
      </c>
      <c r="CM86" s="244" t="str">
        <f t="shared" si="146"/>
        <v>NO</v>
      </c>
      <c r="CN86" s="244" t="str">
        <f t="shared" si="147"/>
        <v>NO</v>
      </c>
      <c r="CO86" s="244" t="str">
        <f t="shared" si="148"/>
        <v>NO</v>
      </c>
      <c r="CP86" s="244" t="str">
        <f t="shared" si="149"/>
        <v>NO</v>
      </c>
      <c r="CQ86" s="244" t="str">
        <f t="shared" si="150"/>
        <v>NO</v>
      </c>
      <c r="CR86" s="244" t="str">
        <f t="shared" si="151"/>
        <v>NO</v>
      </c>
    </row>
    <row r="87" spans="1:96">
      <c r="A87" s="9"/>
      <c r="B87" s="6"/>
      <c r="C87" s="6"/>
      <c r="D87" s="6"/>
      <c r="E87" s="6"/>
      <c r="F87" s="6"/>
      <c r="G87" s="6"/>
      <c r="H87" s="310"/>
      <c r="I87" s="313" t="s">
        <v>17</v>
      </c>
      <c r="J87" s="9">
        <v>0.5962863233322</v>
      </c>
      <c r="K87" s="6">
        <v>0.283614124454383</v>
      </c>
      <c r="L87" s="6">
        <v>0.12009955221341501</v>
      </c>
      <c r="M87" s="6">
        <v>0.61554895122382403</v>
      </c>
      <c r="N87" s="6">
        <v>7.1692726475603694E-2</v>
      </c>
      <c r="O87" s="6">
        <v>0.31275832230057099</v>
      </c>
      <c r="P87" s="6">
        <v>0.657704387408515</v>
      </c>
      <c r="Q87" s="6">
        <v>0.28839681710477799</v>
      </c>
      <c r="R87" s="6">
        <v>5.38987954867058E-2</v>
      </c>
      <c r="S87" s="6">
        <v>0.67169348981780796</v>
      </c>
      <c r="T87" s="6">
        <v>0.16918021574314501</v>
      </c>
      <c r="U87" s="6">
        <v>0.159126294439046</v>
      </c>
      <c r="V87" s="6">
        <v>0.25066123780800698</v>
      </c>
      <c r="W87" s="6">
        <v>0.20349034848125</v>
      </c>
      <c r="X87" s="6">
        <v>0.545848413710742</v>
      </c>
      <c r="Y87" s="6">
        <v>0.26959547168558501</v>
      </c>
      <c r="Z87" s="6">
        <v>3.2272754798304798E-2</v>
      </c>
      <c r="AA87" s="6">
        <v>0.698131773516109</v>
      </c>
      <c r="AB87" s="6">
        <v>2.9425333365657801E-2</v>
      </c>
      <c r="AC87" s="6">
        <v>0.85110922505521502</v>
      </c>
      <c r="AD87" s="6">
        <v>0.119465441579126</v>
      </c>
      <c r="AE87" s="6">
        <v>0.90702670528275997</v>
      </c>
      <c r="AF87" s="6">
        <v>7.3977947707227501E-2</v>
      </c>
      <c r="AG87" s="310">
        <v>1.8995347010012299E-2</v>
      </c>
      <c r="AH87" s="216">
        <v>2.7389999999999999</v>
      </c>
      <c r="AI87" s="211">
        <v>5.5419999999999998</v>
      </c>
      <c r="AJ87" s="212">
        <v>8.0030000000000001</v>
      </c>
      <c r="AK87" s="210">
        <v>2.7690000000000001</v>
      </c>
      <c r="AL87" s="210">
        <v>5.548</v>
      </c>
      <c r="AM87" s="210">
        <v>7.8319999999999999</v>
      </c>
      <c r="AN87" s="203"/>
      <c r="AO87" s="203"/>
      <c r="AP87" s="203"/>
      <c r="AQ87" s="203"/>
      <c r="AR87" s="203">
        <f t="shared" si="161"/>
        <v>2.9569090974799996</v>
      </c>
      <c r="AS87" s="203">
        <f t="shared" si="162"/>
        <v>3.6139999999999999</v>
      </c>
      <c r="AT87" s="203">
        <f t="shared" si="163"/>
        <v>4.4171111030799999</v>
      </c>
      <c r="AU87" s="203">
        <f t="shared" si="164"/>
        <v>4.3591091005959992</v>
      </c>
      <c r="AV87" s="203">
        <f t="shared" si="165"/>
        <v>5.3277999999999999</v>
      </c>
      <c r="AW87" s="203">
        <f t="shared" si="166"/>
        <v>6.5117555437159993</v>
      </c>
      <c r="AX87" s="203">
        <f t="shared" si="167"/>
        <v>6.8508818334059995</v>
      </c>
      <c r="AY87" s="203">
        <f t="shared" si="168"/>
        <v>8.3733000000000004</v>
      </c>
      <c r="AZ87" s="203">
        <f t="shared" si="169"/>
        <v>10.234033314726</v>
      </c>
      <c r="BB87" s="1" t="str">
        <f t="shared" si="117"/>
        <v>A</v>
      </c>
      <c r="BC87" s="1" t="str">
        <f t="shared" si="118"/>
        <v>NA</v>
      </c>
      <c r="BD87" s="1" t="str">
        <f t="shared" si="119"/>
        <v>NP</v>
      </c>
      <c r="BE87" s="1" t="str">
        <f t="shared" si="120"/>
        <v>NO</v>
      </c>
      <c r="BF87" s="1" t="str">
        <f t="shared" si="121"/>
        <v>NO</v>
      </c>
      <c r="BG87" s="1" t="str">
        <f t="shared" si="122"/>
        <v>YES</v>
      </c>
      <c r="BH87" s="1" t="str">
        <f t="shared" si="123"/>
        <v>YES</v>
      </c>
      <c r="BJ87" s="12">
        <v>135</v>
      </c>
      <c r="BK87" s="1" t="str">
        <f t="shared" si="124"/>
        <v>A</v>
      </c>
      <c r="BL87" s="1" t="str">
        <f t="shared" si="125"/>
        <v>NA</v>
      </c>
      <c r="BM87" s="1" t="str">
        <f t="shared" si="126"/>
        <v>NP</v>
      </c>
      <c r="BN87" s="1" t="str">
        <f t="shared" si="127"/>
        <v>NO</v>
      </c>
      <c r="BO87" s="1" t="str">
        <f t="shared" si="128"/>
        <v>NO</v>
      </c>
      <c r="BP87" s="1" t="str">
        <f t="shared" si="129"/>
        <v>YES</v>
      </c>
      <c r="BQ87" s="1" t="str">
        <f t="shared" si="130"/>
        <v>YES</v>
      </c>
      <c r="BS87" s="1" t="str">
        <f t="shared" si="131"/>
        <v>TP</v>
      </c>
      <c r="BT87" s="1" t="str">
        <f t="shared" si="132"/>
        <v>TN</v>
      </c>
      <c r="BU87" s="1" t="str">
        <f t="shared" si="133"/>
        <v>TP</v>
      </c>
      <c r="BV87" s="1" t="str">
        <f t="shared" si="134"/>
        <v>NO</v>
      </c>
      <c r="BW87" s="1" t="str">
        <f t="shared" si="135"/>
        <v>YES</v>
      </c>
      <c r="BX87" s="1" t="str">
        <f t="shared" si="136"/>
        <v>YES</v>
      </c>
      <c r="BY87" s="244" t="str">
        <f t="shared" si="137"/>
        <v>YES</v>
      </c>
      <c r="BZ87" s="244" t="str">
        <f t="shared" si="138"/>
        <v>NO</v>
      </c>
      <c r="CA87" s="244" t="str">
        <f t="shared" si="139"/>
        <v>NO</v>
      </c>
      <c r="CB87" s="244" t="str">
        <f t="shared" si="140"/>
        <v>NO</v>
      </c>
      <c r="CC87" s="244" t="str">
        <f t="shared" si="141"/>
        <v>NO</v>
      </c>
      <c r="CD87" s="244" t="str">
        <f t="shared" si="112"/>
        <v>NO</v>
      </c>
      <c r="CE87" s="1" t="str">
        <f t="shared" si="113"/>
        <v>NO</v>
      </c>
      <c r="CF87" s="1" t="str">
        <f t="shared" si="114"/>
        <v>NO</v>
      </c>
      <c r="CG87" s="1" t="str">
        <f t="shared" si="115"/>
        <v>NO</v>
      </c>
      <c r="CH87" s="1" t="str">
        <f t="shared" si="116"/>
        <v>NO</v>
      </c>
      <c r="CI87" s="244" t="str">
        <f t="shared" si="142"/>
        <v>NO</v>
      </c>
      <c r="CJ87" s="244" t="str">
        <f t="shared" si="143"/>
        <v>NO</v>
      </c>
      <c r="CK87" s="244" t="str">
        <f t="shared" si="144"/>
        <v>NO</v>
      </c>
      <c r="CL87" s="244" t="str">
        <f t="shared" si="145"/>
        <v>NO</v>
      </c>
      <c r="CM87" s="244" t="str">
        <f t="shared" si="146"/>
        <v>NO</v>
      </c>
      <c r="CN87" s="244" t="str">
        <f t="shared" si="147"/>
        <v>NO</v>
      </c>
      <c r="CO87" s="244" t="str">
        <f t="shared" si="148"/>
        <v>NO</v>
      </c>
      <c r="CP87" s="244" t="str">
        <f t="shared" si="149"/>
        <v>NO</v>
      </c>
      <c r="CQ87" s="244" t="str">
        <f t="shared" si="150"/>
        <v>NO</v>
      </c>
      <c r="CR87" s="244" t="str">
        <f t="shared" si="151"/>
        <v>NO</v>
      </c>
    </row>
    <row r="88" spans="1:96">
      <c r="A88" s="9"/>
      <c r="B88" s="6"/>
      <c r="C88" s="6"/>
      <c r="D88" s="6"/>
      <c r="E88" s="6"/>
      <c r="F88" s="6"/>
      <c r="G88" s="6"/>
      <c r="H88" s="310"/>
      <c r="I88" s="313" t="s">
        <v>18</v>
      </c>
      <c r="J88" s="9">
        <v>0.84347601028691799</v>
      </c>
      <c r="K88" s="6">
        <v>0.133026610968381</v>
      </c>
      <c r="L88" s="6">
        <v>2.3497378744699801E-2</v>
      </c>
      <c r="M88" s="6">
        <v>0.57529975491837104</v>
      </c>
      <c r="N88" s="6">
        <v>2.16286751136094E-2</v>
      </c>
      <c r="O88" s="6">
        <v>0.40307156996801902</v>
      </c>
      <c r="P88" s="6">
        <v>0.47756855644069002</v>
      </c>
      <c r="Q88" s="6">
        <v>6.9394701745844306E-2</v>
      </c>
      <c r="R88" s="6">
        <v>0.45303674181346498</v>
      </c>
      <c r="S88" s="6">
        <v>0.377396508683841</v>
      </c>
      <c r="T88" s="6">
        <v>0.38769717482087701</v>
      </c>
      <c r="U88" s="6">
        <v>0.23490631649527999</v>
      </c>
      <c r="V88" s="6">
        <v>0.192969914601823</v>
      </c>
      <c r="W88" s="6">
        <v>0.28523568837851498</v>
      </c>
      <c r="X88" s="6">
        <v>0.52179439701966102</v>
      </c>
      <c r="Y88" s="6">
        <v>0.51514642992270199</v>
      </c>
      <c r="Z88" s="6">
        <v>0.22721011249176201</v>
      </c>
      <c r="AA88" s="6">
        <v>0.25764345758553397</v>
      </c>
      <c r="AB88" s="6">
        <v>0.22879033351570999</v>
      </c>
      <c r="AC88" s="6">
        <v>0.753255579814469</v>
      </c>
      <c r="AD88" s="6">
        <v>1.7954086669819899E-2</v>
      </c>
      <c r="AE88" s="6">
        <v>0.30114012607135199</v>
      </c>
      <c r="AF88" s="6">
        <v>0.151770874735244</v>
      </c>
      <c r="AG88" s="310">
        <v>0.54708899919340304</v>
      </c>
      <c r="AH88" s="216">
        <v>3.0289999999999999</v>
      </c>
      <c r="AI88" s="211">
        <v>5.0880000000000001</v>
      </c>
      <c r="AJ88" s="212">
        <v>8.0790000000000006</v>
      </c>
      <c r="AK88" s="210">
        <v>3.0310000000000001</v>
      </c>
      <c r="AL88" s="210">
        <v>4.9889999999999999</v>
      </c>
      <c r="AM88" s="210">
        <v>8.27</v>
      </c>
      <c r="AN88" s="203"/>
      <c r="AO88" s="203"/>
      <c r="AP88" s="203"/>
      <c r="AQ88" s="203"/>
      <c r="AR88" s="203">
        <f t="shared" si="161"/>
        <v>2.9569090974799996</v>
      </c>
      <c r="AS88" s="203">
        <f t="shared" si="162"/>
        <v>3.6139999999999999</v>
      </c>
      <c r="AT88" s="203">
        <f t="shared" si="163"/>
        <v>4.4171111030799999</v>
      </c>
      <c r="AU88" s="203">
        <f t="shared" si="164"/>
        <v>4.3591091005959992</v>
      </c>
      <c r="AV88" s="203">
        <f t="shared" si="165"/>
        <v>5.3277999999999999</v>
      </c>
      <c r="AW88" s="203">
        <f t="shared" si="166"/>
        <v>6.5117555437159993</v>
      </c>
      <c r="AX88" s="203">
        <f t="shared" si="167"/>
        <v>6.8508818334059995</v>
      </c>
      <c r="AY88" s="203">
        <f t="shared" si="168"/>
        <v>8.3733000000000004</v>
      </c>
      <c r="AZ88" s="203">
        <f t="shared" si="169"/>
        <v>10.234033314726</v>
      </c>
      <c r="BB88" s="1" t="str">
        <f t="shared" si="117"/>
        <v>NP</v>
      </c>
      <c r="BC88" s="1" t="str">
        <f t="shared" si="118"/>
        <v>NP</v>
      </c>
      <c r="BD88" s="1" t="str">
        <f t="shared" si="119"/>
        <v>NP</v>
      </c>
      <c r="BE88" s="1" t="str">
        <f t="shared" si="120"/>
        <v>NO</v>
      </c>
      <c r="BF88" s="1" t="str">
        <f t="shared" si="121"/>
        <v>NO</v>
      </c>
      <c r="BG88" s="1" t="str">
        <f t="shared" si="122"/>
        <v>NO</v>
      </c>
      <c r="BH88" s="1" t="str">
        <f t="shared" si="123"/>
        <v>YES</v>
      </c>
      <c r="BJ88" s="12">
        <v>129</v>
      </c>
      <c r="BK88" s="1" t="str">
        <f t="shared" si="124"/>
        <v>NP</v>
      </c>
      <c r="BL88" s="1" t="str">
        <f t="shared" si="125"/>
        <v>NP</v>
      </c>
      <c r="BM88" s="1" t="str">
        <f t="shared" si="126"/>
        <v>NP</v>
      </c>
      <c r="BN88" s="1" t="str">
        <f t="shared" si="127"/>
        <v>NO</v>
      </c>
      <c r="BO88" s="1" t="str">
        <f t="shared" si="128"/>
        <v>NO</v>
      </c>
      <c r="BP88" s="1" t="str">
        <f t="shared" si="129"/>
        <v>NO</v>
      </c>
      <c r="BQ88" s="1" t="str">
        <f t="shared" si="130"/>
        <v>YES</v>
      </c>
      <c r="BS88" s="1" t="str">
        <f t="shared" si="131"/>
        <v>TP</v>
      </c>
      <c r="BT88" s="1" t="str">
        <f t="shared" si="132"/>
        <v>TP</v>
      </c>
      <c r="BU88" s="1" t="str">
        <f t="shared" si="133"/>
        <v>TP</v>
      </c>
      <c r="BV88" s="1" t="str">
        <f t="shared" si="134"/>
        <v>YES</v>
      </c>
      <c r="BW88" s="1" t="str">
        <f t="shared" si="135"/>
        <v>YES</v>
      </c>
      <c r="BX88" s="1" t="str">
        <f t="shared" si="136"/>
        <v>YES</v>
      </c>
      <c r="BY88" s="244" t="str">
        <f t="shared" si="137"/>
        <v>YES</v>
      </c>
      <c r="BZ88" s="244" t="str">
        <f t="shared" si="138"/>
        <v>NO</v>
      </c>
      <c r="CA88" s="244" t="str">
        <f t="shared" si="139"/>
        <v>NO</v>
      </c>
      <c r="CB88" s="244" t="str">
        <f t="shared" si="140"/>
        <v>NO</v>
      </c>
      <c r="CC88" s="244" t="str">
        <f t="shared" si="141"/>
        <v>NO</v>
      </c>
      <c r="CD88" s="244" t="str">
        <f t="shared" si="112"/>
        <v>NO</v>
      </c>
      <c r="CE88" s="1" t="str">
        <f t="shared" si="113"/>
        <v>NO</v>
      </c>
      <c r="CF88" s="1" t="str">
        <f t="shared" si="114"/>
        <v>NO</v>
      </c>
      <c r="CG88" s="1" t="str">
        <f t="shared" si="115"/>
        <v>NO</v>
      </c>
      <c r="CH88" s="1" t="str">
        <f t="shared" si="116"/>
        <v>NO</v>
      </c>
      <c r="CI88" s="244" t="str">
        <f t="shared" si="142"/>
        <v>NO</v>
      </c>
      <c r="CJ88" s="244" t="str">
        <f t="shared" si="143"/>
        <v>NO</v>
      </c>
      <c r="CK88" s="244" t="str">
        <f t="shared" si="144"/>
        <v>NO</v>
      </c>
      <c r="CL88" s="244" t="str">
        <f t="shared" si="145"/>
        <v>NO</v>
      </c>
      <c r="CM88" s="244" t="str">
        <f t="shared" si="146"/>
        <v>NO</v>
      </c>
      <c r="CN88" s="244" t="str">
        <f t="shared" si="147"/>
        <v>NO</v>
      </c>
      <c r="CO88" s="244" t="str">
        <f t="shared" si="148"/>
        <v>NO</v>
      </c>
      <c r="CP88" s="244" t="str">
        <f t="shared" si="149"/>
        <v>NO</v>
      </c>
      <c r="CQ88" s="244" t="str">
        <f t="shared" si="150"/>
        <v>NO</v>
      </c>
      <c r="CR88" s="244" t="str">
        <f t="shared" si="151"/>
        <v>NO</v>
      </c>
    </row>
    <row r="89" spans="1:96">
      <c r="A89" s="9"/>
      <c r="B89" s="6"/>
      <c r="C89" s="6"/>
      <c r="D89" s="6"/>
      <c r="E89" s="6"/>
      <c r="F89" s="6"/>
      <c r="G89" s="6"/>
      <c r="H89" s="310"/>
      <c r="I89" s="313" t="s">
        <v>19</v>
      </c>
      <c r="J89" s="9">
        <v>0.62992642324515602</v>
      </c>
      <c r="K89" s="6">
        <v>0.26958715577518799</v>
      </c>
      <c r="L89" s="6">
        <v>0.100486420979655</v>
      </c>
      <c r="M89" s="6">
        <v>0.139039231528749</v>
      </c>
      <c r="N89" s="6">
        <v>0.241951462693172</v>
      </c>
      <c r="O89" s="6">
        <v>0.619009305778077</v>
      </c>
      <c r="P89" s="6">
        <v>4.7659530397843597E-2</v>
      </c>
      <c r="Q89" s="6">
        <v>0.41465668831796598</v>
      </c>
      <c r="R89" s="6">
        <v>0.53768378128418903</v>
      </c>
      <c r="S89" s="6">
        <v>0.38667739712398902</v>
      </c>
      <c r="T89" s="6">
        <v>0.58337175064604496</v>
      </c>
      <c r="U89" s="6">
        <v>2.9950852229964998E-2</v>
      </c>
      <c r="V89" s="6">
        <v>0.48051578506598602</v>
      </c>
      <c r="W89" s="6">
        <v>0.19324406358859</v>
      </c>
      <c r="X89" s="6">
        <v>0.326240151345422</v>
      </c>
      <c r="Y89" s="6">
        <v>3.3027904263973798E-2</v>
      </c>
      <c r="Z89" s="6">
        <v>0.49278731316782498</v>
      </c>
      <c r="AA89" s="6">
        <v>0.47418478256820001</v>
      </c>
      <c r="AB89" s="6">
        <v>0.44778459705970503</v>
      </c>
      <c r="AC89" s="6">
        <v>0.40661938739595099</v>
      </c>
      <c r="AD89" s="6">
        <v>0.14559601554434301</v>
      </c>
      <c r="AE89" s="6">
        <v>0.16044214921237401</v>
      </c>
      <c r="AF89" s="6">
        <v>0.66880058378574003</v>
      </c>
      <c r="AG89" s="310">
        <v>0.17075726700188501</v>
      </c>
      <c r="AH89" s="216">
        <v>3.1539999999999999</v>
      </c>
      <c r="AI89" s="211">
        <v>4.9950000000000001</v>
      </c>
      <c r="AJ89" s="212">
        <v>7.7089999999999996</v>
      </c>
      <c r="AK89" s="210">
        <v>3.306</v>
      </c>
      <c r="AL89" s="210">
        <v>5.2750000000000004</v>
      </c>
      <c r="AM89" s="210">
        <v>7.6479999999999997</v>
      </c>
      <c r="AN89" s="203"/>
      <c r="AO89" s="203"/>
      <c r="AP89" s="203"/>
      <c r="AQ89" s="203"/>
      <c r="AR89" s="203">
        <f t="shared" si="161"/>
        <v>2.9569090974799996</v>
      </c>
      <c r="AS89" s="203">
        <f t="shared" si="162"/>
        <v>3.6139999999999999</v>
      </c>
      <c r="AT89" s="203">
        <f t="shared" si="163"/>
        <v>4.4171111030799999</v>
      </c>
      <c r="AU89" s="203">
        <f t="shared" si="164"/>
        <v>4.3591091005959992</v>
      </c>
      <c r="AV89" s="203">
        <f t="shared" si="165"/>
        <v>5.3277999999999999</v>
      </c>
      <c r="AW89" s="203">
        <f t="shared" si="166"/>
        <v>6.5117555437159993</v>
      </c>
      <c r="AX89" s="203">
        <f t="shared" si="167"/>
        <v>6.8508818334059995</v>
      </c>
      <c r="AY89" s="203">
        <f t="shared" si="168"/>
        <v>8.3733000000000004</v>
      </c>
      <c r="AZ89" s="203">
        <f t="shared" si="169"/>
        <v>10.234033314726</v>
      </c>
      <c r="BB89" s="1" t="str">
        <f t="shared" si="117"/>
        <v>NP</v>
      </c>
      <c r="BC89" s="1" t="str">
        <f t="shared" si="118"/>
        <v>NP</v>
      </c>
      <c r="BD89" s="1" t="str">
        <f t="shared" si="119"/>
        <v>NP</v>
      </c>
      <c r="BE89" s="1" t="str">
        <f t="shared" si="120"/>
        <v>NO</v>
      </c>
      <c r="BF89" s="1" t="str">
        <f t="shared" si="121"/>
        <v>NO</v>
      </c>
      <c r="BG89" s="1" t="str">
        <f t="shared" si="122"/>
        <v>NO</v>
      </c>
      <c r="BH89" s="1" t="str">
        <f t="shared" si="123"/>
        <v>YES</v>
      </c>
      <c r="BJ89" s="12">
        <v>46</v>
      </c>
      <c r="BK89" s="1" t="str">
        <f t="shared" si="124"/>
        <v>NP</v>
      </c>
      <c r="BL89" s="1" t="str">
        <f t="shared" si="125"/>
        <v>NP</v>
      </c>
      <c r="BM89" s="1" t="str">
        <f t="shared" si="126"/>
        <v>NP</v>
      </c>
      <c r="BN89" s="1" t="str">
        <f t="shared" si="127"/>
        <v>NO</v>
      </c>
      <c r="BO89" s="1" t="str">
        <f t="shared" si="128"/>
        <v>NO</v>
      </c>
      <c r="BP89" s="1" t="str">
        <f t="shared" si="129"/>
        <v>NO</v>
      </c>
      <c r="BQ89" s="1" t="str">
        <f t="shared" si="130"/>
        <v>YES</v>
      </c>
      <c r="BS89" s="1" t="str">
        <f t="shared" si="131"/>
        <v>TP</v>
      </c>
      <c r="BT89" s="1" t="str">
        <f t="shared" si="132"/>
        <v>TP</v>
      </c>
      <c r="BU89" s="1" t="str">
        <f t="shared" si="133"/>
        <v>TP</v>
      </c>
      <c r="BV89" s="1" t="str">
        <f t="shared" si="134"/>
        <v>YES</v>
      </c>
      <c r="BW89" s="1" t="str">
        <f t="shared" si="135"/>
        <v>YES</v>
      </c>
      <c r="BX89" s="1" t="str">
        <f t="shared" si="136"/>
        <v>YES</v>
      </c>
      <c r="BY89" s="244" t="str">
        <f t="shared" si="137"/>
        <v>YES</v>
      </c>
      <c r="BZ89" s="244" t="str">
        <f t="shared" si="138"/>
        <v>NO</v>
      </c>
      <c r="CA89" s="244" t="str">
        <f t="shared" si="139"/>
        <v>NO</v>
      </c>
      <c r="CB89" s="244" t="str">
        <f t="shared" si="140"/>
        <v>NO</v>
      </c>
      <c r="CC89" s="244" t="str">
        <f t="shared" si="141"/>
        <v>NO</v>
      </c>
      <c r="CD89" s="244" t="str">
        <f t="shared" si="112"/>
        <v>NO</v>
      </c>
      <c r="CE89" s="1" t="str">
        <f t="shared" si="113"/>
        <v>NO</v>
      </c>
      <c r="CF89" s="1" t="str">
        <f t="shared" si="114"/>
        <v>NO</v>
      </c>
      <c r="CG89" s="1" t="str">
        <f t="shared" si="115"/>
        <v>NO</v>
      </c>
      <c r="CH89" s="1" t="str">
        <f t="shared" si="116"/>
        <v>NO</v>
      </c>
      <c r="CI89" s="244" t="str">
        <f t="shared" si="142"/>
        <v>NO</v>
      </c>
      <c r="CJ89" s="244" t="str">
        <f t="shared" si="143"/>
        <v>NO</v>
      </c>
      <c r="CK89" s="244" t="str">
        <f t="shared" si="144"/>
        <v>NO</v>
      </c>
      <c r="CL89" s="244" t="str">
        <f t="shared" si="145"/>
        <v>NO</v>
      </c>
      <c r="CM89" s="244" t="str">
        <f t="shared" si="146"/>
        <v>NO</v>
      </c>
      <c r="CN89" s="244" t="str">
        <f t="shared" si="147"/>
        <v>NO</v>
      </c>
      <c r="CO89" s="244" t="str">
        <f t="shared" si="148"/>
        <v>NO</v>
      </c>
      <c r="CP89" s="244" t="str">
        <f t="shared" si="149"/>
        <v>NO</v>
      </c>
      <c r="CQ89" s="244" t="str">
        <f t="shared" si="150"/>
        <v>NO</v>
      </c>
      <c r="CR89" s="244" t="str">
        <f t="shared" si="151"/>
        <v>NO</v>
      </c>
    </row>
    <row r="90" spans="1:96" ht="16.5" thickBot="1">
      <c r="A90" s="10"/>
      <c r="B90" s="8"/>
      <c r="C90" s="8"/>
      <c r="D90" s="8"/>
      <c r="E90" s="8"/>
      <c r="F90" s="8"/>
      <c r="G90" s="8"/>
      <c r="H90" s="311"/>
      <c r="I90" s="314" t="s">
        <v>42</v>
      </c>
      <c r="J90" s="10">
        <v>0.95973816679958102</v>
      </c>
      <c r="K90" s="8">
        <v>2.8480420206719301E-2</v>
      </c>
      <c r="L90" s="8">
        <v>1.17814129936987E-2</v>
      </c>
      <c r="M90" s="8">
        <v>0.165886122124624</v>
      </c>
      <c r="N90" s="8">
        <v>0.79241402162535901</v>
      </c>
      <c r="O90" s="8">
        <v>4.1699856250016397E-2</v>
      </c>
      <c r="P90" s="8">
        <v>0.440096118232428</v>
      </c>
      <c r="Q90" s="8">
        <v>0.31272975793096403</v>
      </c>
      <c r="R90" s="8">
        <v>0.247174123836606</v>
      </c>
      <c r="S90" s="8">
        <v>0.54406817502706295</v>
      </c>
      <c r="T90" s="8">
        <v>0.210010405687236</v>
      </c>
      <c r="U90" s="8">
        <v>0.24592141928570099</v>
      </c>
      <c r="V90" s="8">
        <v>0.204604458576123</v>
      </c>
      <c r="W90" s="8">
        <v>7.7841089557444801E-2</v>
      </c>
      <c r="X90" s="8">
        <v>0.71755445186643096</v>
      </c>
      <c r="Y90" s="8">
        <v>0.207499210888861</v>
      </c>
      <c r="Z90" s="8">
        <v>0.67587160938822699</v>
      </c>
      <c r="AA90" s="8">
        <v>0.11662917972291099</v>
      </c>
      <c r="AB90" s="8">
        <v>0.61493641048668302</v>
      </c>
      <c r="AC90" s="8">
        <v>0.23054819868003301</v>
      </c>
      <c r="AD90" s="8">
        <v>0.154515390833283</v>
      </c>
      <c r="AE90" s="8">
        <v>0.67716838656742895</v>
      </c>
      <c r="AF90" s="8">
        <v>0.31116326943457401</v>
      </c>
      <c r="AG90" s="311">
        <v>1.16683439979966E-2</v>
      </c>
      <c r="AH90" s="217">
        <v>3.5350000000000001</v>
      </c>
      <c r="AI90" s="213">
        <v>5.7619999999999996</v>
      </c>
      <c r="AJ90" s="214">
        <v>7.665</v>
      </c>
      <c r="AK90" s="210">
        <v>3.5209999999999999</v>
      </c>
      <c r="AL90" s="210">
        <v>5.5</v>
      </c>
      <c r="AM90" s="210">
        <v>7.6970000000000001</v>
      </c>
      <c r="AN90" s="203"/>
      <c r="AO90" s="203"/>
      <c r="AP90" s="203"/>
      <c r="AQ90" s="203"/>
      <c r="AR90" s="203">
        <f t="shared" si="161"/>
        <v>2.9569090974799996</v>
      </c>
      <c r="AS90" s="203">
        <f t="shared" si="162"/>
        <v>3.6139999999999999</v>
      </c>
      <c r="AT90" s="203">
        <f t="shared" si="163"/>
        <v>4.4171111030799999</v>
      </c>
      <c r="AU90" s="203">
        <f t="shared" si="164"/>
        <v>4.3591091005959992</v>
      </c>
      <c r="AV90" s="203">
        <f t="shared" si="165"/>
        <v>5.3277999999999999</v>
      </c>
      <c r="AW90" s="203">
        <f t="shared" si="166"/>
        <v>6.5117555437159993</v>
      </c>
      <c r="AX90" s="203">
        <f t="shared" si="167"/>
        <v>6.8508818334059995</v>
      </c>
      <c r="AY90" s="203">
        <f t="shared" si="168"/>
        <v>8.3733000000000004</v>
      </c>
      <c r="AZ90" s="203">
        <f t="shared" si="169"/>
        <v>10.234033314726</v>
      </c>
      <c r="BB90" s="1" t="str">
        <f t="shared" si="117"/>
        <v>NP</v>
      </c>
      <c r="BC90" s="1" t="str">
        <f t="shared" si="118"/>
        <v>NA</v>
      </c>
      <c r="BD90" s="1" t="str">
        <f t="shared" si="119"/>
        <v>NP</v>
      </c>
      <c r="BE90" s="1" t="str">
        <f t="shared" si="120"/>
        <v>NO</v>
      </c>
      <c r="BF90" s="1" t="str">
        <f t="shared" si="121"/>
        <v>NO</v>
      </c>
      <c r="BG90" s="1" t="str">
        <f t="shared" si="122"/>
        <v>NO</v>
      </c>
      <c r="BH90" s="1" t="str">
        <f t="shared" si="123"/>
        <v>YES</v>
      </c>
      <c r="BJ90" s="12">
        <v>24445</v>
      </c>
      <c r="BK90" s="1" t="str">
        <f t="shared" si="124"/>
        <v>NP</v>
      </c>
      <c r="BL90" s="1" t="str">
        <f t="shared" si="125"/>
        <v>NA</v>
      </c>
      <c r="BM90" s="1" t="str">
        <f t="shared" si="126"/>
        <v>NP</v>
      </c>
      <c r="BN90" s="1" t="str">
        <f t="shared" si="127"/>
        <v>NO</v>
      </c>
      <c r="BO90" s="1" t="str">
        <f t="shared" si="128"/>
        <v>NO</v>
      </c>
      <c r="BP90" s="1" t="str">
        <f t="shared" si="129"/>
        <v>NO</v>
      </c>
      <c r="BQ90" s="1" t="str">
        <f t="shared" si="130"/>
        <v>YES</v>
      </c>
      <c r="BS90" s="1" t="str">
        <f t="shared" si="131"/>
        <v>TP</v>
      </c>
      <c r="BT90" s="1" t="str">
        <f t="shared" si="132"/>
        <v>TN</v>
      </c>
      <c r="BU90" s="1" t="str">
        <f t="shared" si="133"/>
        <v>TP</v>
      </c>
      <c r="BV90" s="1" t="str">
        <f t="shared" si="134"/>
        <v>NO</v>
      </c>
      <c r="BW90" s="1" t="str">
        <f t="shared" si="135"/>
        <v>YES</v>
      </c>
      <c r="BX90" s="1" t="str">
        <f t="shared" si="136"/>
        <v>YES</v>
      </c>
      <c r="BY90" s="244" t="str">
        <f t="shared" si="137"/>
        <v>YES</v>
      </c>
      <c r="BZ90" s="244" t="str">
        <f t="shared" si="138"/>
        <v>NO</v>
      </c>
      <c r="CA90" s="244" t="str">
        <f t="shared" si="139"/>
        <v>NO</v>
      </c>
      <c r="CB90" s="244" t="str">
        <f t="shared" si="140"/>
        <v>NO</v>
      </c>
      <c r="CC90" s="244" t="str">
        <f t="shared" si="141"/>
        <v>NO</v>
      </c>
      <c r="CD90" s="244" t="str">
        <f t="shared" si="112"/>
        <v>NO</v>
      </c>
      <c r="CE90" s="1" t="str">
        <f t="shared" si="113"/>
        <v>NO</v>
      </c>
      <c r="CF90" s="1" t="str">
        <f t="shared" si="114"/>
        <v>NO</v>
      </c>
      <c r="CG90" s="1" t="str">
        <f t="shared" si="115"/>
        <v>NO</v>
      </c>
      <c r="CH90" s="1" t="str">
        <f t="shared" si="116"/>
        <v>NO</v>
      </c>
      <c r="CI90" s="244" t="str">
        <f t="shared" si="142"/>
        <v>NO</v>
      </c>
      <c r="CJ90" s="244" t="str">
        <f t="shared" si="143"/>
        <v>NO</v>
      </c>
      <c r="CK90" s="244" t="str">
        <f t="shared" si="144"/>
        <v>NO</v>
      </c>
      <c r="CL90" s="244" t="str">
        <f t="shared" si="145"/>
        <v>NO</v>
      </c>
      <c r="CM90" s="244" t="str">
        <f t="shared" si="146"/>
        <v>NO</v>
      </c>
      <c r="CN90" s="244" t="str">
        <f t="shared" si="147"/>
        <v>NO</v>
      </c>
      <c r="CO90" s="244" t="str">
        <f t="shared" si="148"/>
        <v>NO</v>
      </c>
      <c r="CP90" s="244" t="str">
        <f t="shared" si="149"/>
        <v>NO</v>
      </c>
      <c r="CQ90" s="244" t="str">
        <f t="shared" si="150"/>
        <v>NO</v>
      </c>
      <c r="CR90" s="244" t="str">
        <f t="shared" si="151"/>
        <v>NO</v>
      </c>
    </row>
    <row r="91" spans="1:96">
      <c r="A91" s="61">
        <v>30</v>
      </c>
      <c r="B91" s="62">
        <v>60</v>
      </c>
      <c r="C91" s="62">
        <v>5</v>
      </c>
      <c r="D91" s="62">
        <v>0.2</v>
      </c>
      <c r="E91" s="62">
        <v>3599780</v>
      </c>
      <c r="F91" s="62">
        <f>E91/1000/60</f>
        <v>59.99633333333334</v>
      </c>
      <c r="G91" s="62">
        <v>58</v>
      </c>
      <c r="H91" s="63">
        <f>G91/B91*100</f>
        <v>96.666666666666671</v>
      </c>
      <c r="I91" s="312" t="s">
        <v>12</v>
      </c>
      <c r="J91" s="69">
        <v>0.55268141506815704</v>
      </c>
      <c r="K91" s="69">
        <v>0.27831585834487998</v>
      </c>
      <c r="L91" s="69">
        <v>0.169002726586962</v>
      </c>
      <c r="M91" s="69">
        <v>0.18072914044580801</v>
      </c>
      <c r="N91" s="69">
        <v>0.154057409877837</v>
      </c>
      <c r="O91" s="69">
        <v>0.66521344967635299</v>
      </c>
      <c r="P91" s="69">
        <v>0.40353608836332799</v>
      </c>
      <c r="Q91" s="69">
        <v>8.2636752746012399E-2</v>
      </c>
      <c r="R91" s="69">
        <v>0.513827158890658</v>
      </c>
      <c r="S91" s="69">
        <v>0.19217745302022701</v>
      </c>
      <c r="T91" s="69">
        <v>0.48647370144117202</v>
      </c>
      <c r="U91" s="69">
        <v>0.32134884553859999</v>
      </c>
      <c r="V91" s="69">
        <v>0.10516820052827799</v>
      </c>
      <c r="W91" s="69">
        <v>0.60290213823136196</v>
      </c>
      <c r="X91" s="69">
        <v>0.29192966124035902</v>
      </c>
      <c r="Y91" s="69">
        <v>0.32795503307231999</v>
      </c>
      <c r="Z91" s="69">
        <v>0.41858324948674602</v>
      </c>
      <c r="AA91" s="69">
        <v>0.25346171744093299</v>
      </c>
      <c r="AB91" s="69">
        <v>0.64810826327278703</v>
      </c>
      <c r="AC91" s="69">
        <v>0.13095355226555699</v>
      </c>
      <c r="AD91" s="69">
        <v>0.220938184461655</v>
      </c>
      <c r="AE91" s="69">
        <v>5.3142912510699601E-2</v>
      </c>
      <c r="AF91" s="69">
        <v>0.88565043320641601</v>
      </c>
      <c r="AG91" s="309">
        <v>6.1206654282883903E-2</v>
      </c>
      <c r="AH91" s="208">
        <v>5.5030000000000001</v>
      </c>
      <c r="AI91" s="208">
        <v>6.8609999999999998</v>
      </c>
      <c r="AJ91" s="209">
        <v>9.375</v>
      </c>
      <c r="AK91" s="210">
        <v>6.1020000000000003</v>
      </c>
      <c r="AL91" s="210">
        <v>7.2610000000000001</v>
      </c>
      <c r="AM91" s="210">
        <v>9.984</v>
      </c>
      <c r="AN91" s="203">
        <v>5.5549999999999997</v>
      </c>
      <c r="AO91" s="203">
        <v>7.4057000000000004</v>
      </c>
      <c r="AP91" s="203">
        <v>10.4861</v>
      </c>
      <c r="AQ91" s="203"/>
      <c r="AR91" s="203">
        <f>$AN$41*0.81818182</f>
        <v>4.5450000100999999</v>
      </c>
      <c r="AS91" s="203">
        <f>$AN$41</f>
        <v>5.5549999999999997</v>
      </c>
      <c r="AT91" s="203">
        <f>$AN$41*1.22222222</f>
        <v>6.7894444320999989</v>
      </c>
      <c r="AU91" s="203">
        <f>$AO$41*0.81818182</f>
        <v>6.0592091043740002</v>
      </c>
      <c r="AV91" s="203">
        <f>$AO$41</f>
        <v>7.4057000000000004</v>
      </c>
      <c r="AW91" s="203">
        <f>$AO$41*1.22222222</f>
        <v>9.0514110946540001</v>
      </c>
      <c r="AX91" s="203">
        <f>$AP$41*0.81818182</f>
        <v>8.579536382701999</v>
      </c>
      <c r="AY91" s="203">
        <f>$AP$41</f>
        <v>10.4861</v>
      </c>
      <c r="AZ91" s="203">
        <f>$AP$41*1.22222222</f>
        <v>12.816344421142</v>
      </c>
      <c r="BB91" s="1" t="str">
        <f t="shared" si="117"/>
        <v>NP</v>
      </c>
      <c r="BC91" s="1" t="str">
        <f t="shared" si="118"/>
        <v>NP</v>
      </c>
      <c r="BD91" s="1" t="str">
        <f t="shared" si="119"/>
        <v>NP</v>
      </c>
      <c r="BE91" s="1" t="str">
        <f t="shared" si="120"/>
        <v>NO</v>
      </c>
      <c r="BF91" s="1" t="str">
        <f t="shared" si="121"/>
        <v>NO</v>
      </c>
      <c r="BG91" s="1" t="str">
        <f t="shared" si="122"/>
        <v>NO</v>
      </c>
      <c r="BH91" s="1" t="str">
        <f t="shared" si="123"/>
        <v>YES</v>
      </c>
      <c r="BJ91" s="1">
        <v>247</v>
      </c>
      <c r="BK91" s="1" t="str">
        <f t="shared" si="124"/>
        <v>NA</v>
      </c>
      <c r="BL91" s="1" t="str">
        <f t="shared" si="125"/>
        <v>NP</v>
      </c>
      <c r="BM91" s="1" t="str">
        <f t="shared" si="126"/>
        <v>NP</v>
      </c>
      <c r="BN91" s="1" t="str">
        <f t="shared" si="127"/>
        <v>NO</v>
      </c>
      <c r="BO91" s="1" t="str">
        <f t="shared" si="128"/>
        <v>NO</v>
      </c>
      <c r="BP91" s="1" t="str">
        <f t="shared" si="129"/>
        <v>NO</v>
      </c>
      <c r="BQ91" s="1" t="str">
        <f t="shared" si="130"/>
        <v>YES</v>
      </c>
      <c r="BS91" s="1" t="str">
        <f t="shared" si="131"/>
        <v>FP</v>
      </c>
      <c r="BT91" s="1" t="str">
        <f t="shared" si="132"/>
        <v>TP</v>
      </c>
      <c r="BU91" s="1" t="str">
        <f t="shared" si="133"/>
        <v>TP</v>
      </c>
      <c r="BV91" s="1" t="str">
        <f t="shared" si="134"/>
        <v>NO</v>
      </c>
      <c r="BW91" s="1" t="str">
        <f t="shared" si="135"/>
        <v>YES</v>
      </c>
      <c r="BX91" s="1" t="str">
        <f t="shared" si="136"/>
        <v>YES</v>
      </c>
      <c r="BY91" s="244" t="str">
        <f t="shared" si="137"/>
        <v>YES</v>
      </c>
      <c r="BZ91" s="244" t="str">
        <f t="shared" si="138"/>
        <v>NO</v>
      </c>
      <c r="CA91" s="244" t="str">
        <f t="shared" si="139"/>
        <v>NO</v>
      </c>
      <c r="CB91" s="244" t="str">
        <f t="shared" si="140"/>
        <v>NO</v>
      </c>
      <c r="CC91" s="244" t="str">
        <f t="shared" si="141"/>
        <v>NO</v>
      </c>
      <c r="CD91" s="244" t="str">
        <f t="shared" si="112"/>
        <v>YES</v>
      </c>
      <c r="CE91" s="1" t="str">
        <f t="shared" si="113"/>
        <v>YES</v>
      </c>
      <c r="CF91" s="1" t="str">
        <f t="shared" si="114"/>
        <v>YES</v>
      </c>
      <c r="CG91" s="1" t="str">
        <f t="shared" si="115"/>
        <v>NO</v>
      </c>
      <c r="CH91" s="1" t="str">
        <f t="shared" si="116"/>
        <v>NO</v>
      </c>
      <c r="CI91" s="244" t="str">
        <f t="shared" si="142"/>
        <v>NO</v>
      </c>
      <c r="CJ91" s="244" t="str">
        <f t="shared" si="143"/>
        <v>NO</v>
      </c>
      <c r="CK91" s="244" t="str">
        <f t="shared" si="144"/>
        <v>NO</v>
      </c>
      <c r="CL91" s="244" t="str">
        <f t="shared" si="145"/>
        <v>NO</v>
      </c>
      <c r="CM91" s="244" t="str">
        <f t="shared" si="146"/>
        <v>NO</v>
      </c>
      <c r="CN91" s="244" t="str">
        <f t="shared" si="147"/>
        <v>YES</v>
      </c>
      <c r="CO91" s="244" t="str">
        <f t="shared" si="148"/>
        <v>YES</v>
      </c>
      <c r="CP91" s="244" t="str">
        <f t="shared" si="149"/>
        <v>YES</v>
      </c>
      <c r="CQ91" s="244" t="str">
        <f t="shared" si="150"/>
        <v>NO</v>
      </c>
      <c r="CR91" s="244" t="str">
        <f t="shared" si="151"/>
        <v>NO</v>
      </c>
    </row>
    <row r="92" spans="1:96">
      <c r="A92" s="9"/>
      <c r="B92" s="6"/>
      <c r="C92" s="6"/>
      <c r="D92" s="6"/>
      <c r="E92" s="6"/>
      <c r="F92" s="6"/>
      <c r="G92" s="6"/>
      <c r="H92" s="310"/>
      <c r="I92" s="313" t="s">
        <v>13</v>
      </c>
      <c r="J92" s="6">
        <v>0.68600381277692302</v>
      </c>
      <c r="K92" s="6">
        <v>0.29417734541755203</v>
      </c>
      <c r="L92" s="6">
        <v>1.9818841805523801E-2</v>
      </c>
      <c r="M92" s="6">
        <v>0.36743315310144198</v>
      </c>
      <c r="N92" s="6">
        <v>0.23292522116521</v>
      </c>
      <c r="O92" s="6">
        <v>0.39964162573334699</v>
      </c>
      <c r="P92" s="6">
        <v>0.36406525833811298</v>
      </c>
      <c r="Q92" s="6">
        <v>0.52406228257613297</v>
      </c>
      <c r="R92" s="6">
        <v>0.111872459085753</v>
      </c>
      <c r="S92" s="6">
        <v>0.96034265627520699</v>
      </c>
      <c r="T92" s="6">
        <v>1.6670999545331799E-3</v>
      </c>
      <c r="U92" s="6">
        <v>3.7990243770259599E-2</v>
      </c>
      <c r="V92" s="6">
        <v>0.33293044223208701</v>
      </c>
      <c r="W92" s="6">
        <v>0.15986524870787699</v>
      </c>
      <c r="X92" s="6">
        <v>0.507204309060035</v>
      </c>
      <c r="Y92" s="6">
        <v>0.82108492046578296</v>
      </c>
      <c r="Z92" s="6">
        <v>5.24040007799597E-3</v>
      </c>
      <c r="AA92" s="6">
        <v>0.17367467945622</v>
      </c>
      <c r="AB92" s="6">
        <v>8.6868914687982992E-3</v>
      </c>
      <c r="AC92" s="6">
        <v>0.233547192653211</v>
      </c>
      <c r="AD92" s="6">
        <v>0.75776591587798903</v>
      </c>
      <c r="AE92" s="6">
        <v>0.737232252008301</v>
      </c>
      <c r="AF92" s="6">
        <v>3.9974721403652498E-2</v>
      </c>
      <c r="AG92" s="310">
        <v>0.22279302658804601</v>
      </c>
      <c r="AH92" s="211">
        <v>3.2490000000000001</v>
      </c>
      <c r="AI92" s="211">
        <v>7.5990000000000002</v>
      </c>
      <c r="AJ92" s="212">
        <v>12.207000000000001</v>
      </c>
      <c r="AK92" s="210">
        <v>3.2480000000000002</v>
      </c>
      <c r="AL92" s="210">
        <v>7.69</v>
      </c>
      <c r="AM92" s="210">
        <v>12.083</v>
      </c>
      <c r="AN92" s="203"/>
      <c r="AO92" s="203"/>
      <c r="AP92" s="203"/>
      <c r="AQ92" s="203"/>
      <c r="AR92" s="203">
        <f t="shared" ref="AR92:AR94" si="170">$AN$41*0.81818182</f>
        <v>4.5450000100999999</v>
      </c>
      <c r="AS92" s="203">
        <f t="shared" ref="AS92:AS94" si="171">$AN$41</f>
        <v>5.5549999999999997</v>
      </c>
      <c r="AT92" s="203">
        <f t="shared" ref="AT92:AT94" si="172">$AN$41*1.22222222</f>
        <v>6.7894444320999989</v>
      </c>
      <c r="AU92" s="203">
        <f t="shared" ref="AU92:AU94" si="173">$AO$41*0.81818182</f>
        <v>6.0592091043740002</v>
      </c>
      <c r="AV92" s="203">
        <f t="shared" ref="AV92:AV94" si="174">$AO$41</f>
        <v>7.4057000000000004</v>
      </c>
      <c r="AW92" s="203">
        <f t="shared" ref="AW92:AW94" si="175">$AO$41*1.22222222</f>
        <v>9.0514110946540001</v>
      </c>
      <c r="AX92" s="203">
        <f t="shared" ref="AX92:AX94" si="176">$AP$41*0.81818182</f>
        <v>8.579536382701999</v>
      </c>
      <c r="AY92" s="203">
        <f t="shared" ref="AY92:AY94" si="177">$AP$41</f>
        <v>10.4861</v>
      </c>
      <c r="AZ92" s="203">
        <f t="shared" ref="AZ92:AZ94" si="178">$AP$41*1.22222222</f>
        <v>12.816344421142</v>
      </c>
      <c r="BB92" s="1" t="str">
        <f t="shared" si="117"/>
        <v>A</v>
      </c>
      <c r="BC92" s="1" t="str">
        <f t="shared" si="118"/>
        <v>NA</v>
      </c>
      <c r="BD92" s="1" t="str">
        <f t="shared" si="119"/>
        <v>NA</v>
      </c>
      <c r="BE92" s="1" t="str">
        <f t="shared" si="120"/>
        <v>NO</v>
      </c>
      <c r="BF92" s="1" t="str">
        <f t="shared" si="121"/>
        <v>NO</v>
      </c>
      <c r="BG92" s="1" t="str">
        <f t="shared" si="122"/>
        <v>YES</v>
      </c>
      <c r="BH92" s="1" t="str">
        <f t="shared" si="123"/>
        <v>YES</v>
      </c>
      <c r="BJ92" s="1">
        <v>234</v>
      </c>
      <c r="BK92" s="1" t="str">
        <f t="shared" si="124"/>
        <v>A</v>
      </c>
      <c r="BL92" s="1" t="str">
        <f t="shared" si="125"/>
        <v>NA</v>
      </c>
      <c r="BM92" s="1" t="str">
        <f t="shared" si="126"/>
        <v>NA</v>
      </c>
      <c r="BN92" s="1" t="str">
        <f t="shared" si="127"/>
        <v>NO</v>
      </c>
      <c r="BO92" s="1" t="str">
        <f t="shared" si="128"/>
        <v>NO</v>
      </c>
      <c r="BP92" s="1" t="str">
        <f t="shared" si="129"/>
        <v>YES</v>
      </c>
      <c r="BQ92" s="1" t="str">
        <f t="shared" si="130"/>
        <v>YES</v>
      </c>
      <c r="BS92" s="1" t="str">
        <f t="shared" si="131"/>
        <v>TP</v>
      </c>
      <c r="BT92" s="1" t="str">
        <f t="shared" si="132"/>
        <v>TN</v>
      </c>
      <c r="BU92" s="1" t="str">
        <f t="shared" si="133"/>
        <v>TN</v>
      </c>
      <c r="BV92" s="1" t="str">
        <f t="shared" si="134"/>
        <v>NO</v>
      </c>
      <c r="BW92" s="1" t="str">
        <f t="shared" si="135"/>
        <v>NO</v>
      </c>
      <c r="BX92" s="1" t="str">
        <f t="shared" si="136"/>
        <v>YES</v>
      </c>
      <c r="BY92" s="244" t="str">
        <f t="shared" si="137"/>
        <v>YES</v>
      </c>
      <c r="BZ92" s="244" t="str">
        <f t="shared" si="138"/>
        <v>NO</v>
      </c>
      <c r="CA92" s="244" t="str">
        <f t="shared" si="139"/>
        <v>NO</v>
      </c>
      <c r="CB92" s="244" t="str">
        <f t="shared" si="140"/>
        <v>NO</v>
      </c>
      <c r="CC92" s="244" t="str">
        <f t="shared" si="141"/>
        <v>NO</v>
      </c>
      <c r="CD92" s="244" t="str">
        <f t="shared" si="112"/>
        <v>NO</v>
      </c>
      <c r="CE92" s="1" t="str">
        <f t="shared" si="113"/>
        <v>NO</v>
      </c>
      <c r="CF92" s="1" t="str">
        <f t="shared" si="114"/>
        <v>NO</v>
      </c>
      <c r="CG92" s="1" t="str">
        <f t="shared" si="115"/>
        <v>NO</v>
      </c>
      <c r="CH92" s="1" t="str">
        <f t="shared" si="116"/>
        <v>NO</v>
      </c>
      <c r="CI92" s="244" t="str">
        <f t="shared" si="142"/>
        <v>NO</v>
      </c>
      <c r="CJ92" s="244" t="str">
        <f t="shared" si="143"/>
        <v>NO</v>
      </c>
      <c r="CK92" s="244" t="str">
        <f t="shared" si="144"/>
        <v>NO</v>
      </c>
      <c r="CL92" s="244" t="str">
        <f t="shared" si="145"/>
        <v>NO</v>
      </c>
      <c r="CM92" s="244" t="str">
        <f t="shared" si="146"/>
        <v>NO</v>
      </c>
      <c r="CN92" s="244" t="str">
        <f t="shared" si="147"/>
        <v>NO</v>
      </c>
      <c r="CO92" s="244" t="str">
        <f t="shared" si="148"/>
        <v>NO</v>
      </c>
      <c r="CP92" s="244" t="str">
        <f t="shared" si="149"/>
        <v>NO</v>
      </c>
      <c r="CQ92" s="244" t="str">
        <f t="shared" si="150"/>
        <v>NO</v>
      </c>
      <c r="CR92" s="244" t="str">
        <f t="shared" si="151"/>
        <v>NO</v>
      </c>
    </row>
    <row r="93" spans="1:96">
      <c r="A93" s="9"/>
      <c r="B93" s="6"/>
      <c r="C93" s="6"/>
      <c r="D93" s="6"/>
      <c r="E93" s="6"/>
      <c r="F93" s="6"/>
      <c r="G93" s="6"/>
      <c r="H93" s="310"/>
      <c r="I93" s="313" t="s">
        <v>14</v>
      </c>
      <c r="J93" s="6">
        <v>0.969800248188883</v>
      </c>
      <c r="K93" s="6">
        <v>1.6892377176118301E-2</v>
      </c>
      <c r="L93" s="6">
        <v>1.33073746349982E-2</v>
      </c>
      <c r="M93" s="6">
        <v>0.51640671819723005</v>
      </c>
      <c r="N93" s="6">
        <v>0.44955692716741902</v>
      </c>
      <c r="O93" s="6">
        <v>3.40363546353507E-2</v>
      </c>
      <c r="P93" s="6">
        <v>0.171731694152227</v>
      </c>
      <c r="Q93" s="6">
        <v>0.186706061026331</v>
      </c>
      <c r="R93" s="6">
        <v>0.64156224482144097</v>
      </c>
      <c r="S93" s="6">
        <v>0.15762915130650301</v>
      </c>
      <c r="T93" s="6">
        <v>0.80964458475370504</v>
      </c>
      <c r="U93" s="6">
        <v>3.27262639397903E-2</v>
      </c>
      <c r="V93" s="6">
        <v>0.14086529210446599</v>
      </c>
      <c r="W93" s="6">
        <v>0.52680184571198996</v>
      </c>
      <c r="X93" s="6">
        <v>0.33233286218354302</v>
      </c>
      <c r="Y93" s="6">
        <v>0.62635891316978598</v>
      </c>
      <c r="Z93" s="6">
        <v>0.29906894517705102</v>
      </c>
      <c r="AA93" s="6">
        <v>7.4572141653162602E-2</v>
      </c>
      <c r="AB93" s="6">
        <v>0.65277915487235305</v>
      </c>
      <c r="AC93" s="6">
        <v>0.30622653321207099</v>
      </c>
      <c r="AD93" s="6">
        <v>4.0994311915574601E-2</v>
      </c>
      <c r="AE93" s="6">
        <v>0.88157905822517801</v>
      </c>
      <c r="AF93" s="6">
        <v>0.11779395674442</v>
      </c>
      <c r="AG93" s="310">
        <v>6.2698503040048404E-4</v>
      </c>
      <c r="AH93" s="211">
        <v>5.5430000000000001</v>
      </c>
      <c r="AI93" s="211">
        <v>6.9039999999999999</v>
      </c>
      <c r="AJ93" s="212">
        <v>8.5559999999999992</v>
      </c>
      <c r="AK93" s="210">
        <v>5.5789999999999997</v>
      </c>
      <c r="AL93" s="210">
        <v>6.76</v>
      </c>
      <c r="AM93" s="210">
        <v>8.4969999999999999</v>
      </c>
      <c r="AN93" s="203"/>
      <c r="AO93" s="203"/>
      <c r="AP93" s="203"/>
      <c r="AQ93" s="203"/>
      <c r="AR93" s="203">
        <f t="shared" si="170"/>
        <v>4.5450000100999999</v>
      </c>
      <c r="AS93" s="203">
        <f t="shared" si="171"/>
        <v>5.5549999999999997</v>
      </c>
      <c r="AT93" s="203">
        <f t="shared" si="172"/>
        <v>6.7894444320999989</v>
      </c>
      <c r="AU93" s="203">
        <f t="shared" si="173"/>
        <v>6.0592091043740002</v>
      </c>
      <c r="AV93" s="203">
        <f t="shared" si="174"/>
        <v>7.4057000000000004</v>
      </c>
      <c r="AW93" s="203">
        <f t="shared" si="175"/>
        <v>9.0514110946540001</v>
      </c>
      <c r="AX93" s="203">
        <f t="shared" si="176"/>
        <v>8.579536382701999</v>
      </c>
      <c r="AY93" s="203">
        <f t="shared" si="177"/>
        <v>10.4861</v>
      </c>
      <c r="AZ93" s="203">
        <f t="shared" si="178"/>
        <v>12.816344421142</v>
      </c>
      <c r="BB93" s="1" t="str">
        <f t="shared" si="117"/>
        <v>NP</v>
      </c>
      <c r="BC93" s="1" t="str">
        <f t="shared" si="118"/>
        <v>NP</v>
      </c>
      <c r="BD93" s="1" t="str">
        <f t="shared" si="119"/>
        <v>A</v>
      </c>
      <c r="BE93" s="1" t="str">
        <f t="shared" si="120"/>
        <v>NO</v>
      </c>
      <c r="BF93" s="1" t="str">
        <f t="shared" si="121"/>
        <v>NO</v>
      </c>
      <c r="BG93" s="1" t="str">
        <f t="shared" si="122"/>
        <v>YES</v>
      </c>
      <c r="BH93" s="1" t="str">
        <f t="shared" si="123"/>
        <v>YES</v>
      </c>
      <c r="BJ93" s="1">
        <v>190</v>
      </c>
      <c r="BK93" s="1" t="str">
        <f t="shared" si="124"/>
        <v>NA</v>
      </c>
      <c r="BL93" s="1" t="str">
        <f t="shared" si="125"/>
        <v>NP</v>
      </c>
      <c r="BM93" s="1" t="str">
        <f t="shared" si="126"/>
        <v>A</v>
      </c>
      <c r="BN93" s="1" t="str">
        <f t="shared" si="127"/>
        <v>NO</v>
      </c>
      <c r="BO93" s="1" t="str">
        <f t="shared" si="128"/>
        <v>NO</v>
      </c>
      <c r="BP93" s="1" t="str">
        <f t="shared" si="129"/>
        <v>YES</v>
      </c>
      <c r="BQ93" s="1" t="str">
        <f t="shared" si="130"/>
        <v>YES</v>
      </c>
      <c r="BS93" s="1" t="str">
        <f t="shared" si="131"/>
        <v>FP</v>
      </c>
      <c r="BT93" s="1" t="str">
        <f t="shared" si="132"/>
        <v>TP</v>
      </c>
      <c r="BU93" s="1" t="str">
        <f t="shared" si="133"/>
        <v>TP</v>
      </c>
      <c r="BV93" s="1" t="str">
        <f t="shared" si="134"/>
        <v>NO</v>
      </c>
      <c r="BW93" s="1" t="str">
        <f t="shared" si="135"/>
        <v>YES</v>
      </c>
      <c r="BX93" s="1" t="str">
        <f t="shared" si="136"/>
        <v>YES</v>
      </c>
      <c r="BY93" s="244" t="str">
        <f t="shared" si="137"/>
        <v>YES</v>
      </c>
      <c r="BZ93" s="244" t="str">
        <f t="shared" si="138"/>
        <v>NO</v>
      </c>
      <c r="CA93" s="244" t="str">
        <f t="shared" si="139"/>
        <v>NO</v>
      </c>
      <c r="CB93" s="244" t="str">
        <f t="shared" si="140"/>
        <v>NO</v>
      </c>
      <c r="CC93" s="244" t="str">
        <f t="shared" si="141"/>
        <v>NO</v>
      </c>
      <c r="CD93" s="244" t="str">
        <f t="shared" si="112"/>
        <v>YES</v>
      </c>
      <c r="CE93" s="1" t="str">
        <f t="shared" si="113"/>
        <v>YES</v>
      </c>
      <c r="CF93" s="1" t="str">
        <f t="shared" si="114"/>
        <v>YES</v>
      </c>
      <c r="CG93" s="1" t="str">
        <f t="shared" si="115"/>
        <v>NO</v>
      </c>
      <c r="CH93" s="1" t="str">
        <f t="shared" si="116"/>
        <v>NO</v>
      </c>
      <c r="CI93" s="244" t="str">
        <f t="shared" si="142"/>
        <v>NO</v>
      </c>
      <c r="CJ93" s="244" t="str">
        <f t="shared" si="143"/>
        <v>NO</v>
      </c>
      <c r="CK93" s="244" t="str">
        <f t="shared" si="144"/>
        <v>NO</v>
      </c>
      <c r="CL93" s="244" t="str">
        <f t="shared" si="145"/>
        <v>NO</v>
      </c>
      <c r="CM93" s="244" t="str">
        <f t="shared" si="146"/>
        <v>NO</v>
      </c>
      <c r="CN93" s="244" t="str">
        <f t="shared" si="147"/>
        <v>YES</v>
      </c>
      <c r="CO93" s="244" t="str">
        <f t="shared" si="148"/>
        <v>YES</v>
      </c>
      <c r="CP93" s="244" t="str">
        <f t="shared" si="149"/>
        <v>YES</v>
      </c>
      <c r="CQ93" s="244" t="str">
        <f t="shared" si="150"/>
        <v>NO</v>
      </c>
      <c r="CR93" s="244" t="str">
        <f t="shared" si="151"/>
        <v>NO</v>
      </c>
    </row>
    <row r="94" spans="1:96" ht="16.5" thickBot="1">
      <c r="A94" s="10"/>
      <c r="B94" s="8"/>
      <c r="C94" s="8"/>
      <c r="D94" s="8"/>
      <c r="E94" s="8"/>
      <c r="F94" s="8"/>
      <c r="G94" s="8"/>
      <c r="H94" s="311"/>
      <c r="I94" s="314" t="s">
        <v>15</v>
      </c>
      <c r="J94" s="8">
        <v>0.68600381277692302</v>
      </c>
      <c r="K94" s="8">
        <v>0.29417734541755203</v>
      </c>
      <c r="L94" s="8">
        <v>1.9818841805523801E-2</v>
      </c>
      <c r="M94" s="8">
        <v>0.36743315310144198</v>
      </c>
      <c r="N94" s="8">
        <v>0.23292522116521</v>
      </c>
      <c r="O94" s="8">
        <v>0.39964162573334699</v>
      </c>
      <c r="P94" s="8">
        <v>0.36406525833811298</v>
      </c>
      <c r="Q94" s="8">
        <v>0.52406228257613297</v>
      </c>
      <c r="R94" s="8">
        <v>0.111872459085753</v>
      </c>
      <c r="S94" s="8">
        <v>0.42528338910794999</v>
      </c>
      <c r="T94" s="8">
        <v>0.41803504855241502</v>
      </c>
      <c r="U94" s="8">
        <v>0.15668156233963301</v>
      </c>
      <c r="V94" s="8">
        <v>0.36528015192202301</v>
      </c>
      <c r="W94" s="8">
        <v>2.9902062463377298E-2</v>
      </c>
      <c r="X94" s="8">
        <v>0.60481778561459898</v>
      </c>
      <c r="Y94" s="8">
        <v>0.98215586102775099</v>
      </c>
      <c r="Z94" s="8">
        <v>4.3530865662466597E-3</v>
      </c>
      <c r="AA94" s="8">
        <v>1.3491052406002299E-2</v>
      </c>
      <c r="AB94" s="8">
        <v>0.231220142014784</v>
      </c>
      <c r="AC94" s="8">
        <v>0.72211652998627995</v>
      </c>
      <c r="AD94" s="8">
        <v>4.6663327998934398E-2</v>
      </c>
      <c r="AE94" s="8">
        <v>0.78772420995642201</v>
      </c>
      <c r="AF94" s="8">
        <v>2.7436111785180101E-2</v>
      </c>
      <c r="AG94" s="311">
        <v>0.18483967825839701</v>
      </c>
      <c r="AH94" s="213">
        <v>6.4610000000000003</v>
      </c>
      <c r="AI94" s="213">
        <v>6.45</v>
      </c>
      <c r="AJ94" s="214">
        <v>10.59</v>
      </c>
      <c r="AK94" s="210">
        <v>6.2249999999999996</v>
      </c>
      <c r="AL94" s="210">
        <v>6.5789999999999997</v>
      </c>
      <c r="AM94" s="210">
        <v>10.47</v>
      </c>
      <c r="AN94" s="203"/>
      <c r="AO94" s="203"/>
      <c r="AP94" s="203"/>
      <c r="AQ94" s="203"/>
      <c r="AR94" s="203">
        <f t="shared" si="170"/>
        <v>4.5450000100999999</v>
      </c>
      <c r="AS94" s="203">
        <f t="shared" si="171"/>
        <v>5.5549999999999997</v>
      </c>
      <c r="AT94" s="203">
        <f t="shared" si="172"/>
        <v>6.7894444320999989</v>
      </c>
      <c r="AU94" s="203">
        <f t="shared" si="173"/>
        <v>6.0592091043740002</v>
      </c>
      <c r="AV94" s="203">
        <f t="shared" si="174"/>
        <v>7.4057000000000004</v>
      </c>
      <c r="AW94" s="203">
        <f t="shared" si="175"/>
        <v>9.0514110946540001</v>
      </c>
      <c r="AX94" s="203">
        <f t="shared" si="176"/>
        <v>8.579536382701999</v>
      </c>
      <c r="AY94" s="203">
        <f t="shared" si="177"/>
        <v>10.4861</v>
      </c>
      <c r="AZ94" s="203">
        <f t="shared" si="178"/>
        <v>12.816344421142</v>
      </c>
      <c r="BB94" s="1" t="str">
        <f t="shared" si="117"/>
        <v>NA</v>
      </c>
      <c r="BC94" s="1" t="str">
        <f t="shared" si="118"/>
        <v>NP</v>
      </c>
      <c r="BD94" s="1" t="str">
        <f t="shared" si="119"/>
        <v>NA</v>
      </c>
      <c r="BE94" s="1" t="str">
        <f t="shared" si="120"/>
        <v>NO</v>
      </c>
      <c r="BF94" s="1" t="str">
        <f t="shared" si="121"/>
        <v>NO</v>
      </c>
      <c r="BG94" s="1" t="str">
        <f t="shared" si="122"/>
        <v>NO</v>
      </c>
      <c r="BH94" s="1" t="str">
        <f t="shared" si="123"/>
        <v>YES</v>
      </c>
      <c r="BJ94" s="1">
        <v>285</v>
      </c>
      <c r="BK94" s="1" t="str">
        <f t="shared" si="124"/>
        <v>NA</v>
      </c>
      <c r="BL94" s="1" t="str">
        <f t="shared" si="125"/>
        <v>NP</v>
      </c>
      <c r="BM94" s="1" t="str">
        <f t="shared" si="126"/>
        <v>NP</v>
      </c>
      <c r="BN94" s="1" t="str">
        <f t="shared" si="127"/>
        <v>NO</v>
      </c>
      <c r="BO94" s="1" t="str">
        <f t="shared" si="128"/>
        <v>NO</v>
      </c>
      <c r="BP94" s="1" t="str">
        <f t="shared" si="129"/>
        <v>NO</v>
      </c>
      <c r="BQ94" s="1" t="str">
        <f t="shared" si="130"/>
        <v>YES</v>
      </c>
      <c r="BS94" s="1" t="str">
        <f t="shared" si="131"/>
        <v>TN</v>
      </c>
      <c r="BT94" s="1" t="str">
        <f t="shared" si="132"/>
        <v>TP</v>
      </c>
      <c r="BU94" s="1" t="str">
        <f t="shared" si="133"/>
        <v>FN</v>
      </c>
      <c r="BV94" s="1" t="str">
        <f t="shared" si="134"/>
        <v>NO</v>
      </c>
      <c r="BW94" s="1" t="str">
        <f t="shared" si="135"/>
        <v>NO</v>
      </c>
      <c r="BX94" s="1" t="str">
        <f t="shared" si="136"/>
        <v>YES</v>
      </c>
      <c r="BY94" s="244" t="str">
        <f t="shared" si="137"/>
        <v>YES</v>
      </c>
      <c r="BZ94" s="244" t="str">
        <f t="shared" si="138"/>
        <v>NO</v>
      </c>
      <c r="CA94" s="244" t="str">
        <f t="shared" si="139"/>
        <v>NO</v>
      </c>
      <c r="CB94" s="244" t="str">
        <f t="shared" si="140"/>
        <v>NO</v>
      </c>
      <c r="CC94" s="244" t="str">
        <f t="shared" si="141"/>
        <v>NO</v>
      </c>
      <c r="CD94" s="244" t="str">
        <f t="shared" si="112"/>
        <v>YES</v>
      </c>
      <c r="CE94" s="1" t="str">
        <f t="shared" si="113"/>
        <v>YES</v>
      </c>
      <c r="CF94" s="1" t="str">
        <f t="shared" si="114"/>
        <v>YES</v>
      </c>
      <c r="CG94" s="1" t="str">
        <f t="shared" si="115"/>
        <v>NO</v>
      </c>
      <c r="CH94" s="1" t="str">
        <f t="shared" si="116"/>
        <v>NO</v>
      </c>
      <c r="CI94" s="244" t="str">
        <f t="shared" si="142"/>
        <v>YES</v>
      </c>
      <c r="CJ94" s="244" t="str">
        <f t="shared" si="143"/>
        <v>YES</v>
      </c>
      <c r="CK94" s="244" t="str">
        <f t="shared" si="144"/>
        <v>YES</v>
      </c>
      <c r="CL94" s="244" t="str">
        <f t="shared" si="145"/>
        <v>NO</v>
      </c>
      <c r="CM94" s="244" t="str">
        <f t="shared" si="146"/>
        <v>NO</v>
      </c>
      <c r="CN94" s="244" t="str">
        <f t="shared" si="147"/>
        <v>NO</v>
      </c>
      <c r="CO94" s="244" t="str">
        <f t="shared" si="148"/>
        <v>NO</v>
      </c>
      <c r="CP94" s="244" t="str">
        <f t="shared" si="149"/>
        <v>NO</v>
      </c>
      <c r="CQ94" s="244" t="str">
        <f t="shared" si="150"/>
        <v>NO</v>
      </c>
      <c r="CR94" s="244" t="str">
        <f t="shared" si="151"/>
        <v>NO</v>
      </c>
    </row>
    <row r="95" spans="1:96">
      <c r="A95" s="61">
        <v>60</v>
      </c>
      <c r="B95" s="62">
        <v>60</v>
      </c>
      <c r="C95" s="62">
        <v>1</v>
      </c>
      <c r="D95" s="62">
        <v>1</v>
      </c>
      <c r="E95" s="62">
        <v>1080573</v>
      </c>
      <c r="F95" s="62">
        <f>E95/1000/60</f>
        <v>18.009550000000001</v>
      </c>
      <c r="G95" s="62">
        <v>5</v>
      </c>
      <c r="H95" s="63">
        <f>G95/B95*100</f>
        <v>8.3333333333333321</v>
      </c>
      <c r="I95" s="60" t="s">
        <v>12</v>
      </c>
      <c r="J95" s="70">
        <v>0.47119842405144102</v>
      </c>
      <c r="K95" s="69">
        <v>0.51582427304462397</v>
      </c>
      <c r="L95" s="69">
        <v>1.2977302903934101E-2</v>
      </c>
      <c r="M95" s="69">
        <v>0.42183897162623302</v>
      </c>
      <c r="N95" s="69">
        <v>0.40773841771097902</v>
      </c>
      <c r="O95" s="69">
        <v>0.17042261066278699</v>
      </c>
      <c r="P95" s="69">
        <v>0.87250455759055301</v>
      </c>
      <c r="Q95" s="69">
        <v>5.25124492722377E-2</v>
      </c>
      <c r="R95" s="69">
        <v>7.4982993137208798E-2</v>
      </c>
      <c r="S95" s="69">
        <v>0.53554517512805799</v>
      </c>
      <c r="T95" s="69">
        <v>2.7470627574221401E-2</v>
      </c>
      <c r="U95" s="69">
        <v>0.43698419729771998</v>
      </c>
      <c r="V95" s="69">
        <v>0.31909565414035701</v>
      </c>
      <c r="W95" s="69">
        <v>0.45598166541702301</v>
      </c>
      <c r="X95" s="69">
        <v>0.22492268044261901</v>
      </c>
      <c r="Y95" s="69">
        <v>0.96733140438119303</v>
      </c>
      <c r="Z95" s="69">
        <v>2.8466443096842702E-2</v>
      </c>
      <c r="AA95" s="69">
        <v>4.2021525219639796E-3</v>
      </c>
      <c r="AB95" s="69">
        <v>0.63507292947776905</v>
      </c>
      <c r="AC95" s="69">
        <v>0.33493767550786901</v>
      </c>
      <c r="AD95" s="69">
        <v>2.9989395014361101E-2</v>
      </c>
      <c r="AE95" s="69">
        <v>0.90640581372678897</v>
      </c>
      <c r="AF95" s="69">
        <v>9.17773050507069E-2</v>
      </c>
      <c r="AG95" s="309">
        <v>1.8168812225034499E-3</v>
      </c>
      <c r="AH95" s="208">
        <v>1.044</v>
      </c>
      <c r="AI95" s="208">
        <v>2.3039999999999998</v>
      </c>
      <c r="AJ95" s="209">
        <v>5.1189999999999998</v>
      </c>
      <c r="AK95" s="210">
        <v>1.081</v>
      </c>
      <c r="AL95" s="210">
        <v>2.262</v>
      </c>
      <c r="AM95" s="210">
        <v>5.117</v>
      </c>
      <c r="AN95" s="203">
        <v>0.55630000000000002</v>
      </c>
      <c r="AO95" s="203">
        <v>2.0175000000000001</v>
      </c>
      <c r="AP95" s="203">
        <v>5.0681000000000003</v>
      </c>
      <c r="AQ95" s="203"/>
      <c r="AR95" s="203">
        <f>$AN$6*0.81818182</f>
        <v>0.45515454646600001</v>
      </c>
      <c r="AS95" s="203">
        <f>$AN$6</f>
        <v>0.55630000000000002</v>
      </c>
      <c r="AT95" s="203">
        <f>$AN$6*1.22222222</f>
        <v>0.67992222098599997</v>
      </c>
      <c r="AU95" s="203">
        <f>$AO$6*0.81818182</f>
        <v>1.6506818218499999</v>
      </c>
      <c r="AV95" s="203">
        <f>$AO$6</f>
        <v>2.0175000000000001</v>
      </c>
      <c r="AW95" s="203">
        <f>$AO$6*1.22222222</f>
        <v>2.4658333288500001</v>
      </c>
      <c r="AX95" s="203">
        <f>$AP$6*0.81818182</f>
        <v>4.146627281942</v>
      </c>
      <c r="AY95" s="203">
        <f>$AP$6</f>
        <v>5.0681000000000003</v>
      </c>
      <c r="AZ95" s="203">
        <f>$AP$6*1.22222222</f>
        <v>6.1943444331819997</v>
      </c>
      <c r="BB95" s="1" t="str">
        <f t="shared" si="117"/>
        <v>P</v>
      </c>
      <c r="BC95" s="1" t="str">
        <f t="shared" si="118"/>
        <v>NA</v>
      </c>
      <c r="BD95" s="1" t="str">
        <f t="shared" si="119"/>
        <v>NA</v>
      </c>
      <c r="BE95" s="1" t="str">
        <f t="shared" si="120"/>
        <v>NO</v>
      </c>
      <c r="BF95" s="1" t="str">
        <f t="shared" si="121"/>
        <v>NO</v>
      </c>
      <c r="BG95" s="1" t="str">
        <f t="shared" si="122"/>
        <v>NO</v>
      </c>
      <c r="BH95" s="1" t="str">
        <f t="shared" si="123"/>
        <v>NO</v>
      </c>
      <c r="BJ95" s="1">
        <v>5</v>
      </c>
      <c r="BK95" s="1" t="str">
        <f t="shared" si="124"/>
        <v>P</v>
      </c>
      <c r="BL95" s="1" t="str">
        <f t="shared" si="125"/>
        <v>NA</v>
      </c>
      <c r="BM95" s="1" t="str">
        <f t="shared" si="126"/>
        <v>NA</v>
      </c>
      <c r="BN95" s="1" t="str">
        <f t="shared" si="127"/>
        <v>NO</v>
      </c>
      <c r="BO95" s="1" t="str">
        <f t="shared" si="128"/>
        <v>NO</v>
      </c>
      <c r="BP95" s="1" t="str">
        <f t="shared" si="129"/>
        <v>NO</v>
      </c>
      <c r="BQ95" s="1" t="str">
        <f t="shared" si="130"/>
        <v>NO</v>
      </c>
      <c r="BS95" s="1" t="str">
        <f t="shared" si="131"/>
        <v>TN</v>
      </c>
      <c r="BT95" s="1" t="str">
        <f t="shared" si="132"/>
        <v>TN</v>
      </c>
      <c r="BU95" s="1" t="str">
        <f t="shared" si="133"/>
        <v>TN</v>
      </c>
      <c r="BV95" s="1" t="str">
        <f t="shared" si="134"/>
        <v>NO</v>
      </c>
      <c r="BW95" s="1" t="str">
        <f t="shared" si="135"/>
        <v>NO</v>
      </c>
      <c r="BX95" s="1" t="str">
        <f t="shared" si="136"/>
        <v>NO</v>
      </c>
      <c r="BY95" s="244" t="str">
        <f t="shared" si="137"/>
        <v>YES</v>
      </c>
      <c r="BZ95" s="244" t="str">
        <f t="shared" si="138"/>
        <v>NO</v>
      </c>
      <c r="CA95" s="244" t="str">
        <f t="shared" si="139"/>
        <v>NO</v>
      </c>
      <c r="CB95" s="244" t="str">
        <f t="shared" si="140"/>
        <v>NO</v>
      </c>
      <c r="CC95" s="244" t="str">
        <f t="shared" si="141"/>
        <v>NO</v>
      </c>
      <c r="CD95" s="244" t="str">
        <f t="shared" si="112"/>
        <v>NO</v>
      </c>
      <c r="CE95" s="1" t="str">
        <f t="shared" si="113"/>
        <v>NO</v>
      </c>
      <c r="CF95" s="1" t="str">
        <f t="shared" si="114"/>
        <v>NO</v>
      </c>
      <c r="CG95" s="1" t="str">
        <f t="shared" si="115"/>
        <v>NO</v>
      </c>
      <c r="CH95" s="1" t="str">
        <f t="shared" si="116"/>
        <v>NO</v>
      </c>
      <c r="CI95" s="244" t="str">
        <f t="shared" si="142"/>
        <v>NO</v>
      </c>
      <c r="CJ95" s="244" t="str">
        <f t="shared" si="143"/>
        <v>NO</v>
      </c>
      <c r="CK95" s="244" t="str">
        <f t="shared" si="144"/>
        <v>NO</v>
      </c>
      <c r="CL95" s="244" t="str">
        <f t="shared" si="145"/>
        <v>NO</v>
      </c>
      <c r="CM95" s="244" t="str">
        <f t="shared" si="146"/>
        <v>NO</v>
      </c>
      <c r="CN95" s="244" t="str">
        <f t="shared" si="147"/>
        <v>NO</v>
      </c>
      <c r="CO95" s="244" t="str">
        <f t="shared" si="148"/>
        <v>NO</v>
      </c>
      <c r="CP95" s="244" t="str">
        <f t="shared" si="149"/>
        <v>NO</v>
      </c>
      <c r="CQ95" s="244" t="str">
        <f t="shared" si="150"/>
        <v>NO</v>
      </c>
      <c r="CR95" s="244" t="str">
        <f t="shared" si="151"/>
        <v>NO</v>
      </c>
    </row>
    <row r="96" spans="1:96">
      <c r="A96" s="64"/>
      <c r="B96" s="15"/>
      <c r="C96" s="15"/>
      <c r="D96" s="15"/>
      <c r="E96" s="15"/>
      <c r="F96" s="15"/>
      <c r="G96" s="15"/>
      <c r="H96" s="65"/>
      <c r="I96" s="52" t="s">
        <v>13</v>
      </c>
      <c r="J96" s="9">
        <v>0.78532491823481998</v>
      </c>
      <c r="K96" s="6">
        <v>0.18852202298846901</v>
      </c>
      <c r="L96" s="6">
        <v>2.6153058776710501E-2</v>
      </c>
      <c r="M96" s="6">
        <v>0.67424815624101198</v>
      </c>
      <c r="N96" s="6">
        <v>0.3016833107313</v>
      </c>
      <c r="O96" s="6">
        <v>2.4068533027686901E-2</v>
      </c>
      <c r="P96" s="6">
        <v>0.27290634553753901</v>
      </c>
      <c r="Q96" s="6">
        <v>0.36116082856635501</v>
      </c>
      <c r="R96" s="6">
        <v>0.36593282589610598</v>
      </c>
      <c r="S96" s="6">
        <v>0.56989877532683098</v>
      </c>
      <c r="T96" s="6">
        <v>0.11831929817568</v>
      </c>
      <c r="U96" s="6">
        <v>0.31178192649748698</v>
      </c>
      <c r="V96" s="6">
        <v>0.98628275833442103</v>
      </c>
      <c r="W96" s="6">
        <v>8.5624084549489297E-3</v>
      </c>
      <c r="X96" s="6">
        <v>5.15483321062937E-3</v>
      </c>
      <c r="Y96" s="6">
        <v>0.89138380709402898</v>
      </c>
      <c r="Z96" s="6">
        <v>5.3613768029388102E-2</v>
      </c>
      <c r="AA96" s="6">
        <v>5.5002424876582398E-2</v>
      </c>
      <c r="AB96" s="6">
        <v>0.149197668638028</v>
      </c>
      <c r="AC96" s="6">
        <v>0.69426000630269802</v>
      </c>
      <c r="AD96" s="6">
        <v>0.15654232505927301</v>
      </c>
      <c r="AE96" s="6">
        <v>0.97555373912319399</v>
      </c>
      <c r="AF96" s="6">
        <v>5.9862927378513398E-3</v>
      </c>
      <c r="AG96" s="310">
        <v>1.8459968138954199E-2</v>
      </c>
      <c r="AH96" s="211">
        <v>1.2190000000000001</v>
      </c>
      <c r="AI96" s="211">
        <v>2.1030000000000002</v>
      </c>
      <c r="AJ96" s="212">
        <v>5.3220000000000001</v>
      </c>
      <c r="AK96" s="210">
        <v>1.2470000000000001</v>
      </c>
      <c r="AL96" s="210">
        <v>2.0470000000000002</v>
      </c>
      <c r="AM96" s="210">
        <v>5.3040000000000003</v>
      </c>
      <c r="AN96" s="203"/>
      <c r="AO96" s="203"/>
      <c r="AP96" s="203"/>
      <c r="AQ96" s="203"/>
      <c r="AR96" s="203">
        <f t="shared" ref="AR96:AR103" si="179">$AN$6*0.81818182</f>
        <v>0.45515454646600001</v>
      </c>
      <c r="AS96" s="203">
        <f t="shared" ref="AS96:AS103" si="180">$AN$6</f>
        <v>0.55630000000000002</v>
      </c>
      <c r="AT96" s="203">
        <f t="shared" ref="AT96:AT103" si="181">$AN$6*1.22222222</f>
        <v>0.67992222098599997</v>
      </c>
      <c r="AU96" s="203">
        <f t="shared" ref="AU96:AU103" si="182">$AO$6*0.81818182</f>
        <v>1.6506818218499999</v>
      </c>
      <c r="AV96" s="203">
        <f t="shared" ref="AV96:AV103" si="183">$AO$6</f>
        <v>2.0175000000000001</v>
      </c>
      <c r="AW96" s="203">
        <f t="shared" ref="AW96:AW103" si="184">$AO$6*1.22222222</f>
        <v>2.4658333288500001</v>
      </c>
      <c r="AX96" s="203">
        <f t="shared" ref="AX96:AX103" si="185">$AP$6*0.81818182</f>
        <v>4.146627281942</v>
      </c>
      <c r="AY96" s="203">
        <f t="shared" ref="AY96:AY103" si="186">$AP$6</f>
        <v>5.0681000000000003</v>
      </c>
      <c r="AZ96" s="203">
        <f t="shared" ref="AZ96:AZ103" si="187">$AP$6*1.22222222</f>
        <v>6.1943444331819997</v>
      </c>
      <c r="BB96" s="1" t="str">
        <f t="shared" si="117"/>
        <v>P</v>
      </c>
      <c r="BC96" s="1" t="str">
        <f t="shared" si="118"/>
        <v>NA</v>
      </c>
      <c r="BD96" s="1" t="str">
        <f t="shared" si="119"/>
        <v>NA</v>
      </c>
      <c r="BE96" s="1" t="str">
        <f t="shared" si="120"/>
        <v>NO</v>
      </c>
      <c r="BF96" s="1" t="str">
        <f t="shared" si="121"/>
        <v>NO</v>
      </c>
      <c r="BG96" s="1" t="str">
        <f t="shared" si="122"/>
        <v>NO</v>
      </c>
      <c r="BH96" s="1" t="str">
        <f t="shared" si="123"/>
        <v>NO</v>
      </c>
      <c r="BJ96" s="1">
        <v>10</v>
      </c>
      <c r="BK96" s="1" t="str">
        <f t="shared" si="124"/>
        <v>P</v>
      </c>
      <c r="BL96" s="1" t="str">
        <f t="shared" si="125"/>
        <v>NA</v>
      </c>
      <c r="BM96" s="1" t="str">
        <f t="shared" si="126"/>
        <v>NA</v>
      </c>
      <c r="BN96" s="1" t="str">
        <f t="shared" si="127"/>
        <v>NO</v>
      </c>
      <c r="BO96" s="1" t="str">
        <f t="shared" si="128"/>
        <v>NO</v>
      </c>
      <c r="BP96" s="1" t="str">
        <f t="shared" si="129"/>
        <v>NO</v>
      </c>
      <c r="BQ96" s="1" t="str">
        <f t="shared" si="130"/>
        <v>NO</v>
      </c>
      <c r="BS96" s="1" t="str">
        <f t="shared" si="131"/>
        <v>TN</v>
      </c>
      <c r="BT96" s="1" t="str">
        <f t="shared" si="132"/>
        <v>TN</v>
      </c>
      <c r="BU96" s="1" t="str">
        <f t="shared" si="133"/>
        <v>TN</v>
      </c>
      <c r="BV96" s="1" t="str">
        <f t="shared" si="134"/>
        <v>NO</v>
      </c>
      <c r="BW96" s="1" t="str">
        <f t="shared" si="135"/>
        <v>NO</v>
      </c>
      <c r="BX96" s="1" t="str">
        <f t="shared" si="136"/>
        <v>NO</v>
      </c>
      <c r="BY96" s="244" t="str">
        <f t="shared" si="137"/>
        <v>YES</v>
      </c>
      <c r="BZ96" s="244" t="str">
        <f t="shared" si="138"/>
        <v>NO</v>
      </c>
      <c r="CA96" s="244" t="str">
        <f t="shared" si="139"/>
        <v>NO</v>
      </c>
      <c r="CB96" s="244" t="str">
        <f t="shared" si="140"/>
        <v>NO</v>
      </c>
      <c r="CC96" s="244" t="str">
        <f t="shared" si="141"/>
        <v>NO</v>
      </c>
      <c r="CD96" s="244" t="str">
        <f t="shared" si="112"/>
        <v>NO</v>
      </c>
      <c r="CE96" s="1" t="str">
        <f t="shared" si="113"/>
        <v>NO</v>
      </c>
      <c r="CF96" s="1" t="str">
        <f t="shared" si="114"/>
        <v>NO</v>
      </c>
      <c r="CG96" s="1" t="str">
        <f t="shared" si="115"/>
        <v>NO</v>
      </c>
      <c r="CH96" s="1" t="str">
        <f t="shared" si="116"/>
        <v>NO</v>
      </c>
      <c r="CI96" s="244" t="str">
        <f t="shared" si="142"/>
        <v>NO</v>
      </c>
      <c r="CJ96" s="244" t="str">
        <f t="shared" si="143"/>
        <v>NO</v>
      </c>
      <c r="CK96" s="244" t="str">
        <f t="shared" si="144"/>
        <v>NO</v>
      </c>
      <c r="CL96" s="244" t="str">
        <f t="shared" si="145"/>
        <v>NO</v>
      </c>
      <c r="CM96" s="244" t="str">
        <f t="shared" si="146"/>
        <v>NO</v>
      </c>
      <c r="CN96" s="244" t="str">
        <f t="shared" si="147"/>
        <v>NO</v>
      </c>
      <c r="CO96" s="244" t="str">
        <f t="shared" si="148"/>
        <v>NO</v>
      </c>
      <c r="CP96" s="244" t="str">
        <f t="shared" si="149"/>
        <v>NO</v>
      </c>
      <c r="CQ96" s="244" t="str">
        <f t="shared" si="150"/>
        <v>NO</v>
      </c>
      <c r="CR96" s="244" t="str">
        <f t="shared" si="151"/>
        <v>NO</v>
      </c>
    </row>
    <row r="97" spans="1:96">
      <c r="A97" s="64"/>
      <c r="B97" s="15"/>
      <c r="C97" s="15"/>
      <c r="D97" s="15"/>
      <c r="E97" s="15"/>
      <c r="F97" s="15"/>
      <c r="G97" s="15"/>
      <c r="H97" s="65"/>
      <c r="I97" s="52" t="s">
        <v>14</v>
      </c>
      <c r="J97" s="9">
        <v>0.75549596596227797</v>
      </c>
      <c r="K97" s="6">
        <v>0.14193470688275001</v>
      </c>
      <c r="L97" s="6">
        <v>0.102569327154971</v>
      </c>
      <c r="M97" s="6">
        <v>2.0700452164577301E-2</v>
      </c>
      <c r="N97" s="6">
        <v>0.84931368110213501</v>
      </c>
      <c r="O97" s="6">
        <v>0.12998586673328599</v>
      </c>
      <c r="P97" s="6">
        <v>0.41146035842384099</v>
      </c>
      <c r="Q97" s="6">
        <v>0.22986916006581501</v>
      </c>
      <c r="R97" s="6">
        <v>0.35867048151034298</v>
      </c>
      <c r="S97" s="6">
        <v>0.65210410693535703</v>
      </c>
      <c r="T97" s="6">
        <v>5.4143159351418002E-2</v>
      </c>
      <c r="U97" s="6">
        <v>0.29375273371322402</v>
      </c>
      <c r="V97" s="6">
        <v>9.9352659710889205E-2</v>
      </c>
      <c r="W97" s="6">
        <v>0.89819051996513499</v>
      </c>
      <c r="X97" s="6">
        <v>2.45682032397509E-3</v>
      </c>
      <c r="Y97" s="6">
        <v>0.31627626987447799</v>
      </c>
      <c r="Z97" s="6">
        <v>0.608227294719627</v>
      </c>
      <c r="AA97" s="6">
        <v>7.5496435405893403E-2</v>
      </c>
      <c r="AB97" s="6">
        <v>0.92250197652511201</v>
      </c>
      <c r="AC97" s="6">
        <v>6.2450616487720802E-2</v>
      </c>
      <c r="AD97" s="6">
        <v>1.5047406987166599E-2</v>
      </c>
      <c r="AE97" s="6">
        <v>0.117475244569911</v>
      </c>
      <c r="AF97" s="6">
        <v>0.79447886956763303</v>
      </c>
      <c r="AG97" s="310">
        <v>8.8045885862455195E-2</v>
      </c>
      <c r="AH97" s="211">
        <v>1.329</v>
      </c>
      <c r="AI97" s="211">
        <v>2.3010000000000002</v>
      </c>
      <c r="AJ97" s="212">
        <v>5.3150000000000004</v>
      </c>
      <c r="AK97" s="210">
        <v>1.306</v>
      </c>
      <c r="AL97" s="210">
        <v>2.2679999999999998</v>
      </c>
      <c r="AM97" s="210">
        <v>5.1879999999999997</v>
      </c>
      <c r="AN97" s="203"/>
      <c r="AO97" s="203"/>
      <c r="AP97" s="203"/>
      <c r="AQ97" s="203"/>
      <c r="AR97" s="203">
        <f t="shared" si="179"/>
        <v>0.45515454646600001</v>
      </c>
      <c r="AS97" s="203">
        <f t="shared" si="180"/>
        <v>0.55630000000000002</v>
      </c>
      <c r="AT97" s="203">
        <f t="shared" si="181"/>
        <v>0.67992222098599997</v>
      </c>
      <c r="AU97" s="203">
        <f t="shared" si="182"/>
        <v>1.6506818218499999</v>
      </c>
      <c r="AV97" s="203">
        <f t="shared" si="183"/>
        <v>2.0175000000000001</v>
      </c>
      <c r="AW97" s="203">
        <f t="shared" si="184"/>
        <v>2.4658333288500001</v>
      </c>
      <c r="AX97" s="203">
        <f t="shared" si="185"/>
        <v>4.146627281942</v>
      </c>
      <c r="AY97" s="203">
        <f t="shared" si="186"/>
        <v>5.0681000000000003</v>
      </c>
      <c r="AZ97" s="203">
        <f t="shared" si="187"/>
        <v>6.1943444331819997</v>
      </c>
      <c r="BB97" s="1" t="str">
        <f t="shared" si="117"/>
        <v>P</v>
      </c>
      <c r="BC97" s="1" t="str">
        <f t="shared" si="118"/>
        <v>NA</v>
      </c>
      <c r="BD97" s="1" t="str">
        <f t="shared" si="119"/>
        <v>NA</v>
      </c>
      <c r="BE97" s="1" t="str">
        <f t="shared" si="120"/>
        <v>NO</v>
      </c>
      <c r="BF97" s="1" t="str">
        <f t="shared" si="121"/>
        <v>NO</v>
      </c>
      <c r="BG97" s="1" t="str">
        <f t="shared" si="122"/>
        <v>NO</v>
      </c>
      <c r="BH97" s="1" t="str">
        <f t="shared" si="123"/>
        <v>NO</v>
      </c>
      <c r="BJ97" s="1">
        <v>5</v>
      </c>
      <c r="BK97" s="1" t="str">
        <f t="shared" si="124"/>
        <v>P</v>
      </c>
      <c r="BL97" s="1" t="str">
        <f t="shared" si="125"/>
        <v>NA</v>
      </c>
      <c r="BM97" s="1" t="str">
        <f t="shared" si="126"/>
        <v>NA</v>
      </c>
      <c r="BN97" s="1" t="str">
        <f t="shared" si="127"/>
        <v>NO</v>
      </c>
      <c r="BO97" s="1" t="str">
        <f t="shared" si="128"/>
        <v>NO</v>
      </c>
      <c r="BP97" s="1" t="str">
        <f t="shared" si="129"/>
        <v>NO</v>
      </c>
      <c r="BQ97" s="1" t="str">
        <f t="shared" si="130"/>
        <v>NO</v>
      </c>
      <c r="BS97" s="1" t="str">
        <f t="shared" si="131"/>
        <v>TN</v>
      </c>
      <c r="BT97" s="1" t="str">
        <f t="shared" si="132"/>
        <v>TN</v>
      </c>
      <c r="BU97" s="1" t="str">
        <f t="shared" si="133"/>
        <v>TN</v>
      </c>
      <c r="BV97" s="1" t="str">
        <f t="shared" si="134"/>
        <v>NO</v>
      </c>
      <c r="BW97" s="1" t="str">
        <f t="shared" si="135"/>
        <v>NO</v>
      </c>
      <c r="BX97" s="1" t="str">
        <f t="shared" si="136"/>
        <v>NO</v>
      </c>
      <c r="BY97" s="244" t="str">
        <f t="shared" si="137"/>
        <v>YES</v>
      </c>
      <c r="BZ97" s="244" t="str">
        <f t="shared" si="138"/>
        <v>NO</v>
      </c>
      <c r="CA97" s="244" t="str">
        <f t="shared" si="139"/>
        <v>NO</v>
      </c>
      <c r="CB97" s="244" t="str">
        <f t="shared" si="140"/>
        <v>NO</v>
      </c>
      <c r="CC97" s="244" t="str">
        <f t="shared" si="141"/>
        <v>NO</v>
      </c>
      <c r="CD97" s="244" t="str">
        <f t="shared" si="112"/>
        <v>NO</v>
      </c>
      <c r="CE97" s="1" t="str">
        <f t="shared" si="113"/>
        <v>NO</v>
      </c>
      <c r="CF97" s="1" t="str">
        <f t="shared" si="114"/>
        <v>NO</v>
      </c>
      <c r="CG97" s="1" t="str">
        <f t="shared" si="115"/>
        <v>NO</v>
      </c>
      <c r="CH97" s="1" t="str">
        <f t="shared" si="116"/>
        <v>NO</v>
      </c>
      <c r="CI97" s="244" t="str">
        <f t="shared" si="142"/>
        <v>NO</v>
      </c>
      <c r="CJ97" s="244" t="str">
        <f t="shared" si="143"/>
        <v>NO</v>
      </c>
      <c r="CK97" s="244" t="str">
        <f t="shared" si="144"/>
        <v>NO</v>
      </c>
      <c r="CL97" s="244" t="str">
        <f t="shared" si="145"/>
        <v>NO</v>
      </c>
      <c r="CM97" s="244" t="str">
        <f t="shared" si="146"/>
        <v>NO</v>
      </c>
      <c r="CN97" s="244" t="str">
        <f t="shared" si="147"/>
        <v>NO</v>
      </c>
      <c r="CO97" s="244" t="str">
        <f t="shared" si="148"/>
        <v>NO</v>
      </c>
      <c r="CP97" s="244" t="str">
        <f t="shared" si="149"/>
        <v>NO</v>
      </c>
      <c r="CQ97" s="244" t="str">
        <f t="shared" si="150"/>
        <v>NO</v>
      </c>
      <c r="CR97" s="244" t="str">
        <f t="shared" si="151"/>
        <v>NO</v>
      </c>
    </row>
    <row r="98" spans="1:96">
      <c r="A98" s="64"/>
      <c r="B98" s="15"/>
      <c r="C98" s="15"/>
      <c r="D98" s="15"/>
      <c r="E98" s="15"/>
      <c r="F98" s="15"/>
      <c r="G98" s="15"/>
      <c r="H98" s="65"/>
      <c r="I98" s="52" t="s">
        <v>15</v>
      </c>
      <c r="J98" s="9">
        <v>0.63712575823596196</v>
      </c>
      <c r="K98" s="6">
        <v>0.293502555915856</v>
      </c>
      <c r="L98" s="6">
        <v>6.9371685848181194E-2</v>
      </c>
      <c r="M98" s="6">
        <v>0.57855986387007097</v>
      </c>
      <c r="N98" s="6">
        <v>5.2986935900475998E-2</v>
      </c>
      <c r="O98" s="6">
        <v>0.36845320022945199</v>
      </c>
      <c r="P98" s="6">
        <v>0.72092815649684105</v>
      </c>
      <c r="Q98" s="6">
        <v>0.20072554475034499</v>
      </c>
      <c r="R98" s="6">
        <v>7.8346298752813001E-2</v>
      </c>
      <c r="S98" s="6">
        <v>0.38244078667675402</v>
      </c>
      <c r="T98" s="6">
        <v>0.26161056808526201</v>
      </c>
      <c r="U98" s="6">
        <v>0.35594864523798297</v>
      </c>
      <c r="V98" s="6">
        <v>7.35997392431504E-2</v>
      </c>
      <c r="W98" s="6">
        <v>0.83831157904422204</v>
      </c>
      <c r="X98" s="6">
        <v>8.8088681712626696E-2</v>
      </c>
      <c r="Y98" s="6">
        <v>0.84445028687273105</v>
      </c>
      <c r="Z98" s="6">
        <v>0.131574213222097</v>
      </c>
      <c r="AA98" s="6">
        <v>2.3975499905171602E-2</v>
      </c>
      <c r="AB98" s="6">
        <v>0.60119738061803796</v>
      </c>
      <c r="AC98" s="6">
        <v>6.5186928430125704E-2</v>
      </c>
      <c r="AD98" s="6">
        <v>0.33361569095183502</v>
      </c>
      <c r="AE98" s="6">
        <v>0.62728867690469503</v>
      </c>
      <c r="AF98" s="6">
        <v>0.294569230703908</v>
      </c>
      <c r="AG98" s="310">
        <v>7.8142092391395898E-2</v>
      </c>
      <c r="AH98" s="211">
        <v>1.0209999999999999</v>
      </c>
      <c r="AI98" s="211">
        <v>2.165</v>
      </c>
      <c r="AJ98" s="212">
        <v>5.6130000000000004</v>
      </c>
      <c r="AK98" s="210">
        <v>1.042</v>
      </c>
      <c r="AL98" s="210">
        <v>2.1469999999999998</v>
      </c>
      <c r="AM98" s="210">
        <v>5.6059999999999999</v>
      </c>
      <c r="AN98" s="203"/>
      <c r="AO98" s="203"/>
      <c r="AP98" s="203"/>
      <c r="AQ98" s="203"/>
      <c r="AR98" s="203">
        <f t="shared" si="179"/>
        <v>0.45515454646600001</v>
      </c>
      <c r="AS98" s="203">
        <f t="shared" si="180"/>
        <v>0.55630000000000002</v>
      </c>
      <c r="AT98" s="203">
        <f t="shared" si="181"/>
        <v>0.67992222098599997</v>
      </c>
      <c r="AU98" s="203">
        <f t="shared" si="182"/>
        <v>1.6506818218499999</v>
      </c>
      <c r="AV98" s="203">
        <f t="shared" si="183"/>
        <v>2.0175000000000001</v>
      </c>
      <c r="AW98" s="203">
        <f t="shared" si="184"/>
        <v>2.4658333288500001</v>
      </c>
      <c r="AX98" s="203">
        <f t="shared" si="185"/>
        <v>4.146627281942</v>
      </c>
      <c r="AY98" s="203">
        <f t="shared" si="186"/>
        <v>5.0681000000000003</v>
      </c>
      <c r="AZ98" s="203">
        <f t="shared" si="187"/>
        <v>6.1943444331819997</v>
      </c>
      <c r="BB98" s="1" t="str">
        <f t="shared" si="117"/>
        <v>P</v>
      </c>
      <c r="BC98" s="1" t="str">
        <f t="shared" si="118"/>
        <v>NA</v>
      </c>
      <c r="BD98" s="1" t="str">
        <f t="shared" si="119"/>
        <v>NA</v>
      </c>
      <c r="BE98" s="1" t="str">
        <f t="shared" si="120"/>
        <v>NO</v>
      </c>
      <c r="BF98" s="1" t="str">
        <f t="shared" si="121"/>
        <v>NO</v>
      </c>
      <c r="BG98" s="1" t="str">
        <f t="shared" si="122"/>
        <v>NO</v>
      </c>
      <c r="BH98" s="1" t="str">
        <f t="shared" si="123"/>
        <v>NO</v>
      </c>
      <c r="BJ98" s="1">
        <v>3</v>
      </c>
      <c r="BK98" s="1" t="str">
        <f t="shared" si="124"/>
        <v>P</v>
      </c>
      <c r="BL98" s="1" t="str">
        <f t="shared" si="125"/>
        <v>NA</v>
      </c>
      <c r="BM98" s="1" t="str">
        <f t="shared" si="126"/>
        <v>NA</v>
      </c>
      <c r="BN98" s="1" t="str">
        <f t="shared" si="127"/>
        <v>NO</v>
      </c>
      <c r="BO98" s="1" t="str">
        <f t="shared" si="128"/>
        <v>NO</v>
      </c>
      <c r="BP98" s="1" t="str">
        <f t="shared" si="129"/>
        <v>NO</v>
      </c>
      <c r="BQ98" s="1" t="str">
        <f t="shared" si="130"/>
        <v>NO</v>
      </c>
      <c r="BS98" s="1" t="str">
        <f t="shared" si="131"/>
        <v>TN</v>
      </c>
      <c r="BT98" s="1" t="str">
        <f t="shared" si="132"/>
        <v>TN</v>
      </c>
      <c r="BU98" s="1" t="str">
        <f t="shared" si="133"/>
        <v>TN</v>
      </c>
      <c r="BV98" s="1" t="str">
        <f t="shared" si="134"/>
        <v>NO</v>
      </c>
      <c r="BW98" s="1" t="str">
        <f t="shared" si="135"/>
        <v>NO</v>
      </c>
      <c r="BX98" s="1" t="str">
        <f t="shared" si="136"/>
        <v>NO</v>
      </c>
      <c r="BY98" s="244" t="str">
        <f t="shared" si="137"/>
        <v>YES</v>
      </c>
      <c r="BZ98" s="244" t="str">
        <f t="shared" si="138"/>
        <v>NO</v>
      </c>
      <c r="CA98" s="244" t="str">
        <f t="shared" si="139"/>
        <v>NO</v>
      </c>
      <c r="CB98" s="244" t="str">
        <f t="shared" si="140"/>
        <v>NO</v>
      </c>
      <c r="CC98" s="244" t="str">
        <f t="shared" si="141"/>
        <v>NO</v>
      </c>
      <c r="CD98" s="244" t="str">
        <f t="shared" si="112"/>
        <v>NO</v>
      </c>
      <c r="CE98" s="1" t="str">
        <f t="shared" si="113"/>
        <v>NO</v>
      </c>
      <c r="CF98" s="1" t="str">
        <f t="shared" si="114"/>
        <v>NO</v>
      </c>
      <c r="CG98" s="1" t="str">
        <f t="shared" si="115"/>
        <v>NO</v>
      </c>
      <c r="CH98" s="1" t="str">
        <f t="shared" si="116"/>
        <v>NO</v>
      </c>
      <c r="CI98" s="244" t="str">
        <f t="shared" si="142"/>
        <v>NO</v>
      </c>
      <c r="CJ98" s="244" t="str">
        <f t="shared" si="143"/>
        <v>NO</v>
      </c>
      <c r="CK98" s="244" t="str">
        <f t="shared" si="144"/>
        <v>NO</v>
      </c>
      <c r="CL98" s="244" t="str">
        <f t="shared" si="145"/>
        <v>NO</v>
      </c>
      <c r="CM98" s="244" t="str">
        <f t="shared" si="146"/>
        <v>NO</v>
      </c>
      <c r="CN98" s="244" t="str">
        <f t="shared" si="147"/>
        <v>NO</v>
      </c>
      <c r="CO98" s="244" t="str">
        <f t="shared" si="148"/>
        <v>NO</v>
      </c>
      <c r="CP98" s="244" t="str">
        <f t="shared" si="149"/>
        <v>NO</v>
      </c>
      <c r="CQ98" s="244" t="str">
        <f t="shared" si="150"/>
        <v>NO</v>
      </c>
      <c r="CR98" s="244" t="str">
        <f t="shared" si="151"/>
        <v>NO</v>
      </c>
    </row>
    <row r="99" spans="1:96">
      <c r="A99" s="64"/>
      <c r="B99" s="15"/>
      <c r="C99" s="15"/>
      <c r="D99" s="15"/>
      <c r="E99" s="15"/>
      <c r="F99" s="15"/>
      <c r="G99" s="15"/>
      <c r="H99" s="65"/>
      <c r="I99" s="52" t="s">
        <v>16</v>
      </c>
      <c r="J99" s="9">
        <v>0.87320054714916495</v>
      </c>
      <c r="K99" s="6">
        <v>8.5839098470539194E-2</v>
      </c>
      <c r="L99" s="6">
        <v>4.0960354380295098E-2</v>
      </c>
      <c r="M99" s="6">
        <v>0.67666073547366001</v>
      </c>
      <c r="N99" s="6">
        <v>0.23951668934610601</v>
      </c>
      <c r="O99" s="6">
        <v>8.3822575180233602E-2</v>
      </c>
      <c r="P99" s="6">
        <v>0.60847738227830195</v>
      </c>
      <c r="Q99" s="6">
        <v>0.38087481400005502</v>
      </c>
      <c r="R99" s="6">
        <v>1.0647803721642301E-2</v>
      </c>
      <c r="S99" s="6">
        <v>0.95545660291968204</v>
      </c>
      <c r="T99" s="6">
        <v>3.9816633113826903E-2</v>
      </c>
      <c r="U99" s="6">
        <v>4.7267639664905197E-3</v>
      </c>
      <c r="V99" s="6">
        <v>0.72560484077583998</v>
      </c>
      <c r="W99" s="6">
        <v>0.26248232196273102</v>
      </c>
      <c r="X99" s="6">
        <v>1.19128372614283E-2</v>
      </c>
      <c r="Y99" s="6">
        <v>0.55487035682889896</v>
      </c>
      <c r="Z99" s="6">
        <v>0.27313012412888799</v>
      </c>
      <c r="AA99" s="6">
        <v>0.171999519042212</v>
      </c>
      <c r="AB99" s="6">
        <v>0.73755587221057795</v>
      </c>
      <c r="AC99" s="6">
        <v>5.98193649554968E-2</v>
      </c>
      <c r="AD99" s="6">
        <v>0.202624762833924</v>
      </c>
      <c r="AE99" s="6">
        <v>4.6676526384193999E-2</v>
      </c>
      <c r="AF99" s="6">
        <v>0.78792153134334897</v>
      </c>
      <c r="AG99" s="310">
        <v>0.165401942272456</v>
      </c>
      <c r="AH99" s="211">
        <v>0.63200000000000001</v>
      </c>
      <c r="AI99" s="211">
        <v>2.254</v>
      </c>
      <c r="AJ99" s="212">
        <v>5.42</v>
      </c>
      <c r="AK99" s="210">
        <v>0.6</v>
      </c>
      <c r="AL99" s="210">
        <v>2.3010000000000002</v>
      </c>
      <c r="AM99" s="210">
        <v>5.4240000000000004</v>
      </c>
      <c r="AN99" s="203"/>
      <c r="AO99" s="203"/>
      <c r="AP99" s="203"/>
      <c r="AQ99" s="203"/>
      <c r="AR99" s="203">
        <f t="shared" si="179"/>
        <v>0.45515454646600001</v>
      </c>
      <c r="AS99" s="203">
        <f t="shared" si="180"/>
        <v>0.55630000000000002</v>
      </c>
      <c r="AT99" s="203">
        <f t="shared" si="181"/>
        <v>0.67992222098599997</v>
      </c>
      <c r="AU99" s="203">
        <f t="shared" si="182"/>
        <v>1.6506818218499999</v>
      </c>
      <c r="AV99" s="203">
        <f t="shared" si="183"/>
        <v>2.0175000000000001</v>
      </c>
      <c r="AW99" s="203">
        <f t="shared" si="184"/>
        <v>2.4658333288500001</v>
      </c>
      <c r="AX99" s="203">
        <f t="shared" si="185"/>
        <v>4.146627281942</v>
      </c>
      <c r="AY99" s="203">
        <f t="shared" si="186"/>
        <v>5.0681000000000003</v>
      </c>
      <c r="AZ99" s="203">
        <f t="shared" si="187"/>
        <v>6.1943444331819997</v>
      </c>
      <c r="BB99" s="1" t="str">
        <f t="shared" si="117"/>
        <v>NA</v>
      </c>
      <c r="BC99" s="1" t="str">
        <f t="shared" si="118"/>
        <v>NA</v>
      </c>
      <c r="BD99" s="1" t="str">
        <f t="shared" si="119"/>
        <v>NA</v>
      </c>
      <c r="BE99" s="1" t="str">
        <f t="shared" si="120"/>
        <v>NO</v>
      </c>
      <c r="BF99" s="1" t="str">
        <f t="shared" si="121"/>
        <v>NO</v>
      </c>
      <c r="BG99" s="1" t="str">
        <f t="shared" si="122"/>
        <v>NO</v>
      </c>
      <c r="BH99" s="1" t="str">
        <f t="shared" si="123"/>
        <v>YES</v>
      </c>
      <c r="BJ99" s="1">
        <v>19</v>
      </c>
      <c r="BK99" s="1" t="str">
        <f t="shared" si="124"/>
        <v>NA</v>
      </c>
      <c r="BL99" s="1" t="str">
        <f t="shared" si="125"/>
        <v>NA</v>
      </c>
      <c r="BM99" s="1" t="str">
        <f t="shared" si="126"/>
        <v>NA</v>
      </c>
      <c r="BN99" s="1" t="str">
        <f t="shared" si="127"/>
        <v>NO</v>
      </c>
      <c r="BO99" s="1" t="str">
        <f t="shared" si="128"/>
        <v>NO</v>
      </c>
      <c r="BP99" s="1" t="str">
        <f t="shared" si="129"/>
        <v>NO</v>
      </c>
      <c r="BQ99" s="1" t="str">
        <f t="shared" si="130"/>
        <v>YES</v>
      </c>
      <c r="BS99" s="1" t="str">
        <f t="shared" si="131"/>
        <v>TN</v>
      </c>
      <c r="BT99" s="1" t="str">
        <f t="shared" si="132"/>
        <v>TN</v>
      </c>
      <c r="BU99" s="1" t="str">
        <f t="shared" si="133"/>
        <v>TN</v>
      </c>
      <c r="BV99" s="1" t="str">
        <f t="shared" si="134"/>
        <v>NO</v>
      </c>
      <c r="BW99" s="1" t="str">
        <f t="shared" si="135"/>
        <v>NO</v>
      </c>
      <c r="BX99" s="1" t="str">
        <f t="shared" si="136"/>
        <v>NO</v>
      </c>
      <c r="BY99" s="244" t="str">
        <f t="shared" si="137"/>
        <v>YES</v>
      </c>
      <c r="BZ99" s="244" t="str">
        <f t="shared" si="138"/>
        <v>NO</v>
      </c>
      <c r="CA99" s="244" t="str">
        <f t="shared" si="139"/>
        <v>NO</v>
      </c>
      <c r="CB99" s="244" t="str">
        <f t="shared" si="140"/>
        <v>NO</v>
      </c>
      <c r="CC99" s="244" t="str">
        <f t="shared" si="141"/>
        <v>NO</v>
      </c>
      <c r="CD99" s="244" t="str">
        <f t="shared" si="112"/>
        <v>NO</v>
      </c>
      <c r="CE99" s="1" t="str">
        <f t="shared" si="113"/>
        <v>NO</v>
      </c>
      <c r="CF99" s="1" t="str">
        <f t="shared" si="114"/>
        <v>NO</v>
      </c>
      <c r="CG99" s="1" t="str">
        <f t="shared" si="115"/>
        <v>NO</v>
      </c>
      <c r="CH99" s="1" t="str">
        <f t="shared" si="116"/>
        <v>NO</v>
      </c>
      <c r="CI99" s="244" t="str">
        <f t="shared" si="142"/>
        <v>NO</v>
      </c>
      <c r="CJ99" s="244" t="str">
        <f t="shared" si="143"/>
        <v>NO</v>
      </c>
      <c r="CK99" s="244" t="str">
        <f t="shared" si="144"/>
        <v>NO</v>
      </c>
      <c r="CL99" s="244" t="str">
        <f t="shared" si="145"/>
        <v>NO</v>
      </c>
      <c r="CM99" s="244" t="str">
        <f t="shared" si="146"/>
        <v>NO</v>
      </c>
      <c r="CN99" s="244" t="str">
        <f t="shared" si="147"/>
        <v>NO</v>
      </c>
      <c r="CO99" s="244" t="str">
        <f t="shared" si="148"/>
        <v>NO</v>
      </c>
      <c r="CP99" s="244" t="str">
        <f t="shared" si="149"/>
        <v>NO</v>
      </c>
      <c r="CQ99" s="244" t="str">
        <f t="shared" si="150"/>
        <v>NO</v>
      </c>
      <c r="CR99" s="244" t="str">
        <f t="shared" si="151"/>
        <v>NO</v>
      </c>
    </row>
    <row r="100" spans="1:96">
      <c r="A100" s="64"/>
      <c r="B100" s="15"/>
      <c r="C100" s="15"/>
      <c r="D100" s="15"/>
      <c r="E100" s="15"/>
      <c r="F100" s="15"/>
      <c r="G100" s="15"/>
      <c r="H100" s="65"/>
      <c r="I100" s="52" t="s">
        <v>17</v>
      </c>
      <c r="J100" s="9">
        <v>0.62019665995831696</v>
      </c>
      <c r="K100" s="6">
        <v>0.33482364522025898</v>
      </c>
      <c r="L100" s="6">
        <v>4.4979694821423097E-2</v>
      </c>
      <c r="M100" s="6">
        <v>0.43508562750756502</v>
      </c>
      <c r="N100" s="6">
        <v>0.10030852348484599</v>
      </c>
      <c r="O100" s="6">
        <v>0.464605849007587</v>
      </c>
      <c r="P100" s="6">
        <v>0.55304475123306696</v>
      </c>
      <c r="Q100" s="6">
        <v>0.25527095377880099</v>
      </c>
      <c r="R100" s="6">
        <v>0.191684294988132</v>
      </c>
      <c r="S100" s="6">
        <v>0.17405285270516699</v>
      </c>
      <c r="T100" s="6">
        <v>0.623780114662283</v>
      </c>
      <c r="U100" s="6">
        <v>0.20216703263254801</v>
      </c>
      <c r="V100" s="6">
        <v>0.80741345206555604</v>
      </c>
      <c r="W100" s="6">
        <v>0.147437778493202</v>
      </c>
      <c r="X100" s="6">
        <v>4.5148769441240903E-2</v>
      </c>
      <c r="Y100" s="6">
        <v>0.91078272810614003</v>
      </c>
      <c r="Z100" s="6">
        <v>4.09240200416396E-2</v>
      </c>
      <c r="AA100" s="6">
        <v>4.82932518522197E-2</v>
      </c>
      <c r="AB100" s="6">
        <v>0.33355614394274102</v>
      </c>
      <c r="AC100" s="6">
        <v>0.41224949069434202</v>
      </c>
      <c r="AD100" s="6">
        <v>0.25419436536291601</v>
      </c>
      <c r="AE100" s="6">
        <v>0.466022007541667</v>
      </c>
      <c r="AF100" s="6">
        <v>0.31705121763671501</v>
      </c>
      <c r="AG100" s="310">
        <v>0.21692677482161701</v>
      </c>
      <c r="AH100" s="211">
        <v>0.98299999999999998</v>
      </c>
      <c r="AI100" s="211">
        <v>2.153</v>
      </c>
      <c r="AJ100" s="212">
        <v>5.7290000000000001</v>
      </c>
      <c r="AK100" s="210">
        <v>0.97599999999999998</v>
      </c>
      <c r="AL100" s="210">
        <v>2.12</v>
      </c>
      <c r="AM100" s="210">
        <v>5.56</v>
      </c>
      <c r="AN100" s="203"/>
      <c r="AO100" s="203"/>
      <c r="AP100" s="203"/>
      <c r="AQ100" s="203"/>
      <c r="AR100" s="203">
        <f t="shared" si="179"/>
        <v>0.45515454646600001</v>
      </c>
      <c r="AS100" s="203">
        <f t="shared" si="180"/>
        <v>0.55630000000000002</v>
      </c>
      <c r="AT100" s="203">
        <f t="shared" si="181"/>
        <v>0.67992222098599997</v>
      </c>
      <c r="AU100" s="203">
        <f t="shared" si="182"/>
        <v>1.6506818218499999</v>
      </c>
      <c r="AV100" s="203">
        <f t="shared" si="183"/>
        <v>2.0175000000000001</v>
      </c>
      <c r="AW100" s="203">
        <f t="shared" si="184"/>
        <v>2.4658333288500001</v>
      </c>
      <c r="AX100" s="203">
        <f t="shared" si="185"/>
        <v>4.146627281942</v>
      </c>
      <c r="AY100" s="203">
        <f t="shared" si="186"/>
        <v>5.0681000000000003</v>
      </c>
      <c r="AZ100" s="203">
        <f t="shared" si="187"/>
        <v>6.1943444331819997</v>
      </c>
      <c r="BB100" s="1" t="str">
        <f t="shared" si="117"/>
        <v>P</v>
      </c>
      <c r="BC100" s="1" t="str">
        <f t="shared" si="118"/>
        <v>NA</v>
      </c>
      <c r="BD100" s="1" t="str">
        <f t="shared" si="119"/>
        <v>NA</v>
      </c>
      <c r="BE100" s="1" t="str">
        <f t="shared" si="120"/>
        <v>NO</v>
      </c>
      <c r="BF100" s="1" t="str">
        <f t="shared" si="121"/>
        <v>NO</v>
      </c>
      <c r="BG100" s="1" t="str">
        <f t="shared" si="122"/>
        <v>NO</v>
      </c>
      <c r="BH100" s="1" t="str">
        <f t="shared" si="123"/>
        <v>NO</v>
      </c>
      <c r="BJ100" s="1">
        <v>4</v>
      </c>
      <c r="BK100" s="1" t="str">
        <f t="shared" si="124"/>
        <v>P</v>
      </c>
      <c r="BL100" s="1" t="str">
        <f t="shared" si="125"/>
        <v>NA</v>
      </c>
      <c r="BM100" s="1" t="str">
        <f t="shared" si="126"/>
        <v>NA</v>
      </c>
      <c r="BN100" s="1" t="str">
        <f t="shared" si="127"/>
        <v>NO</v>
      </c>
      <c r="BO100" s="1" t="str">
        <f t="shared" si="128"/>
        <v>NO</v>
      </c>
      <c r="BP100" s="1" t="str">
        <f t="shared" si="129"/>
        <v>NO</v>
      </c>
      <c r="BQ100" s="1" t="str">
        <f t="shared" si="130"/>
        <v>NO</v>
      </c>
      <c r="BS100" s="1" t="str">
        <f t="shared" si="131"/>
        <v>TN</v>
      </c>
      <c r="BT100" s="1" t="str">
        <f t="shared" si="132"/>
        <v>TN</v>
      </c>
      <c r="BU100" s="1" t="str">
        <f t="shared" si="133"/>
        <v>TN</v>
      </c>
      <c r="BV100" s="1" t="str">
        <f t="shared" si="134"/>
        <v>NO</v>
      </c>
      <c r="BW100" s="1" t="str">
        <f t="shared" si="135"/>
        <v>NO</v>
      </c>
      <c r="BX100" s="1" t="str">
        <f t="shared" si="136"/>
        <v>NO</v>
      </c>
      <c r="BY100" s="244" t="str">
        <f t="shared" si="137"/>
        <v>YES</v>
      </c>
      <c r="BZ100" s="244" t="str">
        <f t="shared" si="138"/>
        <v>NO</v>
      </c>
      <c r="CA100" s="244" t="str">
        <f t="shared" si="139"/>
        <v>NO</v>
      </c>
      <c r="CB100" s="244" t="str">
        <f t="shared" si="140"/>
        <v>NO</v>
      </c>
      <c r="CC100" s="244" t="str">
        <f t="shared" si="141"/>
        <v>NO</v>
      </c>
      <c r="CD100" s="244" t="str">
        <f t="shared" si="112"/>
        <v>NO</v>
      </c>
      <c r="CE100" s="1" t="str">
        <f t="shared" si="113"/>
        <v>NO</v>
      </c>
      <c r="CF100" s="1" t="str">
        <f t="shared" si="114"/>
        <v>NO</v>
      </c>
      <c r="CG100" s="1" t="str">
        <f t="shared" si="115"/>
        <v>NO</v>
      </c>
      <c r="CH100" s="1" t="str">
        <f t="shared" si="116"/>
        <v>NO</v>
      </c>
      <c r="CI100" s="244" t="str">
        <f t="shared" si="142"/>
        <v>NO</v>
      </c>
      <c r="CJ100" s="244" t="str">
        <f t="shared" si="143"/>
        <v>NO</v>
      </c>
      <c r="CK100" s="244" t="str">
        <f t="shared" si="144"/>
        <v>NO</v>
      </c>
      <c r="CL100" s="244" t="str">
        <f t="shared" si="145"/>
        <v>NO</v>
      </c>
      <c r="CM100" s="244" t="str">
        <f t="shared" si="146"/>
        <v>NO</v>
      </c>
      <c r="CN100" s="244" t="str">
        <f t="shared" si="147"/>
        <v>NO</v>
      </c>
      <c r="CO100" s="244" t="str">
        <f t="shared" si="148"/>
        <v>NO</v>
      </c>
      <c r="CP100" s="244" t="str">
        <f t="shared" si="149"/>
        <v>NO</v>
      </c>
      <c r="CQ100" s="244" t="str">
        <f t="shared" si="150"/>
        <v>NO</v>
      </c>
      <c r="CR100" s="244" t="str">
        <f t="shared" si="151"/>
        <v>NO</v>
      </c>
    </row>
    <row r="101" spans="1:96">
      <c r="A101" s="64"/>
      <c r="B101" s="15"/>
      <c r="C101" s="15"/>
      <c r="D101" s="15"/>
      <c r="E101" s="15"/>
      <c r="F101" s="15"/>
      <c r="G101" s="15"/>
      <c r="H101" s="65"/>
      <c r="I101" s="52" t="s">
        <v>18</v>
      </c>
      <c r="J101" s="9">
        <v>0.90671342716618097</v>
      </c>
      <c r="K101" s="6">
        <v>8.5442170747962107E-2</v>
      </c>
      <c r="L101" s="6">
        <v>7.8444020858563501E-3</v>
      </c>
      <c r="M101" s="6">
        <v>2.6604173603917699E-2</v>
      </c>
      <c r="N101" s="6">
        <v>0.41168986500028198</v>
      </c>
      <c r="O101" s="6">
        <v>0.56170596139579998</v>
      </c>
      <c r="P101" s="6">
        <v>0.74915610399506505</v>
      </c>
      <c r="Q101" s="6">
        <v>7.8825193839087399E-2</v>
      </c>
      <c r="R101" s="6">
        <v>0.172018702165847</v>
      </c>
      <c r="S101" s="6">
        <v>0.27549164281988398</v>
      </c>
      <c r="T101" s="6">
        <v>0.23479443384878301</v>
      </c>
      <c r="U101" s="6">
        <v>0.48971392333133201</v>
      </c>
      <c r="V101" s="6">
        <v>0.52655595172407599</v>
      </c>
      <c r="W101" s="6">
        <v>0.14173276717896499</v>
      </c>
      <c r="X101" s="6">
        <v>0.33171128109695802</v>
      </c>
      <c r="Y101" s="6">
        <v>7.3675503867416794E-2</v>
      </c>
      <c r="Z101" s="6">
        <v>0.53088843323282897</v>
      </c>
      <c r="AA101" s="6">
        <v>0.39543606289975303</v>
      </c>
      <c r="AB101" s="6">
        <v>0.93140619113610001</v>
      </c>
      <c r="AC101" s="6">
        <v>5.8619350671934203E-2</v>
      </c>
      <c r="AD101" s="6">
        <v>9.9744581919648505E-3</v>
      </c>
      <c r="AE101" s="6">
        <v>0.91746571830746304</v>
      </c>
      <c r="AF101" s="6">
        <v>5.11087494649482E-2</v>
      </c>
      <c r="AG101" s="310">
        <v>3.14255322275881E-2</v>
      </c>
      <c r="AH101" s="211">
        <v>1.232</v>
      </c>
      <c r="AI101" s="211">
        <v>2.7480000000000002</v>
      </c>
      <c r="AJ101" s="212">
        <v>5.0730000000000004</v>
      </c>
      <c r="AK101" s="210">
        <v>1.2230000000000001</v>
      </c>
      <c r="AL101" s="210">
        <v>2.702</v>
      </c>
      <c r="AM101" s="210">
        <v>5.117</v>
      </c>
      <c r="AN101" s="203"/>
      <c r="AO101" s="203"/>
      <c r="AP101" s="203"/>
      <c r="AQ101" s="203"/>
      <c r="AR101" s="203">
        <f t="shared" si="179"/>
        <v>0.45515454646600001</v>
      </c>
      <c r="AS101" s="203">
        <f t="shared" si="180"/>
        <v>0.55630000000000002</v>
      </c>
      <c r="AT101" s="203">
        <f t="shared" si="181"/>
        <v>0.67992222098599997</v>
      </c>
      <c r="AU101" s="203">
        <f t="shared" si="182"/>
        <v>1.6506818218499999</v>
      </c>
      <c r="AV101" s="203">
        <f t="shared" si="183"/>
        <v>2.0175000000000001</v>
      </c>
      <c r="AW101" s="203">
        <f t="shared" si="184"/>
        <v>2.4658333288500001</v>
      </c>
      <c r="AX101" s="203">
        <f t="shared" si="185"/>
        <v>4.146627281942</v>
      </c>
      <c r="AY101" s="203">
        <f t="shared" si="186"/>
        <v>5.0681000000000003</v>
      </c>
      <c r="AZ101" s="203">
        <f t="shared" si="187"/>
        <v>6.1943444331819997</v>
      </c>
      <c r="BB101" s="1" t="str">
        <f t="shared" si="117"/>
        <v>P</v>
      </c>
      <c r="BC101" s="1" t="str">
        <f t="shared" si="118"/>
        <v>P</v>
      </c>
      <c r="BD101" s="1" t="str">
        <f t="shared" si="119"/>
        <v>NA</v>
      </c>
      <c r="BE101" s="1" t="str">
        <f t="shared" si="120"/>
        <v>NO</v>
      </c>
      <c r="BF101" s="1" t="str">
        <f t="shared" si="121"/>
        <v>NO</v>
      </c>
      <c r="BG101" s="1" t="str">
        <f t="shared" si="122"/>
        <v>NO</v>
      </c>
      <c r="BH101" s="1" t="str">
        <f t="shared" si="123"/>
        <v>NO</v>
      </c>
      <c r="BJ101" s="1">
        <v>12</v>
      </c>
      <c r="BK101" s="1" t="str">
        <f t="shared" si="124"/>
        <v>P</v>
      </c>
      <c r="BL101" s="1" t="str">
        <f t="shared" si="125"/>
        <v>P</v>
      </c>
      <c r="BM101" s="1" t="str">
        <f t="shared" si="126"/>
        <v>NA</v>
      </c>
      <c r="BN101" s="1" t="str">
        <f t="shared" si="127"/>
        <v>NO</v>
      </c>
      <c r="BO101" s="1" t="str">
        <f t="shared" si="128"/>
        <v>NO</v>
      </c>
      <c r="BP101" s="1" t="str">
        <f t="shared" si="129"/>
        <v>NO</v>
      </c>
      <c r="BQ101" s="1" t="str">
        <f t="shared" si="130"/>
        <v>NO</v>
      </c>
      <c r="BS101" s="1" t="str">
        <f t="shared" si="131"/>
        <v>TN</v>
      </c>
      <c r="BT101" s="1" t="str">
        <f t="shared" si="132"/>
        <v>TN</v>
      </c>
      <c r="BU101" s="1" t="str">
        <f t="shared" si="133"/>
        <v>TN</v>
      </c>
      <c r="BV101" s="1" t="str">
        <f t="shared" si="134"/>
        <v>NO</v>
      </c>
      <c r="BW101" s="1" t="str">
        <f t="shared" si="135"/>
        <v>NO</v>
      </c>
      <c r="BX101" s="1" t="str">
        <f t="shared" si="136"/>
        <v>NO</v>
      </c>
      <c r="BY101" s="244" t="str">
        <f t="shared" si="137"/>
        <v>YES</v>
      </c>
      <c r="BZ101" s="244" t="str">
        <f t="shared" si="138"/>
        <v>NO</v>
      </c>
      <c r="CA101" s="244" t="str">
        <f t="shared" si="139"/>
        <v>NO</v>
      </c>
      <c r="CB101" s="244" t="str">
        <f t="shared" si="140"/>
        <v>NO</v>
      </c>
      <c r="CC101" s="244" t="str">
        <f t="shared" si="141"/>
        <v>NO</v>
      </c>
      <c r="CD101" s="244" t="str">
        <f t="shared" si="112"/>
        <v>NO</v>
      </c>
      <c r="CE101" s="1" t="str">
        <f t="shared" si="113"/>
        <v>NO</v>
      </c>
      <c r="CF101" s="1" t="str">
        <f t="shared" si="114"/>
        <v>NO</v>
      </c>
      <c r="CG101" s="1" t="str">
        <f t="shared" si="115"/>
        <v>NO</v>
      </c>
      <c r="CH101" s="1" t="str">
        <f t="shared" si="116"/>
        <v>NO</v>
      </c>
      <c r="CI101" s="244" t="str">
        <f t="shared" si="142"/>
        <v>NO</v>
      </c>
      <c r="CJ101" s="244" t="str">
        <f t="shared" si="143"/>
        <v>NO</v>
      </c>
      <c r="CK101" s="244" t="str">
        <f t="shared" si="144"/>
        <v>NO</v>
      </c>
      <c r="CL101" s="244" t="str">
        <f t="shared" si="145"/>
        <v>NO</v>
      </c>
      <c r="CM101" s="244" t="str">
        <f t="shared" si="146"/>
        <v>NO</v>
      </c>
      <c r="CN101" s="244" t="str">
        <f t="shared" si="147"/>
        <v>NO</v>
      </c>
      <c r="CO101" s="244" t="str">
        <f t="shared" si="148"/>
        <v>NO</v>
      </c>
      <c r="CP101" s="244" t="str">
        <f t="shared" si="149"/>
        <v>NO</v>
      </c>
      <c r="CQ101" s="244" t="str">
        <f t="shared" si="150"/>
        <v>NO</v>
      </c>
      <c r="CR101" s="244" t="str">
        <f t="shared" si="151"/>
        <v>NO</v>
      </c>
    </row>
    <row r="102" spans="1:96">
      <c r="A102" s="64"/>
      <c r="B102" s="15"/>
      <c r="C102" s="15"/>
      <c r="D102" s="15"/>
      <c r="E102" s="15"/>
      <c r="F102" s="15"/>
      <c r="G102" s="15"/>
      <c r="H102" s="65"/>
      <c r="I102" s="52" t="s">
        <v>19</v>
      </c>
      <c r="J102" s="9">
        <v>0.99240949404357703</v>
      </c>
      <c r="K102" s="315">
        <v>5.9048643190529005E-4</v>
      </c>
      <c r="L102" s="6">
        <v>7.0000195245175601E-3</v>
      </c>
      <c r="M102" s="6">
        <v>0.274406423050296</v>
      </c>
      <c r="N102" s="6">
        <v>0.51503392922695501</v>
      </c>
      <c r="O102" s="6">
        <v>0.21055964772274799</v>
      </c>
      <c r="P102" s="6">
        <v>0.78096838537379298</v>
      </c>
      <c r="Q102" s="6">
        <v>7.4350190522470203E-2</v>
      </c>
      <c r="R102" s="6">
        <v>0.14468142410373599</v>
      </c>
      <c r="S102" s="6">
        <v>0.25542412824076</v>
      </c>
      <c r="T102" s="6">
        <v>0.109800315731231</v>
      </c>
      <c r="U102" s="6">
        <v>0.63477555602800795</v>
      </c>
      <c r="V102" s="6">
        <v>0.81622611186521599</v>
      </c>
      <c r="W102" s="6">
        <v>0.13994706679746199</v>
      </c>
      <c r="X102" s="6">
        <v>4.3826821337321298E-2</v>
      </c>
      <c r="Y102" s="6">
        <v>0.90624629189317096</v>
      </c>
      <c r="Z102" s="6">
        <v>8.8930182710552197E-2</v>
      </c>
      <c r="AA102" s="6">
        <v>4.8235253962759499E-3</v>
      </c>
      <c r="AB102" s="6">
        <v>0.56018972105516895</v>
      </c>
      <c r="AC102" s="6">
        <v>0.134423793286021</v>
      </c>
      <c r="AD102" s="6">
        <v>0.30538648565880799</v>
      </c>
      <c r="AE102" s="6">
        <v>0.95034428093789203</v>
      </c>
      <c r="AF102" s="6">
        <v>1.2361958139718E-2</v>
      </c>
      <c r="AG102" s="310">
        <v>3.7293760922389597E-2</v>
      </c>
      <c r="AH102" s="211">
        <v>1.2989999999999999</v>
      </c>
      <c r="AI102" s="211">
        <v>2.1019999999999999</v>
      </c>
      <c r="AJ102" s="212">
        <v>5.4359999999999999</v>
      </c>
      <c r="AK102" s="210">
        <v>1.357</v>
      </c>
      <c r="AL102" s="210">
        <v>2.056</v>
      </c>
      <c r="AM102" s="210">
        <v>5.4480000000000004</v>
      </c>
      <c r="AN102" s="203"/>
      <c r="AO102" s="203"/>
      <c r="AP102" s="203"/>
      <c r="AQ102" s="203"/>
      <c r="AR102" s="203">
        <f t="shared" si="179"/>
        <v>0.45515454646600001</v>
      </c>
      <c r="AS102" s="203">
        <f t="shared" si="180"/>
        <v>0.55630000000000002</v>
      </c>
      <c r="AT102" s="203">
        <f t="shared" si="181"/>
        <v>0.67992222098599997</v>
      </c>
      <c r="AU102" s="203">
        <f t="shared" si="182"/>
        <v>1.6506818218499999</v>
      </c>
      <c r="AV102" s="203">
        <f t="shared" si="183"/>
        <v>2.0175000000000001</v>
      </c>
      <c r="AW102" s="203">
        <f t="shared" si="184"/>
        <v>2.4658333288500001</v>
      </c>
      <c r="AX102" s="203">
        <f t="shared" si="185"/>
        <v>4.146627281942</v>
      </c>
      <c r="AY102" s="203">
        <f t="shared" si="186"/>
        <v>5.0681000000000003</v>
      </c>
      <c r="AZ102" s="203">
        <f t="shared" si="187"/>
        <v>6.1943444331819997</v>
      </c>
      <c r="BB102" s="1" t="str">
        <f t="shared" si="117"/>
        <v>P</v>
      </c>
      <c r="BC102" s="1" t="str">
        <f t="shared" si="118"/>
        <v>NA</v>
      </c>
      <c r="BD102" s="1" t="str">
        <f t="shared" si="119"/>
        <v>NA</v>
      </c>
      <c r="BE102" s="1" t="str">
        <f t="shared" si="120"/>
        <v>NO</v>
      </c>
      <c r="BF102" s="1" t="str">
        <f t="shared" si="121"/>
        <v>NO</v>
      </c>
      <c r="BG102" s="1" t="str">
        <f t="shared" si="122"/>
        <v>NO</v>
      </c>
      <c r="BH102" s="1" t="str">
        <f t="shared" si="123"/>
        <v>NO</v>
      </c>
      <c r="BJ102" s="1">
        <v>4</v>
      </c>
      <c r="BK102" s="1" t="str">
        <f t="shared" si="124"/>
        <v>P</v>
      </c>
      <c r="BL102" s="1" t="str">
        <f t="shared" si="125"/>
        <v>NA</v>
      </c>
      <c r="BM102" s="1" t="str">
        <f t="shared" si="126"/>
        <v>NA</v>
      </c>
      <c r="BN102" s="1" t="str">
        <f t="shared" si="127"/>
        <v>NO</v>
      </c>
      <c r="BO102" s="1" t="str">
        <f t="shared" si="128"/>
        <v>NO</v>
      </c>
      <c r="BP102" s="1" t="str">
        <f t="shared" si="129"/>
        <v>NO</v>
      </c>
      <c r="BQ102" s="1" t="str">
        <f t="shared" si="130"/>
        <v>NO</v>
      </c>
      <c r="BS102" s="1" t="str">
        <f t="shared" si="131"/>
        <v>TN</v>
      </c>
      <c r="BT102" s="1" t="str">
        <f t="shared" si="132"/>
        <v>TN</v>
      </c>
      <c r="BU102" s="1" t="str">
        <f t="shared" si="133"/>
        <v>TN</v>
      </c>
      <c r="BV102" s="1" t="str">
        <f t="shared" si="134"/>
        <v>NO</v>
      </c>
      <c r="BW102" s="1" t="str">
        <f t="shared" si="135"/>
        <v>NO</v>
      </c>
      <c r="BX102" s="1" t="str">
        <f t="shared" si="136"/>
        <v>NO</v>
      </c>
      <c r="BY102" s="244" t="str">
        <f t="shared" si="137"/>
        <v>YES</v>
      </c>
      <c r="BZ102" s="244" t="str">
        <f t="shared" si="138"/>
        <v>NO</v>
      </c>
      <c r="CA102" s="244" t="str">
        <f t="shared" si="139"/>
        <v>NO</v>
      </c>
      <c r="CB102" s="244" t="str">
        <f t="shared" si="140"/>
        <v>NO</v>
      </c>
      <c r="CC102" s="244" t="str">
        <f t="shared" si="141"/>
        <v>NO</v>
      </c>
      <c r="CD102" s="244" t="str">
        <f t="shared" si="112"/>
        <v>NO</v>
      </c>
      <c r="CE102" s="1" t="str">
        <f t="shared" si="113"/>
        <v>NO</v>
      </c>
      <c r="CF102" s="1" t="str">
        <f t="shared" si="114"/>
        <v>NO</v>
      </c>
      <c r="CG102" s="1" t="str">
        <f t="shared" si="115"/>
        <v>NO</v>
      </c>
      <c r="CH102" s="1" t="str">
        <f t="shared" si="116"/>
        <v>NO</v>
      </c>
      <c r="CI102" s="244" t="str">
        <f t="shared" si="142"/>
        <v>NO</v>
      </c>
      <c r="CJ102" s="244" t="str">
        <f t="shared" si="143"/>
        <v>NO</v>
      </c>
      <c r="CK102" s="244" t="str">
        <f t="shared" si="144"/>
        <v>NO</v>
      </c>
      <c r="CL102" s="244" t="str">
        <f t="shared" si="145"/>
        <v>NO</v>
      </c>
      <c r="CM102" s="244" t="str">
        <f t="shared" si="146"/>
        <v>NO</v>
      </c>
      <c r="CN102" s="244" t="str">
        <f t="shared" si="147"/>
        <v>NO</v>
      </c>
      <c r="CO102" s="244" t="str">
        <f t="shared" si="148"/>
        <v>NO</v>
      </c>
      <c r="CP102" s="244" t="str">
        <f t="shared" si="149"/>
        <v>NO</v>
      </c>
      <c r="CQ102" s="244" t="str">
        <f t="shared" si="150"/>
        <v>NO</v>
      </c>
      <c r="CR102" s="244" t="str">
        <f t="shared" si="151"/>
        <v>NO</v>
      </c>
    </row>
    <row r="103" spans="1:96" ht="16.5" thickBot="1">
      <c r="A103" s="9"/>
      <c r="B103" s="6"/>
      <c r="C103" s="6"/>
      <c r="D103" s="6"/>
      <c r="E103" s="6"/>
      <c r="F103" s="6"/>
      <c r="G103" s="6"/>
      <c r="H103" s="310"/>
      <c r="I103" s="52" t="s">
        <v>42</v>
      </c>
      <c r="J103" s="10">
        <v>0.68719312145178502</v>
      </c>
      <c r="K103" s="8">
        <v>0.29506784813061299</v>
      </c>
      <c r="L103" s="8">
        <v>1.77390304176018E-2</v>
      </c>
      <c r="M103" s="8">
        <v>0.91600465608957304</v>
      </c>
      <c r="N103" s="8">
        <v>5.9330895663790899E-2</v>
      </c>
      <c r="O103" s="8">
        <v>2.4664448246635402E-2</v>
      </c>
      <c r="P103" s="8">
        <v>0.74349719883966603</v>
      </c>
      <c r="Q103" s="8">
        <v>5.8473317949278299E-2</v>
      </c>
      <c r="R103" s="8">
        <v>0.19802948321105401</v>
      </c>
      <c r="S103" s="8">
        <v>0.93783134334152796</v>
      </c>
      <c r="T103" s="8">
        <v>2.4583590822270102E-2</v>
      </c>
      <c r="U103" s="8">
        <v>3.7585065836200998E-2</v>
      </c>
      <c r="V103" s="8">
        <v>0.56755126798386502</v>
      </c>
      <c r="W103" s="8">
        <v>0.37798404743300301</v>
      </c>
      <c r="X103" s="8">
        <v>5.4464684583130397E-2</v>
      </c>
      <c r="Y103" s="8">
        <v>0.933171797462094</v>
      </c>
      <c r="Z103" s="8">
        <v>6.1313223486335798E-2</v>
      </c>
      <c r="AA103" s="8">
        <v>5.5149790515699399E-3</v>
      </c>
      <c r="AB103" s="8">
        <v>0.478807870863517</v>
      </c>
      <c r="AC103" s="8">
        <v>0.37730426675024897</v>
      </c>
      <c r="AD103" s="8">
        <v>0.143887862386233</v>
      </c>
      <c r="AE103" s="8">
        <v>8.6862951533379501E-2</v>
      </c>
      <c r="AF103" s="8">
        <v>0.17272979872226099</v>
      </c>
      <c r="AG103" s="311">
        <v>0.74040724974435901</v>
      </c>
      <c r="AH103" s="213">
        <v>0.77800000000000002</v>
      </c>
      <c r="AI103" s="213">
        <v>2.101</v>
      </c>
      <c r="AJ103" s="214">
        <v>5.891</v>
      </c>
      <c r="AK103" s="210">
        <v>0.79200000000000004</v>
      </c>
      <c r="AL103" s="210">
        <v>2.1080000000000001</v>
      </c>
      <c r="AM103" s="210">
        <v>5.9279999999999999</v>
      </c>
      <c r="AN103" s="203"/>
      <c r="AO103" s="203"/>
      <c r="AP103" s="203"/>
      <c r="AQ103" s="203"/>
      <c r="AR103" s="203">
        <f t="shared" si="179"/>
        <v>0.45515454646600001</v>
      </c>
      <c r="AS103" s="203">
        <f t="shared" si="180"/>
        <v>0.55630000000000002</v>
      </c>
      <c r="AT103" s="203">
        <f t="shared" si="181"/>
        <v>0.67992222098599997</v>
      </c>
      <c r="AU103" s="203">
        <f t="shared" si="182"/>
        <v>1.6506818218499999</v>
      </c>
      <c r="AV103" s="203">
        <f t="shared" si="183"/>
        <v>2.0175000000000001</v>
      </c>
      <c r="AW103" s="203">
        <f t="shared" si="184"/>
        <v>2.4658333288500001</v>
      </c>
      <c r="AX103" s="203">
        <f t="shared" si="185"/>
        <v>4.146627281942</v>
      </c>
      <c r="AY103" s="203">
        <f t="shared" si="186"/>
        <v>5.0681000000000003</v>
      </c>
      <c r="AZ103" s="203">
        <f t="shared" si="187"/>
        <v>6.1943444331819997</v>
      </c>
      <c r="BB103" s="1" t="str">
        <f t="shared" si="117"/>
        <v>P</v>
      </c>
      <c r="BC103" s="1" t="str">
        <f t="shared" si="118"/>
        <v>NA</v>
      </c>
      <c r="BD103" s="1" t="str">
        <f t="shared" si="119"/>
        <v>NA</v>
      </c>
      <c r="BE103" s="1" t="str">
        <f t="shared" si="120"/>
        <v>NO</v>
      </c>
      <c r="BF103" s="1" t="str">
        <f t="shared" si="121"/>
        <v>NO</v>
      </c>
      <c r="BG103" s="1" t="str">
        <f t="shared" si="122"/>
        <v>NO</v>
      </c>
      <c r="BH103" s="1" t="str">
        <f t="shared" si="123"/>
        <v>NO</v>
      </c>
      <c r="BJ103" s="1">
        <v>4</v>
      </c>
      <c r="BK103" s="1" t="str">
        <f t="shared" si="124"/>
        <v>P</v>
      </c>
      <c r="BL103" s="1" t="str">
        <f t="shared" si="125"/>
        <v>NA</v>
      </c>
      <c r="BM103" s="1" t="str">
        <f t="shared" si="126"/>
        <v>NA</v>
      </c>
      <c r="BN103" s="1" t="str">
        <f t="shared" si="127"/>
        <v>NO</v>
      </c>
      <c r="BO103" s="1" t="str">
        <f t="shared" si="128"/>
        <v>NO</v>
      </c>
      <c r="BP103" s="1" t="str">
        <f t="shared" si="129"/>
        <v>NO</v>
      </c>
      <c r="BQ103" s="1" t="str">
        <f t="shared" si="130"/>
        <v>NO</v>
      </c>
      <c r="BS103" s="1" t="str">
        <f t="shared" si="131"/>
        <v>TN</v>
      </c>
      <c r="BT103" s="1" t="str">
        <f t="shared" si="132"/>
        <v>TN</v>
      </c>
      <c r="BU103" s="1" t="str">
        <f t="shared" si="133"/>
        <v>TN</v>
      </c>
      <c r="BV103" s="1" t="str">
        <f t="shared" si="134"/>
        <v>NO</v>
      </c>
      <c r="BW103" s="1" t="str">
        <f t="shared" si="135"/>
        <v>NO</v>
      </c>
      <c r="BX103" s="1" t="str">
        <f t="shared" si="136"/>
        <v>NO</v>
      </c>
      <c r="BY103" s="244" t="str">
        <f t="shared" si="137"/>
        <v>YES</v>
      </c>
      <c r="BZ103" s="244" t="str">
        <f t="shared" si="138"/>
        <v>NO</v>
      </c>
      <c r="CA103" s="244" t="str">
        <f t="shared" si="139"/>
        <v>NO</v>
      </c>
      <c r="CB103" s="244" t="str">
        <f t="shared" si="140"/>
        <v>NO</v>
      </c>
      <c r="CC103" s="244" t="str">
        <f t="shared" si="141"/>
        <v>NO</v>
      </c>
      <c r="CD103" s="244" t="str">
        <f t="shared" si="112"/>
        <v>NO</v>
      </c>
      <c r="CE103" s="1" t="str">
        <f t="shared" si="113"/>
        <v>NO</v>
      </c>
      <c r="CF103" s="1" t="str">
        <f t="shared" si="114"/>
        <v>NO</v>
      </c>
      <c r="CG103" s="1" t="str">
        <f t="shared" si="115"/>
        <v>NO</v>
      </c>
      <c r="CH103" s="1" t="str">
        <f t="shared" si="116"/>
        <v>NO</v>
      </c>
      <c r="CI103" s="244" t="str">
        <f t="shared" si="142"/>
        <v>NO</v>
      </c>
      <c r="CJ103" s="244" t="str">
        <f t="shared" si="143"/>
        <v>NO</v>
      </c>
      <c r="CK103" s="244" t="str">
        <f t="shared" si="144"/>
        <v>NO</v>
      </c>
      <c r="CL103" s="244" t="str">
        <f t="shared" si="145"/>
        <v>NO</v>
      </c>
      <c r="CM103" s="244" t="str">
        <f t="shared" si="146"/>
        <v>NO</v>
      </c>
      <c r="CN103" s="244" t="str">
        <f t="shared" si="147"/>
        <v>NO</v>
      </c>
      <c r="CO103" s="244" t="str">
        <f t="shared" si="148"/>
        <v>NO</v>
      </c>
      <c r="CP103" s="244" t="str">
        <f t="shared" si="149"/>
        <v>NO</v>
      </c>
      <c r="CQ103" s="244" t="str">
        <f t="shared" si="150"/>
        <v>NO</v>
      </c>
      <c r="CR103" s="244" t="str">
        <f t="shared" si="151"/>
        <v>NO</v>
      </c>
    </row>
    <row r="104" spans="1:96">
      <c r="A104" s="61">
        <v>60</v>
      </c>
      <c r="B104" s="62">
        <v>60</v>
      </c>
      <c r="C104" s="62">
        <v>1.5</v>
      </c>
      <c r="D104" s="62">
        <v>0.66</v>
      </c>
      <c r="E104" s="62">
        <v>1177269</v>
      </c>
      <c r="F104" s="62">
        <f>E104/1000/60</f>
        <v>19.62115</v>
      </c>
      <c r="G104" s="62">
        <v>5</v>
      </c>
      <c r="H104" s="63">
        <f>G104/B104*100</f>
        <v>8.3333333333333321</v>
      </c>
      <c r="I104" s="312" t="s">
        <v>12</v>
      </c>
      <c r="J104" s="69">
        <v>0.162399965238685</v>
      </c>
      <c r="K104" s="69">
        <v>0.79808461765337602</v>
      </c>
      <c r="L104" s="69">
        <v>3.9515417107938398E-2</v>
      </c>
      <c r="M104" s="69">
        <v>0.27243240653158801</v>
      </c>
      <c r="N104" s="69">
        <v>0.40230611421562301</v>
      </c>
      <c r="O104" s="69">
        <v>0.32526147925278798</v>
      </c>
      <c r="P104" s="69">
        <v>0.46303605918051299</v>
      </c>
      <c r="Q104" s="69">
        <v>0.27542090673355901</v>
      </c>
      <c r="R104" s="69">
        <v>0.261543034085927</v>
      </c>
      <c r="S104" s="69">
        <v>0.66818192586279901</v>
      </c>
      <c r="T104" s="69">
        <v>0.15161185329361099</v>
      </c>
      <c r="U104" s="69">
        <v>0.180206220843589</v>
      </c>
      <c r="V104" s="69">
        <v>0.560799833390766</v>
      </c>
      <c r="W104" s="69">
        <v>0.36796164746031901</v>
      </c>
      <c r="X104" s="69">
        <v>7.1238519148913604E-2</v>
      </c>
      <c r="Y104" s="69">
        <v>0.86421648927973105</v>
      </c>
      <c r="Z104" s="69">
        <v>4.7774819448697103E-3</v>
      </c>
      <c r="AA104" s="69">
        <v>0.13100602877539799</v>
      </c>
      <c r="AB104" s="69">
        <v>0.15303252349839999</v>
      </c>
      <c r="AC104" s="69">
        <v>0.61745552760618505</v>
      </c>
      <c r="AD104" s="69">
        <v>0.22951194889541399</v>
      </c>
      <c r="AE104" s="69">
        <v>0.65100587969350299</v>
      </c>
      <c r="AF104" s="69">
        <v>0.29425214936692901</v>
      </c>
      <c r="AG104" s="309">
        <v>5.4741970939567598E-2</v>
      </c>
      <c r="AH104" s="208">
        <v>1.26</v>
      </c>
      <c r="AI104" s="208">
        <v>2.4750000000000001</v>
      </c>
      <c r="AJ104" s="209">
        <v>5.62</v>
      </c>
      <c r="AK104" s="210">
        <v>1.254</v>
      </c>
      <c r="AL104" s="210">
        <v>2.5539999999999998</v>
      </c>
      <c r="AM104" s="210">
        <v>5.5990000000000002</v>
      </c>
      <c r="AN104" s="203">
        <v>0.8518</v>
      </c>
      <c r="AO104" s="203">
        <v>2.2370999999999999</v>
      </c>
      <c r="AP104" s="203">
        <v>5.3787000000000003</v>
      </c>
      <c r="AQ104" s="203"/>
      <c r="AR104" s="203">
        <f>$AN$16*0.81818182</f>
        <v>0.69692727427599999</v>
      </c>
      <c r="AS104" s="203">
        <f>$AN$16</f>
        <v>0.8518</v>
      </c>
      <c r="AT104" s="203">
        <f>$AN$16*1.22222222</f>
        <v>1.041088886996</v>
      </c>
      <c r="AU104" s="203">
        <f>$AO$16*0.81818182</f>
        <v>1.8303545495219997</v>
      </c>
      <c r="AV104" s="203">
        <f>$AO$16</f>
        <v>2.2370999999999999</v>
      </c>
      <c r="AW104" s="203">
        <f>$AO$16*1.22222222</f>
        <v>2.7342333283619995</v>
      </c>
      <c r="AX104" s="203">
        <f>$AP$16*0.81818182</f>
        <v>4.4007545552340002</v>
      </c>
      <c r="AY104" s="203">
        <f>$AP$16</f>
        <v>5.3787000000000003</v>
      </c>
      <c r="AZ104" s="203">
        <f>$AP$16*1.22222222</f>
        <v>6.5739666547139999</v>
      </c>
      <c r="BB104" s="1" t="str">
        <f t="shared" si="117"/>
        <v>P</v>
      </c>
      <c r="BC104" s="1" t="str">
        <f t="shared" si="118"/>
        <v>NA</v>
      </c>
      <c r="BD104" s="1" t="str">
        <f t="shared" si="119"/>
        <v>NA</v>
      </c>
      <c r="BE104" s="1" t="str">
        <f t="shared" si="120"/>
        <v>NO</v>
      </c>
      <c r="BF104" s="1" t="str">
        <f t="shared" si="121"/>
        <v>NO</v>
      </c>
      <c r="BG104" s="1" t="str">
        <f t="shared" si="122"/>
        <v>NO</v>
      </c>
      <c r="BH104" s="1" t="str">
        <f t="shared" si="123"/>
        <v>NO</v>
      </c>
      <c r="BJ104" s="12">
        <v>16</v>
      </c>
      <c r="BK104" s="1" t="str">
        <f t="shared" si="124"/>
        <v>P</v>
      </c>
      <c r="BL104" s="1" t="str">
        <f t="shared" si="125"/>
        <v>NA</v>
      </c>
      <c r="BM104" s="1" t="str">
        <f t="shared" si="126"/>
        <v>NA</v>
      </c>
      <c r="BN104" s="1" t="str">
        <f t="shared" si="127"/>
        <v>NO</v>
      </c>
      <c r="BO104" s="1" t="str">
        <f t="shared" si="128"/>
        <v>NO</v>
      </c>
      <c r="BP104" s="1" t="str">
        <f t="shared" si="129"/>
        <v>NO</v>
      </c>
      <c r="BQ104" s="1" t="str">
        <f t="shared" si="130"/>
        <v>NO</v>
      </c>
      <c r="BS104" s="1" t="str">
        <f t="shared" si="131"/>
        <v>TN</v>
      </c>
      <c r="BT104" s="1" t="str">
        <f t="shared" si="132"/>
        <v>TN</v>
      </c>
      <c r="BU104" s="1" t="str">
        <f t="shared" si="133"/>
        <v>TN</v>
      </c>
      <c r="BV104" s="1" t="str">
        <f t="shared" si="134"/>
        <v>NO</v>
      </c>
      <c r="BW104" s="1" t="str">
        <f t="shared" si="135"/>
        <v>NO</v>
      </c>
      <c r="BX104" s="1" t="str">
        <f t="shared" si="136"/>
        <v>NO</v>
      </c>
      <c r="BY104" s="244" t="str">
        <f t="shared" si="137"/>
        <v>YES</v>
      </c>
      <c r="BZ104" s="244" t="str">
        <f t="shared" si="138"/>
        <v>NO</v>
      </c>
      <c r="CA104" s="244" t="str">
        <f t="shared" si="139"/>
        <v>NO</v>
      </c>
      <c r="CB104" s="244" t="str">
        <f t="shared" si="140"/>
        <v>NO</v>
      </c>
      <c r="CC104" s="244" t="str">
        <f t="shared" si="141"/>
        <v>NO</v>
      </c>
      <c r="CD104" s="244" t="str">
        <f t="shared" si="112"/>
        <v>NO</v>
      </c>
      <c r="CE104" s="1" t="str">
        <f t="shared" si="113"/>
        <v>NO</v>
      </c>
      <c r="CF104" s="1" t="str">
        <f t="shared" si="114"/>
        <v>NO</v>
      </c>
      <c r="CG104" s="1" t="str">
        <f t="shared" si="115"/>
        <v>NO</v>
      </c>
      <c r="CH104" s="1" t="str">
        <f t="shared" si="116"/>
        <v>NO</v>
      </c>
      <c r="CI104" s="244" t="str">
        <f t="shared" si="142"/>
        <v>NO</v>
      </c>
      <c r="CJ104" s="244" t="str">
        <f t="shared" si="143"/>
        <v>NO</v>
      </c>
      <c r="CK104" s="244" t="str">
        <f t="shared" si="144"/>
        <v>NO</v>
      </c>
      <c r="CL104" s="244" t="str">
        <f t="shared" si="145"/>
        <v>NO</v>
      </c>
      <c r="CM104" s="244" t="str">
        <f t="shared" si="146"/>
        <v>NO</v>
      </c>
      <c r="CN104" s="244" t="str">
        <f t="shared" si="147"/>
        <v>NO</v>
      </c>
      <c r="CO104" s="244" t="str">
        <f t="shared" si="148"/>
        <v>NO</v>
      </c>
      <c r="CP104" s="244" t="str">
        <f t="shared" si="149"/>
        <v>NO</v>
      </c>
      <c r="CQ104" s="244" t="str">
        <f t="shared" si="150"/>
        <v>NO</v>
      </c>
      <c r="CR104" s="244" t="str">
        <f t="shared" si="151"/>
        <v>NO</v>
      </c>
    </row>
    <row r="105" spans="1:96">
      <c r="A105" s="64"/>
      <c r="B105" s="15"/>
      <c r="C105" s="15"/>
      <c r="D105" s="15"/>
      <c r="E105" s="15"/>
      <c r="F105" s="15"/>
      <c r="G105" s="15"/>
      <c r="H105" s="65"/>
      <c r="I105" s="313" t="s">
        <v>13</v>
      </c>
      <c r="J105" s="6">
        <v>0.44647509560896198</v>
      </c>
      <c r="K105" s="6">
        <v>0.453920000352947</v>
      </c>
      <c r="L105" s="6">
        <v>9.9604904038089706E-2</v>
      </c>
      <c r="M105" s="6">
        <v>0.46701226086303199</v>
      </c>
      <c r="N105" s="6">
        <v>0.48005879994295803</v>
      </c>
      <c r="O105" s="6">
        <v>5.2928939194009698E-2</v>
      </c>
      <c r="P105" s="6">
        <v>5.2414305587377301E-2</v>
      </c>
      <c r="Q105" s="6">
        <v>0.82840836211422697</v>
      </c>
      <c r="R105" s="6">
        <v>0.119177332298395</v>
      </c>
      <c r="S105" s="6">
        <v>4.6357775991282699E-2</v>
      </c>
      <c r="T105" s="6">
        <v>0.30371132976616699</v>
      </c>
      <c r="U105" s="6">
        <v>0.64993089424255002</v>
      </c>
      <c r="V105" s="6">
        <v>0.59838667155042702</v>
      </c>
      <c r="W105" s="6">
        <v>0.38785107212061098</v>
      </c>
      <c r="X105" s="6">
        <v>1.37622563289611E-2</v>
      </c>
      <c r="Y105" s="6">
        <v>0.23754847073374599</v>
      </c>
      <c r="Z105" s="6">
        <v>0.731214856570091</v>
      </c>
      <c r="AA105" s="6">
        <v>3.1236672696161899E-2</v>
      </c>
      <c r="AB105" s="6">
        <v>0.80207926463271095</v>
      </c>
      <c r="AC105" s="6">
        <v>1.8840778856240002E-2</v>
      </c>
      <c r="AD105" s="6">
        <v>0.17907995651104799</v>
      </c>
      <c r="AE105" s="6">
        <v>0.93180212231508097</v>
      </c>
      <c r="AF105" s="6">
        <v>1.7765616662483798E-2</v>
      </c>
      <c r="AG105" s="310">
        <v>5.0432261022435101E-2</v>
      </c>
      <c r="AH105" s="211">
        <v>1.623</v>
      </c>
      <c r="AI105" s="211">
        <v>2.3650000000000002</v>
      </c>
      <c r="AJ105" s="212">
        <v>5.7880000000000003</v>
      </c>
      <c r="AK105" s="210">
        <v>1.589</v>
      </c>
      <c r="AL105" s="210">
        <v>2.4630000000000001</v>
      </c>
      <c r="AM105" s="210">
        <v>5.8310000000000004</v>
      </c>
      <c r="AN105" s="203"/>
      <c r="AO105" s="203"/>
      <c r="AP105" s="203"/>
      <c r="AQ105" s="203"/>
      <c r="AR105" s="203">
        <f t="shared" ref="AR105:AR112" si="188">$AN$16*0.81818182</f>
        <v>0.69692727427599999</v>
      </c>
      <c r="AS105" s="203">
        <f t="shared" ref="AS105:AS112" si="189">$AN$16</f>
        <v>0.8518</v>
      </c>
      <c r="AT105" s="203">
        <f t="shared" ref="AT105:AT112" si="190">$AN$16*1.22222222</f>
        <v>1.041088886996</v>
      </c>
      <c r="AU105" s="203">
        <f t="shared" ref="AU105:AU112" si="191">$AO$16*0.81818182</f>
        <v>1.8303545495219997</v>
      </c>
      <c r="AV105" s="203">
        <f t="shared" ref="AV105:AV112" si="192">$AO$16</f>
        <v>2.2370999999999999</v>
      </c>
      <c r="AW105" s="203">
        <f t="shared" ref="AW105:AW112" si="193">$AO$16*1.22222222</f>
        <v>2.7342333283619995</v>
      </c>
      <c r="AX105" s="203">
        <f t="shared" ref="AX105:AX112" si="194">$AP$16*0.81818182</f>
        <v>4.4007545552340002</v>
      </c>
      <c r="AY105" s="203">
        <f t="shared" ref="AY105:AY112" si="195">$AP$16</f>
        <v>5.3787000000000003</v>
      </c>
      <c r="AZ105" s="203">
        <f t="shared" ref="AZ105:AZ112" si="196">$AP$16*1.22222222</f>
        <v>6.5739666547139999</v>
      </c>
      <c r="BB105" s="1" t="str">
        <f t="shared" si="117"/>
        <v>P</v>
      </c>
      <c r="BC105" s="1" t="str">
        <f t="shared" si="118"/>
        <v>NA</v>
      </c>
      <c r="BD105" s="1" t="str">
        <f t="shared" si="119"/>
        <v>NA</v>
      </c>
      <c r="BE105" s="1" t="str">
        <f t="shared" si="120"/>
        <v>NO</v>
      </c>
      <c r="BF105" s="1" t="str">
        <f t="shared" si="121"/>
        <v>NO</v>
      </c>
      <c r="BG105" s="1" t="str">
        <f t="shared" si="122"/>
        <v>NO</v>
      </c>
      <c r="BH105" s="1" t="str">
        <f t="shared" si="123"/>
        <v>NO</v>
      </c>
      <c r="BJ105" s="12">
        <v>5</v>
      </c>
      <c r="BK105" s="1" t="str">
        <f t="shared" si="124"/>
        <v>P</v>
      </c>
      <c r="BL105" s="1" t="str">
        <f t="shared" si="125"/>
        <v>NA</v>
      </c>
      <c r="BM105" s="1" t="str">
        <f t="shared" si="126"/>
        <v>NA</v>
      </c>
      <c r="BN105" s="1" t="str">
        <f t="shared" si="127"/>
        <v>NO</v>
      </c>
      <c r="BO105" s="1" t="str">
        <f t="shared" si="128"/>
        <v>NO</v>
      </c>
      <c r="BP105" s="1" t="str">
        <f t="shared" si="129"/>
        <v>NO</v>
      </c>
      <c r="BQ105" s="1" t="str">
        <f t="shared" si="130"/>
        <v>NO</v>
      </c>
      <c r="BS105" s="1" t="str">
        <f t="shared" si="131"/>
        <v>TN</v>
      </c>
      <c r="BT105" s="1" t="str">
        <f t="shared" si="132"/>
        <v>TN</v>
      </c>
      <c r="BU105" s="1" t="str">
        <f t="shared" si="133"/>
        <v>TN</v>
      </c>
      <c r="BV105" s="1" t="str">
        <f t="shared" si="134"/>
        <v>NO</v>
      </c>
      <c r="BW105" s="1" t="str">
        <f t="shared" si="135"/>
        <v>NO</v>
      </c>
      <c r="BX105" s="1" t="str">
        <f t="shared" si="136"/>
        <v>NO</v>
      </c>
      <c r="BY105" s="244" t="str">
        <f t="shared" si="137"/>
        <v>YES</v>
      </c>
      <c r="BZ105" s="244" t="str">
        <f t="shared" si="138"/>
        <v>NO</v>
      </c>
      <c r="CA105" s="244" t="str">
        <f t="shared" si="139"/>
        <v>NO</v>
      </c>
      <c r="CB105" s="244" t="str">
        <f t="shared" si="140"/>
        <v>NO</v>
      </c>
      <c r="CC105" s="244" t="str">
        <f t="shared" si="141"/>
        <v>NO</v>
      </c>
      <c r="CD105" s="244" t="str">
        <f t="shared" si="112"/>
        <v>NO</v>
      </c>
      <c r="CE105" s="1" t="str">
        <f t="shared" si="113"/>
        <v>NO</v>
      </c>
      <c r="CF105" s="1" t="str">
        <f t="shared" si="114"/>
        <v>NO</v>
      </c>
      <c r="CG105" s="1" t="str">
        <f t="shared" si="115"/>
        <v>NO</v>
      </c>
      <c r="CH105" s="1" t="str">
        <f t="shared" si="116"/>
        <v>NO</v>
      </c>
      <c r="CI105" s="244" t="str">
        <f t="shared" si="142"/>
        <v>NO</v>
      </c>
      <c r="CJ105" s="244" t="str">
        <f t="shared" si="143"/>
        <v>NO</v>
      </c>
      <c r="CK105" s="244" t="str">
        <f t="shared" si="144"/>
        <v>NO</v>
      </c>
      <c r="CL105" s="244" t="str">
        <f t="shared" si="145"/>
        <v>NO</v>
      </c>
      <c r="CM105" s="244" t="str">
        <f t="shared" si="146"/>
        <v>NO</v>
      </c>
      <c r="CN105" s="244" t="str">
        <f t="shared" si="147"/>
        <v>NO</v>
      </c>
      <c r="CO105" s="244" t="str">
        <f t="shared" si="148"/>
        <v>NO</v>
      </c>
      <c r="CP105" s="244" t="str">
        <f t="shared" si="149"/>
        <v>NO</v>
      </c>
      <c r="CQ105" s="244" t="str">
        <f t="shared" si="150"/>
        <v>NO</v>
      </c>
      <c r="CR105" s="244" t="str">
        <f t="shared" si="151"/>
        <v>NO</v>
      </c>
    </row>
    <row r="106" spans="1:96">
      <c r="A106" s="64"/>
      <c r="B106" s="15"/>
      <c r="C106" s="15"/>
      <c r="D106" s="15"/>
      <c r="E106" s="15"/>
      <c r="F106" s="15"/>
      <c r="G106" s="15"/>
      <c r="H106" s="65"/>
      <c r="I106" s="313" t="s">
        <v>14</v>
      </c>
      <c r="J106" s="6">
        <v>0.92948283028600498</v>
      </c>
      <c r="K106" s="6">
        <v>4.4751352587439001E-2</v>
      </c>
      <c r="L106" s="6">
        <v>2.5765817126555599E-2</v>
      </c>
      <c r="M106" s="6">
        <v>0.21747908953821801</v>
      </c>
      <c r="N106" s="6">
        <v>0.71633147632330196</v>
      </c>
      <c r="O106" s="6">
        <v>6.6189434138478997E-2</v>
      </c>
      <c r="P106" s="6">
        <v>0.35659357191866298</v>
      </c>
      <c r="Q106" s="6">
        <v>0.41718545617063002</v>
      </c>
      <c r="R106" s="6">
        <v>0.226220971910706</v>
      </c>
      <c r="S106" s="6">
        <v>0.41129723153804199</v>
      </c>
      <c r="T106" s="6">
        <v>0.506094957515826</v>
      </c>
      <c r="U106" s="6">
        <v>8.2607810946131205E-2</v>
      </c>
      <c r="V106" s="6">
        <v>0.38814222066996701</v>
      </c>
      <c r="W106" s="6">
        <v>0.20597958724617199</v>
      </c>
      <c r="X106" s="6">
        <v>0.40587819208386</v>
      </c>
      <c r="Y106" s="6">
        <v>0.67750118778148205</v>
      </c>
      <c r="Z106" s="6">
        <v>0.24234390885641799</v>
      </c>
      <c r="AA106" s="6">
        <v>8.0154903362099503E-2</v>
      </c>
      <c r="AB106" s="6">
        <v>0.15519775270362299</v>
      </c>
      <c r="AC106" s="6">
        <v>0.50490382639954201</v>
      </c>
      <c r="AD106" s="6">
        <v>0.33989842089683397</v>
      </c>
      <c r="AE106" s="6">
        <v>0.39927554901370699</v>
      </c>
      <c r="AF106" s="6">
        <v>0.27514506874260197</v>
      </c>
      <c r="AG106" s="310">
        <v>0.32557938224368999</v>
      </c>
      <c r="AH106" s="211">
        <v>1.0469999999999999</v>
      </c>
      <c r="AI106" s="211">
        <v>2.6869999999999998</v>
      </c>
      <c r="AJ106" s="212">
        <v>6.1159999999999997</v>
      </c>
      <c r="AK106" s="210">
        <v>1.024</v>
      </c>
      <c r="AL106" s="210">
        <v>2.6880000000000002</v>
      </c>
      <c r="AM106" s="210">
        <v>5.94</v>
      </c>
      <c r="AN106" s="203"/>
      <c r="AO106" s="203"/>
      <c r="AP106" s="203"/>
      <c r="AQ106" s="203"/>
      <c r="AR106" s="203">
        <f t="shared" si="188"/>
        <v>0.69692727427599999</v>
      </c>
      <c r="AS106" s="203">
        <f t="shared" si="189"/>
        <v>0.8518</v>
      </c>
      <c r="AT106" s="203">
        <f t="shared" si="190"/>
        <v>1.041088886996</v>
      </c>
      <c r="AU106" s="203">
        <f t="shared" si="191"/>
        <v>1.8303545495219997</v>
      </c>
      <c r="AV106" s="203">
        <f t="shared" si="192"/>
        <v>2.2370999999999999</v>
      </c>
      <c r="AW106" s="203">
        <f t="shared" si="193"/>
        <v>2.7342333283619995</v>
      </c>
      <c r="AX106" s="203">
        <f t="shared" si="194"/>
        <v>4.4007545552340002</v>
      </c>
      <c r="AY106" s="203">
        <f t="shared" si="195"/>
        <v>5.3787000000000003</v>
      </c>
      <c r="AZ106" s="203">
        <f t="shared" si="196"/>
        <v>6.5739666547139999</v>
      </c>
      <c r="BB106" s="1" t="str">
        <f t="shared" si="117"/>
        <v>P</v>
      </c>
      <c r="BC106" s="1" t="str">
        <f t="shared" si="118"/>
        <v>NA</v>
      </c>
      <c r="BD106" s="1" t="str">
        <f t="shared" si="119"/>
        <v>NA</v>
      </c>
      <c r="BE106" s="1" t="str">
        <f t="shared" si="120"/>
        <v>NO</v>
      </c>
      <c r="BF106" s="1" t="str">
        <f t="shared" si="121"/>
        <v>NO</v>
      </c>
      <c r="BG106" s="1" t="str">
        <f t="shared" si="122"/>
        <v>NO</v>
      </c>
      <c r="BH106" s="1" t="str">
        <f t="shared" si="123"/>
        <v>NO</v>
      </c>
      <c r="BJ106" s="12">
        <v>13</v>
      </c>
      <c r="BK106" s="1" t="str">
        <f t="shared" si="124"/>
        <v>NA</v>
      </c>
      <c r="BL106" s="1" t="str">
        <f t="shared" si="125"/>
        <v>NA</v>
      </c>
      <c r="BM106" s="1" t="str">
        <f t="shared" si="126"/>
        <v>NA</v>
      </c>
      <c r="BN106" s="1" t="str">
        <f t="shared" si="127"/>
        <v>NO</v>
      </c>
      <c r="BO106" s="1" t="str">
        <f t="shared" si="128"/>
        <v>NO</v>
      </c>
      <c r="BP106" s="1" t="str">
        <f t="shared" si="129"/>
        <v>NO</v>
      </c>
      <c r="BQ106" s="1" t="str">
        <f t="shared" si="130"/>
        <v>YES</v>
      </c>
      <c r="BS106" s="1" t="str">
        <f t="shared" si="131"/>
        <v>TN</v>
      </c>
      <c r="BT106" s="1" t="str">
        <f t="shared" si="132"/>
        <v>TN</v>
      </c>
      <c r="BU106" s="1" t="str">
        <f t="shared" si="133"/>
        <v>TN</v>
      </c>
      <c r="BV106" s="1" t="str">
        <f t="shared" si="134"/>
        <v>NO</v>
      </c>
      <c r="BW106" s="1" t="str">
        <f t="shared" si="135"/>
        <v>NO</v>
      </c>
      <c r="BX106" s="1" t="str">
        <f t="shared" si="136"/>
        <v>NO</v>
      </c>
      <c r="BY106" s="244" t="str">
        <f t="shared" si="137"/>
        <v>YES</v>
      </c>
      <c r="BZ106" s="244" t="str">
        <f t="shared" si="138"/>
        <v>NO</v>
      </c>
      <c r="CA106" s="244" t="str">
        <f t="shared" si="139"/>
        <v>NO</v>
      </c>
      <c r="CB106" s="244" t="str">
        <f t="shared" si="140"/>
        <v>NO</v>
      </c>
      <c r="CC106" s="244" t="str">
        <f t="shared" si="141"/>
        <v>NO</v>
      </c>
      <c r="CD106" s="244" t="str">
        <f t="shared" si="112"/>
        <v>NO</v>
      </c>
      <c r="CE106" s="1" t="str">
        <f t="shared" si="113"/>
        <v>NO</v>
      </c>
      <c r="CF106" s="1" t="str">
        <f t="shared" si="114"/>
        <v>NO</v>
      </c>
      <c r="CG106" s="1" t="str">
        <f t="shared" si="115"/>
        <v>NO</v>
      </c>
      <c r="CH106" s="1" t="str">
        <f t="shared" si="116"/>
        <v>NO</v>
      </c>
      <c r="CI106" s="244" t="str">
        <f t="shared" si="142"/>
        <v>NO</v>
      </c>
      <c r="CJ106" s="244" t="str">
        <f t="shared" si="143"/>
        <v>NO</v>
      </c>
      <c r="CK106" s="244" t="str">
        <f t="shared" si="144"/>
        <v>NO</v>
      </c>
      <c r="CL106" s="244" t="str">
        <f t="shared" si="145"/>
        <v>NO</v>
      </c>
      <c r="CM106" s="244" t="str">
        <f t="shared" si="146"/>
        <v>NO</v>
      </c>
      <c r="CN106" s="244" t="str">
        <f t="shared" si="147"/>
        <v>NO</v>
      </c>
      <c r="CO106" s="244" t="str">
        <f t="shared" si="148"/>
        <v>NO</v>
      </c>
      <c r="CP106" s="244" t="str">
        <f t="shared" si="149"/>
        <v>NO</v>
      </c>
      <c r="CQ106" s="244" t="str">
        <f t="shared" si="150"/>
        <v>NO</v>
      </c>
      <c r="CR106" s="244" t="str">
        <f t="shared" si="151"/>
        <v>NO</v>
      </c>
    </row>
    <row r="107" spans="1:96">
      <c r="A107" s="64"/>
      <c r="B107" s="15"/>
      <c r="C107" s="15"/>
      <c r="D107" s="15"/>
      <c r="E107" s="15"/>
      <c r="F107" s="15"/>
      <c r="G107" s="15"/>
      <c r="H107" s="65"/>
      <c r="I107" s="313" t="s">
        <v>15</v>
      </c>
      <c r="J107" s="6">
        <v>3.70256172824854E-2</v>
      </c>
      <c r="K107" s="6">
        <v>0.84355214255645405</v>
      </c>
      <c r="L107" s="6">
        <v>0.119422240161059</v>
      </c>
      <c r="M107" s="6">
        <v>4.4345123561963198E-2</v>
      </c>
      <c r="N107" s="6">
        <v>0.39377453610459801</v>
      </c>
      <c r="O107" s="6">
        <v>0.56188034033343803</v>
      </c>
      <c r="P107" s="6">
        <v>0.33392172515754898</v>
      </c>
      <c r="Q107" s="6">
        <v>0.58252991100205398</v>
      </c>
      <c r="R107" s="6">
        <v>8.3548363840396295E-2</v>
      </c>
      <c r="S107" s="6">
        <v>0.50322561755999795</v>
      </c>
      <c r="T107" s="6">
        <v>0.47080629414632702</v>
      </c>
      <c r="U107" s="6">
        <v>2.59680882936742E-2</v>
      </c>
      <c r="V107" s="6">
        <v>1.2901346334019501E-2</v>
      </c>
      <c r="W107" s="6">
        <v>4.1875053712984701E-2</v>
      </c>
      <c r="X107" s="6">
        <v>0.94522359995299499</v>
      </c>
      <c r="Y107" s="6">
        <v>0.49967754947910997</v>
      </c>
      <c r="Z107" s="6">
        <v>0.34746892804679902</v>
      </c>
      <c r="AA107" s="6">
        <v>0.15285352247408901</v>
      </c>
      <c r="AB107" s="6">
        <v>0.57624304962796702</v>
      </c>
      <c r="AC107" s="6">
        <v>0.42238579551324301</v>
      </c>
      <c r="AD107" s="6">
        <v>1.37115485878946E-3</v>
      </c>
      <c r="AE107" s="6">
        <v>0.155912097066503</v>
      </c>
      <c r="AF107" s="6">
        <v>0.83225779308214598</v>
      </c>
      <c r="AG107" s="310">
        <v>1.18301098513496E-2</v>
      </c>
      <c r="AH107" s="211">
        <v>0.93899999999999995</v>
      </c>
      <c r="AI107" s="211">
        <v>3.5630000000000002</v>
      </c>
      <c r="AJ107" s="212">
        <v>5.4050000000000002</v>
      </c>
      <c r="AK107" s="210">
        <v>1.006</v>
      </c>
      <c r="AL107" s="210">
        <v>3.61</v>
      </c>
      <c r="AM107" s="210">
        <v>5.43</v>
      </c>
      <c r="AN107" s="203"/>
      <c r="AO107" s="203"/>
      <c r="AP107" s="203"/>
      <c r="AQ107" s="203"/>
      <c r="AR107" s="203">
        <f t="shared" si="188"/>
        <v>0.69692727427599999</v>
      </c>
      <c r="AS107" s="203">
        <f t="shared" si="189"/>
        <v>0.8518</v>
      </c>
      <c r="AT107" s="203">
        <f t="shared" si="190"/>
        <v>1.041088886996</v>
      </c>
      <c r="AU107" s="203">
        <f t="shared" si="191"/>
        <v>1.8303545495219997</v>
      </c>
      <c r="AV107" s="203">
        <f t="shared" si="192"/>
        <v>2.2370999999999999</v>
      </c>
      <c r="AW107" s="203">
        <f t="shared" si="193"/>
        <v>2.7342333283619995</v>
      </c>
      <c r="AX107" s="203">
        <f t="shared" si="194"/>
        <v>4.4007545552340002</v>
      </c>
      <c r="AY107" s="203">
        <f t="shared" si="195"/>
        <v>5.3787000000000003</v>
      </c>
      <c r="AZ107" s="203">
        <f t="shared" si="196"/>
        <v>6.5739666547139999</v>
      </c>
      <c r="BB107" s="1" t="str">
        <f t="shared" si="117"/>
        <v>NA</v>
      </c>
      <c r="BC107" s="1" t="str">
        <f t="shared" si="118"/>
        <v>P</v>
      </c>
      <c r="BD107" s="1" t="str">
        <f t="shared" si="119"/>
        <v>NA</v>
      </c>
      <c r="BE107" s="1" t="str">
        <f t="shared" si="120"/>
        <v>NO</v>
      </c>
      <c r="BF107" s="1" t="str">
        <f t="shared" si="121"/>
        <v>NO</v>
      </c>
      <c r="BG107" s="1" t="str">
        <f t="shared" si="122"/>
        <v>NO</v>
      </c>
      <c r="BH107" s="1" t="str">
        <f t="shared" si="123"/>
        <v>NO</v>
      </c>
      <c r="BJ107" s="12">
        <v>23</v>
      </c>
      <c r="BK107" s="1" t="str">
        <f t="shared" si="124"/>
        <v>NA</v>
      </c>
      <c r="BL107" s="1" t="str">
        <f t="shared" si="125"/>
        <v>P</v>
      </c>
      <c r="BM107" s="1" t="str">
        <f t="shared" si="126"/>
        <v>NA</v>
      </c>
      <c r="BN107" s="1" t="str">
        <f t="shared" si="127"/>
        <v>NO</v>
      </c>
      <c r="BO107" s="1" t="str">
        <f t="shared" si="128"/>
        <v>NO</v>
      </c>
      <c r="BP107" s="1" t="str">
        <f t="shared" si="129"/>
        <v>NO</v>
      </c>
      <c r="BQ107" s="1" t="str">
        <f t="shared" si="130"/>
        <v>NO</v>
      </c>
      <c r="BS107" s="1" t="str">
        <f t="shared" si="131"/>
        <v>TN</v>
      </c>
      <c r="BT107" s="1" t="str">
        <f t="shared" si="132"/>
        <v>TN</v>
      </c>
      <c r="BU107" s="1" t="str">
        <f t="shared" si="133"/>
        <v>TN</v>
      </c>
      <c r="BV107" s="1" t="str">
        <f t="shared" si="134"/>
        <v>NO</v>
      </c>
      <c r="BW107" s="1" t="str">
        <f t="shared" si="135"/>
        <v>NO</v>
      </c>
      <c r="BX107" s="1" t="str">
        <f t="shared" si="136"/>
        <v>NO</v>
      </c>
      <c r="BY107" s="244" t="str">
        <f t="shared" si="137"/>
        <v>YES</v>
      </c>
      <c r="BZ107" s="244" t="str">
        <f t="shared" si="138"/>
        <v>NO</v>
      </c>
      <c r="CA107" s="244" t="str">
        <f t="shared" si="139"/>
        <v>NO</v>
      </c>
      <c r="CB107" s="244" t="str">
        <f t="shared" si="140"/>
        <v>NO</v>
      </c>
      <c r="CC107" s="244" t="str">
        <f t="shared" si="141"/>
        <v>NO</v>
      </c>
      <c r="CD107" s="244" t="str">
        <f t="shared" si="112"/>
        <v>NO</v>
      </c>
      <c r="CE107" s="1" t="str">
        <f t="shared" si="113"/>
        <v>NO</v>
      </c>
      <c r="CF107" s="1" t="str">
        <f t="shared" si="114"/>
        <v>NO</v>
      </c>
      <c r="CG107" s="1" t="str">
        <f t="shared" si="115"/>
        <v>NO</v>
      </c>
      <c r="CH107" s="1" t="str">
        <f t="shared" si="116"/>
        <v>NO</v>
      </c>
      <c r="CI107" s="244" t="str">
        <f t="shared" si="142"/>
        <v>NO</v>
      </c>
      <c r="CJ107" s="244" t="str">
        <f t="shared" si="143"/>
        <v>NO</v>
      </c>
      <c r="CK107" s="244" t="str">
        <f t="shared" si="144"/>
        <v>NO</v>
      </c>
      <c r="CL107" s="244" t="str">
        <f t="shared" si="145"/>
        <v>NO</v>
      </c>
      <c r="CM107" s="244" t="str">
        <f t="shared" si="146"/>
        <v>NO</v>
      </c>
      <c r="CN107" s="244" t="str">
        <f t="shared" si="147"/>
        <v>NO</v>
      </c>
      <c r="CO107" s="244" t="str">
        <f t="shared" si="148"/>
        <v>NO</v>
      </c>
      <c r="CP107" s="244" t="str">
        <f t="shared" si="149"/>
        <v>NO</v>
      </c>
      <c r="CQ107" s="244" t="str">
        <f t="shared" si="150"/>
        <v>NO</v>
      </c>
      <c r="CR107" s="244" t="str">
        <f t="shared" si="151"/>
        <v>NO</v>
      </c>
    </row>
    <row r="108" spans="1:96">
      <c r="A108" s="64"/>
      <c r="B108" s="15"/>
      <c r="C108" s="15"/>
      <c r="D108" s="15"/>
      <c r="E108" s="15"/>
      <c r="F108" s="15"/>
      <c r="G108" s="15"/>
      <c r="H108" s="65"/>
      <c r="I108" s="313" t="s">
        <v>16</v>
      </c>
      <c r="J108" s="6">
        <v>0.23217218860955999</v>
      </c>
      <c r="K108" s="6">
        <v>0.71521540229216496</v>
      </c>
      <c r="L108" s="6">
        <v>5.2612409098274297E-2</v>
      </c>
      <c r="M108" s="6">
        <v>0.79942156483804705</v>
      </c>
      <c r="N108" s="6">
        <v>7.3855834415343602E-2</v>
      </c>
      <c r="O108" s="6">
        <v>0.12672260074660899</v>
      </c>
      <c r="P108" s="6">
        <v>0.61062928069323197</v>
      </c>
      <c r="Q108" s="6">
        <v>0.35215661547079602</v>
      </c>
      <c r="R108" s="6">
        <v>3.72141038359705E-2</v>
      </c>
      <c r="S108" s="6">
        <v>0.18812618024636801</v>
      </c>
      <c r="T108" s="6">
        <v>0.68487281723972804</v>
      </c>
      <c r="U108" s="6">
        <v>0.12700100251390201</v>
      </c>
      <c r="V108" s="6">
        <v>0.92432802320241603</v>
      </c>
      <c r="W108" s="6">
        <v>3.21316654406689E-3</v>
      </c>
      <c r="X108" s="6">
        <v>7.24588102535169E-2</v>
      </c>
      <c r="Y108" s="6">
        <v>0.20752623971465001</v>
      </c>
      <c r="Z108" s="6">
        <v>0.26696682447672299</v>
      </c>
      <c r="AA108" s="6">
        <v>0.52550693580862495</v>
      </c>
      <c r="AB108" s="6">
        <v>0.30779734552892601</v>
      </c>
      <c r="AC108" s="6">
        <v>0.61309335989351599</v>
      </c>
      <c r="AD108" s="6">
        <v>7.9109294577557096E-2</v>
      </c>
      <c r="AE108" s="6">
        <v>0.576790810050683</v>
      </c>
      <c r="AF108" s="6">
        <v>0.119193822719526</v>
      </c>
      <c r="AG108" s="310">
        <v>0.304015367229789</v>
      </c>
      <c r="AH108" s="211">
        <v>1.018</v>
      </c>
      <c r="AI108" s="211">
        <v>2.9910000000000001</v>
      </c>
      <c r="AJ108" s="212">
        <v>5.7350000000000003</v>
      </c>
      <c r="AK108" s="210">
        <v>1.0189999999999999</v>
      </c>
      <c r="AL108" s="210">
        <v>2.9710000000000001</v>
      </c>
      <c r="AM108" s="210">
        <v>5.8559999999999999</v>
      </c>
      <c r="AN108" s="203"/>
      <c r="AO108" s="203"/>
      <c r="AP108" s="203"/>
      <c r="AQ108" s="203"/>
      <c r="AR108" s="203">
        <f t="shared" si="188"/>
        <v>0.69692727427599999</v>
      </c>
      <c r="AS108" s="203">
        <f t="shared" si="189"/>
        <v>0.8518</v>
      </c>
      <c r="AT108" s="203">
        <f t="shared" si="190"/>
        <v>1.041088886996</v>
      </c>
      <c r="AU108" s="203">
        <f t="shared" si="191"/>
        <v>1.8303545495219997</v>
      </c>
      <c r="AV108" s="203">
        <f t="shared" si="192"/>
        <v>2.2370999999999999</v>
      </c>
      <c r="AW108" s="203">
        <f t="shared" si="193"/>
        <v>2.7342333283619995</v>
      </c>
      <c r="AX108" s="203">
        <f t="shared" si="194"/>
        <v>4.4007545552340002</v>
      </c>
      <c r="AY108" s="203">
        <f t="shared" si="195"/>
        <v>5.3787000000000003</v>
      </c>
      <c r="AZ108" s="203">
        <f t="shared" si="196"/>
        <v>6.5739666547139999</v>
      </c>
      <c r="BB108" s="1" t="str">
        <f t="shared" si="117"/>
        <v>NA</v>
      </c>
      <c r="BC108" s="1" t="str">
        <f t="shared" si="118"/>
        <v>P</v>
      </c>
      <c r="BD108" s="1" t="str">
        <f t="shared" si="119"/>
        <v>NA</v>
      </c>
      <c r="BE108" s="1" t="str">
        <f t="shared" si="120"/>
        <v>NO</v>
      </c>
      <c r="BF108" s="1" t="str">
        <f t="shared" si="121"/>
        <v>NO</v>
      </c>
      <c r="BG108" s="1" t="str">
        <f t="shared" si="122"/>
        <v>NO</v>
      </c>
      <c r="BH108" s="1" t="str">
        <f t="shared" si="123"/>
        <v>NO</v>
      </c>
      <c r="BJ108" s="12">
        <v>41</v>
      </c>
      <c r="BK108" s="1" t="str">
        <f t="shared" si="124"/>
        <v>NA</v>
      </c>
      <c r="BL108" s="1" t="str">
        <f t="shared" si="125"/>
        <v>P</v>
      </c>
      <c r="BM108" s="1" t="str">
        <f t="shared" si="126"/>
        <v>NA</v>
      </c>
      <c r="BN108" s="1" t="str">
        <f t="shared" si="127"/>
        <v>NO</v>
      </c>
      <c r="BO108" s="1" t="str">
        <f t="shared" si="128"/>
        <v>NO</v>
      </c>
      <c r="BP108" s="1" t="str">
        <f t="shared" si="129"/>
        <v>NO</v>
      </c>
      <c r="BQ108" s="1" t="str">
        <f t="shared" si="130"/>
        <v>NO</v>
      </c>
      <c r="BS108" s="1" t="str">
        <f t="shared" si="131"/>
        <v>TN</v>
      </c>
      <c r="BT108" s="1" t="str">
        <f t="shared" si="132"/>
        <v>TN</v>
      </c>
      <c r="BU108" s="1" t="str">
        <f t="shared" si="133"/>
        <v>TN</v>
      </c>
      <c r="BV108" s="1" t="str">
        <f t="shared" si="134"/>
        <v>NO</v>
      </c>
      <c r="BW108" s="1" t="str">
        <f t="shared" si="135"/>
        <v>NO</v>
      </c>
      <c r="BX108" s="1" t="str">
        <f t="shared" si="136"/>
        <v>NO</v>
      </c>
      <c r="BY108" s="244" t="str">
        <f t="shared" si="137"/>
        <v>YES</v>
      </c>
      <c r="BZ108" s="244" t="str">
        <f t="shared" si="138"/>
        <v>NO</v>
      </c>
      <c r="CA108" s="244" t="str">
        <f t="shared" si="139"/>
        <v>NO</v>
      </c>
      <c r="CB108" s="244" t="str">
        <f t="shared" si="140"/>
        <v>NO</v>
      </c>
      <c r="CC108" s="244" t="str">
        <f t="shared" si="141"/>
        <v>NO</v>
      </c>
      <c r="CD108" s="244" t="str">
        <f t="shared" si="112"/>
        <v>NO</v>
      </c>
      <c r="CE108" s="1" t="str">
        <f t="shared" si="113"/>
        <v>NO</v>
      </c>
      <c r="CF108" s="1" t="str">
        <f t="shared" si="114"/>
        <v>NO</v>
      </c>
      <c r="CG108" s="1" t="str">
        <f t="shared" si="115"/>
        <v>NO</v>
      </c>
      <c r="CH108" s="1" t="str">
        <f t="shared" si="116"/>
        <v>NO</v>
      </c>
      <c r="CI108" s="244" t="str">
        <f t="shared" si="142"/>
        <v>NO</v>
      </c>
      <c r="CJ108" s="244" t="str">
        <f t="shared" si="143"/>
        <v>NO</v>
      </c>
      <c r="CK108" s="244" t="str">
        <f t="shared" si="144"/>
        <v>NO</v>
      </c>
      <c r="CL108" s="244" t="str">
        <f t="shared" si="145"/>
        <v>NO</v>
      </c>
      <c r="CM108" s="244" t="str">
        <f t="shared" si="146"/>
        <v>NO</v>
      </c>
      <c r="CN108" s="244" t="str">
        <f t="shared" si="147"/>
        <v>NO</v>
      </c>
      <c r="CO108" s="244" t="str">
        <f t="shared" si="148"/>
        <v>NO</v>
      </c>
      <c r="CP108" s="244" t="str">
        <f t="shared" si="149"/>
        <v>NO</v>
      </c>
      <c r="CQ108" s="244" t="str">
        <f t="shared" si="150"/>
        <v>NO</v>
      </c>
      <c r="CR108" s="244" t="str">
        <f t="shared" si="151"/>
        <v>NO</v>
      </c>
    </row>
    <row r="109" spans="1:96">
      <c r="A109" s="64"/>
      <c r="B109" s="15"/>
      <c r="C109" s="15"/>
      <c r="D109" s="15"/>
      <c r="E109" s="15"/>
      <c r="F109" s="15"/>
      <c r="G109" s="15"/>
      <c r="H109" s="65"/>
      <c r="I109" s="313" t="s">
        <v>17</v>
      </c>
      <c r="J109" s="6">
        <v>0.75849842345861096</v>
      </c>
      <c r="K109" s="6">
        <v>0.22739122965866301</v>
      </c>
      <c r="L109" s="6">
        <v>1.4110346882724899E-2</v>
      </c>
      <c r="M109" s="6">
        <v>0.55266060664553196</v>
      </c>
      <c r="N109" s="6">
        <v>7.1170700436610198E-3</v>
      </c>
      <c r="O109" s="6">
        <v>0.44022232331080602</v>
      </c>
      <c r="P109" s="6">
        <v>0.228355031720339</v>
      </c>
      <c r="Q109" s="6">
        <v>0.63436086935264302</v>
      </c>
      <c r="R109" s="6">
        <v>0.13728409892701601</v>
      </c>
      <c r="S109" s="6">
        <v>0.56699835357320105</v>
      </c>
      <c r="T109" s="6">
        <v>0.32591578014836198</v>
      </c>
      <c r="U109" s="6">
        <v>0.107085866278436</v>
      </c>
      <c r="V109" s="6">
        <v>0.690644851638892</v>
      </c>
      <c r="W109" s="6">
        <v>0.171316086546701</v>
      </c>
      <c r="X109" s="6">
        <v>0.13803906181440601</v>
      </c>
      <c r="Y109" s="6">
        <v>0.24643453617981501</v>
      </c>
      <c r="Z109" s="6">
        <v>0.67846154079487397</v>
      </c>
      <c r="AA109" s="6">
        <v>7.5103923025310798E-2</v>
      </c>
      <c r="AB109" s="6">
        <v>0.79911774293125104</v>
      </c>
      <c r="AC109" s="6">
        <v>0.14469043030911499</v>
      </c>
      <c r="AD109" s="6">
        <v>5.6191826759633599E-2</v>
      </c>
      <c r="AE109" s="6">
        <v>0.43205982128010101</v>
      </c>
      <c r="AF109" s="6">
        <v>0.19000911254597</v>
      </c>
      <c r="AG109" s="310">
        <v>0.37793106617392802</v>
      </c>
      <c r="AH109" s="211">
        <v>1.083</v>
      </c>
      <c r="AI109" s="211">
        <v>2.5329999999999999</v>
      </c>
      <c r="AJ109" s="212">
        <v>5.7480000000000002</v>
      </c>
      <c r="AK109" s="210">
        <v>1.0629999999999999</v>
      </c>
      <c r="AL109" s="210">
        <v>2.5750000000000002</v>
      </c>
      <c r="AM109" s="210">
        <v>5.7750000000000004</v>
      </c>
      <c r="AN109" s="203"/>
      <c r="AO109" s="203"/>
      <c r="AP109" s="203"/>
      <c r="AQ109" s="203"/>
      <c r="AR109" s="203">
        <f t="shared" si="188"/>
        <v>0.69692727427599999</v>
      </c>
      <c r="AS109" s="203">
        <f t="shared" si="189"/>
        <v>0.8518</v>
      </c>
      <c r="AT109" s="203">
        <f t="shared" si="190"/>
        <v>1.041088886996</v>
      </c>
      <c r="AU109" s="203">
        <f t="shared" si="191"/>
        <v>1.8303545495219997</v>
      </c>
      <c r="AV109" s="203">
        <f t="shared" si="192"/>
        <v>2.2370999999999999</v>
      </c>
      <c r="AW109" s="203">
        <f t="shared" si="193"/>
        <v>2.7342333283619995</v>
      </c>
      <c r="AX109" s="203">
        <f t="shared" si="194"/>
        <v>4.4007545552340002</v>
      </c>
      <c r="AY109" s="203">
        <f t="shared" si="195"/>
        <v>5.3787000000000003</v>
      </c>
      <c r="AZ109" s="203">
        <f t="shared" si="196"/>
        <v>6.5739666547139999</v>
      </c>
      <c r="BB109" s="1" t="str">
        <f t="shared" si="117"/>
        <v>P</v>
      </c>
      <c r="BC109" s="1" t="str">
        <f t="shared" si="118"/>
        <v>NA</v>
      </c>
      <c r="BD109" s="1" t="str">
        <f t="shared" si="119"/>
        <v>NA</v>
      </c>
      <c r="BE109" s="1" t="str">
        <f t="shared" si="120"/>
        <v>NO</v>
      </c>
      <c r="BF109" s="1" t="str">
        <f t="shared" si="121"/>
        <v>NO</v>
      </c>
      <c r="BG109" s="1" t="str">
        <f t="shared" si="122"/>
        <v>NO</v>
      </c>
      <c r="BH109" s="1" t="str">
        <f t="shared" si="123"/>
        <v>NO</v>
      </c>
      <c r="BJ109" s="12">
        <v>14</v>
      </c>
      <c r="BK109" s="1" t="str">
        <f t="shared" si="124"/>
        <v>P</v>
      </c>
      <c r="BL109" s="1" t="str">
        <f t="shared" si="125"/>
        <v>NA</v>
      </c>
      <c r="BM109" s="1" t="str">
        <f t="shared" si="126"/>
        <v>NA</v>
      </c>
      <c r="BN109" s="1" t="str">
        <f t="shared" si="127"/>
        <v>NO</v>
      </c>
      <c r="BO109" s="1" t="str">
        <f t="shared" si="128"/>
        <v>NO</v>
      </c>
      <c r="BP109" s="1" t="str">
        <f t="shared" si="129"/>
        <v>NO</v>
      </c>
      <c r="BQ109" s="1" t="str">
        <f t="shared" si="130"/>
        <v>NO</v>
      </c>
      <c r="BS109" s="1" t="str">
        <f t="shared" si="131"/>
        <v>TN</v>
      </c>
      <c r="BT109" s="1" t="str">
        <f t="shared" si="132"/>
        <v>TN</v>
      </c>
      <c r="BU109" s="1" t="str">
        <f t="shared" si="133"/>
        <v>TN</v>
      </c>
      <c r="BV109" s="1" t="str">
        <f t="shared" si="134"/>
        <v>NO</v>
      </c>
      <c r="BW109" s="1" t="str">
        <f t="shared" si="135"/>
        <v>NO</v>
      </c>
      <c r="BX109" s="1" t="str">
        <f t="shared" si="136"/>
        <v>NO</v>
      </c>
      <c r="BY109" s="244" t="str">
        <f t="shared" si="137"/>
        <v>YES</v>
      </c>
      <c r="BZ109" s="244" t="str">
        <f t="shared" si="138"/>
        <v>NO</v>
      </c>
      <c r="CA109" s="244" t="str">
        <f t="shared" si="139"/>
        <v>NO</v>
      </c>
      <c r="CB109" s="244" t="str">
        <f t="shared" si="140"/>
        <v>NO</v>
      </c>
      <c r="CC109" s="244" t="str">
        <f t="shared" si="141"/>
        <v>NO</v>
      </c>
      <c r="CD109" s="244" t="str">
        <f t="shared" si="112"/>
        <v>NO</v>
      </c>
      <c r="CE109" s="1" t="str">
        <f t="shared" si="113"/>
        <v>NO</v>
      </c>
      <c r="CF109" s="1" t="str">
        <f t="shared" si="114"/>
        <v>NO</v>
      </c>
      <c r="CG109" s="1" t="str">
        <f t="shared" si="115"/>
        <v>NO</v>
      </c>
      <c r="CH109" s="1" t="str">
        <f t="shared" si="116"/>
        <v>NO</v>
      </c>
      <c r="CI109" s="244" t="str">
        <f t="shared" si="142"/>
        <v>NO</v>
      </c>
      <c r="CJ109" s="244" t="str">
        <f t="shared" si="143"/>
        <v>NO</v>
      </c>
      <c r="CK109" s="244" t="str">
        <f t="shared" si="144"/>
        <v>NO</v>
      </c>
      <c r="CL109" s="244" t="str">
        <f t="shared" si="145"/>
        <v>NO</v>
      </c>
      <c r="CM109" s="244" t="str">
        <f t="shared" si="146"/>
        <v>NO</v>
      </c>
      <c r="CN109" s="244" t="str">
        <f t="shared" si="147"/>
        <v>NO</v>
      </c>
      <c r="CO109" s="244" t="str">
        <f t="shared" si="148"/>
        <v>NO</v>
      </c>
      <c r="CP109" s="244" t="str">
        <f t="shared" si="149"/>
        <v>NO</v>
      </c>
      <c r="CQ109" s="244" t="str">
        <f t="shared" si="150"/>
        <v>NO</v>
      </c>
      <c r="CR109" s="244" t="str">
        <f t="shared" si="151"/>
        <v>NO</v>
      </c>
    </row>
    <row r="110" spans="1:96">
      <c r="A110" s="64"/>
      <c r="B110" s="15"/>
      <c r="C110" s="15"/>
      <c r="D110" s="15"/>
      <c r="E110" s="15"/>
      <c r="F110" s="15"/>
      <c r="G110" s="15"/>
      <c r="H110" s="65"/>
      <c r="I110" s="313" t="s">
        <v>18</v>
      </c>
      <c r="J110" s="6">
        <v>9.2798640625237003E-2</v>
      </c>
      <c r="K110" s="6">
        <v>0.85212001700274997</v>
      </c>
      <c r="L110" s="6">
        <v>5.5081342372012301E-2</v>
      </c>
      <c r="M110" s="6">
        <v>0.88080128581597195</v>
      </c>
      <c r="N110" s="6">
        <v>2.1369512572955102E-3</v>
      </c>
      <c r="O110" s="6">
        <v>0.117061762926731</v>
      </c>
      <c r="P110" s="6">
        <v>0.68396574089614703</v>
      </c>
      <c r="Q110" s="6">
        <v>0.313836876117849</v>
      </c>
      <c r="R110" s="6">
        <v>2.1973829860028001E-3</v>
      </c>
      <c r="S110" s="6">
        <v>0.34957961694900302</v>
      </c>
      <c r="T110" s="6">
        <v>0.305521486946009</v>
      </c>
      <c r="U110" s="6">
        <v>0.34489889610498597</v>
      </c>
      <c r="V110" s="6">
        <v>9.9438602940515305E-2</v>
      </c>
      <c r="W110" s="6">
        <v>0.22383409242396099</v>
      </c>
      <c r="X110" s="6">
        <v>0.676727304635522</v>
      </c>
      <c r="Y110" s="6">
        <v>0.17616088061512999</v>
      </c>
      <c r="Z110" s="6">
        <v>0.642192063426964</v>
      </c>
      <c r="AA110" s="6">
        <v>0.18164705595790501</v>
      </c>
      <c r="AB110" s="6">
        <v>2.76471101148714E-2</v>
      </c>
      <c r="AC110" s="6">
        <v>0.93897429379020203</v>
      </c>
      <c r="AD110" s="6">
        <v>3.3378596094926098E-2</v>
      </c>
      <c r="AE110" s="6">
        <v>0.86824101701523504</v>
      </c>
      <c r="AF110" s="6">
        <v>0.12060597790415301</v>
      </c>
      <c r="AG110" s="310">
        <v>1.11530050806109E-2</v>
      </c>
      <c r="AH110" s="211">
        <v>1.177</v>
      </c>
      <c r="AI110" s="211">
        <v>3.2890000000000001</v>
      </c>
      <c r="AJ110" s="212">
        <v>5.3920000000000003</v>
      </c>
      <c r="AK110" s="210">
        <v>1.1259999999999999</v>
      </c>
      <c r="AL110" s="210">
        <v>3.2949999999999999</v>
      </c>
      <c r="AM110" s="210">
        <v>5.39</v>
      </c>
      <c r="AN110" s="203"/>
      <c r="AO110" s="203"/>
      <c r="AP110" s="203"/>
      <c r="AQ110" s="203"/>
      <c r="AR110" s="203">
        <f t="shared" si="188"/>
        <v>0.69692727427599999</v>
      </c>
      <c r="AS110" s="203">
        <f t="shared" si="189"/>
        <v>0.8518</v>
      </c>
      <c r="AT110" s="203">
        <f t="shared" si="190"/>
        <v>1.041088886996</v>
      </c>
      <c r="AU110" s="203">
        <f t="shared" si="191"/>
        <v>1.8303545495219997</v>
      </c>
      <c r="AV110" s="203">
        <f t="shared" si="192"/>
        <v>2.2370999999999999</v>
      </c>
      <c r="AW110" s="203">
        <f t="shared" si="193"/>
        <v>2.7342333283619995</v>
      </c>
      <c r="AX110" s="203">
        <f t="shared" si="194"/>
        <v>4.4007545552340002</v>
      </c>
      <c r="AY110" s="203">
        <f t="shared" si="195"/>
        <v>5.3787000000000003</v>
      </c>
      <c r="AZ110" s="203">
        <f t="shared" si="196"/>
        <v>6.5739666547139999</v>
      </c>
      <c r="BB110" s="1" t="str">
        <f t="shared" si="117"/>
        <v>P</v>
      </c>
      <c r="BC110" s="1" t="str">
        <f t="shared" si="118"/>
        <v>P</v>
      </c>
      <c r="BD110" s="1" t="str">
        <f t="shared" si="119"/>
        <v>NA</v>
      </c>
      <c r="BE110" s="1" t="str">
        <f t="shared" si="120"/>
        <v>NO</v>
      </c>
      <c r="BF110" s="1" t="str">
        <f t="shared" si="121"/>
        <v>NO</v>
      </c>
      <c r="BG110" s="1" t="str">
        <f t="shared" si="122"/>
        <v>NO</v>
      </c>
      <c r="BH110" s="1" t="str">
        <f t="shared" si="123"/>
        <v>NO</v>
      </c>
      <c r="BJ110" s="12">
        <v>3</v>
      </c>
      <c r="BK110" s="1" t="str">
        <f t="shared" si="124"/>
        <v>P</v>
      </c>
      <c r="BL110" s="1" t="str">
        <f t="shared" si="125"/>
        <v>P</v>
      </c>
      <c r="BM110" s="1" t="str">
        <f t="shared" si="126"/>
        <v>NA</v>
      </c>
      <c r="BN110" s="1" t="str">
        <f t="shared" si="127"/>
        <v>NO</v>
      </c>
      <c r="BO110" s="1" t="str">
        <f t="shared" si="128"/>
        <v>NO</v>
      </c>
      <c r="BP110" s="1" t="str">
        <f t="shared" si="129"/>
        <v>NO</v>
      </c>
      <c r="BQ110" s="1" t="str">
        <f t="shared" si="130"/>
        <v>NO</v>
      </c>
      <c r="BS110" s="1" t="str">
        <f t="shared" si="131"/>
        <v>TN</v>
      </c>
      <c r="BT110" s="1" t="str">
        <f t="shared" si="132"/>
        <v>TN</v>
      </c>
      <c r="BU110" s="1" t="str">
        <f t="shared" si="133"/>
        <v>TN</v>
      </c>
      <c r="BV110" s="1" t="str">
        <f t="shared" si="134"/>
        <v>NO</v>
      </c>
      <c r="BW110" s="1" t="str">
        <f t="shared" si="135"/>
        <v>NO</v>
      </c>
      <c r="BX110" s="1" t="str">
        <f t="shared" si="136"/>
        <v>NO</v>
      </c>
      <c r="BY110" s="244" t="str">
        <f t="shared" si="137"/>
        <v>YES</v>
      </c>
      <c r="BZ110" s="244" t="str">
        <f t="shared" si="138"/>
        <v>NO</v>
      </c>
      <c r="CA110" s="244" t="str">
        <f t="shared" si="139"/>
        <v>NO</v>
      </c>
      <c r="CB110" s="244" t="str">
        <f t="shared" si="140"/>
        <v>NO</v>
      </c>
      <c r="CC110" s="244" t="str">
        <f t="shared" si="141"/>
        <v>NO</v>
      </c>
      <c r="CD110" s="244" t="str">
        <f t="shared" si="112"/>
        <v>NO</v>
      </c>
      <c r="CE110" s="1" t="str">
        <f t="shared" si="113"/>
        <v>NO</v>
      </c>
      <c r="CF110" s="1" t="str">
        <f t="shared" si="114"/>
        <v>NO</v>
      </c>
      <c r="CG110" s="1" t="str">
        <f t="shared" si="115"/>
        <v>NO</v>
      </c>
      <c r="CH110" s="1" t="str">
        <f t="shared" si="116"/>
        <v>NO</v>
      </c>
      <c r="CI110" s="244" t="str">
        <f t="shared" si="142"/>
        <v>NO</v>
      </c>
      <c r="CJ110" s="244" t="str">
        <f t="shared" si="143"/>
        <v>NO</v>
      </c>
      <c r="CK110" s="244" t="str">
        <f t="shared" si="144"/>
        <v>NO</v>
      </c>
      <c r="CL110" s="244" t="str">
        <f t="shared" si="145"/>
        <v>NO</v>
      </c>
      <c r="CM110" s="244" t="str">
        <f t="shared" si="146"/>
        <v>NO</v>
      </c>
      <c r="CN110" s="244" t="str">
        <f t="shared" si="147"/>
        <v>NO</v>
      </c>
      <c r="CO110" s="244" t="str">
        <f t="shared" si="148"/>
        <v>NO</v>
      </c>
      <c r="CP110" s="244" t="str">
        <f t="shared" si="149"/>
        <v>NO</v>
      </c>
      <c r="CQ110" s="244" t="str">
        <f t="shared" si="150"/>
        <v>NO</v>
      </c>
      <c r="CR110" s="244" t="str">
        <f t="shared" si="151"/>
        <v>NO</v>
      </c>
    </row>
    <row r="111" spans="1:96">
      <c r="A111" s="9"/>
      <c r="B111" s="6"/>
      <c r="C111" s="6"/>
      <c r="D111" s="6"/>
      <c r="E111" s="6"/>
      <c r="F111" s="6"/>
      <c r="G111" s="6"/>
      <c r="H111" s="310"/>
      <c r="I111" s="313" t="s">
        <v>19</v>
      </c>
      <c r="J111" s="6">
        <v>0.95917888813987695</v>
      </c>
      <c r="K111" s="6">
        <v>2.03107756331861E-2</v>
      </c>
      <c r="L111" s="6">
        <v>2.05103362269368E-2</v>
      </c>
      <c r="M111" s="6">
        <v>0.92604608804944799</v>
      </c>
      <c r="N111" s="6">
        <v>4.7485762011475099E-2</v>
      </c>
      <c r="O111" s="6">
        <v>2.6468149939076601E-2</v>
      </c>
      <c r="P111" s="6">
        <v>5.0943479417972698E-2</v>
      </c>
      <c r="Q111" s="6">
        <v>0.10498675371711901</v>
      </c>
      <c r="R111" s="6">
        <v>0.84406976686490698</v>
      </c>
      <c r="S111" s="6">
        <v>0.56391452907110295</v>
      </c>
      <c r="T111" s="6">
        <v>8.4576418373819906E-2</v>
      </c>
      <c r="U111" s="6">
        <v>0.35150905255507697</v>
      </c>
      <c r="V111" s="6">
        <v>0.87395274606199203</v>
      </c>
      <c r="W111" s="6">
        <v>9.8083249664153604E-2</v>
      </c>
      <c r="X111" s="6">
        <v>2.79640042738541E-2</v>
      </c>
      <c r="Y111" s="6">
        <v>0.62554227808578899</v>
      </c>
      <c r="Z111" s="6">
        <v>0.20564302860869599</v>
      </c>
      <c r="AA111" s="6">
        <v>0.16881469330551299</v>
      </c>
      <c r="AB111" s="6">
        <v>0.233981111798923</v>
      </c>
      <c r="AC111" s="6">
        <v>0.53053543964932204</v>
      </c>
      <c r="AD111" s="6">
        <v>0.23548344855175299</v>
      </c>
      <c r="AE111" s="6">
        <v>6.2405733129631102E-2</v>
      </c>
      <c r="AF111" s="6">
        <v>0.90652561063332004</v>
      </c>
      <c r="AG111" s="310">
        <v>3.1068656237048201E-2</v>
      </c>
      <c r="AH111" s="211">
        <v>2.0169999999999999</v>
      </c>
      <c r="AI111" s="211">
        <v>2.4049999999999998</v>
      </c>
      <c r="AJ111" s="212">
        <v>5.7050000000000001</v>
      </c>
      <c r="AK111" s="210">
        <v>2.0209999999999999</v>
      </c>
      <c r="AL111" s="210">
        <v>2.3570000000000002</v>
      </c>
      <c r="AM111" s="210">
        <v>5.6379999999999999</v>
      </c>
      <c r="AN111" s="203"/>
      <c r="AO111" s="203"/>
      <c r="AP111" s="203"/>
      <c r="AQ111" s="203"/>
      <c r="AR111" s="203">
        <f t="shared" si="188"/>
        <v>0.69692727427599999</v>
      </c>
      <c r="AS111" s="203">
        <f t="shared" si="189"/>
        <v>0.8518</v>
      </c>
      <c r="AT111" s="203">
        <f t="shared" si="190"/>
        <v>1.041088886996</v>
      </c>
      <c r="AU111" s="203">
        <f t="shared" si="191"/>
        <v>1.8303545495219997</v>
      </c>
      <c r="AV111" s="203">
        <f t="shared" si="192"/>
        <v>2.2370999999999999</v>
      </c>
      <c r="AW111" s="203">
        <f t="shared" si="193"/>
        <v>2.7342333283619995</v>
      </c>
      <c r="AX111" s="203">
        <f t="shared" si="194"/>
        <v>4.4007545552340002</v>
      </c>
      <c r="AY111" s="203">
        <f t="shared" si="195"/>
        <v>5.3787000000000003</v>
      </c>
      <c r="AZ111" s="203">
        <f t="shared" si="196"/>
        <v>6.5739666547139999</v>
      </c>
      <c r="BB111" s="1" t="str">
        <f t="shared" si="117"/>
        <v>P</v>
      </c>
      <c r="BC111" s="1" t="str">
        <f t="shared" si="118"/>
        <v>NA</v>
      </c>
      <c r="BD111" s="1" t="str">
        <f t="shared" si="119"/>
        <v>NA</v>
      </c>
      <c r="BE111" s="1" t="str">
        <f t="shared" si="120"/>
        <v>NO</v>
      </c>
      <c r="BF111" s="1" t="str">
        <f t="shared" si="121"/>
        <v>NO</v>
      </c>
      <c r="BG111" s="1" t="str">
        <f t="shared" si="122"/>
        <v>NO</v>
      </c>
      <c r="BH111" s="1" t="str">
        <f t="shared" si="123"/>
        <v>NO</v>
      </c>
      <c r="BJ111" s="12">
        <v>10</v>
      </c>
      <c r="BK111" s="1" t="str">
        <f t="shared" si="124"/>
        <v>P</v>
      </c>
      <c r="BL111" s="1" t="str">
        <f t="shared" si="125"/>
        <v>NA</v>
      </c>
      <c r="BM111" s="1" t="str">
        <f t="shared" si="126"/>
        <v>NA</v>
      </c>
      <c r="BN111" s="1" t="str">
        <f t="shared" si="127"/>
        <v>NO</v>
      </c>
      <c r="BO111" s="1" t="str">
        <f t="shared" si="128"/>
        <v>NO</v>
      </c>
      <c r="BP111" s="1" t="str">
        <f t="shared" si="129"/>
        <v>NO</v>
      </c>
      <c r="BQ111" s="1" t="str">
        <f t="shared" si="130"/>
        <v>NO</v>
      </c>
      <c r="BS111" s="1" t="str">
        <f t="shared" si="131"/>
        <v>TN</v>
      </c>
      <c r="BT111" s="1" t="str">
        <f t="shared" si="132"/>
        <v>TN</v>
      </c>
      <c r="BU111" s="1" t="str">
        <f t="shared" si="133"/>
        <v>TN</v>
      </c>
      <c r="BV111" s="1" t="str">
        <f t="shared" si="134"/>
        <v>NO</v>
      </c>
      <c r="BW111" s="1" t="str">
        <f t="shared" si="135"/>
        <v>NO</v>
      </c>
      <c r="BX111" s="1" t="str">
        <f t="shared" si="136"/>
        <v>NO</v>
      </c>
      <c r="BY111" s="244" t="str">
        <f t="shared" si="137"/>
        <v>YES</v>
      </c>
      <c r="BZ111" s="244" t="str">
        <f t="shared" si="138"/>
        <v>NO</v>
      </c>
      <c r="CA111" s="244" t="str">
        <f t="shared" si="139"/>
        <v>NO</v>
      </c>
      <c r="CB111" s="244" t="str">
        <f t="shared" si="140"/>
        <v>NO</v>
      </c>
      <c r="CC111" s="244" t="str">
        <f t="shared" si="141"/>
        <v>NO</v>
      </c>
      <c r="CD111" s="244" t="str">
        <f t="shared" si="112"/>
        <v>NO</v>
      </c>
      <c r="CE111" s="1" t="str">
        <f t="shared" si="113"/>
        <v>NO</v>
      </c>
      <c r="CF111" s="1" t="str">
        <f t="shared" si="114"/>
        <v>NO</v>
      </c>
      <c r="CG111" s="1" t="str">
        <f t="shared" si="115"/>
        <v>NO</v>
      </c>
      <c r="CH111" s="1" t="str">
        <f t="shared" si="116"/>
        <v>NO</v>
      </c>
      <c r="CI111" s="244" t="str">
        <f t="shared" si="142"/>
        <v>NO</v>
      </c>
      <c r="CJ111" s="244" t="str">
        <f t="shared" si="143"/>
        <v>NO</v>
      </c>
      <c r="CK111" s="244" t="str">
        <f t="shared" si="144"/>
        <v>NO</v>
      </c>
      <c r="CL111" s="244" t="str">
        <f t="shared" si="145"/>
        <v>NO</v>
      </c>
      <c r="CM111" s="244" t="str">
        <f t="shared" si="146"/>
        <v>NO</v>
      </c>
      <c r="CN111" s="244" t="str">
        <f t="shared" si="147"/>
        <v>NO</v>
      </c>
      <c r="CO111" s="244" t="str">
        <f t="shared" si="148"/>
        <v>NO</v>
      </c>
      <c r="CP111" s="244" t="str">
        <f t="shared" si="149"/>
        <v>NO</v>
      </c>
      <c r="CQ111" s="244" t="str">
        <f t="shared" si="150"/>
        <v>NO</v>
      </c>
      <c r="CR111" s="244" t="str">
        <f t="shared" si="151"/>
        <v>NO</v>
      </c>
    </row>
    <row r="112" spans="1:96" ht="16.5" thickBot="1">
      <c r="A112" s="10"/>
      <c r="B112" s="8"/>
      <c r="C112" s="8"/>
      <c r="D112" s="8"/>
      <c r="E112" s="8"/>
      <c r="F112" s="8"/>
      <c r="G112" s="8"/>
      <c r="H112" s="311"/>
      <c r="I112" s="314" t="s">
        <v>42</v>
      </c>
      <c r="J112" s="8">
        <v>0.66285547653937404</v>
      </c>
      <c r="K112" s="8">
        <v>0.27310114968078503</v>
      </c>
      <c r="L112" s="8">
        <v>6.4043373779839805E-2</v>
      </c>
      <c r="M112" s="8">
        <v>0.35089603802229502</v>
      </c>
      <c r="N112" s="8">
        <v>0.36746687616979301</v>
      </c>
      <c r="O112" s="8">
        <v>0.28163708580791003</v>
      </c>
      <c r="P112" s="8">
        <v>0.84467838846638699</v>
      </c>
      <c r="Q112" s="8">
        <v>7.1570864104647705E-2</v>
      </c>
      <c r="R112" s="8">
        <v>8.3750747428964795E-2</v>
      </c>
      <c r="S112" s="8">
        <v>0.99235666887420504</v>
      </c>
      <c r="T112" s="8">
        <v>7.2797644814254197E-3</v>
      </c>
      <c r="U112" s="8">
        <v>3.63566644369428E-4</v>
      </c>
      <c r="V112" s="8">
        <v>0.17682471792082899</v>
      </c>
      <c r="W112" s="8">
        <v>0.31825991679577098</v>
      </c>
      <c r="X112" s="8">
        <v>0.50491536528339798</v>
      </c>
      <c r="Y112" s="8">
        <v>6.28758299366141E-2</v>
      </c>
      <c r="Z112" s="8">
        <v>0.74806168738277901</v>
      </c>
      <c r="AA112" s="8">
        <v>0.18906248268060599</v>
      </c>
      <c r="AB112" s="8">
        <v>0.89424950298260597</v>
      </c>
      <c r="AC112" s="8">
        <v>6.3665006954854997E-2</v>
      </c>
      <c r="AD112" s="8">
        <v>4.2085490062538103E-2</v>
      </c>
      <c r="AE112" s="8">
        <v>0.63689000152835096</v>
      </c>
      <c r="AF112" s="8">
        <v>7.8352132363180602E-2</v>
      </c>
      <c r="AG112" s="311">
        <v>0.28475786610846698</v>
      </c>
      <c r="AH112" s="213">
        <v>0.95499999999999996</v>
      </c>
      <c r="AI112" s="213">
        <v>3.032</v>
      </c>
      <c r="AJ112" s="214">
        <v>5.7050000000000001</v>
      </c>
      <c r="AK112" s="210">
        <v>0.99099999999999999</v>
      </c>
      <c r="AL112" s="210">
        <v>3.0179999999999998</v>
      </c>
      <c r="AM112" s="210">
        <v>5.8090000000000002</v>
      </c>
      <c r="AN112" s="203"/>
      <c r="AO112" s="203"/>
      <c r="AP112" s="203"/>
      <c r="AQ112" s="203"/>
      <c r="AR112" s="203">
        <f t="shared" si="188"/>
        <v>0.69692727427599999</v>
      </c>
      <c r="AS112" s="203">
        <f t="shared" si="189"/>
        <v>0.8518</v>
      </c>
      <c r="AT112" s="203">
        <f t="shared" si="190"/>
        <v>1.041088886996</v>
      </c>
      <c r="AU112" s="203">
        <f t="shared" si="191"/>
        <v>1.8303545495219997</v>
      </c>
      <c r="AV112" s="203">
        <f t="shared" si="192"/>
        <v>2.2370999999999999</v>
      </c>
      <c r="AW112" s="203">
        <f t="shared" si="193"/>
        <v>2.7342333283619995</v>
      </c>
      <c r="AX112" s="203">
        <f t="shared" si="194"/>
        <v>4.4007545552340002</v>
      </c>
      <c r="AY112" s="203">
        <f t="shared" si="195"/>
        <v>5.3787000000000003</v>
      </c>
      <c r="AZ112" s="203">
        <f t="shared" si="196"/>
        <v>6.5739666547139999</v>
      </c>
      <c r="BB112" s="1" t="str">
        <f t="shared" si="117"/>
        <v>NA</v>
      </c>
      <c r="BC112" s="1" t="str">
        <f t="shared" si="118"/>
        <v>P</v>
      </c>
      <c r="BD112" s="1" t="str">
        <f t="shared" si="119"/>
        <v>NA</v>
      </c>
      <c r="BE112" s="1" t="str">
        <f t="shared" si="120"/>
        <v>NO</v>
      </c>
      <c r="BF112" s="1" t="str">
        <f t="shared" si="121"/>
        <v>NO</v>
      </c>
      <c r="BG112" s="1" t="str">
        <f t="shared" si="122"/>
        <v>NO</v>
      </c>
      <c r="BH112" s="1" t="str">
        <f t="shared" si="123"/>
        <v>NO</v>
      </c>
      <c r="BJ112" s="12">
        <v>249</v>
      </c>
      <c r="BK112" s="1" t="str">
        <f t="shared" si="124"/>
        <v>NA</v>
      </c>
      <c r="BL112" s="1" t="str">
        <f t="shared" si="125"/>
        <v>P</v>
      </c>
      <c r="BM112" s="1" t="str">
        <f t="shared" si="126"/>
        <v>NA</v>
      </c>
      <c r="BN112" s="1" t="str">
        <f t="shared" si="127"/>
        <v>NO</v>
      </c>
      <c r="BO112" s="1" t="str">
        <f t="shared" si="128"/>
        <v>NO</v>
      </c>
      <c r="BP112" s="1" t="str">
        <f t="shared" si="129"/>
        <v>NO</v>
      </c>
      <c r="BQ112" s="1" t="str">
        <f t="shared" si="130"/>
        <v>NO</v>
      </c>
      <c r="BS112" s="1" t="str">
        <f t="shared" si="131"/>
        <v>TN</v>
      </c>
      <c r="BT112" s="1" t="str">
        <f t="shared" si="132"/>
        <v>TN</v>
      </c>
      <c r="BU112" s="1" t="str">
        <f t="shared" si="133"/>
        <v>TN</v>
      </c>
      <c r="BV112" s="1" t="str">
        <f t="shared" si="134"/>
        <v>NO</v>
      </c>
      <c r="BW112" s="1" t="str">
        <f t="shared" si="135"/>
        <v>NO</v>
      </c>
      <c r="BX112" s="1" t="str">
        <f t="shared" si="136"/>
        <v>NO</v>
      </c>
      <c r="BY112" s="244" t="str">
        <f t="shared" si="137"/>
        <v>YES</v>
      </c>
      <c r="BZ112" s="244" t="str">
        <f t="shared" si="138"/>
        <v>NO</v>
      </c>
      <c r="CA112" s="244" t="str">
        <f t="shared" si="139"/>
        <v>NO</v>
      </c>
      <c r="CB112" s="244" t="str">
        <f t="shared" si="140"/>
        <v>NO</v>
      </c>
      <c r="CC112" s="244" t="str">
        <f t="shared" si="141"/>
        <v>NO</v>
      </c>
      <c r="CD112" s="244" t="str">
        <f t="shared" si="112"/>
        <v>NO</v>
      </c>
      <c r="CE112" s="1" t="str">
        <f t="shared" si="113"/>
        <v>NO</v>
      </c>
      <c r="CF112" s="1" t="str">
        <f t="shared" si="114"/>
        <v>NO</v>
      </c>
      <c r="CG112" s="1" t="str">
        <f t="shared" si="115"/>
        <v>NO</v>
      </c>
      <c r="CH112" s="1" t="str">
        <f t="shared" si="116"/>
        <v>NO</v>
      </c>
      <c r="CI112" s="244" t="str">
        <f t="shared" si="142"/>
        <v>NO</v>
      </c>
      <c r="CJ112" s="244" t="str">
        <f t="shared" si="143"/>
        <v>NO</v>
      </c>
      <c r="CK112" s="244" t="str">
        <f t="shared" si="144"/>
        <v>NO</v>
      </c>
      <c r="CL112" s="244" t="str">
        <f t="shared" si="145"/>
        <v>NO</v>
      </c>
      <c r="CM112" s="244" t="str">
        <f t="shared" si="146"/>
        <v>NO</v>
      </c>
      <c r="CN112" s="244" t="str">
        <f t="shared" si="147"/>
        <v>NO</v>
      </c>
      <c r="CO112" s="244" t="str">
        <f t="shared" si="148"/>
        <v>NO</v>
      </c>
      <c r="CP112" s="244" t="str">
        <f t="shared" si="149"/>
        <v>NO</v>
      </c>
      <c r="CQ112" s="244" t="str">
        <f t="shared" si="150"/>
        <v>NO</v>
      </c>
      <c r="CR112" s="244" t="str">
        <f t="shared" si="151"/>
        <v>NO</v>
      </c>
    </row>
    <row r="113" spans="1:96">
      <c r="A113" s="61">
        <v>60</v>
      </c>
      <c r="B113" s="62">
        <v>60</v>
      </c>
      <c r="C113" s="62">
        <v>2</v>
      </c>
      <c r="D113" s="62">
        <v>0.5</v>
      </c>
      <c r="E113" s="62">
        <v>1395935</v>
      </c>
      <c r="F113" s="62">
        <f>E113/1000/60</f>
        <v>23.265583333333332</v>
      </c>
      <c r="G113" s="62">
        <v>6</v>
      </c>
      <c r="H113" s="63">
        <f>G113/B113*100</f>
        <v>10</v>
      </c>
      <c r="I113" s="60" t="s">
        <v>12</v>
      </c>
      <c r="J113" s="69">
        <v>0.50679720010176799</v>
      </c>
      <c r="K113" s="69">
        <v>0.49177705795502802</v>
      </c>
      <c r="L113" s="69">
        <v>1.42574194320299E-3</v>
      </c>
      <c r="M113" s="69">
        <v>0.55952091678990501</v>
      </c>
      <c r="N113" s="69">
        <v>0.33074413716631201</v>
      </c>
      <c r="O113" s="69">
        <v>0.10973494604378101</v>
      </c>
      <c r="P113" s="69">
        <v>0.28150733845195902</v>
      </c>
      <c r="Q113" s="69">
        <v>0.35104666100404502</v>
      </c>
      <c r="R113" s="69">
        <v>0.36744600054399401</v>
      </c>
      <c r="S113" s="69">
        <v>0.89551876972823596</v>
      </c>
      <c r="T113" s="69">
        <v>9.0265531385931103E-2</v>
      </c>
      <c r="U113" s="69">
        <v>1.4215698885832601E-2</v>
      </c>
      <c r="V113" s="69">
        <v>0.77082623887781199</v>
      </c>
      <c r="W113" s="69">
        <v>0.123437502160166</v>
      </c>
      <c r="X113" s="69">
        <v>0.10573625896202</v>
      </c>
      <c r="Y113" s="69">
        <v>0.90211462963487199</v>
      </c>
      <c r="Z113" s="69">
        <v>5.8176007046278601E-2</v>
      </c>
      <c r="AA113" s="69">
        <v>3.9709363318849202E-2</v>
      </c>
      <c r="AB113" s="69">
        <v>0.34493597508278401</v>
      </c>
      <c r="AC113" s="69">
        <v>0.53944105330501402</v>
      </c>
      <c r="AD113" s="69">
        <v>0.115622971612201</v>
      </c>
      <c r="AE113" s="69">
        <v>0.43767729711759201</v>
      </c>
      <c r="AF113" s="69">
        <v>0.47933583902007898</v>
      </c>
      <c r="AG113" s="309">
        <v>8.2986863862327606E-2</v>
      </c>
      <c r="AH113" s="208">
        <v>1.3640000000000001</v>
      </c>
      <c r="AI113" s="208">
        <v>2.68</v>
      </c>
      <c r="AJ113" s="209">
        <v>5.8010000000000002</v>
      </c>
      <c r="AK113" s="210">
        <v>1.482</v>
      </c>
      <c r="AL113" s="210">
        <v>2.73</v>
      </c>
      <c r="AM113" s="210">
        <v>5.9109999999999996</v>
      </c>
      <c r="AN113" s="203">
        <v>1.2084999999999999</v>
      </c>
      <c r="AO113" s="203">
        <v>2.7267999999999999</v>
      </c>
      <c r="AP113" s="203">
        <v>5.8274999999999997</v>
      </c>
      <c r="AQ113" s="203"/>
      <c r="AR113" s="203">
        <f>$AN$25*0.81818182</f>
        <v>0.98877272946999983</v>
      </c>
      <c r="AS113" s="203">
        <f>$AN$25</f>
        <v>1.2084999999999999</v>
      </c>
      <c r="AT113" s="203">
        <f>$AN$25*1.22222222</f>
        <v>1.4770555528699998</v>
      </c>
      <c r="AU113" s="203">
        <f>$AO$25*0.81818182</f>
        <v>2.2310181867759997</v>
      </c>
      <c r="AV113" s="203">
        <f>$AO$25</f>
        <v>2.7267999999999999</v>
      </c>
      <c r="AW113" s="203">
        <f>$AO$25*1.22222222</f>
        <v>3.3327555494959995</v>
      </c>
      <c r="AX113" s="203">
        <f>$AP$25*0.81818182</f>
        <v>4.7679545560499994</v>
      </c>
      <c r="AY113" s="203">
        <f>$AP$25</f>
        <v>5.8274999999999997</v>
      </c>
      <c r="AZ113" s="203">
        <f>$AP$25*1.22222222</f>
        <v>7.1224999870499994</v>
      </c>
      <c r="BB113" s="1" t="str">
        <f t="shared" si="117"/>
        <v>NA</v>
      </c>
      <c r="BC113" s="1" t="str">
        <f t="shared" si="118"/>
        <v>NP</v>
      </c>
      <c r="BD113" s="1" t="str">
        <f t="shared" si="119"/>
        <v>NP</v>
      </c>
      <c r="BE113" s="1" t="str">
        <f t="shared" si="120"/>
        <v>NO</v>
      </c>
      <c r="BF113" s="1" t="str">
        <f t="shared" si="121"/>
        <v>NO</v>
      </c>
      <c r="BG113" s="1" t="str">
        <f t="shared" si="122"/>
        <v>NO</v>
      </c>
      <c r="BH113" s="1" t="str">
        <f t="shared" si="123"/>
        <v>YES</v>
      </c>
      <c r="BJ113" s="1">
        <v>36</v>
      </c>
      <c r="BK113" s="1" t="str">
        <f t="shared" si="124"/>
        <v>P</v>
      </c>
      <c r="BL113" s="1" t="str">
        <f t="shared" si="125"/>
        <v>NA</v>
      </c>
      <c r="BM113" s="1" t="str">
        <f t="shared" si="126"/>
        <v>NA</v>
      </c>
      <c r="BN113" s="1" t="str">
        <f t="shared" si="127"/>
        <v>NO</v>
      </c>
      <c r="BO113" s="1" t="str">
        <f t="shared" si="128"/>
        <v>NO</v>
      </c>
      <c r="BP113" s="1" t="str">
        <f t="shared" si="129"/>
        <v>NO</v>
      </c>
      <c r="BQ113" s="1" t="str">
        <f t="shared" si="130"/>
        <v>NO</v>
      </c>
      <c r="BS113" s="1" t="str">
        <f t="shared" si="131"/>
        <v>TN</v>
      </c>
      <c r="BT113" s="1" t="str">
        <f t="shared" si="132"/>
        <v>FP</v>
      </c>
      <c r="BU113" s="1" t="str">
        <f t="shared" si="133"/>
        <v>FP</v>
      </c>
      <c r="BV113" s="1" t="str">
        <f t="shared" si="134"/>
        <v>NO</v>
      </c>
      <c r="BW113" s="1" t="str">
        <f t="shared" si="135"/>
        <v>NO</v>
      </c>
      <c r="BX113" s="1" t="str">
        <f t="shared" si="136"/>
        <v>NO</v>
      </c>
      <c r="BY113" s="244" t="str">
        <f t="shared" si="137"/>
        <v>YES</v>
      </c>
      <c r="BZ113" s="244" t="str">
        <f t="shared" si="138"/>
        <v>NO</v>
      </c>
      <c r="CA113" s="244" t="str">
        <f t="shared" si="139"/>
        <v>NO</v>
      </c>
      <c r="CB113" s="244" t="str">
        <f t="shared" si="140"/>
        <v>NO</v>
      </c>
      <c r="CC113" s="244" t="str">
        <f t="shared" si="141"/>
        <v>NO</v>
      </c>
      <c r="CD113" s="244" t="str">
        <f t="shared" si="112"/>
        <v>YES</v>
      </c>
      <c r="CE113" s="1" t="str">
        <f t="shared" si="113"/>
        <v>NO</v>
      </c>
      <c r="CF113" s="1" t="str">
        <f t="shared" si="114"/>
        <v>NO</v>
      </c>
      <c r="CG113" s="1" t="str">
        <f t="shared" si="115"/>
        <v>NO</v>
      </c>
      <c r="CH113" s="1" t="str">
        <f t="shared" si="116"/>
        <v>YES</v>
      </c>
      <c r="CI113" s="244" t="str">
        <f t="shared" si="142"/>
        <v>NO</v>
      </c>
      <c r="CJ113" s="244" t="str">
        <f t="shared" si="143"/>
        <v>NO</v>
      </c>
      <c r="CK113" s="244" t="str">
        <f t="shared" si="144"/>
        <v>NO</v>
      </c>
      <c r="CL113" s="244" t="str">
        <f t="shared" si="145"/>
        <v>NO</v>
      </c>
      <c r="CM113" s="244" t="str">
        <f t="shared" si="146"/>
        <v>NO</v>
      </c>
      <c r="CN113" s="244" t="str">
        <f t="shared" si="147"/>
        <v>YES</v>
      </c>
      <c r="CO113" s="244" t="str">
        <f t="shared" si="148"/>
        <v>NO</v>
      </c>
      <c r="CP113" s="244" t="str">
        <f t="shared" si="149"/>
        <v>NO</v>
      </c>
      <c r="CQ113" s="244" t="str">
        <f t="shared" si="150"/>
        <v>NO</v>
      </c>
      <c r="CR113" s="244" t="str">
        <f t="shared" si="151"/>
        <v>YES</v>
      </c>
    </row>
    <row r="114" spans="1:96">
      <c r="A114" s="64"/>
      <c r="B114" s="15"/>
      <c r="C114" s="15"/>
      <c r="D114" s="15"/>
      <c r="E114" s="15"/>
      <c r="F114" s="15"/>
      <c r="G114" s="15"/>
      <c r="H114" s="65"/>
      <c r="I114" s="52" t="s">
        <v>13</v>
      </c>
      <c r="J114" s="6">
        <v>0.44863967071564098</v>
      </c>
      <c r="K114" s="6">
        <v>0.53622826679633195</v>
      </c>
      <c r="L114" s="6">
        <v>1.5132062488025899E-2</v>
      </c>
      <c r="M114" s="6">
        <v>0.28157161010703002</v>
      </c>
      <c r="N114" s="6">
        <v>0.46872408017588901</v>
      </c>
      <c r="O114" s="6">
        <v>0.24970430971707899</v>
      </c>
      <c r="P114" s="6">
        <v>0.377848010158847</v>
      </c>
      <c r="Q114" s="6">
        <v>0.35892966775687801</v>
      </c>
      <c r="R114" s="6">
        <v>0.26322232208427399</v>
      </c>
      <c r="S114" s="6">
        <v>0.90165494982260497</v>
      </c>
      <c r="T114" s="6">
        <v>8.9410472317196205E-2</v>
      </c>
      <c r="U114" s="6">
        <v>8.9345778601982399E-3</v>
      </c>
      <c r="V114" s="6">
        <v>0.48006881527561401</v>
      </c>
      <c r="W114" s="6">
        <v>0.38903963264498898</v>
      </c>
      <c r="X114" s="6">
        <v>0.13089155207939601</v>
      </c>
      <c r="Y114" s="6">
        <v>0.34171996272045302</v>
      </c>
      <c r="Z114" s="6">
        <v>0.58442450530784396</v>
      </c>
      <c r="AA114" s="6">
        <v>7.3855531971701999E-2</v>
      </c>
      <c r="AB114" s="6">
        <v>0.18988677626429901</v>
      </c>
      <c r="AC114" s="6">
        <v>0.3140632022623</v>
      </c>
      <c r="AD114" s="6">
        <v>0.49605002147339999</v>
      </c>
      <c r="AE114" s="6">
        <v>0.41715639898774898</v>
      </c>
      <c r="AF114" s="6">
        <v>0.35851755793732998</v>
      </c>
      <c r="AG114" s="310">
        <v>0.22432604307491999</v>
      </c>
      <c r="AH114" s="211">
        <v>1.133</v>
      </c>
      <c r="AI114" s="211">
        <v>2.637</v>
      </c>
      <c r="AJ114" s="212">
        <v>6.0890000000000004</v>
      </c>
      <c r="AK114" s="210">
        <v>1.202</v>
      </c>
      <c r="AL114" s="210">
        <v>2.7</v>
      </c>
      <c r="AM114" s="210">
        <v>6.2830000000000004</v>
      </c>
      <c r="AN114" s="203"/>
      <c r="AO114" s="203"/>
      <c r="AP114" s="203"/>
      <c r="AQ114" s="203"/>
      <c r="AR114" s="203">
        <f t="shared" ref="AR114:AR116" si="197">$AN$25*0.81818182</f>
        <v>0.98877272946999983</v>
      </c>
      <c r="AS114" s="203">
        <f t="shared" ref="AS114:AS116" si="198">$AN$25</f>
        <v>1.2084999999999999</v>
      </c>
      <c r="AT114" s="203">
        <f t="shared" ref="AT114:AT116" si="199">$AN$25*1.22222222</f>
        <v>1.4770555528699998</v>
      </c>
      <c r="AU114" s="203">
        <f t="shared" ref="AU114:AU116" si="200">$AO$25*0.81818182</f>
        <v>2.2310181867759997</v>
      </c>
      <c r="AV114" s="203">
        <f t="shared" ref="AV114:AV116" si="201">$AO$25</f>
        <v>2.7267999999999999</v>
      </c>
      <c r="AW114" s="203">
        <f t="shared" ref="AW114:AW116" si="202">$AO$25*1.22222222</f>
        <v>3.3327555494959995</v>
      </c>
      <c r="AX114" s="203">
        <f t="shared" ref="AX114:AX116" si="203">$AP$25*0.81818182</f>
        <v>4.7679545560499994</v>
      </c>
      <c r="AY114" s="203">
        <f t="shared" ref="AY114:AY116" si="204">$AP$25</f>
        <v>5.8274999999999997</v>
      </c>
      <c r="AZ114" s="203">
        <f t="shared" ref="AZ114:AZ116" si="205">$AP$25*1.22222222</f>
        <v>7.1224999870499994</v>
      </c>
      <c r="BB114" s="1" t="str">
        <f t="shared" si="117"/>
        <v>NP</v>
      </c>
      <c r="BC114" s="1" t="str">
        <f t="shared" si="118"/>
        <v>NP</v>
      </c>
      <c r="BD114" s="1" t="str">
        <f t="shared" si="119"/>
        <v>NA</v>
      </c>
      <c r="BE114" s="1" t="str">
        <f t="shared" si="120"/>
        <v>NO</v>
      </c>
      <c r="BF114" s="1" t="str">
        <f t="shared" si="121"/>
        <v>NO</v>
      </c>
      <c r="BG114" s="1" t="str">
        <f t="shared" si="122"/>
        <v>NO</v>
      </c>
      <c r="BH114" s="1" t="str">
        <f t="shared" si="123"/>
        <v>YES</v>
      </c>
      <c r="BJ114" s="1">
        <v>20</v>
      </c>
      <c r="BK114" s="1" t="str">
        <f t="shared" si="124"/>
        <v>NP</v>
      </c>
      <c r="BL114" s="1" t="str">
        <f t="shared" si="125"/>
        <v>NP</v>
      </c>
      <c r="BM114" s="1" t="str">
        <f t="shared" si="126"/>
        <v>NA</v>
      </c>
      <c r="BN114" s="1" t="str">
        <f t="shared" si="127"/>
        <v>NO</v>
      </c>
      <c r="BO114" s="1" t="str">
        <f t="shared" si="128"/>
        <v>NO</v>
      </c>
      <c r="BP114" s="1" t="str">
        <f t="shared" si="129"/>
        <v>NO</v>
      </c>
      <c r="BQ114" s="1" t="str">
        <f t="shared" si="130"/>
        <v>YES</v>
      </c>
      <c r="BS114" s="1" t="str">
        <f t="shared" si="131"/>
        <v>TP</v>
      </c>
      <c r="BT114" s="1" t="str">
        <f t="shared" si="132"/>
        <v>TP</v>
      </c>
      <c r="BU114" s="1" t="str">
        <f t="shared" si="133"/>
        <v>TN</v>
      </c>
      <c r="BV114" s="1" t="str">
        <f t="shared" si="134"/>
        <v>NO</v>
      </c>
      <c r="BW114" s="1" t="str">
        <f t="shared" si="135"/>
        <v>YES</v>
      </c>
      <c r="BX114" s="1" t="str">
        <f t="shared" si="136"/>
        <v>YES</v>
      </c>
      <c r="BY114" s="244" t="str">
        <f t="shared" si="137"/>
        <v>YES</v>
      </c>
      <c r="BZ114" s="244" t="str">
        <f t="shared" si="138"/>
        <v>NO</v>
      </c>
      <c r="CA114" s="244" t="str">
        <f t="shared" si="139"/>
        <v>NO</v>
      </c>
      <c r="CB114" s="244" t="str">
        <f t="shared" si="140"/>
        <v>NO</v>
      </c>
      <c r="CC114" s="244" t="str">
        <f t="shared" si="141"/>
        <v>NO</v>
      </c>
      <c r="CD114" s="244" t="str">
        <f t="shared" si="112"/>
        <v>NO</v>
      </c>
      <c r="CE114" s="1" t="str">
        <f t="shared" si="113"/>
        <v>NO</v>
      </c>
      <c r="CF114" s="1" t="str">
        <f t="shared" si="114"/>
        <v>NO</v>
      </c>
      <c r="CG114" s="1" t="str">
        <f t="shared" si="115"/>
        <v>NO</v>
      </c>
      <c r="CH114" s="1" t="str">
        <f t="shared" si="116"/>
        <v>NO</v>
      </c>
      <c r="CI114" s="244" t="str">
        <f t="shared" si="142"/>
        <v>NO</v>
      </c>
      <c r="CJ114" s="244" t="str">
        <f t="shared" si="143"/>
        <v>NO</v>
      </c>
      <c r="CK114" s="244" t="str">
        <f t="shared" si="144"/>
        <v>NO</v>
      </c>
      <c r="CL114" s="244" t="str">
        <f t="shared" si="145"/>
        <v>NO</v>
      </c>
      <c r="CM114" s="244" t="str">
        <f t="shared" si="146"/>
        <v>NO</v>
      </c>
      <c r="CN114" s="244" t="str">
        <f t="shared" si="147"/>
        <v>NO</v>
      </c>
      <c r="CO114" s="244" t="str">
        <f t="shared" si="148"/>
        <v>NO</v>
      </c>
      <c r="CP114" s="244" t="str">
        <f t="shared" si="149"/>
        <v>NO</v>
      </c>
      <c r="CQ114" s="244" t="str">
        <f t="shared" si="150"/>
        <v>NO</v>
      </c>
      <c r="CR114" s="244" t="str">
        <f t="shared" si="151"/>
        <v>NO</v>
      </c>
    </row>
    <row r="115" spans="1:96">
      <c r="A115" s="9"/>
      <c r="B115" s="6"/>
      <c r="C115" s="6"/>
      <c r="D115" s="6"/>
      <c r="E115" s="6"/>
      <c r="F115" s="6"/>
      <c r="G115" s="6"/>
      <c r="H115" s="310"/>
      <c r="I115" s="52" t="s">
        <v>14</v>
      </c>
      <c r="J115" s="6">
        <v>0.74019489922955295</v>
      </c>
      <c r="K115" s="6">
        <v>0.102881063668465</v>
      </c>
      <c r="L115" s="6">
        <v>0.156924037101981</v>
      </c>
      <c r="M115" s="6">
        <v>0.18198868194739801</v>
      </c>
      <c r="N115" s="6">
        <v>9.2060586059764492E-3</v>
      </c>
      <c r="O115" s="6">
        <v>0.80880525944662496</v>
      </c>
      <c r="P115" s="6">
        <v>0.70936917260547105</v>
      </c>
      <c r="Q115" s="6">
        <v>0.26463068910245202</v>
      </c>
      <c r="R115" s="6">
        <v>2.6000138292076001E-2</v>
      </c>
      <c r="S115" s="6">
        <v>0.94651810024601502</v>
      </c>
      <c r="T115" s="6">
        <v>4.4866293641261198E-2</v>
      </c>
      <c r="U115" s="6">
        <v>8.6156061127235992E-3</v>
      </c>
      <c r="V115" s="6">
        <v>4.8570914816039701E-2</v>
      </c>
      <c r="W115" s="6">
        <v>0.48813431450511902</v>
      </c>
      <c r="X115" s="6">
        <v>0.46329477067884101</v>
      </c>
      <c r="Y115" s="6">
        <v>0.12727937276491699</v>
      </c>
      <c r="Z115" s="6">
        <v>0.55825843978326495</v>
      </c>
      <c r="AA115" s="6">
        <v>0.31446218745181698</v>
      </c>
      <c r="AB115" s="6">
        <v>0.87810313158529996</v>
      </c>
      <c r="AC115" s="6">
        <v>0.115126241024334</v>
      </c>
      <c r="AD115" s="6">
        <v>6.7706273903652596E-3</v>
      </c>
      <c r="AE115" s="6">
        <v>0.38380921719030697</v>
      </c>
      <c r="AF115" s="6">
        <v>0.22328585400671599</v>
      </c>
      <c r="AG115" s="310">
        <v>0.39290492880297601</v>
      </c>
      <c r="AH115" s="211">
        <v>1.2130000000000001</v>
      </c>
      <c r="AI115" s="211">
        <v>3.512</v>
      </c>
      <c r="AJ115" s="212">
        <v>6.0049999999999999</v>
      </c>
      <c r="AK115" s="210">
        <v>1.276</v>
      </c>
      <c r="AL115" s="210">
        <v>3.4929999999999999</v>
      </c>
      <c r="AM115" s="210">
        <v>6.1420000000000003</v>
      </c>
      <c r="AN115" s="203"/>
      <c r="AO115" s="203"/>
      <c r="AP115" s="203"/>
      <c r="AQ115" s="203"/>
      <c r="AR115" s="203">
        <f t="shared" si="197"/>
        <v>0.98877272946999983</v>
      </c>
      <c r="AS115" s="203">
        <f t="shared" si="198"/>
        <v>1.2084999999999999</v>
      </c>
      <c r="AT115" s="203">
        <f t="shared" si="199"/>
        <v>1.4770555528699998</v>
      </c>
      <c r="AU115" s="203">
        <f t="shared" si="200"/>
        <v>2.2310181867759997</v>
      </c>
      <c r="AV115" s="203">
        <f t="shared" si="201"/>
        <v>2.7267999999999999</v>
      </c>
      <c r="AW115" s="203">
        <f t="shared" si="202"/>
        <v>3.3327555494959995</v>
      </c>
      <c r="AX115" s="203">
        <f t="shared" si="203"/>
        <v>4.7679545560499994</v>
      </c>
      <c r="AY115" s="203">
        <f t="shared" si="204"/>
        <v>5.8274999999999997</v>
      </c>
      <c r="AZ115" s="203">
        <f t="shared" si="205"/>
        <v>7.1224999870499994</v>
      </c>
      <c r="BB115" s="1" t="str">
        <f t="shared" si="117"/>
        <v>NA</v>
      </c>
      <c r="BC115" s="1" t="str">
        <f t="shared" si="118"/>
        <v>P</v>
      </c>
      <c r="BD115" s="1" t="str">
        <f t="shared" si="119"/>
        <v>NA</v>
      </c>
      <c r="BE115" s="1" t="str">
        <f t="shared" si="120"/>
        <v>NO</v>
      </c>
      <c r="BF115" s="1" t="str">
        <f t="shared" si="121"/>
        <v>NO</v>
      </c>
      <c r="BG115" s="1" t="str">
        <f t="shared" si="122"/>
        <v>NO</v>
      </c>
      <c r="BH115" s="1" t="str">
        <f t="shared" si="123"/>
        <v>NO</v>
      </c>
      <c r="BJ115" s="1">
        <v>13</v>
      </c>
      <c r="BK115" s="1" t="str">
        <f t="shared" si="124"/>
        <v>NA</v>
      </c>
      <c r="BL115" s="1" t="str">
        <f t="shared" si="125"/>
        <v>P</v>
      </c>
      <c r="BM115" s="1" t="str">
        <f t="shared" si="126"/>
        <v>NA</v>
      </c>
      <c r="BN115" s="1" t="str">
        <f t="shared" si="127"/>
        <v>NO</v>
      </c>
      <c r="BO115" s="1" t="str">
        <f t="shared" si="128"/>
        <v>NO</v>
      </c>
      <c r="BP115" s="1" t="str">
        <f t="shared" si="129"/>
        <v>NO</v>
      </c>
      <c r="BQ115" s="1" t="str">
        <f t="shared" si="130"/>
        <v>NO</v>
      </c>
      <c r="BS115" s="1" t="str">
        <f t="shared" si="131"/>
        <v>TN</v>
      </c>
      <c r="BT115" s="1" t="str">
        <f t="shared" si="132"/>
        <v>TN</v>
      </c>
      <c r="BU115" s="1" t="str">
        <f t="shared" si="133"/>
        <v>TN</v>
      </c>
      <c r="BV115" s="1" t="str">
        <f t="shared" si="134"/>
        <v>NO</v>
      </c>
      <c r="BW115" s="1" t="str">
        <f t="shared" si="135"/>
        <v>NO</v>
      </c>
      <c r="BX115" s="1" t="str">
        <f t="shared" si="136"/>
        <v>NO</v>
      </c>
      <c r="BY115" s="244" t="str">
        <f t="shared" si="137"/>
        <v>YES</v>
      </c>
      <c r="BZ115" s="244" t="str">
        <f t="shared" si="138"/>
        <v>NO</v>
      </c>
      <c r="CA115" s="244" t="str">
        <f t="shared" si="139"/>
        <v>NO</v>
      </c>
      <c r="CB115" s="244" t="str">
        <f t="shared" si="140"/>
        <v>NO</v>
      </c>
      <c r="CC115" s="244" t="str">
        <f t="shared" si="141"/>
        <v>NO</v>
      </c>
      <c r="CD115" s="244" t="str">
        <f t="shared" si="112"/>
        <v>NO</v>
      </c>
      <c r="CE115" s="1" t="str">
        <f t="shared" si="113"/>
        <v>NO</v>
      </c>
      <c r="CF115" s="1" t="str">
        <f t="shared" si="114"/>
        <v>NO</v>
      </c>
      <c r="CG115" s="1" t="str">
        <f t="shared" si="115"/>
        <v>NO</v>
      </c>
      <c r="CH115" s="1" t="str">
        <f t="shared" si="116"/>
        <v>NO</v>
      </c>
      <c r="CI115" s="244" t="str">
        <f t="shared" si="142"/>
        <v>NO</v>
      </c>
      <c r="CJ115" s="244" t="str">
        <f t="shared" si="143"/>
        <v>NO</v>
      </c>
      <c r="CK115" s="244" t="str">
        <f t="shared" si="144"/>
        <v>NO</v>
      </c>
      <c r="CL115" s="244" t="str">
        <f t="shared" si="145"/>
        <v>NO</v>
      </c>
      <c r="CM115" s="244" t="str">
        <f t="shared" si="146"/>
        <v>NO</v>
      </c>
      <c r="CN115" s="244" t="str">
        <f t="shared" si="147"/>
        <v>NO</v>
      </c>
      <c r="CO115" s="244" t="str">
        <f t="shared" si="148"/>
        <v>NO</v>
      </c>
      <c r="CP115" s="244" t="str">
        <f t="shared" si="149"/>
        <v>NO</v>
      </c>
      <c r="CQ115" s="244" t="str">
        <f t="shared" si="150"/>
        <v>NO</v>
      </c>
      <c r="CR115" s="244" t="str">
        <f t="shared" si="151"/>
        <v>NO</v>
      </c>
    </row>
    <row r="116" spans="1:96" ht="16.5" thickBot="1">
      <c r="A116" s="10"/>
      <c r="B116" s="8"/>
      <c r="C116" s="8"/>
      <c r="D116" s="8"/>
      <c r="E116" s="8"/>
      <c r="F116" s="8"/>
      <c r="G116" s="8"/>
      <c r="H116" s="311"/>
      <c r="I116" s="53" t="s">
        <v>15</v>
      </c>
      <c r="J116" s="8">
        <v>0.52821237343475202</v>
      </c>
      <c r="K116" s="8">
        <v>0.46668536340009298</v>
      </c>
      <c r="L116" s="8">
        <v>5.10226316515383E-3</v>
      </c>
      <c r="M116" s="8">
        <v>0.39348405117875401</v>
      </c>
      <c r="N116" s="8">
        <v>0.41100811015490402</v>
      </c>
      <c r="O116" s="8">
        <v>0.195507838666341</v>
      </c>
      <c r="P116" s="8">
        <v>0.95465526613603002</v>
      </c>
      <c r="Q116" s="8">
        <v>2.8841365848378101E-2</v>
      </c>
      <c r="R116" s="8">
        <v>1.6503368015591199E-2</v>
      </c>
      <c r="S116" s="8">
        <v>0.214173672535999</v>
      </c>
      <c r="T116" s="8">
        <v>0.63942312358837206</v>
      </c>
      <c r="U116" s="8">
        <v>0.146403203875628</v>
      </c>
      <c r="V116" s="8">
        <v>0.253115960724696</v>
      </c>
      <c r="W116" s="8">
        <v>0.173785262484729</v>
      </c>
      <c r="X116" s="8">
        <v>0.57309877679057397</v>
      </c>
      <c r="Y116" s="8">
        <v>0.188208013287818</v>
      </c>
      <c r="Z116" s="8">
        <v>0.50573388106122596</v>
      </c>
      <c r="AA116" s="8">
        <v>0.30605810565095498</v>
      </c>
      <c r="AB116" s="8">
        <v>0.310366148379356</v>
      </c>
      <c r="AC116" s="8">
        <v>5.2894288030347097E-2</v>
      </c>
      <c r="AD116" s="8">
        <v>0.63673956359029604</v>
      </c>
      <c r="AE116" s="8">
        <v>0.87086889977593196</v>
      </c>
      <c r="AF116" s="8">
        <v>2.56294718633105E-2</v>
      </c>
      <c r="AG116" s="311">
        <v>0.10350162836075701</v>
      </c>
      <c r="AH116" s="213">
        <v>0.997</v>
      </c>
      <c r="AI116" s="213">
        <v>3.4660000000000002</v>
      </c>
      <c r="AJ116" s="214">
        <v>6.4189999999999996</v>
      </c>
      <c r="AK116" s="210">
        <v>1.0109999999999999</v>
      </c>
      <c r="AL116" s="210">
        <v>3.4569999999999999</v>
      </c>
      <c r="AM116" s="210">
        <v>6.4690000000000003</v>
      </c>
      <c r="AN116" s="203"/>
      <c r="AO116" s="203"/>
      <c r="AP116" s="203"/>
      <c r="AQ116" s="203"/>
      <c r="AR116" s="203">
        <f t="shared" si="197"/>
        <v>0.98877272946999983</v>
      </c>
      <c r="AS116" s="203">
        <f t="shared" si="198"/>
        <v>1.2084999999999999</v>
      </c>
      <c r="AT116" s="203">
        <f t="shared" si="199"/>
        <v>1.4770555528699998</v>
      </c>
      <c r="AU116" s="203">
        <f t="shared" si="200"/>
        <v>2.2310181867759997</v>
      </c>
      <c r="AV116" s="203">
        <f t="shared" si="201"/>
        <v>2.7267999999999999</v>
      </c>
      <c r="AW116" s="203">
        <f t="shared" si="202"/>
        <v>3.3327555494959995</v>
      </c>
      <c r="AX116" s="203">
        <f t="shared" si="203"/>
        <v>4.7679545560499994</v>
      </c>
      <c r="AY116" s="203">
        <f t="shared" si="204"/>
        <v>5.8274999999999997</v>
      </c>
      <c r="AZ116" s="203">
        <f t="shared" si="205"/>
        <v>7.1224999870499994</v>
      </c>
      <c r="BB116" s="1" t="str">
        <f t="shared" si="117"/>
        <v>NP</v>
      </c>
      <c r="BC116" s="1" t="str">
        <f t="shared" si="118"/>
        <v>P</v>
      </c>
      <c r="BD116" s="1" t="str">
        <f t="shared" si="119"/>
        <v>NA</v>
      </c>
      <c r="BE116" s="1" t="str">
        <f t="shared" si="120"/>
        <v>NO</v>
      </c>
      <c r="BF116" s="1" t="str">
        <f t="shared" si="121"/>
        <v>NO</v>
      </c>
      <c r="BG116" s="1" t="str">
        <f t="shared" si="122"/>
        <v>NO</v>
      </c>
      <c r="BH116" s="1" t="str">
        <f t="shared" si="123"/>
        <v>NO</v>
      </c>
      <c r="BJ116" s="1">
        <v>9</v>
      </c>
      <c r="BK116" s="1" t="str">
        <f t="shared" si="124"/>
        <v>NP</v>
      </c>
      <c r="BL116" s="1" t="str">
        <f t="shared" si="125"/>
        <v>P</v>
      </c>
      <c r="BM116" s="1" t="str">
        <f t="shared" si="126"/>
        <v>NA</v>
      </c>
      <c r="BN116" s="1" t="str">
        <f t="shared" si="127"/>
        <v>NO</v>
      </c>
      <c r="BO116" s="1" t="str">
        <f t="shared" si="128"/>
        <v>NO</v>
      </c>
      <c r="BP116" s="1" t="str">
        <f t="shared" si="129"/>
        <v>NO</v>
      </c>
      <c r="BQ116" s="1" t="str">
        <f t="shared" si="130"/>
        <v>NO</v>
      </c>
      <c r="BS116" s="1" t="str">
        <f t="shared" si="131"/>
        <v>TP</v>
      </c>
      <c r="BT116" s="1" t="str">
        <f t="shared" si="132"/>
        <v>TN</v>
      </c>
      <c r="BU116" s="1" t="str">
        <f t="shared" si="133"/>
        <v>TN</v>
      </c>
      <c r="BV116" s="1" t="str">
        <f t="shared" si="134"/>
        <v>NO</v>
      </c>
      <c r="BW116" s="1" t="str">
        <f t="shared" si="135"/>
        <v>NO</v>
      </c>
      <c r="BX116" s="1" t="str">
        <f t="shared" si="136"/>
        <v>YES</v>
      </c>
      <c r="BY116" s="244" t="str">
        <f t="shared" si="137"/>
        <v>YES</v>
      </c>
      <c r="BZ116" s="244" t="str">
        <f t="shared" si="138"/>
        <v>NO</v>
      </c>
      <c r="CA116" s="244" t="str">
        <f t="shared" si="139"/>
        <v>NO</v>
      </c>
      <c r="CB116" s="244" t="str">
        <f t="shared" si="140"/>
        <v>NO</v>
      </c>
      <c r="CC116" s="244" t="str">
        <f t="shared" si="141"/>
        <v>NO</v>
      </c>
      <c r="CD116" s="244" t="str">
        <f t="shared" si="112"/>
        <v>NO</v>
      </c>
      <c r="CE116" s="1" t="str">
        <f t="shared" si="113"/>
        <v>NO</v>
      </c>
      <c r="CF116" s="1" t="str">
        <f t="shared" si="114"/>
        <v>NO</v>
      </c>
      <c r="CG116" s="1" t="str">
        <f t="shared" si="115"/>
        <v>NO</v>
      </c>
      <c r="CH116" s="1" t="str">
        <f t="shared" si="116"/>
        <v>NO</v>
      </c>
      <c r="CI116" s="244" t="str">
        <f t="shared" si="142"/>
        <v>NO</v>
      </c>
      <c r="CJ116" s="244" t="str">
        <f t="shared" si="143"/>
        <v>NO</v>
      </c>
      <c r="CK116" s="244" t="str">
        <f t="shared" si="144"/>
        <v>NO</v>
      </c>
      <c r="CL116" s="244" t="str">
        <f t="shared" si="145"/>
        <v>NO</v>
      </c>
      <c r="CM116" s="244" t="str">
        <f t="shared" si="146"/>
        <v>NO</v>
      </c>
      <c r="CN116" s="244" t="str">
        <f t="shared" si="147"/>
        <v>NO</v>
      </c>
      <c r="CO116" s="244" t="str">
        <f t="shared" si="148"/>
        <v>NO</v>
      </c>
      <c r="CP116" s="244" t="str">
        <f t="shared" si="149"/>
        <v>NO</v>
      </c>
      <c r="CQ116" s="244" t="str">
        <f t="shared" si="150"/>
        <v>NO</v>
      </c>
      <c r="CR116" s="244" t="str">
        <f t="shared" si="151"/>
        <v>NO</v>
      </c>
    </row>
    <row r="117" spans="1:96">
      <c r="A117" s="61">
        <v>60</v>
      </c>
      <c r="B117" s="62">
        <v>60</v>
      </c>
      <c r="C117" s="62">
        <v>3</v>
      </c>
      <c r="D117" s="62">
        <v>0.33</v>
      </c>
      <c r="E117" s="62">
        <v>2416197</v>
      </c>
      <c r="F117" s="62">
        <f>E117/1000/60</f>
        <v>40.269950000000001</v>
      </c>
      <c r="G117" s="62">
        <v>25</v>
      </c>
      <c r="H117" s="63">
        <f>G117/B117*100</f>
        <v>41.666666666666671</v>
      </c>
      <c r="I117" s="60" t="s">
        <v>12</v>
      </c>
      <c r="J117" s="69">
        <v>0.75305562280572702</v>
      </c>
      <c r="K117" s="69">
        <v>0.20458014034469499</v>
      </c>
      <c r="L117" s="69">
        <v>4.2364236849576402E-2</v>
      </c>
      <c r="M117" s="69">
        <v>0.80937616552557901</v>
      </c>
      <c r="N117" s="69">
        <v>6.5216148991152903E-3</v>
      </c>
      <c r="O117" s="69">
        <v>0.18410221957530501</v>
      </c>
      <c r="P117" s="69">
        <v>0.42034955251119799</v>
      </c>
      <c r="Q117" s="69">
        <v>5.4501813053692196E-3</v>
      </c>
      <c r="R117" s="69">
        <v>0.57420026618343201</v>
      </c>
      <c r="S117" s="69">
        <v>0.45510413418339002</v>
      </c>
      <c r="T117" s="69">
        <v>0.124959594401579</v>
      </c>
      <c r="U117" s="69">
        <v>0.41993627141502998</v>
      </c>
      <c r="V117" s="69">
        <v>4.1809227238897899E-2</v>
      </c>
      <c r="W117" s="69">
        <v>0.25108478140138302</v>
      </c>
      <c r="X117" s="69">
        <v>0.70710599135971797</v>
      </c>
      <c r="Y117" s="69">
        <v>0.46866479336696598</v>
      </c>
      <c r="Z117" s="69">
        <v>0.49769463713197898</v>
      </c>
      <c r="AA117" s="69">
        <v>3.3640569501053499E-2</v>
      </c>
      <c r="AB117" s="69">
        <v>0.70580328369565504</v>
      </c>
      <c r="AC117" s="69">
        <v>0.21235357250306799</v>
      </c>
      <c r="AD117" s="69">
        <v>8.1843143801275803E-2</v>
      </c>
      <c r="AE117" s="69">
        <v>0.18039315364064101</v>
      </c>
      <c r="AF117" s="69">
        <v>0.55643881133411599</v>
      </c>
      <c r="AG117" s="309">
        <v>0.263168035025242</v>
      </c>
      <c r="AH117" s="215">
        <v>3.1259999999999999</v>
      </c>
      <c r="AI117" s="208">
        <v>4.3520000000000003</v>
      </c>
      <c r="AJ117" s="209">
        <v>6.6079999999999997</v>
      </c>
      <c r="AK117" s="210">
        <v>2.996</v>
      </c>
      <c r="AL117" s="210">
        <v>4.1760000000000002</v>
      </c>
      <c r="AM117" s="210">
        <v>6.6230000000000002</v>
      </c>
      <c r="AN117" s="203">
        <v>2.5196000000000001</v>
      </c>
      <c r="AO117" s="203">
        <v>3.9781</v>
      </c>
      <c r="AP117" s="203">
        <v>7.1336000000000004</v>
      </c>
      <c r="AQ117" s="203"/>
      <c r="AR117" s="203">
        <f>$AN$33*0.81818182</f>
        <v>2.0614909136719999</v>
      </c>
      <c r="AS117" s="203">
        <f>$AN$33</f>
        <v>2.5196000000000001</v>
      </c>
      <c r="AT117" s="203">
        <f>$AN$33*1.22222222</f>
        <v>3.0795111055119997</v>
      </c>
      <c r="AU117" s="203">
        <f>$AO$33*0.81818182</f>
        <v>3.2548090981419997</v>
      </c>
      <c r="AV117" s="203">
        <f>$AO$33</f>
        <v>3.9781</v>
      </c>
      <c r="AW117" s="203">
        <f>$AO$33*1.22222222</f>
        <v>4.8621222133819995</v>
      </c>
      <c r="AX117" s="203">
        <f>$AP$33*0.81818182</f>
        <v>5.8365818311520004</v>
      </c>
      <c r="AY117" s="203">
        <f>$AP$33</f>
        <v>7.1336000000000004</v>
      </c>
      <c r="AZ117" s="203">
        <f>$AP$33*1.22222222</f>
        <v>8.7188444285919999</v>
      </c>
      <c r="BB117" s="1" t="str">
        <f t="shared" si="117"/>
        <v>P</v>
      </c>
      <c r="BC117" s="1" t="str">
        <f t="shared" si="118"/>
        <v>NA</v>
      </c>
      <c r="BD117" s="1" t="str">
        <f t="shared" si="119"/>
        <v>NP</v>
      </c>
      <c r="BE117" s="1" t="str">
        <f t="shared" si="120"/>
        <v>NO</v>
      </c>
      <c r="BF117" s="1" t="str">
        <f t="shared" si="121"/>
        <v>NO</v>
      </c>
      <c r="BG117" s="1" t="str">
        <f t="shared" si="122"/>
        <v>NO</v>
      </c>
      <c r="BH117" s="1" t="str">
        <f t="shared" si="123"/>
        <v>NO</v>
      </c>
      <c r="BJ117" s="12">
        <v>10</v>
      </c>
      <c r="BK117" s="1" t="str">
        <f t="shared" si="124"/>
        <v>NA</v>
      </c>
      <c r="BL117" s="1" t="str">
        <f t="shared" si="125"/>
        <v>NA</v>
      </c>
      <c r="BM117" s="1" t="str">
        <f t="shared" si="126"/>
        <v>NP</v>
      </c>
      <c r="BN117" s="1" t="str">
        <f t="shared" si="127"/>
        <v>NO</v>
      </c>
      <c r="BO117" s="1" t="str">
        <f t="shared" si="128"/>
        <v>NO</v>
      </c>
      <c r="BP117" s="1" t="str">
        <f t="shared" si="129"/>
        <v>NO</v>
      </c>
      <c r="BQ117" s="1" t="str">
        <f t="shared" si="130"/>
        <v>YES</v>
      </c>
      <c r="BS117" s="1" t="str">
        <f t="shared" si="131"/>
        <v>TN</v>
      </c>
      <c r="BT117" s="1" t="str">
        <f t="shared" si="132"/>
        <v>TN</v>
      </c>
      <c r="BU117" s="1" t="str">
        <f t="shared" si="133"/>
        <v>TP</v>
      </c>
      <c r="BV117" s="1" t="str">
        <f t="shared" si="134"/>
        <v>NO</v>
      </c>
      <c r="BW117" s="1" t="str">
        <f t="shared" si="135"/>
        <v>NO</v>
      </c>
      <c r="BX117" s="1" t="str">
        <f t="shared" si="136"/>
        <v>YES</v>
      </c>
      <c r="BY117" s="244" t="str">
        <f t="shared" si="137"/>
        <v>YES</v>
      </c>
      <c r="BZ117" s="244" t="str">
        <f t="shared" si="138"/>
        <v>NO</v>
      </c>
      <c r="CA117" s="244" t="str">
        <f t="shared" si="139"/>
        <v>NO</v>
      </c>
      <c r="CB117" s="244" t="str">
        <f t="shared" si="140"/>
        <v>NO</v>
      </c>
      <c r="CC117" s="244" t="str">
        <f t="shared" si="141"/>
        <v>NO</v>
      </c>
      <c r="CD117" s="244" t="str">
        <f t="shared" si="112"/>
        <v>NO</v>
      </c>
      <c r="CE117" s="1" t="str">
        <f t="shared" si="113"/>
        <v>NO</v>
      </c>
      <c r="CF117" s="1" t="str">
        <f t="shared" si="114"/>
        <v>NO</v>
      </c>
      <c r="CG117" s="1" t="str">
        <f t="shared" si="115"/>
        <v>NO</v>
      </c>
      <c r="CH117" s="1" t="str">
        <f t="shared" si="116"/>
        <v>NO</v>
      </c>
      <c r="CI117" s="244" t="str">
        <f t="shared" si="142"/>
        <v>NO</v>
      </c>
      <c r="CJ117" s="244" t="str">
        <f t="shared" si="143"/>
        <v>NO</v>
      </c>
      <c r="CK117" s="244" t="str">
        <f t="shared" si="144"/>
        <v>NO</v>
      </c>
      <c r="CL117" s="244" t="str">
        <f t="shared" si="145"/>
        <v>NO</v>
      </c>
      <c r="CM117" s="244" t="str">
        <f t="shared" si="146"/>
        <v>NO</v>
      </c>
      <c r="CN117" s="244" t="str">
        <f t="shared" si="147"/>
        <v>NO</v>
      </c>
      <c r="CO117" s="244" t="str">
        <f t="shared" si="148"/>
        <v>NO</v>
      </c>
      <c r="CP117" s="244" t="str">
        <f t="shared" si="149"/>
        <v>NO</v>
      </c>
      <c r="CQ117" s="244" t="str">
        <f t="shared" si="150"/>
        <v>NO</v>
      </c>
      <c r="CR117" s="244" t="str">
        <f t="shared" si="151"/>
        <v>NO</v>
      </c>
    </row>
    <row r="118" spans="1:96">
      <c r="A118" s="64"/>
      <c r="B118" s="15"/>
      <c r="C118" s="15"/>
      <c r="D118" s="15"/>
      <c r="E118" s="15"/>
      <c r="F118" s="15"/>
      <c r="G118" s="15"/>
      <c r="H118" s="65"/>
      <c r="I118" s="52" t="s">
        <v>13</v>
      </c>
      <c r="J118" s="6">
        <v>0.963317473046295</v>
      </c>
      <c r="K118" s="6">
        <v>2.92102622511888E-2</v>
      </c>
      <c r="L118" s="6">
        <v>7.4722647025160498E-3</v>
      </c>
      <c r="M118" s="6">
        <v>0.93057314287644799</v>
      </c>
      <c r="N118" s="6">
        <v>1.4999850033935399E-3</v>
      </c>
      <c r="O118" s="6">
        <v>6.7926872120157897E-2</v>
      </c>
      <c r="P118" s="6">
        <v>5.6877908308801003E-2</v>
      </c>
      <c r="Q118" s="6">
        <v>0.24699157736758501</v>
      </c>
      <c r="R118" s="6">
        <v>0.69613051432361295</v>
      </c>
      <c r="S118" s="6">
        <v>5.1894714564782403E-2</v>
      </c>
      <c r="T118" s="6">
        <v>0.29353984825398</v>
      </c>
      <c r="U118" s="6">
        <v>0.65456543718123605</v>
      </c>
      <c r="V118" s="6">
        <v>0.42855354693763897</v>
      </c>
      <c r="W118" s="6">
        <v>0.21942316927193101</v>
      </c>
      <c r="X118" s="6">
        <v>0.35202328379042902</v>
      </c>
      <c r="Y118" s="6">
        <v>0.78324875341615097</v>
      </c>
      <c r="Z118" s="6">
        <v>5.0632786251829501E-2</v>
      </c>
      <c r="AA118" s="6">
        <v>0.16611846033201899</v>
      </c>
      <c r="AB118" s="6">
        <v>0.56567310468815601</v>
      </c>
      <c r="AC118" s="6">
        <v>0.19429629371301699</v>
      </c>
      <c r="AD118" s="6">
        <v>0.240030601598825</v>
      </c>
      <c r="AE118" s="6">
        <v>0.63779323958870104</v>
      </c>
      <c r="AF118" s="6">
        <v>0.15776081954672999</v>
      </c>
      <c r="AG118" s="310">
        <v>0.20444594086456799</v>
      </c>
      <c r="AH118" s="216">
        <v>3.3250000000000002</v>
      </c>
      <c r="AI118" s="211">
        <v>3.8130000000000002</v>
      </c>
      <c r="AJ118" s="212">
        <v>6.66</v>
      </c>
      <c r="AK118" s="210">
        <v>3.34</v>
      </c>
      <c r="AL118" s="210">
        <v>3.8090000000000002</v>
      </c>
      <c r="AM118" s="210">
        <v>6.7539999999999996</v>
      </c>
      <c r="AN118" s="203"/>
      <c r="AO118" s="203"/>
      <c r="AP118" s="203"/>
      <c r="AQ118" s="203"/>
      <c r="AR118" s="203">
        <f t="shared" ref="AR118:AR126" si="206">$AN$33*0.81818182</f>
        <v>2.0614909136719999</v>
      </c>
      <c r="AS118" s="203">
        <f t="shared" ref="AS118:AS126" si="207">$AN$33</f>
        <v>2.5196000000000001</v>
      </c>
      <c r="AT118" s="203">
        <f t="shared" ref="AT118:AT126" si="208">$AN$33*1.22222222</f>
        <v>3.0795111055119997</v>
      </c>
      <c r="AU118" s="203">
        <f t="shared" ref="AU118:AU126" si="209">$AO$33*0.81818182</f>
        <v>3.2548090981419997</v>
      </c>
      <c r="AV118" s="203">
        <f t="shared" ref="AV118:AV126" si="210">$AO$33</f>
        <v>3.9781</v>
      </c>
      <c r="AW118" s="203">
        <f t="shared" ref="AW118:AW126" si="211">$AO$33*1.22222222</f>
        <v>4.8621222133819995</v>
      </c>
      <c r="AX118" s="203">
        <f t="shared" ref="AX118:AX126" si="212">$AP$33*0.81818182</f>
        <v>5.8365818311520004</v>
      </c>
      <c r="AY118" s="203">
        <f t="shared" ref="AY118:AY126" si="213">$AP$33</f>
        <v>7.1336000000000004</v>
      </c>
      <c r="AZ118" s="203">
        <f t="shared" ref="AZ118:AZ126" si="214">$AP$33*1.22222222</f>
        <v>8.7188444285919999</v>
      </c>
      <c r="BB118" s="1" t="str">
        <f t="shared" si="117"/>
        <v>P</v>
      </c>
      <c r="BC118" s="1" t="str">
        <f t="shared" si="118"/>
        <v>NP</v>
      </c>
      <c r="BD118" s="1" t="str">
        <f t="shared" si="119"/>
        <v>NP</v>
      </c>
      <c r="BE118" s="1" t="str">
        <f t="shared" si="120"/>
        <v>NO</v>
      </c>
      <c r="BF118" s="1" t="str">
        <f t="shared" si="121"/>
        <v>NO</v>
      </c>
      <c r="BG118" s="1" t="str">
        <f t="shared" si="122"/>
        <v>NO</v>
      </c>
      <c r="BH118" s="1" t="str">
        <f t="shared" si="123"/>
        <v>NO</v>
      </c>
      <c r="BJ118" s="12">
        <v>26</v>
      </c>
      <c r="BK118" s="1" t="str">
        <f t="shared" si="124"/>
        <v>P</v>
      </c>
      <c r="BL118" s="1" t="str">
        <f t="shared" si="125"/>
        <v>NP</v>
      </c>
      <c r="BM118" s="1" t="str">
        <f t="shared" si="126"/>
        <v>NP</v>
      </c>
      <c r="BN118" s="1" t="str">
        <f t="shared" si="127"/>
        <v>NO</v>
      </c>
      <c r="BO118" s="1" t="str">
        <f t="shared" si="128"/>
        <v>NO</v>
      </c>
      <c r="BP118" s="1" t="str">
        <f t="shared" si="129"/>
        <v>NO</v>
      </c>
      <c r="BQ118" s="1" t="str">
        <f t="shared" si="130"/>
        <v>NO</v>
      </c>
      <c r="BS118" s="1" t="str">
        <f t="shared" si="131"/>
        <v>TN</v>
      </c>
      <c r="BT118" s="1" t="str">
        <f t="shared" si="132"/>
        <v>TP</v>
      </c>
      <c r="BU118" s="1" t="str">
        <f t="shared" si="133"/>
        <v>TP</v>
      </c>
      <c r="BV118" s="1" t="str">
        <f t="shared" si="134"/>
        <v>NO</v>
      </c>
      <c r="BW118" s="1" t="str">
        <f t="shared" si="135"/>
        <v>YES</v>
      </c>
      <c r="BX118" s="1" t="str">
        <f t="shared" si="136"/>
        <v>YES</v>
      </c>
      <c r="BY118" s="244" t="str">
        <f t="shared" si="137"/>
        <v>YES</v>
      </c>
      <c r="BZ118" s="244" t="str">
        <f t="shared" si="138"/>
        <v>NO</v>
      </c>
      <c r="CA118" s="244" t="str">
        <f t="shared" si="139"/>
        <v>NO</v>
      </c>
      <c r="CB118" s="244" t="str">
        <f t="shared" si="140"/>
        <v>NO</v>
      </c>
      <c r="CC118" s="244" t="str">
        <f t="shared" si="141"/>
        <v>NO</v>
      </c>
      <c r="CD118" s="244" t="str">
        <f t="shared" si="112"/>
        <v>NO</v>
      </c>
      <c r="CE118" s="1" t="str">
        <f t="shared" si="113"/>
        <v>NO</v>
      </c>
      <c r="CF118" s="1" t="str">
        <f t="shared" si="114"/>
        <v>NO</v>
      </c>
      <c r="CG118" s="1" t="str">
        <f t="shared" si="115"/>
        <v>NO</v>
      </c>
      <c r="CH118" s="1" t="str">
        <f t="shared" si="116"/>
        <v>NO</v>
      </c>
      <c r="CI118" s="244" t="str">
        <f t="shared" si="142"/>
        <v>NO</v>
      </c>
      <c r="CJ118" s="244" t="str">
        <f t="shared" si="143"/>
        <v>NO</v>
      </c>
      <c r="CK118" s="244" t="str">
        <f t="shared" si="144"/>
        <v>NO</v>
      </c>
      <c r="CL118" s="244" t="str">
        <f t="shared" si="145"/>
        <v>NO</v>
      </c>
      <c r="CM118" s="244" t="str">
        <f t="shared" si="146"/>
        <v>NO</v>
      </c>
      <c r="CN118" s="244" t="str">
        <f t="shared" si="147"/>
        <v>NO</v>
      </c>
      <c r="CO118" s="244" t="str">
        <f t="shared" si="148"/>
        <v>NO</v>
      </c>
      <c r="CP118" s="244" t="str">
        <f t="shared" si="149"/>
        <v>NO</v>
      </c>
      <c r="CQ118" s="244" t="str">
        <f t="shared" si="150"/>
        <v>NO</v>
      </c>
      <c r="CR118" s="244" t="str">
        <f t="shared" si="151"/>
        <v>NO</v>
      </c>
    </row>
    <row r="119" spans="1:96">
      <c r="A119" s="64"/>
      <c r="B119" s="15"/>
      <c r="C119" s="15"/>
      <c r="D119" s="15"/>
      <c r="E119" s="15"/>
      <c r="F119" s="15"/>
      <c r="G119" s="15"/>
      <c r="H119" s="65"/>
      <c r="I119" s="52" t="s">
        <v>14</v>
      </c>
      <c r="J119" s="6">
        <v>0.92146623850448095</v>
      </c>
      <c r="K119" s="6">
        <v>4.08528374510108E-4</v>
      </c>
      <c r="L119" s="6">
        <v>7.8125233121008594E-2</v>
      </c>
      <c r="M119" s="6">
        <v>0.46515664247150201</v>
      </c>
      <c r="N119" s="6">
        <v>0.39014094603829602</v>
      </c>
      <c r="O119" s="6">
        <v>0.14470241149019999</v>
      </c>
      <c r="P119" s="6">
        <v>0.42078606668788598</v>
      </c>
      <c r="Q119" s="6">
        <v>0.37877736252780497</v>
      </c>
      <c r="R119" s="6">
        <v>0.20043657078430799</v>
      </c>
      <c r="S119" s="6">
        <v>0.58735103068743599</v>
      </c>
      <c r="T119" s="6">
        <v>0.14448194569379499</v>
      </c>
      <c r="U119" s="6">
        <v>0.26816702361876799</v>
      </c>
      <c r="V119" s="6">
        <v>0.22611570245958601</v>
      </c>
      <c r="W119" s="6">
        <v>0.64448763720440705</v>
      </c>
      <c r="X119" s="6">
        <v>0.129396660336006</v>
      </c>
      <c r="Y119" s="6">
        <v>0.873774347004737</v>
      </c>
      <c r="Z119" s="6">
        <v>7.3796763270288598E-2</v>
      </c>
      <c r="AA119" s="6">
        <v>5.2428889724973497E-2</v>
      </c>
      <c r="AB119" s="6">
        <v>0.50655230854726596</v>
      </c>
      <c r="AC119" s="6">
        <v>0.151595439149602</v>
      </c>
      <c r="AD119" s="6">
        <v>0.34185225230313099</v>
      </c>
      <c r="AE119" s="6">
        <v>0.91269370755633805</v>
      </c>
      <c r="AF119" s="6">
        <v>2.6422930190375601E-2</v>
      </c>
      <c r="AG119" s="310">
        <v>6.0883362253285701E-2</v>
      </c>
      <c r="AH119" s="216">
        <v>2.2330000000000001</v>
      </c>
      <c r="AI119" s="211">
        <v>3.6269999999999998</v>
      </c>
      <c r="AJ119" s="212">
        <v>6.6820000000000004</v>
      </c>
      <c r="AK119" s="210">
        <v>2.226</v>
      </c>
      <c r="AL119" s="210">
        <v>3.657</v>
      </c>
      <c r="AM119" s="210">
        <v>6.64</v>
      </c>
      <c r="AN119" s="203"/>
      <c r="AO119" s="203"/>
      <c r="AP119" s="203"/>
      <c r="AQ119" s="203"/>
      <c r="AR119" s="203">
        <f t="shared" si="206"/>
        <v>2.0614909136719999</v>
      </c>
      <c r="AS119" s="203">
        <f t="shared" si="207"/>
        <v>2.5196000000000001</v>
      </c>
      <c r="AT119" s="203">
        <f t="shared" si="208"/>
        <v>3.0795111055119997</v>
      </c>
      <c r="AU119" s="203">
        <f t="shared" si="209"/>
        <v>3.2548090981419997</v>
      </c>
      <c r="AV119" s="203">
        <f t="shared" si="210"/>
        <v>3.9781</v>
      </c>
      <c r="AW119" s="203">
        <f t="shared" si="211"/>
        <v>4.8621222133819995</v>
      </c>
      <c r="AX119" s="203">
        <f t="shared" si="212"/>
        <v>5.8365818311520004</v>
      </c>
      <c r="AY119" s="203">
        <f t="shared" si="213"/>
        <v>7.1336000000000004</v>
      </c>
      <c r="AZ119" s="203">
        <f t="shared" si="214"/>
        <v>8.7188444285919999</v>
      </c>
      <c r="BB119" s="1" t="str">
        <f t="shared" si="117"/>
        <v>NP</v>
      </c>
      <c r="BC119" s="1" t="str">
        <f t="shared" si="118"/>
        <v>NP</v>
      </c>
      <c r="BD119" s="1" t="str">
        <f t="shared" si="119"/>
        <v>NP</v>
      </c>
      <c r="BE119" s="1" t="str">
        <f t="shared" si="120"/>
        <v>NO</v>
      </c>
      <c r="BF119" s="1" t="str">
        <f t="shared" si="121"/>
        <v>NO</v>
      </c>
      <c r="BG119" s="1" t="str">
        <f t="shared" si="122"/>
        <v>NO</v>
      </c>
      <c r="BH119" s="1" t="str">
        <f t="shared" si="123"/>
        <v>YES</v>
      </c>
      <c r="BJ119" s="12">
        <v>20</v>
      </c>
      <c r="BK119" s="1" t="str">
        <f t="shared" si="124"/>
        <v>NP</v>
      </c>
      <c r="BL119" s="1" t="str">
        <f t="shared" si="125"/>
        <v>NP</v>
      </c>
      <c r="BM119" s="1" t="str">
        <f t="shared" si="126"/>
        <v>NP</v>
      </c>
      <c r="BN119" s="1" t="str">
        <f t="shared" si="127"/>
        <v>NO</v>
      </c>
      <c r="BO119" s="1" t="str">
        <f t="shared" si="128"/>
        <v>NO</v>
      </c>
      <c r="BP119" s="1" t="str">
        <f t="shared" si="129"/>
        <v>NO</v>
      </c>
      <c r="BQ119" s="1" t="str">
        <f t="shared" si="130"/>
        <v>YES</v>
      </c>
      <c r="BS119" s="1" t="str">
        <f t="shared" si="131"/>
        <v>TP</v>
      </c>
      <c r="BT119" s="1" t="str">
        <f t="shared" si="132"/>
        <v>TP</v>
      </c>
      <c r="BU119" s="1" t="str">
        <f t="shared" si="133"/>
        <v>TP</v>
      </c>
      <c r="BV119" s="1" t="str">
        <f t="shared" si="134"/>
        <v>YES</v>
      </c>
      <c r="BW119" s="1" t="str">
        <f t="shared" si="135"/>
        <v>YES</v>
      </c>
      <c r="BX119" s="1" t="str">
        <f t="shared" si="136"/>
        <v>YES</v>
      </c>
      <c r="BY119" s="244" t="str">
        <f t="shared" si="137"/>
        <v>YES</v>
      </c>
      <c r="BZ119" s="244" t="str">
        <f t="shared" si="138"/>
        <v>NO</v>
      </c>
      <c r="CA119" s="244" t="str">
        <f t="shared" si="139"/>
        <v>NO</v>
      </c>
      <c r="CB119" s="244" t="str">
        <f t="shared" si="140"/>
        <v>NO</v>
      </c>
      <c r="CC119" s="244" t="str">
        <f t="shared" si="141"/>
        <v>NO</v>
      </c>
      <c r="CD119" s="244" t="str">
        <f t="shared" si="112"/>
        <v>NO</v>
      </c>
      <c r="CE119" s="1" t="str">
        <f t="shared" si="113"/>
        <v>NO</v>
      </c>
      <c r="CF119" s="1" t="str">
        <f t="shared" si="114"/>
        <v>NO</v>
      </c>
      <c r="CG119" s="1" t="str">
        <f t="shared" si="115"/>
        <v>NO</v>
      </c>
      <c r="CH119" s="1" t="str">
        <f t="shared" si="116"/>
        <v>NO</v>
      </c>
      <c r="CI119" s="244" t="str">
        <f t="shared" si="142"/>
        <v>NO</v>
      </c>
      <c r="CJ119" s="244" t="str">
        <f t="shared" si="143"/>
        <v>NO</v>
      </c>
      <c r="CK119" s="244" t="str">
        <f t="shared" si="144"/>
        <v>NO</v>
      </c>
      <c r="CL119" s="244" t="str">
        <f t="shared" si="145"/>
        <v>NO</v>
      </c>
      <c r="CM119" s="244" t="str">
        <f t="shared" si="146"/>
        <v>NO</v>
      </c>
      <c r="CN119" s="244" t="str">
        <f t="shared" si="147"/>
        <v>NO</v>
      </c>
      <c r="CO119" s="244" t="str">
        <f t="shared" si="148"/>
        <v>NO</v>
      </c>
      <c r="CP119" s="244" t="str">
        <f t="shared" si="149"/>
        <v>NO</v>
      </c>
      <c r="CQ119" s="244" t="str">
        <f t="shared" si="150"/>
        <v>NO</v>
      </c>
      <c r="CR119" s="244" t="str">
        <f t="shared" si="151"/>
        <v>NO</v>
      </c>
    </row>
    <row r="120" spans="1:96">
      <c r="A120" s="64"/>
      <c r="B120" s="15"/>
      <c r="C120" s="15"/>
      <c r="D120" s="15"/>
      <c r="E120" s="15"/>
      <c r="F120" s="15"/>
      <c r="G120" s="15"/>
      <c r="H120" s="65"/>
      <c r="I120" s="52" t="s">
        <v>15</v>
      </c>
      <c r="J120" s="6">
        <v>0.38218904008864701</v>
      </c>
      <c r="K120" s="6">
        <v>0.46795327955821098</v>
      </c>
      <c r="L120" s="6">
        <v>0.14985768035314101</v>
      </c>
      <c r="M120" s="6">
        <v>0.31288312702007798</v>
      </c>
      <c r="N120" s="6">
        <v>0.62043330069328495</v>
      </c>
      <c r="O120" s="6">
        <v>6.6683572286635795E-2</v>
      </c>
      <c r="P120" s="6">
        <v>0.84748366131841202</v>
      </c>
      <c r="Q120" s="6">
        <v>0.11092126215043301</v>
      </c>
      <c r="R120" s="6">
        <v>4.1595076531153699E-2</v>
      </c>
      <c r="S120" s="6">
        <v>0.75645994941717698</v>
      </c>
      <c r="T120" s="6">
        <v>0.18063749374358401</v>
      </c>
      <c r="U120" s="6">
        <v>6.2902556839237997E-2</v>
      </c>
      <c r="V120" s="6">
        <v>0.16138409643419199</v>
      </c>
      <c r="W120" s="6">
        <v>0.15937382728812399</v>
      </c>
      <c r="X120" s="6">
        <v>0.67924207627768196</v>
      </c>
      <c r="Y120" s="6">
        <v>0.89734474693950494</v>
      </c>
      <c r="Z120" s="6">
        <v>8.2163941979999294E-2</v>
      </c>
      <c r="AA120" s="6">
        <v>2.0491311080495501E-2</v>
      </c>
      <c r="AB120" s="6">
        <v>0.13257543054660201</v>
      </c>
      <c r="AC120" s="6">
        <v>0.38654580915651898</v>
      </c>
      <c r="AD120" s="6">
        <v>0.48087876029687798</v>
      </c>
      <c r="AE120" s="6">
        <v>0.48430876901588998</v>
      </c>
      <c r="AF120" s="6">
        <v>0.144978213962143</v>
      </c>
      <c r="AG120" s="310">
        <v>0.37071301702196602</v>
      </c>
      <c r="AH120" s="216">
        <v>1.6739999999999999</v>
      </c>
      <c r="AI120" s="211">
        <v>4.2830000000000004</v>
      </c>
      <c r="AJ120" s="212">
        <v>7.4119999999999999</v>
      </c>
      <c r="AK120" s="210">
        <v>1.67</v>
      </c>
      <c r="AL120" s="210">
        <v>4.2510000000000003</v>
      </c>
      <c r="AM120" s="210">
        <v>7.3070000000000004</v>
      </c>
      <c r="AN120" s="203"/>
      <c r="AO120" s="203"/>
      <c r="AP120" s="203"/>
      <c r="AQ120" s="203"/>
      <c r="AR120" s="203">
        <f t="shared" si="206"/>
        <v>2.0614909136719999</v>
      </c>
      <c r="AS120" s="203">
        <f t="shared" si="207"/>
        <v>2.5196000000000001</v>
      </c>
      <c r="AT120" s="203">
        <f t="shared" si="208"/>
        <v>3.0795111055119997</v>
      </c>
      <c r="AU120" s="203">
        <f t="shared" si="209"/>
        <v>3.2548090981419997</v>
      </c>
      <c r="AV120" s="203">
        <f t="shared" si="210"/>
        <v>3.9781</v>
      </c>
      <c r="AW120" s="203">
        <f t="shared" si="211"/>
        <v>4.8621222133819995</v>
      </c>
      <c r="AX120" s="203">
        <f t="shared" si="212"/>
        <v>5.8365818311520004</v>
      </c>
      <c r="AY120" s="203">
        <f t="shared" si="213"/>
        <v>7.1336000000000004</v>
      </c>
      <c r="AZ120" s="203">
        <f t="shared" si="214"/>
        <v>8.7188444285919999</v>
      </c>
      <c r="BB120" s="1" t="str">
        <f t="shared" si="117"/>
        <v>A</v>
      </c>
      <c r="BC120" s="1" t="str">
        <f t="shared" si="118"/>
        <v>NA</v>
      </c>
      <c r="BD120" s="1" t="str">
        <f t="shared" si="119"/>
        <v>NA</v>
      </c>
      <c r="BE120" s="1" t="str">
        <f t="shared" si="120"/>
        <v>NO</v>
      </c>
      <c r="BF120" s="1" t="str">
        <f t="shared" si="121"/>
        <v>NO</v>
      </c>
      <c r="BG120" s="1" t="str">
        <f t="shared" si="122"/>
        <v>YES</v>
      </c>
      <c r="BH120" s="1" t="str">
        <f t="shared" si="123"/>
        <v>YES</v>
      </c>
      <c r="BJ120" s="12">
        <v>23</v>
      </c>
      <c r="BK120" s="1" t="str">
        <f t="shared" si="124"/>
        <v>A</v>
      </c>
      <c r="BL120" s="1" t="str">
        <f t="shared" si="125"/>
        <v>NA</v>
      </c>
      <c r="BM120" s="1" t="str">
        <f t="shared" si="126"/>
        <v>NA</v>
      </c>
      <c r="BN120" s="1" t="str">
        <f t="shared" si="127"/>
        <v>NO</v>
      </c>
      <c r="BO120" s="1" t="str">
        <f t="shared" si="128"/>
        <v>NO</v>
      </c>
      <c r="BP120" s="1" t="str">
        <f t="shared" si="129"/>
        <v>YES</v>
      </c>
      <c r="BQ120" s="1" t="str">
        <f t="shared" si="130"/>
        <v>YES</v>
      </c>
      <c r="BS120" s="1" t="str">
        <f t="shared" si="131"/>
        <v>TP</v>
      </c>
      <c r="BT120" s="1" t="str">
        <f t="shared" si="132"/>
        <v>TN</v>
      </c>
      <c r="BU120" s="1" t="str">
        <f t="shared" si="133"/>
        <v>TN</v>
      </c>
      <c r="BV120" s="1" t="str">
        <f t="shared" si="134"/>
        <v>NO</v>
      </c>
      <c r="BW120" s="1" t="str">
        <f t="shared" si="135"/>
        <v>NO</v>
      </c>
      <c r="BX120" s="1" t="str">
        <f t="shared" si="136"/>
        <v>YES</v>
      </c>
      <c r="BY120" s="244" t="str">
        <f t="shared" si="137"/>
        <v>YES</v>
      </c>
      <c r="BZ120" s="244" t="str">
        <f t="shared" si="138"/>
        <v>NO</v>
      </c>
      <c r="CA120" s="244" t="str">
        <f t="shared" si="139"/>
        <v>NO</v>
      </c>
      <c r="CB120" s="244" t="str">
        <f t="shared" si="140"/>
        <v>NO</v>
      </c>
      <c r="CC120" s="244" t="str">
        <f t="shared" si="141"/>
        <v>NO</v>
      </c>
      <c r="CD120" s="244" t="str">
        <f t="shared" si="112"/>
        <v>NO</v>
      </c>
      <c r="CE120" s="1" t="str">
        <f t="shared" si="113"/>
        <v>NO</v>
      </c>
      <c r="CF120" s="1" t="str">
        <f t="shared" si="114"/>
        <v>NO</v>
      </c>
      <c r="CG120" s="1" t="str">
        <f t="shared" si="115"/>
        <v>NO</v>
      </c>
      <c r="CH120" s="1" t="str">
        <f t="shared" si="116"/>
        <v>NO</v>
      </c>
      <c r="CI120" s="244" t="str">
        <f t="shared" si="142"/>
        <v>NO</v>
      </c>
      <c r="CJ120" s="244" t="str">
        <f t="shared" si="143"/>
        <v>NO</v>
      </c>
      <c r="CK120" s="244" t="str">
        <f t="shared" si="144"/>
        <v>NO</v>
      </c>
      <c r="CL120" s="244" t="str">
        <f t="shared" si="145"/>
        <v>NO</v>
      </c>
      <c r="CM120" s="244" t="str">
        <f t="shared" si="146"/>
        <v>NO</v>
      </c>
      <c r="CN120" s="244" t="str">
        <f t="shared" si="147"/>
        <v>NO</v>
      </c>
      <c r="CO120" s="244" t="str">
        <f t="shared" si="148"/>
        <v>NO</v>
      </c>
      <c r="CP120" s="244" t="str">
        <f t="shared" si="149"/>
        <v>NO</v>
      </c>
      <c r="CQ120" s="244" t="str">
        <f t="shared" si="150"/>
        <v>NO</v>
      </c>
      <c r="CR120" s="244" t="str">
        <f t="shared" si="151"/>
        <v>NO</v>
      </c>
    </row>
    <row r="121" spans="1:96">
      <c r="A121" s="64"/>
      <c r="B121" s="15"/>
      <c r="C121" s="15"/>
      <c r="D121" s="15"/>
      <c r="E121" s="15"/>
      <c r="F121" s="15"/>
      <c r="G121" s="15"/>
      <c r="H121" s="65"/>
      <c r="I121" s="52" t="s">
        <v>16</v>
      </c>
      <c r="J121" s="6">
        <v>0.66708754077660504</v>
      </c>
      <c r="K121" s="6">
        <v>0.32902388736631299</v>
      </c>
      <c r="L121" s="6">
        <v>3.8885718570807999E-3</v>
      </c>
      <c r="M121" s="6">
        <v>0.25507522104096497</v>
      </c>
      <c r="N121" s="6">
        <v>0.148195076324769</v>
      </c>
      <c r="O121" s="6">
        <v>0.59672970263426395</v>
      </c>
      <c r="P121" s="6">
        <v>0.54238905883233002</v>
      </c>
      <c r="Q121" s="6">
        <v>0.40033322967704799</v>
      </c>
      <c r="R121" s="6">
        <v>5.7277711490620997E-2</v>
      </c>
      <c r="S121" s="6">
        <v>0.12896232943847</v>
      </c>
      <c r="T121" s="6">
        <v>0.80984188853599204</v>
      </c>
      <c r="U121" s="6">
        <v>6.1195782025536799E-2</v>
      </c>
      <c r="V121" s="6">
        <v>2.6962135248154901E-2</v>
      </c>
      <c r="W121" s="6">
        <v>0.54863331737087095</v>
      </c>
      <c r="X121" s="6">
        <v>0.424404547380974</v>
      </c>
      <c r="Y121" s="6">
        <v>0.62203501881101197</v>
      </c>
      <c r="Z121" s="6">
        <v>1.34137902439572E-2</v>
      </c>
      <c r="AA121" s="6">
        <v>0.36455119094503002</v>
      </c>
      <c r="AB121" s="6">
        <v>0.66152551243875002</v>
      </c>
      <c r="AC121" s="6">
        <v>2.48924392515762E-2</v>
      </c>
      <c r="AD121" s="6">
        <v>0.31358204830967201</v>
      </c>
      <c r="AE121" s="6">
        <v>0.99550903464454499</v>
      </c>
      <c r="AF121" s="6">
        <v>3.36329782802069E-4</v>
      </c>
      <c r="AG121" s="310">
        <v>4.1546355726524899E-3</v>
      </c>
      <c r="AH121" s="216">
        <v>1.81</v>
      </c>
      <c r="AI121" s="211">
        <v>4.1749999999999998</v>
      </c>
      <c r="AJ121" s="212">
        <v>6.8250000000000002</v>
      </c>
      <c r="AK121" s="210">
        <v>1.6870000000000001</v>
      </c>
      <c r="AL121" s="210">
        <v>4.0350000000000001</v>
      </c>
      <c r="AM121" s="210">
        <v>6.64</v>
      </c>
      <c r="AN121" s="203"/>
      <c r="AO121" s="203"/>
      <c r="AP121" s="203"/>
      <c r="AQ121" s="203"/>
      <c r="AR121" s="203">
        <f t="shared" si="206"/>
        <v>2.0614909136719999</v>
      </c>
      <c r="AS121" s="203">
        <f t="shared" si="207"/>
        <v>2.5196000000000001</v>
      </c>
      <c r="AT121" s="203">
        <f t="shared" si="208"/>
        <v>3.0795111055119997</v>
      </c>
      <c r="AU121" s="203">
        <f t="shared" si="209"/>
        <v>3.2548090981419997</v>
      </c>
      <c r="AV121" s="203">
        <f t="shared" si="210"/>
        <v>3.9781</v>
      </c>
      <c r="AW121" s="203">
        <f t="shared" si="211"/>
        <v>4.8621222133819995</v>
      </c>
      <c r="AX121" s="203">
        <f t="shared" si="212"/>
        <v>5.8365818311520004</v>
      </c>
      <c r="AY121" s="203">
        <f t="shared" si="213"/>
        <v>7.1336000000000004</v>
      </c>
      <c r="AZ121" s="203">
        <f t="shared" si="214"/>
        <v>8.7188444285919999</v>
      </c>
      <c r="BB121" s="1" t="str">
        <f t="shared" si="117"/>
        <v>A</v>
      </c>
      <c r="BC121" s="1" t="str">
        <f t="shared" si="118"/>
        <v>NA</v>
      </c>
      <c r="BD121" s="1" t="str">
        <f t="shared" si="119"/>
        <v>NP</v>
      </c>
      <c r="BE121" s="1" t="str">
        <f t="shared" si="120"/>
        <v>NO</v>
      </c>
      <c r="BF121" s="1" t="str">
        <f t="shared" si="121"/>
        <v>NO</v>
      </c>
      <c r="BG121" s="1" t="str">
        <f t="shared" si="122"/>
        <v>YES</v>
      </c>
      <c r="BH121" s="1" t="str">
        <f t="shared" si="123"/>
        <v>YES</v>
      </c>
      <c r="BJ121" s="12">
        <v>34</v>
      </c>
      <c r="BK121" s="1" t="str">
        <f t="shared" si="124"/>
        <v>A</v>
      </c>
      <c r="BL121" s="1" t="str">
        <f t="shared" si="125"/>
        <v>NA</v>
      </c>
      <c r="BM121" s="1" t="str">
        <f t="shared" si="126"/>
        <v>NP</v>
      </c>
      <c r="BN121" s="1" t="str">
        <f t="shared" si="127"/>
        <v>NO</v>
      </c>
      <c r="BO121" s="1" t="str">
        <f t="shared" si="128"/>
        <v>NO</v>
      </c>
      <c r="BP121" s="1" t="str">
        <f t="shared" si="129"/>
        <v>YES</v>
      </c>
      <c r="BQ121" s="1" t="str">
        <f t="shared" si="130"/>
        <v>YES</v>
      </c>
      <c r="BS121" s="1" t="str">
        <f t="shared" si="131"/>
        <v>TP</v>
      </c>
      <c r="BT121" s="1" t="str">
        <f t="shared" si="132"/>
        <v>TN</v>
      </c>
      <c r="BU121" s="1" t="str">
        <f t="shared" si="133"/>
        <v>TP</v>
      </c>
      <c r="BV121" s="1" t="str">
        <f t="shared" si="134"/>
        <v>NO</v>
      </c>
      <c r="BW121" s="1" t="str">
        <f t="shared" si="135"/>
        <v>YES</v>
      </c>
      <c r="BX121" s="1" t="str">
        <f t="shared" si="136"/>
        <v>YES</v>
      </c>
      <c r="BY121" s="244" t="str">
        <f t="shared" si="137"/>
        <v>YES</v>
      </c>
      <c r="BZ121" s="244" t="str">
        <f t="shared" si="138"/>
        <v>NO</v>
      </c>
      <c r="CA121" s="244" t="str">
        <f t="shared" si="139"/>
        <v>NO</v>
      </c>
      <c r="CB121" s="244" t="str">
        <f t="shared" si="140"/>
        <v>NO</v>
      </c>
      <c r="CC121" s="244" t="str">
        <f t="shared" si="141"/>
        <v>NO</v>
      </c>
      <c r="CD121" s="244" t="str">
        <f t="shared" si="112"/>
        <v>NO</v>
      </c>
      <c r="CE121" s="1" t="str">
        <f t="shared" si="113"/>
        <v>NO</v>
      </c>
      <c r="CF121" s="1" t="str">
        <f t="shared" si="114"/>
        <v>NO</v>
      </c>
      <c r="CG121" s="1" t="str">
        <f t="shared" si="115"/>
        <v>NO</v>
      </c>
      <c r="CH121" s="1" t="str">
        <f t="shared" si="116"/>
        <v>NO</v>
      </c>
      <c r="CI121" s="244" t="str">
        <f t="shared" si="142"/>
        <v>NO</v>
      </c>
      <c r="CJ121" s="244" t="str">
        <f t="shared" si="143"/>
        <v>NO</v>
      </c>
      <c r="CK121" s="244" t="str">
        <f t="shared" si="144"/>
        <v>NO</v>
      </c>
      <c r="CL121" s="244" t="str">
        <f t="shared" si="145"/>
        <v>NO</v>
      </c>
      <c r="CM121" s="244" t="str">
        <f t="shared" si="146"/>
        <v>NO</v>
      </c>
      <c r="CN121" s="244" t="str">
        <f t="shared" si="147"/>
        <v>NO</v>
      </c>
      <c r="CO121" s="244" t="str">
        <f t="shared" si="148"/>
        <v>NO</v>
      </c>
      <c r="CP121" s="244" t="str">
        <f t="shared" si="149"/>
        <v>NO</v>
      </c>
      <c r="CQ121" s="244" t="str">
        <f t="shared" si="150"/>
        <v>NO</v>
      </c>
      <c r="CR121" s="244" t="str">
        <f t="shared" si="151"/>
        <v>NO</v>
      </c>
    </row>
    <row r="122" spans="1:96">
      <c r="A122" s="64"/>
      <c r="B122" s="15"/>
      <c r="C122" s="15"/>
      <c r="D122" s="15"/>
      <c r="E122" s="15"/>
      <c r="F122" s="15"/>
      <c r="G122" s="15"/>
      <c r="H122" s="65"/>
      <c r="I122" s="52" t="s">
        <v>17</v>
      </c>
      <c r="J122" s="6">
        <v>0.76778734398758497</v>
      </c>
      <c r="K122" s="6">
        <v>0.169015448235288</v>
      </c>
      <c r="L122" s="6">
        <v>6.3197207777126604E-2</v>
      </c>
      <c r="M122" s="6">
        <v>0.60799594959465897</v>
      </c>
      <c r="N122" s="6">
        <v>8.0603640565240803E-2</v>
      </c>
      <c r="O122" s="6">
        <v>0.31140040984009898</v>
      </c>
      <c r="P122" s="6">
        <v>0.226649235927152</v>
      </c>
      <c r="Q122" s="6">
        <v>0.67228491822369596</v>
      </c>
      <c r="R122" s="6">
        <v>0.10106584584915</v>
      </c>
      <c r="S122" s="6">
        <v>0.39968917789188202</v>
      </c>
      <c r="T122" s="6">
        <v>0.50848595533531105</v>
      </c>
      <c r="U122" s="6">
        <v>9.1824866772805394E-2</v>
      </c>
      <c r="V122" s="6">
        <v>0.16372997633172801</v>
      </c>
      <c r="W122" s="6">
        <v>0.48502185746273102</v>
      </c>
      <c r="X122" s="6">
        <v>0.351248166205539</v>
      </c>
      <c r="Y122" s="6">
        <v>0.24273575515562601</v>
      </c>
      <c r="Z122" s="6">
        <v>0.49780141161944702</v>
      </c>
      <c r="AA122" s="6">
        <v>0.25946283322492603</v>
      </c>
      <c r="AB122" s="6">
        <v>0.54899721097600296</v>
      </c>
      <c r="AC122" s="6">
        <v>5.6082328694162097E-2</v>
      </c>
      <c r="AD122" s="6">
        <v>0.39492046032983402</v>
      </c>
      <c r="AE122" s="6">
        <v>0.45185893543334299</v>
      </c>
      <c r="AF122" s="6">
        <v>0.21300532515348999</v>
      </c>
      <c r="AG122" s="310">
        <v>0.33513573941316499</v>
      </c>
      <c r="AH122" s="216">
        <v>1.962</v>
      </c>
      <c r="AI122" s="211">
        <v>4.0839999999999996</v>
      </c>
      <c r="AJ122" s="212">
        <v>7.0270000000000001</v>
      </c>
      <c r="AK122" s="210">
        <v>1.9730000000000001</v>
      </c>
      <c r="AL122" s="210">
        <v>4.0030000000000001</v>
      </c>
      <c r="AM122" s="210">
        <v>7.1269999999999998</v>
      </c>
      <c r="AN122" s="203"/>
      <c r="AO122" s="203"/>
      <c r="AP122" s="203"/>
      <c r="AQ122" s="203"/>
      <c r="AR122" s="203">
        <f t="shared" si="206"/>
        <v>2.0614909136719999</v>
      </c>
      <c r="AS122" s="203">
        <f t="shared" si="207"/>
        <v>2.5196000000000001</v>
      </c>
      <c r="AT122" s="203">
        <f t="shared" si="208"/>
        <v>3.0795111055119997</v>
      </c>
      <c r="AU122" s="203">
        <f t="shared" si="209"/>
        <v>3.2548090981419997</v>
      </c>
      <c r="AV122" s="203">
        <f t="shared" si="210"/>
        <v>3.9781</v>
      </c>
      <c r="AW122" s="203">
        <f t="shared" si="211"/>
        <v>4.8621222133819995</v>
      </c>
      <c r="AX122" s="203">
        <f t="shared" si="212"/>
        <v>5.8365818311520004</v>
      </c>
      <c r="AY122" s="203">
        <f t="shared" si="213"/>
        <v>7.1336000000000004</v>
      </c>
      <c r="AZ122" s="203">
        <f t="shared" si="214"/>
        <v>8.7188444285919999</v>
      </c>
      <c r="BB122" s="1" t="str">
        <f t="shared" si="117"/>
        <v>A</v>
      </c>
      <c r="BC122" s="1" t="str">
        <f t="shared" si="118"/>
        <v>NA</v>
      </c>
      <c r="BD122" s="1" t="str">
        <f t="shared" si="119"/>
        <v>NP</v>
      </c>
      <c r="BE122" s="1" t="str">
        <f t="shared" si="120"/>
        <v>NO</v>
      </c>
      <c r="BF122" s="1" t="str">
        <f t="shared" si="121"/>
        <v>NO</v>
      </c>
      <c r="BG122" s="1" t="str">
        <f t="shared" si="122"/>
        <v>YES</v>
      </c>
      <c r="BH122" s="1" t="str">
        <f t="shared" si="123"/>
        <v>YES</v>
      </c>
      <c r="BJ122" s="12">
        <v>26</v>
      </c>
      <c r="BK122" s="1" t="str">
        <f t="shared" si="124"/>
        <v>A</v>
      </c>
      <c r="BL122" s="1" t="str">
        <f t="shared" si="125"/>
        <v>NA</v>
      </c>
      <c r="BM122" s="1" t="str">
        <f t="shared" si="126"/>
        <v>NP</v>
      </c>
      <c r="BN122" s="1" t="str">
        <f t="shared" si="127"/>
        <v>NO</v>
      </c>
      <c r="BO122" s="1" t="str">
        <f t="shared" si="128"/>
        <v>NO</v>
      </c>
      <c r="BP122" s="1" t="str">
        <f t="shared" si="129"/>
        <v>YES</v>
      </c>
      <c r="BQ122" s="1" t="str">
        <f t="shared" si="130"/>
        <v>YES</v>
      </c>
      <c r="BS122" s="1" t="str">
        <f t="shared" si="131"/>
        <v>TP</v>
      </c>
      <c r="BT122" s="1" t="str">
        <f t="shared" si="132"/>
        <v>TN</v>
      </c>
      <c r="BU122" s="1" t="str">
        <f t="shared" si="133"/>
        <v>TP</v>
      </c>
      <c r="BV122" s="1" t="str">
        <f t="shared" si="134"/>
        <v>NO</v>
      </c>
      <c r="BW122" s="1" t="str">
        <f t="shared" si="135"/>
        <v>YES</v>
      </c>
      <c r="BX122" s="1" t="str">
        <f t="shared" si="136"/>
        <v>YES</v>
      </c>
      <c r="BY122" s="244" t="str">
        <f t="shared" si="137"/>
        <v>YES</v>
      </c>
      <c r="BZ122" s="244" t="str">
        <f t="shared" si="138"/>
        <v>NO</v>
      </c>
      <c r="CA122" s="244" t="str">
        <f t="shared" si="139"/>
        <v>NO</v>
      </c>
      <c r="CB122" s="244" t="str">
        <f t="shared" si="140"/>
        <v>NO</v>
      </c>
      <c r="CC122" s="244" t="str">
        <f t="shared" si="141"/>
        <v>NO</v>
      </c>
      <c r="CD122" s="244" t="str">
        <f t="shared" si="112"/>
        <v>NO</v>
      </c>
      <c r="CE122" s="1" t="str">
        <f t="shared" si="113"/>
        <v>NO</v>
      </c>
      <c r="CF122" s="1" t="str">
        <f t="shared" si="114"/>
        <v>NO</v>
      </c>
      <c r="CG122" s="1" t="str">
        <f t="shared" si="115"/>
        <v>NO</v>
      </c>
      <c r="CH122" s="1" t="str">
        <f t="shared" si="116"/>
        <v>NO</v>
      </c>
      <c r="CI122" s="244" t="str">
        <f t="shared" si="142"/>
        <v>NO</v>
      </c>
      <c r="CJ122" s="244" t="str">
        <f t="shared" si="143"/>
        <v>NO</v>
      </c>
      <c r="CK122" s="244" t="str">
        <f t="shared" si="144"/>
        <v>NO</v>
      </c>
      <c r="CL122" s="244" t="str">
        <f t="shared" si="145"/>
        <v>NO</v>
      </c>
      <c r="CM122" s="244" t="str">
        <f t="shared" si="146"/>
        <v>NO</v>
      </c>
      <c r="CN122" s="244" t="str">
        <f t="shared" si="147"/>
        <v>NO</v>
      </c>
      <c r="CO122" s="244" t="str">
        <f t="shared" si="148"/>
        <v>NO</v>
      </c>
      <c r="CP122" s="244" t="str">
        <f t="shared" si="149"/>
        <v>NO</v>
      </c>
      <c r="CQ122" s="244" t="str">
        <f t="shared" si="150"/>
        <v>NO</v>
      </c>
      <c r="CR122" s="244" t="str">
        <f t="shared" si="151"/>
        <v>NO</v>
      </c>
    </row>
    <row r="123" spans="1:96">
      <c r="A123" s="64"/>
      <c r="B123" s="15"/>
      <c r="C123" s="15"/>
      <c r="D123" s="15"/>
      <c r="E123" s="15"/>
      <c r="F123" s="15"/>
      <c r="G123" s="15"/>
      <c r="H123" s="65"/>
      <c r="I123" s="52" t="s">
        <v>18</v>
      </c>
      <c r="J123" s="6">
        <v>0.82117576343853504</v>
      </c>
      <c r="K123" s="6">
        <v>0.157354140551103</v>
      </c>
      <c r="L123" s="6">
        <v>2.14700960103608E-2</v>
      </c>
      <c r="M123" s="6">
        <v>0.98276267368640502</v>
      </c>
      <c r="N123" s="6">
        <v>8.8864727186420602E-3</v>
      </c>
      <c r="O123" s="6">
        <v>8.3508535949521293E-3</v>
      </c>
      <c r="P123" s="6">
        <v>0.33036122161958897</v>
      </c>
      <c r="Q123" s="6">
        <v>4.60885957583635E-2</v>
      </c>
      <c r="R123" s="6">
        <v>0.62355018262204598</v>
      </c>
      <c r="S123" s="6">
        <v>0.50621916767184305</v>
      </c>
      <c r="T123" s="6">
        <v>9.4303261486357107E-2</v>
      </c>
      <c r="U123" s="6">
        <v>0.39947757084179902</v>
      </c>
      <c r="V123" s="6">
        <v>0.88571663495089503</v>
      </c>
      <c r="W123" s="6">
        <v>0.105201020858165</v>
      </c>
      <c r="X123" s="6">
        <v>9.0823441909394492E-3</v>
      </c>
      <c r="Y123" s="6">
        <v>0.85355244866351399</v>
      </c>
      <c r="Z123" s="6">
        <v>0.13020518570467099</v>
      </c>
      <c r="AA123" s="6">
        <v>1.6242365631814502E-2</v>
      </c>
      <c r="AB123" s="6">
        <v>0.300400078481111</v>
      </c>
      <c r="AC123" s="6">
        <v>0.67602116211616803</v>
      </c>
      <c r="AD123" s="6">
        <v>2.35787594027199E-2</v>
      </c>
      <c r="AE123" s="6">
        <v>0.686966605401929</v>
      </c>
      <c r="AF123" s="6">
        <v>0.21078677332182899</v>
      </c>
      <c r="AG123" s="310">
        <v>0.102246621276241</v>
      </c>
      <c r="AH123" s="216">
        <v>2.9079999999999999</v>
      </c>
      <c r="AI123" s="211">
        <v>3.5779999999999998</v>
      </c>
      <c r="AJ123" s="212">
        <v>6.6849999999999996</v>
      </c>
      <c r="AK123" s="210">
        <v>2.8730000000000002</v>
      </c>
      <c r="AL123" s="210">
        <v>3.7029999999999998</v>
      </c>
      <c r="AM123" s="210">
        <v>6.86</v>
      </c>
      <c r="AN123" s="203"/>
      <c r="AO123" s="203"/>
      <c r="AP123" s="203"/>
      <c r="AQ123" s="203"/>
      <c r="AR123" s="203">
        <f t="shared" si="206"/>
        <v>2.0614909136719999</v>
      </c>
      <c r="AS123" s="203">
        <f t="shared" si="207"/>
        <v>2.5196000000000001</v>
      </c>
      <c r="AT123" s="203">
        <f t="shared" si="208"/>
        <v>3.0795111055119997</v>
      </c>
      <c r="AU123" s="203">
        <f t="shared" si="209"/>
        <v>3.2548090981419997</v>
      </c>
      <c r="AV123" s="203">
        <f t="shared" si="210"/>
        <v>3.9781</v>
      </c>
      <c r="AW123" s="203">
        <f t="shared" si="211"/>
        <v>4.8621222133819995</v>
      </c>
      <c r="AX123" s="203">
        <f t="shared" si="212"/>
        <v>5.8365818311520004</v>
      </c>
      <c r="AY123" s="203">
        <f t="shared" si="213"/>
        <v>7.1336000000000004</v>
      </c>
      <c r="AZ123" s="203">
        <f t="shared" si="214"/>
        <v>8.7188444285919999</v>
      </c>
      <c r="BB123" s="1" t="str">
        <f t="shared" si="117"/>
        <v>NA</v>
      </c>
      <c r="BC123" s="1" t="str">
        <f t="shared" si="118"/>
        <v>NP</v>
      </c>
      <c r="BD123" s="1" t="str">
        <f t="shared" si="119"/>
        <v>NP</v>
      </c>
      <c r="BE123" s="1" t="str">
        <f t="shared" si="120"/>
        <v>NO</v>
      </c>
      <c r="BF123" s="1" t="str">
        <f t="shared" si="121"/>
        <v>NO</v>
      </c>
      <c r="BG123" s="1" t="str">
        <f t="shared" si="122"/>
        <v>NO</v>
      </c>
      <c r="BH123" s="1" t="str">
        <f t="shared" si="123"/>
        <v>YES</v>
      </c>
      <c r="BJ123" s="12">
        <v>23</v>
      </c>
      <c r="BK123" s="1" t="str">
        <f t="shared" si="124"/>
        <v>NA</v>
      </c>
      <c r="BL123" s="1" t="str">
        <f t="shared" si="125"/>
        <v>NP</v>
      </c>
      <c r="BM123" s="1" t="str">
        <f t="shared" si="126"/>
        <v>NP</v>
      </c>
      <c r="BN123" s="1" t="str">
        <f t="shared" si="127"/>
        <v>NO</v>
      </c>
      <c r="BO123" s="1" t="str">
        <f t="shared" si="128"/>
        <v>NO</v>
      </c>
      <c r="BP123" s="1" t="str">
        <f t="shared" si="129"/>
        <v>NO</v>
      </c>
      <c r="BQ123" s="1" t="str">
        <f t="shared" si="130"/>
        <v>YES</v>
      </c>
      <c r="BS123" s="1" t="str">
        <f t="shared" si="131"/>
        <v>TN</v>
      </c>
      <c r="BT123" s="1" t="str">
        <f t="shared" si="132"/>
        <v>TP</v>
      </c>
      <c r="BU123" s="1" t="str">
        <f t="shared" si="133"/>
        <v>TP</v>
      </c>
      <c r="BV123" s="1" t="str">
        <f t="shared" si="134"/>
        <v>NO</v>
      </c>
      <c r="BW123" s="1" t="str">
        <f t="shared" si="135"/>
        <v>YES</v>
      </c>
      <c r="BX123" s="1" t="str">
        <f t="shared" si="136"/>
        <v>YES</v>
      </c>
      <c r="BY123" s="244" t="str">
        <f t="shared" si="137"/>
        <v>YES</v>
      </c>
      <c r="BZ123" s="244" t="str">
        <f t="shared" si="138"/>
        <v>NO</v>
      </c>
      <c r="CA123" s="244" t="str">
        <f t="shared" si="139"/>
        <v>NO</v>
      </c>
      <c r="CB123" s="244" t="str">
        <f t="shared" si="140"/>
        <v>NO</v>
      </c>
      <c r="CC123" s="244" t="str">
        <f t="shared" si="141"/>
        <v>NO</v>
      </c>
      <c r="CD123" s="244" t="str">
        <f t="shared" si="112"/>
        <v>NO</v>
      </c>
      <c r="CE123" s="1" t="str">
        <f t="shared" si="113"/>
        <v>NO</v>
      </c>
      <c r="CF123" s="1" t="str">
        <f t="shared" si="114"/>
        <v>NO</v>
      </c>
      <c r="CG123" s="1" t="str">
        <f t="shared" si="115"/>
        <v>NO</v>
      </c>
      <c r="CH123" s="1" t="str">
        <f t="shared" si="116"/>
        <v>NO</v>
      </c>
      <c r="CI123" s="244" t="str">
        <f t="shared" si="142"/>
        <v>NO</v>
      </c>
      <c r="CJ123" s="244" t="str">
        <f t="shared" si="143"/>
        <v>NO</v>
      </c>
      <c r="CK123" s="244" t="str">
        <f t="shared" si="144"/>
        <v>NO</v>
      </c>
      <c r="CL123" s="244" t="str">
        <f t="shared" si="145"/>
        <v>NO</v>
      </c>
      <c r="CM123" s="244" t="str">
        <f t="shared" si="146"/>
        <v>NO</v>
      </c>
      <c r="CN123" s="244" t="str">
        <f t="shared" si="147"/>
        <v>NO</v>
      </c>
      <c r="CO123" s="244" t="str">
        <f t="shared" si="148"/>
        <v>NO</v>
      </c>
      <c r="CP123" s="244" t="str">
        <f t="shared" si="149"/>
        <v>NO</v>
      </c>
      <c r="CQ123" s="244" t="str">
        <f t="shared" si="150"/>
        <v>NO</v>
      </c>
      <c r="CR123" s="244" t="str">
        <f t="shared" si="151"/>
        <v>NO</v>
      </c>
    </row>
    <row r="124" spans="1:96">
      <c r="A124" s="64"/>
      <c r="B124" s="15"/>
      <c r="C124" s="15"/>
      <c r="D124" s="15"/>
      <c r="E124" s="15"/>
      <c r="F124" s="15"/>
      <c r="G124" s="15"/>
      <c r="H124" s="65"/>
      <c r="I124" s="52" t="s">
        <v>19</v>
      </c>
      <c r="J124" s="6">
        <v>0.99392806546090395</v>
      </c>
      <c r="K124" s="6">
        <v>4.41359911797423E-3</v>
      </c>
      <c r="L124" s="6">
        <v>1.6583354211210299E-3</v>
      </c>
      <c r="M124" s="6">
        <v>0.49634983668479898</v>
      </c>
      <c r="N124" s="6">
        <v>0.20865815363319301</v>
      </c>
      <c r="O124" s="6">
        <v>0.29499200968200701</v>
      </c>
      <c r="P124" s="6">
        <v>0.55541237688894995</v>
      </c>
      <c r="Q124" s="6">
        <v>3.0509286980217501E-2</v>
      </c>
      <c r="R124" s="6">
        <v>0.414078336130832</v>
      </c>
      <c r="S124" s="6">
        <v>0.88144489732894904</v>
      </c>
      <c r="T124" s="6">
        <v>8.4707896709677905E-2</v>
      </c>
      <c r="U124" s="6">
        <v>3.3847205961372799E-2</v>
      </c>
      <c r="V124" s="6">
        <v>0.45451931233873999</v>
      </c>
      <c r="W124" s="6">
        <v>0.407065801829748</v>
      </c>
      <c r="X124" s="6">
        <v>0.13841488583151099</v>
      </c>
      <c r="Y124" s="6">
        <v>0.959244908901287</v>
      </c>
      <c r="Z124" s="6">
        <v>1.4220779374474401E-2</v>
      </c>
      <c r="AA124" s="6">
        <v>2.6534311724238001E-2</v>
      </c>
      <c r="AB124" s="6">
        <v>0.159545883539087</v>
      </c>
      <c r="AC124" s="6">
        <v>0.227907387396524</v>
      </c>
      <c r="AD124" s="6">
        <v>0.61254672906438801</v>
      </c>
      <c r="AE124" s="6">
        <v>0.57190575246998498</v>
      </c>
      <c r="AF124" s="6">
        <v>0.27010756947752401</v>
      </c>
      <c r="AG124" s="310">
        <v>0.15798667805249</v>
      </c>
      <c r="AH124" s="216">
        <v>1.8959999999999999</v>
      </c>
      <c r="AI124" s="211">
        <v>3.2330000000000001</v>
      </c>
      <c r="AJ124" s="212">
        <v>7.0860000000000003</v>
      </c>
      <c r="AK124" s="210">
        <v>1.915</v>
      </c>
      <c r="AL124" s="210">
        <v>3.1230000000000002</v>
      </c>
      <c r="AM124" s="210">
        <v>7.0720000000000001</v>
      </c>
      <c r="AN124" s="203"/>
      <c r="AO124" s="203"/>
      <c r="AP124" s="203"/>
      <c r="AQ124" s="203"/>
      <c r="AR124" s="203">
        <f t="shared" si="206"/>
        <v>2.0614909136719999</v>
      </c>
      <c r="AS124" s="203">
        <f t="shared" si="207"/>
        <v>2.5196000000000001</v>
      </c>
      <c r="AT124" s="203">
        <f t="shared" si="208"/>
        <v>3.0795111055119997</v>
      </c>
      <c r="AU124" s="203">
        <f t="shared" si="209"/>
        <v>3.2548090981419997</v>
      </c>
      <c r="AV124" s="203">
        <f t="shared" si="210"/>
        <v>3.9781</v>
      </c>
      <c r="AW124" s="203">
        <f t="shared" si="211"/>
        <v>4.8621222133819995</v>
      </c>
      <c r="AX124" s="203">
        <f t="shared" si="212"/>
        <v>5.8365818311520004</v>
      </c>
      <c r="AY124" s="203">
        <f t="shared" si="213"/>
        <v>7.1336000000000004</v>
      </c>
      <c r="AZ124" s="203">
        <f t="shared" si="214"/>
        <v>8.7188444285919999</v>
      </c>
      <c r="BB124" s="1" t="str">
        <f t="shared" si="117"/>
        <v>A</v>
      </c>
      <c r="BC124" s="1" t="str">
        <f t="shared" si="118"/>
        <v>A</v>
      </c>
      <c r="BD124" s="1" t="str">
        <f t="shared" si="119"/>
        <v>NP</v>
      </c>
      <c r="BE124" s="1" t="str">
        <f t="shared" si="120"/>
        <v>NO</v>
      </c>
      <c r="BF124" s="1" t="str">
        <f t="shared" si="121"/>
        <v>YES</v>
      </c>
      <c r="BG124" s="1" t="str">
        <f t="shared" si="122"/>
        <v>YES</v>
      </c>
      <c r="BH124" s="1" t="str">
        <f t="shared" si="123"/>
        <v>YES</v>
      </c>
      <c r="BJ124" s="12">
        <v>52</v>
      </c>
      <c r="BK124" s="1" t="str">
        <f t="shared" si="124"/>
        <v>A</v>
      </c>
      <c r="BL124" s="1" t="str">
        <f t="shared" si="125"/>
        <v>A</v>
      </c>
      <c r="BM124" s="1" t="str">
        <f t="shared" si="126"/>
        <v>NP</v>
      </c>
      <c r="BN124" s="1" t="str">
        <f t="shared" si="127"/>
        <v>NO</v>
      </c>
      <c r="BO124" s="1" t="str">
        <f t="shared" si="128"/>
        <v>YES</v>
      </c>
      <c r="BP124" s="1" t="str">
        <f t="shared" si="129"/>
        <v>YES</v>
      </c>
      <c r="BQ124" s="1" t="str">
        <f t="shared" si="130"/>
        <v>YES</v>
      </c>
      <c r="BS124" s="1" t="str">
        <f t="shared" si="131"/>
        <v>TP</v>
      </c>
      <c r="BT124" s="1" t="str">
        <f t="shared" si="132"/>
        <v>TP</v>
      </c>
      <c r="BU124" s="1" t="str">
        <f t="shared" si="133"/>
        <v>TP</v>
      </c>
      <c r="BV124" s="1" t="str">
        <f t="shared" si="134"/>
        <v>YES</v>
      </c>
      <c r="BW124" s="1" t="str">
        <f t="shared" si="135"/>
        <v>YES</v>
      </c>
      <c r="BX124" s="1" t="str">
        <f t="shared" si="136"/>
        <v>YES</v>
      </c>
      <c r="BY124" s="244" t="str">
        <f t="shared" si="137"/>
        <v>YES</v>
      </c>
      <c r="BZ124" s="244" t="str">
        <f t="shared" si="138"/>
        <v>NO</v>
      </c>
      <c r="CA124" s="244" t="str">
        <f t="shared" si="139"/>
        <v>NO</v>
      </c>
      <c r="CB124" s="244" t="str">
        <f t="shared" si="140"/>
        <v>NO</v>
      </c>
      <c r="CC124" s="244" t="str">
        <f t="shared" si="141"/>
        <v>NO</v>
      </c>
      <c r="CD124" s="244" t="str">
        <f t="shared" si="112"/>
        <v>NO</v>
      </c>
      <c r="CE124" s="1" t="str">
        <f t="shared" si="113"/>
        <v>NO</v>
      </c>
      <c r="CF124" s="1" t="str">
        <f t="shared" si="114"/>
        <v>NO</v>
      </c>
      <c r="CG124" s="1" t="str">
        <f t="shared" si="115"/>
        <v>NO</v>
      </c>
      <c r="CH124" s="1" t="str">
        <f t="shared" si="116"/>
        <v>NO</v>
      </c>
      <c r="CI124" s="244" t="str">
        <f t="shared" si="142"/>
        <v>NO</v>
      </c>
      <c r="CJ124" s="244" t="str">
        <f t="shared" si="143"/>
        <v>NO</v>
      </c>
      <c r="CK124" s="244" t="str">
        <f t="shared" si="144"/>
        <v>NO</v>
      </c>
      <c r="CL124" s="244" t="str">
        <f t="shared" si="145"/>
        <v>NO</v>
      </c>
      <c r="CM124" s="244" t="str">
        <f t="shared" si="146"/>
        <v>NO</v>
      </c>
      <c r="CN124" s="244" t="str">
        <f t="shared" si="147"/>
        <v>NO</v>
      </c>
      <c r="CO124" s="244" t="str">
        <f t="shared" si="148"/>
        <v>NO</v>
      </c>
      <c r="CP124" s="244" t="str">
        <f t="shared" si="149"/>
        <v>NO</v>
      </c>
      <c r="CQ124" s="244" t="str">
        <f t="shared" si="150"/>
        <v>NO</v>
      </c>
      <c r="CR124" s="244" t="str">
        <f t="shared" si="151"/>
        <v>NO</v>
      </c>
    </row>
    <row r="125" spans="1:96">
      <c r="A125" s="9"/>
      <c r="B125" s="6"/>
      <c r="C125" s="6"/>
      <c r="D125" s="6"/>
      <c r="E125" s="6"/>
      <c r="F125" s="6"/>
      <c r="G125" s="6"/>
      <c r="H125" s="310"/>
      <c r="I125" s="52" t="s">
        <v>42</v>
      </c>
      <c r="J125" s="6">
        <v>0.93905186080325198</v>
      </c>
      <c r="K125" s="6">
        <v>3.07724954647383E-2</v>
      </c>
      <c r="L125" s="6">
        <v>3.0175643732009299E-2</v>
      </c>
      <c r="M125" s="6">
        <v>0.97061469065364703</v>
      </c>
      <c r="N125" s="6">
        <v>1.9792076402949801E-2</v>
      </c>
      <c r="O125" s="6">
        <v>9.5932329434026391E-3</v>
      </c>
      <c r="P125" s="6">
        <v>0.67769667066625605</v>
      </c>
      <c r="Q125" s="6">
        <v>2.9471332848683099E-2</v>
      </c>
      <c r="R125" s="6">
        <v>0.29283199648505998</v>
      </c>
      <c r="S125" s="6">
        <v>0.94414543067650003</v>
      </c>
      <c r="T125" s="6">
        <v>1.4431215133160801E-2</v>
      </c>
      <c r="U125" s="6">
        <v>4.1423354190338602E-2</v>
      </c>
      <c r="V125" s="6">
        <v>0.335389603269589</v>
      </c>
      <c r="W125" s="6">
        <v>0.59250123589769199</v>
      </c>
      <c r="X125" s="6">
        <v>7.2109160832718303E-2</v>
      </c>
      <c r="Y125" s="6">
        <v>0.178289293522778</v>
      </c>
      <c r="Z125" s="6">
        <v>0.16893840681781999</v>
      </c>
      <c r="AA125" s="6">
        <v>0.65277229965940098</v>
      </c>
      <c r="AB125" s="6">
        <v>0.15211979410809501</v>
      </c>
      <c r="AC125" s="6">
        <v>0.22130965073633199</v>
      </c>
      <c r="AD125" s="6">
        <v>0.62657055515557103</v>
      </c>
      <c r="AE125" s="6">
        <v>0.47759689724847998</v>
      </c>
      <c r="AF125" s="6">
        <v>0.40456849745392998</v>
      </c>
      <c r="AG125" s="310">
        <v>0.117834605297588</v>
      </c>
      <c r="AH125" s="216">
        <v>1.6759999999999999</v>
      </c>
      <c r="AI125" s="211">
        <v>4.0650000000000004</v>
      </c>
      <c r="AJ125" s="212">
        <v>7.07</v>
      </c>
      <c r="AK125" s="210">
        <v>1.748</v>
      </c>
      <c r="AL125" s="210">
        <v>4.0119999999999996</v>
      </c>
      <c r="AM125" s="210">
        <v>7.0910000000000002</v>
      </c>
      <c r="AN125" s="203"/>
      <c r="AO125" s="203"/>
      <c r="AP125" s="203"/>
      <c r="AQ125" s="203"/>
      <c r="AR125" s="203">
        <f t="shared" si="206"/>
        <v>2.0614909136719999</v>
      </c>
      <c r="AS125" s="203">
        <f t="shared" si="207"/>
        <v>2.5196000000000001</v>
      </c>
      <c r="AT125" s="203">
        <f t="shared" si="208"/>
        <v>3.0795111055119997</v>
      </c>
      <c r="AU125" s="203">
        <f t="shared" si="209"/>
        <v>3.2548090981419997</v>
      </c>
      <c r="AV125" s="203">
        <f t="shared" si="210"/>
        <v>3.9781</v>
      </c>
      <c r="AW125" s="203">
        <f t="shared" si="211"/>
        <v>4.8621222133819995</v>
      </c>
      <c r="AX125" s="203">
        <f t="shared" si="212"/>
        <v>5.8365818311520004</v>
      </c>
      <c r="AY125" s="203">
        <f t="shared" si="213"/>
        <v>7.1336000000000004</v>
      </c>
      <c r="AZ125" s="203">
        <f t="shared" si="214"/>
        <v>8.7188444285919999</v>
      </c>
      <c r="BB125" s="1" t="str">
        <f t="shared" si="117"/>
        <v>A</v>
      </c>
      <c r="BC125" s="1" t="str">
        <f t="shared" si="118"/>
        <v>NA</v>
      </c>
      <c r="BD125" s="1" t="str">
        <f t="shared" si="119"/>
        <v>NP</v>
      </c>
      <c r="BE125" s="1" t="str">
        <f t="shared" si="120"/>
        <v>NO</v>
      </c>
      <c r="BF125" s="1" t="str">
        <f t="shared" si="121"/>
        <v>NO</v>
      </c>
      <c r="BG125" s="1" t="str">
        <f t="shared" si="122"/>
        <v>YES</v>
      </c>
      <c r="BH125" s="1" t="str">
        <f t="shared" si="123"/>
        <v>YES</v>
      </c>
      <c r="BJ125" s="12">
        <v>73</v>
      </c>
      <c r="BK125" s="1" t="str">
        <f t="shared" si="124"/>
        <v>A</v>
      </c>
      <c r="BL125" s="1" t="str">
        <f t="shared" si="125"/>
        <v>NA</v>
      </c>
      <c r="BM125" s="1" t="str">
        <f t="shared" si="126"/>
        <v>NP</v>
      </c>
      <c r="BN125" s="1" t="str">
        <f t="shared" si="127"/>
        <v>NO</v>
      </c>
      <c r="BO125" s="1" t="str">
        <f t="shared" si="128"/>
        <v>NO</v>
      </c>
      <c r="BP125" s="1" t="str">
        <f t="shared" si="129"/>
        <v>YES</v>
      </c>
      <c r="BQ125" s="1" t="str">
        <f t="shared" si="130"/>
        <v>YES</v>
      </c>
      <c r="BS125" s="1" t="str">
        <f t="shared" si="131"/>
        <v>TP</v>
      </c>
      <c r="BT125" s="1" t="str">
        <f t="shared" si="132"/>
        <v>TN</v>
      </c>
      <c r="BU125" s="1" t="str">
        <f t="shared" si="133"/>
        <v>TP</v>
      </c>
      <c r="BV125" s="1" t="str">
        <f t="shared" si="134"/>
        <v>NO</v>
      </c>
      <c r="BW125" s="1" t="str">
        <f t="shared" si="135"/>
        <v>YES</v>
      </c>
      <c r="BX125" s="1" t="str">
        <f t="shared" si="136"/>
        <v>YES</v>
      </c>
      <c r="BY125" s="244" t="str">
        <f t="shared" si="137"/>
        <v>YES</v>
      </c>
      <c r="BZ125" s="244" t="str">
        <f t="shared" si="138"/>
        <v>NO</v>
      </c>
      <c r="CA125" s="244" t="str">
        <f t="shared" si="139"/>
        <v>NO</v>
      </c>
      <c r="CB125" s="244" t="str">
        <f t="shared" si="140"/>
        <v>NO</v>
      </c>
      <c r="CC125" s="244" t="str">
        <f t="shared" si="141"/>
        <v>NO</v>
      </c>
      <c r="CD125" s="244" t="str">
        <f t="shared" si="112"/>
        <v>NO</v>
      </c>
      <c r="CE125" s="1" t="str">
        <f t="shared" si="113"/>
        <v>NO</v>
      </c>
      <c r="CF125" s="1" t="str">
        <f t="shared" si="114"/>
        <v>NO</v>
      </c>
      <c r="CG125" s="1" t="str">
        <f t="shared" si="115"/>
        <v>NO</v>
      </c>
      <c r="CH125" s="1" t="str">
        <f t="shared" si="116"/>
        <v>NO</v>
      </c>
      <c r="CI125" s="244" t="str">
        <f t="shared" si="142"/>
        <v>NO</v>
      </c>
      <c r="CJ125" s="244" t="str">
        <f t="shared" si="143"/>
        <v>NO</v>
      </c>
      <c r="CK125" s="244" t="str">
        <f t="shared" si="144"/>
        <v>NO</v>
      </c>
      <c r="CL125" s="244" t="str">
        <f t="shared" si="145"/>
        <v>NO</v>
      </c>
      <c r="CM125" s="244" t="str">
        <f t="shared" si="146"/>
        <v>NO</v>
      </c>
      <c r="CN125" s="244" t="str">
        <f t="shared" si="147"/>
        <v>NO</v>
      </c>
      <c r="CO125" s="244" t="str">
        <f t="shared" si="148"/>
        <v>NO</v>
      </c>
      <c r="CP125" s="244" t="str">
        <f t="shared" si="149"/>
        <v>NO</v>
      </c>
      <c r="CQ125" s="244" t="str">
        <f t="shared" si="150"/>
        <v>NO</v>
      </c>
      <c r="CR125" s="244" t="str">
        <f t="shared" si="151"/>
        <v>NO</v>
      </c>
    </row>
    <row r="126" spans="1:96" ht="16.5" thickBot="1">
      <c r="A126" s="10"/>
      <c r="B126" s="8"/>
      <c r="C126" s="8"/>
      <c r="D126" s="8"/>
      <c r="E126" s="8"/>
      <c r="F126" s="8"/>
      <c r="G126" s="8"/>
      <c r="H126" s="311"/>
      <c r="I126" s="53" t="s">
        <v>43</v>
      </c>
      <c r="J126" s="8">
        <v>0.52866882908580803</v>
      </c>
      <c r="K126" s="8">
        <v>0.38580079735871498</v>
      </c>
      <c r="L126" s="8">
        <v>8.5530373555475894E-2</v>
      </c>
      <c r="M126" s="8">
        <v>0.20665979408292601</v>
      </c>
      <c r="N126" s="8">
        <v>0.66466397584369397</v>
      </c>
      <c r="O126" s="8">
        <v>0.128676230073379</v>
      </c>
      <c r="P126" s="8">
        <v>0.13401624944034601</v>
      </c>
      <c r="Q126" s="8">
        <v>2.32908453736707E-2</v>
      </c>
      <c r="R126" s="8">
        <v>0.84269290518598206</v>
      </c>
      <c r="S126" s="8">
        <v>0.49021909022725602</v>
      </c>
      <c r="T126" s="8">
        <v>0.42180973153274298</v>
      </c>
      <c r="U126" s="8">
        <v>8.7971178239999503E-2</v>
      </c>
      <c r="V126" s="8">
        <v>0.98879270240501205</v>
      </c>
      <c r="W126" s="8">
        <v>7.5390796284743296E-3</v>
      </c>
      <c r="X126" s="8">
        <v>3.6682179665135E-3</v>
      </c>
      <c r="Y126" s="8">
        <v>0.170061592610732</v>
      </c>
      <c r="Z126" s="8">
        <v>0.76630821252126002</v>
      </c>
      <c r="AA126" s="8">
        <v>6.3630194868006695E-2</v>
      </c>
      <c r="AB126" s="8">
        <v>4.8491683921171001E-2</v>
      </c>
      <c r="AC126" s="8">
        <v>0.58097452942188399</v>
      </c>
      <c r="AD126" s="8">
        <v>0.37053378665694398</v>
      </c>
      <c r="AE126" s="8">
        <v>0.65593809984103701</v>
      </c>
      <c r="AF126" s="8">
        <v>0.16182403106373799</v>
      </c>
      <c r="AG126" s="311">
        <v>0.18223786909522299</v>
      </c>
      <c r="AH126" s="217">
        <v>2.7759999999999998</v>
      </c>
      <c r="AI126" s="213">
        <v>3.3130000000000002</v>
      </c>
      <c r="AJ126" s="214">
        <v>6.9320000000000004</v>
      </c>
      <c r="AK126" s="210">
        <v>2.8519999999999999</v>
      </c>
      <c r="AL126" s="210">
        <v>3.3130000000000002</v>
      </c>
      <c r="AM126" s="210">
        <v>6.7320000000000002</v>
      </c>
      <c r="AN126" s="203"/>
      <c r="AO126" s="203"/>
      <c r="AP126" s="203"/>
      <c r="AQ126" s="203"/>
      <c r="AR126" s="203">
        <f t="shared" si="206"/>
        <v>2.0614909136719999</v>
      </c>
      <c r="AS126" s="203">
        <f t="shared" si="207"/>
        <v>2.5196000000000001</v>
      </c>
      <c r="AT126" s="203">
        <f t="shared" si="208"/>
        <v>3.0795111055119997</v>
      </c>
      <c r="AU126" s="203">
        <f t="shared" si="209"/>
        <v>3.2548090981419997</v>
      </c>
      <c r="AV126" s="203">
        <f t="shared" si="210"/>
        <v>3.9781</v>
      </c>
      <c r="AW126" s="203">
        <f t="shared" si="211"/>
        <v>4.8621222133819995</v>
      </c>
      <c r="AX126" s="203">
        <f t="shared" si="212"/>
        <v>5.8365818311520004</v>
      </c>
      <c r="AY126" s="203">
        <f t="shared" si="213"/>
        <v>7.1336000000000004</v>
      </c>
      <c r="AZ126" s="203">
        <f t="shared" si="214"/>
        <v>8.7188444285919999</v>
      </c>
      <c r="BB126" s="1" t="str">
        <f t="shared" si="117"/>
        <v>NA</v>
      </c>
      <c r="BC126" s="1" t="str">
        <f t="shared" si="118"/>
        <v>NP</v>
      </c>
      <c r="BD126" s="1" t="str">
        <f t="shared" si="119"/>
        <v>NP</v>
      </c>
      <c r="BE126" s="1" t="str">
        <f t="shared" si="120"/>
        <v>NO</v>
      </c>
      <c r="BF126" s="1" t="str">
        <f t="shared" si="121"/>
        <v>NO</v>
      </c>
      <c r="BG126" s="1" t="str">
        <f t="shared" si="122"/>
        <v>NO</v>
      </c>
      <c r="BH126" s="1" t="str">
        <f t="shared" si="123"/>
        <v>YES</v>
      </c>
      <c r="BJ126" s="12">
        <v>16</v>
      </c>
      <c r="BK126" s="1" t="str">
        <f t="shared" si="124"/>
        <v>NA</v>
      </c>
      <c r="BL126" s="1" t="str">
        <f t="shared" si="125"/>
        <v>NP</v>
      </c>
      <c r="BM126" s="1" t="str">
        <f t="shared" si="126"/>
        <v>NP</v>
      </c>
      <c r="BN126" s="1" t="str">
        <f t="shared" si="127"/>
        <v>NO</v>
      </c>
      <c r="BO126" s="1" t="str">
        <f t="shared" si="128"/>
        <v>NO</v>
      </c>
      <c r="BP126" s="1" t="str">
        <f t="shared" si="129"/>
        <v>NO</v>
      </c>
      <c r="BQ126" s="1" t="str">
        <f t="shared" si="130"/>
        <v>YES</v>
      </c>
      <c r="BS126" s="1" t="str">
        <f t="shared" si="131"/>
        <v>TN</v>
      </c>
      <c r="BT126" s="1" t="str">
        <f t="shared" si="132"/>
        <v>TP</v>
      </c>
      <c r="BU126" s="1" t="str">
        <f t="shared" si="133"/>
        <v>TP</v>
      </c>
      <c r="BV126" s="1" t="str">
        <f t="shared" si="134"/>
        <v>NO</v>
      </c>
      <c r="BW126" s="1" t="str">
        <f t="shared" si="135"/>
        <v>YES</v>
      </c>
      <c r="BX126" s="1" t="str">
        <f t="shared" si="136"/>
        <v>YES</v>
      </c>
      <c r="BY126" s="244" t="str">
        <f t="shared" si="137"/>
        <v>YES</v>
      </c>
      <c r="BZ126" s="244" t="str">
        <f t="shared" si="138"/>
        <v>NO</v>
      </c>
      <c r="CA126" s="244" t="str">
        <f t="shared" si="139"/>
        <v>NO</v>
      </c>
      <c r="CB126" s="244" t="str">
        <f t="shared" si="140"/>
        <v>NO</v>
      </c>
      <c r="CC126" s="244" t="str">
        <f t="shared" si="141"/>
        <v>NO</v>
      </c>
      <c r="CD126" s="244" t="str">
        <f t="shared" si="112"/>
        <v>NO</v>
      </c>
      <c r="CE126" s="1" t="str">
        <f t="shared" si="113"/>
        <v>NO</v>
      </c>
      <c r="CF126" s="1" t="str">
        <f t="shared" si="114"/>
        <v>NO</v>
      </c>
      <c r="CG126" s="1" t="str">
        <f t="shared" si="115"/>
        <v>NO</v>
      </c>
      <c r="CH126" s="1" t="str">
        <f t="shared" si="116"/>
        <v>NO</v>
      </c>
      <c r="CI126" s="244" t="str">
        <f t="shared" si="142"/>
        <v>NO</v>
      </c>
      <c r="CJ126" s="244" t="str">
        <f t="shared" si="143"/>
        <v>NO</v>
      </c>
      <c r="CK126" s="244" t="str">
        <f t="shared" si="144"/>
        <v>NO</v>
      </c>
      <c r="CL126" s="244" t="str">
        <f t="shared" si="145"/>
        <v>NO</v>
      </c>
      <c r="CM126" s="244" t="str">
        <f t="shared" si="146"/>
        <v>NO</v>
      </c>
      <c r="CN126" s="244" t="str">
        <f t="shared" si="147"/>
        <v>NO</v>
      </c>
      <c r="CO126" s="244" t="str">
        <f t="shared" si="148"/>
        <v>NO</v>
      </c>
      <c r="CP126" s="244" t="str">
        <f t="shared" si="149"/>
        <v>NO</v>
      </c>
      <c r="CQ126" s="244" t="str">
        <f t="shared" si="150"/>
        <v>NO</v>
      </c>
      <c r="CR126" s="244" t="str">
        <f t="shared" si="151"/>
        <v>NO</v>
      </c>
    </row>
    <row r="127" spans="1:96">
      <c r="A127" s="61">
        <v>60</v>
      </c>
      <c r="B127" s="62">
        <v>60</v>
      </c>
      <c r="C127" s="62">
        <v>4</v>
      </c>
      <c r="D127" s="62">
        <v>0.25</v>
      </c>
      <c r="E127" s="62">
        <v>3418045</v>
      </c>
      <c r="F127" s="62">
        <f>E127/1000/60</f>
        <v>56.967416666666665</v>
      </c>
      <c r="G127" s="62">
        <v>53</v>
      </c>
      <c r="H127" s="63">
        <f>G127/B127*100</f>
        <v>88.333333333333329</v>
      </c>
      <c r="I127" s="60" t="s">
        <v>12</v>
      </c>
      <c r="J127" s="70">
        <v>5.3587899130680003E-2</v>
      </c>
      <c r="K127" s="69">
        <v>0.81445709134879096</v>
      </c>
      <c r="L127" s="69">
        <v>0.13195500952052799</v>
      </c>
      <c r="M127" s="69">
        <v>0.40940694175733899</v>
      </c>
      <c r="N127" s="69">
        <v>0.364062455788004</v>
      </c>
      <c r="O127" s="69">
        <v>0.22653060245465501</v>
      </c>
      <c r="P127" s="69">
        <v>0.313052913096807</v>
      </c>
      <c r="Q127" s="69">
        <v>0.24883195869135699</v>
      </c>
      <c r="R127" s="69">
        <v>0.43811512821183501</v>
      </c>
      <c r="S127" s="69">
        <v>0.57361769519466299</v>
      </c>
      <c r="T127" s="69">
        <v>2.14729403834093E-2</v>
      </c>
      <c r="U127" s="69">
        <v>0.40490936442192699</v>
      </c>
      <c r="V127" s="69">
        <v>0.71373595030519699</v>
      </c>
      <c r="W127" s="69">
        <v>4.9635824223673998E-2</v>
      </c>
      <c r="X127" s="69">
        <v>0.236628225471128</v>
      </c>
      <c r="Y127" s="69">
        <v>0.37668653471670299</v>
      </c>
      <c r="Z127" s="69">
        <v>0.31025422167206401</v>
      </c>
      <c r="AA127" s="69">
        <v>0.313059243611232</v>
      </c>
      <c r="AB127" s="69">
        <v>0.218894468426162</v>
      </c>
      <c r="AC127" s="69">
        <v>0.59456134826218099</v>
      </c>
      <c r="AD127" s="69">
        <v>0.18654418331165601</v>
      </c>
      <c r="AE127" s="69">
        <v>0.28069165322277501</v>
      </c>
      <c r="AF127" s="69">
        <v>0.49424788333527198</v>
      </c>
      <c r="AG127" s="309">
        <v>0.22506046344195199</v>
      </c>
      <c r="AH127" s="215">
        <v>3.7930000000000001</v>
      </c>
      <c r="AI127" s="208">
        <v>5.4770000000000003</v>
      </c>
      <c r="AJ127" s="209">
        <v>7.6929999999999996</v>
      </c>
      <c r="AK127" s="210">
        <v>4.0419999999999998</v>
      </c>
      <c r="AL127" s="210">
        <v>5.5149999999999997</v>
      </c>
      <c r="AM127" s="210">
        <v>7.83</v>
      </c>
      <c r="AN127" s="203">
        <v>3.6139999999999999</v>
      </c>
      <c r="AO127" s="203">
        <v>5.3277999999999999</v>
      </c>
      <c r="AP127" s="203">
        <v>8.3733000000000004</v>
      </c>
      <c r="AQ127" s="203"/>
      <c r="AR127" s="203">
        <f>$AN$35*0.81818182</f>
        <v>2.9569090974799996</v>
      </c>
      <c r="AS127" s="203">
        <f>$AN$35</f>
        <v>3.6139999999999999</v>
      </c>
      <c r="AT127" s="203">
        <f>$AN$35*1.22222222</f>
        <v>4.4171111030799999</v>
      </c>
      <c r="AU127" s="203">
        <f>$AO$35*0.81818182</f>
        <v>4.3591091005959992</v>
      </c>
      <c r="AV127" s="203">
        <f>$AO$35</f>
        <v>5.3277999999999999</v>
      </c>
      <c r="AW127" s="203">
        <f>$AO$35*1.22222222</f>
        <v>6.5117555437159993</v>
      </c>
      <c r="AX127" s="203">
        <f>$AP$35*0.81818182</f>
        <v>6.8508818334059995</v>
      </c>
      <c r="AY127" s="203">
        <f>$AP$35</f>
        <v>8.3733000000000004</v>
      </c>
      <c r="AZ127" s="203">
        <f>$AP$35*1.22222222</f>
        <v>10.234033314726</v>
      </c>
      <c r="BB127" s="1" t="str">
        <f t="shared" si="117"/>
        <v>NA</v>
      </c>
      <c r="BC127" s="1" t="str">
        <f t="shared" si="118"/>
        <v>NA</v>
      </c>
      <c r="BD127" s="1" t="str">
        <f t="shared" si="119"/>
        <v>NP</v>
      </c>
      <c r="BE127" s="1" t="str">
        <f t="shared" si="120"/>
        <v>NO</v>
      </c>
      <c r="BF127" s="1" t="str">
        <f t="shared" si="121"/>
        <v>NO</v>
      </c>
      <c r="BG127" s="1" t="str">
        <f t="shared" si="122"/>
        <v>NO</v>
      </c>
      <c r="BH127" s="1" t="str">
        <f t="shared" si="123"/>
        <v>YES</v>
      </c>
      <c r="BJ127" s="12">
        <v>37</v>
      </c>
      <c r="BK127" s="1" t="str">
        <f t="shared" si="124"/>
        <v>NA</v>
      </c>
      <c r="BL127" s="1" t="str">
        <f t="shared" si="125"/>
        <v>NA</v>
      </c>
      <c r="BM127" s="1" t="str">
        <f t="shared" si="126"/>
        <v>NP</v>
      </c>
      <c r="BN127" s="1" t="str">
        <f t="shared" si="127"/>
        <v>NO</v>
      </c>
      <c r="BO127" s="1" t="str">
        <f t="shared" si="128"/>
        <v>NO</v>
      </c>
      <c r="BP127" s="1" t="str">
        <f t="shared" si="129"/>
        <v>NO</v>
      </c>
      <c r="BQ127" s="1" t="str">
        <f t="shared" si="130"/>
        <v>YES</v>
      </c>
      <c r="BS127" s="1" t="str">
        <f t="shared" si="131"/>
        <v>TN</v>
      </c>
      <c r="BT127" s="1" t="str">
        <f t="shared" si="132"/>
        <v>TN</v>
      </c>
      <c r="BU127" s="1" t="str">
        <f t="shared" si="133"/>
        <v>TP</v>
      </c>
      <c r="BV127" s="1" t="str">
        <f t="shared" si="134"/>
        <v>NO</v>
      </c>
      <c r="BW127" s="1" t="str">
        <f t="shared" si="135"/>
        <v>NO</v>
      </c>
      <c r="BX127" s="1" t="str">
        <f t="shared" si="136"/>
        <v>YES</v>
      </c>
      <c r="BY127" s="244" t="str">
        <f t="shared" si="137"/>
        <v>YES</v>
      </c>
      <c r="BZ127" s="244" t="str">
        <f t="shared" si="138"/>
        <v>NO</v>
      </c>
      <c r="CA127" s="244" t="str">
        <f t="shared" si="139"/>
        <v>NO</v>
      </c>
      <c r="CB127" s="244" t="str">
        <f t="shared" si="140"/>
        <v>NO</v>
      </c>
      <c r="CC127" s="244" t="str">
        <f t="shared" si="141"/>
        <v>NO</v>
      </c>
      <c r="CD127" s="244" t="str">
        <f t="shared" si="112"/>
        <v>NO</v>
      </c>
      <c r="CE127" s="1" t="str">
        <f t="shared" si="113"/>
        <v>NO</v>
      </c>
      <c r="CF127" s="1" t="str">
        <f t="shared" si="114"/>
        <v>NO</v>
      </c>
      <c r="CG127" s="1" t="str">
        <f t="shared" si="115"/>
        <v>NO</v>
      </c>
      <c r="CH127" s="1" t="str">
        <f t="shared" si="116"/>
        <v>NO</v>
      </c>
      <c r="CI127" s="244" t="str">
        <f t="shared" si="142"/>
        <v>NO</v>
      </c>
      <c r="CJ127" s="244" t="str">
        <f t="shared" si="143"/>
        <v>NO</v>
      </c>
      <c r="CK127" s="244" t="str">
        <f t="shared" si="144"/>
        <v>NO</v>
      </c>
      <c r="CL127" s="244" t="str">
        <f t="shared" si="145"/>
        <v>NO</v>
      </c>
      <c r="CM127" s="244" t="str">
        <f t="shared" si="146"/>
        <v>NO</v>
      </c>
      <c r="CN127" s="244" t="str">
        <f t="shared" si="147"/>
        <v>NO</v>
      </c>
      <c r="CO127" s="244" t="str">
        <f t="shared" si="148"/>
        <v>NO</v>
      </c>
      <c r="CP127" s="244" t="str">
        <f t="shared" si="149"/>
        <v>NO</v>
      </c>
      <c r="CQ127" s="244" t="str">
        <f t="shared" si="150"/>
        <v>NO</v>
      </c>
      <c r="CR127" s="244" t="str">
        <f t="shared" si="151"/>
        <v>NO</v>
      </c>
    </row>
    <row r="128" spans="1:96">
      <c r="A128" s="9"/>
      <c r="B128" s="6"/>
      <c r="C128" s="6"/>
      <c r="D128" s="6"/>
      <c r="E128" s="6"/>
      <c r="F128" s="6"/>
      <c r="G128" s="6"/>
      <c r="H128" s="310"/>
      <c r="I128" s="313" t="s">
        <v>13</v>
      </c>
      <c r="J128" s="9">
        <v>0.88702675101372097</v>
      </c>
      <c r="K128" s="6">
        <v>7.9410282192637002E-2</v>
      </c>
      <c r="L128" s="6">
        <v>3.3562966793641603E-2</v>
      </c>
      <c r="M128" s="6">
        <v>0.34071845829166397</v>
      </c>
      <c r="N128" s="6">
        <v>0.59951810313656495</v>
      </c>
      <c r="O128" s="6">
        <v>5.9763438571769398E-2</v>
      </c>
      <c r="P128" s="6">
        <v>0.73082571641183502</v>
      </c>
      <c r="Q128" s="6">
        <v>4.33369070831977E-2</v>
      </c>
      <c r="R128" s="6">
        <v>0.22583737650496699</v>
      </c>
      <c r="S128" s="6">
        <v>0.25174460489870698</v>
      </c>
      <c r="T128" s="6">
        <v>0.31551547916821499</v>
      </c>
      <c r="U128" s="6">
        <v>0.43273991593307698</v>
      </c>
      <c r="V128" s="6">
        <v>0.109672175041184</v>
      </c>
      <c r="W128" s="6">
        <v>0.46415188536996699</v>
      </c>
      <c r="X128" s="6">
        <v>0.42617593958884697</v>
      </c>
      <c r="Y128" s="6">
        <v>0.99317218638246796</v>
      </c>
      <c r="Z128" s="6">
        <v>6.0092855983095899E-3</v>
      </c>
      <c r="AA128" s="6">
        <v>8.1852801922233098E-4</v>
      </c>
      <c r="AB128" s="6">
        <v>0.16202632311708801</v>
      </c>
      <c r="AC128" s="6">
        <v>0.47220742815196698</v>
      </c>
      <c r="AD128" s="6">
        <v>0.36576624873094399</v>
      </c>
      <c r="AE128" s="6">
        <v>0.67216660158505803</v>
      </c>
      <c r="AF128" s="6">
        <v>5.4349924761274697E-2</v>
      </c>
      <c r="AG128" s="310">
        <v>0.27348347365366599</v>
      </c>
      <c r="AH128" s="216">
        <v>2.9820000000000002</v>
      </c>
      <c r="AI128" s="211">
        <v>4.508</v>
      </c>
      <c r="AJ128" s="212">
        <v>7.9240000000000004</v>
      </c>
      <c r="AK128" s="210">
        <v>2.9809999999999999</v>
      </c>
      <c r="AL128" s="210">
        <v>4.4480000000000004</v>
      </c>
      <c r="AM128" s="210">
        <v>7.8559999999999999</v>
      </c>
      <c r="AN128" s="203"/>
      <c r="AO128" s="203"/>
      <c r="AP128" s="203"/>
      <c r="AQ128" s="203"/>
      <c r="AR128" s="203">
        <f t="shared" ref="AR128:AR129" si="215">$AN$35*0.81818182</f>
        <v>2.9569090974799996</v>
      </c>
      <c r="AS128" s="203">
        <f t="shared" ref="AS128:AS129" si="216">$AN$35</f>
        <v>3.6139999999999999</v>
      </c>
      <c r="AT128" s="203">
        <f t="shared" ref="AT128:AT129" si="217">$AN$35*1.22222222</f>
        <v>4.4171111030799999</v>
      </c>
      <c r="AU128" s="203">
        <f t="shared" ref="AU128:AU129" si="218">$AO$35*0.81818182</f>
        <v>4.3591091005959992</v>
      </c>
      <c r="AV128" s="203">
        <f t="shared" ref="AV128:AV129" si="219">$AO$35</f>
        <v>5.3277999999999999</v>
      </c>
      <c r="AW128" s="203">
        <f t="shared" ref="AW128:AW129" si="220">$AO$35*1.22222222</f>
        <v>6.5117555437159993</v>
      </c>
      <c r="AX128" s="203">
        <f t="shared" ref="AX128:AX129" si="221">$AP$35*0.81818182</f>
        <v>6.8508818334059995</v>
      </c>
      <c r="AY128" s="203">
        <f t="shared" ref="AY128:AY129" si="222">$AP$35</f>
        <v>8.3733000000000004</v>
      </c>
      <c r="AZ128" s="203">
        <f t="shared" ref="AZ128:AZ129" si="223">$AP$35*1.22222222</f>
        <v>10.234033314726</v>
      </c>
      <c r="BB128" s="1" t="str">
        <f t="shared" si="117"/>
        <v>NP</v>
      </c>
      <c r="BC128" s="1" t="str">
        <f t="shared" si="118"/>
        <v>NP</v>
      </c>
      <c r="BD128" s="1" t="str">
        <f t="shared" si="119"/>
        <v>NP</v>
      </c>
      <c r="BE128" s="1" t="str">
        <f t="shared" si="120"/>
        <v>NO</v>
      </c>
      <c r="BF128" s="1" t="str">
        <f t="shared" si="121"/>
        <v>NO</v>
      </c>
      <c r="BG128" s="1" t="str">
        <f t="shared" si="122"/>
        <v>NO</v>
      </c>
      <c r="BH128" s="1" t="str">
        <f t="shared" si="123"/>
        <v>YES</v>
      </c>
      <c r="BJ128" s="12">
        <v>99</v>
      </c>
      <c r="BK128" s="1" t="str">
        <f t="shared" si="124"/>
        <v>NP</v>
      </c>
      <c r="BL128" s="1" t="str">
        <f t="shared" si="125"/>
        <v>NP</v>
      </c>
      <c r="BM128" s="1" t="str">
        <f t="shared" si="126"/>
        <v>NP</v>
      </c>
      <c r="BN128" s="1" t="str">
        <f t="shared" si="127"/>
        <v>NO</v>
      </c>
      <c r="BO128" s="1" t="str">
        <f t="shared" si="128"/>
        <v>NO</v>
      </c>
      <c r="BP128" s="1" t="str">
        <f t="shared" si="129"/>
        <v>NO</v>
      </c>
      <c r="BQ128" s="1" t="str">
        <f t="shared" si="130"/>
        <v>YES</v>
      </c>
      <c r="BS128" s="1" t="str">
        <f t="shared" si="131"/>
        <v>TP</v>
      </c>
      <c r="BT128" s="1" t="str">
        <f t="shared" si="132"/>
        <v>TP</v>
      </c>
      <c r="BU128" s="1" t="str">
        <f t="shared" si="133"/>
        <v>TP</v>
      </c>
      <c r="BV128" s="1" t="str">
        <f t="shared" si="134"/>
        <v>YES</v>
      </c>
      <c r="BW128" s="1" t="str">
        <f t="shared" si="135"/>
        <v>YES</v>
      </c>
      <c r="BX128" s="1" t="str">
        <f t="shared" si="136"/>
        <v>YES</v>
      </c>
      <c r="BY128" s="244" t="str">
        <f t="shared" si="137"/>
        <v>YES</v>
      </c>
      <c r="BZ128" s="244" t="str">
        <f t="shared" si="138"/>
        <v>NO</v>
      </c>
      <c r="CA128" s="244" t="str">
        <f t="shared" si="139"/>
        <v>NO</v>
      </c>
      <c r="CB128" s="244" t="str">
        <f t="shared" si="140"/>
        <v>NO</v>
      </c>
      <c r="CC128" s="244" t="str">
        <f t="shared" si="141"/>
        <v>NO</v>
      </c>
      <c r="CD128" s="244" t="str">
        <f t="shared" si="112"/>
        <v>NO</v>
      </c>
      <c r="CE128" s="1" t="str">
        <f t="shared" si="113"/>
        <v>NO</v>
      </c>
      <c r="CF128" s="1" t="str">
        <f t="shared" si="114"/>
        <v>NO</v>
      </c>
      <c r="CG128" s="1" t="str">
        <f t="shared" si="115"/>
        <v>NO</v>
      </c>
      <c r="CH128" s="1" t="str">
        <f t="shared" si="116"/>
        <v>NO</v>
      </c>
      <c r="CI128" s="244" t="str">
        <f t="shared" si="142"/>
        <v>NO</v>
      </c>
      <c r="CJ128" s="244" t="str">
        <f t="shared" si="143"/>
        <v>NO</v>
      </c>
      <c r="CK128" s="244" t="str">
        <f t="shared" si="144"/>
        <v>NO</v>
      </c>
      <c r="CL128" s="244" t="str">
        <f t="shared" si="145"/>
        <v>NO</v>
      </c>
      <c r="CM128" s="244" t="str">
        <f t="shared" si="146"/>
        <v>NO</v>
      </c>
      <c r="CN128" s="244" t="str">
        <f t="shared" si="147"/>
        <v>NO</v>
      </c>
      <c r="CO128" s="244" t="str">
        <f t="shared" si="148"/>
        <v>NO</v>
      </c>
      <c r="CP128" s="244" t="str">
        <f t="shared" si="149"/>
        <v>NO</v>
      </c>
      <c r="CQ128" s="244" t="str">
        <f t="shared" si="150"/>
        <v>NO</v>
      </c>
      <c r="CR128" s="244" t="str">
        <f t="shared" si="151"/>
        <v>NO</v>
      </c>
    </row>
    <row r="129" spans="1:96" ht="16.5" thickBot="1">
      <c r="A129" s="9"/>
      <c r="B129" s="6"/>
      <c r="C129" s="6"/>
      <c r="D129" s="6"/>
      <c r="E129" s="6"/>
      <c r="F129" s="6"/>
      <c r="G129" s="6"/>
      <c r="H129" s="310"/>
      <c r="I129" s="314" t="s">
        <v>14</v>
      </c>
      <c r="J129" s="10">
        <v>5.9795802047411702E-2</v>
      </c>
      <c r="K129" s="8">
        <v>0.70904427699519601</v>
      </c>
      <c r="L129" s="8">
        <v>0.23115992095739199</v>
      </c>
      <c r="M129" s="8">
        <v>5.7905382027888502E-2</v>
      </c>
      <c r="N129" s="8">
        <v>0.52637578792603201</v>
      </c>
      <c r="O129" s="8">
        <v>0.41571883004607901</v>
      </c>
      <c r="P129" s="8">
        <v>0.35822321954478598</v>
      </c>
      <c r="Q129" s="8">
        <v>0.16192421580007901</v>
      </c>
      <c r="R129" s="8">
        <v>0.47985256465513398</v>
      </c>
      <c r="S129" s="8">
        <v>0.83802307918847596</v>
      </c>
      <c r="T129" s="8">
        <v>7.9519058532193307E-2</v>
      </c>
      <c r="U129" s="8">
        <v>8.2457862279330094E-2</v>
      </c>
      <c r="V129" s="8">
        <v>0.29208543918351798</v>
      </c>
      <c r="W129" s="8">
        <v>0.67362651958043895</v>
      </c>
      <c r="X129" s="8">
        <v>3.4288041236041997E-2</v>
      </c>
      <c r="Y129" s="8">
        <v>0.39929932362180898</v>
      </c>
      <c r="Z129" s="8">
        <v>0.47608817103666501</v>
      </c>
      <c r="AA129" s="8">
        <v>0.124612505341524</v>
      </c>
      <c r="AB129" s="8">
        <v>0.220204521559107</v>
      </c>
      <c r="AC129" s="8">
        <v>2.8661631395043401E-2</v>
      </c>
      <c r="AD129" s="8">
        <v>0.75113384704584896</v>
      </c>
      <c r="AE129" s="8">
        <v>0.91482589699144101</v>
      </c>
      <c r="AF129" s="8">
        <v>1.39496256847624E-2</v>
      </c>
      <c r="AG129" s="311">
        <v>7.1224477323795707E-2</v>
      </c>
      <c r="AH129" s="216">
        <v>3.8</v>
      </c>
      <c r="AI129" s="213">
        <v>4.4720000000000004</v>
      </c>
      <c r="AJ129" s="214">
        <v>9.0399999999999991</v>
      </c>
      <c r="AK129" s="210">
        <v>3.5790000000000002</v>
      </c>
      <c r="AL129" s="210">
        <v>4.399</v>
      </c>
      <c r="AM129" s="210">
        <v>8.9290000000000003</v>
      </c>
      <c r="AN129" s="203"/>
      <c r="AO129" s="203"/>
      <c r="AP129" s="203"/>
      <c r="AQ129" s="203"/>
      <c r="AR129" s="203">
        <f t="shared" si="215"/>
        <v>2.9569090974799996</v>
      </c>
      <c r="AS129" s="203">
        <f t="shared" si="216"/>
        <v>3.6139999999999999</v>
      </c>
      <c r="AT129" s="203">
        <f t="shared" si="217"/>
        <v>4.4171111030799999</v>
      </c>
      <c r="AU129" s="203">
        <f t="shared" si="218"/>
        <v>4.3591091005959992</v>
      </c>
      <c r="AV129" s="203">
        <f t="shared" si="219"/>
        <v>5.3277999999999999</v>
      </c>
      <c r="AW129" s="203">
        <f t="shared" si="220"/>
        <v>6.5117555437159993</v>
      </c>
      <c r="AX129" s="203">
        <f t="shared" si="221"/>
        <v>6.8508818334059995</v>
      </c>
      <c r="AY129" s="203">
        <f t="shared" si="222"/>
        <v>8.3733000000000004</v>
      </c>
      <c r="AZ129" s="203">
        <f t="shared" si="223"/>
        <v>10.234033314726</v>
      </c>
      <c r="BB129" s="1" t="str">
        <f t="shared" si="117"/>
        <v>NA</v>
      </c>
      <c r="BC129" s="1" t="str">
        <f t="shared" si="118"/>
        <v>NP</v>
      </c>
      <c r="BD129" s="1" t="str">
        <f t="shared" si="119"/>
        <v>NA</v>
      </c>
      <c r="BE129" s="1" t="str">
        <f t="shared" si="120"/>
        <v>NO</v>
      </c>
      <c r="BF129" s="1" t="str">
        <f t="shared" si="121"/>
        <v>NO</v>
      </c>
      <c r="BG129" s="1" t="str">
        <f t="shared" si="122"/>
        <v>NO</v>
      </c>
      <c r="BH129" s="1" t="str">
        <f t="shared" si="123"/>
        <v>YES</v>
      </c>
      <c r="BJ129" s="12">
        <v>30</v>
      </c>
      <c r="BK129" s="1" t="str">
        <f t="shared" si="124"/>
        <v>NP</v>
      </c>
      <c r="BL129" s="1" t="str">
        <f t="shared" si="125"/>
        <v>NP</v>
      </c>
      <c r="BM129" s="1" t="str">
        <f t="shared" si="126"/>
        <v>NA</v>
      </c>
      <c r="BN129" s="1" t="str">
        <f t="shared" si="127"/>
        <v>NO</v>
      </c>
      <c r="BO129" s="1" t="str">
        <f t="shared" si="128"/>
        <v>NO</v>
      </c>
      <c r="BP129" s="1" t="str">
        <f t="shared" si="129"/>
        <v>NO</v>
      </c>
      <c r="BQ129" s="1" t="str">
        <f t="shared" si="130"/>
        <v>YES</v>
      </c>
      <c r="BS129" s="1" t="str">
        <f t="shared" si="131"/>
        <v>FN</v>
      </c>
      <c r="BT129" s="1" t="str">
        <f t="shared" si="132"/>
        <v>TP</v>
      </c>
      <c r="BU129" s="1" t="str">
        <f t="shared" si="133"/>
        <v>TN</v>
      </c>
      <c r="BV129" s="1" t="str">
        <f t="shared" si="134"/>
        <v>NO</v>
      </c>
      <c r="BW129" s="1" t="str">
        <f t="shared" si="135"/>
        <v>NO</v>
      </c>
      <c r="BX129" s="1" t="str">
        <f t="shared" si="136"/>
        <v>YES</v>
      </c>
      <c r="BY129" s="244" t="str">
        <f t="shared" si="137"/>
        <v>YES</v>
      </c>
      <c r="BZ129" s="244" t="str">
        <f t="shared" si="138"/>
        <v>NO</v>
      </c>
      <c r="CA129" s="244" t="str">
        <f t="shared" si="139"/>
        <v>NO</v>
      </c>
      <c r="CB129" s="244" t="str">
        <f t="shared" si="140"/>
        <v>NO</v>
      </c>
      <c r="CC129" s="244" t="str">
        <f t="shared" si="141"/>
        <v>NO</v>
      </c>
      <c r="CD129" s="244" t="str">
        <f t="shared" si="112"/>
        <v>YES</v>
      </c>
      <c r="CE129" s="1" t="str">
        <f t="shared" si="113"/>
        <v>NO</v>
      </c>
      <c r="CF129" s="1" t="str">
        <f t="shared" si="114"/>
        <v>NO</v>
      </c>
      <c r="CG129" s="1" t="str">
        <f t="shared" si="115"/>
        <v>NO</v>
      </c>
      <c r="CH129" s="1" t="str">
        <f t="shared" si="116"/>
        <v>YES</v>
      </c>
      <c r="CI129" s="244" t="str">
        <f t="shared" si="142"/>
        <v>YES</v>
      </c>
      <c r="CJ129" s="244" t="str">
        <f t="shared" si="143"/>
        <v>NO</v>
      </c>
      <c r="CK129" s="244" t="str">
        <f t="shared" si="144"/>
        <v>NO</v>
      </c>
      <c r="CL129" s="244" t="str">
        <f t="shared" si="145"/>
        <v>NO</v>
      </c>
      <c r="CM129" s="244" t="str">
        <f t="shared" si="146"/>
        <v>YES</v>
      </c>
      <c r="CN129" s="244" t="str">
        <f t="shared" si="147"/>
        <v>NO</v>
      </c>
      <c r="CO129" s="244" t="str">
        <f t="shared" si="148"/>
        <v>NO</v>
      </c>
      <c r="CP129" s="244" t="str">
        <f t="shared" si="149"/>
        <v>NO</v>
      </c>
      <c r="CQ129" s="244" t="str">
        <f t="shared" si="150"/>
        <v>NO</v>
      </c>
      <c r="CR129" s="244" t="str">
        <f t="shared" si="151"/>
        <v>NO</v>
      </c>
    </row>
    <row r="130" spans="1:96">
      <c r="A130" s="61">
        <v>60</v>
      </c>
      <c r="B130" s="62">
        <v>60</v>
      </c>
      <c r="C130" s="62">
        <v>5</v>
      </c>
      <c r="D130" s="62">
        <v>0.2</v>
      </c>
      <c r="E130" s="62">
        <v>3645294</v>
      </c>
      <c r="F130" s="62">
        <f>E130/1000/60</f>
        <v>60.754899999999999</v>
      </c>
      <c r="G130" s="62">
        <v>60</v>
      </c>
      <c r="H130" s="63">
        <f>G130/B130*100</f>
        <v>100</v>
      </c>
      <c r="I130" s="60" t="s">
        <v>12</v>
      </c>
      <c r="J130" s="69">
        <v>0.844167776772903</v>
      </c>
      <c r="K130" s="69">
        <v>0.13856666560894201</v>
      </c>
      <c r="L130" s="69">
        <v>1.72655576181544E-2</v>
      </c>
      <c r="M130" s="69">
        <v>0.45285328968322303</v>
      </c>
      <c r="N130" s="69">
        <v>0.322599939336145</v>
      </c>
      <c r="O130" s="69">
        <v>0.224546770980631</v>
      </c>
      <c r="P130" s="69">
        <v>0.37033369183556503</v>
      </c>
      <c r="Q130" s="69">
        <v>0.188128348533707</v>
      </c>
      <c r="R130" s="69">
        <v>0.44153795963072601</v>
      </c>
      <c r="S130" s="69">
        <v>0.286809337119806</v>
      </c>
      <c r="T130" s="69">
        <v>9.0456061320657005E-2</v>
      </c>
      <c r="U130" s="69">
        <v>0.62273460155953597</v>
      </c>
      <c r="V130" s="69">
        <v>0.60176013604397605</v>
      </c>
      <c r="W130" s="69">
        <v>0.23811619547819701</v>
      </c>
      <c r="X130" s="69">
        <v>0.160123668477826</v>
      </c>
      <c r="Y130" s="69">
        <v>0.81597166594438797</v>
      </c>
      <c r="Z130" s="69">
        <v>0.104792091916156</v>
      </c>
      <c r="AA130" s="69">
        <v>7.9236242139454793E-2</v>
      </c>
      <c r="AB130" s="69">
        <v>5.4301078084395701E-2</v>
      </c>
      <c r="AC130" s="69">
        <v>0.55820683595247</v>
      </c>
      <c r="AD130" s="69">
        <v>0.387492085963134</v>
      </c>
      <c r="AE130" s="69">
        <v>0.85951717353586998</v>
      </c>
      <c r="AF130" s="69">
        <v>7.0890909767986898E-2</v>
      </c>
      <c r="AG130" s="309">
        <v>6.9591916696142606E-2</v>
      </c>
      <c r="AH130" s="215">
        <v>5.3659999999999997</v>
      </c>
      <c r="AI130" s="208">
        <v>6.016</v>
      </c>
      <c r="AJ130" s="209">
        <v>9.9450000000000003</v>
      </c>
      <c r="AK130" s="210">
        <v>5.18</v>
      </c>
      <c r="AL130" s="210">
        <v>5.6840000000000002</v>
      </c>
      <c r="AM130" s="210">
        <v>9.6720000000000006</v>
      </c>
      <c r="AN130" s="203">
        <v>5.5549999999999997</v>
      </c>
      <c r="AO130" s="203">
        <v>7.4057000000000004</v>
      </c>
      <c r="AP130" s="203">
        <v>10.4861</v>
      </c>
      <c r="AQ130" s="203"/>
      <c r="AR130" s="203">
        <f>$AN$41*0.81818182</f>
        <v>4.5450000100999999</v>
      </c>
      <c r="AS130" s="203">
        <f>$AN$41</f>
        <v>5.5549999999999997</v>
      </c>
      <c r="AT130" s="203">
        <f>$AN$41*1.22222222</f>
        <v>6.7894444320999989</v>
      </c>
      <c r="AU130" s="203">
        <f>$AO$41*0.81818182</f>
        <v>6.0592091043740002</v>
      </c>
      <c r="AV130" s="203">
        <f>$AO$41</f>
        <v>7.4057000000000004</v>
      </c>
      <c r="AW130" s="203">
        <f>$AO$41*1.22222222</f>
        <v>9.0514110946540001</v>
      </c>
      <c r="AX130" s="203">
        <f>$AP$41*0.81818182</f>
        <v>8.579536382701999</v>
      </c>
      <c r="AY130" s="203">
        <f>$AP$41</f>
        <v>10.4861</v>
      </c>
      <c r="AZ130" s="203">
        <f>$AP$41*1.22222222</f>
        <v>12.816344421142</v>
      </c>
      <c r="BB130" s="1" t="str">
        <f t="shared" si="117"/>
        <v>NP</v>
      </c>
      <c r="BC130" s="1" t="str">
        <f t="shared" si="118"/>
        <v>A</v>
      </c>
      <c r="BD130" s="1" t="str">
        <f t="shared" si="119"/>
        <v>NP</v>
      </c>
      <c r="BE130" s="1" t="str">
        <f t="shared" si="120"/>
        <v>NO</v>
      </c>
      <c r="BF130" s="1" t="str">
        <f t="shared" si="121"/>
        <v>NO</v>
      </c>
      <c r="BG130" s="1" t="str">
        <f t="shared" si="122"/>
        <v>YES</v>
      </c>
      <c r="BH130" s="1" t="str">
        <f t="shared" si="123"/>
        <v>YES</v>
      </c>
      <c r="BJ130" s="1">
        <v>37</v>
      </c>
      <c r="BK130" s="1" t="str">
        <f t="shared" si="124"/>
        <v>NP</v>
      </c>
      <c r="BL130" s="1" t="str">
        <f t="shared" si="125"/>
        <v>A</v>
      </c>
      <c r="BM130" s="1" t="str">
        <f t="shared" si="126"/>
        <v>NP</v>
      </c>
      <c r="BN130" s="1" t="str">
        <f t="shared" si="127"/>
        <v>NO</v>
      </c>
      <c r="BO130" s="1" t="str">
        <f t="shared" si="128"/>
        <v>NO</v>
      </c>
      <c r="BP130" s="1" t="str">
        <f t="shared" si="129"/>
        <v>YES</v>
      </c>
      <c r="BQ130" s="1" t="str">
        <f t="shared" si="130"/>
        <v>YES</v>
      </c>
      <c r="BS130" s="1" t="str">
        <f t="shared" si="131"/>
        <v>TP</v>
      </c>
      <c r="BT130" s="1" t="str">
        <f t="shared" si="132"/>
        <v>TP</v>
      </c>
      <c r="BU130" s="1" t="str">
        <f t="shared" si="133"/>
        <v>TP</v>
      </c>
      <c r="BV130" s="1" t="str">
        <f t="shared" si="134"/>
        <v>YES</v>
      </c>
      <c r="BW130" s="1" t="str">
        <f t="shared" si="135"/>
        <v>YES</v>
      </c>
      <c r="BX130" s="1" t="str">
        <f t="shared" si="136"/>
        <v>YES</v>
      </c>
      <c r="BY130" s="244" t="str">
        <f t="shared" si="137"/>
        <v>YES</v>
      </c>
      <c r="BZ130" s="244" t="str">
        <f t="shared" si="138"/>
        <v>NO</v>
      </c>
      <c r="CA130" s="244" t="str">
        <f t="shared" si="139"/>
        <v>NO</v>
      </c>
      <c r="CB130" s="244" t="str">
        <f t="shared" si="140"/>
        <v>NO</v>
      </c>
      <c r="CC130" s="244" t="str">
        <f t="shared" si="141"/>
        <v>NO</v>
      </c>
      <c r="CD130" s="244" t="str">
        <f t="shared" si="112"/>
        <v>NO</v>
      </c>
      <c r="CE130" s="1" t="str">
        <f t="shared" si="113"/>
        <v>NO</v>
      </c>
      <c r="CF130" s="1" t="str">
        <f t="shared" si="114"/>
        <v>NO</v>
      </c>
      <c r="CG130" s="1" t="str">
        <f t="shared" si="115"/>
        <v>NO</v>
      </c>
      <c r="CH130" s="1" t="str">
        <f t="shared" si="116"/>
        <v>NO</v>
      </c>
      <c r="CI130" s="244" t="str">
        <f t="shared" si="142"/>
        <v>NO</v>
      </c>
      <c r="CJ130" s="244" t="str">
        <f t="shared" si="143"/>
        <v>NO</v>
      </c>
      <c r="CK130" s="244" t="str">
        <f t="shared" si="144"/>
        <v>NO</v>
      </c>
      <c r="CL130" s="244" t="str">
        <f t="shared" si="145"/>
        <v>NO</v>
      </c>
      <c r="CM130" s="244" t="str">
        <f t="shared" si="146"/>
        <v>NO</v>
      </c>
      <c r="CN130" s="244" t="str">
        <f t="shared" si="147"/>
        <v>NO</v>
      </c>
      <c r="CO130" s="244" t="str">
        <f t="shared" si="148"/>
        <v>NO</v>
      </c>
      <c r="CP130" s="244" t="str">
        <f t="shared" si="149"/>
        <v>NO</v>
      </c>
      <c r="CQ130" s="244" t="str">
        <f t="shared" si="150"/>
        <v>NO</v>
      </c>
      <c r="CR130" s="244" t="str">
        <f t="shared" si="151"/>
        <v>NO</v>
      </c>
    </row>
    <row r="131" spans="1:96">
      <c r="A131" s="9"/>
      <c r="B131" s="6"/>
      <c r="C131" s="6"/>
      <c r="D131" s="6"/>
      <c r="E131" s="6"/>
      <c r="F131" s="6"/>
      <c r="G131" s="6"/>
      <c r="H131" s="310"/>
      <c r="I131" s="313" t="s">
        <v>13</v>
      </c>
      <c r="J131" s="6">
        <v>0.90164370225097101</v>
      </c>
      <c r="K131" s="6">
        <v>9.6384729281424095E-2</v>
      </c>
      <c r="L131" s="6">
        <v>1.9715684676042599E-3</v>
      </c>
      <c r="M131" s="6">
        <v>0.46865249252346902</v>
      </c>
      <c r="N131" s="6">
        <v>0.146799994720961</v>
      </c>
      <c r="O131" s="6">
        <v>0.38454751275556798</v>
      </c>
      <c r="P131" s="6">
        <v>0.183509749146126</v>
      </c>
      <c r="Q131" s="6">
        <v>0.33519093392295302</v>
      </c>
      <c r="R131" s="6">
        <v>0.48129931693091998</v>
      </c>
      <c r="S131" s="6">
        <v>0.212368878112451</v>
      </c>
      <c r="T131" s="6">
        <v>0.40848673647181999</v>
      </c>
      <c r="U131" s="6">
        <v>0.37914438541572798</v>
      </c>
      <c r="V131" s="6">
        <v>0.43865513208839502</v>
      </c>
      <c r="W131" s="6">
        <v>0.48122388236722802</v>
      </c>
      <c r="X131" s="6">
        <v>8.0120985544376702E-2</v>
      </c>
      <c r="Y131" s="6">
        <v>0.21153344678486999</v>
      </c>
      <c r="Z131" s="6">
        <v>0.12063924309594599</v>
      </c>
      <c r="AA131" s="6">
        <v>0.66782731011918195</v>
      </c>
      <c r="AB131" s="6">
        <v>0.45734579150210303</v>
      </c>
      <c r="AC131" s="6">
        <v>0.13589191968724099</v>
      </c>
      <c r="AD131" s="6">
        <v>0.40676228881065402</v>
      </c>
      <c r="AE131" s="6">
        <v>0.27309557894377701</v>
      </c>
      <c r="AF131" s="6">
        <v>0.14710587582055001</v>
      </c>
      <c r="AG131" s="310">
        <v>0.57979854523567198</v>
      </c>
      <c r="AH131" s="216">
        <v>5.165</v>
      </c>
      <c r="AI131" s="211">
        <v>7.0940000000000003</v>
      </c>
      <c r="AJ131" s="212">
        <v>10.272</v>
      </c>
      <c r="AK131" s="210">
        <v>5.7229999999999999</v>
      </c>
      <c r="AL131" s="210">
        <v>7.3220000000000001</v>
      </c>
      <c r="AM131" s="210">
        <v>10.625</v>
      </c>
      <c r="AN131" s="203"/>
      <c r="AO131" s="203"/>
      <c r="AP131" s="203"/>
      <c r="AQ131" s="203"/>
      <c r="AR131" s="203">
        <f t="shared" ref="AR131:AR132" si="224">$AN$41*0.81818182</f>
        <v>4.5450000100999999</v>
      </c>
      <c r="AS131" s="203">
        <f t="shared" ref="AS131:AS132" si="225">$AN$41</f>
        <v>5.5549999999999997</v>
      </c>
      <c r="AT131" s="203">
        <f t="shared" ref="AT131:AT132" si="226">$AN$41*1.22222222</f>
        <v>6.7894444320999989</v>
      </c>
      <c r="AU131" s="203">
        <f t="shared" ref="AU131:AU132" si="227">$AO$41*0.81818182</f>
        <v>6.0592091043740002</v>
      </c>
      <c r="AV131" s="203">
        <f t="shared" ref="AV131:AV132" si="228">$AO$41</f>
        <v>7.4057000000000004</v>
      </c>
      <c r="AW131" s="203">
        <f t="shared" ref="AW131:AW132" si="229">$AO$41*1.22222222</f>
        <v>9.0514110946540001</v>
      </c>
      <c r="AX131" s="203">
        <f t="shared" ref="AX131:AX132" si="230">$AP$41*0.81818182</f>
        <v>8.579536382701999</v>
      </c>
      <c r="AY131" s="203">
        <f t="shared" ref="AY131:AY132" si="231">$AP$41</f>
        <v>10.4861</v>
      </c>
      <c r="AZ131" s="203">
        <f t="shared" ref="AZ131:AZ132" si="232">$AP$41*1.22222222</f>
        <v>12.816344421142</v>
      </c>
      <c r="BB131" s="1" t="str">
        <f t="shared" si="117"/>
        <v>NP</v>
      </c>
      <c r="BC131" s="1" t="str">
        <f t="shared" si="118"/>
        <v>NP</v>
      </c>
      <c r="BD131" s="1" t="str">
        <f t="shared" si="119"/>
        <v>NP</v>
      </c>
      <c r="BE131" s="1" t="str">
        <f t="shared" si="120"/>
        <v>NO</v>
      </c>
      <c r="BF131" s="1" t="str">
        <f t="shared" si="121"/>
        <v>NO</v>
      </c>
      <c r="BG131" s="1" t="str">
        <f t="shared" si="122"/>
        <v>NO</v>
      </c>
      <c r="BH131" s="1" t="str">
        <f t="shared" si="123"/>
        <v>YES</v>
      </c>
      <c r="BJ131" s="1">
        <v>238</v>
      </c>
      <c r="BK131" s="1" t="str">
        <f t="shared" si="124"/>
        <v>NA</v>
      </c>
      <c r="BL131" s="1" t="str">
        <f t="shared" si="125"/>
        <v>NP</v>
      </c>
      <c r="BM131" s="1" t="str">
        <f t="shared" si="126"/>
        <v>NA</v>
      </c>
      <c r="BN131" s="1" t="str">
        <f t="shared" si="127"/>
        <v>NO</v>
      </c>
      <c r="BO131" s="1" t="str">
        <f t="shared" si="128"/>
        <v>NO</v>
      </c>
      <c r="BP131" s="1" t="str">
        <f t="shared" si="129"/>
        <v>NO</v>
      </c>
      <c r="BQ131" s="1" t="str">
        <f t="shared" si="130"/>
        <v>YES</v>
      </c>
      <c r="BS131" s="1" t="str">
        <f t="shared" si="131"/>
        <v>FP</v>
      </c>
      <c r="BT131" s="1" t="str">
        <f t="shared" si="132"/>
        <v>TP</v>
      </c>
      <c r="BU131" s="1" t="str">
        <f t="shared" si="133"/>
        <v>FP</v>
      </c>
      <c r="BV131" s="1" t="str">
        <f t="shared" si="134"/>
        <v>NO</v>
      </c>
      <c r="BW131" s="1" t="str">
        <f t="shared" si="135"/>
        <v>NO</v>
      </c>
      <c r="BX131" s="1" t="str">
        <f t="shared" si="136"/>
        <v>YES</v>
      </c>
      <c r="BY131" s="244" t="str">
        <f t="shared" si="137"/>
        <v>YES</v>
      </c>
      <c r="BZ131" s="244" t="str">
        <f t="shared" si="138"/>
        <v>NO</v>
      </c>
      <c r="CA131" s="244" t="str">
        <f t="shared" si="139"/>
        <v>NO</v>
      </c>
      <c r="CB131" s="244" t="str">
        <f t="shared" si="140"/>
        <v>NO</v>
      </c>
      <c r="CC131" s="244" t="str">
        <f t="shared" si="141"/>
        <v>NO</v>
      </c>
      <c r="CD131" s="244" t="str">
        <f t="shared" si="112"/>
        <v>YES</v>
      </c>
      <c r="CE131" s="1" t="str">
        <f t="shared" si="113"/>
        <v>YES</v>
      </c>
      <c r="CF131" s="1" t="str">
        <f t="shared" si="114"/>
        <v>YES</v>
      </c>
      <c r="CG131" s="1" t="str">
        <f t="shared" si="115"/>
        <v>NO</v>
      </c>
      <c r="CH131" s="1" t="str">
        <f t="shared" si="116"/>
        <v>NO</v>
      </c>
      <c r="CI131" s="244" t="str">
        <f t="shared" si="142"/>
        <v>NO</v>
      </c>
      <c r="CJ131" s="244" t="str">
        <f t="shared" si="143"/>
        <v>NO</v>
      </c>
      <c r="CK131" s="244" t="str">
        <f t="shared" si="144"/>
        <v>NO</v>
      </c>
      <c r="CL131" s="244" t="str">
        <f t="shared" si="145"/>
        <v>NO</v>
      </c>
      <c r="CM131" s="244" t="str">
        <f t="shared" si="146"/>
        <v>NO</v>
      </c>
      <c r="CN131" s="244" t="str">
        <f t="shared" si="147"/>
        <v>YES</v>
      </c>
      <c r="CO131" s="244" t="str">
        <f t="shared" si="148"/>
        <v>YES</v>
      </c>
      <c r="CP131" s="244" t="str">
        <f t="shared" si="149"/>
        <v>YES</v>
      </c>
      <c r="CQ131" s="244" t="str">
        <f t="shared" si="150"/>
        <v>NO</v>
      </c>
      <c r="CR131" s="244" t="str">
        <f t="shared" si="151"/>
        <v>NO</v>
      </c>
    </row>
    <row r="132" spans="1:96" ht="16.5" thickBot="1">
      <c r="A132" s="10"/>
      <c r="B132" s="8"/>
      <c r="C132" s="8"/>
      <c r="D132" s="8"/>
      <c r="E132" s="8"/>
      <c r="F132" s="8"/>
      <c r="G132" s="8"/>
      <c r="H132" s="311"/>
      <c r="I132" s="314" t="s">
        <v>14</v>
      </c>
      <c r="J132" s="8">
        <v>0.38192517119653002</v>
      </c>
      <c r="K132" s="8">
        <v>0.109352766598676</v>
      </c>
      <c r="L132" s="8">
        <v>0.50872206220479199</v>
      </c>
      <c r="M132" s="8">
        <v>0.57630645112471202</v>
      </c>
      <c r="N132" s="8">
        <v>0.132100475249184</v>
      </c>
      <c r="O132" s="8">
        <v>0.29159307362610298</v>
      </c>
      <c r="P132" s="8">
        <v>0.76681520426588301</v>
      </c>
      <c r="Q132" s="8">
        <v>5.56006274004631E-2</v>
      </c>
      <c r="R132" s="8">
        <v>0.17758416833365301</v>
      </c>
      <c r="S132" s="8">
        <v>0.699467157638062</v>
      </c>
      <c r="T132" s="8">
        <v>0.128488729732497</v>
      </c>
      <c r="U132" s="8">
        <v>0.17204411262944</v>
      </c>
      <c r="V132" s="8">
        <v>9.83335428070721E-2</v>
      </c>
      <c r="W132" s="8">
        <v>0.26240772952969299</v>
      </c>
      <c r="X132" s="8">
        <v>0.639258727663233</v>
      </c>
      <c r="Y132" s="8">
        <v>0.352125812443361</v>
      </c>
      <c r="Z132" s="8">
        <v>8.3333535717443605E-2</v>
      </c>
      <c r="AA132" s="8">
        <v>0.564540651839195</v>
      </c>
      <c r="AB132" s="8">
        <v>6.2201923673871402E-2</v>
      </c>
      <c r="AC132" s="8">
        <v>0.85056168421276201</v>
      </c>
      <c r="AD132" s="8">
        <v>8.7236392113366507E-2</v>
      </c>
      <c r="AE132" s="8">
        <v>0.69885361149615099</v>
      </c>
      <c r="AF132" s="8">
        <v>2.80807905752351E-2</v>
      </c>
      <c r="AG132" s="311">
        <v>0.27306559792861301</v>
      </c>
      <c r="AH132" s="217">
        <v>4.43</v>
      </c>
      <c r="AI132" s="213">
        <v>7.2759999999999998</v>
      </c>
      <c r="AJ132" s="214">
        <v>10.189</v>
      </c>
      <c r="AK132" s="210">
        <v>4.351</v>
      </c>
      <c r="AL132" s="210">
        <v>7.4619999999999997</v>
      </c>
      <c r="AM132" s="210">
        <v>10.064</v>
      </c>
      <c r="AN132" s="203"/>
      <c r="AO132" s="203"/>
      <c r="AP132" s="203"/>
      <c r="AQ132" s="203"/>
      <c r="AR132" s="203">
        <f t="shared" si="224"/>
        <v>4.5450000100999999</v>
      </c>
      <c r="AS132" s="203">
        <f t="shared" si="225"/>
        <v>5.5549999999999997</v>
      </c>
      <c r="AT132" s="203">
        <f t="shared" si="226"/>
        <v>6.7894444320999989</v>
      </c>
      <c r="AU132" s="203">
        <f t="shared" si="227"/>
        <v>6.0592091043740002</v>
      </c>
      <c r="AV132" s="203">
        <f t="shared" si="228"/>
        <v>7.4057000000000004</v>
      </c>
      <c r="AW132" s="203">
        <f t="shared" si="229"/>
        <v>9.0514110946540001</v>
      </c>
      <c r="AX132" s="203">
        <f t="shared" si="230"/>
        <v>8.579536382701999</v>
      </c>
      <c r="AY132" s="203">
        <f t="shared" si="231"/>
        <v>10.4861</v>
      </c>
      <c r="AZ132" s="203">
        <f t="shared" si="232"/>
        <v>12.816344421142</v>
      </c>
      <c r="BB132" s="1" t="str">
        <f t="shared" si="117"/>
        <v>A</v>
      </c>
      <c r="BC132" s="1" t="str">
        <f t="shared" si="118"/>
        <v>NP</v>
      </c>
      <c r="BD132" s="1" t="str">
        <f t="shared" si="119"/>
        <v>NP</v>
      </c>
      <c r="BE132" s="1" t="str">
        <f t="shared" si="120"/>
        <v>NO</v>
      </c>
      <c r="BF132" s="1" t="str">
        <f t="shared" si="121"/>
        <v>NO</v>
      </c>
      <c r="BG132" s="1" t="str">
        <f t="shared" si="122"/>
        <v>YES</v>
      </c>
      <c r="BH132" s="1" t="str">
        <f t="shared" si="123"/>
        <v>YES</v>
      </c>
      <c r="BJ132" s="1">
        <v>153</v>
      </c>
      <c r="BK132" s="1" t="str">
        <f t="shared" si="124"/>
        <v>A</v>
      </c>
      <c r="BL132" s="1" t="str">
        <f t="shared" si="125"/>
        <v>NA</v>
      </c>
      <c r="BM132" s="1" t="str">
        <f t="shared" si="126"/>
        <v>NP</v>
      </c>
      <c r="BN132" s="1" t="str">
        <f t="shared" si="127"/>
        <v>NO</v>
      </c>
      <c r="BO132" s="1" t="str">
        <f t="shared" si="128"/>
        <v>NO</v>
      </c>
      <c r="BP132" s="1" t="str">
        <f t="shared" si="129"/>
        <v>YES</v>
      </c>
      <c r="BQ132" s="1" t="str">
        <f t="shared" si="130"/>
        <v>YES</v>
      </c>
      <c r="BS132" s="1" t="str">
        <f t="shared" si="131"/>
        <v>TP</v>
      </c>
      <c r="BT132" s="1" t="str">
        <f t="shared" si="132"/>
        <v>FP</v>
      </c>
      <c r="BU132" s="1" t="str">
        <f t="shared" si="133"/>
        <v>TP</v>
      </c>
      <c r="BV132" s="1" t="str">
        <f t="shared" si="134"/>
        <v>NO</v>
      </c>
      <c r="BW132" s="1" t="str">
        <f t="shared" si="135"/>
        <v>YES</v>
      </c>
      <c r="BX132" s="1" t="str">
        <f t="shared" si="136"/>
        <v>YES</v>
      </c>
      <c r="BY132" s="244" t="str">
        <f t="shared" si="137"/>
        <v>YES</v>
      </c>
      <c r="BZ132" s="244" t="str">
        <f t="shared" si="138"/>
        <v>NO</v>
      </c>
      <c r="CA132" s="244" t="str">
        <f t="shared" si="139"/>
        <v>NO</v>
      </c>
      <c r="CB132" s="244" t="str">
        <f t="shared" si="140"/>
        <v>NO</v>
      </c>
      <c r="CC132" s="244" t="str">
        <f t="shared" si="141"/>
        <v>NO</v>
      </c>
      <c r="CD132" s="244" t="str">
        <f t="shared" si="112"/>
        <v>YES</v>
      </c>
      <c r="CE132" s="1" t="str">
        <f t="shared" si="113"/>
        <v>YES</v>
      </c>
      <c r="CF132" s="1" t="str">
        <f t="shared" si="114"/>
        <v>YES</v>
      </c>
      <c r="CG132" s="1" t="str">
        <f t="shared" si="115"/>
        <v>NO</v>
      </c>
      <c r="CH132" s="1" t="str">
        <f t="shared" si="116"/>
        <v>NO</v>
      </c>
      <c r="CI132" s="244" t="str">
        <f t="shared" si="142"/>
        <v>NO</v>
      </c>
      <c r="CJ132" s="244" t="str">
        <f t="shared" si="143"/>
        <v>NO</v>
      </c>
      <c r="CK132" s="244" t="str">
        <f t="shared" si="144"/>
        <v>NO</v>
      </c>
      <c r="CL132" s="244" t="str">
        <f t="shared" si="145"/>
        <v>NO</v>
      </c>
      <c r="CM132" s="244" t="str">
        <f t="shared" si="146"/>
        <v>NO</v>
      </c>
      <c r="CN132" s="244" t="str">
        <f t="shared" si="147"/>
        <v>YES</v>
      </c>
      <c r="CO132" s="244" t="str">
        <f t="shared" si="148"/>
        <v>YES</v>
      </c>
      <c r="CP132" s="244" t="str">
        <f t="shared" si="149"/>
        <v>YES</v>
      </c>
      <c r="CQ132" s="244" t="str">
        <f t="shared" si="150"/>
        <v>NO</v>
      </c>
      <c r="CR132" s="244" t="str">
        <f t="shared" si="151"/>
        <v>NO</v>
      </c>
    </row>
    <row r="133" spans="1:96">
      <c r="A133" s="61">
        <v>10</v>
      </c>
      <c r="B133" s="62">
        <v>120</v>
      </c>
      <c r="C133" s="62">
        <v>1</v>
      </c>
      <c r="D133" s="62">
        <v>1</v>
      </c>
      <c r="E133" s="62">
        <v>1999406</v>
      </c>
      <c r="F133" s="62">
        <v>33.323433333333334</v>
      </c>
      <c r="G133" s="62">
        <v>10</v>
      </c>
      <c r="H133" s="63">
        <v>8.3333333333333321</v>
      </c>
      <c r="I133" s="60" t="s">
        <v>12</v>
      </c>
      <c r="J133" s="56">
        <v>0.217713284613269</v>
      </c>
      <c r="K133" s="56">
        <v>0.109411418303462</v>
      </c>
      <c r="L133" s="56">
        <v>0.67287529708326799</v>
      </c>
      <c r="M133" s="56">
        <v>0.54958597335429005</v>
      </c>
      <c r="N133" s="56">
        <v>0.27250197062617698</v>
      </c>
      <c r="O133" s="56">
        <v>0.177912056019532</v>
      </c>
      <c r="P133" s="56">
        <v>0.79213633964669905</v>
      </c>
      <c r="Q133" s="56">
        <v>0.16635004803685799</v>
      </c>
      <c r="R133" s="56">
        <v>4.1513612316442003E-2</v>
      </c>
      <c r="S133" s="56">
        <v>0.113938668655856</v>
      </c>
      <c r="T133" s="56">
        <v>0.81925936257290599</v>
      </c>
      <c r="U133" s="56">
        <v>6.6801968771237299E-2</v>
      </c>
      <c r="V133" s="56">
        <v>0.21075798626473299</v>
      </c>
      <c r="W133" s="56">
        <v>0.22104346328362501</v>
      </c>
      <c r="X133" s="56">
        <v>0.56819855045164003</v>
      </c>
      <c r="Y133" s="56">
        <v>9.4313573046293994E-3</v>
      </c>
      <c r="Z133" s="56">
        <v>5.4740465532796302E-2</v>
      </c>
      <c r="AA133" s="56">
        <v>0.93582817716257405</v>
      </c>
      <c r="AB133" s="56">
        <v>0.166221985557262</v>
      </c>
      <c r="AC133" s="56">
        <v>0.102257350939837</v>
      </c>
      <c r="AD133" s="56">
        <v>0.73152066350290001</v>
      </c>
      <c r="AE133" s="56">
        <v>0.69017257890657202</v>
      </c>
      <c r="AF133" s="56">
        <v>0.22453963867320501</v>
      </c>
      <c r="AG133" s="316">
        <v>8.5287782420222003E-2</v>
      </c>
      <c r="AH133" s="218">
        <v>0.66500000000000004</v>
      </c>
      <c r="AI133" s="218">
        <v>3.726</v>
      </c>
      <c r="AJ133" s="219">
        <v>5.8949999999999996</v>
      </c>
      <c r="AK133" s="210">
        <v>1.419</v>
      </c>
      <c r="AL133" s="210">
        <v>4.4880000000000004</v>
      </c>
      <c r="AM133" s="210">
        <v>6.9509999999999996</v>
      </c>
      <c r="AN133" s="203">
        <v>0.55630000000000002</v>
      </c>
      <c r="AO133" s="203">
        <v>2.0175000000000001</v>
      </c>
      <c r="AP133" s="203">
        <v>5.0681000000000003</v>
      </c>
      <c r="AQ133" s="203"/>
      <c r="AR133" s="203">
        <f>$AN$6*0.81818182</f>
        <v>0.45515454646600001</v>
      </c>
      <c r="AS133" s="203">
        <f>$AN$6</f>
        <v>0.55630000000000002</v>
      </c>
      <c r="AT133" s="203">
        <f>$AN$6*1.22222222</f>
        <v>0.67992222098599997</v>
      </c>
      <c r="AU133" s="203">
        <f>$AO$6*0.81818182</f>
        <v>1.6506818218499999</v>
      </c>
      <c r="AV133" s="203">
        <f>$AO$6</f>
        <v>2.0175000000000001</v>
      </c>
      <c r="AW133" s="203">
        <f>$AO$6*1.22222222</f>
        <v>2.4658333288500001</v>
      </c>
      <c r="AX133" s="203">
        <f>$AP$6*0.81818182</f>
        <v>4.146627281942</v>
      </c>
      <c r="AY133" s="203">
        <f>$AP$6</f>
        <v>5.0681000000000003</v>
      </c>
      <c r="AZ133" s="203">
        <f>$AP$6*1.22222222</f>
        <v>6.1943444331819997</v>
      </c>
      <c r="BB133" s="1" t="str">
        <f t="shared" si="117"/>
        <v>NA</v>
      </c>
      <c r="BC133" s="1" t="str">
        <f t="shared" si="118"/>
        <v>P</v>
      </c>
      <c r="BD133" s="1" t="str">
        <f t="shared" si="119"/>
        <v>NA</v>
      </c>
      <c r="BE133" s="1" t="str">
        <f t="shared" si="120"/>
        <v>NO</v>
      </c>
      <c r="BF133" s="1" t="str">
        <f t="shared" si="121"/>
        <v>NO</v>
      </c>
      <c r="BG133" s="1" t="str">
        <f t="shared" si="122"/>
        <v>NO</v>
      </c>
      <c r="BH133" s="1" t="str">
        <f t="shared" si="123"/>
        <v>NO</v>
      </c>
      <c r="BJ133" s="1">
        <v>2</v>
      </c>
      <c r="BK133" s="1" t="str">
        <f t="shared" si="124"/>
        <v>P</v>
      </c>
      <c r="BL133" s="1" t="str">
        <f t="shared" si="125"/>
        <v>P</v>
      </c>
      <c r="BM133" s="1" t="str">
        <f t="shared" si="126"/>
        <v>P</v>
      </c>
      <c r="BN133" s="1" t="str">
        <f t="shared" si="127"/>
        <v>NO</v>
      </c>
      <c r="BO133" s="1" t="str">
        <f t="shared" si="128"/>
        <v>NO</v>
      </c>
      <c r="BP133" s="1" t="str">
        <f t="shared" si="129"/>
        <v>NO</v>
      </c>
      <c r="BQ133" s="1" t="str">
        <f t="shared" si="130"/>
        <v>NO</v>
      </c>
      <c r="BS133" s="1" t="str">
        <f t="shared" si="131"/>
        <v>TN</v>
      </c>
      <c r="BT133" s="1" t="str">
        <f t="shared" si="132"/>
        <v>TN</v>
      </c>
      <c r="BU133" s="1" t="str">
        <f t="shared" si="133"/>
        <v>TN</v>
      </c>
      <c r="BV133" s="1" t="str">
        <f t="shared" si="134"/>
        <v>NO</v>
      </c>
      <c r="BW133" s="1" t="str">
        <f t="shared" si="135"/>
        <v>NO</v>
      </c>
      <c r="BX133" s="1" t="str">
        <f t="shared" si="136"/>
        <v>NO</v>
      </c>
      <c r="BY133" s="244" t="str">
        <f t="shared" si="137"/>
        <v>YES</v>
      </c>
      <c r="BZ133" s="244" t="str">
        <f t="shared" si="138"/>
        <v>NO</v>
      </c>
      <c r="CA133" s="244" t="str">
        <f t="shared" si="139"/>
        <v>NO</v>
      </c>
      <c r="CB133" s="244" t="str">
        <f t="shared" si="140"/>
        <v>NO</v>
      </c>
      <c r="CC133" s="244" t="str">
        <f t="shared" si="141"/>
        <v>NO</v>
      </c>
      <c r="CD133" s="244" t="str">
        <f t="shared" si="112"/>
        <v>NO</v>
      </c>
      <c r="CE133" s="1" t="str">
        <f t="shared" si="113"/>
        <v>NO</v>
      </c>
      <c r="CF133" s="1" t="str">
        <f t="shared" si="114"/>
        <v>NO</v>
      </c>
      <c r="CG133" s="1" t="str">
        <f t="shared" si="115"/>
        <v>NO</v>
      </c>
      <c r="CH133" s="1" t="str">
        <f t="shared" si="116"/>
        <v>NO</v>
      </c>
      <c r="CI133" s="244" t="str">
        <f t="shared" si="142"/>
        <v>NO</v>
      </c>
      <c r="CJ133" s="244" t="str">
        <f t="shared" si="143"/>
        <v>NO</v>
      </c>
      <c r="CK133" s="244" t="str">
        <f t="shared" si="144"/>
        <v>NO</v>
      </c>
      <c r="CL133" s="244" t="str">
        <f t="shared" si="145"/>
        <v>NO</v>
      </c>
      <c r="CM133" s="244" t="str">
        <f t="shared" si="146"/>
        <v>NO</v>
      </c>
      <c r="CN133" s="244" t="str">
        <f t="shared" si="147"/>
        <v>NO</v>
      </c>
      <c r="CO133" s="244" t="str">
        <f t="shared" si="148"/>
        <v>NO</v>
      </c>
      <c r="CP133" s="244" t="str">
        <f t="shared" si="149"/>
        <v>NO</v>
      </c>
      <c r="CQ133" s="244" t="str">
        <f t="shared" si="150"/>
        <v>NO</v>
      </c>
      <c r="CR133" s="244" t="str">
        <f t="shared" si="151"/>
        <v>NO</v>
      </c>
    </row>
    <row r="134" spans="1:96">
      <c r="A134" s="64"/>
      <c r="B134" s="15"/>
      <c r="C134" s="15"/>
      <c r="D134" s="15"/>
      <c r="E134" s="15"/>
      <c r="F134" s="15"/>
      <c r="G134" s="15"/>
      <c r="H134" s="65"/>
      <c r="I134" s="52" t="s">
        <v>13</v>
      </c>
      <c r="J134" s="54">
        <v>0.217713284613269</v>
      </c>
      <c r="K134" s="54">
        <v>0.109411418303462</v>
      </c>
      <c r="L134" s="54">
        <v>0.67287529708326799</v>
      </c>
      <c r="M134" s="54">
        <v>0.54958597335429005</v>
      </c>
      <c r="N134" s="54">
        <v>0.27250197062617698</v>
      </c>
      <c r="O134" s="54">
        <v>0.177912056019532</v>
      </c>
      <c r="P134" s="54">
        <v>0.79213633964669905</v>
      </c>
      <c r="Q134" s="54">
        <v>0.16635004803685799</v>
      </c>
      <c r="R134" s="54">
        <v>4.1513612316442003E-2</v>
      </c>
      <c r="S134" s="54">
        <v>0.113938668655856</v>
      </c>
      <c r="T134" s="54">
        <v>0.81925936257290599</v>
      </c>
      <c r="U134" s="54">
        <v>6.6801968771237299E-2</v>
      </c>
      <c r="V134" s="54">
        <v>0.68823063169515097</v>
      </c>
      <c r="W134" s="54">
        <v>0.119399284788533</v>
      </c>
      <c r="X134" s="54">
        <v>0.19237008351631399</v>
      </c>
      <c r="Y134" s="54">
        <v>0.113705879301655</v>
      </c>
      <c r="Z134" s="54">
        <v>2.4957043878803798E-4</v>
      </c>
      <c r="AA134" s="54">
        <v>0.88604455025955597</v>
      </c>
      <c r="AB134" s="54">
        <v>0.166221985557262</v>
      </c>
      <c r="AC134" s="54">
        <v>0.102257350939837</v>
      </c>
      <c r="AD134" s="54">
        <v>0.73152066350290001</v>
      </c>
      <c r="AE134" s="54">
        <v>0.69017257890657202</v>
      </c>
      <c r="AF134" s="54">
        <v>0.22453963867320501</v>
      </c>
      <c r="AG134" s="317">
        <v>8.5287782420222003E-2</v>
      </c>
      <c r="AH134" s="220">
        <v>0.65800000000000003</v>
      </c>
      <c r="AI134" s="220">
        <v>2.802</v>
      </c>
      <c r="AJ134" s="221">
        <v>6.0140000000000002</v>
      </c>
      <c r="AK134" s="210">
        <v>1.419</v>
      </c>
      <c r="AL134" s="210">
        <v>3.9060000000000001</v>
      </c>
      <c r="AM134" s="210">
        <v>6.681</v>
      </c>
      <c r="AN134" s="203"/>
      <c r="AO134" s="203"/>
      <c r="AP134" s="203"/>
      <c r="AQ134" s="203"/>
      <c r="AR134" s="203">
        <f t="shared" ref="AR134:AR141" si="233">$AN$6*0.81818182</f>
        <v>0.45515454646600001</v>
      </c>
      <c r="AS134" s="203">
        <f t="shared" ref="AS134:AS141" si="234">$AN$6</f>
        <v>0.55630000000000002</v>
      </c>
      <c r="AT134" s="203">
        <f t="shared" ref="AT134:AT141" si="235">$AN$6*1.22222222</f>
        <v>0.67992222098599997</v>
      </c>
      <c r="AU134" s="203">
        <f t="shared" ref="AU134:AU141" si="236">$AO$6*0.81818182</f>
        <v>1.6506818218499999</v>
      </c>
      <c r="AV134" s="203">
        <f t="shared" ref="AV134:AV141" si="237">$AO$6</f>
        <v>2.0175000000000001</v>
      </c>
      <c r="AW134" s="203">
        <f t="shared" ref="AW134:AW141" si="238">$AO$6*1.22222222</f>
        <v>2.4658333288500001</v>
      </c>
      <c r="AX134" s="203">
        <f t="shared" ref="AX134:AX141" si="239">$AP$6*0.81818182</f>
        <v>4.146627281942</v>
      </c>
      <c r="AY134" s="203">
        <f t="shared" ref="AY134:AY141" si="240">$AP$6</f>
        <v>5.0681000000000003</v>
      </c>
      <c r="AZ134" s="203">
        <f t="shared" ref="AZ134:AZ141" si="241">$AP$6*1.22222222</f>
        <v>6.1943444331819997</v>
      </c>
      <c r="BB134" s="1" t="str">
        <f t="shared" si="117"/>
        <v>NA</v>
      </c>
      <c r="BC134" s="1" t="str">
        <f t="shared" si="118"/>
        <v>P</v>
      </c>
      <c r="BD134" s="1" t="str">
        <f t="shared" si="119"/>
        <v>NA</v>
      </c>
      <c r="BE134" s="1" t="str">
        <f t="shared" si="120"/>
        <v>NO</v>
      </c>
      <c r="BF134" s="1" t="str">
        <f t="shared" si="121"/>
        <v>NO</v>
      </c>
      <c r="BG134" s="1" t="str">
        <f t="shared" si="122"/>
        <v>NO</v>
      </c>
      <c r="BH134" s="1" t="str">
        <f t="shared" si="123"/>
        <v>NO</v>
      </c>
      <c r="BJ134" s="1">
        <v>89</v>
      </c>
      <c r="BK134" s="1" t="str">
        <f t="shared" si="124"/>
        <v>P</v>
      </c>
      <c r="BL134" s="1" t="str">
        <f t="shared" si="125"/>
        <v>P</v>
      </c>
      <c r="BM134" s="1" t="str">
        <f t="shared" si="126"/>
        <v>P</v>
      </c>
      <c r="BN134" s="1" t="str">
        <f t="shared" si="127"/>
        <v>NO</v>
      </c>
      <c r="BO134" s="1" t="str">
        <f t="shared" si="128"/>
        <v>NO</v>
      </c>
      <c r="BP134" s="1" t="str">
        <f t="shared" si="129"/>
        <v>NO</v>
      </c>
      <c r="BQ134" s="1" t="str">
        <f t="shared" si="130"/>
        <v>NO</v>
      </c>
      <c r="BS134" s="1" t="str">
        <f t="shared" si="131"/>
        <v>TN</v>
      </c>
      <c r="BT134" s="1" t="str">
        <f t="shared" si="132"/>
        <v>TN</v>
      </c>
      <c r="BU134" s="1" t="str">
        <f t="shared" si="133"/>
        <v>TN</v>
      </c>
      <c r="BV134" s="1" t="str">
        <f t="shared" si="134"/>
        <v>NO</v>
      </c>
      <c r="BW134" s="1" t="str">
        <f t="shared" si="135"/>
        <v>NO</v>
      </c>
      <c r="BX134" s="1" t="str">
        <f t="shared" si="136"/>
        <v>NO</v>
      </c>
      <c r="BY134" s="244" t="str">
        <f t="shared" si="137"/>
        <v>YES</v>
      </c>
      <c r="BZ134" s="244" t="str">
        <f t="shared" si="138"/>
        <v>NO</v>
      </c>
      <c r="CA134" s="244" t="str">
        <f t="shared" si="139"/>
        <v>NO</v>
      </c>
      <c r="CB134" s="244" t="str">
        <f t="shared" si="140"/>
        <v>NO</v>
      </c>
      <c r="CC134" s="244" t="str">
        <f t="shared" si="141"/>
        <v>NO</v>
      </c>
      <c r="CD134" s="244" t="str">
        <f t="shared" ref="CD134:CD197" si="242">IF(AND(OR(BS134="FP",BS134="FN",BT134="FP",BT134="FN",BU134="FP",BU134="FN")),"YES","NO")</f>
        <v>NO</v>
      </c>
      <c r="CE134" s="1" t="str">
        <f t="shared" ref="CE134:CE197" si="243">IF(AND(BJ134&gt;60,OR(BS134="FP",BS134="FN",BT134="FP",BT134="FN",BU134="FP",BU134="FN")),"YES","NO")</f>
        <v>NO</v>
      </c>
      <c r="CF134" s="1" t="str">
        <f t="shared" ref="CF134:CF197" si="244">IF(AND(BJ134&lt;&gt;"inf",BJ134&gt;60,OR(BS134="FP",BS134="FN",BT134="FP",BT134="FN",BU134="FP",BU134="FN")),"YES","NO")</f>
        <v>NO</v>
      </c>
      <c r="CG134" s="1" t="str">
        <f t="shared" ref="CG134:CG197" si="245">IF(AND(BJ134="inf",OR(BS134="FP",BS134="FN",BT134="FP",BT134="FN",BU134="FP",BU134="FN")),"YES","NO")</f>
        <v>NO</v>
      </c>
      <c r="CH134" s="1" t="str">
        <f t="shared" ref="CH134:CH197" si="246">IF(AND(BJ134&lt;=60,OR(BS134="FP",BS134="FN",BT134="FP",BT134="FN",BU134="FP",BU134="FN")),"YES","NO")</f>
        <v>NO</v>
      </c>
      <c r="CI134" s="244" t="str">
        <f t="shared" si="142"/>
        <v>NO</v>
      </c>
      <c r="CJ134" s="244" t="str">
        <f t="shared" si="143"/>
        <v>NO</v>
      </c>
      <c r="CK134" s="244" t="str">
        <f t="shared" si="144"/>
        <v>NO</v>
      </c>
      <c r="CL134" s="244" t="str">
        <f t="shared" si="145"/>
        <v>NO</v>
      </c>
      <c r="CM134" s="244" t="str">
        <f t="shared" si="146"/>
        <v>NO</v>
      </c>
      <c r="CN134" s="244" t="str">
        <f t="shared" si="147"/>
        <v>NO</v>
      </c>
      <c r="CO134" s="244" t="str">
        <f t="shared" si="148"/>
        <v>NO</v>
      </c>
      <c r="CP134" s="244" t="str">
        <f t="shared" si="149"/>
        <v>NO</v>
      </c>
      <c r="CQ134" s="244" t="str">
        <f t="shared" si="150"/>
        <v>NO</v>
      </c>
      <c r="CR134" s="244" t="str">
        <f t="shared" si="151"/>
        <v>NO</v>
      </c>
    </row>
    <row r="135" spans="1:96">
      <c r="A135" s="64"/>
      <c r="B135" s="15"/>
      <c r="C135" s="15"/>
      <c r="D135" s="15"/>
      <c r="E135" s="15"/>
      <c r="F135" s="15"/>
      <c r="G135" s="15"/>
      <c r="H135" s="65"/>
      <c r="I135" s="52" t="s">
        <v>14</v>
      </c>
      <c r="J135" s="54">
        <v>0.217713284613269</v>
      </c>
      <c r="K135" s="54">
        <v>0.109411418303462</v>
      </c>
      <c r="L135" s="54">
        <v>0.67287529708326799</v>
      </c>
      <c r="M135" s="54">
        <v>0.24445260941223901</v>
      </c>
      <c r="N135" s="54">
        <v>5.2231093171516703E-2</v>
      </c>
      <c r="O135" s="54">
        <v>0.70331629741624302</v>
      </c>
      <c r="P135" s="54">
        <v>0.87942983841077105</v>
      </c>
      <c r="Q135" s="54">
        <v>1.8195655903095301E-2</v>
      </c>
      <c r="R135" s="54">
        <v>0.102374505686133</v>
      </c>
      <c r="S135" s="54">
        <v>0.166202607854742</v>
      </c>
      <c r="T135" s="54">
        <v>0.637020763502673</v>
      </c>
      <c r="U135" s="54">
        <v>0.19677662864258399</v>
      </c>
      <c r="V135" s="54">
        <v>0.96011680580446401</v>
      </c>
      <c r="W135" s="54">
        <v>1.1862580275338E-2</v>
      </c>
      <c r="X135" s="54">
        <v>2.80206139201973E-2</v>
      </c>
      <c r="Y135" s="54">
        <v>0.21074366310642001</v>
      </c>
      <c r="Z135" s="54">
        <v>0.78634042850994601</v>
      </c>
      <c r="AA135" s="54">
        <v>2.9159083836324201E-3</v>
      </c>
      <c r="AB135" s="54">
        <v>0.508247352295912</v>
      </c>
      <c r="AC135" s="54">
        <v>0.399669737008431</v>
      </c>
      <c r="AD135" s="54">
        <v>9.2082910695655995E-2</v>
      </c>
      <c r="AE135" s="54">
        <v>0.453055202761527</v>
      </c>
      <c r="AF135" s="54">
        <v>0.54371501022133295</v>
      </c>
      <c r="AG135" s="317">
        <v>3.22978701713982E-3</v>
      </c>
      <c r="AH135" s="220">
        <v>0.95099999999999996</v>
      </c>
      <c r="AI135" s="220">
        <v>2.1320000000000001</v>
      </c>
      <c r="AJ135" s="221">
        <v>5.1760000000000002</v>
      </c>
      <c r="AK135" s="210">
        <v>1.5880000000000001</v>
      </c>
      <c r="AL135" s="210">
        <v>2.7559999999999998</v>
      </c>
      <c r="AM135" s="210">
        <v>5.9320000000000004</v>
      </c>
      <c r="AN135" s="203"/>
      <c r="AO135" s="203"/>
      <c r="AP135" s="203"/>
      <c r="AQ135" s="203"/>
      <c r="AR135" s="203">
        <f t="shared" si="233"/>
        <v>0.45515454646600001</v>
      </c>
      <c r="AS135" s="203">
        <f t="shared" si="234"/>
        <v>0.55630000000000002</v>
      </c>
      <c r="AT135" s="203">
        <f t="shared" si="235"/>
        <v>0.67992222098599997</v>
      </c>
      <c r="AU135" s="203">
        <f t="shared" si="236"/>
        <v>1.6506818218499999</v>
      </c>
      <c r="AV135" s="203">
        <f t="shared" si="237"/>
        <v>2.0175000000000001</v>
      </c>
      <c r="AW135" s="203">
        <f t="shared" si="238"/>
        <v>2.4658333288500001</v>
      </c>
      <c r="AX135" s="203">
        <f t="shared" si="239"/>
        <v>4.146627281942</v>
      </c>
      <c r="AY135" s="203">
        <f t="shared" si="240"/>
        <v>5.0681000000000003</v>
      </c>
      <c r="AZ135" s="203">
        <f t="shared" si="241"/>
        <v>6.1943444331819997</v>
      </c>
      <c r="BB135" s="1" t="str">
        <f t="shared" ref="BB135:BB198" si="247">IF(AH135&lt;AR135,"A",IF(AND(AR135&lt;=AH135,AH135&lt;=AS135),"NP",IF(AND(AS135&lt;AH135,AH135&lt;=AT135),"NA","P")))</f>
        <v>P</v>
      </c>
      <c r="BC135" s="1" t="str">
        <f t="shared" ref="BC135:BC198" si="248">IF(AI135&lt;AU135,"A",IF(AND(AU135&lt;=AI135,AI135&lt;=AV135),"NP",IF(AND(AV135&lt;AI135,AI135&lt;=AW135),"NA","P")))</f>
        <v>NA</v>
      </c>
      <c r="BD135" s="1" t="str">
        <f t="shared" ref="BD135:BD198" si="249">IF(AJ135&lt;AX135,"A",IF(AND(AX135&lt;=AJ135,AJ135&lt;=AY135),"NP",IF(AND(AY135&lt;AJ135,AJ135&lt;=AZ135),"NA","P")))</f>
        <v>NA</v>
      </c>
      <c r="BE135" s="1" t="str">
        <f t="shared" ref="BE135:BE198" si="250">IF(AND(BB135="A",BC135="A",BD135="A"),"YES","NO")</f>
        <v>NO</v>
      </c>
      <c r="BF135" s="1" t="str">
        <f t="shared" ref="BF135:BF198" si="251">IF(OR(AND(BB135="A",BC135="A"),AND(BB135="A",BD135="A"),AND(BC135="A",BD135="A")),"YES","NO")</f>
        <v>NO</v>
      </c>
      <c r="BG135" s="1" t="str">
        <f t="shared" ref="BG135:BG198" si="252">IF(OR(BB135="A",BC135="A",BD135="A"),"YES","NO")</f>
        <v>NO</v>
      </c>
      <c r="BH135" s="1" t="str">
        <f t="shared" ref="BH135:BH141" si="253">IF(OR(BB135="P",BC135="P",BD135="P"),"NO","YES")</f>
        <v>NO</v>
      </c>
      <c r="BJ135" s="1">
        <v>2</v>
      </c>
      <c r="BK135" s="1" t="str">
        <f t="shared" ref="BK135:BK198" si="254">IF(AK135&lt;AR135,"A",IF(AND(AR135&lt;=AK135,AK135&lt;=AS135),"NP",IF(AND(AS135&lt;AK135,AK135&lt;=AT135),"NA","P")))</f>
        <v>P</v>
      </c>
      <c r="BL135" s="1" t="str">
        <f t="shared" ref="BL135:BL198" si="255">IF(AL135&lt;AU135,"A",IF(AND(AU135&lt;=AL135,AL135&lt;=AV135),"NP",IF(AND(AV135&lt;AL135,AL135&lt;=AW135),"NA","P")))</f>
        <v>P</v>
      </c>
      <c r="BM135" s="1" t="str">
        <f t="shared" ref="BM135:BM198" si="256">IF(AM135&lt;AX135,"A",IF(AND(AX135&lt;=AM135,AM135&lt;=AY135),"NP",IF(AND(AY135&lt;AM135,AM135&lt;=AZ135),"NA","P")))</f>
        <v>NA</v>
      </c>
      <c r="BN135" s="1" t="str">
        <f t="shared" ref="BN135:BN198" si="257">IF(AND(BK135="A",BL135="A",BM135="A"),"YES","NO")</f>
        <v>NO</v>
      </c>
      <c r="BO135" s="1" t="str">
        <f t="shared" ref="BO135:BO198" si="258">IF(OR(AND(BK135="A",BL135="A"),AND(BK135="A",BM135="A"),AND(BL135="A",BM135="A")),"YES","NO")</f>
        <v>NO</v>
      </c>
      <c r="BP135" s="1" t="str">
        <f t="shared" ref="BP135:BP198" si="259">IF(OR(BK135="A",BL135="A",BM135="A"),"YES","NO")</f>
        <v>NO</v>
      </c>
      <c r="BQ135" s="1" t="str">
        <f t="shared" ref="BQ135:BQ198" si="260">IF(OR(BK135="P",BL135="P",BM135="P"),"NO","YES")</f>
        <v>NO</v>
      </c>
      <c r="BS135" s="1" t="str">
        <f t="shared" ref="BS135:BS198" si="261">IF(OR(AND(BB135="A",BK135="A"),AND(BB135="A",BK135="NP"),AND(BB135="NP",BK135="A"),AND(BB135="NP",BK135="NP")),"TP",IF(OR(AND(BB135="A",BK135="NA"),AND(BB135="A",BK135="P"),AND(BB135="NP",BK135="NA"),AND(BB135="NP",BK135="P")),"FP",IF(OR(AND(BB135="NA",BK135="A"),AND(BB135="NA",BK135="NP"),AND(BB135="P",BK135="A"),AND(BB135="P",BK135="NP")),"FN","TN")))</f>
        <v>TN</v>
      </c>
      <c r="BT135" s="1" t="str">
        <f t="shared" ref="BT135:BT198" si="262">IF(OR(AND(BC135="A",BL135="A"),AND(BC135="A",BL135="NP"),AND(BC135="NP",BL135="A"),AND(BC135="NP",BL135="NP")),"TP",IF(OR(AND(BC135="A",BL135="NA"),AND(BC135="A",BL135="P"),AND(BC135="NP",BL135="NA"),AND(BC135="NP",BL135="P")),"FP",IF(OR(AND(BC135="NA",BL135="A"),AND(BC135="NA",BL135="NP"),AND(BC135="P",BL135="A"),AND(BC135="P",BL135="NP")),"FN","TN")))</f>
        <v>TN</v>
      </c>
      <c r="BU135" s="1" t="str">
        <f t="shared" ref="BU135:BU198" si="263">IF(OR(AND(BD135="A",BM135="A"),AND(BD135="A",BM135="NP"),AND(BD135="NP",BM135="A"),AND(BD135="NP",BM135="NP")),"TP",IF(OR(AND(BD135="A",BM135="NA"),AND(BD135="A",BM135="P"),AND(BD135="NP",BM135="NA"),AND(BD135="NP",BM135="P")),"FP",IF(OR(AND(BD135="NA",BM135="A"),AND(BD135="NA",BM135="NP"),AND(BD135="P",BM135="A"),AND(BD135="P",BM135="NP")),"FN","TN")))</f>
        <v>TN</v>
      </c>
      <c r="BV135" s="1" t="str">
        <f t="shared" ref="BV135:BV198" si="264">IF(AND(BS135="TP",BT135="TP",BU135="TP"),"YES","NO")</f>
        <v>NO</v>
      </c>
      <c r="BW135" s="1" t="str">
        <f t="shared" ref="BW135:BW198" si="265">IF(OR(AND(BS135="TP",BT135="TP"),AND(BS135="TP",BU135="TP"),AND(BT135="TP",BU135="TP")),"YES","NO")</f>
        <v>NO</v>
      </c>
      <c r="BX135" s="1" t="str">
        <f t="shared" ref="BX135:BX198" si="266">IF(OR(BS135="TP",BT135="TP",BU135="TP"),"YES","NO")</f>
        <v>NO</v>
      </c>
      <c r="BY135" s="244" t="str">
        <f t="shared" ref="BY135:BY198" si="267">IF(AND(OR(BS135="TP",BS135="TN",BT135="TP",BT135="TN",BU135="TP",BU135="TN")),"YES","NO")</f>
        <v>YES</v>
      </c>
      <c r="BZ135" s="244" t="str">
        <f t="shared" ref="BZ135:BZ198" si="268">IF(AND(BJ135&gt;60,BY135="NO"),"YES","NO")</f>
        <v>NO</v>
      </c>
      <c r="CA135" s="244" t="str">
        <f t="shared" ref="CA135:CA198" si="269">IF(AND(BJ135&lt;&gt;"inf",BJ135&gt;60,BY135="NO"),"YES","NO")</f>
        <v>NO</v>
      </c>
      <c r="CB135" s="244" t="str">
        <f t="shared" ref="CB135:CB198" si="270">IF(AND(BJ135="inf",BY135="NO"),"YES","NO")</f>
        <v>NO</v>
      </c>
      <c r="CC135" s="244" t="str">
        <f t="shared" ref="CC135:CC198" si="271">IF(AND(BJ135&lt;=60,BY135="NO"),"YES","NO")</f>
        <v>NO</v>
      </c>
      <c r="CD135" s="244" t="str">
        <f t="shared" si="242"/>
        <v>NO</v>
      </c>
      <c r="CE135" s="1" t="str">
        <f t="shared" si="243"/>
        <v>NO</v>
      </c>
      <c r="CF135" s="1" t="str">
        <f t="shared" si="244"/>
        <v>NO</v>
      </c>
      <c r="CG135" s="1" t="str">
        <f t="shared" si="245"/>
        <v>NO</v>
      </c>
      <c r="CH135" s="1" t="str">
        <f t="shared" si="246"/>
        <v>NO</v>
      </c>
      <c r="CI135" s="244" t="str">
        <f t="shared" ref="CI135:CI198" si="272">IF(AND(OR(BS135="FN",BT135="FN",BU135="FN")),"YES","NO")</f>
        <v>NO</v>
      </c>
      <c r="CJ135" s="244" t="str">
        <f t="shared" ref="CJ135:CJ198" si="273">IF(AND(BJ135&gt;60,OR(BS135="FN",BT135="FN",BU135="FN")),"YES","NO")</f>
        <v>NO</v>
      </c>
      <c r="CK135" s="244" t="str">
        <f t="shared" ref="CK135:CK198" si="274">IF(AND(BJ135&lt;&gt;"inf",BJ135&gt;60,OR(BS135="FN",BT135="FN",BU135="FN")),"YES","NO")</f>
        <v>NO</v>
      </c>
      <c r="CL135" s="244" t="str">
        <f t="shared" ref="CL135:CL198" si="275">IF(AND(BJ135="inf",OR(BS135="FN",BT135="FN",BU135="FN")),"YES","NO")</f>
        <v>NO</v>
      </c>
      <c r="CM135" s="244" t="str">
        <f t="shared" ref="CM135:CM198" si="276">IF(AND(BJ135&lt;=60,OR(BS135="FN",BT135="FN",BU135="FN")),"YES","NO")</f>
        <v>NO</v>
      </c>
      <c r="CN135" s="244" t="str">
        <f t="shared" ref="CN135:CN198" si="277">IF(AND(OR(BS135="FP",BT135="FP",BU135="FP")),"YES","NO")</f>
        <v>NO</v>
      </c>
      <c r="CO135" s="244" t="str">
        <f t="shared" ref="CO135:CO198" si="278">IF(AND(BJ135&gt;60,OR(BS135="FP",BT135="FP",BU135="FP")),"YES","NO")</f>
        <v>NO</v>
      </c>
      <c r="CP135" s="244" t="str">
        <f t="shared" ref="CP135:CP198" si="279">IF(AND(BJ135&lt;&gt;"inf",BJ135&gt;60,OR(BS135="FP",BT135="FP",BU135="FP")),"YES","NO")</f>
        <v>NO</v>
      </c>
      <c r="CQ135" s="244" t="str">
        <f t="shared" ref="CQ135:CQ198" si="280">IF(AND(BJ135="inf",OR(BS135="FP",BT135="FP",BU135="FP")),"YES","NO")</f>
        <v>NO</v>
      </c>
      <c r="CR135" s="244" t="str">
        <f t="shared" ref="CR135:CR198" si="281">IF(AND(BJ135&lt;=60,OR(BS135="FP",BT135="FP",BU135="FP")),"YES","NO")</f>
        <v>NO</v>
      </c>
    </row>
    <row r="136" spans="1:96">
      <c r="A136" s="64"/>
      <c r="B136" s="15"/>
      <c r="C136" s="15"/>
      <c r="D136" s="15"/>
      <c r="E136" s="15"/>
      <c r="F136" s="15"/>
      <c r="G136" s="15"/>
      <c r="H136" s="65"/>
      <c r="I136" s="52" t="s">
        <v>15</v>
      </c>
      <c r="J136" s="54">
        <v>0.217713284613269</v>
      </c>
      <c r="K136" s="54">
        <v>0.109411418303462</v>
      </c>
      <c r="L136" s="54">
        <v>0.67287529708326799</v>
      </c>
      <c r="M136" s="54">
        <v>0.54958597335429005</v>
      </c>
      <c r="N136" s="54">
        <v>0.27250197062617698</v>
      </c>
      <c r="O136" s="54">
        <v>0.177912056019532</v>
      </c>
      <c r="P136" s="54">
        <v>0.79213633964669905</v>
      </c>
      <c r="Q136" s="54">
        <v>0.16635004803685799</v>
      </c>
      <c r="R136" s="54">
        <v>4.1513612316442003E-2</v>
      </c>
      <c r="S136" s="54">
        <v>0.113938668655856</v>
      </c>
      <c r="T136" s="54">
        <v>0.81925936257290599</v>
      </c>
      <c r="U136" s="54">
        <v>6.6801968771237299E-2</v>
      </c>
      <c r="V136" s="54">
        <v>0.21075798626473299</v>
      </c>
      <c r="W136" s="54">
        <v>0.22104346328362501</v>
      </c>
      <c r="X136" s="54">
        <v>0.56819855045164003</v>
      </c>
      <c r="Y136" s="54">
        <v>9.4313573046293994E-3</v>
      </c>
      <c r="Z136" s="54">
        <v>5.4740465532796302E-2</v>
      </c>
      <c r="AA136" s="54">
        <v>0.93582817716257405</v>
      </c>
      <c r="AB136" s="54">
        <v>0.147212260172572</v>
      </c>
      <c r="AC136" s="54">
        <v>0.82576290390160201</v>
      </c>
      <c r="AD136" s="54">
        <v>2.70248359258254E-2</v>
      </c>
      <c r="AE136" s="54">
        <v>0.123126453147447</v>
      </c>
      <c r="AF136" s="54">
        <v>0.39508681293060999</v>
      </c>
      <c r="AG136" s="317">
        <v>0.48178673392194199</v>
      </c>
      <c r="AH136" s="220">
        <v>0.72799999999999998</v>
      </c>
      <c r="AI136" s="220">
        <v>3.6930000000000001</v>
      </c>
      <c r="AJ136" s="221">
        <v>5.6890000000000001</v>
      </c>
      <c r="AK136" s="210">
        <v>1.3879999999999999</v>
      </c>
      <c r="AL136" s="210">
        <v>4.3049999999999997</v>
      </c>
      <c r="AM136" s="210">
        <v>6.3380000000000001</v>
      </c>
      <c r="AN136" s="203"/>
      <c r="AO136" s="203"/>
      <c r="AP136" s="203"/>
      <c r="AQ136" s="203"/>
      <c r="AR136" s="203">
        <f t="shared" si="233"/>
        <v>0.45515454646600001</v>
      </c>
      <c r="AS136" s="203">
        <f t="shared" si="234"/>
        <v>0.55630000000000002</v>
      </c>
      <c r="AT136" s="203">
        <f t="shared" si="235"/>
        <v>0.67992222098599997</v>
      </c>
      <c r="AU136" s="203">
        <f t="shared" si="236"/>
        <v>1.6506818218499999</v>
      </c>
      <c r="AV136" s="203">
        <f t="shared" si="237"/>
        <v>2.0175000000000001</v>
      </c>
      <c r="AW136" s="203">
        <f t="shared" si="238"/>
        <v>2.4658333288500001</v>
      </c>
      <c r="AX136" s="203">
        <f t="shared" si="239"/>
        <v>4.146627281942</v>
      </c>
      <c r="AY136" s="203">
        <f t="shared" si="240"/>
        <v>5.0681000000000003</v>
      </c>
      <c r="AZ136" s="203">
        <f t="shared" si="241"/>
        <v>6.1943444331819997</v>
      </c>
      <c r="BB136" s="1" t="str">
        <f t="shared" si="247"/>
        <v>P</v>
      </c>
      <c r="BC136" s="1" t="str">
        <f t="shared" si="248"/>
        <v>P</v>
      </c>
      <c r="BD136" s="1" t="str">
        <f t="shared" si="249"/>
        <v>NA</v>
      </c>
      <c r="BE136" s="1" t="str">
        <f t="shared" si="250"/>
        <v>NO</v>
      </c>
      <c r="BF136" s="1" t="str">
        <f t="shared" si="251"/>
        <v>NO</v>
      </c>
      <c r="BG136" s="1" t="str">
        <f t="shared" si="252"/>
        <v>NO</v>
      </c>
      <c r="BH136" s="1" t="str">
        <f t="shared" si="253"/>
        <v>NO</v>
      </c>
      <c r="BJ136" s="1">
        <v>4</v>
      </c>
      <c r="BK136" s="1" t="str">
        <f t="shared" si="254"/>
        <v>P</v>
      </c>
      <c r="BL136" s="1" t="str">
        <f t="shared" si="255"/>
        <v>P</v>
      </c>
      <c r="BM136" s="1" t="str">
        <f t="shared" si="256"/>
        <v>P</v>
      </c>
      <c r="BN136" s="1" t="str">
        <f t="shared" si="257"/>
        <v>NO</v>
      </c>
      <c r="BO136" s="1" t="str">
        <f t="shared" si="258"/>
        <v>NO</v>
      </c>
      <c r="BP136" s="1" t="str">
        <f t="shared" si="259"/>
        <v>NO</v>
      </c>
      <c r="BQ136" s="1" t="str">
        <f t="shared" si="260"/>
        <v>NO</v>
      </c>
      <c r="BS136" s="1" t="str">
        <f t="shared" si="261"/>
        <v>TN</v>
      </c>
      <c r="BT136" s="1" t="str">
        <f t="shared" si="262"/>
        <v>TN</v>
      </c>
      <c r="BU136" s="1" t="str">
        <f t="shared" si="263"/>
        <v>TN</v>
      </c>
      <c r="BV136" s="1" t="str">
        <f t="shared" si="264"/>
        <v>NO</v>
      </c>
      <c r="BW136" s="1" t="str">
        <f t="shared" si="265"/>
        <v>NO</v>
      </c>
      <c r="BX136" s="1" t="str">
        <f t="shared" si="266"/>
        <v>NO</v>
      </c>
      <c r="BY136" s="244" t="str">
        <f t="shared" si="267"/>
        <v>YES</v>
      </c>
      <c r="BZ136" s="244" t="str">
        <f t="shared" si="268"/>
        <v>NO</v>
      </c>
      <c r="CA136" s="244" t="str">
        <f t="shared" si="269"/>
        <v>NO</v>
      </c>
      <c r="CB136" s="244" t="str">
        <f t="shared" si="270"/>
        <v>NO</v>
      </c>
      <c r="CC136" s="244" t="str">
        <f t="shared" si="271"/>
        <v>NO</v>
      </c>
      <c r="CD136" s="244" t="str">
        <f t="shared" si="242"/>
        <v>NO</v>
      </c>
      <c r="CE136" s="1" t="str">
        <f t="shared" si="243"/>
        <v>NO</v>
      </c>
      <c r="CF136" s="1" t="str">
        <f t="shared" si="244"/>
        <v>NO</v>
      </c>
      <c r="CG136" s="1" t="str">
        <f t="shared" si="245"/>
        <v>NO</v>
      </c>
      <c r="CH136" s="1" t="str">
        <f t="shared" si="246"/>
        <v>NO</v>
      </c>
      <c r="CI136" s="244" t="str">
        <f t="shared" si="272"/>
        <v>NO</v>
      </c>
      <c r="CJ136" s="244" t="str">
        <f t="shared" si="273"/>
        <v>NO</v>
      </c>
      <c r="CK136" s="244" t="str">
        <f t="shared" si="274"/>
        <v>NO</v>
      </c>
      <c r="CL136" s="244" t="str">
        <f t="shared" si="275"/>
        <v>NO</v>
      </c>
      <c r="CM136" s="244" t="str">
        <f t="shared" si="276"/>
        <v>NO</v>
      </c>
      <c r="CN136" s="244" t="str">
        <f t="shared" si="277"/>
        <v>NO</v>
      </c>
      <c r="CO136" s="244" t="str">
        <f t="shared" si="278"/>
        <v>NO</v>
      </c>
      <c r="CP136" s="244" t="str">
        <f t="shared" si="279"/>
        <v>NO</v>
      </c>
      <c r="CQ136" s="244" t="str">
        <f t="shared" si="280"/>
        <v>NO</v>
      </c>
      <c r="CR136" s="244" t="str">
        <f t="shared" si="281"/>
        <v>NO</v>
      </c>
    </row>
    <row r="137" spans="1:96">
      <c r="A137" s="64"/>
      <c r="B137" s="15"/>
      <c r="C137" s="15"/>
      <c r="D137" s="15"/>
      <c r="E137" s="15"/>
      <c r="F137" s="15"/>
      <c r="G137" s="15"/>
      <c r="H137" s="65"/>
      <c r="I137" s="52" t="s">
        <v>16</v>
      </c>
      <c r="J137" s="54">
        <v>0.217713284613269</v>
      </c>
      <c r="K137" s="54">
        <v>0.109411418303462</v>
      </c>
      <c r="L137" s="54">
        <v>0.67287529708326799</v>
      </c>
      <c r="M137" s="54">
        <v>0.54958597335429005</v>
      </c>
      <c r="N137" s="54">
        <v>0.27250197062617698</v>
      </c>
      <c r="O137" s="54">
        <v>0.177912056019532</v>
      </c>
      <c r="P137" s="54">
        <v>0.79213633964669905</v>
      </c>
      <c r="Q137" s="54">
        <v>0.16635004803685799</v>
      </c>
      <c r="R137" s="54">
        <v>4.1513612316442003E-2</v>
      </c>
      <c r="S137" s="54">
        <v>0.113938668655856</v>
      </c>
      <c r="T137" s="54">
        <v>0.81925936257290599</v>
      </c>
      <c r="U137" s="54">
        <v>6.6801968771237299E-2</v>
      </c>
      <c r="V137" s="54">
        <v>0.68823063169515097</v>
      </c>
      <c r="W137" s="54">
        <v>0.119399284788533</v>
      </c>
      <c r="X137" s="54">
        <v>0.19237008351631399</v>
      </c>
      <c r="Y137" s="54">
        <v>0.113705879301655</v>
      </c>
      <c r="Z137" s="54">
        <v>2.4957043878803798E-4</v>
      </c>
      <c r="AA137" s="54">
        <v>0.88604455025955597</v>
      </c>
      <c r="AB137" s="54">
        <v>0.147212260172572</v>
      </c>
      <c r="AC137" s="54">
        <v>0.82576290390160201</v>
      </c>
      <c r="AD137" s="54">
        <v>2.70248359258254E-2</v>
      </c>
      <c r="AE137" s="54">
        <v>0.123126453147447</v>
      </c>
      <c r="AF137" s="54">
        <v>0.39508681293060999</v>
      </c>
      <c r="AG137" s="317">
        <v>0.48178673392194199</v>
      </c>
      <c r="AH137" s="220">
        <v>0.72299999999999998</v>
      </c>
      <c r="AI137" s="220">
        <v>2.8210000000000002</v>
      </c>
      <c r="AJ137" s="221">
        <v>5.7880000000000003</v>
      </c>
      <c r="AK137" s="210">
        <v>1.3939999999999999</v>
      </c>
      <c r="AL137" s="210">
        <v>3.7280000000000002</v>
      </c>
      <c r="AM137" s="210">
        <v>6.3550000000000004</v>
      </c>
      <c r="AN137" s="203"/>
      <c r="AO137" s="203"/>
      <c r="AP137" s="203"/>
      <c r="AQ137" s="203"/>
      <c r="AR137" s="203">
        <f t="shared" si="233"/>
        <v>0.45515454646600001</v>
      </c>
      <c r="AS137" s="203">
        <f t="shared" si="234"/>
        <v>0.55630000000000002</v>
      </c>
      <c r="AT137" s="203">
        <f t="shared" si="235"/>
        <v>0.67992222098599997</v>
      </c>
      <c r="AU137" s="203">
        <f t="shared" si="236"/>
        <v>1.6506818218499999</v>
      </c>
      <c r="AV137" s="203">
        <f t="shared" si="237"/>
        <v>2.0175000000000001</v>
      </c>
      <c r="AW137" s="203">
        <f t="shared" si="238"/>
        <v>2.4658333288500001</v>
      </c>
      <c r="AX137" s="203">
        <f t="shared" si="239"/>
        <v>4.146627281942</v>
      </c>
      <c r="AY137" s="203">
        <f t="shared" si="240"/>
        <v>5.0681000000000003</v>
      </c>
      <c r="AZ137" s="203">
        <f t="shared" si="241"/>
        <v>6.1943444331819997</v>
      </c>
      <c r="BB137" s="1" t="str">
        <f t="shared" si="247"/>
        <v>P</v>
      </c>
      <c r="BC137" s="1" t="str">
        <f t="shared" si="248"/>
        <v>P</v>
      </c>
      <c r="BD137" s="1" t="str">
        <f t="shared" si="249"/>
        <v>NA</v>
      </c>
      <c r="BE137" s="1" t="str">
        <f t="shared" si="250"/>
        <v>NO</v>
      </c>
      <c r="BF137" s="1" t="str">
        <f t="shared" si="251"/>
        <v>NO</v>
      </c>
      <c r="BG137" s="1" t="str">
        <f t="shared" si="252"/>
        <v>NO</v>
      </c>
      <c r="BH137" s="1" t="str">
        <f t="shared" si="253"/>
        <v>NO</v>
      </c>
      <c r="BJ137" s="1">
        <v>1</v>
      </c>
      <c r="BK137" s="1" t="str">
        <f t="shared" si="254"/>
        <v>P</v>
      </c>
      <c r="BL137" s="1" t="str">
        <f t="shared" si="255"/>
        <v>P</v>
      </c>
      <c r="BM137" s="1" t="str">
        <f t="shared" si="256"/>
        <v>P</v>
      </c>
      <c r="BN137" s="1" t="str">
        <f t="shared" si="257"/>
        <v>NO</v>
      </c>
      <c r="BO137" s="1" t="str">
        <f t="shared" si="258"/>
        <v>NO</v>
      </c>
      <c r="BP137" s="1" t="str">
        <f t="shared" si="259"/>
        <v>NO</v>
      </c>
      <c r="BQ137" s="1" t="str">
        <f t="shared" si="260"/>
        <v>NO</v>
      </c>
      <c r="BS137" s="1" t="str">
        <f t="shared" si="261"/>
        <v>TN</v>
      </c>
      <c r="BT137" s="1" t="str">
        <f t="shared" si="262"/>
        <v>TN</v>
      </c>
      <c r="BU137" s="1" t="str">
        <f t="shared" si="263"/>
        <v>TN</v>
      </c>
      <c r="BV137" s="1" t="str">
        <f t="shared" si="264"/>
        <v>NO</v>
      </c>
      <c r="BW137" s="1" t="str">
        <f t="shared" si="265"/>
        <v>NO</v>
      </c>
      <c r="BX137" s="1" t="str">
        <f t="shared" si="266"/>
        <v>NO</v>
      </c>
      <c r="BY137" s="244" t="str">
        <f t="shared" si="267"/>
        <v>YES</v>
      </c>
      <c r="BZ137" s="244" t="str">
        <f t="shared" si="268"/>
        <v>NO</v>
      </c>
      <c r="CA137" s="244" t="str">
        <f t="shared" si="269"/>
        <v>NO</v>
      </c>
      <c r="CB137" s="244" t="str">
        <f t="shared" si="270"/>
        <v>NO</v>
      </c>
      <c r="CC137" s="244" t="str">
        <f t="shared" si="271"/>
        <v>NO</v>
      </c>
      <c r="CD137" s="244" t="str">
        <f t="shared" si="242"/>
        <v>NO</v>
      </c>
      <c r="CE137" s="1" t="str">
        <f t="shared" si="243"/>
        <v>NO</v>
      </c>
      <c r="CF137" s="1" t="str">
        <f t="shared" si="244"/>
        <v>NO</v>
      </c>
      <c r="CG137" s="1" t="str">
        <f t="shared" si="245"/>
        <v>NO</v>
      </c>
      <c r="CH137" s="1" t="str">
        <f t="shared" si="246"/>
        <v>NO</v>
      </c>
      <c r="CI137" s="244" t="str">
        <f t="shared" si="272"/>
        <v>NO</v>
      </c>
      <c r="CJ137" s="244" t="str">
        <f t="shared" si="273"/>
        <v>NO</v>
      </c>
      <c r="CK137" s="244" t="str">
        <f t="shared" si="274"/>
        <v>NO</v>
      </c>
      <c r="CL137" s="244" t="str">
        <f t="shared" si="275"/>
        <v>NO</v>
      </c>
      <c r="CM137" s="244" t="str">
        <f t="shared" si="276"/>
        <v>NO</v>
      </c>
      <c r="CN137" s="244" t="str">
        <f t="shared" si="277"/>
        <v>NO</v>
      </c>
      <c r="CO137" s="244" t="str">
        <f t="shared" si="278"/>
        <v>NO</v>
      </c>
      <c r="CP137" s="244" t="str">
        <f t="shared" si="279"/>
        <v>NO</v>
      </c>
      <c r="CQ137" s="244" t="str">
        <f t="shared" si="280"/>
        <v>NO</v>
      </c>
      <c r="CR137" s="244" t="str">
        <f t="shared" si="281"/>
        <v>NO</v>
      </c>
    </row>
    <row r="138" spans="1:96">
      <c r="A138" s="64"/>
      <c r="B138" s="15"/>
      <c r="C138" s="15"/>
      <c r="D138" s="15"/>
      <c r="E138" s="15"/>
      <c r="F138" s="15"/>
      <c r="G138" s="15"/>
      <c r="H138" s="65"/>
      <c r="I138" s="52" t="s">
        <v>17</v>
      </c>
      <c r="J138" s="54">
        <v>0.217713284613269</v>
      </c>
      <c r="K138" s="54">
        <v>0.109411418303462</v>
      </c>
      <c r="L138" s="54">
        <v>0.67287529708326799</v>
      </c>
      <c r="M138" s="54">
        <v>0.54958597335429005</v>
      </c>
      <c r="N138" s="54">
        <v>0.27250197062617698</v>
      </c>
      <c r="O138" s="54">
        <v>0.177912056019532</v>
      </c>
      <c r="P138" s="54">
        <v>0.79213633964669905</v>
      </c>
      <c r="Q138" s="54">
        <v>0.16635004803685799</v>
      </c>
      <c r="R138" s="54">
        <v>4.1513612316442003E-2</v>
      </c>
      <c r="S138" s="54">
        <v>0.113938668655856</v>
      </c>
      <c r="T138" s="54">
        <v>0.81925936257290599</v>
      </c>
      <c r="U138" s="54">
        <v>6.6801968771237299E-2</v>
      </c>
      <c r="V138" s="54">
        <v>0.68823063169515097</v>
      </c>
      <c r="W138" s="54">
        <v>0.119399284788533</v>
      </c>
      <c r="X138" s="54">
        <v>0.19237008351631399</v>
      </c>
      <c r="Y138" s="54">
        <v>0.113705879301655</v>
      </c>
      <c r="Z138" s="54">
        <v>2.4957043878803798E-4</v>
      </c>
      <c r="AA138" s="54">
        <v>0.88604455025955597</v>
      </c>
      <c r="AB138" s="54">
        <v>0.166221985557262</v>
      </c>
      <c r="AC138" s="54">
        <v>0.102257350939837</v>
      </c>
      <c r="AD138" s="54">
        <v>0.73152066350290001</v>
      </c>
      <c r="AE138" s="54">
        <v>0.69017257890657202</v>
      </c>
      <c r="AF138" s="54">
        <v>0.22453963867320501</v>
      </c>
      <c r="AG138" s="317">
        <v>8.5287782420222003E-2</v>
      </c>
      <c r="AH138" s="220">
        <v>0.70099999999999996</v>
      </c>
      <c r="AI138" s="220">
        <v>2.726</v>
      </c>
      <c r="AJ138" s="221">
        <v>6.0049999999999999</v>
      </c>
      <c r="AK138" s="210">
        <v>1.3819999999999999</v>
      </c>
      <c r="AL138" s="210">
        <v>3.9359999999999999</v>
      </c>
      <c r="AM138" s="210">
        <v>6.7889999999999997</v>
      </c>
      <c r="AN138" s="203"/>
      <c r="AO138" s="203"/>
      <c r="AP138" s="203"/>
      <c r="AQ138" s="203"/>
      <c r="AR138" s="203">
        <f t="shared" si="233"/>
        <v>0.45515454646600001</v>
      </c>
      <c r="AS138" s="203">
        <f t="shared" si="234"/>
        <v>0.55630000000000002</v>
      </c>
      <c r="AT138" s="203">
        <f t="shared" si="235"/>
        <v>0.67992222098599997</v>
      </c>
      <c r="AU138" s="203">
        <f t="shared" si="236"/>
        <v>1.6506818218499999</v>
      </c>
      <c r="AV138" s="203">
        <f t="shared" si="237"/>
        <v>2.0175000000000001</v>
      </c>
      <c r="AW138" s="203">
        <f t="shared" si="238"/>
        <v>2.4658333288500001</v>
      </c>
      <c r="AX138" s="203">
        <f t="shared" si="239"/>
        <v>4.146627281942</v>
      </c>
      <c r="AY138" s="203">
        <f t="shared" si="240"/>
        <v>5.0681000000000003</v>
      </c>
      <c r="AZ138" s="203">
        <f t="shared" si="241"/>
        <v>6.1943444331819997</v>
      </c>
      <c r="BB138" s="1" t="str">
        <f t="shared" si="247"/>
        <v>P</v>
      </c>
      <c r="BC138" s="1" t="str">
        <f t="shared" si="248"/>
        <v>P</v>
      </c>
      <c r="BD138" s="1" t="str">
        <f t="shared" si="249"/>
        <v>NA</v>
      </c>
      <c r="BE138" s="1" t="str">
        <f t="shared" si="250"/>
        <v>NO</v>
      </c>
      <c r="BF138" s="1" t="str">
        <f t="shared" si="251"/>
        <v>NO</v>
      </c>
      <c r="BG138" s="1" t="str">
        <f t="shared" si="252"/>
        <v>NO</v>
      </c>
      <c r="BH138" s="1" t="str">
        <f t="shared" si="253"/>
        <v>NO</v>
      </c>
      <c r="BJ138" s="1">
        <v>4</v>
      </c>
      <c r="BK138" s="1" t="str">
        <f t="shared" si="254"/>
        <v>P</v>
      </c>
      <c r="BL138" s="1" t="str">
        <f t="shared" si="255"/>
        <v>P</v>
      </c>
      <c r="BM138" s="1" t="str">
        <f t="shared" si="256"/>
        <v>P</v>
      </c>
      <c r="BN138" s="1" t="str">
        <f t="shared" si="257"/>
        <v>NO</v>
      </c>
      <c r="BO138" s="1" t="str">
        <f t="shared" si="258"/>
        <v>NO</v>
      </c>
      <c r="BP138" s="1" t="str">
        <f t="shared" si="259"/>
        <v>NO</v>
      </c>
      <c r="BQ138" s="1" t="str">
        <f t="shared" si="260"/>
        <v>NO</v>
      </c>
      <c r="BS138" s="1" t="str">
        <f t="shared" si="261"/>
        <v>TN</v>
      </c>
      <c r="BT138" s="1" t="str">
        <f t="shared" si="262"/>
        <v>TN</v>
      </c>
      <c r="BU138" s="1" t="str">
        <f t="shared" si="263"/>
        <v>TN</v>
      </c>
      <c r="BV138" s="1" t="str">
        <f t="shared" si="264"/>
        <v>NO</v>
      </c>
      <c r="BW138" s="1" t="str">
        <f t="shared" si="265"/>
        <v>NO</v>
      </c>
      <c r="BX138" s="1" t="str">
        <f t="shared" si="266"/>
        <v>NO</v>
      </c>
      <c r="BY138" s="244" t="str">
        <f t="shared" si="267"/>
        <v>YES</v>
      </c>
      <c r="BZ138" s="244" t="str">
        <f t="shared" si="268"/>
        <v>NO</v>
      </c>
      <c r="CA138" s="244" t="str">
        <f t="shared" si="269"/>
        <v>NO</v>
      </c>
      <c r="CB138" s="244" t="str">
        <f t="shared" si="270"/>
        <v>NO</v>
      </c>
      <c r="CC138" s="244" t="str">
        <f t="shared" si="271"/>
        <v>NO</v>
      </c>
      <c r="CD138" s="244" t="str">
        <f t="shared" si="242"/>
        <v>NO</v>
      </c>
      <c r="CE138" s="1" t="str">
        <f t="shared" si="243"/>
        <v>NO</v>
      </c>
      <c r="CF138" s="1" t="str">
        <f t="shared" si="244"/>
        <v>NO</v>
      </c>
      <c r="CG138" s="1" t="str">
        <f t="shared" si="245"/>
        <v>NO</v>
      </c>
      <c r="CH138" s="1" t="str">
        <f t="shared" si="246"/>
        <v>NO</v>
      </c>
      <c r="CI138" s="244" t="str">
        <f t="shared" si="272"/>
        <v>NO</v>
      </c>
      <c r="CJ138" s="244" t="str">
        <f t="shared" si="273"/>
        <v>NO</v>
      </c>
      <c r="CK138" s="244" t="str">
        <f t="shared" si="274"/>
        <v>NO</v>
      </c>
      <c r="CL138" s="244" t="str">
        <f t="shared" si="275"/>
        <v>NO</v>
      </c>
      <c r="CM138" s="244" t="str">
        <f t="shared" si="276"/>
        <v>NO</v>
      </c>
      <c r="CN138" s="244" t="str">
        <f t="shared" si="277"/>
        <v>NO</v>
      </c>
      <c r="CO138" s="244" t="str">
        <f t="shared" si="278"/>
        <v>NO</v>
      </c>
      <c r="CP138" s="244" t="str">
        <f t="shared" si="279"/>
        <v>NO</v>
      </c>
      <c r="CQ138" s="244" t="str">
        <f t="shared" si="280"/>
        <v>NO</v>
      </c>
      <c r="CR138" s="244" t="str">
        <f t="shared" si="281"/>
        <v>NO</v>
      </c>
    </row>
    <row r="139" spans="1:96">
      <c r="A139" s="64"/>
      <c r="B139" s="15"/>
      <c r="C139" s="15"/>
      <c r="D139" s="15"/>
      <c r="E139" s="15"/>
      <c r="F139" s="15"/>
      <c r="G139" s="15"/>
      <c r="H139" s="65"/>
      <c r="I139" s="52" t="s">
        <v>18</v>
      </c>
      <c r="J139" s="54">
        <v>0.217713284613269</v>
      </c>
      <c r="K139" s="54">
        <v>0.109411418303462</v>
      </c>
      <c r="L139" s="54">
        <v>0.67287529708326799</v>
      </c>
      <c r="M139" s="54">
        <v>0.54958597335429005</v>
      </c>
      <c r="N139" s="54">
        <v>0.27250197062617698</v>
      </c>
      <c r="O139" s="54">
        <v>0.177912056019532</v>
      </c>
      <c r="P139" s="54">
        <v>0.79213633964669905</v>
      </c>
      <c r="Q139" s="54">
        <v>0.16635004803685799</v>
      </c>
      <c r="R139" s="54">
        <v>4.1513612316442003E-2</v>
      </c>
      <c r="S139" s="54">
        <v>0.113938668655856</v>
      </c>
      <c r="T139" s="54">
        <v>0.81925936257290599</v>
      </c>
      <c r="U139" s="54">
        <v>6.6801968771237299E-2</v>
      </c>
      <c r="V139" s="54">
        <v>0.96011680580446401</v>
      </c>
      <c r="W139" s="54">
        <v>1.1862580275338E-2</v>
      </c>
      <c r="X139" s="54">
        <v>2.80206139201973E-2</v>
      </c>
      <c r="Y139" s="54">
        <v>0.21074366310642001</v>
      </c>
      <c r="Z139" s="54">
        <v>0.78634042850994601</v>
      </c>
      <c r="AA139" s="54">
        <v>2.9159083836324201E-3</v>
      </c>
      <c r="AB139" s="54">
        <v>0.508247352295912</v>
      </c>
      <c r="AC139" s="54">
        <v>0.399669737008431</v>
      </c>
      <c r="AD139" s="54">
        <v>9.2082910695655995E-2</v>
      </c>
      <c r="AE139" s="54">
        <v>0.453055202761527</v>
      </c>
      <c r="AF139" s="54">
        <v>0.54371501022133295</v>
      </c>
      <c r="AG139" s="317">
        <v>3.22978701713982E-3</v>
      </c>
      <c r="AH139" s="220">
        <v>0.74099999999999999</v>
      </c>
      <c r="AI139" s="220">
        <v>2.2029999999999998</v>
      </c>
      <c r="AJ139" s="221">
        <v>5.25</v>
      </c>
      <c r="AK139" s="210">
        <v>1.4179999999999999</v>
      </c>
      <c r="AL139" s="210">
        <v>2.7989999999999999</v>
      </c>
      <c r="AM139" s="210">
        <v>6.1239999999999997</v>
      </c>
      <c r="AN139" s="203"/>
      <c r="AO139" s="203"/>
      <c r="AP139" s="203"/>
      <c r="AQ139" s="203"/>
      <c r="AR139" s="203">
        <f t="shared" si="233"/>
        <v>0.45515454646600001</v>
      </c>
      <c r="AS139" s="203">
        <f t="shared" si="234"/>
        <v>0.55630000000000002</v>
      </c>
      <c r="AT139" s="203">
        <f t="shared" si="235"/>
        <v>0.67992222098599997</v>
      </c>
      <c r="AU139" s="203">
        <f t="shared" si="236"/>
        <v>1.6506818218499999</v>
      </c>
      <c r="AV139" s="203">
        <f t="shared" si="237"/>
        <v>2.0175000000000001</v>
      </c>
      <c r="AW139" s="203">
        <f t="shared" si="238"/>
        <v>2.4658333288500001</v>
      </c>
      <c r="AX139" s="203">
        <f t="shared" si="239"/>
        <v>4.146627281942</v>
      </c>
      <c r="AY139" s="203">
        <f t="shared" si="240"/>
        <v>5.0681000000000003</v>
      </c>
      <c r="AZ139" s="203">
        <f t="shared" si="241"/>
        <v>6.1943444331819997</v>
      </c>
      <c r="BB139" s="1" t="str">
        <f t="shared" si="247"/>
        <v>P</v>
      </c>
      <c r="BC139" s="1" t="str">
        <f t="shared" si="248"/>
        <v>NA</v>
      </c>
      <c r="BD139" s="1" t="str">
        <f t="shared" si="249"/>
        <v>NA</v>
      </c>
      <c r="BE139" s="1" t="str">
        <f t="shared" si="250"/>
        <v>NO</v>
      </c>
      <c r="BF139" s="1" t="str">
        <f t="shared" si="251"/>
        <v>NO</v>
      </c>
      <c r="BG139" s="1" t="str">
        <f t="shared" si="252"/>
        <v>NO</v>
      </c>
      <c r="BH139" s="1" t="str">
        <f t="shared" si="253"/>
        <v>NO</v>
      </c>
      <c r="BJ139" s="1">
        <v>4</v>
      </c>
      <c r="BK139" s="1" t="str">
        <f t="shared" si="254"/>
        <v>P</v>
      </c>
      <c r="BL139" s="1" t="str">
        <f t="shared" si="255"/>
        <v>P</v>
      </c>
      <c r="BM139" s="1" t="str">
        <f t="shared" si="256"/>
        <v>NA</v>
      </c>
      <c r="BN139" s="1" t="str">
        <f t="shared" si="257"/>
        <v>NO</v>
      </c>
      <c r="BO139" s="1" t="str">
        <f t="shared" si="258"/>
        <v>NO</v>
      </c>
      <c r="BP139" s="1" t="str">
        <f t="shared" si="259"/>
        <v>NO</v>
      </c>
      <c r="BQ139" s="1" t="str">
        <f t="shared" si="260"/>
        <v>NO</v>
      </c>
      <c r="BS139" s="1" t="str">
        <f t="shared" si="261"/>
        <v>TN</v>
      </c>
      <c r="BT139" s="1" t="str">
        <f t="shared" si="262"/>
        <v>TN</v>
      </c>
      <c r="BU139" s="1" t="str">
        <f t="shared" si="263"/>
        <v>TN</v>
      </c>
      <c r="BV139" s="1" t="str">
        <f t="shared" si="264"/>
        <v>NO</v>
      </c>
      <c r="BW139" s="1" t="str">
        <f t="shared" si="265"/>
        <v>NO</v>
      </c>
      <c r="BX139" s="1" t="str">
        <f t="shared" si="266"/>
        <v>NO</v>
      </c>
      <c r="BY139" s="244" t="str">
        <f t="shared" si="267"/>
        <v>YES</v>
      </c>
      <c r="BZ139" s="244" t="str">
        <f t="shared" si="268"/>
        <v>NO</v>
      </c>
      <c r="CA139" s="244" t="str">
        <f t="shared" si="269"/>
        <v>NO</v>
      </c>
      <c r="CB139" s="244" t="str">
        <f t="shared" si="270"/>
        <v>NO</v>
      </c>
      <c r="CC139" s="244" t="str">
        <f t="shared" si="271"/>
        <v>NO</v>
      </c>
      <c r="CD139" s="244" t="str">
        <f t="shared" si="242"/>
        <v>NO</v>
      </c>
      <c r="CE139" s="1" t="str">
        <f t="shared" si="243"/>
        <v>NO</v>
      </c>
      <c r="CF139" s="1" t="str">
        <f t="shared" si="244"/>
        <v>NO</v>
      </c>
      <c r="CG139" s="1" t="str">
        <f t="shared" si="245"/>
        <v>NO</v>
      </c>
      <c r="CH139" s="1" t="str">
        <f t="shared" si="246"/>
        <v>NO</v>
      </c>
      <c r="CI139" s="244" t="str">
        <f t="shared" si="272"/>
        <v>NO</v>
      </c>
      <c r="CJ139" s="244" t="str">
        <f t="shared" si="273"/>
        <v>NO</v>
      </c>
      <c r="CK139" s="244" t="str">
        <f t="shared" si="274"/>
        <v>NO</v>
      </c>
      <c r="CL139" s="244" t="str">
        <f t="shared" si="275"/>
        <v>NO</v>
      </c>
      <c r="CM139" s="244" t="str">
        <f t="shared" si="276"/>
        <v>NO</v>
      </c>
      <c r="CN139" s="244" t="str">
        <f t="shared" si="277"/>
        <v>NO</v>
      </c>
      <c r="CO139" s="244" t="str">
        <f t="shared" si="278"/>
        <v>NO</v>
      </c>
      <c r="CP139" s="244" t="str">
        <f t="shared" si="279"/>
        <v>NO</v>
      </c>
      <c r="CQ139" s="244" t="str">
        <f t="shared" si="280"/>
        <v>NO</v>
      </c>
      <c r="CR139" s="244" t="str">
        <f t="shared" si="281"/>
        <v>NO</v>
      </c>
    </row>
    <row r="140" spans="1:96">
      <c r="A140" s="318"/>
      <c r="B140" s="54"/>
      <c r="C140" s="54"/>
      <c r="D140" s="54"/>
      <c r="E140" s="54"/>
      <c r="F140" s="54"/>
      <c r="G140" s="54"/>
      <c r="H140" s="317"/>
      <c r="I140" s="52" t="s">
        <v>19</v>
      </c>
      <c r="J140" s="54">
        <v>0.217713284613269</v>
      </c>
      <c r="K140" s="54">
        <v>0.109411418303462</v>
      </c>
      <c r="L140" s="54">
        <v>0.67287529708326799</v>
      </c>
      <c r="M140" s="54">
        <v>0.54958597335429005</v>
      </c>
      <c r="N140" s="54">
        <v>0.27250197062617698</v>
      </c>
      <c r="O140" s="54">
        <v>0.177912056019532</v>
      </c>
      <c r="P140" s="54">
        <v>0.79213633964669905</v>
      </c>
      <c r="Q140" s="54">
        <v>0.16635004803685799</v>
      </c>
      <c r="R140" s="54">
        <v>4.1513612316442003E-2</v>
      </c>
      <c r="S140" s="54">
        <v>0.113938668655856</v>
      </c>
      <c r="T140" s="54">
        <v>0.81925936257290599</v>
      </c>
      <c r="U140" s="54">
        <v>6.6801968771237299E-2</v>
      </c>
      <c r="V140" s="54">
        <v>0.68823063169515097</v>
      </c>
      <c r="W140" s="54">
        <v>0.119399284788533</v>
      </c>
      <c r="X140" s="54">
        <v>0.19237008351631399</v>
      </c>
      <c r="Y140" s="54">
        <v>0.113705879301655</v>
      </c>
      <c r="Z140" s="54">
        <v>2.4957043878803798E-4</v>
      </c>
      <c r="AA140" s="54">
        <v>0.88604455025955597</v>
      </c>
      <c r="AB140" s="54">
        <v>0.166221985557262</v>
      </c>
      <c r="AC140" s="54">
        <v>0.102257350939837</v>
      </c>
      <c r="AD140" s="54">
        <v>0.73152066350290001</v>
      </c>
      <c r="AE140" s="54">
        <v>0.69017257890657202</v>
      </c>
      <c r="AF140" s="54">
        <v>0.22453963867320501</v>
      </c>
      <c r="AG140" s="317">
        <v>8.5287782420222003E-2</v>
      </c>
      <c r="AH140" s="220">
        <v>0.70599999999999996</v>
      </c>
      <c r="AI140" s="220">
        <v>2.8079999999999998</v>
      </c>
      <c r="AJ140" s="221">
        <v>5.9909999999999997</v>
      </c>
      <c r="AK140" s="210">
        <v>1.42</v>
      </c>
      <c r="AL140" s="210">
        <v>3.97</v>
      </c>
      <c r="AM140" s="210">
        <v>6.6840000000000002</v>
      </c>
      <c r="AN140" s="203"/>
      <c r="AO140" s="203"/>
      <c r="AP140" s="203"/>
      <c r="AQ140" s="203"/>
      <c r="AR140" s="203">
        <f t="shared" si="233"/>
        <v>0.45515454646600001</v>
      </c>
      <c r="AS140" s="203">
        <f t="shared" si="234"/>
        <v>0.55630000000000002</v>
      </c>
      <c r="AT140" s="203">
        <f t="shared" si="235"/>
        <v>0.67992222098599997</v>
      </c>
      <c r="AU140" s="203">
        <f t="shared" si="236"/>
        <v>1.6506818218499999</v>
      </c>
      <c r="AV140" s="203">
        <f t="shared" si="237"/>
        <v>2.0175000000000001</v>
      </c>
      <c r="AW140" s="203">
        <f t="shared" si="238"/>
        <v>2.4658333288500001</v>
      </c>
      <c r="AX140" s="203">
        <f t="shared" si="239"/>
        <v>4.146627281942</v>
      </c>
      <c r="AY140" s="203">
        <f t="shared" si="240"/>
        <v>5.0681000000000003</v>
      </c>
      <c r="AZ140" s="203">
        <f t="shared" si="241"/>
        <v>6.1943444331819997</v>
      </c>
      <c r="BB140" s="1" t="str">
        <f t="shared" si="247"/>
        <v>P</v>
      </c>
      <c r="BC140" s="1" t="str">
        <f t="shared" si="248"/>
        <v>P</v>
      </c>
      <c r="BD140" s="1" t="str">
        <f t="shared" si="249"/>
        <v>NA</v>
      </c>
      <c r="BE140" s="1" t="str">
        <f t="shared" si="250"/>
        <v>NO</v>
      </c>
      <c r="BF140" s="1" t="str">
        <f t="shared" si="251"/>
        <v>NO</v>
      </c>
      <c r="BG140" s="1" t="str">
        <f t="shared" si="252"/>
        <v>NO</v>
      </c>
      <c r="BH140" s="1" t="str">
        <f t="shared" si="253"/>
        <v>NO</v>
      </c>
      <c r="BJ140" s="1">
        <v>14</v>
      </c>
      <c r="BK140" s="1" t="str">
        <f t="shared" si="254"/>
        <v>P</v>
      </c>
      <c r="BL140" s="1" t="str">
        <f t="shared" si="255"/>
        <v>P</v>
      </c>
      <c r="BM140" s="1" t="str">
        <f t="shared" si="256"/>
        <v>P</v>
      </c>
      <c r="BN140" s="1" t="str">
        <f t="shared" si="257"/>
        <v>NO</v>
      </c>
      <c r="BO140" s="1" t="str">
        <f t="shared" si="258"/>
        <v>NO</v>
      </c>
      <c r="BP140" s="1" t="str">
        <f t="shared" si="259"/>
        <v>NO</v>
      </c>
      <c r="BQ140" s="1" t="str">
        <f t="shared" si="260"/>
        <v>NO</v>
      </c>
      <c r="BS140" s="1" t="str">
        <f t="shared" si="261"/>
        <v>TN</v>
      </c>
      <c r="BT140" s="1" t="str">
        <f t="shared" si="262"/>
        <v>TN</v>
      </c>
      <c r="BU140" s="1" t="str">
        <f t="shared" si="263"/>
        <v>TN</v>
      </c>
      <c r="BV140" s="1" t="str">
        <f t="shared" si="264"/>
        <v>NO</v>
      </c>
      <c r="BW140" s="1" t="str">
        <f t="shared" si="265"/>
        <v>NO</v>
      </c>
      <c r="BX140" s="1" t="str">
        <f t="shared" si="266"/>
        <v>NO</v>
      </c>
      <c r="BY140" s="244" t="str">
        <f t="shared" si="267"/>
        <v>YES</v>
      </c>
      <c r="BZ140" s="244" t="str">
        <f t="shared" si="268"/>
        <v>NO</v>
      </c>
      <c r="CA140" s="244" t="str">
        <f t="shared" si="269"/>
        <v>NO</v>
      </c>
      <c r="CB140" s="244" t="str">
        <f t="shared" si="270"/>
        <v>NO</v>
      </c>
      <c r="CC140" s="244" t="str">
        <f t="shared" si="271"/>
        <v>NO</v>
      </c>
      <c r="CD140" s="244" t="str">
        <f t="shared" si="242"/>
        <v>NO</v>
      </c>
      <c r="CE140" s="1" t="str">
        <f t="shared" si="243"/>
        <v>NO</v>
      </c>
      <c r="CF140" s="1" t="str">
        <f t="shared" si="244"/>
        <v>NO</v>
      </c>
      <c r="CG140" s="1" t="str">
        <f t="shared" si="245"/>
        <v>NO</v>
      </c>
      <c r="CH140" s="1" t="str">
        <f t="shared" si="246"/>
        <v>NO</v>
      </c>
      <c r="CI140" s="244" t="str">
        <f t="shared" si="272"/>
        <v>NO</v>
      </c>
      <c r="CJ140" s="244" t="str">
        <f t="shared" si="273"/>
        <v>NO</v>
      </c>
      <c r="CK140" s="244" t="str">
        <f t="shared" si="274"/>
        <v>NO</v>
      </c>
      <c r="CL140" s="244" t="str">
        <f t="shared" si="275"/>
        <v>NO</v>
      </c>
      <c r="CM140" s="244" t="str">
        <f t="shared" si="276"/>
        <v>NO</v>
      </c>
      <c r="CN140" s="244" t="str">
        <f t="shared" si="277"/>
        <v>NO</v>
      </c>
      <c r="CO140" s="244" t="str">
        <f t="shared" si="278"/>
        <v>NO</v>
      </c>
      <c r="CP140" s="244" t="str">
        <f t="shared" si="279"/>
        <v>NO</v>
      </c>
      <c r="CQ140" s="244" t="str">
        <f t="shared" si="280"/>
        <v>NO</v>
      </c>
      <c r="CR140" s="244" t="str">
        <f t="shared" si="281"/>
        <v>NO</v>
      </c>
    </row>
    <row r="141" spans="1:96" ht="16.5" thickBot="1">
      <c r="A141" s="319"/>
      <c r="B141" s="59"/>
      <c r="C141" s="59"/>
      <c r="D141" s="59"/>
      <c r="E141" s="59"/>
      <c r="F141" s="59"/>
      <c r="G141" s="59"/>
      <c r="H141" s="320"/>
      <c r="I141" s="53" t="s">
        <v>42</v>
      </c>
      <c r="J141" s="59">
        <v>0.217713284613269</v>
      </c>
      <c r="K141" s="59">
        <v>0.109411418303462</v>
      </c>
      <c r="L141" s="59">
        <v>0.67287529708326799</v>
      </c>
      <c r="M141" s="59">
        <v>0.54958597335429005</v>
      </c>
      <c r="N141" s="59">
        <v>0.27250197062617698</v>
      </c>
      <c r="O141" s="59">
        <v>0.177912056019532</v>
      </c>
      <c r="P141" s="59">
        <v>0.79213633964669905</v>
      </c>
      <c r="Q141" s="59">
        <v>0.16635004803685799</v>
      </c>
      <c r="R141" s="59">
        <v>4.1513612316442003E-2</v>
      </c>
      <c r="S141" s="59">
        <v>0.113938668655856</v>
      </c>
      <c r="T141" s="59">
        <v>0.81925936257290599</v>
      </c>
      <c r="U141" s="59">
        <v>6.6801968771237299E-2</v>
      </c>
      <c r="V141" s="59">
        <v>0.96011680580446401</v>
      </c>
      <c r="W141" s="59">
        <v>1.1862580275338E-2</v>
      </c>
      <c r="X141" s="59">
        <v>2.80206139201973E-2</v>
      </c>
      <c r="Y141" s="59">
        <v>0.21074366310642001</v>
      </c>
      <c r="Z141" s="59">
        <v>0.78634042850994601</v>
      </c>
      <c r="AA141" s="59">
        <v>2.9159083836324201E-3</v>
      </c>
      <c r="AB141" s="59">
        <v>0.508247352295912</v>
      </c>
      <c r="AC141" s="59">
        <v>0.399669737008431</v>
      </c>
      <c r="AD141" s="59">
        <v>9.2082910695655995E-2</v>
      </c>
      <c r="AE141" s="59">
        <v>0.453055202761527</v>
      </c>
      <c r="AF141" s="59">
        <v>0.54371501022133295</v>
      </c>
      <c r="AG141" s="320">
        <v>3.22978701713982E-3</v>
      </c>
      <c r="AH141" s="222">
        <v>0.75800000000000001</v>
      </c>
      <c r="AI141" s="222">
        <v>2.1469999999999998</v>
      </c>
      <c r="AJ141" s="223">
        <v>5.1980000000000004</v>
      </c>
      <c r="AK141" s="210">
        <v>1.4159999999999999</v>
      </c>
      <c r="AL141" s="210">
        <v>2.835</v>
      </c>
      <c r="AM141" s="210">
        <v>5.9050000000000002</v>
      </c>
      <c r="AN141" s="203"/>
      <c r="AO141" s="203"/>
      <c r="AP141" s="203"/>
      <c r="AQ141" s="203"/>
      <c r="AR141" s="203">
        <f t="shared" si="233"/>
        <v>0.45515454646600001</v>
      </c>
      <c r="AS141" s="203">
        <f t="shared" si="234"/>
        <v>0.55630000000000002</v>
      </c>
      <c r="AT141" s="203">
        <f t="shared" si="235"/>
        <v>0.67992222098599997</v>
      </c>
      <c r="AU141" s="203">
        <f t="shared" si="236"/>
        <v>1.6506818218499999</v>
      </c>
      <c r="AV141" s="203">
        <f t="shared" si="237"/>
        <v>2.0175000000000001</v>
      </c>
      <c r="AW141" s="203">
        <f t="shared" si="238"/>
        <v>2.4658333288500001</v>
      </c>
      <c r="AX141" s="203">
        <f t="shared" si="239"/>
        <v>4.146627281942</v>
      </c>
      <c r="AY141" s="203">
        <f t="shared" si="240"/>
        <v>5.0681000000000003</v>
      </c>
      <c r="AZ141" s="203">
        <f t="shared" si="241"/>
        <v>6.1943444331819997</v>
      </c>
      <c r="BB141" s="1" t="str">
        <f t="shared" si="247"/>
        <v>P</v>
      </c>
      <c r="BC141" s="1" t="str">
        <f t="shared" si="248"/>
        <v>NA</v>
      </c>
      <c r="BD141" s="1" t="str">
        <f t="shared" si="249"/>
        <v>NA</v>
      </c>
      <c r="BE141" s="1" t="str">
        <f t="shared" si="250"/>
        <v>NO</v>
      </c>
      <c r="BF141" s="1" t="str">
        <f t="shared" si="251"/>
        <v>NO</v>
      </c>
      <c r="BG141" s="1" t="str">
        <f t="shared" si="252"/>
        <v>NO</v>
      </c>
      <c r="BH141" s="1" t="str">
        <f t="shared" si="253"/>
        <v>NO</v>
      </c>
      <c r="BJ141" s="1">
        <v>5</v>
      </c>
      <c r="BK141" s="1" t="str">
        <f t="shared" si="254"/>
        <v>P</v>
      </c>
      <c r="BL141" s="1" t="str">
        <f t="shared" si="255"/>
        <v>P</v>
      </c>
      <c r="BM141" s="1" t="str">
        <f t="shared" si="256"/>
        <v>NA</v>
      </c>
      <c r="BN141" s="1" t="str">
        <f t="shared" si="257"/>
        <v>NO</v>
      </c>
      <c r="BO141" s="1" t="str">
        <f t="shared" si="258"/>
        <v>NO</v>
      </c>
      <c r="BP141" s="1" t="str">
        <f t="shared" si="259"/>
        <v>NO</v>
      </c>
      <c r="BQ141" s="1" t="str">
        <f t="shared" si="260"/>
        <v>NO</v>
      </c>
      <c r="BS141" s="1" t="str">
        <f t="shared" si="261"/>
        <v>TN</v>
      </c>
      <c r="BT141" s="1" t="str">
        <f t="shared" si="262"/>
        <v>TN</v>
      </c>
      <c r="BU141" s="1" t="str">
        <f t="shared" si="263"/>
        <v>TN</v>
      </c>
      <c r="BV141" s="1" t="str">
        <f t="shared" si="264"/>
        <v>NO</v>
      </c>
      <c r="BW141" s="1" t="str">
        <f t="shared" si="265"/>
        <v>NO</v>
      </c>
      <c r="BX141" s="1" t="str">
        <f t="shared" si="266"/>
        <v>NO</v>
      </c>
      <c r="BY141" s="244" t="str">
        <f t="shared" si="267"/>
        <v>YES</v>
      </c>
      <c r="BZ141" s="244" t="str">
        <f t="shared" si="268"/>
        <v>NO</v>
      </c>
      <c r="CA141" s="244" t="str">
        <f t="shared" si="269"/>
        <v>NO</v>
      </c>
      <c r="CB141" s="244" t="str">
        <f t="shared" si="270"/>
        <v>NO</v>
      </c>
      <c r="CC141" s="244" t="str">
        <f t="shared" si="271"/>
        <v>NO</v>
      </c>
      <c r="CD141" s="244" t="str">
        <f t="shared" si="242"/>
        <v>NO</v>
      </c>
      <c r="CE141" s="1" t="str">
        <f t="shared" si="243"/>
        <v>NO</v>
      </c>
      <c r="CF141" s="1" t="str">
        <f t="shared" si="244"/>
        <v>NO</v>
      </c>
      <c r="CG141" s="1" t="str">
        <f t="shared" si="245"/>
        <v>NO</v>
      </c>
      <c r="CH141" s="1" t="str">
        <f t="shared" si="246"/>
        <v>NO</v>
      </c>
      <c r="CI141" s="244" t="str">
        <f t="shared" si="272"/>
        <v>NO</v>
      </c>
      <c r="CJ141" s="244" t="str">
        <f t="shared" si="273"/>
        <v>NO</v>
      </c>
      <c r="CK141" s="244" t="str">
        <f t="shared" si="274"/>
        <v>NO</v>
      </c>
      <c r="CL141" s="244" t="str">
        <f t="shared" si="275"/>
        <v>NO</v>
      </c>
      <c r="CM141" s="244" t="str">
        <f t="shared" si="276"/>
        <v>NO</v>
      </c>
      <c r="CN141" s="244" t="str">
        <f t="shared" si="277"/>
        <v>NO</v>
      </c>
      <c r="CO141" s="244" t="str">
        <f t="shared" si="278"/>
        <v>NO</v>
      </c>
      <c r="CP141" s="244" t="str">
        <f t="shared" si="279"/>
        <v>NO</v>
      </c>
      <c r="CQ141" s="244" t="str">
        <f t="shared" si="280"/>
        <v>NO</v>
      </c>
      <c r="CR141" s="244" t="str">
        <f t="shared" si="281"/>
        <v>NO</v>
      </c>
    </row>
    <row r="142" spans="1:96">
      <c r="A142" s="61">
        <v>10</v>
      </c>
      <c r="B142" s="62">
        <v>120</v>
      </c>
      <c r="C142" s="62">
        <v>1.5</v>
      </c>
      <c r="D142" s="62">
        <v>0.66</v>
      </c>
      <c r="E142" s="62">
        <v>2511525</v>
      </c>
      <c r="F142" s="62">
        <v>41.858750000000001</v>
      </c>
      <c r="G142" s="62">
        <v>11</v>
      </c>
      <c r="H142" s="63">
        <v>9.1666666666666661</v>
      </c>
      <c r="I142" s="60" t="s">
        <v>12</v>
      </c>
      <c r="J142" s="56">
        <v>0.760866932868</v>
      </c>
      <c r="K142" s="56">
        <v>0.23067625117193599</v>
      </c>
      <c r="L142" s="56">
        <v>8.4568159600632003E-3</v>
      </c>
      <c r="M142" s="56">
        <v>0.56146788404792103</v>
      </c>
      <c r="N142" s="56">
        <v>0.39922252660644503</v>
      </c>
      <c r="O142" s="56">
        <v>3.9309589345632702E-2</v>
      </c>
      <c r="P142" s="56">
        <v>0.83703787944775299</v>
      </c>
      <c r="Q142" s="56">
        <v>0.10322411397113899</v>
      </c>
      <c r="R142" s="56">
        <v>5.9738006581107103E-2</v>
      </c>
      <c r="S142" s="56">
        <v>0.94932900631110395</v>
      </c>
      <c r="T142" s="56">
        <v>3.5683556264434597E-2</v>
      </c>
      <c r="U142" s="56">
        <v>1.4987437424460501E-2</v>
      </c>
      <c r="V142" s="56">
        <v>0.92472030612597</v>
      </c>
      <c r="W142" s="56">
        <v>7.3809019275971693E-2</v>
      </c>
      <c r="X142" s="56">
        <v>1.4706745980579399E-3</v>
      </c>
      <c r="Y142" s="56">
        <v>0.81460995886599996</v>
      </c>
      <c r="Z142" s="56">
        <v>0.18088258333886401</v>
      </c>
      <c r="AA142" s="56">
        <v>4.5074577951350597E-3</v>
      </c>
      <c r="AB142" s="56">
        <v>0.34269631582353399</v>
      </c>
      <c r="AC142" s="56">
        <v>0.30128112832710702</v>
      </c>
      <c r="AD142" s="56">
        <v>0.35602255584935699</v>
      </c>
      <c r="AE142" s="56">
        <v>0.16797744835474299</v>
      </c>
      <c r="AF142" s="56">
        <v>3.2740867304608102E-3</v>
      </c>
      <c r="AG142" s="316">
        <v>0.82874846491479504</v>
      </c>
      <c r="AH142" s="218">
        <v>0.69</v>
      </c>
      <c r="AI142" s="218">
        <v>2.7189999999999999</v>
      </c>
      <c r="AJ142" s="219">
        <v>6.625</v>
      </c>
      <c r="AK142" s="210">
        <v>0.85499999999999998</v>
      </c>
      <c r="AL142" s="210">
        <v>2.2869999999999999</v>
      </c>
      <c r="AM142" s="210">
        <v>6.5209999999999999</v>
      </c>
      <c r="AN142" s="203">
        <v>0.8518</v>
      </c>
      <c r="AO142" s="203">
        <v>2.2370999999999999</v>
      </c>
      <c r="AP142" s="203">
        <v>5.3787000000000003</v>
      </c>
      <c r="AQ142" s="203"/>
      <c r="AR142" s="203">
        <f>$AN$16*0.81818182</f>
        <v>0.69692727427599999</v>
      </c>
      <c r="AS142" s="203">
        <f>$AN$16</f>
        <v>0.8518</v>
      </c>
      <c r="AT142" s="203">
        <f>$AN$16*1.22222222</f>
        <v>1.041088886996</v>
      </c>
      <c r="AU142" s="203">
        <f>$AO$16*0.81818182</f>
        <v>1.8303545495219997</v>
      </c>
      <c r="AV142" s="203">
        <f>$AO$16</f>
        <v>2.2370999999999999</v>
      </c>
      <c r="AW142" s="203">
        <f>$AO$16*1.22222222</f>
        <v>2.7342333283619995</v>
      </c>
      <c r="AX142" s="203">
        <f>$AP$16*0.81818182</f>
        <v>4.4007545552340002</v>
      </c>
      <c r="AY142" s="203">
        <f>$AP$16</f>
        <v>5.3787000000000003</v>
      </c>
      <c r="AZ142" s="203">
        <f>$AP$16*1.22222222</f>
        <v>6.5739666547139999</v>
      </c>
      <c r="BB142" s="1" t="str">
        <f t="shared" si="247"/>
        <v>A</v>
      </c>
      <c r="BC142" s="1" t="str">
        <f t="shared" si="248"/>
        <v>NA</v>
      </c>
      <c r="BD142" s="1" t="str">
        <f t="shared" si="249"/>
        <v>P</v>
      </c>
      <c r="BE142" s="1" t="str">
        <f t="shared" si="250"/>
        <v>NO</v>
      </c>
      <c r="BF142" s="1" t="str">
        <f t="shared" si="251"/>
        <v>NO</v>
      </c>
      <c r="BG142" s="1" t="str">
        <f t="shared" si="252"/>
        <v>YES</v>
      </c>
      <c r="BH142" s="1" t="str">
        <f>IF(OR(BB142="P",BC142="P",BD142="P"),"NO","YES")</f>
        <v>NO</v>
      </c>
      <c r="BJ142" s="12">
        <v>14</v>
      </c>
      <c r="BK142" s="1" t="str">
        <f t="shared" si="254"/>
        <v>NA</v>
      </c>
      <c r="BL142" s="1" t="str">
        <f t="shared" si="255"/>
        <v>NA</v>
      </c>
      <c r="BM142" s="1" t="str">
        <f t="shared" si="256"/>
        <v>NA</v>
      </c>
      <c r="BN142" s="1" t="str">
        <f t="shared" si="257"/>
        <v>NO</v>
      </c>
      <c r="BO142" s="1" t="str">
        <f t="shared" si="258"/>
        <v>NO</v>
      </c>
      <c r="BP142" s="1" t="str">
        <f t="shared" si="259"/>
        <v>NO</v>
      </c>
      <c r="BQ142" s="1" t="str">
        <f t="shared" si="260"/>
        <v>YES</v>
      </c>
      <c r="BS142" s="1" t="str">
        <f t="shared" si="261"/>
        <v>FP</v>
      </c>
      <c r="BT142" s="1" t="str">
        <f t="shared" si="262"/>
        <v>TN</v>
      </c>
      <c r="BU142" s="1" t="str">
        <f t="shared" si="263"/>
        <v>TN</v>
      </c>
      <c r="BV142" s="1" t="str">
        <f t="shared" si="264"/>
        <v>NO</v>
      </c>
      <c r="BW142" s="1" t="str">
        <f t="shared" si="265"/>
        <v>NO</v>
      </c>
      <c r="BX142" s="1" t="str">
        <f t="shared" si="266"/>
        <v>NO</v>
      </c>
      <c r="BY142" s="244" t="str">
        <f t="shared" si="267"/>
        <v>YES</v>
      </c>
      <c r="BZ142" s="244" t="str">
        <f t="shared" si="268"/>
        <v>NO</v>
      </c>
      <c r="CA142" s="244" t="str">
        <f t="shared" si="269"/>
        <v>NO</v>
      </c>
      <c r="CB142" s="244" t="str">
        <f t="shared" si="270"/>
        <v>NO</v>
      </c>
      <c r="CC142" s="244" t="str">
        <f t="shared" si="271"/>
        <v>NO</v>
      </c>
      <c r="CD142" s="244" t="str">
        <f t="shared" si="242"/>
        <v>YES</v>
      </c>
      <c r="CE142" s="1" t="str">
        <f t="shared" si="243"/>
        <v>NO</v>
      </c>
      <c r="CF142" s="1" t="str">
        <f t="shared" si="244"/>
        <v>NO</v>
      </c>
      <c r="CG142" s="1" t="str">
        <f t="shared" si="245"/>
        <v>NO</v>
      </c>
      <c r="CH142" s="1" t="str">
        <f t="shared" si="246"/>
        <v>YES</v>
      </c>
      <c r="CI142" s="244" t="str">
        <f t="shared" si="272"/>
        <v>NO</v>
      </c>
      <c r="CJ142" s="244" t="str">
        <f t="shared" si="273"/>
        <v>NO</v>
      </c>
      <c r="CK142" s="244" t="str">
        <f t="shared" si="274"/>
        <v>NO</v>
      </c>
      <c r="CL142" s="244" t="str">
        <f t="shared" si="275"/>
        <v>NO</v>
      </c>
      <c r="CM142" s="244" t="str">
        <f t="shared" si="276"/>
        <v>NO</v>
      </c>
      <c r="CN142" s="244" t="str">
        <f t="shared" si="277"/>
        <v>YES</v>
      </c>
      <c r="CO142" s="244" t="str">
        <f t="shared" si="278"/>
        <v>NO</v>
      </c>
      <c r="CP142" s="244" t="str">
        <f t="shared" si="279"/>
        <v>NO</v>
      </c>
      <c r="CQ142" s="244" t="str">
        <f t="shared" si="280"/>
        <v>NO</v>
      </c>
      <c r="CR142" s="244" t="str">
        <f t="shared" si="281"/>
        <v>YES</v>
      </c>
    </row>
    <row r="143" spans="1:96">
      <c r="A143" s="64"/>
      <c r="B143" s="15"/>
      <c r="C143" s="15"/>
      <c r="D143" s="15"/>
      <c r="E143" s="15"/>
      <c r="F143" s="15"/>
      <c r="G143" s="15"/>
      <c r="H143" s="65"/>
      <c r="I143" s="52" t="s">
        <v>13</v>
      </c>
      <c r="J143" s="54">
        <v>0.760866932868</v>
      </c>
      <c r="K143" s="54">
        <v>0.23067625117193599</v>
      </c>
      <c r="L143" s="54">
        <v>8.4568159600632003E-3</v>
      </c>
      <c r="M143" s="54">
        <v>0.76887338724968202</v>
      </c>
      <c r="N143" s="54">
        <v>2.2166558366229199E-2</v>
      </c>
      <c r="O143" s="54">
        <v>0.20896005438408799</v>
      </c>
      <c r="P143" s="54">
        <v>0.496294625191181</v>
      </c>
      <c r="Q143" s="54">
        <v>0.128475353526009</v>
      </c>
      <c r="R143" s="54">
        <v>0.37523002128280902</v>
      </c>
      <c r="S143" s="54">
        <v>0.94932900631110395</v>
      </c>
      <c r="T143" s="54">
        <v>3.5683556264434597E-2</v>
      </c>
      <c r="U143" s="54">
        <v>1.4987437424460501E-2</v>
      </c>
      <c r="V143" s="54">
        <v>0.92472030612597</v>
      </c>
      <c r="W143" s="54">
        <v>7.3809019275971693E-2</v>
      </c>
      <c r="X143" s="54">
        <v>1.4706745980579399E-3</v>
      </c>
      <c r="Y143" s="54">
        <v>0.62903547980611996</v>
      </c>
      <c r="Z143" s="54">
        <v>9.7876385507687902E-2</v>
      </c>
      <c r="AA143" s="54">
        <v>0.27308813468619098</v>
      </c>
      <c r="AB143" s="54">
        <v>0.66750533184215399</v>
      </c>
      <c r="AC143" s="54">
        <v>0.28593597496338202</v>
      </c>
      <c r="AD143" s="54">
        <v>4.6558693194463298E-2</v>
      </c>
      <c r="AE143" s="54">
        <v>0.86145901286250903</v>
      </c>
      <c r="AF143" s="54">
        <v>3.6813855242720198E-2</v>
      </c>
      <c r="AG143" s="317">
        <v>0.10172713189477001</v>
      </c>
      <c r="AH143" s="220">
        <v>1.1399999999999999</v>
      </c>
      <c r="AI143" s="220">
        <v>3.089</v>
      </c>
      <c r="AJ143" s="221">
        <v>5.3879999999999999</v>
      </c>
      <c r="AK143" s="210">
        <v>1.2470000000000001</v>
      </c>
      <c r="AL143" s="210">
        <v>2.5920000000000001</v>
      </c>
      <c r="AM143" s="210">
        <v>5.6790000000000003</v>
      </c>
      <c r="AN143" s="203"/>
      <c r="AO143" s="203"/>
      <c r="AP143" s="203"/>
      <c r="AQ143" s="203"/>
      <c r="AR143" s="203">
        <f t="shared" ref="AR143:AR151" si="282">$AN$16*0.81818182</f>
        <v>0.69692727427599999</v>
      </c>
      <c r="AS143" s="203">
        <f t="shared" ref="AS143:AS151" si="283">$AN$16</f>
        <v>0.8518</v>
      </c>
      <c r="AT143" s="203">
        <f t="shared" ref="AT143:AT151" si="284">$AN$16*1.22222222</f>
        <v>1.041088886996</v>
      </c>
      <c r="AU143" s="203">
        <f t="shared" ref="AU143:AU151" si="285">$AO$16*0.81818182</f>
        <v>1.8303545495219997</v>
      </c>
      <c r="AV143" s="203">
        <f t="shared" ref="AV143:AV151" si="286">$AO$16</f>
        <v>2.2370999999999999</v>
      </c>
      <c r="AW143" s="203">
        <f t="shared" ref="AW143:AW151" si="287">$AO$16*1.22222222</f>
        <v>2.7342333283619995</v>
      </c>
      <c r="AX143" s="203">
        <f t="shared" ref="AX143:AX151" si="288">$AP$16*0.81818182</f>
        <v>4.4007545552340002</v>
      </c>
      <c r="AY143" s="203">
        <f t="shared" ref="AY143:AY151" si="289">$AP$16</f>
        <v>5.3787000000000003</v>
      </c>
      <c r="AZ143" s="203">
        <f t="shared" ref="AZ143:AZ151" si="290">$AP$16*1.22222222</f>
        <v>6.5739666547139999</v>
      </c>
      <c r="BB143" s="1" t="str">
        <f t="shared" si="247"/>
        <v>P</v>
      </c>
      <c r="BC143" s="1" t="str">
        <f t="shared" si="248"/>
        <v>P</v>
      </c>
      <c r="BD143" s="1" t="str">
        <f t="shared" si="249"/>
        <v>NA</v>
      </c>
      <c r="BE143" s="1" t="str">
        <f t="shared" si="250"/>
        <v>NO</v>
      </c>
      <c r="BF143" s="1" t="str">
        <f t="shared" si="251"/>
        <v>NO</v>
      </c>
      <c r="BG143" s="1" t="str">
        <f t="shared" si="252"/>
        <v>NO</v>
      </c>
      <c r="BH143" s="1" t="str">
        <f t="shared" ref="BH143:BH151" si="291">IF(OR(BB143="P",BC143="P",BD143="P"),"NO","YES")</f>
        <v>NO</v>
      </c>
      <c r="BJ143" s="12">
        <v>5</v>
      </c>
      <c r="BK143" s="1" t="str">
        <f t="shared" si="254"/>
        <v>P</v>
      </c>
      <c r="BL143" s="1" t="str">
        <f t="shared" si="255"/>
        <v>NA</v>
      </c>
      <c r="BM143" s="1" t="str">
        <f t="shared" si="256"/>
        <v>NA</v>
      </c>
      <c r="BN143" s="1" t="str">
        <f t="shared" si="257"/>
        <v>NO</v>
      </c>
      <c r="BO143" s="1" t="str">
        <f t="shared" si="258"/>
        <v>NO</v>
      </c>
      <c r="BP143" s="1" t="str">
        <f t="shared" si="259"/>
        <v>NO</v>
      </c>
      <c r="BQ143" s="1" t="str">
        <f t="shared" si="260"/>
        <v>NO</v>
      </c>
      <c r="BS143" s="1" t="str">
        <f t="shared" si="261"/>
        <v>TN</v>
      </c>
      <c r="BT143" s="1" t="str">
        <f t="shared" si="262"/>
        <v>TN</v>
      </c>
      <c r="BU143" s="1" t="str">
        <f t="shared" si="263"/>
        <v>TN</v>
      </c>
      <c r="BV143" s="1" t="str">
        <f t="shared" si="264"/>
        <v>NO</v>
      </c>
      <c r="BW143" s="1" t="str">
        <f t="shared" si="265"/>
        <v>NO</v>
      </c>
      <c r="BX143" s="1" t="str">
        <f t="shared" si="266"/>
        <v>NO</v>
      </c>
      <c r="BY143" s="244" t="str">
        <f t="shared" si="267"/>
        <v>YES</v>
      </c>
      <c r="BZ143" s="244" t="str">
        <f t="shared" si="268"/>
        <v>NO</v>
      </c>
      <c r="CA143" s="244" t="str">
        <f t="shared" si="269"/>
        <v>NO</v>
      </c>
      <c r="CB143" s="244" t="str">
        <f t="shared" si="270"/>
        <v>NO</v>
      </c>
      <c r="CC143" s="244" t="str">
        <f t="shared" si="271"/>
        <v>NO</v>
      </c>
      <c r="CD143" s="244" t="str">
        <f t="shared" si="242"/>
        <v>NO</v>
      </c>
      <c r="CE143" s="1" t="str">
        <f t="shared" si="243"/>
        <v>NO</v>
      </c>
      <c r="CF143" s="1" t="str">
        <f t="shared" si="244"/>
        <v>NO</v>
      </c>
      <c r="CG143" s="1" t="str">
        <f t="shared" si="245"/>
        <v>NO</v>
      </c>
      <c r="CH143" s="1" t="str">
        <f t="shared" si="246"/>
        <v>NO</v>
      </c>
      <c r="CI143" s="244" t="str">
        <f t="shared" si="272"/>
        <v>NO</v>
      </c>
      <c r="CJ143" s="244" t="str">
        <f t="shared" si="273"/>
        <v>NO</v>
      </c>
      <c r="CK143" s="244" t="str">
        <f t="shared" si="274"/>
        <v>NO</v>
      </c>
      <c r="CL143" s="244" t="str">
        <f t="shared" si="275"/>
        <v>NO</v>
      </c>
      <c r="CM143" s="244" t="str">
        <f t="shared" si="276"/>
        <v>NO</v>
      </c>
      <c r="CN143" s="244" t="str">
        <f t="shared" si="277"/>
        <v>NO</v>
      </c>
      <c r="CO143" s="244" t="str">
        <f t="shared" si="278"/>
        <v>NO</v>
      </c>
      <c r="CP143" s="244" t="str">
        <f t="shared" si="279"/>
        <v>NO</v>
      </c>
      <c r="CQ143" s="244" t="str">
        <f t="shared" si="280"/>
        <v>NO</v>
      </c>
      <c r="CR143" s="244" t="str">
        <f t="shared" si="281"/>
        <v>NO</v>
      </c>
    </row>
    <row r="144" spans="1:96">
      <c r="A144" s="64"/>
      <c r="B144" s="15"/>
      <c r="C144" s="15"/>
      <c r="D144" s="15"/>
      <c r="E144" s="15"/>
      <c r="F144" s="15"/>
      <c r="G144" s="15"/>
      <c r="H144" s="65"/>
      <c r="I144" s="52" t="s">
        <v>14</v>
      </c>
      <c r="J144" s="54">
        <v>0.760866932868</v>
      </c>
      <c r="K144" s="54">
        <v>0.23067625117193599</v>
      </c>
      <c r="L144" s="54">
        <v>8.4568159600632003E-3</v>
      </c>
      <c r="M144" s="54">
        <v>0.56146788404792103</v>
      </c>
      <c r="N144" s="54">
        <v>0.39922252660644503</v>
      </c>
      <c r="O144" s="54">
        <v>3.9309589345632702E-2</v>
      </c>
      <c r="P144" s="54">
        <v>0.83703787944775299</v>
      </c>
      <c r="Q144" s="54">
        <v>0.10322411397113899</v>
      </c>
      <c r="R144" s="54">
        <v>5.9738006581107103E-2</v>
      </c>
      <c r="S144" s="54">
        <v>0.94932900631110395</v>
      </c>
      <c r="T144" s="54">
        <v>3.5683556264434597E-2</v>
      </c>
      <c r="U144" s="54">
        <v>1.4987437424460501E-2</v>
      </c>
      <c r="V144" s="54">
        <v>0.92472030612597</v>
      </c>
      <c r="W144" s="54">
        <v>7.3809019275971693E-2</v>
      </c>
      <c r="X144" s="54">
        <v>1.4706745980579399E-3</v>
      </c>
      <c r="Y144" s="54">
        <v>0.81460995886599996</v>
      </c>
      <c r="Z144" s="54">
        <v>0.18088258333886401</v>
      </c>
      <c r="AA144" s="54">
        <v>4.5074577951350597E-3</v>
      </c>
      <c r="AB144" s="54">
        <v>0.34269631582353399</v>
      </c>
      <c r="AC144" s="54">
        <v>0.30128112832710702</v>
      </c>
      <c r="AD144" s="54">
        <v>0.35602255584935699</v>
      </c>
      <c r="AE144" s="54">
        <v>0.16797744835474299</v>
      </c>
      <c r="AF144" s="54">
        <v>3.2740867304608102E-3</v>
      </c>
      <c r="AG144" s="317">
        <v>0.82874846491479504</v>
      </c>
      <c r="AH144" s="220">
        <v>0.85499999999999998</v>
      </c>
      <c r="AI144" s="220">
        <v>2.302</v>
      </c>
      <c r="AJ144" s="221">
        <v>6.6769999999999996</v>
      </c>
      <c r="AK144" s="210">
        <v>0.85199999999999998</v>
      </c>
      <c r="AL144" s="210">
        <v>2.355</v>
      </c>
      <c r="AM144" s="210">
        <v>6.508</v>
      </c>
      <c r="AN144" s="203"/>
      <c r="AO144" s="203"/>
      <c r="AP144" s="203"/>
      <c r="AQ144" s="203"/>
      <c r="AR144" s="203">
        <f t="shared" si="282"/>
        <v>0.69692727427599999</v>
      </c>
      <c r="AS144" s="203">
        <f t="shared" si="283"/>
        <v>0.8518</v>
      </c>
      <c r="AT144" s="203">
        <f t="shared" si="284"/>
        <v>1.041088886996</v>
      </c>
      <c r="AU144" s="203">
        <f t="shared" si="285"/>
        <v>1.8303545495219997</v>
      </c>
      <c r="AV144" s="203">
        <f t="shared" si="286"/>
        <v>2.2370999999999999</v>
      </c>
      <c r="AW144" s="203">
        <f t="shared" si="287"/>
        <v>2.7342333283619995</v>
      </c>
      <c r="AX144" s="203">
        <f t="shared" si="288"/>
        <v>4.4007545552340002</v>
      </c>
      <c r="AY144" s="203">
        <f t="shared" si="289"/>
        <v>5.3787000000000003</v>
      </c>
      <c r="AZ144" s="203">
        <f t="shared" si="290"/>
        <v>6.5739666547139999</v>
      </c>
      <c r="BB144" s="1" t="str">
        <f t="shared" si="247"/>
        <v>NA</v>
      </c>
      <c r="BC144" s="1" t="str">
        <f t="shared" si="248"/>
        <v>NA</v>
      </c>
      <c r="BD144" s="1" t="str">
        <f t="shared" si="249"/>
        <v>P</v>
      </c>
      <c r="BE144" s="1" t="str">
        <f t="shared" si="250"/>
        <v>NO</v>
      </c>
      <c r="BF144" s="1" t="str">
        <f t="shared" si="251"/>
        <v>NO</v>
      </c>
      <c r="BG144" s="1" t="str">
        <f t="shared" si="252"/>
        <v>NO</v>
      </c>
      <c r="BH144" s="1" t="str">
        <f t="shared" si="291"/>
        <v>NO</v>
      </c>
      <c r="BJ144" s="12">
        <v>26</v>
      </c>
      <c r="BK144" s="1" t="str">
        <f t="shared" si="254"/>
        <v>NA</v>
      </c>
      <c r="BL144" s="1" t="str">
        <f t="shared" si="255"/>
        <v>NA</v>
      </c>
      <c r="BM144" s="1" t="str">
        <f t="shared" si="256"/>
        <v>NA</v>
      </c>
      <c r="BN144" s="1" t="str">
        <f t="shared" si="257"/>
        <v>NO</v>
      </c>
      <c r="BO144" s="1" t="str">
        <f t="shared" si="258"/>
        <v>NO</v>
      </c>
      <c r="BP144" s="1" t="str">
        <f t="shared" si="259"/>
        <v>NO</v>
      </c>
      <c r="BQ144" s="1" t="str">
        <f t="shared" si="260"/>
        <v>YES</v>
      </c>
      <c r="BS144" s="1" t="str">
        <f t="shared" si="261"/>
        <v>TN</v>
      </c>
      <c r="BT144" s="1" t="str">
        <f t="shared" si="262"/>
        <v>TN</v>
      </c>
      <c r="BU144" s="1" t="str">
        <f t="shared" si="263"/>
        <v>TN</v>
      </c>
      <c r="BV144" s="1" t="str">
        <f t="shared" si="264"/>
        <v>NO</v>
      </c>
      <c r="BW144" s="1" t="str">
        <f t="shared" si="265"/>
        <v>NO</v>
      </c>
      <c r="BX144" s="1" t="str">
        <f t="shared" si="266"/>
        <v>NO</v>
      </c>
      <c r="BY144" s="244" t="str">
        <f t="shared" si="267"/>
        <v>YES</v>
      </c>
      <c r="BZ144" s="244" t="str">
        <f t="shared" si="268"/>
        <v>NO</v>
      </c>
      <c r="CA144" s="244" t="str">
        <f t="shared" si="269"/>
        <v>NO</v>
      </c>
      <c r="CB144" s="244" t="str">
        <f t="shared" si="270"/>
        <v>NO</v>
      </c>
      <c r="CC144" s="244" t="str">
        <f t="shared" si="271"/>
        <v>NO</v>
      </c>
      <c r="CD144" s="244" t="str">
        <f t="shared" si="242"/>
        <v>NO</v>
      </c>
      <c r="CE144" s="1" t="str">
        <f t="shared" si="243"/>
        <v>NO</v>
      </c>
      <c r="CF144" s="1" t="str">
        <f t="shared" si="244"/>
        <v>NO</v>
      </c>
      <c r="CG144" s="1" t="str">
        <f t="shared" si="245"/>
        <v>NO</v>
      </c>
      <c r="CH144" s="1" t="str">
        <f t="shared" si="246"/>
        <v>NO</v>
      </c>
      <c r="CI144" s="244" t="str">
        <f t="shared" si="272"/>
        <v>NO</v>
      </c>
      <c r="CJ144" s="244" t="str">
        <f t="shared" si="273"/>
        <v>NO</v>
      </c>
      <c r="CK144" s="244" t="str">
        <f t="shared" si="274"/>
        <v>NO</v>
      </c>
      <c r="CL144" s="244" t="str">
        <f t="shared" si="275"/>
        <v>NO</v>
      </c>
      <c r="CM144" s="244" t="str">
        <f t="shared" si="276"/>
        <v>NO</v>
      </c>
      <c r="CN144" s="244" t="str">
        <f t="shared" si="277"/>
        <v>NO</v>
      </c>
      <c r="CO144" s="244" t="str">
        <f t="shared" si="278"/>
        <v>NO</v>
      </c>
      <c r="CP144" s="244" t="str">
        <f t="shared" si="279"/>
        <v>NO</v>
      </c>
      <c r="CQ144" s="244" t="str">
        <f t="shared" si="280"/>
        <v>NO</v>
      </c>
      <c r="CR144" s="244" t="str">
        <f t="shared" si="281"/>
        <v>NO</v>
      </c>
    </row>
    <row r="145" spans="1:96">
      <c r="A145" s="64"/>
      <c r="B145" s="15"/>
      <c r="C145" s="15"/>
      <c r="D145" s="15"/>
      <c r="E145" s="15"/>
      <c r="F145" s="15"/>
      <c r="G145" s="15"/>
      <c r="H145" s="65"/>
      <c r="I145" s="52" t="s">
        <v>15</v>
      </c>
      <c r="J145" s="54">
        <v>0.760866932868</v>
      </c>
      <c r="K145" s="54">
        <v>0.23067625117193599</v>
      </c>
      <c r="L145" s="54">
        <v>8.4568159600632003E-3</v>
      </c>
      <c r="M145" s="54">
        <v>0.76887338724968202</v>
      </c>
      <c r="N145" s="54">
        <v>2.2166558366229199E-2</v>
      </c>
      <c r="O145" s="54">
        <v>0.20896005438408799</v>
      </c>
      <c r="P145" s="54">
        <v>0.496294625191181</v>
      </c>
      <c r="Q145" s="54">
        <v>0.128475353526009</v>
      </c>
      <c r="R145" s="54">
        <v>0.37523002128280902</v>
      </c>
      <c r="S145" s="54">
        <v>0.94932900631110395</v>
      </c>
      <c r="T145" s="54">
        <v>3.5683556264434597E-2</v>
      </c>
      <c r="U145" s="54">
        <v>1.4987437424460501E-2</v>
      </c>
      <c r="V145" s="54">
        <v>0.92472030612597</v>
      </c>
      <c r="W145" s="54">
        <v>7.3809019275971693E-2</v>
      </c>
      <c r="X145" s="54">
        <v>1.4706745980579399E-3</v>
      </c>
      <c r="Y145" s="54">
        <v>0.81460995886599996</v>
      </c>
      <c r="Z145" s="54">
        <v>0.18088258333886401</v>
      </c>
      <c r="AA145" s="54">
        <v>4.5074577951350597E-3</v>
      </c>
      <c r="AB145" s="54">
        <v>0.34269631582353399</v>
      </c>
      <c r="AC145" s="54">
        <v>0.30128112832710702</v>
      </c>
      <c r="AD145" s="54">
        <v>0.35602255584935699</v>
      </c>
      <c r="AE145" s="54">
        <v>0.16797744835474299</v>
      </c>
      <c r="AF145" s="54">
        <v>3.2740867304608102E-3</v>
      </c>
      <c r="AG145" s="317">
        <v>0.82874846491479504</v>
      </c>
      <c r="AH145" s="220">
        <v>1.143</v>
      </c>
      <c r="AI145" s="220">
        <v>2.2189999999999999</v>
      </c>
      <c r="AJ145" s="221">
        <v>6.5149999999999997</v>
      </c>
      <c r="AK145" s="210">
        <v>1.1759999999999999</v>
      </c>
      <c r="AL145" s="210">
        <v>2.286</v>
      </c>
      <c r="AM145" s="210">
        <v>6.516</v>
      </c>
      <c r="AN145" s="203"/>
      <c r="AO145" s="203"/>
      <c r="AP145" s="203"/>
      <c r="AQ145" s="203"/>
      <c r="AR145" s="203">
        <f t="shared" si="282"/>
        <v>0.69692727427599999</v>
      </c>
      <c r="AS145" s="203">
        <f t="shared" si="283"/>
        <v>0.8518</v>
      </c>
      <c r="AT145" s="203">
        <f t="shared" si="284"/>
        <v>1.041088886996</v>
      </c>
      <c r="AU145" s="203">
        <f t="shared" si="285"/>
        <v>1.8303545495219997</v>
      </c>
      <c r="AV145" s="203">
        <f t="shared" si="286"/>
        <v>2.2370999999999999</v>
      </c>
      <c r="AW145" s="203">
        <f t="shared" si="287"/>
        <v>2.7342333283619995</v>
      </c>
      <c r="AX145" s="203">
        <f t="shared" si="288"/>
        <v>4.4007545552340002</v>
      </c>
      <c r="AY145" s="203">
        <f t="shared" si="289"/>
        <v>5.3787000000000003</v>
      </c>
      <c r="AZ145" s="203">
        <f t="shared" si="290"/>
        <v>6.5739666547139999</v>
      </c>
      <c r="BB145" s="1" t="str">
        <f t="shared" si="247"/>
        <v>P</v>
      </c>
      <c r="BC145" s="1" t="str">
        <f t="shared" si="248"/>
        <v>NP</v>
      </c>
      <c r="BD145" s="1" t="str">
        <f t="shared" si="249"/>
        <v>NA</v>
      </c>
      <c r="BE145" s="1" t="str">
        <f t="shared" si="250"/>
        <v>NO</v>
      </c>
      <c r="BF145" s="1" t="str">
        <f t="shared" si="251"/>
        <v>NO</v>
      </c>
      <c r="BG145" s="1" t="str">
        <f t="shared" si="252"/>
        <v>NO</v>
      </c>
      <c r="BH145" s="1" t="str">
        <f t="shared" si="291"/>
        <v>NO</v>
      </c>
      <c r="BJ145" s="12">
        <v>4</v>
      </c>
      <c r="BK145" s="1" t="str">
        <f t="shared" si="254"/>
        <v>P</v>
      </c>
      <c r="BL145" s="1" t="str">
        <f t="shared" si="255"/>
        <v>NA</v>
      </c>
      <c r="BM145" s="1" t="str">
        <f t="shared" si="256"/>
        <v>NA</v>
      </c>
      <c r="BN145" s="1" t="str">
        <f t="shared" si="257"/>
        <v>NO</v>
      </c>
      <c r="BO145" s="1" t="str">
        <f t="shared" si="258"/>
        <v>NO</v>
      </c>
      <c r="BP145" s="1" t="str">
        <f t="shared" si="259"/>
        <v>NO</v>
      </c>
      <c r="BQ145" s="1" t="str">
        <f t="shared" si="260"/>
        <v>NO</v>
      </c>
      <c r="BS145" s="1" t="str">
        <f t="shared" si="261"/>
        <v>TN</v>
      </c>
      <c r="BT145" s="1" t="str">
        <f t="shared" si="262"/>
        <v>FP</v>
      </c>
      <c r="BU145" s="1" t="str">
        <f t="shared" si="263"/>
        <v>TN</v>
      </c>
      <c r="BV145" s="1" t="str">
        <f t="shared" si="264"/>
        <v>NO</v>
      </c>
      <c r="BW145" s="1" t="str">
        <f t="shared" si="265"/>
        <v>NO</v>
      </c>
      <c r="BX145" s="1" t="str">
        <f t="shared" si="266"/>
        <v>NO</v>
      </c>
      <c r="BY145" s="244" t="str">
        <f t="shared" si="267"/>
        <v>YES</v>
      </c>
      <c r="BZ145" s="244" t="str">
        <f t="shared" si="268"/>
        <v>NO</v>
      </c>
      <c r="CA145" s="244" t="str">
        <f t="shared" si="269"/>
        <v>NO</v>
      </c>
      <c r="CB145" s="244" t="str">
        <f t="shared" si="270"/>
        <v>NO</v>
      </c>
      <c r="CC145" s="244" t="str">
        <f t="shared" si="271"/>
        <v>NO</v>
      </c>
      <c r="CD145" s="244" t="str">
        <f t="shared" si="242"/>
        <v>YES</v>
      </c>
      <c r="CE145" s="1" t="str">
        <f t="shared" si="243"/>
        <v>NO</v>
      </c>
      <c r="CF145" s="1" t="str">
        <f t="shared" si="244"/>
        <v>NO</v>
      </c>
      <c r="CG145" s="1" t="str">
        <f t="shared" si="245"/>
        <v>NO</v>
      </c>
      <c r="CH145" s="1" t="str">
        <f t="shared" si="246"/>
        <v>YES</v>
      </c>
      <c r="CI145" s="244" t="str">
        <f t="shared" si="272"/>
        <v>NO</v>
      </c>
      <c r="CJ145" s="244" t="str">
        <f t="shared" si="273"/>
        <v>NO</v>
      </c>
      <c r="CK145" s="244" t="str">
        <f t="shared" si="274"/>
        <v>NO</v>
      </c>
      <c r="CL145" s="244" t="str">
        <f t="shared" si="275"/>
        <v>NO</v>
      </c>
      <c r="CM145" s="244" t="str">
        <f t="shared" si="276"/>
        <v>NO</v>
      </c>
      <c r="CN145" s="244" t="str">
        <f t="shared" si="277"/>
        <v>YES</v>
      </c>
      <c r="CO145" s="244" t="str">
        <f t="shared" si="278"/>
        <v>NO</v>
      </c>
      <c r="CP145" s="244" t="str">
        <f t="shared" si="279"/>
        <v>NO</v>
      </c>
      <c r="CQ145" s="244" t="str">
        <f t="shared" si="280"/>
        <v>NO</v>
      </c>
      <c r="CR145" s="244" t="str">
        <f t="shared" si="281"/>
        <v>YES</v>
      </c>
    </row>
    <row r="146" spans="1:96">
      <c r="A146" s="64"/>
      <c r="B146" s="15"/>
      <c r="C146" s="15"/>
      <c r="D146" s="15"/>
      <c r="E146" s="15"/>
      <c r="F146" s="15"/>
      <c r="G146" s="15"/>
      <c r="H146" s="65"/>
      <c r="I146" s="52" t="s">
        <v>16</v>
      </c>
      <c r="J146" s="54">
        <v>0.760866932868</v>
      </c>
      <c r="K146" s="54">
        <v>0.23067625117193599</v>
      </c>
      <c r="L146" s="54">
        <v>8.4568159600632003E-3</v>
      </c>
      <c r="M146" s="54">
        <v>0.76887338724968202</v>
      </c>
      <c r="N146" s="54">
        <v>2.2166558366229199E-2</v>
      </c>
      <c r="O146" s="54">
        <v>0.20896005438408799</v>
      </c>
      <c r="P146" s="54">
        <v>0.496294625191181</v>
      </c>
      <c r="Q146" s="54">
        <v>0.128475353526009</v>
      </c>
      <c r="R146" s="54">
        <v>0.37523002128280902</v>
      </c>
      <c r="S146" s="54">
        <v>0.94932900631110395</v>
      </c>
      <c r="T146" s="54">
        <v>3.5683556264434597E-2</v>
      </c>
      <c r="U146" s="54">
        <v>1.4987437424460501E-2</v>
      </c>
      <c r="V146" s="54">
        <v>0.92472030612597</v>
      </c>
      <c r="W146" s="54">
        <v>7.3809019275971693E-2</v>
      </c>
      <c r="X146" s="54">
        <v>1.4706745980579399E-3</v>
      </c>
      <c r="Y146" s="54">
        <v>0.62903547980611996</v>
      </c>
      <c r="Z146" s="54">
        <v>9.7876385507687902E-2</v>
      </c>
      <c r="AA146" s="54">
        <v>0.27308813468619098</v>
      </c>
      <c r="AB146" s="54">
        <v>0.66750533184215399</v>
      </c>
      <c r="AC146" s="54">
        <v>0.28593597496338202</v>
      </c>
      <c r="AD146" s="54">
        <v>4.6558693194463298E-2</v>
      </c>
      <c r="AE146" s="54">
        <v>0.86145901286250903</v>
      </c>
      <c r="AF146" s="54">
        <v>3.6813855242720198E-2</v>
      </c>
      <c r="AG146" s="317">
        <v>0.10172713189477001</v>
      </c>
      <c r="AH146" s="220">
        <v>1.2689999999999999</v>
      </c>
      <c r="AI146" s="220">
        <v>2.59</v>
      </c>
      <c r="AJ146" s="221">
        <v>5.5670000000000002</v>
      </c>
      <c r="AK146" s="210">
        <v>1.3160000000000001</v>
      </c>
      <c r="AL146" s="210">
        <v>2.617</v>
      </c>
      <c r="AM146" s="210">
        <v>5.5</v>
      </c>
      <c r="AN146" s="203"/>
      <c r="AO146" s="203"/>
      <c r="AP146" s="203"/>
      <c r="AQ146" s="203"/>
      <c r="AR146" s="203">
        <f t="shared" si="282"/>
        <v>0.69692727427599999</v>
      </c>
      <c r="AS146" s="203">
        <f t="shared" si="283"/>
        <v>0.8518</v>
      </c>
      <c r="AT146" s="203">
        <f t="shared" si="284"/>
        <v>1.041088886996</v>
      </c>
      <c r="AU146" s="203">
        <f t="shared" si="285"/>
        <v>1.8303545495219997</v>
      </c>
      <c r="AV146" s="203">
        <f t="shared" si="286"/>
        <v>2.2370999999999999</v>
      </c>
      <c r="AW146" s="203">
        <f t="shared" si="287"/>
        <v>2.7342333283619995</v>
      </c>
      <c r="AX146" s="203">
        <f t="shared" si="288"/>
        <v>4.4007545552340002</v>
      </c>
      <c r="AY146" s="203">
        <f t="shared" si="289"/>
        <v>5.3787000000000003</v>
      </c>
      <c r="AZ146" s="203">
        <f t="shared" si="290"/>
        <v>6.5739666547139999</v>
      </c>
      <c r="BB146" s="1" t="str">
        <f t="shared" si="247"/>
        <v>P</v>
      </c>
      <c r="BC146" s="1" t="str">
        <f t="shared" si="248"/>
        <v>NA</v>
      </c>
      <c r="BD146" s="1" t="str">
        <f t="shared" si="249"/>
        <v>NA</v>
      </c>
      <c r="BE146" s="1" t="str">
        <f t="shared" si="250"/>
        <v>NO</v>
      </c>
      <c r="BF146" s="1" t="str">
        <f t="shared" si="251"/>
        <v>NO</v>
      </c>
      <c r="BG146" s="1" t="str">
        <f t="shared" si="252"/>
        <v>NO</v>
      </c>
      <c r="BH146" s="1" t="str">
        <f t="shared" si="291"/>
        <v>NO</v>
      </c>
      <c r="BJ146" s="12">
        <v>15</v>
      </c>
      <c r="BK146" s="1" t="str">
        <f t="shared" si="254"/>
        <v>P</v>
      </c>
      <c r="BL146" s="1" t="str">
        <f t="shared" si="255"/>
        <v>NA</v>
      </c>
      <c r="BM146" s="1" t="str">
        <f t="shared" si="256"/>
        <v>NA</v>
      </c>
      <c r="BN146" s="1" t="str">
        <f t="shared" si="257"/>
        <v>NO</v>
      </c>
      <c r="BO146" s="1" t="str">
        <f t="shared" si="258"/>
        <v>NO</v>
      </c>
      <c r="BP146" s="1" t="str">
        <f t="shared" si="259"/>
        <v>NO</v>
      </c>
      <c r="BQ146" s="1" t="str">
        <f t="shared" si="260"/>
        <v>NO</v>
      </c>
      <c r="BS146" s="1" t="str">
        <f t="shared" si="261"/>
        <v>TN</v>
      </c>
      <c r="BT146" s="1" t="str">
        <f t="shared" si="262"/>
        <v>TN</v>
      </c>
      <c r="BU146" s="1" t="str">
        <f t="shared" si="263"/>
        <v>TN</v>
      </c>
      <c r="BV146" s="1" t="str">
        <f t="shared" si="264"/>
        <v>NO</v>
      </c>
      <c r="BW146" s="1" t="str">
        <f t="shared" si="265"/>
        <v>NO</v>
      </c>
      <c r="BX146" s="1" t="str">
        <f t="shared" si="266"/>
        <v>NO</v>
      </c>
      <c r="BY146" s="244" t="str">
        <f t="shared" si="267"/>
        <v>YES</v>
      </c>
      <c r="BZ146" s="244" t="str">
        <f t="shared" si="268"/>
        <v>NO</v>
      </c>
      <c r="CA146" s="244" t="str">
        <f t="shared" si="269"/>
        <v>NO</v>
      </c>
      <c r="CB146" s="244" t="str">
        <f t="shared" si="270"/>
        <v>NO</v>
      </c>
      <c r="CC146" s="244" t="str">
        <f t="shared" si="271"/>
        <v>NO</v>
      </c>
      <c r="CD146" s="244" t="str">
        <f t="shared" si="242"/>
        <v>NO</v>
      </c>
      <c r="CE146" s="1" t="str">
        <f t="shared" si="243"/>
        <v>NO</v>
      </c>
      <c r="CF146" s="1" t="str">
        <f t="shared" si="244"/>
        <v>NO</v>
      </c>
      <c r="CG146" s="1" t="str">
        <f t="shared" si="245"/>
        <v>NO</v>
      </c>
      <c r="CH146" s="1" t="str">
        <f t="shared" si="246"/>
        <v>NO</v>
      </c>
      <c r="CI146" s="244" t="str">
        <f t="shared" si="272"/>
        <v>NO</v>
      </c>
      <c r="CJ146" s="244" t="str">
        <f t="shared" si="273"/>
        <v>NO</v>
      </c>
      <c r="CK146" s="244" t="str">
        <f t="shared" si="274"/>
        <v>NO</v>
      </c>
      <c r="CL146" s="244" t="str">
        <f t="shared" si="275"/>
        <v>NO</v>
      </c>
      <c r="CM146" s="244" t="str">
        <f t="shared" si="276"/>
        <v>NO</v>
      </c>
      <c r="CN146" s="244" t="str">
        <f t="shared" si="277"/>
        <v>NO</v>
      </c>
      <c r="CO146" s="244" t="str">
        <f t="shared" si="278"/>
        <v>NO</v>
      </c>
      <c r="CP146" s="244" t="str">
        <f t="shared" si="279"/>
        <v>NO</v>
      </c>
      <c r="CQ146" s="244" t="str">
        <f t="shared" si="280"/>
        <v>NO</v>
      </c>
      <c r="CR146" s="244" t="str">
        <f t="shared" si="281"/>
        <v>NO</v>
      </c>
    </row>
    <row r="147" spans="1:96">
      <c r="A147" s="64"/>
      <c r="B147" s="15"/>
      <c r="C147" s="15"/>
      <c r="D147" s="15"/>
      <c r="E147" s="15"/>
      <c r="F147" s="15"/>
      <c r="G147" s="15"/>
      <c r="H147" s="65"/>
      <c r="I147" s="52" t="s">
        <v>17</v>
      </c>
      <c r="J147" s="54">
        <v>0.760866932868</v>
      </c>
      <c r="K147" s="54">
        <v>0.23067625117193599</v>
      </c>
      <c r="L147" s="54">
        <v>8.4568159600632003E-3</v>
      </c>
      <c r="M147" s="54">
        <v>0.56146788404792103</v>
      </c>
      <c r="N147" s="54">
        <v>0.39922252660644503</v>
      </c>
      <c r="O147" s="54">
        <v>3.9309589345632702E-2</v>
      </c>
      <c r="P147" s="54">
        <v>0.83703787944775299</v>
      </c>
      <c r="Q147" s="54">
        <v>0.10322411397113899</v>
      </c>
      <c r="R147" s="54">
        <v>5.9738006581107103E-2</v>
      </c>
      <c r="S147" s="54">
        <v>0.78727452712847001</v>
      </c>
      <c r="T147" s="54">
        <v>0.18944285966740201</v>
      </c>
      <c r="U147" s="54">
        <v>2.3282613204127001E-2</v>
      </c>
      <c r="V147" s="54">
        <v>0.84156129200408503</v>
      </c>
      <c r="W147" s="54">
        <v>6.4922990229085903E-2</v>
      </c>
      <c r="X147" s="54">
        <v>9.3515717766828196E-2</v>
      </c>
      <c r="Y147" s="54">
        <v>0.99591044183125799</v>
      </c>
      <c r="Z147" s="54">
        <v>3.11674380657922E-3</v>
      </c>
      <c r="AA147" s="54">
        <v>9.7281436216245499E-4</v>
      </c>
      <c r="AB147" s="54">
        <v>0.34269631582353399</v>
      </c>
      <c r="AC147" s="54">
        <v>0.30128112832710702</v>
      </c>
      <c r="AD147" s="54">
        <v>0.35602255584935699</v>
      </c>
      <c r="AE147" s="54">
        <v>0.381182622029895</v>
      </c>
      <c r="AF147" s="54">
        <v>0.48115641504281897</v>
      </c>
      <c r="AG147" s="317">
        <v>0.137660962927284</v>
      </c>
      <c r="AH147" s="220">
        <v>0.82</v>
      </c>
      <c r="AI147" s="220">
        <v>2.3879999999999999</v>
      </c>
      <c r="AJ147" s="221">
        <v>5.9329999999999998</v>
      </c>
      <c r="AK147" s="210">
        <v>0.85699999999999998</v>
      </c>
      <c r="AL147" s="210">
        <v>2.3610000000000002</v>
      </c>
      <c r="AM147" s="210">
        <v>5.8620000000000001</v>
      </c>
      <c r="AN147" s="203"/>
      <c r="AO147" s="203"/>
      <c r="AP147" s="203"/>
      <c r="AQ147" s="203"/>
      <c r="AR147" s="203">
        <f t="shared" si="282"/>
        <v>0.69692727427599999</v>
      </c>
      <c r="AS147" s="203">
        <f t="shared" si="283"/>
        <v>0.8518</v>
      </c>
      <c r="AT147" s="203">
        <f t="shared" si="284"/>
        <v>1.041088886996</v>
      </c>
      <c r="AU147" s="203">
        <f t="shared" si="285"/>
        <v>1.8303545495219997</v>
      </c>
      <c r="AV147" s="203">
        <f t="shared" si="286"/>
        <v>2.2370999999999999</v>
      </c>
      <c r="AW147" s="203">
        <f t="shared" si="287"/>
        <v>2.7342333283619995</v>
      </c>
      <c r="AX147" s="203">
        <f t="shared" si="288"/>
        <v>4.4007545552340002</v>
      </c>
      <c r="AY147" s="203">
        <f t="shared" si="289"/>
        <v>5.3787000000000003</v>
      </c>
      <c r="AZ147" s="203">
        <f t="shared" si="290"/>
        <v>6.5739666547139999</v>
      </c>
      <c r="BB147" s="1" t="str">
        <f t="shared" si="247"/>
        <v>NP</v>
      </c>
      <c r="BC147" s="1" t="str">
        <f t="shared" si="248"/>
        <v>NA</v>
      </c>
      <c r="BD147" s="1" t="str">
        <f t="shared" si="249"/>
        <v>NA</v>
      </c>
      <c r="BE147" s="1" t="str">
        <f t="shared" si="250"/>
        <v>NO</v>
      </c>
      <c r="BF147" s="1" t="str">
        <f t="shared" si="251"/>
        <v>NO</v>
      </c>
      <c r="BG147" s="1" t="str">
        <f t="shared" si="252"/>
        <v>NO</v>
      </c>
      <c r="BH147" s="1" t="str">
        <f t="shared" si="291"/>
        <v>YES</v>
      </c>
      <c r="BJ147" s="12">
        <v>11</v>
      </c>
      <c r="BK147" s="1" t="str">
        <f t="shared" si="254"/>
        <v>NA</v>
      </c>
      <c r="BL147" s="1" t="str">
        <f t="shared" si="255"/>
        <v>NA</v>
      </c>
      <c r="BM147" s="1" t="str">
        <f t="shared" si="256"/>
        <v>NA</v>
      </c>
      <c r="BN147" s="1" t="str">
        <f t="shared" si="257"/>
        <v>NO</v>
      </c>
      <c r="BO147" s="1" t="str">
        <f t="shared" si="258"/>
        <v>NO</v>
      </c>
      <c r="BP147" s="1" t="str">
        <f t="shared" si="259"/>
        <v>NO</v>
      </c>
      <c r="BQ147" s="1" t="str">
        <f t="shared" si="260"/>
        <v>YES</v>
      </c>
      <c r="BS147" s="1" t="str">
        <f t="shared" si="261"/>
        <v>FP</v>
      </c>
      <c r="BT147" s="1" t="str">
        <f t="shared" si="262"/>
        <v>TN</v>
      </c>
      <c r="BU147" s="1" t="str">
        <f t="shared" si="263"/>
        <v>TN</v>
      </c>
      <c r="BV147" s="1" t="str">
        <f t="shared" si="264"/>
        <v>NO</v>
      </c>
      <c r="BW147" s="1" t="str">
        <f t="shared" si="265"/>
        <v>NO</v>
      </c>
      <c r="BX147" s="1" t="str">
        <f t="shared" si="266"/>
        <v>NO</v>
      </c>
      <c r="BY147" s="244" t="str">
        <f t="shared" si="267"/>
        <v>YES</v>
      </c>
      <c r="BZ147" s="244" t="str">
        <f t="shared" si="268"/>
        <v>NO</v>
      </c>
      <c r="CA147" s="244" t="str">
        <f t="shared" si="269"/>
        <v>NO</v>
      </c>
      <c r="CB147" s="244" t="str">
        <f t="shared" si="270"/>
        <v>NO</v>
      </c>
      <c r="CC147" s="244" t="str">
        <f t="shared" si="271"/>
        <v>NO</v>
      </c>
      <c r="CD147" s="244" t="str">
        <f t="shared" si="242"/>
        <v>YES</v>
      </c>
      <c r="CE147" s="1" t="str">
        <f t="shared" si="243"/>
        <v>NO</v>
      </c>
      <c r="CF147" s="1" t="str">
        <f t="shared" si="244"/>
        <v>NO</v>
      </c>
      <c r="CG147" s="1" t="str">
        <f t="shared" si="245"/>
        <v>NO</v>
      </c>
      <c r="CH147" s="1" t="str">
        <f t="shared" si="246"/>
        <v>YES</v>
      </c>
      <c r="CI147" s="244" t="str">
        <f t="shared" si="272"/>
        <v>NO</v>
      </c>
      <c r="CJ147" s="244" t="str">
        <f t="shared" si="273"/>
        <v>NO</v>
      </c>
      <c r="CK147" s="244" t="str">
        <f t="shared" si="274"/>
        <v>NO</v>
      </c>
      <c r="CL147" s="244" t="str">
        <f t="shared" si="275"/>
        <v>NO</v>
      </c>
      <c r="CM147" s="244" t="str">
        <f t="shared" si="276"/>
        <v>NO</v>
      </c>
      <c r="CN147" s="244" t="str">
        <f t="shared" si="277"/>
        <v>YES</v>
      </c>
      <c r="CO147" s="244" t="str">
        <f t="shared" si="278"/>
        <v>NO</v>
      </c>
      <c r="CP147" s="244" t="str">
        <f t="shared" si="279"/>
        <v>NO</v>
      </c>
      <c r="CQ147" s="244" t="str">
        <f t="shared" si="280"/>
        <v>NO</v>
      </c>
      <c r="CR147" s="244" t="str">
        <f t="shared" si="281"/>
        <v>YES</v>
      </c>
    </row>
    <row r="148" spans="1:96">
      <c r="A148" s="64"/>
      <c r="B148" s="15"/>
      <c r="C148" s="15"/>
      <c r="D148" s="15"/>
      <c r="E148" s="15"/>
      <c r="F148" s="15"/>
      <c r="G148" s="15"/>
      <c r="H148" s="65"/>
      <c r="I148" s="52" t="s">
        <v>18</v>
      </c>
      <c r="J148" s="54">
        <v>0.760866932868</v>
      </c>
      <c r="K148" s="54">
        <v>0.23067625117193599</v>
      </c>
      <c r="L148" s="54">
        <v>8.4568159600632003E-3</v>
      </c>
      <c r="M148" s="54">
        <v>0.56146788404792103</v>
      </c>
      <c r="N148" s="54">
        <v>0.39922252660644503</v>
      </c>
      <c r="O148" s="54">
        <v>3.9309589345632702E-2</v>
      </c>
      <c r="P148" s="54">
        <v>0.83703787944775299</v>
      </c>
      <c r="Q148" s="54">
        <v>0.10322411397113899</v>
      </c>
      <c r="R148" s="54">
        <v>5.9738006581107103E-2</v>
      </c>
      <c r="S148" s="54">
        <v>0.94932900631110395</v>
      </c>
      <c r="T148" s="54">
        <v>3.5683556264434597E-2</v>
      </c>
      <c r="U148" s="54">
        <v>1.4987437424460501E-2</v>
      </c>
      <c r="V148" s="54">
        <v>0.92472030612597</v>
      </c>
      <c r="W148" s="54">
        <v>7.3809019275971693E-2</v>
      </c>
      <c r="X148" s="54">
        <v>1.4706745980579399E-3</v>
      </c>
      <c r="Y148" s="54">
        <v>0.81460995886599996</v>
      </c>
      <c r="Z148" s="54">
        <v>0.18088258333886401</v>
      </c>
      <c r="AA148" s="54">
        <v>4.5074577951350597E-3</v>
      </c>
      <c r="AB148" s="54">
        <v>0.27783161757708602</v>
      </c>
      <c r="AC148" s="54">
        <v>0.62153556648332198</v>
      </c>
      <c r="AD148" s="54">
        <v>0.10063281593959</v>
      </c>
      <c r="AE148" s="54">
        <v>0.381182622029895</v>
      </c>
      <c r="AF148" s="54">
        <v>0.48115641504281897</v>
      </c>
      <c r="AG148" s="317">
        <v>0.137660962927284</v>
      </c>
      <c r="AH148" s="220">
        <v>0.70799999999999996</v>
      </c>
      <c r="AI148" s="220">
        <v>2.7490000000000001</v>
      </c>
      <c r="AJ148" s="221">
        <v>5.5709999999999997</v>
      </c>
      <c r="AK148" s="210">
        <v>0.84599999999999997</v>
      </c>
      <c r="AL148" s="210">
        <v>2.298</v>
      </c>
      <c r="AM148" s="210">
        <v>5.609</v>
      </c>
      <c r="AN148" s="203"/>
      <c r="AO148" s="203"/>
      <c r="AP148" s="203"/>
      <c r="AQ148" s="203"/>
      <c r="AR148" s="203">
        <f t="shared" si="282"/>
        <v>0.69692727427599999</v>
      </c>
      <c r="AS148" s="203">
        <f t="shared" si="283"/>
        <v>0.8518</v>
      </c>
      <c r="AT148" s="203">
        <f t="shared" si="284"/>
        <v>1.041088886996</v>
      </c>
      <c r="AU148" s="203">
        <f t="shared" si="285"/>
        <v>1.8303545495219997</v>
      </c>
      <c r="AV148" s="203">
        <f t="shared" si="286"/>
        <v>2.2370999999999999</v>
      </c>
      <c r="AW148" s="203">
        <f t="shared" si="287"/>
        <v>2.7342333283619995</v>
      </c>
      <c r="AX148" s="203">
        <f t="shared" si="288"/>
        <v>4.4007545552340002</v>
      </c>
      <c r="AY148" s="203">
        <f t="shared" si="289"/>
        <v>5.3787000000000003</v>
      </c>
      <c r="AZ148" s="203">
        <f t="shared" si="290"/>
        <v>6.5739666547139999</v>
      </c>
      <c r="BB148" s="1" t="str">
        <f t="shared" si="247"/>
        <v>NP</v>
      </c>
      <c r="BC148" s="1" t="str">
        <f t="shared" si="248"/>
        <v>P</v>
      </c>
      <c r="BD148" s="1" t="str">
        <f t="shared" si="249"/>
        <v>NA</v>
      </c>
      <c r="BE148" s="1" t="str">
        <f t="shared" si="250"/>
        <v>NO</v>
      </c>
      <c r="BF148" s="1" t="str">
        <f t="shared" si="251"/>
        <v>NO</v>
      </c>
      <c r="BG148" s="1" t="str">
        <f t="shared" si="252"/>
        <v>NO</v>
      </c>
      <c r="BH148" s="1" t="str">
        <f t="shared" si="291"/>
        <v>NO</v>
      </c>
      <c r="BJ148" s="12">
        <v>27</v>
      </c>
      <c r="BK148" s="1" t="str">
        <f t="shared" si="254"/>
        <v>NP</v>
      </c>
      <c r="BL148" s="1" t="str">
        <f t="shared" si="255"/>
        <v>NA</v>
      </c>
      <c r="BM148" s="1" t="str">
        <f t="shared" si="256"/>
        <v>NA</v>
      </c>
      <c r="BN148" s="1" t="str">
        <f t="shared" si="257"/>
        <v>NO</v>
      </c>
      <c r="BO148" s="1" t="str">
        <f t="shared" si="258"/>
        <v>NO</v>
      </c>
      <c r="BP148" s="1" t="str">
        <f t="shared" si="259"/>
        <v>NO</v>
      </c>
      <c r="BQ148" s="1" t="str">
        <f t="shared" si="260"/>
        <v>YES</v>
      </c>
      <c r="BS148" s="1" t="str">
        <f t="shared" si="261"/>
        <v>TP</v>
      </c>
      <c r="BT148" s="1" t="str">
        <f t="shared" si="262"/>
        <v>TN</v>
      </c>
      <c r="BU148" s="1" t="str">
        <f t="shared" si="263"/>
        <v>TN</v>
      </c>
      <c r="BV148" s="1" t="str">
        <f t="shared" si="264"/>
        <v>NO</v>
      </c>
      <c r="BW148" s="1" t="str">
        <f t="shared" si="265"/>
        <v>NO</v>
      </c>
      <c r="BX148" s="1" t="str">
        <f t="shared" si="266"/>
        <v>YES</v>
      </c>
      <c r="BY148" s="244" t="str">
        <f t="shared" si="267"/>
        <v>YES</v>
      </c>
      <c r="BZ148" s="244" t="str">
        <f t="shared" si="268"/>
        <v>NO</v>
      </c>
      <c r="CA148" s="244" t="str">
        <f t="shared" si="269"/>
        <v>NO</v>
      </c>
      <c r="CB148" s="244" t="str">
        <f t="shared" si="270"/>
        <v>NO</v>
      </c>
      <c r="CC148" s="244" t="str">
        <f t="shared" si="271"/>
        <v>NO</v>
      </c>
      <c r="CD148" s="244" t="str">
        <f t="shared" si="242"/>
        <v>NO</v>
      </c>
      <c r="CE148" s="1" t="str">
        <f t="shared" si="243"/>
        <v>NO</v>
      </c>
      <c r="CF148" s="1" t="str">
        <f t="shared" si="244"/>
        <v>NO</v>
      </c>
      <c r="CG148" s="1" t="str">
        <f t="shared" si="245"/>
        <v>NO</v>
      </c>
      <c r="CH148" s="1" t="str">
        <f t="shared" si="246"/>
        <v>NO</v>
      </c>
      <c r="CI148" s="244" t="str">
        <f t="shared" si="272"/>
        <v>NO</v>
      </c>
      <c r="CJ148" s="244" t="str">
        <f t="shared" si="273"/>
        <v>NO</v>
      </c>
      <c r="CK148" s="244" t="str">
        <f t="shared" si="274"/>
        <v>NO</v>
      </c>
      <c r="CL148" s="244" t="str">
        <f t="shared" si="275"/>
        <v>NO</v>
      </c>
      <c r="CM148" s="244" t="str">
        <f t="shared" si="276"/>
        <v>NO</v>
      </c>
      <c r="CN148" s="244" t="str">
        <f t="shared" si="277"/>
        <v>NO</v>
      </c>
      <c r="CO148" s="244" t="str">
        <f t="shared" si="278"/>
        <v>NO</v>
      </c>
      <c r="CP148" s="244" t="str">
        <f t="shared" si="279"/>
        <v>NO</v>
      </c>
      <c r="CQ148" s="244" t="str">
        <f t="shared" si="280"/>
        <v>NO</v>
      </c>
      <c r="CR148" s="244" t="str">
        <f t="shared" si="281"/>
        <v>NO</v>
      </c>
    </row>
    <row r="149" spans="1:96">
      <c r="A149" s="64"/>
      <c r="B149" s="15"/>
      <c r="C149" s="15"/>
      <c r="D149" s="15"/>
      <c r="E149" s="15"/>
      <c r="F149" s="15"/>
      <c r="G149" s="15"/>
      <c r="H149" s="65"/>
      <c r="I149" s="52" t="s">
        <v>19</v>
      </c>
      <c r="J149" s="54">
        <v>0.760866932868</v>
      </c>
      <c r="K149" s="54">
        <v>0.23067625117193599</v>
      </c>
      <c r="L149" s="54">
        <v>8.4568159600632003E-3</v>
      </c>
      <c r="M149" s="54">
        <v>0.76887338724968202</v>
      </c>
      <c r="N149" s="54">
        <v>2.2166558366229199E-2</v>
      </c>
      <c r="O149" s="54">
        <v>0.20896005438408799</v>
      </c>
      <c r="P149" s="54">
        <v>0.496294625191181</v>
      </c>
      <c r="Q149" s="54">
        <v>0.128475353526009</v>
      </c>
      <c r="R149" s="54">
        <v>0.37523002128280902</v>
      </c>
      <c r="S149" s="54">
        <v>0.94932900631110395</v>
      </c>
      <c r="T149" s="54">
        <v>3.5683556264434597E-2</v>
      </c>
      <c r="U149" s="54">
        <v>1.4987437424460501E-2</v>
      </c>
      <c r="V149" s="54">
        <v>0.92472030612597</v>
      </c>
      <c r="W149" s="54">
        <v>7.3809019275971693E-2</v>
      </c>
      <c r="X149" s="54">
        <v>1.4706745980579399E-3</v>
      </c>
      <c r="Y149" s="54">
        <v>0.62903547980611996</v>
      </c>
      <c r="Z149" s="54">
        <v>9.7876385507687902E-2</v>
      </c>
      <c r="AA149" s="54">
        <v>0.27308813468619098</v>
      </c>
      <c r="AB149" s="54">
        <v>0.66750533184215399</v>
      </c>
      <c r="AC149" s="54">
        <v>0.28593597496338202</v>
      </c>
      <c r="AD149" s="54">
        <v>4.6558693194463298E-2</v>
      </c>
      <c r="AE149" s="54">
        <v>0.86145901286250903</v>
      </c>
      <c r="AF149" s="54">
        <v>3.6813855242720198E-2</v>
      </c>
      <c r="AG149" s="317">
        <v>0.10172713189477001</v>
      </c>
      <c r="AH149" s="220">
        <v>1.1200000000000001</v>
      </c>
      <c r="AI149" s="220">
        <v>3.0350000000000001</v>
      </c>
      <c r="AJ149" s="221">
        <v>5.407</v>
      </c>
      <c r="AK149" s="210">
        <v>1.351</v>
      </c>
      <c r="AL149" s="210">
        <v>2.673</v>
      </c>
      <c r="AM149" s="210">
        <v>5.6609999999999996</v>
      </c>
      <c r="AN149" s="203"/>
      <c r="AO149" s="203"/>
      <c r="AP149" s="203"/>
      <c r="AQ149" s="203"/>
      <c r="AR149" s="203">
        <f t="shared" si="282"/>
        <v>0.69692727427599999</v>
      </c>
      <c r="AS149" s="203">
        <f t="shared" si="283"/>
        <v>0.8518</v>
      </c>
      <c r="AT149" s="203">
        <f t="shared" si="284"/>
        <v>1.041088886996</v>
      </c>
      <c r="AU149" s="203">
        <f t="shared" si="285"/>
        <v>1.8303545495219997</v>
      </c>
      <c r="AV149" s="203">
        <f t="shared" si="286"/>
        <v>2.2370999999999999</v>
      </c>
      <c r="AW149" s="203">
        <f t="shared" si="287"/>
        <v>2.7342333283619995</v>
      </c>
      <c r="AX149" s="203">
        <f t="shared" si="288"/>
        <v>4.4007545552340002</v>
      </c>
      <c r="AY149" s="203">
        <f t="shared" si="289"/>
        <v>5.3787000000000003</v>
      </c>
      <c r="AZ149" s="203">
        <f t="shared" si="290"/>
        <v>6.5739666547139999</v>
      </c>
      <c r="BB149" s="1" t="str">
        <f t="shared" si="247"/>
        <v>P</v>
      </c>
      <c r="BC149" s="1" t="str">
        <f t="shared" si="248"/>
        <v>P</v>
      </c>
      <c r="BD149" s="1" t="str">
        <f t="shared" si="249"/>
        <v>NA</v>
      </c>
      <c r="BE149" s="1" t="str">
        <f t="shared" si="250"/>
        <v>NO</v>
      </c>
      <c r="BF149" s="1" t="str">
        <f t="shared" si="251"/>
        <v>NO</v>
      </c>
      <c r="BG149" s="1" t="str">
        <f t="shared" si="252"/>
        <v>NO</v>
      </c>
      <c r="BH149" s="1" t="str">
        <f t="shared" si="291"/>
        <v>NO</v>
      </c>
      <c r="BJ149" s="12">
        <v>14</v>
      </c>
      <c r="BK149" s="1" t="str">
        <f t="shared" si="254"/>
        <v>P</v>
      </c>
      <c r="BL149" s="1" t="str">
        <f t="shared" si="255"/>
        <v>NA</v>
      </c>
      <c r="BM149" s="1" t="str">
        <f t="shared" si="256"/>
        <v>NA</v>
      </c>
      <c r="BN149" s="1" t="str">
        <f t="shared" si="257"/>
        <v>NO</v>
      </c>
      <c r="BO149" s="1" t="str">
        <f t="shared" si="258"/>
        <v>NO</v>
      </c>
      <c r="BP149" s="1" t="str">
        <f t="shared" si="259"/>
        <v>NO</v>
      </c>
      <c r="BQ149" s="1" t="str">
        <f t="shared" si="260"/>
        <v>NO</v>
      </c>
      <c r="BS149" s="1" t="str">
        <f t="shared" si="261"/>
        <v>TN</v>
      </c>
      <c r="BT149" s="1" t="str">
        <f t="shared" si="262"/>
        <v>TN</v>
      </c>
      <c r="BU149" s="1" t="str">
        <f t="shared" si="263"/>
        <v>TN</v>
      </c>
      <c r="BV149" s="1" t="str">
        <f t="shared" si="264"/>
        <v>NO</v>
      </c>
      <c r="BW149" s="1" t="str">
        <f t="shared" si="265"/>
        <v>NO</v>
      </c>
      <c r="BX149" s="1" t="str">
        <f t="shared" si="266"/>
        <v>NO</v>
      </c>
      <c r="BY149" s="244" t="str">
        <f t="shared" si="267"/>
        <v>YES</v>
      </c>
      <c r="BZ149" s="244" t="str">
        <f t="shared" si="268"/>
        <v>NO</v>
      </c>
      <c r="CA149" s="244" t="str">
        <f t="shared" si="269"/>
        <v>NO</v>
      </c>
      <c r="CB149" s="244" t="str">
        <f t="shared" si="270"/>
        <v>NO</v>
      </c>
      <c r="CC149" s="244" t="str">
        <f t="shared" si="271"/>
        <v>NO</v>
      </c>
      <c r="CD149" s="244" t="str">
        <f t="shared" si="242"/>
        <v>NO</v>
      </c>
      <c r="CE149" s="1" t="str">
        <f t="shared" si="243"/>
        <v>NO</v>
      </c>
      <c r="CF149" s="1" t="str">
        <f t="shared" si="244"/>
        <v>NO</v>
      </c>
      <c r="CG149" s="1" t="str">
        <f t="shared" si="245"/>
        <v>NO</v>
      </c>
      <c r="CH149" s="1" t="str">
        <f t="shared" si="246"/>
        <v>NO</v>
      </c>
      <c r="CI149" s="244" t="str">
        <f t="shared" si="272"/>
        <v>NO</v>
      </c>
      <c r="CJ149" s="244" t="str">
        <f t="shared" si="273"/>
        <v>NO</v>
      </c>
      <c r="CK149" s="244" t="str">
        <f t="shared" si="274"/>
        <v>NO</v>
      </c>
      <c r="CL149" s="244" t="str">
        <f t="shared" si="275"/>
        <v>NO</v>
      </c>
      <c r="CM149" s="244" t="str">
        <f t="shared" si="276"/>
        <v>NO</v>
      </c>
      <c r="CN149" s="244" t="str">
        <f t="shared" si="277"/>
        <v>NO</v>
      </c>
      <c r="CO149" s="244" t="str">
        <f t="shared" si="278"/>
        <v>NO</v>
      </c>
      <c r="CP149" s="244" t="str">
        <f t="shared" si="279"/>
        <v>NO</v>
      </c>
      <c r="CQ149" s="244" t="str">
        <f t="shared" si="280"/>
        <v>NO</v>
      </c>
      <c r="CR149" s="244" t="str">
        <f t="shared" si="281"/>
        <v>NO</v>
      </c>
    </row>
    <row r="150" spans="1:96">
      <c r="A150" s="318"/>
      <c r="B150" s="54"/>
      <c r="C150" s="54"/>
      <c r="D150" s="54"/>
      <c r="E150" s="54"/>
      <c r="F150" s="54"/>
      <c r="G150" s="54"/>
      <c r="H150" s="317"/>
      <c r="I150" s="52" t="s">
        <v>42</v>
      </c>
      <c r="J150" s="54">
        <v>0.760866932868</v>
      </c>
      <c r="K150" s="54">
        <v>0.23067625117193599</v>
      </c>
      <c r="L150" s="54">
        <v>8.4568159600632003E-3</v>
      </c>
      <c r="M150" s="54">
        <v>0.56146788404792103</v>
      </c>
      <c r="N150" s="54">
        <v>0.39922252660644503</v>
      </c>
      <c r="O150" s="54">
        <v>3.9309589345632702E-2</v>
      </c>
      <c r="P150" s="54">
        <v>0.83703787944775299</v>
      </c>
      <c r="Q150" s="54">
        <v>0.10322411397113899</v>
      </c>
      <c r="R150" s="54">
        <v>5.9738006581107103E-2</v>
      </c>
      <c r="S150" s="54">
        <v>0.94932900631110395</v>
      </c>
      <c r="T150" s="54">
        <v>3.5683556264434597E-2</v>
      </c>
      <c r="U150" s="54">
        <v>1.4987437424460501E-2</v>
      </c>
      <c r="V150" s="54">
        <v>0.92472030612597</v>
      </c>
      <c r="W150" s="54">
        <v>7.3809019275971693E-2</v>
      </c>
      <c r="X150" s="54">
        <v>1.4706745980579399E-3</v>
      </c>
      <c r="Y150" s="54">
        <v>0.81460995886599996</v>
      </c>
      <c r="Z150" s="54">
        <v>0.18088258333886401</v>
      </c>
      <c r="AA150" s="54">
        <v>4.5074577951350597E-3</v>
      </c>
      <c r="AB150" s="54">
        <v>0.27783161757708602</v>
      </c>
      <c r="AC150" s="54">
        <v>0.62153556648332198</v>
      </c>
      <c r="AD150" s="54">
        <v>0.10063281593959</v>
      </c>
      <c r="AE150" s="54">
        <v>0.381182622029895</v>
      </c>
      <c r="AF150" s="54">
        <v>0.48115641504281897</v>
      </c>
      <c r="AG150" s="317">
        <v>0.137660962927284</v>
      </c>
      <c r="AH150" s="220">
        <v>0.88800000000000001</v>
      </c>
      <c r="AI150" s="220">
        <v>2.3620000000000001</v>
      </c>
      <c r="AJ150" s="221">
        <v>5.6109999999999998</v>
      </c>
      <c r="AK150" s="210">
        <v>0.84499999999999997</v>
      </c>
      <c r="AL150" s="210">
        <v>2.31</v>
      </c>
      <c r="AM150" s="210">
        <v>5.6120000000000001</v>
      </c>
      <c r="AN150" s="203"/>
      <c r="AO150" s="203"/>
      <c r="AP150" s="203"/>
      <c r="AQ150" s="203"/>
      <c r="AR150" s="203">
        <f t="shared" si="282"/>
        <v>0.69692727427599999</v>
      </c>
      <c r="AS150" s="203">
        <f t="shared" si="283"/>
        <v>0.8518</v>
      </c>
      <c r="AT150" s="203">
        <f t="shared" si="284"/>
        <v>1.041088886996</v>
      </c>
      <c r="AU150" s="203">
        <f t="shared" si="285"/>
        <v>1.8303545495219997</v>
      </c>
      <c r="AV150" s="203">
        <f t="shared" si="286"/>
        <v>2.2370999999999999</v>
      </c>
      <c r="AW150" s="203">
        <f t="shared" si="287"/>
        <v>2.7342333283619995</v>
      </c>
      <c r="AX150" s="203">
        <f t="shared" si="288"/>
        <v>4.4007545552340002</v>
      </c>
      <c r="AY150" s="203">
        <f t="shared" si="289"/>
        <v>5.3787000000000003</v>
      </c>
      <c r="AZ150" s="203">
        <f t="shared" si="290"/>
        <v>6.5739666547139999</v>
      </c>
      <c r="BB150" s="1" t="str">
        <f t="shared" si="247"/>
        <v>NA</v>
      </c>
      <c r="BC150" s="1" t="str">
        <f t="shared" si="248"/>
        <v>NA</v>
      </c>
      <c r="BD150" s="1" t="str">
        <f t="shared" si="249"/>
        <v>NA</v>
      </c>
      <c r="BE150" s="1" t="str">
        <f t="shared" si="250"/>
        <v>NO</v>
      </c>
      <c r="BF150" s="1" t="str">
        <f t="shared" si="251"/>
        <v>NO</v>
      </c>
      <c r="BG150" s="1" t="str">
        <f t="shared" si="252"/>
        <v>NO</v>
      </c>
      <c r="BH150" s="1" t="str">
        <f t="shared" si="291"/>
        <v>YES</v>
      </c>
      <c r="BJ150" s="12">
        <v>15</v>
      </c>
      <c r="BK150" s="1" t="str">
        <f t="shared" si="254"/>
        <v>NP</v>
      </c>
      <c r="BL150" s="1" t="str">
        <f t="shared" si="255"/>
        <v>NA</v>
      </c>
      <c r="BM150" s="1" t="str">
        <f t="shared" si="256"/>
        <v>NA</v>
      </c>
      <c r="BN150" s="1" t="str">
        <f t="shared" si="257"/>
        <v>NO</v>
      </c>
      <c r="BO150" s="1" t="str">
        <f t="shared" si="258"/>
        <v>NO</v>
      </c>
      <c r="BP150" s="1" t="str">
        <f t="shared" si="259"/>
        <v>NO</v>
      </c>
      <c r="BQ150" s="1" t="str">
        <f t="shared" si="260"/>
        <v>YES</v>
      </c>
      <c r="BS150" s="1" t="str">
        <f t="shared" si="261"/>
        <v>FN</v>
      </c>
      <c r="BT150" s="1" t="str">
        <f t="shared" si="262"/>
        <v>TN</v>
      </c>
      <c r="BU150" s="1" t="str">
        <f t="shared" si="263"/>
        <v>TN</v>
      </c>
      <c r="BV150" s="1" t="str">
        <f t="shared" si="264"/>
        <v>NO</v>
      </c>
      <c r="BW150" s="1" t="str">
        <f t="shared" si="265"/>
        <v>NO</v>
      </c>
      <c r="BX150" s="1" t="str">
        <f t="shared" si="266"/>
        <v>NO</v>
      </c>
      <c r="BY150" s="244" t="str">
        <f t="shared" si="267"/>
        <v>YES</v>
      </c>
      <c r="BZ150" s="244" t="str">
        <f t="shared" si="268"/>
        <v>NO</v>
      </c>
      <c r="CA150" s="244" t="str">
        <f t="shared" si="269"/>
        <v>NO</v>
      </c>
      <c r="CB150" s="244" t="str">
        <f t="shared" si="270"/>
        <v>NO</v>
      </c>
      <c r="CC150" s="244" t="str">
        <f t="shared" si="271"/>
        <v>NO</v>
      </c>
      <c r="CD150" s="244" t="str">
        <f t="shared" si="242"/>
        <v>YES</v>
      </c>
      <c r="CE150" s="1" t="str">
        <f t="shared" si="243"/>
        <v>NO</v>
      </c>
      <c r="CF150" s="1" t="str">
        <f t="shared" si="244"/>
        <v>NO</v>
      </c>
      <c r="CG150" s="1" t="str">
        <f t="shared" si="245"/>
        <v>NO</v>
      </c>
      <c r="CH150" s="1" t="str">
        <f t="shared" si="246"/>
        <v>YES</v>
      </c>
      <c r="CI150" s="244" t="str">
        <f t="shared" si="272"/>
        <v>YES</v>
      </c>
      <c r="CJ150" s="244" t="str">
        <f t="shared" si="273"/>
        <v>NO</v>
      </c>
      <c r="CK150" s="244" t="str">
        <f t="shared" si="274"/>
        <v>NO</v>
      </c>
      <c r="CL150" s="244" t="str">
        <f t="shared" si="275"/>
        <v>NO</v>
      </c>
      <c r="CM150" s="244" t="str">
        <f t="shared" si="276"/>
        <v>YES</v>
      </c>
      <c r="CN150" s="244" t="str">
        <f t="shared" si="277"/>
        <v>NO</v>
      </c>
      <c r="CO150" s="244" t="str">
        <f t="shared" si="278"/>
        <v>NO</v>
      </c>
      <c r="CP150" s="244" t="str">
        <f t="shared" si="279"/>
        <v>NO</v>
      </c>
      <c r="CQ150" s="244" t="str">
        <f t="shared" si="280"/>
        <v>NO</v>
      </c>
      <c r="CR150" s="244" t="str">
        <f t="shared" si="281"/>
        <v>NO</v>
      </c>
    </row>
    <row r="151" spans="1:96" ht="16.5" thickBot="1">
      <c r="A151" s="319"/>
      <c r="B151" s="59"/>
      <c r="C151" s="59"/>
      <c r="D151" s="59"/>
      <c r="E151" s="59"/>
      <c r="F151" s="59"/>
      <c r="G151" s="59"/>
      <c r="H151" s="320"/>
      <c r="I151" s="53" t="s">
        <v>43</v>
      </c>
      <c r="J151" s="59">
        <v>0.760866932868</v>
      </c>
      <c r="K151" s="59">
        <v>0.23067625117193599</v>
      </c>
      <c r="L151" s="59">
        <v>8.4568159600632003E-3</v>
      </c>
      <c r="M151" s="59">
        <v>0.76887338724968202</v>
      </c>
      <c r="N151" s="59">
        <v>2.2166558366229199E-2</v>
      </c>
      <c r="O151" s="59">
        <v>0.20896005438408799</v>
      </c>
      <c r="P151" s="59">
        <v>0.496294625191181</v>
      </c>
      <c r="Q151" s="59">
        <v>0.128475353526009</v>
      </c>
      <c r="R151" s="59">
        <v>0.37523002128280902</v>
      </c>
      <c r="S151" s="59">
        <v>0.94932900631110395</v>
      </c>
      <c r="T151" s="59">
        <v>3.5683556264434597E-2</v>
      </c>
      <c r="U151" s="59">
        <v>1.4987437424460501E-2</v>
      </c>
      <c r="V151" s="59">
        <v>0.92472030612597</v>
      </c>
      <c r="W151" s="59">
        <v>7.3809019275971693E-2</v>
      </c>
      <c r="X151" s="59">
        <v>1.4706745980579399E-3</v>
      </c>
      <c r="Y151" s="59">
        <v>0.62903547980611996</v>
      </c>
      <c r="Z151" s="59">
        <v>9.7876385507687902E-2</v>
      </c>
      <c r="AA151" s="59">
        <v>0.27308813468619098</v>
      </c>
      <c r="AB151" s="59">
        <v>0.66750533184215399</v>
      </c>
      <c r="AC151" s="59">
        <v>0.28593597496338202</v>
      </c>
      <c r="AD151" s="59">
        <v>4.6558693194463298E-2</v>
      </c>
      <c r="AE151" s="59">
        <v>0.86145901286250903</v>
      </c>
      <c r="AF151" s="59">
        <v>3.6813855242720198E-2</v>
      </c>
      <c r="AG151" s="320">
        <v>0.10172713189477001</v>
      </c>
      <c r="AH151" s="222">
        <v>1.1439999999999999</v>
      </c>
      <c r="AI151" s="222">
        <v>3.0329999999999999</v>
      </c>
      <c r="AJ151" s="223">
        <v>5.4560000000000004</v>
      </c>
      <c r="AK151" s="210">
        <v>1.28</v>
      </c>
      <c r="AL151" s="210">
        <v>2.6360000000000001</v>
      </c>
      <c r="AM151" s="210">
        <v>5.6159999999999997</v>
      </c>
      <c r="AN151" s="203"/>
      <c r="AO151" s="203"/>
      <c r="AP151" s="203"/>
      <c r="AQ151" s="203"/>
      <c r="AR151" s="203">
        <f t="shared" si="282"/>
        <v>0.69692727427599999</v>
      </c>
      <c r="AS151" s="203">
        <f t="shared" si="283"/>
        <v>0.8518</v>
      </c>
      <c r="AT151" s="203">
        <f t="shared" si="284"/>
        <v>1.041088886996</v>
      </c>
      <c r="AU151" s="203">
        <f t="shared" si="285"/>
        <v>1.8303545495219997</v>
      </c>
      <c r="AV151" s="203">
        <f t="shared" si="286"/>
        <v>2.2370999999999999</v>
      </c>
      <c r="AW151" s="203">
        <f t="shared" si="287"/>
        <v>2.7342333283619995</v>
      </c>
      <c r="AX151" s="203">
        <f t="shared" si="288"/>
        <v>4.4007545552340002</v>
      </c>
      <c r="AY151" s="203">
        <f t="shared" si="289"/>
        <v>5.3787000000000003</v>
      </c>
      <c r="AZ151" s="203">
        <f t="shared" si="290"/>
        <v>6.5739666547139999</v>
      </c>
      <c r="BB151" s="1" t="str">
        <f t="shared" si="247"/>
        <v>P</v>
      </c>
      <c r="BC151" s="1" t="str">
        <f t="shared" si="248"/>
        <v>P</v>
      </c>
      <c r="BD151" s="1" t="str">
        <f t="shared" si="249"/>
        <v>NA</v>
      </c>
      <c r="BE151" s="1" t="str">
        <f t="shared" si="250"/>
        <v>NO</v>
      </c>
      <c r="BF151" s="1" t="str">
        <f t="shared" si="251"/>
        <v>NO</v>
      </c>
      <c r="BG151" s="1" t="str">
        <f t="shared" si="252"/>
        <v>NO</v>
      </c>
      <c r="BH151" s="1" t="str">
        <f t="shared" si="291"/>
        <v>NO</v>
      </c>
      <c r="BJ151" s="12">
        <v>21</v>
      </c>
      <c r="BK151" s="1" t="str">
        <f t="shared" si="254"/>
        <v>P</v>
      </c>
      <c r="BL151" s="1" t="str">
        <f t="shared" si="255"/>
        <v>NA</v>
      </c>
      <c r="BM151" s="1" t="str">
        <f t="shared" si="256"/>
        <v>NA</v>
      </c>
      <c r="BN151" s="1" t="str">
        <f t="shared" si="257"/>
        <v>NO</v>
      </c>
      <c r="BO151" s="1" t="str">
        <f t="shared" si="258"/>
        <v>NO</v>
      </c>
      <c r="BP151" s="1" t="str">
        <f t="shared" si="259"/>
        <v>NO</v>
      </c>
      <c r="BQ151" s="1" t="str">
        <f t="shared" si="260"/>
        <v>NO</v>
      </c>
      <c r="BS151" s="1" t="str">
        <f t="shared" si="261"/>
        <v>TN</v>
      </c>
      <c r="BT151" s="1" t="str">
        <f t="shared" si="262"/>
        <v>TN</v>
      </c>
      <c r="BU151" s="1" t="str">
        <f t="shared" si="263"/>
        <v>TN</v>
      </c>
      <c r="BV151" s="1" t="str">
        <f t="shared" si="264"/>
        <v>NO</v>
      </c>
      <c r="BW151" s="1" t="str">
        <f t="shared" si="265"/>
        <v>NO</v>
      </c>
      <c r="BX151" s="1" t="str">
        <f t="shared" si="266"/>
        <v>NO</v>
      </c>
      <c r="BY151" s="244" t="str">
        <f t="shared" si="267"/>
        <v>YES</v>
      </c>
      <c r="BZ151" s="244" t="str">
        <f t="shared" si="268"/>
        <v>NO</v>
      </c>
      <c r="CA151" s="244" t="str">
        <f t="shared" si="269"/>
        <v>NO</v>
      </c>
      <c r="CB151" s="244" t="str">
        <f t="shared" si="270"/>
        <v>NO</v>
      </c>
      <c r="CC151" s="244" t="str">
        <f t="shared" si="271"/>
        <v>NO</v>
      </c>
      <c r="CD151" s="244" t="str">
        <f t="shared" si="242"/>
        <v>NO</v>
      </c>
      <c r="CE151" s="1" t="str">
        <f t="shared" si="243"/>
        <v>NO</v>
      </c>
      <c r="CF151" s="1" t="str">
        <f t="shared" si="244"/>
        <v>NO</v>
      </c>
      <c r="CG151" s="1" t="str">
        <f t="shared" si="245"/>
        <v>NO</v>
      </c>
      <c r="CH151" s="1" t="str">
        <f t="shared" si="246"/>
        <v>NO</v>
      </c>
      <c r="CI151" s="244" t="str">
        <f t="shared" si="272"/>
        <v>NO</v>
      </c>
      <c r="CJ151" s="244" t="str">
        <f t="shared" si="273"/>
        <v>NO</v>
      </c>
      <c r="CK151" s="244" t="str">
        <f t="shared" si="274"/>
        <v>NO</v>
      </c>
      <c r="CL151" s="244" t="str">
        <f t="shared" si="275"/>
        <v>NO</v>
      </c>
      <c r="CM151" s="244" t="str">
        <f t="shared" si="276"/>
        <v>NO</v>
      </c>
      <c r="CN151" s="244" t="str">
        <f t="shared" si="277"/>
        <v>NO</v>
      </c>
      <c r="CO151" s="244" t="str">
        <f t="shared" si="278"/>
        <v>NO</v>
      </c>
      <c r="CP151" s="244" t="str">
        <f t="shared" si="279"/>
        <v>NO</v>
      </c>
      <c r="CQ151" s="244" t="str">
        <f t="shared" si="280"/>
        <v>NO</v>
      </c>
      <c r="CR151" s="244" t="str">
        <f t="shared" si="281"/>
        <v>NO</v>
      </c>
    </row>
    <row r="152" spans="1:96">
      <c r="A152" s="61">
        <v>10</v>
      </c>
      <c r="B152" s="62">
        <v>120</v>
      </c>
      <c r="C152" s="62">
        <v>2</v>
      </c>
      <c r="D152" s="62">
        <v>0.5</v>
      </c>
      <c r="E152" s="62">
        <v>2789515</v>
      </c>
      <c r="F152" s="62">
        <v>46.491916666666661</v>
      </c>
      <c r="G152" s="62">
        <v>10</v>
      </c>
      <c r="H152" s="63">
        <v>8.3333333333333321</v>
      </c>
      <c r="I152" s="60" t="s">
        <v>12</v>
      </c>
      <c r="J152" s="56">
        <v>0.72403541727906495</v>
      </c>
      <c r="K152" s="56">
        <v>0.27090874769740297</v>
      </c>
      <c r="L152" s="56">
        <v>5.05583502353113E-3</v>
      </c>
      <c r="M152" s="56">
        <v>0.31791050150683597</v>
      </c>
      <c r="N152" s="56">
        <v>0.180137550576706</v>
      </c>
      <c r="O152" s="56">
        <v>0.50195194791645603</v>
      </c>
      <c r="P152" s="56">
        <v>8.3708832983574996E-2</v>
      </c>
      <c r="Q152" s="56">
        <v>0.67746579154892395</v>
      </c>
      <c r="R152" s="56">
        <v>0.23882537546749999</v>
      </c>
      <c r="S152" s="56">
        <v>0.84984446834751104</v>
      </c>
      <c r="T152" s="56">
        <v>6.4840902704110998E-2</v>
      </c>
      <c r="U152" s="56">
        <v>8.53146289483772E-2</v>
      </c>
      <c r="V152" s="56">
        <v>0.52166231601164903</v>
      </c>
      <c r="W152" s="56">
        <v>0.30132329013234199</v>
      </c>
      <c r="X152" s="56">
        <v>0.17701439385600701</v>
      </c>
      <c r="Y152" s="56">
        <v>0.88734601095891097</v>
      </c>
      <c r="Z152" s="56">
        <v>6.4296503223806298E-2</v>
      </c>
      <c r="AA152" s="56">
        <v>4.8357485817282601E-2</v>
      </c>
      <c r="AB152" s="56">
        <v>6.0284223248385803E-2</v>
      </c>
      <c r="AC152" s="56">
        <v>0.34565326030527999</v>
      </c>
      <c r="AD152" s="56">
        <v>0.59406251644633301</v>
      </c>
      <c r="AE152" s="56">
        <v>0.81295253437057102</v>
      </c>
      <c r="AF152" s="56">
        <v>9.3428765060392799E-2</v>
      </c>
      <c r="AG152" s="316">
        <v>9.3618700569035193E-2</v>
      </c>
      <c r="AH152" s="218">
        <v>1.0469999999999999</v>
      </c>
      <c r="AI152" s="218">
        <v>2.625</v>
      </c>
      <c r="AJ152" s="219">
        <v>6.3789999999999996</v>
      </c>
      <c r="AK152" s="210">
        <v>1.306</v>
      </c>
      <c r="AL152" s="210">
        <v>2.601</v>
      </c>
      <c r="AM152" s="210">
        <v>6.2</v>
      </c>
      <c r="AN152" s="203">
        <v>1.2084999999999999</v>
      </c>
      <c r="AO152" s="203">
        <v>2.7267999999999999</v>
      </c>
      <c r="AP152" s="203">
        <v>5.8274999999999997</v>
      </c>
      <c r="AQ152" s="203"/>
      <c r="AR152" s="203">
        <f>$AN$25*0.81818182</f>
        <v>0.98877272946999983</v>
      </c>
      <c r="AS152" s="203">
        <f>$AN$25</f>
        <v>1.2084999999999999</v>
      </c>
      <c r="AT152" s="203">
        <f>$AN$25*1.22222222</f>
        <v>1.4770555528699998</v>
      </c>
      <c r="AU152" s="203">
        <f>$AO$25*0.81818182</f>
        <v>2.2310181867759997</v>
      </c>
      <c r="AV152" s="203">
        <f>$AO$25</f>
        <v>2.7267999999999999</v>
      </c>
      <c r="AW152" s="203">
        <f>$AO$25*1.22222222</f>
        <v>3.3327555494959995</v>
      </c>
      <c r="AX152" s="203">
        <f>$AP$25*0.81818182</f>
        <v>4.7679545560499994</v>
      </c>
      <c r="AY152" s="203">
        <f>$AP$25</f>
        <v>5.8274999999999997</v>
      </c>
      <c r="AZ152" s="203">
        <f>$AP$25*1.22222222</f>
        <v>7.1224999870499994</v>
      </c>
      <c r="BB152" s="1" t="str">
        <f t="shared" si="247"/>
        <v>NP</v>
      </c>
      <c r="BC152" s="1" t="str">
        <f t="shared" si="248"/>
        <v>NP</v>
      </c>
      <c r="BD152" s="1" t="str">
        <f t="shared" si="249"/>
        <v>NA</v>
      </c>
      <c r="BE152" s="1" t="str">
        <f t="shared" si="250"/>
        <v>NO</v>
      </c>
      <c r="BF152" s="1" t="str">
        <f t="shared" si="251"/>
        <v>NO</v>
      </c>
      <c r="BG152" s="1" t="str">
        <f t="shared" si="252"/>
        <v>NO</v>
      </c>
      <c r="BH152" s="1" t="str">
        <f>IF(OR(BB152="P",BC152="P",BD152="P"),"NO","YES")</f>
        <v>YES</v>
      </c>
      <c r="BJ152" s="1">
        <v>7</v>
      </c>
      <c r="BK152" s="1" t="str">
        <f t="shared" si="254"/>
        <v>NA</v>
      </c>
      <c r="BL152" s="1" t="str">
        <f t="shared" si="255"/>
        <v>NP</v>
      </c>
      <c r="BM152" s="1" t="str">
        <f t="shared" si="256"/>
        <v>NA</v>
      </c>
      <c r="BN152" s="1" t="str">
        <f t="shared" si="257"/>
        <v>NO</v>
      </c>
      <c r="BO152" s="1" t="str">
        <f t="shared" si="258"/>
        <v>NO</v>
      </c>
      <c r="BP152" s="1" t="str">
        <f t="shared" si="259"/>
        <v>NO</v>
      </c>
      <c r="BQ152" s="1" t="str">
        <f t="shared" si="260"/>
        <v>YES</v>
      </c>
      <c r="BS152" s="1" t="str">
        <f t="shared" si="261"/>
        <v>FP</v>
      </c>
      <c r="BT152" s="1" t="str">
        <f t="shared" si="262"/>
        <v>TP</v>
      </c>
      <c r="BU152" s="1" t="str">
        <f t="shared" si="263"/>
        <v>TN</v>
      </c>
      <c r="BV152" s="1" t="str">
        <f t="shared" si="264"/>
        <v>NO</v>
      </c>
      <c r="BW152" s="1" t="str">
        <f t="shared" si="265"/>
        <v>NO</v>
      </c>
      <c r="BX152" s="1" t="str">
        <f t="shared" si="266"/>
        <v>YES</v>
      </c>
      <c r="BY152" s="244" t="str">
        <f t="shared" si="267"/>
        <v>YES</v>
      </c>
      <c r="BZ152" s="244" t="str">
        <f t="shared" si="268"/>
        <v>NO</v>
      </c>
      <c r="CA152" s="244" t="str">
        <f t="shared" si="269"/>
        <v>NO</v>
      </c>
      <c r="CB152" s="244" t="str">
        <f t="shared" si="270"/>
        <v>NO</v>
      </c>
      <c r="CC152" s="244" t="str">
        <f t="shared" si="271"/>
        <v>NO</v>
      </c>
      <c r="CD152" s="244" t="str">
        <f t="shared" si="242"/>
        <v>YES</v>
      </c>
      <c r="CE152" s="1" t="str">
        <f t="shared" si="243"/>
        <v>NO</v>
      </c>
      <c r="CF152" s="1" t="str">
        <f t="shared" si="244"/>
        <v>NO</v>
      </c>
      <c r="CG152" s="1" t="str">
        <f t="shared" si="245"/>
        <v>NO</v>
      </c>
      <c r="CH152" s="1" t="str">
        <f t="shared" si="246"/>
        <v>YES</v>
      </c>
      <c r="CI152" s="244" t="str">
        <f t="shared" si="272"/>
        <v>NO</v>
      </c>
      <c r="CJ152" s="244" t="str">
        <f t="shared" si="273"/>
        <v>NO</v>
      </c>
      <c r="CK152" s="244" t="str">
        <f t="shared" si="274"/>
        <v>NO</v>
      </c>
      <c r="CL152" s="244" t="str">
        <f t="shared" si="275"/>
        <v>NO</v>
      </c>
      <c r="CM152" s="244" t="str">
        <f t="shared" si="276"/>
        <v>NO</v>
      </c>
      <c r="CN152" s="244" t="str">
        <f t="shared" si="277"/>
        <v>YES</v>
      </c>
      <c r="CO152" s="244" t="str">
        <f t="shared" si="278"/>
        <v>NO</v>
      </c>
      <c r="CP152" s="244" t="str">
        <f t="shared" si="279"/>
        <v>NO</v>
      </c>
      <c r="CQ152" s="244" t="str">
        <f t="shared" si="280"/>
        <v>NO</v>
      </c>
      <c r="CR152" s="244" t="str">
        <f t="shared" si="281"/>
        <v>YES</v>
      </c>
    </row>
    <row r="153" spans="1:96">
      <c r="A153" s="64"/>
      <c r="B153" s="15"/>
      <c r="C153" s="15"/>
      <c r="D153" s="15"/>
      <c r="E153" s="15"/>
      <c r="F153" s="15"/>
      <c r="G153" s="15"/>
      <c r="H153" s="65"/>
      <c r="I153" s="52" t="s">
        <v>13</v>
      </c>
      <c r="J153" s="54">
        <v>0.519071414888853</v>
      </c>
      <c r="K153" s="54">
        <v>0.185431970714763</v>
      </c>
      <c r="L153" s="54">
        <v>0.29549661439638297</v>
      </c>
      <c r="M153" s="54">
        <v>0.35855186292834501</v>
      </c>
      <c r="N153" s="54">
        <v>0.62135933212028904</v>
      </c>
      <c r="O153" s="54">
        <v>2.0088804951364399E-2</v>
      </c>
      <c r="P153" s="54">
        <v>0.56664406775465903</v>
      </c>
      <c r="Q153" s="54">
        <v>0.37199034259346803</v>
      </c>
      <c r="R153" s="54">
        <v>6.1365589651871999E-2</v>
      </c>
      <c r="S153" s="54">
        <v>0.23387872360100501</v>
      </c>
      <c r="T153" s="54">
        <v>7.7530805840003103E-2</v>
      </c>
      <c r="U153" s="54">
        <v>0.68859047055899103</v>
      </c>
      <c r="V153" s="54">
        <v>0.50825035299941201</v>
      </c>
      <c r="W153" s="54">
        <v>0.44262379165805199</v>
      </c>
      <c r="X153" s="54">
        <v>4.9125855342535198E-2</v>
      </c>
      <c r="Y153" s="54">
        <v>0.77226084898312997</v>
      </c>
      <c r="Z153" s="54">
        <v>0.220181124689413</v>
      </c>
      <c r="AA153" s="54">
        <v>7.55802632745516E-3</v>
      </c>
      <c r="AB153" s="54">
        <v>6.0284223248385803E-2</v>
      </c>
      <c r="AC153" s="54">
        <v>0.34565326030527999</v>
      </c>
      <c r="AD153" s="54">
        <v>0.59406251644633301</v>
      </c>
      <c r="AE153" s="54">
        <v>0.81295253437057102</v>
      </c>
      <c r="AF153" s="54">
        <v>9.3428765060392799E-2</v>
      </c>
      <c r="AG153" s="317">
        <v>9.3618700569035193E-2</v>
      </c>
      <c r="AH153" s="220">
        <v>2.4140000000000001</v>
      </c>
      <c r="AI153" s="220">
        <v>2.3940000000000001</v>
      </c>
      <c r="AJ153" s="221">
        <v>6.29</v>
      </c>
      <c r="AK153" s="210">
        <v>2.0939999999999999</v>
      </c>
      <c r="AL153" s="210">
        <v>2.9020000000000001</v>
      </c>
      <c r="AM153" s="210">
        <v>6.8040000000000003</v>
      </c>
      <c r="AN153" s="203"/>
      <c r="AO153" s="203"/>
      <c r="AP153" s="203"/>
      <c r="AQ153" s="203"/>
      <c r="AR153" s="203">
        <f t="shared" ref="AR153:AR161" si="292">$AN$25*0.81818182</f>
        <v>0.98877272946999983</v>
      </c>
      <c r="AS153" s="203">
        <f t="shared" ref="AS153:AS161" si="293">$AN$25</f>
        <v>1.2084999999999999</v>
      </c>
      <c r="AT153" s="203">
        <f t="shared" ref="AT153:AT161" si="294">$AN$25*1.22222222</f>
        <v>1.4770555528699998</v>
      </c>
      <c r="AU153" s="203">
        <f t="shared" ref="AU153:AU161" si="295">$AO$25*0.81818182</f>
        <v>2.2310181867759997</v>
      </c>
      <c r="AV153" s="203">
        <f t="shared" ref="AV153:AV161" si="296">$AO$25</f>
        <v>2.7267999999999999</v>
      </c>
      <c r="AW153" s="203">
        <f t="shared" ref="AW153:AW161" si="297">$AO$25*1.22222222</f>
        <v>3.3327555494959995</v>
      </c>
      <c r="AX153" s="203">
        <f t="shared" ref="AX153:AX161" si="298">$AP$25*0.81818182</f>
        <v>4.7679545560499994</v>
      </c>
      <c r="AY153" s="203">
        <f t="shared" ref="AY153:AY161" si="299">$AP$25</f>
        <v>5.8274999999999997</v>
      </c>
      <c r="AZ153" s="203">
        <f t="shared" ref="AZ153:AZ161" si="300">$AP$25*1.22222222</f>
        <v>7.1224999870499994</v>
      </c>
      <c r="BB153" s="1" t="str">
        <f t="shared" si="247"/>
        <v>P</v>
      </c>
      <c r="BC153" s="1" t="str">
        <f t="shared" si="248"/>
        <v>NP</v>
      </c>
      <c r="BD153" s="1" t="str">
        <f t="shared" si="249"/>
        <v>NA</v>
      </c>
      <c r="BE153" s="1" t="str">
        <f t="shared" si="250"/>
        <v>NO</v>
      </c>
      <c r="BF153" s="1" t="str">
        <f t="shared" si="251"/>
        <v>NO</v>
      </c>
      <c r="BG153" s="1" t="str">
        <f t="shared" si="252"/>
        <v>NO</v>
      </c>
      <c r="BH153" s="1" t="str">
        <f t="shared" ref="BH153:BH161" si="301">IF(OR(BB153="P",BC153="P",BD153="P"),"NO","YES")</f>
        <v>NO</v>
      </c>
      <c r="BJ153" s="1">
        <v>5</v>
      </c>
      <c r="BK153" s="1" t="str">
        <f t="shared" si="254"/>
        <v>P</v>
      </c>
      <c r="BL153" s="1" t="str">
        <f t="shared" si="255"/>
        <v>NA</v>
      </c>
      <c r="BM153" s="1" t="str">
        <f t="shared" si="256"/>
        <v>NA</v>
      </c>
      <c r="BN153" s="1" t="str">
        <f t="shared" si="257"/>
        <v>NO</v>
      </c>
      <c r="BO153" s="1" t="str">
        <f t="shared" si="258"/>
        <v>NO</v>
      </c>
      <c r="BP153" s="1" t="str">
        <f t="shared" si="259"/>
        <v>NO</v>
      </c>
      <c r="BQ153" s="1" t="str">
        <f t="shared" si="260"/>
        <v>NO</v>
      </c>
      <c r="BS153" s="1" t="str">
        <f t="shared" si="261"/>
        <v>TN</v>
      </c>
      <c r="BT153" s="1" t="str">
        <f t="shared" si="262"/>
        <v>FP</v>
      </c>
      <c r="BU153" s="1" t="str">
        <f t="shared" si="263"/>
        <v>TN</v>
      </c>
      <c r="BV153" s="1" t="str">
        <f t="shared" si="264"/>
        <v>NO</v>
      </c>
      <c r="BW153" s="1" t="str">
        <f t="shared" si="265"/>
        <v>NO</v>
      </c>
      <c r="BX153" s="1" t="str">
        <f t="shared" si="266"/>
        <v>NO</v>
      </c>
      <c r="BY153" s="244" t="str">
        <f t="shared" si="267"/>
        <v>YES</v>
      </c>
      <c r="BZ153" s="244" t="str">
        <f t="shared" si="268"/>
        <v>NO</v>
      </c>
      <c r="CA153" s="244" t="str">
        <f t="shared" si="269"/>
        <v>NO</v>
      </c>
      <c r="CB153" s="244" t="str">
        <f t="shared" si="270"/>
        <v>NO</v>
      </c>
      <c r="CC153" s="244" t="str">
        <f t="shared" si="271"/>
        <v>NO</v>
      </c>
      <c r="CD153" s="244" t="str">
        <f t="shared" si="242"/>
        <v>YES</v>
      </c>
      <c r="CE153" s="1" t="str">
        <f t="shared" si="243"/>
        <v>NO</v>
      </c>
      <c r="CF153" s="1" t="str">
        <f t="shared" si="244"/>
        <v>NO</v>
      </c>
      <c r="CG153" s="1" t="str">
        <f t="shared" si="245"/>
        <v>NO</v>
      </c>
      <c r="CH153" s="1" t="str">
        <f t="shared" si="246"/>
        <v>YES</v>
      </c>
      <c r="CI153" s="244" t="str">
        <f t="shared" si="272"/>
        <v>NO</v>
      </c>
      <c r="CJ153" s="244" t="str">
        <f t="shared" si="273"/>
        <v>NO</v>
      </c>
      <c r="CK153" s="244" t="str">
        <f t="shared" si="274"/>
        <v>NO</v>
      </c>
      <c r="CL153" s="244" t="str">
        <f t="shared" si="275"/>
        <v>NO</v>
      </c>
      <c r="CM153" s="244" t="str">
        <f t="shared" si="276"/>
        <v>NO</v>
      </c>
      <c r="CN153" s="244" t="str">
        <f t="shared" si="277"/>
        <v>YES</v>
      </c>
      <c r="CO153" s="244" t="str">
        <f t="shared" si="278"/>
        <v>NO</v>
      </c>
      <c r="CP153" s="244" t="str">
        <f t="shared" si="279"/>
        <v>NO</v>
      </c>
      <c r="CQ153" s="244" t="str">
        <f t="shared" si="280"/>
        <v>NO</v>
      </c>
      <c r="CR153" s="244" t="str">
        <f t="shared" si="281"/>
        <v>YES</v>
      </c>
    </row>
    <row r="154" spans="1:96">
      <c r="A154" s="64"/>
      <c r="B154" s="15"/>
      <c r="C154" s="15"/>
      <c r="D154" s="15"/>
      <c r="E154" s="15"/>
      <c r="F154" s="15"/>
      <c r="G154" s="15"/>
      <c r="H154" s="65"/>
      <c r="I154" s="52" t="s">
        <v>14</v>
      </c>
      <c r="J154" s="54">
        <v>0.519071414888853</v>
      </c>
      <c r="K154" s="54">
        <v>0.185431970714763</v>
      </c>
      <c r="L154" s="54">
        <v>0.29549661439638297</v>
      </c>
      <c r="M154" s="54">
        <v>0.59499672999076603</v>
      </c>
      <c r="N154" s="54">
        <v>0.203120251586689</v>
      </c>
      <c r="O154" s="54">
        <v>0.201883018422544</v>
      </c>
      <c r="P154" s="54">
        <v>0.88801136966389504</v>
      </c>
      <c r="Q154" s="54">
        <v>4.7373476317066399E-2</v>
      </c>
      <c r="R154" s="54">
        <v>6.4615154019037793E-2</v>
      </c>
      <c r="S154" s="54">
        <v>0.34598826820876299</v>
      </c>
      <c r="T154" s="54">
        <v>0.34779745637396697</v>
      </c>
      <c r="U154" s="54">
        <v>0.30621427541726898</v>
      </c>
      <c r="V154" s="54">
        <v>8.8169729883362302E-2</v>
      </c>
      <c r="W154" s="54">
        <v>0.68063357650051404</v>
      </c>
      <c r="X154" s="54">
        <v>0.231196693616122</v>
      </c>
      <c r="Y154" s="54">
        <v>0.92745291212450998</v>
      </c>
      <c r="Z154" s="54">
        <v>3.5493839343522203E-2</v>
      </c>
      <c r="AA154" s="54">
        <v>3.7053248531967203E-2</v>
      </c>
      <c r="AB154" s="54">
        <v>0.76395650828172701</v>
      </c>
      <c r="AC154" s="54">
        <v>0.172580402009363</v>
      </c>
      <c r="AD154" s="54">
        <v>6.3463089708909695E-2</v>
      </c>
      <c r="AE154" s="54">
        <v>0.81295253437057102</v>
      </c>
      <c r="AF154" s="54">
        <v>9.3428765060392799E-2</v>
      </c>
      <c r="AG154" s="317">
        <v>9.3618700569035193E-2</v>
      </c>
      <c r="AH154" s="220">
        <v>1.431</v>
      </c>
      <c r="AI154" s="220">
        <v>2.94</v>
      </c>
      <c r="AJ154" s="221">
        <v>5.6989999999999998</v>
      </c>
      <c r="AK154" s="210">
        <v>1.8140000000000001</v>
      </c>
      <c r="AL154" s="210">
        <v>3.2959999999999998</v>
      </c>
      <c r="AM154" s="210">
        <v>6.2560000000000002</v>
      </c>
      <c r="AN154" s="203"/>
      <c r="AO154" s="203"/>
      <c r="AP154" s="203"/>
      <c r="AQ154" s="203"/>
      <c r="AR154" s="203">
        <f t="shared" si="292"/>
        <v>0.98877272946999983</v>
      </c>
      <c r="AS154" s="203">
        <f t="shared" si="293"/>
        <v>1.2084999999999999</v>
      </c>
      <c r="AT154" s="203">
        <f t="shared" si="294"/>
        <v>1.4770555528699998</v>
      </c>
      <c r="AU154" s="203">
        <f t="shared" si="295"/>
        <v>2.2310181867759997</v>
      </c>
      <c r="AV154" s="203">
        <f t="shared" si="296"/>
        <v>2.7267999999999999</v>
      </c>
      <c r="AW154" s="203">
        <f t="shared" si="297"/>
        <v>3.3327555494959995</v>
      </c>
      <c r="AX154" s="203">
        <f t="shared" si="298"/>
        <v>4.7679545560499994</v>
      </c>
      <c r="AY154" s="203">
        <f t="shared" si="299"/>
        <v>5.8274999999999997</v>
      </c>
      <c r="AZ154" s="203">
        <f t="shared" si="300"/>
        <v>7.1224999870499994</v>
      </c>
      <c r="BB154" s="1" t="str">
        <f t="shared" si="247"/>
        <v>NA</v>
      </c>
      <c r="BC154" s="1" t="str">
        <f t="shared" si="248"/>
        <v>NA</v>
      </c>
      <c r="BD154" s="1" t="str">
        <f t="shared" si="249"/>
        <v>NP</v>
      </c>
      <c r="BE154" s="1" t="str">
        <f t="shared" si="250"/>
        <v>NO</v>
      </c>
      <c r="BF154" s="1" t="str">
        <f t="shared" si="251"/>
        <v>NO</v>
      </c>
      <c r="BG154" s="1" t="str">
        <f t="shared" si="252"/>
        <v>NO</v>
      </c>
      <c r="BH154" s="1" t="str">
        <f t="shared" si="301"/>
        <v>YES</v>
      </c>
      <c r="BJ154" s="1">
        <v>5</v>
      </c>
      <c r="BK154" s="1" t="str">
        <f t="shared" si="254"/>
        <v>P</v>
      </c>
      <c r="BL154" s="1" t="str">
        <f t="shared" si="255"/>
        <v>NA</v>
      </c>
      <c r="BM154" s="1" t="str">
        <f t="shared" si="256"/>
        <v>NA</v>
      </c>
      <c r="BN154" s="1" t="str">
        <f t="shared" si="257"/>
        <v>NO</v>
      </c>
      <c r="BO154" s="1" t="str">
        <f t="shared" si="258"/>
        <v>NO</v>
      </c>
      <c r="BP154" s="1" t="str">
        <f t="shared" si="259"/>
        <v>NO</v>
      </c>
      <c r="BQ154" s="1" t="str">
        <f t="shared" si="260"/>
        <v>NO</v>
      </c>
      <c r="BS154" s="1" t="str">
        <f t="shared" si="261"/>
        <v>TN</v>
      </c>
      <c r="BT154" s="1" t="str">
        <f t="shared" si="262"/>
        <v>TN</v>
      </c>
      <c r="BU154" s="1" t="str">
        <f t="shared" si="263"/>
        <v>FP</v>
      </c>
      <c r="BV154" s="1" t="str">
        <f t="shared" si="264"/>
        <v>NO</v>
      </c>
      <c r="BW154" s="1" t="str">
        <f t="shared" si="265"/>
        <v>NO</v>
      </c>
      <c r="BX154" s="1" t="str">
        <f t="shared" si="266"/>
        <v>NO</v>
      </c>
      <c r="BY154" s="244" t="str">
        <f t="shared" si="267"/>
        <v>YES</v>
      </c>
      <c r="BZ154" s="244" t="str">
        <f t="shared" si="268"/>
        <v>NO</v>
      </c>
      <c r="CA154" s="244" t="str">
        <f t="shared" si="269"/>
        <v>NO</v>
      </c>
      <c r="CB154" s="244" t="str">
        <f t="shared" si="270"/>
        <v>NO</v>
      </c>
      <c r="CC154" s="244" t="str">
        <f t="shared" si="271"/>
        <v>NO</v>
      </c>
      <c r="CD154" s="244" t="str">
        <f t="shared" si="242"/>
        <v>YES</v>
      </c>
      <c r="CE154" s="1" t="str">
        <f t="shared" si="243"/>
        <v>NO</v>
      </c>
      <c r="CF154" s="1" t="str">
        <f t="shared" si="244"/>
        <v>NO</v>
      </c>
      <c r="CG154" s="1" t="str">
        <f t="shared" si="245"/>
        <v>NO</v>
      </c>
      <c r="CH154" s="1" t="str">
        <f t="shared" si="246"/>
        <v>YES</v>
      </c>
      <c r="CI154" s="244" t="str">
        <f t="shared" si="272"/>
        <v>NO</v>
      </c>
      <c r="CJ154" s="244" t="str">
        <f t="shared" si="273"/>
        <v>NO</v>
      </c>
      <c r="CK154" s="244" t="str">
        <f t="shared" si="274"/>
        <v>NO</v>
      </c>
      <c r="CL154" s="244" t="str">
        <f t="shared" si="275"/>
        <v>NO</v>
      </c>
      <c r="CM154" s="244" t="str">
        <f t="shared" si="276"/>
        <v>NO</v>
      </c>
      <c r="CN154" s="244" t="str">
        <f t="shared" si="277"/>
        <v>YES</v>
      </c>
      <c r="CO154" s="244" t="str">
        <f t="shared" si="278"/>
        <v>NO</v>
      </c>
      <c r="CP154" s="244" t="str">
        <f t="shared" si="279"/>
        <v>NO</v>
      </c>
      <c r="CQ154" s="244" t="str">
        <f t="shared" si="280"/>
        <v>NO</v>
      </c>
      <c r="CR154" s="244" t="str">
        <f t="shared" si="281"/>
        <v>YES</v>
      </c>
    </row>
    <row r="155" spans="1:96">
      <c r="A155" s="64"/>
      <c r="B155" s="15"/>
      <c r="C155" s="15"/>
      <c r="D155" s="15"/>
      <c r="E155" s="15"/>
      <c r="F155" s="15"/>
      <c r="G155" s="15"/>
      <c r="H155" s="65"/>
      <c r="I155" s="52" t="s">
        <v>15</v>
      </c>
      <c r="J155" s="54">
        <v>0.72403541727906495</v>
      </c>
      <c r="K155" s="54">
        <v>0.27090874769740297</v>
      </c>
      <c r="L155" s="54">
        <v>5.05583502353113E-3</v>
      </c>
      <c r="M155" s="54">
        <v>0.31791050150683597</v>
      </c>
      <c r="N155" s="54">
        <v>0.180137550576706</v>
      </c>
      <c r="O155" s="54">
        <v>0.50195194791645603</v>
      </c>
      <c r="P155" s="54">
        <v>8.3708832983574996E-2</v>
      </c>
      <c r="Q155" s="54">
        <v>0.67746579154892395</v>
      </c>
      <c r="R155" s="54">
        <v>0.23882537546749999</v>
      </c>
      <c r="S155" s="54">
        <v>0.61327182987296303</v>
      </c>
      <c r="T155" s="54">
        <v>0.15267188742301499</v>
      </c>
      <c r="U155" s="54">
        <v>0.23405628270402101</v>
      </c>
      <c r="V155" s="54">
        <v>0.50825035299941201</v>
      </c>
      <c r="W155" s="54">
        <v>0.44262379165805199</v>
      </c>
      <c r="X155" s="54">
        <v>4.9125855342535198E-2</v>
      </c>
      <c r="Y155" s="54">
        <v>0.77226084898312997</v>
      </c>
      <c r="Z155" s="54">
        <v>0.220181124689413</v>
      </c>
      <c r="AA155" s="54">
        <v>7.55802632745516E-3</v>
      </c>
      <c r="AB155" s="54">
        <v>6.0284223248385803E-2</v>
      </c>
      <c r="AC155" s="54">
        <v>0.34565326030527999</v>
      </c>
      <c r="AD155" s="54">
        <v>0.59406251644633301</v>
      </c>
      <c r="AE155" s="54">
        <v>0.81295253437057102</v>
      </c>
      <c r="AF155" s="54">
        <v>9.3428765060392799E-2</v>
      </c>
      <c r="AG155" s="317">
        <v>9.3618700569035193E-2</v>
      </c>
      <c r="AH155" s="220">
        <v>1.506</v>
      </c>
      <c r="AI155" s="220">
        <v>2.4540000000000002</v>
      </c>
      <c r="AJ155" s="221">
        <v>6.4340000000000002</v>
      </c>
      <c r="AK155" s="210">
        <v>1.407</v>
      </c>
      <c r="AL155" s="210">
        <v>2.3380000000000001</v>
      </c>
      <c r="AM155" s="210">
        <v>6.1779999999999999</v>
      </c>
      <c r="AN155" s="203"/>
      <c r="AO155" s="203"/>
      <c r="AP155" s="203"/>
      <c r="AQ155" s="203"/>
      <c r="AR155" s="203">
        <f t="shared" si="292"/>
        <v>0.98877272946999983</v>
      </c>
      <c r="AS155" s="203">
        <f t="shared" si="293"/>
        <v>1.2084999999999999</v>
      </c>
      <c r="AT155" s="203">
        <f t="shared" si="294"/>
        <v>1.4770555528699998</v>
      </c>
      <c r="AU155" s="203">
        <f t="shared" si="295"/>
        <v>2.2310181867759997</v>
      </c>
      <c r="AV155" s="203">
        <f t="shared" si="296"/>
        <v>2.7267999999999999</v>
      </c>
      <c r="AW155" s="203">
        <f t="shared" si="297"/>
        <v>3.3327555494959995</v>
      </c>
      <c r="AX155" s="203">
        <f t="shared" si="298"/>
        <v>4.7679545560499994</v>
      </c>
      <c r="AY155" s="203">
        <f t="shared" si="299"/>
        <v>5.8274999999999997</v>
      </c>
      <c r="AZ155" s="203">
        <f t="shared" si="300"/>
        <v>7.1224999870499994</v>
      </c>
      <c r="BB155" s="1" t="str">
        <f t="shared" si="247"/>
        <v>P</v>
      </c>
      <c r="BC155" s="1" t="str">
        <f t="shared" si="248"/>
        <v>NP</v>
      </c>
      <c r="BD155" s="1" t="str">
        <f t="shared" si="249"/>
        <v>NA</v>
      </c>
      <c r="BE155" s="1" t="str">
        <f t="shared" si="250"/>
        <v>NO</v>
      </c>
      <c r="BF155" s="1" t="str">
        <f t="shared" si="251"/>
        <v>NO</v>
      </c>
      <c r="BG155" s="1" t="str">
        <f t="shared" si="252"/>
        <v>NO</v>
      </c>
      <c r="BH155" s="1" t="str">
        <f t="shared" si="301"/>
        <v>NO</v>
      </c>
      <c r="BJ155" s="1">
        <v>15</v>
      </c>
      <c r="BK155" s="1" t="str">
        <f t="shared" si="254"/>
        <v>NA</v>
      </c>
      <c r="BL155" s="1" t="str">
        <f t="shared" si="255"/>
        <v>NP</v>
      </c>
      <c r="BM155" s="1" t="str">
        <f t="shared" si="256"/>
        <v>NA</v>
      </c>
      <c r="BN155" s="1" t="str">
        <f t="shared" si="257"/>
        <v>NO</v>
      </c>
      <c r="BO155" s="1" t="str">
        <f t="shared" si="258"/>
        <v>NO</v>
      </c>
      <c r="BP155" s="1" t="str">
        <f t="shared" si="259"/>
        <v>NO</v>
      </c>
      <c r="BQ155" s="1" t="str">
        <f t="shared" si="260"/>
        <v>YES</v>
      </c>
      <c r="BS155" s="1" t="str">
        <f t="shared" si="261"/>
        <v>TN</v>
      </c>
      <c r="BT155" s="1" t="str">
        <f t="shared" si="262"/>
        <v>TP</v>
      </c>
      <c r="BU155" s="1" t="str">
        <f t="shared" si="263"/>
        <v>TN</v>
      </c>
      <c r="BV155" s="1" t="str">
        <f t="shared" si="264"/>
        <v>NO</v>
      </c>
      <c r="BW155" s="1" t="str">
        <f t="shared" si="265"/>
        <v>NO</v>
      </c>
      <c r="BX155" s="1" t="str">
        <f t="shared" si="266"/>
        <v>YES</v>
      </c>
      <c r="BY155" s="244" t="str">
        <f t="shared" si="267"/>
        <v>YES</v>
      </c>
      <c r="BZ155" s="244" t="str">
        <f t="shared" si="268"/>
        <v>NO</v>
      </c>
      <c r="CA155" s="244" t="str">
        <f t="shared" si="269"/>
        <v>NO</v>
      </c>
      <c r="CB155" s="244" t="str">
        <f t="shared" si="270"/>
        <v>NO</v>
      </c>
      <c r="CC155" s="244" t="str">
        <f t="shared" si="271"/>
        <v>NO</v>
      </c>
      <c r="CD155" s="244" t="str">
        <f t="shared" si="242"/>
        <v>NO</v>
      </c>
      <c r="CE155" s="1" t="str">
        <f t="shared" si="243"/>
        <v>NO</v>
      </c>
      <c r="CF155" s="1" t="str">
        <f t="shared" si="244"/>
        <v>NO</v>
      </c>
      <c r="CG155" s="1" t="str">
        <f t="shared" si="245"/>
        <v>NO</v>
      </c>
      <c r="CH155" s="1" t="str">
        <f t="shared" si="246"/>
        <v>NO</v>
      </c>
      <c r="CI155" s="244" t="str">
        <f t="shared" si="272"/>
        <v>NO</v>
      </c>
      <c r="CJ155" s="244" t="str">
        <f t="shared" si="273"/>
        <v>NO</v>
      </c>
      <c r="CK155" s="244" t="str">
        <f t="shared" si="274"/>
        <v>NO</v>
      </c>
      <c r="CL155" s="244" t="str">
        <f t="shared" si="275"/>
        <v>NO</v>
      </c>
      <c r="CM155" s="244" t="str">
        <f t="shared" si="276"/>
        <v>NO</v>
      </c>
      <c r="CN155" s="244" t="str">
        <f t="shared" si="277"/>
        <v>NO</v>
      </c>
      <c r="CO155" s="244" t="str">
        <f t="shared" si="278"/>
        <v>NO</v>
      </c>
      <c r="CP155" s="244" t="str">
        <f t="shared" si="279"/>
        <v>NO</v>
      </c>
      <c r="CQ155" s="244" t="str">
        <f t="shared" si="280"/>
        <v>NO</v>
      </c>
      <c r="CR155" s="244" t="str">
        <f t="shared" si="281"/>
        <v>NO</v>
      </c>
    </row>
    <row r="156" spans="1:96">
      <c r="A156" s="64"/>
      <c r="B156" s="15"/>
      <c r="C156" s="15"/>
      <c r="D156" s="15"/>
      <c r="E156" s="15"/>
      <c r="F156" s="15"/>
      <c r="G156" s="15"/>
      <c r="H156" s="65"/>
      <c r="I156" s="52" t="s">
        <v>16</v>
      </c>
      <c r="J156" s="54">
        <v>0.519071414888853</v>
      </c>
      <c r="K156" s="54">
        <v>0.185431970714763</v>
      </c>
      <c r="L156" s="54">
        <v>0.29549661439638297</v>
      </c>
      <c r="M156" s="54">
        <v>0.59499672999076603</v>
      </c>
      <c r="N156" s="54">
        <v>0.203120251586689</v>
      </c>
      <c r="O156" s="54">
        <v>0.201883018422544</v>
      </c>
      <c r="P156" s="54">
        <v>0.56664406775465903</v>
      </c>
      <c r="Q156" s="54">
        <v>0.37199034259346803</v>
      </c>
      <c r="R156" s="54">
        <v>6.1365589651871999E-2</v>
      </c>
      <c r="S156" s="54">
        <v>0.61327182987296303</v>
      </c>
      <c r="T156" s="54">
        <v>0.15267188742301499</v>
      </c>
      <c r="U156" s="54">
        <v>0.23405628270402101</v>
      </c>
      <c r="V156" s="54">
        <v>0.67160854027502803</v>
      </c>
      <c r="W156" s="54">
        <v>0.18547943004377501</v>
      </c>
      <c r="X156" s="54">
        <v>0.14291202968119601</v>
      </c>
      <c r="Y156" s="54">
        <v>0.62372505298274605</v>
      </c>
      <c r="Z156" s="54">
        <v>8.3961404451405305E-2</v>
      </c>
      <c r="AA156" s="54">
        <v>0.29231354256584702</v>
      </c>
      <c r="AB156" s="54">
        <v>0.76395650828172701</v>
      </c>
      <c r="AC156" s="54">
        <v>0.172580402009363</v>
      </c>
      <c r="AD156" s="54">
        <v>6.3463089708909695E-2</v>
      </c>
      <c r="AE156" s="54">
        <v>0.81295253437057102</v>
      </c>
      <c r="AF156" s="54">
        <v>9.3428765060392799E-2</v>
      </c>
      <c r="AG156" s="317">
        <v>9.3618700569035193E-2</v>
      </c>
      <c r="AH156" s="220">
        <v>2.0139999999999998</v>
      </c>
      <c r="AI156" s="220">
        <v>2.8210000000000002</v>
      </c>
      <c r="AJ156" s="221">
        <v>5.7309999999999999</v>
      </c>
      <c r="AK156" s="210">
        <v>1.8819999999999999</v>
      </c>
      <c r="AL156" s="210">
        <v>3.5720000000000001</v>
      </c>
      <c r="AM156" s="210">
        <v>6.4729999999999999</v>
      </c>
      <c r="AN156" s="203"/>
      <c r="AO156" s="203"/>
      <c r="AP156" s="203"/>
      <c r="AQ156" s="203"/>
      <c r="AR156" s="203">
        <f t="shared" si="292"/>
        <v>0.98877272946999983</v>
      </c>
      <c r="AS156" s="203">
        <f t="shared" si="293"/>
        <v>1.2084999999999999</v>
      </c>
      <c r="AT156" s="203">
        <f t="shared" si="294"/>
        <v>1.4770555528699998</v>
      </c>
      <c r="AU156" s="203">
        <f t="shared" si="295"/>
        <v>2.2310181867759997</v>
      </c>
      <c r="AV156" s="203">
        <f t="shared" si="296"/>
        <v>2.7267999999999999</v>
      </c>
      <c r="AW156" s="203">
        <f t="shared" si="297"/>
        <v>3.3327555494959995</v>
      </c>
      <c r="AX156" s="203">
        <f t="shared" si="298"/>
        <v>4.7679545560499994</v>
      </c>
      <c r="AY156" s="203">
        <f t="shared" si="299"/>
        <v>5.8274999999999997</v>
      </c>
      <c r="AZ156" s="203">
        <f t="shared" si="300"/>
        <v>7.1224999870499994</v>
      </c>
      <c r="BB156" s="1" t="str">
        <f t="shared" si="247"/>
        <v>P</v>
      </c>
      <c r="BC156" s="1" t="str">
        <f t="shared" si="248"/>
        <v>NA</v>
      </c>
      <c r="BD156" s="1" t="str">
        <f t="shared" si="249"/>
        <v>NP</v>
      </c>
      <c r="BE156" s="1" t="str">
        <f t="shared" si="250"/>
        <v>NO</v>
      </c>
      <c r="BF156" s="1" t="str">
        <f t="shared" si="251"/>
        <v>NO</v>
      </c>
      <c r="BG156" s="1" t="str">
        <f t="shared" si="252"/>
        <v>NO</v>
      </c>
      <c r="BH156" s="1" t="str">
        <f t="shared" si="301"/>
        <v>NO</v>
      </c>
      <c r="BJ156" s="1">
        <v>15</v>
      </c>
      <c r="BK156" s="1" t="str">
        <f t="shared" si="254"/>
        <v>P</v>
      </c>
      <c r="BL156" s="1" t="str">
        <f t="shared" si="255"/>
        <v>P</v>
      </c>
      <c r="BM156" s="1" t="str">
        <f t="shared" si="256"/>
        <v>NA</v>
      </c>
      <c r="BN156" s="1" t="str">
        <f t="shared" si="257"/>
        <v>NO</v>
      </c>
      <c r="BO156" s="1" t="str">
        <f t="shared" si="258"/>
        <v>NO</v>
      </c>
      <c r="BP156" s="1" t="str">
        <f t="shared" si="259"/>
        <v>NO</v>
      </c>
      <c r="BQ156" s="1" t="str">
        <f t="shared" si="260"/>
        <v>NO</v>
      </c>
      <c r="BS156" s="1" t="str">
        <f t="shared" si="261"/>
        <v>TN</v>
      </c>
      <c r="BT156" s="1" t="str">
        <f t="shared" si="262"/>
        <v>TN</v>
      </c>
      <c r="BU156" s="1" t="str">
        <f t="shared" si="263"/>
        <v>FP</v>
      </c>
      <c r="BV156" s="1" t="str">
        <f t="shared" si="264"/>
        <v>NO</v>
      </c>
      <c r="BW156" s="1" t="str">
        <f t="shared" si="265"/>
        <v>NO</v>
      </c>
      <c r="BX156" s="1" t="str">
        <f t="shared" si="266"/>
        <v>NO</v>
      </c>
      <c r="BY156" s="244" t="str">
        <f t="shared" si="267"/>
        <v>YES</v>
      </c>
      <c r="BZ156" s="244" t="str">
        <f t="shared" si="268"/>
        <v>NO</v>
      </c>
      <c r="CA156" s="244" t="str">
        <f t="shared" si="269"/>
        <v>NO</v>
      </c>
      <c r="CB156" s="244" t="str">
        <f t="shared" si="270"/>
        <v>NO</v>
      </c>
      <c r="CC156" s="244" t="str">
        <f t="shared" si="271"/>
        <v>NO</v>
      </c>
      <c r="CD156" s="244" t="str">
        <f t="shared" si="242"/>
        <v>YES</v>
      </c>
      <c r="CE156" s="1" t="str">
        <f t="shared" si="243"/>
        <v>NO</v>
      </c>
      <c r="CF156" s="1" t="str">
        <f t="shared" si="244"/>
        <v>NO</v>
      </c>
      <c r="CG156" s="1" t="str">
        <f t="shared" si="245"/>
        <v>NO</v>
      </c>
      <c r="CH156" s="1" t="str">
        <f t="shared" si="246"/>
        <v>YES</v>
      </c>
      <c r="CI156" s="244" t="str">
        <f t="shared" si="272"/>
        <v>NO</v>
      </c>
      <c r="CJ156" s="244" t="str">
        <f t="shared" si="273"/>
        <v>NO</v>
      </c>
      <c r="CK156" s="244" t="str">
        <f t="shared" si="274"/>
        <v>NO</v>
      </c>
      <c r="CL156" s="244" t="str">
        <f t="shared" si="275"/>
        <v>NO</v>
      </c>
      <c r="CM156" s="244" t="str">
        <f t="shared" si="276"/>
        <v>NO</v>
      </c>
      <c r="CN156" s="244" t="str">
        <f t="shared" si="277"/>
        <v>YES</v>
      </c>
      <c r="CO156" s="244" t="str">
        <f t="shared" si="278"/>
        <v>NO</v>
      </c>
      <c r="CP156" s="244" t="str">
        <f t="shared" si="279"/>
        <v>NO</v>
      </c>
      <c r="CQ156" s="244" t="str">
        <f t="shared" si="280"/>
        <v>NO</v>
      </c>
      <c r="CR156" s="244" t="str">
        <f t="shared" si="281"/>
        <v>YES</v>
      </c>
    </row>
    <row r="157" spans="1:96">
      <c r="A157" s="64"/>
      <c r="B157" s="15"/>
      <c r="C157" s="15"/>
      <c r="D157" s="15"/>
      <c r="E157" s="15"/>
      <c r="F157" s="15"/>
      <c r="G157" s="15"/>
      <c r="H157" s="65"/>
      <c r="I157" s="52" t="s">
        <v>17</v>
      </c>
      <c r="J157" s="54">
        <v>0.519071414888853</v>
      </c>
      <c r="K157" s="54">
        <v>0.185431970714763</v>
      </c>
      <c r="L157" s="54">
        <v>0.29549661439638297</v>
      </c>
      <c r="M157" s="54">
        <v>0.35855186292834501</v>
      </c>
      <c r="N157" s="54">
        <v>0.62135933212028904</v>
      </c>
      <c r="O157" s="54">
        <v>2.0088804951364399E-2</v>
      </c>
      <c r="P157" s="54">
        <v>0.56664406775465903</v>
      </c>
      <c r="Q157" s="54">
        <v>0.37199034259346803</v>
      </c>
      <c r="R157" s="54">
        <v>6.1365589651871999E-2</v>
      </c>
      <c r="S157" s="54">
        <v>0.23387872360100501</v>
      </c>
      <c r="T157" s="54">
        <v>7.7530805840003103E-2</v>
      </c>
      <c r="U157" s="54">
        <v>0.68859047055899103</v>
      </c>
      <c r="V157" s="54">
        <v>0.50825035299941201</v>
      </c>
      <c r="W157" s="54">
        <v>0.44262379165805199</v>
      </c>
      <c r="X157" s="54">
        <v>4.9125855342535198E-2</v>
      </c>
      <c r="Y157" s="54">
        <v>0.77226084898312997</v>
      </c>
      <c r="Z157" s="54">
        <v>0.220181124689413</v>
      </c>
      <c r="AA157" s="54">
        <v>7.55802632745516E-3</v>
      </c>
      <c r="AB157" s="54">
        <v>0.10375422599756801</v>
      </c>
      <c r="AC157" s="54">
        <v>0.48736132421823097</v>
      </c>
      <c r="AD157" s="54">
        <v>0.40888444978419902</v>
      </c>
      <c r="AE157" s="54">
        <v>0.75216176010720603</v>
      </c>
      <c r="AF157" s="54">
        <v>0.18842493092093199</v>
      </c>
      <c r="AG157" s="317">
        <v>5.9413308971860403E-2</v>
      </c>
      <c r="AH157" s="220">
        <v>2.3239999999999998</v>
      </c>
      <c r="AI157" s="220">
        <v>2.4140000000000001</v>
      </c>
      <c r="AJ157" s="221">
        <v>6.1020000000000003</v>
      </c>
      <c r="AK157" s="210">
        <v>2.1040000000000001</v>
      </c>
      <c r="AL157" s="210">
        <v>2.9140000000000001</v>
      </c>
      <c r="AM157" s="210">
        <v>6.444</v>
      </c>
      <c r="AN157" s="203"/>
      <c r="AO157" s="203"/>
      <c r="AP157" s="203"/>
      <c r="AQ157" s="203"/>
      <c r="AR157" s="203">
        <f t="shared" si="292"/>
        <v>0.98877272946999983</v>
      </c>
      <c r="AS157" s="203">
        <f t="shared" si="293"/>
        <v>1.2084999999999999</v>
      </c>
      <c r="AT157" s="203">
        <f t="shared" si="294"/>
        <v>1.4770555528699998</v>
      </c>
      <c r="AU157" s="203">
        <f t="shared" si="295"/>
        <v>2.2310181867759997</v>
      </c>
      <c r="AV157" s="203">
        <f t="shared" si="296"/>
        <v>2.7267999999999999</v>
      </c>
      <c r="AW157" s="203">
        <f t="shared" si="297"/>
        <v>3.3327555494959995</v>
      </c>
      <c r="AX157" s="203">
        <f t="shared" si="298"/>
        <v>4.7679545560499994</v>
      </c>
      <c r="AY157" s="203">
        <f t="shared" si="299"/>
        <v>5.8274999999999997</v>
      </c>
      <c r="AZ157" s="203">
        <f t="shared" si="300"/>
        <v>7.1224999870499994</v>
      </c>
      <c r="BB157" s="1" t="str">
        <f t="shared" si="247"/>
        <v>P</v>
      </c>
      <c r="BC157" s="1" t="str">
        <f t="shared" si="248"/>
        <v>NP</v>
      </c>
      <c r="BD157" s="1" t="str">
        <f t="shared" si="249"/>
        <v>NA</v>
      </c>
      <c r="BE157" s="1" t="str">
        <f t="shared" si="250"/>
        <v>NO</v>
      </c>
      <c r="BF157" s="1" t="str">
        <f t="shared" si="251"/>
        <v>NO</v>
      </c>
      <c r="BG157" s="1" t="str">
        <f t="shared" si="252"/>
        <v>NO</v>
      </c>
      <c r="BH157" s="1" t="str">
        <f t="shared" si="301"/>
        <v>NO</v>
      </c>
      <c r="BJ157" s="1">
        <v>20</v>
      </c>
      <c r="BK157" s="1" t="str">
        <f t="shared" si="254"/>
        <v>P</v>
      </c>
      <c r="BL157" s="1" t="str">
        <f t="shared" si="255"/>
        <v>NA</v>
      </c>
      <c r="BM157" s="1" t="str">
        <f t="shared" si="256"/>
        <v>NA</v>
      </c>
      <c r="BN157" s="1" t="str">
        <f t="shared" si="257"/>
        <v>NO</v>
      </c>
      <c r="BO157" s="1" t="str">
        <f t="shared" si="258"/>
        <v>NO</v>
      </c>
      <c r="BP157" s="1" t="str">
        <f t="shared" si="259"/>
        <v>NO</v>
      </c>
      <c r="BQ157" s="1" t="str">
        <f t="shared" si="260"/>
        <v>NO</v>
      </c>
      <c r="BS157" s="1" t="str">
        <f t="shared" si="261"/>
        <v>TN</v>
      </c>
      <c r="BT157" s="1" t="str">
        <f t="shared" si="262"/>
        <v>FP</v>
      </c>
      <c r="BU157" s="1" t="str">
        <f t="shared" si="263"/>
        <v>TN</v>
      </c>
      <c r="BV157" s="1" t="str">
        <f t="shared" si="264"/>
        <v>NO</v>
      </c>
      <c r="BW157" s="1" t="str">
        <f t="shared" si="265"/>
        <v>NO</v>
      </c>
      <c r="BX157" s="1" t="str">
        <f t="shared" si="266"/>
        <v>NO</v>
      </c>
      <c r="BY157" s="244" t="str">
        <f t="shared" si="267"/>
        <v>YES</v>
      </c>
      <c r="BZ157" s="244" t="str">
        <f t="shared" si="268"/>
        <v>NO</v>
      </c>
      <c r="CA157" s="244" t="str">
        <f t="shared" si="269"/>
        <v>NO</v>
      </c>
      <c r="CB157" s="244" t="str">
        <f t="shared" si="270"/>
        <v>NO</v>
      </c>
      <c r="CC157" s="244" t="str">
        <f t="shared" si="271"/>
        <v>NO</v>
      </c>
      <c r="CD157" s="244" t="str">
        <f t="shared" si="242"/>
        <v>YES</v>
      </c>
      <c r="CE157" s="1" t="str">
        <f t="shared" si="243"/>
        <v>NO</v>
      </c>
      <c r="CF157" s="1" t="str">
        <f t="shared" si="244"/>
        <v>NO</v>
      </c>
      <c r="CG157" s="1" t="str">
        <f t="shared" si="245"/>
        <v>NO</v>
      </c>
      <c r="CH157" s="1" t="str">
        <f t="shared" si="246"/>
        <v>YES</v>
      </c>
      <c r="CI157" s="244" t="str">
        <f t="shared" si="272"/>
        <v>NO</v>
      </c>
      <c r="CJ157" s="244" t="str">
        <f t="shared" si="273"/>
        <v>NO</v>
      </c>
      <c r="CK157" s="244" t="str">
        <f t="shared" si="274"/>
        <v>NO</v>
      </c>
      <c r="CL157" s="244" t="str">
        <f t="shared" si="275"/>
        <v>NO</v>
      </c>
      <c r="CM157" s="244" t="str">
        <f t="shared" si="276"/>
        <v>NO</v>
      </c>
      <c r="CN157" s="244" t="str">
        <f t="shared" si="277"/>
        <v>YES</v>
      </c>
      <c r="CO157" s="244" t="str">
        <f t="shared" si="278"/>
        <v>NO</v>
      </c>
      <c r="CP157" s="244" t="str">
        <f t="shared" si="279"/>
        <v>NO</v>
      </c>
      <c r="CQ157" s="244" t="str">
        <f t="shared" si="280"/>
        <v>NO</v>
      </c>
      <c r="CR157" s="244" t="str">
        <f t="shared" si="281"/>
        <v>YES</v>
      </c>
    </row>
    <row r="158" spans="1:96">
      <c r="A158" s="64"/>
      <c r="B158" s="15"/>
      <c r="C158" s="15"/>
      <c r="D158" s="15"/>
      <c r="E158" s="15"/>
      <c r="F158" s="15"/>
      <c r="G158" s="15"/>
      <c r="H158" s="65"/>
      <c r="I158" s="52" t="s">
        <v>18</v>
      </c>
      <c r="J158" s="54">
        <v>0.72403541727906495</v>
      </c>
      <c r="K158" s="54">
        <v>0.27090874769740297</v>
      </c>
      <c r="L158" s="54">
        <v>5.05583502353113E-3</v>
      </c>
      <c r="M158" s="54">
        <v>0.31791050150683597</v>
      </c>
      <c r="N158" s="54">
        <v>0.180137550576706</v>
      </c>
      <c r="O158" s="54">
        <v>0.50195194791645603</v>
      </c>
      <c r="P158" s="54">
        <v>8.3708832983574996E-2</v>
      </c>
      <c r="Q158" s="54">
        <v>0.67746579154892395</v>
      </c>
      <c r="R158" s="54">
        <v>0.23882537546749999</v>
      </c>
      <c r="S158" s="54">
        <v>0.84984446834751104</v>
      </c>
      <c r="T158" s="54">
        <v>6.4840902704110998E-2</v>
      </c>
      <c r="U158" s="54">
        <v>8.53146289483772E-2</v>
      </c>
      <c r="V158" s="54">
        <v>0.50825035299941201</v>
      </c>
      <c r="W158" s="54">
        <v>0.44262379165805199</v>
      </c>
      <c r="X158" s="54">
        <v>4.9125855342535198E-2</v>
      </c>
      <c r="Y158" s="54">
        <v>0.77226084898312997</v>
      </c>
      <c r="Z158" s="54">
        <v>0.220181124689413</v>
      </c>
      <c r="AA158" s="54">
        <v>7.55802632745516E-3</v>
      </c>
      <c r="AB158" s="54">
        <v>0.10375422599756801</v>
      </c>
      <c r="AC158" s="54">
        <v>0.48736132421823097</v>
      </c>
      <c r="AD158" s="54">
        <v>0.40888444978419902</v>
      </c>
      <c r="AE158" s="54">
        <v>0.75216176010720603</v>
      </c>
      <c r="AF158" s="54">
        <v>0.18842493092093199</v>
      </c>
      <c r="AG158" s="317">
        <v>5.9413308971860403E-2</v>
      </c>
      <c r="AH158" s="220">
        <v>1.0840000000000001</v>
      </c>
      <c r="AI158" s="220">
        <v>2.556</v>
      </c>
      <c r="AJ158" s="221">
        <v>5.98</v>
      </c>
      <c r="AK158" s="210">
        <v>1.3520000000000001</v>
      </c>
      <c r="AL158" s="210">
        <v>2.5270000000000001</v>
      </c>
      <c r="AM158" s="210">
        <v>5.9939999999999998</v>
      </c>
      <c r="AN158" s="203"/>
      <c r="AO158" s="203"/>
      <c r="AP158" s="203"/>
      <c r="AQ158" s="203"/>
      <c r="AR158" s="203">
        <f t="shared" si="292"/>
        <v>0.98877272946999983</v>
      </c>
      <c r="AS158" s="203">
        <f t="shared" si="293"/>
        <v>1.2084999999999999</v>
      </c>
      <c r="AT158" s="203">
        <f t="shared" si="294"/>
        <v>1.4770555528699998</v>
      </c>
      <c r="AU158" s="203">
        <f t="shared" si="295"/>
        <v>2.2310181867759997</v>
      </c>
      <c r="AV158" s="203">
        <f t="shared" si="296"/>
        <v>2.7267999999999999</v>
      </c>
      <c r="AW158" s="203">
        <f t="shared" si="297"/>
        <v>3.3327555494959995</v>
      </c>
      <c r="AX158" s="203">
        <f t="shared" si="298"/>
        <v>4.7679545560499994</v>
      </c>
      <c r="AY158" s="203">
        <f t="shared" si="299"/>
        <v>5.8274999999999997</v>
      </c>
      <c r="AZ158" s="203">
        <f t="shared" si="300"/>
        <v>7.1224999870499994</v>
      </c>
      <c r="BB158" s="1" t="str">
        <f t="shared" si="247"/>
        <v>NP</v>
      </c>
      <c r="BC158" s="1" t="str">
        <f t="shared" si="248"/>
        <v>NP</v>
      </c>
      <c r="BD158" s="1" t="str">
        <f t="shared" si="249"/>
        <v>NA</v>
      </c>
      <c r="BE158" s="1" t="str">
        <f t="shared" si="250"/>
        <v>NO</v>
      </c>
      <c r="BF158" s="1" t="str">
        <f t="shared" si="251"/>
        <v>NO</v>
      </c>
      <c r="BG158" s="1" t="str">
        <f t="shared" si="252"/>
        <v>NO</v>
      </c>
      <c r="BH158" s="1" t="str">
        <f t="shared" si="301"/>
        <v>YES</v>
      </c>
      <c r="BJ158" s="1">
        <v>14</v>
      </c>
      <c r="BK158" s="1" t="str">
        <f t="shared" si="254"/>
        <v>NA</v>
      </c>
      <c r="BL158" s="1" t="str">
        <f t="shared" si="255"/>
        <v>NP</v>
      </c>
      <c r="BM158" s="1" t="str">
        <f t="shared" si="256"/>
        <v>NA</v>
      </c>
      <c r="BN158" s="1" t="str">
        <f t="shared" si="257"/>
        <v>NO</v>
      </c>
      <c r="BO158" s="1" t="str">
        <f t="shared" si="258"/>
        <v>NO</v>
      </c>
      <c r="BP158" s="1" t="str">
        <f t="shared" si="259"/>
        <v>NO</v>
      </c>
      <c r="BQ158" s="1" t="str">
        <f t="shared" si="260"/>
        <v>YES</v>
      </c>
      <c r="BS158" s="1" t="str">
        <f t="shared" si="261"/>
        <v>FP</v>
      </c>
      <c r="BT158" s="1" t="str">
        <f t="shared" si="262"/>
        <v>TP</v>
      </c>
      <c r="BU158" s="1" t="str">
        <f t="shared" si="263"/>
        <v>TN</v>
      </c>
      <c r="BV158" s="1" t="str">
        <f t="shared" si="264"/>
        <v>NO</v>
      </c>
      <c r="BW158" s="1" t="str">
        <f t="shared" si="265"/>
        <v>NO</v>
      </c>
      <c r="BX158" s="1" t="str">
        <f t="shared" si="266"/>
        <v>YES</v>
      </c>
      <c r="BY158" s="244" t="str">
        <f t="shared" si="267"/>
        <v>YES</v>
      </c>
      <c r="BZ158" s="244" t="str">
        <f t="shared" si="268"/>
        <v>NO</v>
      </c>
      <c r="CA158" s="244" t="str">
        <f t="shared" si="269"/>
        <v>NO</v>
      </c>
      <c r="CB158" s="244" t="str">
        <f t="shared" si="270"/>
        <v>NO</v>
      </c>
      <c r="CC158" s="244" t="str">
        <f t="shared" si="271"/>
        <v>NO</v>
      </c>
      <c r="CD158" s="244" t="str">
        <f t="shared" si="242"/>
        <v>YES</v>
      </c>
      <c r="CE158" s="1" t="str">
        <f t="shared" si="243"/>
        <v>NO</v>
      </c>
      <c r="CF158" s="1" t="str">
        <f t="shared" si="244"/>
        <v>NO</v>
      </c>
      <c r="CG158" s="1" t="str">
        <f t="shared" si="245"/>
        <v>NO</v>
      </c>
      <c r="CH158" s="1" t="str">
        <f t="shared" si="246"/>
        <v>YES</v>
      </c>
      <c r="CI158" s="244" t="str">
        <f t="shared" si="272"/>
        <v>NO</v>
      </c>
      <c r="CJ158" s="244" t="str">
        <f t="shared" si="273"/>
        <v>NO</v>
      </c>
      <c r="CK158" s="244" t="str">
        <f t="shared" si="274"/>
        <v>NO</v>
      </c>
      <c r="CL158" s="244" t="str">
        <f t="shared" si="275"/>
        <v>NO</v>
      </c>
      <c r="CM158" s="244" t="str">
        <f t="shared" si="276"/>
        <v>NO</v>
      </c>
      <c r="CN158" s="244" t="str">
        <f t="shared" si="277"/>
        <v>YES</v>
      </c>
      <c r="CO158" s="244" t="str">
        <f t="shared" si="278"/>
        <v>NO</v>
      </c>
      <c r="CP158" s="244" t="str">
        <f t="shared" si="279"/>
        <v>NO</v>
      </c>
      <c r="CQ158" s="244" t="str">
        <f t="shared" si="280"/>
        <v>NO</v>
      </c>
      <c r="CR158" s="244" t="str">
        <f t="shared" si="281"/>
        <v>YES</v>
      </c>
    </row>
    <row r="159" spans="1:96">
      <c r="A159" s="64"/>
      <c r="B159" s="15"/>
      <c r="C159" s="15"/>
      <c r="D159" s="15"/>
      <c r="E159" s="15"/>
      <c r="F159" s="15"/>
      <c r="G159" s="15"/>
      <c r="H159" s="65"/>
      <c r="I159" s="52" t="s">
        <v>19</v>
      </c>
      <c r="J159" s="54">
        <v>0.72403541727906495</v>
      </c>
      <c r="K159" s="54">
        <v>0.27090874769740297</v>
      </c>
      <c r="L159" s="54">
        <v>5.05583502353113E-3</v>
      </c>
      <c r="M159" s="54">
        <v>0.31791050150683597</v>
      </c>
      <c r="N159" s="54">
        <v>0.180137550576706</v>
      </c>
      <c r="O159" s="54">
        <v>0.50195194791645603</v>
      </c>
      <c r="P159" s="54">
        <v>8.3708832983574996E-2</v>
      </c>
      <c r="Q159" s="54">
        <v>0.67746579154892395</v>
      </c>
      <c r="R159" s="54">
        <v>0.23882537546749999</v>
      </c>
      <c r="S159" s="54">
        <v>0.84984446834751104</v>
      </c>
      <c r="T159" s="54">
        <v>6.4840902704110998E-2</v>
      </c>
      <c r="U159" s="54">
        <v>8.53146289483772E-2</v>
      </c>
      <c r="V159" s="54">
        <v>0.50825035299941201</v>
      </c>
      <c r="W159" s="54">
        <v>0.44262379165805199</v>
      </c>
      <c r="X159" s="54">
        <v>4.9125855342535198E-2</v>
      </c>
      <c r="Y159" s="54">
        <v>0.77226084898312997</v>
      </c>
      <c r="Z159" s="54">
        <v>0.220181124689413</v>
      </c>
      <c r="AA159" s="54">
        <v>7.55802632745516E-3</v>
      </c>
      <c r="AB159" s="54">
        <v>0.10375422599756801</v>
      </c>
      <c r="AC159" s="54">
        <v>0.48736132421823097</v>
      </c>
      <c r="AD159" s="54">
        <v>0.40888444978419902</v>
      </c>
      <c r="AE159" s="54">
        <v>0.75216176010720603</v>
      </c>
      <c r="AF159" s="54">
        <v>0.18842493092093199</v>
      </c>
      <c r="AG159" s="317">
        <v>5.9413308971860403E-2</v>
      </c>
      <c r="AH159" s="220">
        <v>1.333</v>
      </c>
      <c r="AI159" s="220">
        <v>2.4750000000000001</v>
      </c>
      <c r="AJ159" s="221">
        <v>5.9969999999999999</v>
      </c>
      <c r="AK159" s="210">
        <v>1.4339999999999999</v>
      </c>
      <c r="AL159" s="210">
        <v>2.476</v>
      </c>
      <c r="AM159" s="210">
        <v>6.1210000000000004</v>
      </c>
      <c r="AN159" s="203"/>
      <c r="AO159" s="203"/>
      <c r="AP159" s="203"/>
      <c r="AQ159" s="203"/>
      <c r="AR159" s="203">
        <f t="shared" si="292"/>
        <v>0.98877272946999983</v>
      </c>
      <c r="AS159" s="203">
        <f t="shared" si="293"/>
        <v>1.2084999999999999</v>
      </c>
      <c r="AT159" s="203">
        <f t="shared" si="294"/>
        <v>1.4770555528699998</v>
      </c>
      <c r="AU159" s="203">
        <f t="shared" si="295"/>
        <v>2.2310181867759997</v>
      </c>
      <c r="AV159" s="203">
        <f t="shared" si="296"/>
        <v>2.7267999999999999</v>
      </c>
      <c r="AW159" s="203">
        <f t="shared" si="297"/>
        <v>3.3327555494959995</v>
      </c>
      <c r="AX159" s="203">
        <f t="shared" si="298"/>
        <v>4.7679545560499994</v>
      </c>
      <c r="AY159" s="203">
        <f t="shared" si="299"/>
        <v>5.8274999999999997</v>
      </c>
      <c r="AZ159" s="203">
        <f t="shared" si="300"/>
        <v>7.1224999870499994</v>
      </c>
      <c r="BB159" s="1" t="str">
        <f t="shared" si="247"/>
        <v>NA</v>
      </c>
      <c r="BC159" s="1" t="str">
        <f t="shared" si="248"/>
        <v>NP</v>
      </c>
      <c r="BD159" s="1" t="str">
        <f t="shared" si="249"/>
        <v>NA</v>
      </c>
      <c r="BE159" s="1" t="str">
        <f t="shared" si="250"/>
        <v>NO</v>
      </c>
      <c r="BF159" s="1" t="str">
        <f t="shared" si="251"/>
        <v>NO</v>
      </c>
      <c r="BG159" s="1" t="str">
        <f t="shared" si="252"/>
        <v>NO</v>
      </c>
      <c r="BH159" s="1" t="str">
        <f t="shared" si="301"/>
        <v>YES</v>
      </c>
      <c r="BJ159" s="1">
        <v>147</v>
      </c>
      <c r="BK159" s="1" t="str">
        <f t="shared" si="254"/>
        <v>NA</v>
      </c>
      <c r="BL159" s="1" t="str">
        <f t="shared" si="255"/>
        <v>NP</v>
      </c>
      <c r="BM159" s="1" t="str">
        <f t="shared" si="256"/>
        <v>NA</v>
      </c>
      <c r="BN159" s="1" t="str">
        <f t="shared" si="257"/>
        <v>NO</v>
      </c>
      <c r="BO159" s="1" t="str">
        <f t="shared" si="258"/>
        <v>NO</v>
      </c>
      <c r="BP159" s="1" t="str">
        <f t="shared" si="259"/>
        <v>NO</v>
      </c>
      <c r="BQ159" s="1" t="str">
        <f t="shared" si="260"/>
        <v>YES</v>
      </c>
      <c r="BS159" s="1" t="str">
        <f t="shared" si="261"/>
        <v>TN</v>
      </c>
      <c r="BT159" s="1" t="str">
        <f t="shared" si="262"/>
        <v>TP</v>
      </c>
      <c r="BU159" s="1" t="str">
        <f t="shared" si="263"/>
        <v>TN</v>
      </c>
      <c r="BV159" s="1" t="str">
        <f t="shared" si="264"/>
        <v>NO</v>
      </c>
      <c r="BW159" s="1" t="str">
        <f t="shared" si="265"/>
        <v>NO</v>
      </c>
      <c r="BX159" s="1" t="str">
        <f t="shared" si="266"/>
        <v>YES</v>
      </c>
      <c r="BY159" s="244" t="str">
        <f t="shared" si="267"/>
        <v>YES</v>
      </c>
      <c r="BZ159" s="244" t="str">
        <f t="shared" si="268"/>
        <v>NO</v>
      </c>
      <c r="CA159" s="244" t="str">
        <f t="shared" si="269"/>
        <v>NO</v>
      </c>
      <c r="CB159" s="244" t="str">
        <f t="shared" si="270"/>
        <v>NO</v>
      </c>
      <c r="CC159" s="244" t="str">
        <f t="shared" si="271"/>
        <v>NO</v>
      </c>
      <c r="CD159" s="244" t="str">
        <f t="shared" si="242"/>
        <v>NO</v>
      </c>
      <c r="CE159" s="1" t="str">
        <f t="shared" si="243"/>
        <v>NO</v>
      </c>
      <c r="CF159" s="1" t="str">
        <f t="shared" si="244"/>
        <v>NO</v>
      </c>
      <c r="CG159" s="1" t="str">
        <f t="shared" si="245"/>
        <v>NO</v>
      </c>
      <c r="CH159" s="1" t="str">
        <f t="shared" si="246"/>
        <v>NO</v>
      </c>
      <c r="CI159" s="244" t="str">
        <f t="shared" si="272"/>
        <v>NO</v>
      </c>
      <c r="CJ159" s="244" t="str">
        <f t="shared" si="273"/>
        <v>NO</v>
      </c>
      <c r="CK159" s="244" t="str">
        <f t="shared" si="274"/>
        <v>NO</v>
      </c>
      <c r="CL159" s="244" t="str">
        <f t="shared" si="275"/>
        <v>NO</v>
      </c>
      <c r="CM159" s="244" t="str">
        <f t="shared" si="276"/>
        <v>NO</v>
      </c>
      <c r="CN159" s="244" t="str">
        <f t="shared" si="277"/>
        <v>NO</v>
      </c>
      <c r="CO159" s="244" t="str">
        <f t="shared" si="278"/>
        <v>NO</v>
      </c>
      <c r="CP159" s="244" t="str">
        <f t="shared" si="279"/>
        <v>NO</v>
      </c>
      <c r="CQ159" s="244" t="str">
        <f t="shared" si="280"/>
        <v>NO</v>
      </c>
      <c r="CR159" s="244" t="str">
        <f t="shared" si="281"/>
        <v>NO</v>
      </c>
    </row>
    <row r="160" spans="1:96">
      <c r="A160" s="318"/>
      <c r="B160" s="54"/>
      <c r="C160" s="54"/>
      <c r="D160" s="54"/>
      <c r="E160" s="54"/>
      <c r="F160" s="54"/>
      <c r="G160" s="54"/>
      <c r="H160" s="317"/>
      <c r="I160" s="52" t="s">
        <v>42</v>
      </c>
      <c r="J160" s="54">
        <v>0.519071414888853</v>
      </c>
      <c r="K160" s="54">
        <v>0.185431970714763</v>
      </c>
      <c r="L160" s="54">
        <v>0.29549661439638297</v>
      </c>
      <c r="M160" s="54">
        <v>0.59499672999076603</v>
      </c>
      <c r="N160" s="54">
        <v>0.203120251586689</v>
      </c>
      <c r="O160" s="54">
        <v>0.201883018422544</v>
      </c>
      <c r="P160" s="54">
        <v>0.56664406775465903</v>
      </c>
      <c r="Q160" s="54">
        <v>0.37199034259346803</v>
      </c>
      <c r="R160" s="54">
        <v>6.1365589651871999E-2</v>
      </c>
      <c r="S160" s="54">
        <v>0.61327182987296303</v>
      </c>
      <c r="T160" s="54">
        <v>0.15267188742301499</v>
      </c>
      <c r="U160" s="54">
        <v>0.23405628270402101</v>
      </c>
      <c r="V160" s="54">
        <v>0.67160854027502803</v>
      </c>
      <c r="W160" s="54">
        <v>0.18547943004377501</v>
      </c>
      <c r="X160" s="54">
        <v>0.14291202968119601</v>
      </c>
      <c r="Y160" s="54">
        <v>0.62372505298274605</v>
      </c>
      <c r="Z160" s="54">
        <v>8.3961404451405305E-2</v>
      </c>
      <c r="AA160" s="54">
        <v>0.29231354256584702</v>
      </c>
      <c r="AB160" s="54">
        <v>0.76395650828172701</v>
      </c>
      <c r="AC160" s="54">
        <v>0.172580402009363</v>
      </c>
      <c r="AD160" s="54">
        <v>6.3463089708909695E-2</v>
      </c>
      <c r="AE160" s="54">
        <v>0.81295253437057102</v>
      </c>
      <c r="AF160" s="54">
        <v>9.3428765060392799E-2</v>
      </c>
      <c r="AG160" s="317">
        <v>9.3618700569035193E-2</v>
      </c>
      <c r="AH160" s="220">
        <v>1.97</v>
      </c>
      <c r="AI160" s="220">
        <v>2.7229999999999999</v>
      </c>
      <c r="AJ160" s="221">
        <v>5.8339999999999996</v>
      </c>
      <c r="AK160" s="210">
        <v>1.976</v>
      </c>
      <c r="AL160" s="210">
        <v>3.661</v>
      </c>
      <c r="AM160" s="210">
        <v>6.5670000000000002</v>
      </c>
      <c r="AN160" s="203"/>
      <c r="AO160" s="203"/>
      <c r="AP160" s="203"/>
      <c r="AQ160" s="203"/>
      <c r="AR160" s="203">
        <f t="shared" si="292"/>
        <v>0.98877272946999983</v>
      </c>
      <c r="AS160" s="203">
        <f t="shared" si="293"/>
        <v>1.2084999999999999</v>
      </c>
      <c r="AT160" s="203">
        <f t="shared" si="294"/>
        <v>1.4770555528699998</v>
      </c>
      <c r="AU160" s="203">
        <f t="shared" si="295"/>
        <v>2.2310181867759997</v>
      </c>
      <c r="AV160" s="203">
        <f t="shared" si="296"/>
        <v>2.7267999999999999</v>
      </c>
      <c r="AW160" s="203">
        <f t="shared" si="297"/>
        <v>3.3327555494959995</v>
      </c>
      <c r="AX160" s="203">
        <f t="shared" si="298"/>
        <v>4.7679545560499994</v>
      </c>
      <c r="AY160" s="203">
        <f t="shared" si="299"/>
        <v>5.8274999999999997</v>
      </c>
      <c r="AZ160" s="203">
        <f t="shared" si="300"/>
        <v>7.1224999870499994</v>
      </c>
      <c r="BB160" s="1" t="str">
        <f t="shared" si="247"/>
        <v>P</v>
      </c>
      <c r="BC160" s="1" t="str">
        <f t="shared" si="248"/>
        <v>NP</v>
      </c>
      <c r="BD160" s="1" t="str">
        <f t="shared" si="249"/>
        <v>NA</v>
      </c>
      <c r="BE160" s="1" t="str">
        <f t="shared" si="250"/>
        <v>NO</v>
      </c>
      <c r="BF160" s="1" t="str">
        <f t="shared" si="251"/>
        <v>NO</v>
      </c>
      <c r="BG160" s="1" t="str">
        <f t="shared" si="252"/>
        <v>NO</v>
      </c>
      <c r="BH160" s="1" t="str">
        <f t="shared" si="301"/>
        <v>NO</v>
      </c>
      <c r="BJ160" s="1">
        <v>16</v>
      </c>
      <c r="BK160" s="1" t="str">
        <f t="shared" si="254"/>
        <v>P</v>
      </c>
      <c r="BL160" s="1" t="str">
        <f t="shared" si="255"/>
        <v>P</v>
      </c>
      <c r="BM160" s="1" t="str">
        <f t="shared" si="256"/>
        <v>NA</v>
      </c>
      <c r="BN160" s="1" t="str">
        <f t="shared" si="257"/>
        <v>NO</v>
      </c>
      <c r="BO160" s="1" t="str">
        <f t="shared" si="258"/>
        <v>NO</v>
      </c>
      <c r="BP160" s="1" t="str">
        <f t="shared" si="259"/>
        <v>NO</v>
      </c>
      <c r="BQ160" s="1" t="str">
        <f t="shared" si="260"/>
        <v>NO</v>
      </c>
      <c r="BS160" s="1" t="str">
        <f t="shared" si="261"/>
        <v>TN</v>
      </c>
      <c r="BT160" s="1" t="str">
        <f t="shared" si="262"/>
        <v>FP</v>
      </c>
      <c r="BU160" s="1" t="str">
        <f t="shared" si="263"/>
        <v>TN</v>
      </c>
      <c r="BV160" s="1" t="str">
        <f t="shared" si="264"/>
        <v>NO</v>
      </c>
      <c r="BW160" s="1" t="str">
        <f t="shared" si="265"/>
        <v>NO</v>
      </c>
      <c r="BX160" s="1" t="str">
        <f t="shared" si="266"/>
        <v>NO</v>
      </c>
      <c r="BY160" s="244" t="str">
        <f t="shared" si="267"/>
        <v>YES</v>
      </c>
      <c r="BZ160" s="244" t="str">
        <f t="shared" si="268"/>
        <v>NO</v>
      </c>
      <c r="CA160" s="244" t="str">
        <f t="shared" si="269"/>
        <v>NO</v>
      </c>
      <c r="CB160" s="244" t="str">
        <f t="shared" si="270"/>
        <v>NO</v>
      </c>
      <c r="CC160" s="244" t="str">
        <f t="shared" si="271"/>
        <v>NO</v>
      </c>
      <c r="CD160" s="244" t="str">
        <f t="shared" si="242"/>
        <v>YES</v>
      </c>
      <c r="CE160" s="1" t="str">
        <f t="shared" si="243"/>
        <v>NO</v>
      </c>
      <c r="CF160" s="1" t="str">
        <f t="shared" si="244"/>
        <v>NO</v>
      </c>
      <c r="CG160" s="1" t="str">
        <f t="shared" si="245"/>
        <v>NO</v>
      </c>
      <c r="CH160" s="1" t="str">
        <f t="shared" si="246"/>
        <v>YES</v>
      </c>
      <c r="CI160" s="244" t="str">
        <f t="shared" si="272"/>
        <v>NO</v>
      </c>
      <c r="CJ160" s="244" t="str">
        <f t="shared" si="273"/>
        <v>NO</v>
      </c>
      <c r="CK160" s="244" t="str">
        <f t="shared" si="274"/>
        <v>NO</v>
      </c>
      <c r="CL160" s="244" t="str">
        <f t="shared" si="275"/>
        <v>NO</v>
      </c>
      <c r="CM160" s="244" t="str">
        <f t="shared" si="276"/>
        <v>NO</v>
      </c>
      <c r="CN160" s="244" t="str">
        <f t="shared" si="277"/>
        <v>YES</v>
      </c>
      <c r="CO160" s="244" t="str">
        <f t="shared" si="278"/>
        <v>NO</v>
      </c>
      <c r="CP160" s="244" t="str">
        <f t="shared" si="279"/>
        <v>NO</v>
      </c>
      <c r="CQ160" s="244" t="str">
        <f t="shared" si="280"/>
        <v>NO</v>
      </c>
      <c r="CR160" s="244" t="str">
        <f t="shared" si="281"/>
        <v>YES</v>
      </c>
    </row>
    <row r="161" spans="1:96" ht="16.5" thickBot="1">
      <c r="A161" s="319"/>
      <c r="B161" s="59"/>
      <c r="C161" s="59"/>
      <c r="D161" s="59"/>
      <c r="E161" s="59"/>
      <c r="F161" s="59"/>
      <c r="G161" s="59"/>
      <c r="H161" s="320"/>
      <c r="I161" s="53" t="s">
        <v>43</v>
      </c>
      <c r="J161" s="59">
        <v>0.72403541727906495</v>
      </c>
      <c r="K161" s="59">
        <v>0.27090874769740297</v>
      </c>
      <c r="L161" s="59">
        <v>5.05583502353113E-3</v>
      </c>
      <c r="M161" s="59">
        <v>0.59499672999076603</v>
      </c>
      <c r="N161" s="59">
        <v>0.203120251586689</v>
      </c>
      <c r="O161" s="59">
        <v>0.201883018422544</v>
      </c>
      <c r="P161" s="59">
        <v>0.88801136966389504</v>
      </c>
      <c r="Q161" s="59">
        <v>4.7373476317066399E-2</v>
      </c>
      <c r="R161" s="59">
        <v>6.4615154019037793E-2</v>
      </c>
      <c r="S161" s="59">
        <v>0.34598826820876299</v>
      </c>
      <c r="T161" s="59">
        <v>0.34779745637396697</v>
      </c>
      <c r="U161" s="59">
        <v>0.30621427541726898</v>
      </c>
      <c r="V161" s="59">
        <v>8.8169729883362302E-2</v>
      </c>
      <c r="W161" s="59">
        <v>0.68063357650051404</v>
      </c>
      <c r="X161" s="59">
        <v>0.231196693616122</v>
      </c>
      <c r="Y161" s="59">
        <v>0.92745291212450998</v>
      </c>
      <c r="Z161" s="59">
        <v>3.5493839343522203E-2</v>
      </c>
      <c r="AA161" s="59">
        <v>3.7053248531967203E-2</v>
      </c>
      <c r="AB161" s="59">
        <v>0.76395650828172701</v>
      </c>
      <c r="AC161" s="59">
        <v>0.172580402009363</v>
      </c>
      <c r="AD161" s="59">
        <v>6.3463089708909695E-2</v>
      </c>
      <c r="AE161" s="59">
        <v>0.81295253437057102</v>
      </c>
      <c r="AF161" s="59">
        <v>9.3428765060392799E-2</v>
      </c>
      <c r="AG161" s="320">
        <v>9.3618700569035193E-2</v>
      </c>
      <c r="AH161" s="222">
        <v>1.454</v>
      </c>
      <c r="AI161" s="222">
        <v>2.9079999999999999</v>
      </c>
      <c r="AJ161" s="223">
        <v>5.88</v>
      </c>
      <c r="AK161" s="210">
        <v>1.4550000000000001</v>
      </c>
      <c r="AL161" s="210">
        <v>2.9350000000000001</v>
      </c>
      <c r="AM161" s="210">
        <v>5.8609999999999998</v>
      </c>
      <c r="AN161" s="203"/>
      <c r="AO161" s="203"/>
      <c r="AP161" s="203"/>
      <c r="AQ161" s="203"/>
      <c r="AR161" s="203">
        <f t="shared" si="292"/>
        <v>0.98877272946999983</v>
      </c>
      <c r="AS161" s="203">
        <f t="shared" si="293"/>
        <v>1.2084999999999999</v>
      </c>
      <c r="AT161" s="203">
        <f t="shared" si="294"/>
        <v>1.4770555528699998</v>
      </c>
      <c r="AU161" s="203">
        <f t="shared" si="295"/>
        <v>2.2310181867759997</v>
      </c>
      <c r="AV161" s="203">
        <f t="shared" si="296"/>
        <v>2.7267999999999999</v>
      </c>
      <c r="AW161" s="203">
        <f t="shared" si="297"/>
        <v>3.3327555494959995</v>
      </c>
      <c r="AX161" s="203">
        <f t="shared" si="298"/>
        <v>4.7679545560499994</v>
      </c>
      <c r="AY161" s="203">
        <f t="shared" si="299"/>
        <v>5.8274999999999997</v>
      </c>
      <c r="AZ161" s="203">
        <f t="shared" si="300"/>
        <v>7.1224999870499994</v>
      </c>
      <c r="BB161" s="1" t="str">
        <f t="shared" si="247"/>
        <v>NA</v>
      </c>
      <c r="BC161" s="1" t="str">
        <f t="shared" si="248"/>
        <v>NA</v>
      </c>
      <c r="BD161" s="1" t="str">
        <f t="shared" si="249"/>
        <v>NA</v>
      </c>
      <c r="BE161" s="1" t="str">
        <f t="shared" si="250"/>
        <v>NO</v>
      </c>
      <c r="BF161" s="1" t="str">
        <f t="shared" si="251"/>
        <v>NO</v>
      </c>
      <c r="BG161" s="1" t="str">
        <f t="shared" si="252"/>
        <v>NO</v>
      </c>
      <c r="BH161" s="1" t="str">
        <f t="shared" si="301"/>
        <v>YES</v>
      </c>
      <c r="BJ161" s="1">
        <v>27</v>
      </c>
      <c r="BK161" s="1" t="str">
        <f t="shared" si="254"/>
        <v>NA</v>
      </c>
      <c r="BL161" s="1" t="str">
        <f t="shared" si="255"/>
        <v>NA</v>
      </c>
      <c r="BM161" s="1" t="str">
        <f t="shared" si="256"/>
        <v>NA</v>
      </c>
      <c r="BN161" s="1" t="str">
        <f t="shared" si="257"/>
        <v>NO</v>
      </c>
      <c r="BO161" s="1" t="str">
        <f t="shared" si="258"/>
        <v>NO</v>
      </c>
      <c r="BP161" s="1" t="str">
        <f t="shared" si="259"/>
        <v>NO</v>
      </c>
      <c r="BQ161" s="1" t="str">
        <f t="shared" si="260"/>
        <v>YES</v>
      </c>
      <c r="BS161" s="1" t="str">
        <f t="shared" si="261"/>
        <v>TN</v>
      </c>
      <c r="BT161" s="1" t="str">
        <f t="shared" si="262"/>
        <v>TN</v>
      </c>
      <c r="BU161" s="1" t="str">
        <f t="shared" si="263"/>
        <v>TN</v>
      </c>
      <c r="BV161" s="1" t="str">
        <f t="shared" si="264"/>
        <v>NO</v>
      </c>
      <c r="BW161" s="1" t="str">
        <f t="shared" si="265"/>
        <v>NO</v>
      </c>
      <c r="BX161" s="1" t="str">
        <f t="shared" si="266"/>
        <v>NO</v>
      </c>
      <c r="BY161" s="244" t="str">
        <f t="shared" si="267"/>
        <v>YES</v>
      </c>
      <c r="BZ161" s="244" t="str">
        <f t="shared" si="268"/>
        <v>NO</v>
      </c>
      <c r="CA161" s="244" t="str">
        <f t="shared" si="269"/>
        <v>NO</v>
      </c>
      <c r="CB161" s="244" t="str">
        <f t="shared" si="270"/>
        <v>NO</v>
      </c>
      <c r="CC161" s="244" t="str">
        <f t="shared" si="271"/>
        <v>NO</v>
      </c>
      <c r="CD161" s="244" t="str">
        <f t="shared" si="242"/>
        <v>NO</v>
      </c>
      <c r="CE161" s="1" t="str">
        <f t="shared" si="243"/>
        <v>NO</v>
      </c>
      <c r="CF161" s="1" t="str">
        <f t="shared" si="244"/>
        <v>NO</v>
      </c>
      <c r="CG161" s="1" t="str">
        <f t="shared" si="245"/>
        <v>NO</v>
      </c>
      <c r="CH161" s="1" t="str">
        <f t="shared" si="246"/>
        <v>NO</v>
      </c>
      <c r="CI161" s="244" t="str">
        <f t="shared" si="272"/>
        <v>NO</v>
      </c>
      <c r="CJ161" s="244" t="str">
        <f t="shared" si="273"/>
        <v>NO</v>
      </c>
      <c r="CK161" s="244" t="str">
        <f t="shared" si="274"/>
        <v>NO</v>
      </c>
      <c r="CL161" s="244" t="str">
        <f t="shared" si="275"/>
        <v>NO</v>
      </c>
      <c r="CM161" s="244" t="str">
        <f t="shared" si="276"/>
        <v>NO</v>
      </c>
      <c r="CN161" s="244" t="str">
        <f t="shared" si="277"/>
        <v>NO</v>
      </c>
      <c r="CO161" s="244" t="str">
        <f t="shared" si="278"/>
        <v>NO</v>
      </c>
      <c r="CP161" s="244" t="str">
        <f t="shared" si="279"/>
        <v>NO</v>
      </c>
      <c r="CQ161" s="244" t="str">
        <f t="shared" si="280"/>
        <v>NO</v>
      </c>
      <c r="CR161" s="244" t="str">
        <f t="shared" si="281"/>
        <v>NO</v>
      </c>
    </row>
    <row r="162" spans="1:96">
      <c r="A162" s="61">
        <v>10</v>
      </c>
      <c r="B162" s="62">
        <v>120</v>
      </c>
      <c r="C162" s="62">
        <v>3</v>
      </c>
      <c r="D162" s="62">
        <v>0.33</v>
      </c>
      <c r="E162" s="62">
        <v>4168752</v>
      </c>
      <c r="F162" s="62">
        <v>69.479200000000006</v>
      </c>
      <c r="G162" s="62">
        <v>33</v>
      </c>
      <c r="H162" s="63">
        <v>27.500000000000004</v>
      </c>
      <c r="I162" s="60" t="s">
        <v>12</v>
      </c>
      <c r="J162" s="56">
        <v>0.995851544052749</v>
      </c>
      <c r="K162" s="56">
        <v>4.4792039472962798E-4</v>
      </c>
      <c r="L162" s="56">
        <v>3.7005355525212501E-3</v>
      </c>
      <c r="M162" s="56">
        <v>0.89942365898958399</v>
      </c>
      <c r="N162" s="56">
        <v>1.1527273838624501E-2</v>
      </c>
      <c r="O162" s="56">
        <v>8.9049067171791105E-2</v>
      </c>
      <c r="P162" s="56">
        <v>0.115480472381518</v>
      </c>
      <c r="Q162" s="56">
        <v>0.12937598972518999</v>
      </c>
      <c r="R162" s="56">
        <v>0.75514353789329003</v>
      </c>
      <c r="S162" s="56">
        <v>0.49902802757914899</v>
      </c>
      <c r="T162" s="56">
        <v>0.19662073249093701</v>
      </c>
      <c r="U162" s="56">
        <v>0.30435123992991198</v>
      </c>
      <c r="V162" s="56">
        <v>7.3365708947530694E-2</v>
      </c>
      <c r="W162" s="56">
        <v>0.265854895952568</v>
      </c>
      <c r="X162" s="56">
        <v>0.66077939509990102</v>
      </c>
      <c r="Y162" s="56">
        <v>0.72745755386083499</v>
      </c>
      <c r="Z162" s="56">
        <v>0.21344221748664</v>
      </c>
      <c r="AA162" s="56">
        <v>5.91002286525244E-2</v>
      </c>
      <c r="AB162" s="56">
        <v>0.26049770377164799</v>
      </c>
      <c r="AC162" s="56">
        <v>0.325994567501873</v>
      </c>
      <c r="AD162" s="56">
        <v>0.41350772872647701</v>
      </c>
      <c r="AE162" s="56">
        <v>0.840631585365337</v>
      </c>
      <c r="AF162" s="56">
        <v>8.8528324546936904E-2</v>
      </c>
      <c r="AG162" s="316">
        <v>7.0840090087725502E-2</v>
      </c>
      <c r="AH162" s="218">
        <v>2.8959999999999999</v>
      </c>
      <c r="AI162" s="218">
        <v>4.0609999999999999</v>
      </c>
      <c r="AJ162" s="219">
        <v>6.1980000000000004</v>
      </c>
      <c r="AK162" s="210">
        <v>3.3879999999999999</v>
      </c>
      <c r="AL162" s="210">
        <v>4.2709999999999999</v>
      </c>
      <c r="AM162" s="210">
        <v>6.7850000000000001</v>
      </c>
      <c r="AN162" s="203">
        <v>2.5196000000000001</v>
      </c>
      <c r="AO162" s="203">
        <v>3.9781</v>
      </c>
      <c r="AP162" s="203">
        <v>7.1336000000000004</v>
      </c>
      <c r="AQ162" s="203"/>
      <c r="AR162" s="203">
        <f>$AN$33*0.81818182</f>
        <v>2.0614909136719999</v>
      </c>
      <c r="AS162" s="203">
        <f>$AN$33</f>
        <v>2.5196000000000001</v>
      </c>
      <c r="AT162" s="203">
        <f>$AN$33*1.22222222</f>
        <v>3.0795111055119997</v>
      </c>
      <c r="AU162" s="203">
        <f>$AO$33*0.81818182</f>
        <v>3.2548090981419997</v>
      </c>
      <c r="AV162" s="203">
        <f>$AO$33</f>
        <v>3.9781</v>
      </c>
      <c r="AW162" s="203">
        <f>$AO$33*1.22222222</f>
        <v>4.8621222133819995</v>
      </c>
      <c r="AX162" s="203">
        <f>$AP$33*0.81818182</f>
        <v>5.8365818311520004</v>
      </c>
      <c r="AY162" s="203">
        <f>$AP$33</f>
        <v>7.1336000000000004</v>
      </c>
      <c r="AZ162" s="203">
        <f>$AP$33*1.22222222</f>
        <v>8.7188444285919999</v>
      </c>
      <c r="BB162" s="1" t="str">
        <f t="shared" si="247"/>
        <v>NA</v>
      </c>
      <c r="BC162" s="1" t="str">
        <f t="shared" si="248"/>
        <v>NA</v>
      </c>
      <c r="BD162" s="1" t="str">
        <f t="shared" si="249"/>
        <v>NP</v>
      </c>
      <c r="BE162" s="1" t="str">
        <f t="shared" si="250"/>
        <v>NO</v>
      </c>
      <c r="BF162" s="1" t="str">
        <f t="shared" si="251"/>
        <v>NO</v>
      </c>
      <c r="BG162" s="1" t="str">
        <f t="shared" si="252"/>
        <v>NO</v>
      </c>
      <c r="BH162" s="1" t="str">
        <f>IF(OR(BB162="P",BC162="P",BD162="P"),"NO","YES")</f>
        <v>YES</v>
      </c>
      <c r="BJ162" s="12">
        <v>24</v>
      </c>
      <c r="BK162" s="1" t="str">
        <f t="shared" si="254"/>
        <v>P</v>
      </c>
      <c r="BL162" s="1" t="str">
        <f t="shared" si="255"/>
        <v>NA</v>
      </c>
      <c r="BM162" s="1" t="str">
        <f t="shared" si="256"/>
        <v>NP</v>
      </c>
      <c r="BN162" s="1" t="str">
        <f t="shared" si="257"/>
        <v>NO</v>
      </c>
      <c r="BO162" s="1" t="str">
        <f t="shared" si="258"/>
        <v>NO</v>
      </c>
      <c r="BP162" s="1" t="str">
        <f t="shared" si="259"/>
        <v>NO</v>
      </c>
      <c r="BQ162" s="1" t="str">
        <f t="shared" si="260"/>
        <v>NO</v>
      </c>
      <c r="BS162" s="1" t="str">
        <f t="shared" si="261"/>
        <v>TN</v>
      </c>
      <c r="BT162" s="1" t="str">
        <f t="shared" si="262"/>
        <v>TN</v>
      </c>
      <c r="BU162" s="1" t="str">
        <f t="shared" si="263"/>
        <v>TP</v>
      </c>
      <c r="BV162" s="1" t="str">
        <f t="shared" si="264"/>
        <v>NO</v>
      </c>
      <c r="BW162" s="1" t="str">
        <f t="shared" si="265"/>
        <v>NO</v>
      </c>
      <c r="BX162" s="1" t="str">
        <f t="shared" si="266"/>
        <v>YES</v>
      </c>
      <c r="BY162" s="244" t="str">
        <f t="shared" si="267"/>
        <v>YES</v>
      </c>
      <c r="BZ162" s="244" t="str">
        <f t="shared" si="268"/>
        <v>NO</v>
      </c>
      <c r="CA162" s="244" t="str">
        <f t="shared" si="269"/>
        <v>NO</v>
      </c>
      <c r="CB162" s="244" t="str">
        <f t="shared" si="270"/>
        <v>NO</v>
      </c>
      <c r="CC162" s="244" t="str">
        <f t="shared" si="271"/>
        <v>NO</v>
      </c>
      <c r="CD162" s="244" t="str">
        <f t="shared" si="242"/>
        <v>NO</v>
      </c>
      <c r="CE162" s="1" t="str">
        <f t="shared" si="243"/>
        <v>NO</v>
      </c>
      <c r="CF162" s="1" t="str">
        <f t="shared" si="244"/>
        <v>NO</v>
      </c>
      <c r="CG162" s="1" t="str">
        <f t="shared" si="245"/>
        <v>NO</v>
      </c>
      <c r="CH162" s="1" t="str">
        <f t="shared" si="246"/>
        <v>NO</v>
      </c>
      <c r="CI162" s="244" t="str">
        <f t="shared" si="272"/>
        <v>NO</v>
      </c>
      <c r="CJ162" s="244" t="str">
        <f t="shared" si="273"/>
        <v>NO</v>
      </c>
      <c r="CK162" s="244" t="str">
        <f t="shared" si="274"/>
        <v>NO</v>
      </c>
      <c r="CL162" s="244" t="str">
        <f t="shared" si="275"/>
        <v>NO</v>
      </c>
      <c r="CM162" s="244" t="str">
        <f t="shared" si="276"/>
        <v>NO</v>
      </c>
      <c r="CN162" s="244" t="str">
        <f t="shared" si="277"/>
        <v>NO</v>
      </c>
      <c r="CO162" s="244" t="str">
        <f t="shared" si="278"/>
        <v>NO</v>
      </c>
      <c r="CP162" s="244" t="str">
        <f t="shared" si="279"/>
        <v>NO</v>
      </c>
      <c r="CQ162" s="244" t="str">
        <f t="shared" si="280"/>
        <v>NO</v>
      </c>
      <c r="CR162" s="244" t="str">
        <f t="shared" si="281"/>
        <v>NO</v>
      </c>
    </row>
    <row r="163" spans="1:96">
      <c r="A163" s="64"/>
      <c r="B163" s="15"/>
      <c r="C163" s="15"/>
      <c r="D163" s="15"/>
      <c r="E163" s="15"/>
      <c r="F163" s="15"/>
      <c r="G163" s="15"/>
      <c r="H163" s="65"/>
      <c r="I163" s="52" t="s">
        <v>13</v>
      </c>
      <c r="J163" s="54">
        <v>0.995851544052749</v>
      </c>
      <c r="K163" s="54">
        <v>4.4792039472962798E-4</v>
      </c>
      <c r="L163" s="54">
        <v>3.7005355525212501E-3</v>
      </c>
      <c r="M163" s="54">
        <v>0.89942365898958399</v>
      </c>
      <c r="N163" s="54">
        <v>1.1527273838624501E-2</v>
      </c>
      <c r="O163" s="54">
        <v>8.9049067171791105E-2</v>
      </c>
      <c r="P163" s="54">
        <v>0.115480472381518</v>
      </c>
      <c r="Q163" s="54">
        <v>0.12937598972518999</v>
      </c>
      <c r="R163" s="54">
        <v>0.75514353789329003</v>
      </c>
      <c r="S163" s="54">
        <v>0.82602991260937697</v>
      </c>
      <c r="T163" s="54">
        <v>9.1611181088244398E-2</v>
      </c>
      <c r="U163" s="54">
        <v>8.2358906302377799E-2</v>
      </c>
      <c r="V163" s="54">
        <v>7.3365708947530694E-2</v>
      </c>
      <c r="W163" s="54">
        <v>0.265854895952568</v>
      </c>
      <c r="X163" s="54">
        <v>0.66077939509990102</v>
      </c>
      <c r="Y163" s="54">
        <v>0.31182086303877299</v>
      </c>
      <c r="Z163" s="54">
        <v>0.55050041207586098</v>
      </c>
      <c r="AA163" s="54">
        <v>0.13767872488536501</v>
      </c>
      <c r="AB163" s="54">
        <v>0.26049770377164799</v>
      </c>
      <c r="AC163" s="54">
        <v>0.325994567501873</v>
      </c>
      <c r="AD163" s="54">
        <v>0.41350772872647701</v>
      </c>
      <c r="AE163" s="54">
        <v>0.840631585365337</v>
      </c>
      <c r="AF163" s="54">
        <v>8.8528324546936904E-2</v>
      </c>
      <c r="AG163" s="317">
        <v>7.0840090087725502E-2</v>
      </c>
      <c r="AH163" s="220">
        <v>2.67</v>
      </c>
      <c r="AI163" s="220">
        <v>4.1749999999999998</v>
      </c>
      <c r="AJ163" s="221">
        <v>6.3680000000000003</v>
      </c>
      <c r="AK163" s="210">
        <v>3.12</v>
      </c>
      <c r="AL163" s="210">
        <v>4.7560000000000002</v>
      </c>
      <c r="AM163" s="210">
        <v>6.9359999999999999</v>
      </c>
      <c r="AN163" s="203"/>
      <c r="AO163" s="203"/>
      <c r="AP163" s="203"/>
      <c r="AQ163" s="203"/>
      <c r="AR163" s="203">
        <f t="shared" ref="AR163:AR169" si="302">$AN$33*0.81818182</f>
        <v>2.0614909136719999</v>
      </c>
      <c r="AS163" s="203">
        <f t="shared" ref="AS163:AS169" si="303">$AN$33</f>
        <v>2.5196000000000001</v>
      </c>
      <c r="AT163" s="203">
        <f t="shared" ref="AT163:AT169" si="304">$AN$33*1.22222222</f>
        <v>3.0795111055119997</v>
      </c>
      <c r="AU163" s="203">
        <f t="shared" ref="AU163:AU169" si="305">$AO$33*0.81818182</f>
        <v>3.2548090981419997</v>
      </c>
      <c r="AV163" s="203">
        <f t="shared" ref="AV163:AV169" si="306">$AO$33</f>
        <v>3.9781</v>
      </c>
      <c r="AW163" s="203">
        <f t="shared" ref="AW163:AW169" si="307">$AO$33*1.22222222</f>
        <v>4.8621222133819995</v>
      </c>
      <c r="AX163" s="203">
        <f t="shared" ref="AX163:AX169" si="308">$AP$33*0.81818182</f>
        <v>5.8365818311520004</v>
      </c>
      <c r="AY163" s="203">
        <f t="shared" ref="AY163:AY169" si="309">$AP$33</f>
        <v>7.1336000000000004</v>
      </c>
      <c r="AZ163" s="203">
        <f t="shared" ref="AZ163:AZ169" si="310">$AP$33*1.22222222</f>
        <v>8.7188444285919999</v>
      </c>
      <c r="BB163" s="1" t="str">
        <f t="shared" si="247"/>
        <v>NA</v>
      </c>
      <c r="BC163" s="1" t="str">
        <f t="shared" si="248"/>
        <v>NA</v>
      </c>
      <c r="BD163" s="1" t="str">
        <f t="shared" si="249"/>
        <v>NP</v>
      </c>
      <c r="BE163" s="1" t="str">
        <f t="shared" si="250"/>
        <v>NO</v>
      </c>
      <c r="BF163" s="1" t="str">
        <f t="shared" si="251"/>
        <v>NO</v>
      </c>
      <c r="BG163" s="1" t="str">
        <f t="shared" si="252"/>
        <v>NO</v>
      </c>
      <c r="BH163" s="1" t="str">
        <f t="shared" ref="BH163:BH169" si="311">IF(OR(BB163="P",BC163="P",BD163="P"),"NO","YES")</f>
        <v>YES</v>
      </c>
      <c r="BJ163" s="12">
        <v>57</v>
      </c>
      <c r="BK163" s="1" t="str">
        <f t="shared" si="254"/>
        <v>P</v>
      </c>
      <c r="BL163" s="1" t="str">
        <f t="shared" si="255"/>
        <v>NA</v>
      </c>
      <c r="BM163" s="1" t="str">
        <f t="shared" si="256"/>
        <v>NP</v>
      </c>
      <c r="BN163" s="1" t="str">
        <f t="shared" si="257"/>
        <v>NO</v>
      </c>
      <c r="BO163" s="1" t="str">
        <f t="shared" si="258"/>
        <v>NO</v>
      </c>
      <c r="BP163" s="1" t="str">
        <f t="shared" si="259"/>
        <v>NO</v>
      </c>
      <c r="BQ163" s="1" t="str">
        <f t="shared" si="260"/>
        <v>NO</v>
      </c>
      <c r="BS163" s="1" t="str">
        <f t="shared" si="261"/>
        <v>TN</v>
      </c>
      <c r="BT163" s="1" t="str">
        <f t="shared" si="262"/>
        <v>TN</v>
      </c>
      <c r="BU163" s="1" t="str">
        <f t="shared" si="263"/>
        <v>TP</v>
      </c>
      <c r="BV163" s="1" t="str">
        <f t="shared" si="264"/>
        <v>NO</v>
      </c>
      <c r="BW163" s="1" t="str">
        <f t="shared" si="265"/>
        <v>NO</v>
      </c>
      <c r="BX163" s="1" t="str">
        <f t="shared" si="266"/>
        <v>YES</v>
      </c>
      <c r="BY163" s="244" t="str">
        <f t="shared" si="267"/>
        <v>YES</v>
      </c>
      <c r="BZ163" s="244" t="str">
        <f t="shared" si="268"/>
        <v>NO</v>
      </c>
      <c r="CA163" s="244" t="str">
        <f t="shared" si="269"/>
        <v>NO</v>
      </c>
      <c r="CB163" s="244" t="str">
        <f t="shared" si="270"/>
        <v>NO</v>
      </c>
      <c r="CC163" s="244" t="str">
        <f t="shared" si="271"/>
        <v>NO</v>
      </c>
      <c r="CD163" s="244" t="str">
        <f t="shared" si="242"/>
        <v>NO</v>
      </c>
      <c r="CE163" s="1" t="str">
        <f t="shared" si="243"/>
        <v>NO</v>
      </c>
      <c r="CF163" s="1" t="str">
        <f t="shared" si="244"/>
        <v>NO</v>
      </c>
      <c r="CG163" s="1" t="str">
        <f t="shared" si="245"/>
        <v>NO</v>
      </c>
      <c r="CH163" s="1" t="str">
        <f t="shared" si="246"/>
        <v>NO</v>
      </c>
      <c r="CI163" s="244" t="str">
        <f t="shared" si="272"/>
        <v>NO</v>
      </c>
      <c r="CJ163" s="244" t="str">
        <f t="shared" si="273"/>
        <v>NO</v>
      </c>
      <c r="CK163" s="244" t="str">
        <f t="shared" si="274"/>
        <v>NO</v>
      </c>
      <c r="CL163" s="244" t="str">
        <f t="shared" si="275"/>
        <v>NO</v>
      </c>
      <c r="CM163" s="244" t="str">
        <f t="shared" si="276"/>
        <v>NO</v>
      </c>
      <c r="CN163" s="244" t="str">
        <f t="shared" si="277"/>
        <v>NO</v>
      </c>
      <c r="CO163" s="244" t="str">
        <f t="shared" si="278"/>
        <v>NO</v>
      </c>
      <c r="CP163" s="244" t="str">
        <f t="shared" si="279"/>
        <v>NO</v>
      </c>
      <c r="CQ163" s="244" t="str">
        <f t="shared" si="280"/>
        <v>NO</v>
      </c>
      <c r="CR163" s="244" t="str">
        <f t="shared" si="281"/>
        <v>NO</v>
      </c>
    </row>
    <row r="164" spans="1:96">
      <c r="A164" s="64"/>
      <c r="B164" s="15"/>
      <c r="C164" s="15"/>
      <c r="D164" s="15"/>
      <c r="E164" s="15"/>
      <c r="F164" s="15"/>
      <c r="G164" s="15"/>
      <c r="H164" s="65"/>
      <c r="I164" s="52" t="s">
        <v>14</v>
      </c>
      <c r="J164" s="54">
        <v>0.995851544052749</v>
      </c>
      <c r="K164" s="54">
        <v>4.4792039472962798E-4</v>
      </c>
      <c r="L164" s="54">
        <v>3.7005355525212501E-3</v>
      </c>
      <c r="M164" s="54">
        <v>0.89942365898958399</v>
      </c>
      <c r="N164" s="54">
        <v>1.1527273838624501E-2</v>
      </c>
      <c r="O164" s="54">
        <v>8.9049067171791105E-2</v>
      </c>
      <c r="P164" s="54">
        <v>0.63374223724357803</v>
      </c>
      <c r="Q164" s="54">
        <v>7.1553936447585301E-2</v>
      </c>
      <c r="R164" s="54">
        <v>0.29470382630883502</v>
      </c>
      <c r="S164" s="54">
        <v>0.44115934352872299</v>
      </c>
      <c r="T164" s="54">
        <v>0.28425316964496899</v>
      </c>
      <c r="U164" s="54">
        <v>0.27458748682630701</v>
      </c>
      <c r="V164" s="54">
        <v>7.7002790349716896E-2</v>
      </c>
      <c r="W164" s="54">
        <v>0.532725895407686</v>
      </c>
      <c r="X164" s="54">
        <v>0.39027131424259598</v>
      </c>
      <c r="Y164" s="54">
        <v>0.31182086303877299</v>
      </c>
      <c r="Z164" s="54">
        <v>0.55050041207586098</v>
      </c>
      <c r="AA164" s="54">
        <v>0.13767872488536501</v>
      </c>
      <c r="AB164" s="54">
        <v>0.26049770377164799</v>
      </c>
      <c r="AC164" s="54">
        <v>0.325994567501873</v>
      </c>
      <c r="AD164" s="54">
        <v>0.41350772872647701</v>
      </c>
      <c r="AE164" s="54">
        <v>0.840631585365337</v>
      </c>
      <c r="AF164" s="54">
        <v>8.8528324546936904E-2</v>
      </c>
      <c r="AG164" s="317">
        <v>7.0840090087725502E-2</v>
      </c>
      <c r="AH164" s="220">
        <v>2.012</v>
      </c>
      <c r="AI164" s="220">
        <v>3.8959999999999999</v>
      </c>
      <c r="AJ164" s="221">
        <v>6.4820000000000002</v>
      </c>
      <c r="AK164" s="210">
        <v>1.899</v>
      </c>
      <c r="AL164" s="210">
        <v>3.7469999999999999</v>
      </c>
      <c r="AM164" s="210">
        <v>6.5049999999999999</v>
      </c>
      <c r="AN164" s="203"/>
      <c r="AO164" s="203"/>
      <c r="AP164" s="203"/>
      <c r="AQ164" s="203"/>
      <c r="AR164" s="203">
        <f t="shared" si="302"/>
        <v>2.0614909136719999</v>
      </c>
      <c r="AS164" s="203">
        <f t="shared" si="303"/>
        <v>2.5196000000000001</v>
      </c>
      <c r="AT164" s="203">
        <f t="shared" si="304"/>
        <v>3.0795111055119997</v>
      </c>
      <c r="AU164" s="203">
        <f t="shared" si="305"/>
        <v>3.2548090981419997</v>
      </c>
      <c r="AV164" s="203">
        <f t="shared" si="306"/>
        <v>3.9781</v>
      </c>
      <c r="AW164" s="203">
        <f t="shared" si="307"/>
        <v>4.8621222133819995</v>
      </c>
      <c r="AX164" s="203">
        <f t="shared" si="308"/>
        <v>5.8365818311520004</v>
      </c>
      <c r="AY164" s="203">
        <f t="shared" si="309"/>
        <v>7.1336000000000004</v>
      </c>
      <c r="AZ164" s="203">
        <f t="shared" si="310"/>
        <v>8.7188444285919999</v>
      </c>
      <c r="BB164" s="1" t="str">
        <f t="shared" si="247"/>
        <v>A</v>
      </c>
      <c r="BC164" s="1" t="str">
        <f t="shared" si="248"/>
        <v>NP</v>
      </c>
      <c r="BD164" s="1" t="str">
        <f t="shared" si="249"/>
        <v>NP</v>
      </c>
      <c r="BE164" s="1" t="str">
        <f t="shared" si="250"/>
        <v>NO</v>
      </c>
      <c r="BF164" s="1" t="str">
        <f t="shared" si="251"/>
        <v>NO</v>
      </c>
      <c r="BG164" s="1" t="str">
        <f t="shared" si="252"/>
        <v>YES</v>
      </c>
      <c r="BH164" s="1" t="str">
        <f t="shared" si="311"/>
        <v>YES</v>
      </c>
      <c r="BJ164" s="12">
        <v>28</v>
      </c>
      <c r="BK164" s="1" t="str">
        <f t="shared" si="254"/>
        <v>A</v>
      </c>
      <c r="BL164" s="1" t="str">
        <f t="shared" si="255"/>
        <v>NP</v>
      </c>
      <c r="BM164" s="1" t="str">
        <f t="shared" si="256"/>
        <v>NP</v>
      </c>
      <c r="BN164" s="1" t="str">
        <f t="shared" si="257"/>
        <v>NO</v>
      </c>
      <c r="BO164" s="1" t="str">
        <f t="shared" si="258"/>
        <v>NO</v>
      </c>
      <c r="BP164" s="1" t="str">
        <f t="shared" si="259"/>
        <v>YES</v>
      </c>
      <c r="BQ164" s="1" t="str">
        <f t="shared" si="260"/>
        <v>YES</v>
      </c>
      <c r="BS164" s="1" t="str">
        <f t="shared" si="261"/>
        <v>TP</v>
      </c>
      <c r="BT164" s="1" t="str">
        <f t="shared" si="262"/>
        <v>TP</v>
      </c>
      <c r="BU164" s="1" t="str">
        <f t="shared" si="263"/>
        <v>TP</v>
      </c>
      <c r="BV164" s="1" t="str">
        <f t="shared" si="264"/>
        <v>YES</v>
      </c>
      <c r="BW164" s="1" t="str">
        <f t="shared" si="265"/>
        <v>YES</v>
      </c>
      <c r="BX164" s="1" t="str">
        <f t="shared" si="266"/>
        <v>YES</v>
      </c>
      <c r="BY164" s="244" t="str">
        <f t="shared" si="267"/>
        <v>YES</v>
      </c>
      <c r="BZ164" s="244" t="str">
        <f t="shared" si="268"/>
        <v>NO</v>
      </c>
      <c r="CA164" s="244" t="str">
        <f t="shared" si="269"/>
        <v>NO</v>
      </c>
      <c r="CB164" s="244" t="str">
        <f t="shared" si="270"/>
        <v>NO</v>
      </c>
      <c r="CC164" s="244" t="str">
        <f t="shared" si="271"/>
        <v>NO</v>
      </c>
      <c r="CD164" s="244" t="str">
        <f t="shared" si="242"/>
        <v>NO</v>
      </c>
      <c r="CE164" s="1" t="str">
        <f t="shared" si="243"/>
        <v>NO</v>
      </c>
      <c r="CF164" s="1" t="str">
        <f t="shared" si="244"/>
        <v>NO</v>
      </c>
      <c r="CG164" s="1" t="str">
        <f t="shared" si="245"/>
        <v>NO</v>
      </c>
      <c r="CH164" s="1" t="str">
        <f t="shared" si="246"/>
        <v>NO</v>
      </c>
      <c r="CI164" s="244" t="str">
        <f t="shared" si="272"/>
        <v>NO</v>
      </c>
      <c r="CJ164" s="244" t="str">
        <f t="shared" si="273"/>
        <v>NO</v>
      </c>
      <c r="CK164" s="244" t="str">
        <f t="shared" si="274"/>
        <v>NO</v>
      </c>
      <c r="CL164" s="244" t="str">
        <f t="shared" si="275"/>
        <v>NO</v>
      </c>
      <c r="CM164" s="244" t="str">
        <f t="shared" si="276"/>
        <v>NO</v>
      </c>
      <c r="CN164" s="244" t="str">
        <f t="shared" si="277"/>
        <v>NO</v>
      </c>
      <c r="CO164" s="244" t="str">
        <f t="shared" si="278"/>
        <v>NO</v>
      </c>
      <c r="CP164" s="244" t="str">
        <f t="shared" si="279"/>
        <v>NO</v>
      </c>
      <c r="CQ164" s="244" t="str">
        <f t="shared" si="280"/>
        <v>NO</v>
      </c>
      <c r="CR164" s="244" t="str">
        <f t="shared" si="281"/>
        <v>NO</v>
      </c>
    </row>
    <row r="165" spans="1:96">
      <c r="A165" s="64"/>
      <c r="B165" s="15"/>
      <c r="C165" s="15"/>
      <c r="D165" s="15"/>
      <c r="E165" s="15"/>
      <c r="F165" s="15"/>
      <c r="G165" s="15"/>
      <c r="H165" s="65"/>
      <c r="I165" s="52" t="s">
        <v>15</v>
      </c>
      <c r="J165" s="54">
        <v>0.995851544052749</v>
      </c>
      <c r="K165" s="54">
        <v>4.4792039472962798E-4</v>
      </c>
      <c r="L165" s="54">
        <v>3.7005355525212501E-3</v>
      </c>
      <c r="M165" s="54">
        <v>0.89942365898958399</v>
      </c>
      <c r="N165" s="54">
        <v>1.1527273838624501E-2</v>
      </c>
      <c r="O165" s="54">
        <v>8.9049067171791105E-2</v>
      </c>
      <c r="P165" s="54">
        <v>0.74610593937968706</v>
      </c>
      <c r="Q165" s="54">
        <v>3.7810919731060801E-2</v>
      </c>
      <c r="R165" s="54">
        <v>0.21608314088925101</v>
      </c>
      <c r="S165" s="54">
        <v>0.44115934352872299</v>
      </c>
      <c r="T165" s="54">
        <v>0.28425316964496899</v>
      </c>
      <c r="U165" s="54">
        <v>0.27458748682630701</v>
      </c>
      <c r="V165" s="54">
        <v>7.7002790349716896E-2</v>
      </c>
      <c r="W165" s="54">
        <v>0.532725895407686</v>
      </c>
      <c r="X165" s="54">
        <v>0.39027131424259598</v>
      </c>
      <c r="Y165" s="54">
        <v>0.72745755386083499</v>
      </c>
      <c r="Z165" s="54">
        <v>0.21344221748664</v>
      </c>
      <c r="AA165" s="54">
        <v>5.91002286525244E-2</v>
      </c>
      <c r="AB165" s="54">
        <v>0.26049770377164799</v>
      </c>
      <c r="AC165" s="54">
        <v>0.325994567501873</v>
      </c>
      <c r="AD165" s="54">
        <v>0.41350772872647701</v>
      </c>
      <c r="AE165" s="54">
        <v>0.840631585365337</v>
      </c>
      <c r="AF165" s="54">
        <v>8.8528324546936904E-2</v>
      </c>
      <c r="AG165" s="317">
        <v>7.0840090087725502E-2</v>
      </c>
      <c r="AH165" s="220">
        <v>1.972</v>
      </c>
      <c r="AI165" s="220">
        <v>3.726</v>
      </c>
      <c r="AJ165" s="221">
        <v>6.4870000000000001</v>
      </c>
      <c r="AK165" s="210">
        <v>1.8220000000000001</v>
      </c>
      <c r="AL165" s="210">
        <v>3.665</v>
      </c>
      <c r="AM165" s="210">
        <v>6.4889999999999999</v>
      </c>
      <c r="AN165" s="203"/>
      <c r="AO165" s="203"/>
      <c r="AP165" s="203"/>
      <c r="AQ165" s="203"/>
      <c r="AR165" s="203">
        <f t="shared" si="302"/>
        <v>2.0614909136719999</v>
      </c>
      <c r="AS165" s="203">
        <f t="shared" si="303"/>
        <v>2.5196000000000001</v>
      </c>
      <c r="AT165" s="203">
        <f t="shared" si="304"/>
        <v>3.0795111055119997</v>
      </c>
      <c r="AU165" s="203">
        <f t="shared" si="305"/>
        <v>3.2548090981419997</v>
      </c>
      <c r="AV165" s="203">
        <f t="shared" si="306"/>
        <v>3.9781</v>
      </c>
      <c r="AW165" s="203">
        <f t="shared" si="307"/>
        <v>4.8621222133819995</v>
      </c>
      <c r="AX165" s="203">
        <f t="shared" si="308"/>
        <v>5.8365818311520004</v>
      </c>
      <c r="AY165" s="203">
        <f t="shared" si="309"/>
        <v>7.1336000000000004</v>
      </c>
      <c r="AZ165" s="203">
        <f t="shared" si="310"/>
        <v>8.7188444285919999</v>
      </c>
      <c r="BB165" s="1" t="str">
        <f t="shared" si="247"/>
        <v>A</v>
      </c>
      <c r="BC165" s="1" t="str">
        <f t="shared" si="248"/>
        <v>NP</v>
      </c>
      <c r="BD165" s="1" t="str">
        <f t="shared" si="249"/>
        <v>NP</v>
      </c>
      <c r="BE165" s="1" t="str">
        <f t="shared" si="250"/>
        <v>NO</v>
      </c>
      <c r="BF165" s="1" t="str">
        <f t="shared" si="251"/>
        <v>NO</v>
      </c>
      <c r="BG165" s="1" t="str">
        <f t="shared" si="252"/>
        <v>YES</v>
      </c>
      <c r="BH165" s="1" t="str">
        <f t="shared" si="311"/>
        <v>YES</v>
      </c>
      <c r="BJ165" s="12">
        <v>15</v>
      </c>
      <c r="BK165" s="1" t="str">
        <f t="shared" si="254"/>
        <v>A</v>
      </c>
      <c r="BL165" s="1" t="str">
        <f t="shared" si="255"/>
        <v>NP</v>
      </c>
      <c r="BM165" s="1" t="str">
        <f t="shared" si="256"/>
        <v>NP</v>
      </c>
      <c r="BN165" s="1" t="str">
        <f t="shared" si="257"/>
        <v>NO</v>
      </c>
      <c r="BO165" s="1" t="str">
        <f t="shared" si="258"/>
        <v>NO</v>
      </c>
      <c r="BP165" s="1" t="str">
        <f t="shared" si="259"/>
        <v>YES</v>
      </c>
      <c r="BQ165" s="1" t="str">
        <f t="shared" si="260"/>
        <v>YES</v>
      </c>
      <c r="BS165" s="1" t="str">
        <f t="shared" si="261"/>
        <v>TP</v>
      </c>
      <c r="BT165" s="1" t="str">
        <f t="shared" si="262"/>
        <v>TP</v>
      </c>
      <c r="BU165" s="1" t="str">
        <f t="shared" si="263"/>
        <v>TP</v>
      </c>
      <c r="BV165" s="1" t="str">
        <f t="shared" si="264"/>
        <v>YES</v>
      </c>
      <c r="BW165" s="1" t="str">
        <f t="shared" si="265"/>
        <v>YES</v>
      </c>
      <c r="BX165" s="1" t="str">
        <f t="shared" si="266"/>
        <v>YES</v>
      </c>
      <c r="BY165" s="244" t="str">
        <f t="shared" si="267"/>
        <v>YES</v>
      </c>
      <c r="BZ165" s="244" t="str">
        <f t="shared" si="268"/>
        <v>NO</v>
      </c>
      <c r="CA165" s="244" t="str">
        <f t="shared" si="269"/>
        <v>NO</v>
      </c>
      <c r="CB165" s="244" t="str">
        <f t="shared" si="270"/>
        <v>NO</v>
      </c>
      <c r="CC165" s="244" t="str">
        <f t="shared" si="271"/>
        <v>NO</v>
      </c>
      <c r="CD165" s="244" t="str">
        <f t="shared" si="242"/>
        <v>NO</v>
      </c>
      <c r="CE165" s="1" t="str">
        <f t="shared" si="243"/>
        <v>NO</v>
      </c>
      <c r="CF165" s="1" t="str">
        <f t="shared" si="244"/>
        <v>NO</v>
      </c>
      <c r="CG165" s="1" t="str">
        <f t="shared" si="245"/>
        <v>NO</v>
      </c>
      <c r="CH165" s="1" t="str">
        <f t="shared" si="246"/>
        <v>NO</v>
      </c>
      <c r="CI165" s="244" t="str">
        <f t="shared" si="272"/>
        <v>NO</v>
      </c>
      <c r="CJ165" s="244" t="str">
        <f t="shared" si="273"/>
        <v>NO</v>
      </c>
      <c r="CK165" s="244" t="str">
        <f t="shared" si="274"/>
        <v>NO</v>
      </c>
      <c r="CL165" s="244" t="str">
        <f t="shared" si="275"/>
        <v>NO</v>
      </c>
      <c r="CM165" s="244" t="str">
        <f t="shared" si="276"/>
        <v>NO</v>
      </c>
      <c r="CN165" s="244" t="str">
        <f t="shared" si="277"/>
        <v>NO</v>
      </c>
      <c r="CO165" s="244" t="str">
        <f t="shared" si="278"/>
        <v>NO</v>
      </c>
      <c r="CP165" s="244" t="str">
        <f t="shared" si="279"/>
        <v>NO</v>
      </c>
      <c r="CQ165" s="244" t="str">
        <f t="shared" si="280"/>
        <v>NO</v>
      </c>
      <c r="CR165" s="244" t="str">
        <f t="shared" si="281"/>
        <v>NO</v>
      </c>
    </row>
    <row r="166" spans="1:96">
      <c r="A166" s="64"/>
      <c r="B166" s="15"/>
      <c r="C166" s="15"/>
      <c r="D166" s="15"/>
      <c r="E166" s="15"/>
      <c r="F166" s="15"/>
      <c r="G166" s="15"/>
      <c r="H166" s="65"/>
      <c r="I166" s="52" t="s">
        <v>16</v>
      </c>
      <c r="J166" s="54">
        <v>0.995851544052749</v>
      </c>
      <c r="K166" s="54">
        <v>4.4792039472962798E-4</v>
      </c>
      <c r="L166" s="54">
        <v>3.7005355525212501E-3</v>
      </c>
      <c r="M166" s="54">
        <v>0.89942365898958399</v>
      </c>
      <c r="N166" s="54">
        <v>1.1527273838624501E-2</v>
      </c>
      <c r="O166" s="54">
        <v>8.9049067171791105E-2</v>
      </c>
      <c r="P166" s="54">
        <v>0.74610593937968706</v>
      </c>
      <c r="Q166" s="54">
        <v>3.7810919731060801E-2</v>
      </c>
      <c r="R166" s="54">
        <v>0.21608314088925101</v>
      </c>
      <c r="S166" s="54">
        <v>0.44115934352872299</v>
      </c>
      <c r="T166" s="54">
        <v>0.28425316964496899</v>
      </c>
      <c r="U166" s="54">
        <v>0.27458748682630701</v>
      </c>
      <c r="V166" s="54">
        <v>7.7002790349716896E-2</v>
      </c>
      <c r="W166" s="54">
        <v>0.532725895407686</v>
      </c>
      <c r="X166" s="54">
        <v>0.39027131424259598</v>
      </c>
      <c r="Y166" s="54">
        <v>0.72745755386083499</v>
      </c>
      <c r="Z166" s="54">
        <v>0.21344221748664</v>
      </c>
      <c r="AA166" s="54">
        <v>5.91002286525244E-2</v>
      </c>
      <c r="AB166" s="54">
        <v>0.26049770377164799</v>
      </c>
      <c r="AC166" s="54">
        <v>0.325994567501873</v>
      </c>
      <c r="AD166" s="54">
        <v>0.41350772872647701</v>
      </c>
      <c r="AE166" s="54">
        <v>0.840631585365337</v>
      </c>
      <c r="AF166" s="54">
        <v>8.8528324546936904E-2</v>
      </c>
      <c r="AG166" s="317">
        <v>7.0840090087725502E-2</v>
      </c>
      <c r="AH166" s="220">
        <v>1.835</v>
      </c>
      <c r="AI166" s="220">
        <v>3.5190000000000001</v>
      </c>
      <c r="AJ166" s="221">
        <v>6.5389999999999997</v>
      </c>
      <c r="AK166" s="210">
        <v>1.885</v>
      </c>
      <c r="AL166" s="210">
        <v>3.6179999999999999</v>
      </c>
      <c r="AM166" s="210">
        <v>6.617</v>
      </c>
      <c r="AN166" s="203"/>
      <c r="AO166" s="203"/>
      <c r="AP166" s="203"/>
      <c r="AQ166" s="203"/>
      <c r="AR166" s="203">
        <f t="shared" si="302"/>
        <v>2.0614909136719999</v>
      </c>
      <c r="AS166" s="203">
        <f t="shared" si="303"/>
        <v>2.5196000000000001</v>
      </c>
      <c r="AT166" s="203">
        <f t="shared" si="304"/>
        <v>3.0795111055119997</v>
      </c>
      <c r="AU166" s="203">
        <f t="shared" si="305"/>
        <v>3.2548090981419997</v>
      </c>
      <c r="AV166" s="203">
        <f t="shared" si="306"/>
        <v>3.9781</v>
      </c>
      <c r="AW166" s="203">
        <f t="shared" si="307"/>
        <v>4.8621222133819995</v>
      </c>
      <c r="AX166" s="203">
        <f t="shared" si="308"/>
        <v>5.8365818311520004</v>
      </c>
      <c r="AY166" s="203">
        <f t="shared" si="309"/>
        <v>7.1336000000000004</v>
      </c>
      <c r="AZ166" s="203">
        <f t="shared" si="310"/>
        <v>8.7188444285919999</v>
      </c>
      <c r="BB166" s="1" t="str">
        <f t="shared" si="247"/>
        <v>A</v>
      </c>
      <c r="BC166" s="1" t="str">
        <f t="shared" si="248"/>
        <v>NP</v>
      </c>
      <c r="BD166" s="1" t="str">
        <f t="shared" si="249"/>
        <v>NP</v>
      </c>
      <c r="BE166" s="1" t="str">
        <f t="shared" si="250"/>
        <v>NO</v>
      </c>
      <c r="BF166" s="1" t="str">
        <f t="shared" si="251"/>
        <v>NO</v>
      </c>
      <c r="BG166" s="1" t="str">
        <f t="shared" si="252"/>
        <v>YES</v>
      </c>
      <c r="BH166" s="1" t="str">
        <f t="shared" si="311"/>
        <v>YES</v>
      </c>
      <c r="BJ166" s="12">
        <v>146</v>
      </c>
      <c r="BK166" s="1" t="str">
        <f t="shared" si="254"/>
        <v>A</v>
      </c>
      <c r="BL166" s="1" t="str">
        <f t="shared" si="255"/>
        <v>NP</v>
      </c>
      <c r="BM166" s="1" t="str">
        <f t="shared" si="256"/>
        <v>NP</v>
      </c>
      <c r="BN166" s="1" t="str">
        <f t="shared" si="257"/>
        <v>NO</v>
      </c>
      <c r="BO166" s="1" t="str">
        <f t="shared" si="258"/>
        <v>NO</v>
      </c>
      <c r="BP166" s="1" t="str">
        <f t="shared" si="259"/>
        <v>YES</v>
      </c>
      <c r="BQ166" s="1" t="str">
        <f t="shared" si="260"/>
        <v>YES</v>
      </c>
      <c r="BS166" s="1" t="str">
        <f t="shared" si="261"/>
        <v>TP</v>
      </c>
      <c r="BT166" s="1" t="str">
        <f t="shared" si="262"/>
        <v>TP</v>
      </c>
      <c r="BU166" s="1" t="str">
        <f t="shared" si="263"/>
        <v>TP</v>
      </c>
      <c r="BV166" s="1" t="str">
        <f t="shared" si="264"/>
        <v>YES</v>
      </c>
      <c r="BW166" s="1" t="str">
        <f t="shared" si="265"/>
        <v>YES</v>
      </c>
      <c r="BX166" s="1" t="str">
        <f t="shared" si="266"/>
        <v>YES</v>
      </c>
      <c r="BY166" s="244" t="str">
        <f t="shared" si="267"/>
        <v>YES</v>
      </c>
      <c r="BZ166" s="244" t="str">
        <f t="shared" si="268"/>
        <v>NO</v>
      </c>
      <c r="CA166" s="244" t="str">
        <f t="shared" si="269"/>
        <v>NO</v>
      </c>
      <c r="CB166" s="244" t="str">
        <f t="shared" si="270"/>
        <v>NO</v>
      </c>
      <c r="CC166" s="244" t="str">
        <f t="shared" si="271"/>
        <v>NO</v>
      </c>
      <c r="CD166" s="244" t="str">
        <f t="shared" si="242"/>
        <v>NO</v>
      </c>
      <c r="CE166" s="1" t="str">
        <f t="shared" si="243"/>
        <v>NO</v>
      </c>
      <c r="CF166" s="1" t="str">
        <f t="shared" si="244"/>
        <v>NO</v>
      </c>
      <c r="CG166" s="1" t="str">
        <f t="shared" si="245"/>
        <v>NO</v>
      </c>
      <c r="CH166" s="1" t="str">
        <f t="shared" si="246"/>
        <v>NO</v>
      </c>
      <c r="CI166" s="244" t="str">
        <f t="shared" si="272"/>
        <v>NO</v>
      </c>
      <c r="CJ166" s="244" t="str">
        <f t="shared" si="273"/>
        <v>NO</v>
      </c>
      <c r="CK166" s="244" t="str">
        <f t="shared" si="274"/>
        <v>NO</v>
      </c>
      <c r="CL166" s="244" t="str">
        <f t="shared" si="275"/>
        <v>NO</v>
      </c>
      <c r="CM166" s="244" t="str">
        <f t="shared" si="276"/>
        <v>NO</v>
      </c>
      <c r="CN166" s="244" t="str">
        <f t="shared" si="277"/>
        <v>NO</v>
      </c>
      <c r="CO166" s="244" t="str">
        <f t="shared" si="278"/>
        <v>NO</v>
      </c>
      <c r="CP166" s="244" t="str">
        <f t="shared" si="279"/>
        <v>NO</v>
      </c>
      <c r="CQ166" s="244" t="str">
        <f t="shared" si="280"/>
        <v>NO</v>
      </c>
      <c r="CR166" s="244" t="str">
        <f t="shared" si="281"/>
        <v>NO</v>
      </c>
    </row>
    <row r="167" spans="1:96">
      <c r="A167" s="64"/>
      <c r="B167" s="15"/>
      <c r="C167" s="15"/>
      <c r="D167" s="15"/>
      <c r="E167" s="15"/>
      <c r="F167" s="15"/>
      <c r="G167" s="15"/>
      <c r="H167" s="65"/>
      <c r="I167" s="52" t="s">
        <v>17</v>
      </c>
      <c r="J167" s="54">
        <v>0.995851544052749</v>
      </c>
      <c r="K167" s="54">
        <v>4.4792039472962798E-4</v>
      </c>
      <c r="L167" s="54">
        <v>3.7005355525212501E-3</v>
      </c>
      <c r="M167" s="54">
        <v>0.23478815187705801</v>
      </c>
      <c r="N167" s="54">
        <v>0.27912162903863402</v>
      </c>
      <c r="O167" s="54">
        <v>0.486090219084306</v>
      </c>
      <c r="P167" s="54">
        <v>0.74610593937968706</v>
      </c>
      <c r="Q167" s="54">
        <v>3.7810919731060801E-2</v>
      </c>
      <c r="R167" s="54">
        <v>0.21608314088925101</v>
      </c>
      <c r="S167" s="54">
        <v>0.82602991260937697</v>
      </c>
      <c r="T167" s="54">
        <v>9.1611181088244398E-2</v>
      </c>
      <c r="U167" s="54">
        <v>8.2358906302377799E-2</v>
      </c>
      <c r="V167" s="54">
        <v>7.3365708947530694E-2</v>
      </c>
      <c r="W167" s="54">
        <v>0.265854895952568</v>
      </c>
      <c r="X167" s="54">
        <v>0.66077939509990102</v>
      </c>
      <c r="Y167" s="54">
        <v>0.72745755386083499</v>
      </c>
      <c r="Z167" s="54">
        <v>0.21344221748664</v>
      </c>
      <c r="AA167" s="54">
        <v>5.91002286525244E-2</v>
      </c>
      <c r="AB167" s="54">
        <v>0.26049770377164799</v>
      </c>
      <c r="AC167" s="54">
        <v>0.325994567501873</v>
      </c>
      <c r="AD167" s="54">
        <v>0.41350772872647701</v>
      </c>
      <c r="AE167" s="54">
        <v>0.840631585365337</v>
      </c>
      <c r="AF167" s="54">
        <v>8.8528324546936904E-2</v>
      </c>
      <c r="AG167" s="317">
        <v>7.0840090087725502E-2</v>
      </c>
      <c r="AH167" s="220">
        <v>1.647</v>
      </c>
      <c r="AI167" s="220">
        <v>3.8119999999999998</v>
      </c>
      <c r="AJ167" s="221">
        <v>6.7279999999999998</v>
      </c>
      <c r="AK167" s="210">
        <v>1.633</v>
      </c>
      <c r="AL167" s="210">
        <v>3.9969999999999999</v>
      </c>
      <c r="AM167" s="210">
        <v>6.6619999999999999</v>
      </c>
      <c r="AN167" s="203"/>
      <c r="AO167" s="203"/>
      <c r="AP167" s="203"/>
      <c r="AQ167" s="203"/>
      <c r="AR167" s="203">
        <f t="shared" si="302"/>
        <v>2.0614909136719999</v>
      </c>
      <c r="AS167" s="203">
        <f t="shared" si="303"/>
        <v>2.5196000000000001</v>
      </c>
      <c r="AT167" s="203">
        <f t="shared" si="304"/>
        <v>3.0795111055119997</v>
      </c>
      <c r="AU167" s="203">
        <f t="shared" si="305"/>
        <v>3.2548090981419997</v>
      </c>
      <c r="AV167" s="203">
        <f t="shared" si="306"/>
        <v>3.9781</v>
      </c>
      <c r="AW167" s="203">
        <f t="shared" si="307"/>
        <v>4.8621222133819995</v>
      </c>
      <c r="AX167" s="203">
        <f t="shared" si="308"/>
        <v>5.8365818311520004</v>
      </c>
      <c r="AY167" s="203">
        <f t="shared" si="309"/>
        <v>7.1336000000000004</v>
      </c>
      <c r="AZ167" s="203">
        <f t="shared" si="310"/>
        <v>8.7188444285919999</v>
      </c>
      <c r="BB167" s="1" t="str">
        <f t="shared" si="247"/>
        <v>A</v>
      </c>
      <c r="BC167" s="1" t="str">
        <f t="shared" si="248"/>
        <v>NP</v>
      </c>
      <c r="BD167" s="1" t="str">
        <f t="shared" si="249"/>
        <v>NP</v>
      </c>
      <c r="BE167" s="1" t="str">
        <f t="shared" si="250"/>
        <v>NO</v>
      </c>
      <c r="BF167" s="1" t="str">
        <f t="shared" si="251"/>
        <v>NO</v>
      </c>
      <c r="BG167" s="1" t="str">
        <f t="shared" si="252"/>
        <v>YES</v>
      </c>
      <c r="BH167" s="1" t="str">
        <f t="shared" si="311"/>
        <v>YES</v>
      </c>
      <c r="BJ167" s="12">
        <v>114</v>
      </c>
      <c r="BK167" s="1" t="str">
        <f t="shared" si="254"/>
        <v>A</v>
      </c>
      <c r="BL167" s="1" t="str">
        <f t="shared" si="255"/>
        <v>NA</v>
      </c>
      <c r="BM167" s="1" t="str">
        <f t="shared" si="256"/>
        <v>NP</v>
      </c>
      <c r="BN167" s="1" t="str">
        <f t="shared" si="257"/>
        <v>NO</v>
      </c>
      <c r="BO167" s="1" t="str">
        <f t="shared" si="258"/>
        <v>NO</v>
      </c>
      <c r="BP167" s="1" t="str">
        <f t="shared" si="259"/>
        <v>YES</v>
      </c>
      <c r="BQ167" s="1" t="str">
        <f t="shared" si="260"/>
        <v>YES</v>
      </c>
      <c r="BS167" s="1" t="str">
        <f t="shared" si="261"/>
        <v>TP</v>
      </c>
      <c r="BT167" s="1" t="str">
        <f t="shared" si="262"/>
        <v>FP</v>
      </c>
      <c r="BU167" s="1" t="str">
        <f t="shared" si="263"/>
        <v>TP</v>
      </c>
      <c r="BV167" s="1" t="str">
        <f t="shared" si="264"/>
        <v>NO</v>
      </c>
      <c r="BW167" s="1" t="str">
        <f t="shared" si="265"/>
        <v>YES</v>
      </c>
      <c r="BX167" s="1" t="str">
        <f t="shared" si="266"/>
        <v>YES</v>
      </c>
      <c r="BY167" s="244" t="str">
        <f t="shared" si="267"/>
        <v>YES</v>
      </c>
      <c r="BZ167" s="244" t="str">
        <f t="shared" si="268"/>
        <v>NO</v>
      </c>
      <c r="CA167" s="244" t="str">
        <f t="shared" si="269"/>
        <v>NO</v>
      </c>
      <c r="CB167" s="244" t="str">
        <f t="shared" si="270"/>
        <v>NO</v>
      </c>
      <c r="CC167" s="244" t="str">
        <f t="shared" si="271"/>
        <v>NO</v>
      </c>
      <c r="CD167" s="244" t="str">
        <f t="shared" si="242"/>
        <v>YES</v>
      </c>
      <c r="CE167" s="1" t="str">
        <f t="shared" si="243"/>
        <v>YES</v>
      </c>
      <c r="CF167" s="1" t="str">
        <f t="shared" si="244"/>
        <v>YES</v>
      </c>
      <c r="CG167" s="1" t="str">
        <f t="shared" si="245"/>
        <v>NO</v>
      </c>
      <c r="CH167" s="1" t="str">
        <f t="shared" si="246"/>
        <v>NO</v>
      </c>
      <c r="CI167" s="244" t="str">
        <f t="shared" si="272"/>
        <v>NO</v>
      </c>
      <c r="CJ167" s="244" t="str">
        <f t="shared" si="273"/>
        <v>NO</v>
      </c>
      <c r="CK167" s="244" t="str">
        <f t="shared" si="274"/>
        <v>NO</v>
      </c>
      <c r="CL167" s="244" t="str">
        <f t="shared" si="275"/>
        <v>NO</v>
      </c>
      <c r="CM167" s="244" t="str">
        <f t="shared" si="276"/>
        <v>NO</v>
      </c>
      <c r="CN167" s="244" t="str">
        <f t="shared" si="277"/>
        <v>YES</v>
      </c>
      <c r="CO167" s="244" t="str">
        <f t="shared" si="278"/>
        <v>YES</v>
      </c>
      <c r="CP167" s="244" t="str">
        <f t="shared" si="279"/>
        <v>YES</v>
      </c>
      <c r="CQ167" s="244" t="str">
        <f t="shared" si="280"/>
        <v>NO</v>
      </c>
      <c r="CR167" s="244" t="str">
        <f t="shared" si="281"/>
        <v>NO</v>
      </c>
    </row>
    <row r="168" spans="1:96">
      <c r="A168" s="318"/>
      <c r="B168" s="54"/>
      <c r="C168" s="54"/>
      <c r="D168" s="54"/>
      <c r="E168" s="54"/>
      <c r="F168" s="54"/>
      <c r="G168" s="54"/>
      <c r="H168" s="317"/>
      <c r="I168" s="52" t="s">
        <v>18</v>
      </c>
      <c r="J168" s="54">
        <v>0.995851544052749</v>
      </c>
      <c r="K168" s="54">
        <v>4.4792039472962798E-4</v>
      </c>
      <c r="L168" s="54">
        <v>3.7005355525212501E-3</v>
      </c>
      <c r="M168" s="54">
        <v>0.89942365898958399</v>
      </c>
      <c r="N168" s="54">
        <v>1.1527273838624501E-2</v>
      </c>
      <c r="O168" s="54">
        <v>8.9049067171791105E-2</v>
      </c>
      <c r="P168" s="54">
        <v>0.74610593937968706</v>
      </c>
      <c r="Q168" s="54">
        <v>3.7810919731060801E-2</v>
      </c>
      <c r="R168" s="54">
        <v>0.21608314088925101</v>
      </c>
      <c r="S168" s="54">
        <v>0.44115934352872299</v>
      </c>
      <c r="T168" s="54">
        <v>0.28425316964496899</v>
      </c>
      <c r="U168" s="54">
        <v>0.27458748682630701</v>
      </c>
      <c r="V168" s="54">
        <v>7.7002790349716896E-2</v>
      </c>
      <c r="W168" s="54">
        <v>0.532725895407686</v>
      </c>
      <c r="X168" s="54">
        <v>0.39027131424259598</v>
      </c>
      <c r="Y168" s="54">
        <v>0.72745755386083499</v>
      </c>
      <c r="Z168" s="54">
        <v>0.21344221748664</v>
      </c>
      <c r="AA168" s="54">
        <v>5.91002286525244E-2</v>
      </c>
      <c r="AB168" s="54">
        <v>0.26049770377164799</v>
      </c>
      <c r="AC168" s="54">
        <v>0.325994567501873</v>
      </c>
      <c r="AD168" s="54">
        <v>0.41350772872647701</v>
      </c>
      <c r="AE168" s="54">
        <v>0.840631585365337</v>
      </c>
      <c r="AF168" s="54">
        <v>8.8528324546936904E-2</v>
      </c>
      <c r="AG168" s="317">
        <v>7.0840090087725502E-2</v>
      </c>
      <c r="AH168" s="220">
        <v>1.7849999999999999</v>
      </c>
      <c r="AI168" s="220">
        <v>3.5179999999999998</v>
      </c>
      <c r="AJ168" s="221">
        <v>6.6420000000000003</v>
      </c>
      <c r="AK168" s="210">
        <v>1.8560000000000001</v>
      </c>
      <c r="AL168" s="210">
        <v>3.5910000000000002</v>
      </c>
      <c r="AM168" s="210">
        <v>6.5620000000000003</v>
      </c>
      <c r="AN168" s="203"/>
      <c r="AO168" s="203"/>
      <c r="AP168" s="203"/>
      <c r="AQ168" s="203"/>
      <c r="AR168" s="203">
        <f t="shared" si="302"/>
        <v>2.0614909136719999</v>
      </c>
      <c r="AS168" s="203">
        <f t="shared" si="303"/>
        <v>2.5196000000000001</v>
      </c>
      <c r="AT168" s="203">
        <f t="shared" si="304"/>
        <v>3.0795111055119997</v>
      </c>
      <c r="AU168" s="203">
        <f t="shared" si="305"/>
        <v>3.2548090981419997</v>
      </c>
      <c r="AV168" s="203">
        <f t="shared" si="306"/>
        <v>3.9781</v>
      </c>
      <c r="AW168" s="203">
        <f t="shared" si="307"/>
        <v>4.8621222133819995</v>
      </c>
      <c r="AX168" s="203">
        <f t="shared" si="308"/>
        <v>5.8365818311520004</v>
      </c>
      <c r="AY168" s="203">
        <f t="shared" si="309"/>
        <v>7.1336000000000004</v>
      </c>
      <c r="AZ168" s="203">
        <f t="shared" si="310"/>
        <v>8.7188444285919999</v>
      </c>
      <c r="BB168" s="1" t="str">
        <f t="shared" si="247"/>
        <v>A</v>
      </c>
      <c r="BC168" s="1" t="str">
        <f t="shared" si="248"/>
        <v>NP</v>
      </c>
      <c r="BD168" s="1" t="str">
        <f t="shared" si="249"/>
        <v>NP</v>
      </c>
      <c r="BE168" s="1" t="str">
        <f t="shared" si="250"/>
        <v>NO</v>
      </c>
      <c r="BF168" s="1" t="str">
        <f t="shared" si="251"/>
        <v>NO</v>
      </c>
      <c r="BG168" s="1" t="str">
        <f t="shared" si="252"/>
        <v>YES</v>
      </c>
      <c r="BH168" s="1" t="str">
        <f t="shared" si="311"/>
        <v>YES</v>
      </c>
      <c r="BJ168" s="12">
        <v>12</v>
      </c>
      <c r="BK168" s="1" t="str">
        <f t="shared" si="254"/>
        <v>A</v>
      </c>
      <c r="BL168" s="1" t="str">
        <f t="shared" si="255"/>
        <v>NP</v>
      </c>
      <c r="BM168" s="1" t="str">
        <f t="shared" si="256"/>
        <v>NP</v>
      </c>
      <c r="BN168" s="1" t="str">
        <f t="shared" si="257"/>
        <v>NO</v>
      </c>
      <c r="BO168" s="1" t="str">
        <f t="shared" si="258"/>
        <v>NO</v>
      </c>
      <c r="BP168" s="1" t="str">
        <f t="shared" si="259"/>
        <v>YES</v>
      </c>
      <c r="BQ168" s="1" t="str">
        <f t="shared" si="260"/>
        <v>YES</v>
      </c>
      <c r="BS168" s="1" t="str">
        <f t="shared" si="261"/>
        <v>TP</v>
      </c>
      <c r="BT168" s="1" t="str">
        <f t="shared" si="262"/>
        <v>TP</v>
      </c>
      <c r="BU168" s="1" t="str">
        <f t="shared" si="263"/>
        <v>TP</v>
      </c>
      <c r="BV168" s="1" t="str">
        <f t="shared" si="264"/>
        <v>YES</v>
      </c>
      <c r="BW168" s="1" t="str">
        <f t="shared" si="265"/>
        <v>YES</v>
      </c>
      <c r="BX168" s="1" t="str">
        <f t="shared" si="266"/>
        <v>YES</v>
      </c>
      <c r="BY168" s="244" t="str">
        <f t="shared" si="267"/>
        <v>YES</v>
      </c>
      <c r="BZ168" s="244" t="str">
        <f t="shared" si="268"/>
        <v>NO</v>
      </c>
      <c r="CA168" s="244" t="str">
        <f t="shared" si="269"/>
        <v>NO</v>
      </c>
      <c r="CB168" s="244" t="str">
        <f t="shared" si="270"/>
        <v>NO</v>
      </c>
      <c r="CC168" s="244" t="str">
        <f t="shared" si="271"/>
        <v>NO</v>
      </c>
      <c r="CD168" s="244" t="str">
        <f t="shared" si="242"/>
        <v>NO</v>
      </c>
      <c r="CE168" s="1" t="str">
        <f t="shared" si="243"/>
        <v>NO</v>
      </c>
      <c r="CF168" s="1" t="str">
        <f t="shared" si="244"/>
        <v>NO</v>
      </c>
      <c r="CG168" s="1" t="str">
        <f t="shared" si="245"/>
        <v>NO</v>
      </c>
      <c r="CH168" s="1" t="str">
        <f t="shared" si="246"/>
        <v>NO</v>
      </c>
      <c r="CI168" s="244" t="str">
        <f t="shared" si="272"/>
        <v>NO</v>
      </c>
      <c r="CJ168" s="244" t="str">
        <f t="shared" si="273"/>
        <v>NO</v>
      </c>
      <c r="CK168" s="244" t="str">
        <f t="shared" si="274"/>
        <v>NO</v>
      </c>
      <c r="CL168" s="244" t="str">
        <f t="shared" si="275"/>
        <v>NO</v>
      </c>
      <c r="CM168" s="244" t="str">
        <f t="shared" si="276"/>
        <v>NO</v>
      </c>
      <c r="CN168" s="244" t="str">
        <f t="shared" si="277"/>
        <v>NO</v>
      </c>
      <c r="CO168" s="244" t="str">
        <f t="shared" si="278"/>
        <v>NO</v>
      </c>
      <c r="CP168" s="244" t="str">
        <f t="shared" si="279"/>
        <v>NO</v>
      </c>
      <c r="CQ168" s="244" t="str">
        <f t="shared" si="280"/>
        <v>NO</v>
      </c>
      <c r="CR168" s="244" t="str">
        <f t="shared" si="281"/>
        <v>NO</v>
      </c>
    </row>
    <row r="169" spans="1:96" ht="16.5" thickBot="1">
      <c r="A169" s="319"/>
      <c r="B169" s="59"/>
      <c r="C169" s="59"/>
      <c r="D169" s="59"/>
      <c r="E169" s="59"/>
      <c r="F169" s="59"/>
      <c r="G169" s="59"/>
      <c r="H169" s="320"/>
      <c r="I169" s="53" t="s">
        <v>19</v>
      </c>
      <c r="J169" s="59">
        <v>0.995851544052749</v>
      </c>
      <c r="K169" s="59">
        <v>4.4792039472962798E-4</v>
      </c>
      <c r="L169" s="59">
        <v>3.7005355525212501E-3</v>
      </c>
      <c r="M169" s="59">
        <v>0.23478815187705801</v>
      </c>
      <c r="N169" s="59">
        <v>0.27912162903863402</v>
      </c>
      <c r="O169" s="59">
        <v>0.486090219084306</v>
      </c>
      <c r="P169" s="59">
        <v>0.74610593937968706</v>
      </c>
      <c r="Q169" s="59">
        <v>3.7810919731060801E-2</v>
      </c>
      <c r="R169" s="59">
        <v>0.21608314088925101</v>
      </c>
      <c r="S169" s="59">
        <v>0.82602991260937697</v>
      </c>
      <c r="T169" s="59">
        <v>9.1611181088244398E-2</v>
      </c>
      <c r="U169" s="59">
        <v>8.2358906302377799E-2</v>
      </c>
      <c r="V169" s="59">
        <v>7.3365708947530694E-2</v>
      </c>
      <c r="W169" s="59">
        <v>0.265854895952568</v>
      </c>
      <c r="X169" s="59">
        <v>0.66077939509990102</v>
      </c>
      <c r="Y169" s="59">
        <v>0.72745755386083499</v>
      </c>
      <c r="Z169" s="59">
        <v>0.21344221748664</v>
      </c>
      <c r="AA169" s="59">
        <v>5.91002286525244E-2</v>
      </c>
      <c r="AB169" s="59">
        <v>0.26049770377164799</v>
      </c>
      <c r="AC169" s="59">
        <v>0.325994567501873</v>
      </c>
      <c r="AD169" s="59">
        <v>0.41350772872647701</v>
      </c>
      <c r="AE169" s="59">
        <v>0.840631585365337</v>
      </c>
      <c r="AF169" s="59">
        <v>8.8528324546936904E-2</v>
      </c>
      <c r="AG169" s="320">
        <v>7.0840090087725502E-2</v>
      </c>
      <c r="AH169" s="222">
        <v>1.599</v>
      </c>
      <c r="AI169" s="222">
        <v>4.0119999999999996</v>
      </c>
      <c r="AJ169" s="223">
        <v>6.5679999999999996</v>
      </c>
      <c r="AK169" s="210">
        <v>1.601</v>
      </c>
      <c r="AL169" s="210">
        <v>3.9239999999999999</v>
      </c>
      <c r="AM169" s="210">
        <v>6.6559999999999997</v>
      </c>
      <c r="AN169" s="203"/>
      <c r="AO169" s="203"/>
      <c r="AP169" s="203"/>
      <c r="AQ169" s="203"/>
      <c r="AR169" s="203">
        <f t="shared" si="302"/>
        <v>2.0614909136719999</v>
      </c>
      <c r="AS169" s="203">
        <f t="shared" si="303"/>
        <v>2.5196000000000001</v>
      </c>
      <c r="AT169" s="203">
        <f t="shared" si="304"/>
        <v>3.0795111055119997</v>
      </c>
      <c r="AU169" s="203">
        <f t="shared" si="305"/>
        <v>3.2548090981419997</v>
      </c>
      <c r="AV169" s="203">
        <f t="shared" si="306"/>
        <v>3.9781</v>
      </c>
      <c r="AW169" s="203">
        <f t="shared" si="307"/>
        <v>4.8621222133819995</v>
      </c>
      <c r="AX169" s="203">
        <f t="shared" si="308"/>
        <v>5.8365818311520004</v>
      </c>
      <c r="AY169" s="203">
        <f t="shared" si="309"/>
        <v>7.1336000000000004</v>
      </c>
      <c r="AZ169" s="203">
        <f t="shared" si="310"/>
        <v>8.7188444285919999</v>
      </c>
      <c r="BB169" s="1" t="str">
        <f t="shared" si="247"/>
        <v>A</v>
      </c>
      <c r="BC169" s="1" t="str">
        <f t="shared" si="248"/>
        <v>NA</v>
      </c>
      <c r="BD169" s="1" t="str">
        <f t="shared" si="249"/>
        <v>NP</v>
      </c>
      <c r="BE169" s="1" t="str">
        <f t="shared" si="250"/>
        <v>NO</v>
      </c>
      <c r="BF169" s="1" t="str">
        <f t="shared" si="251"/>
        <v>NO</v>
      </c>
      <c r="BG169" s="1" t="str">
        <f t="shared" si="252"/>
        <v>YES</v>
      </c>
      <c r="BH169" s="1" t="str">
        <f t="shared" si="311"/>
        <v>YES</v>
      </c>
      <c r="BJ169" s="12">
        <v>60</v>
      </c>
      <c r="BK169" s="1" t="str">
        <f t="shared" si="254"/>
        <v>A</v>
      </c>
      <c r="BL169" s="1" t="str">
        <f t="shared" si="255"/>
        <v>NP</v>
      </c>
      <c r="BM169" s="1" t="str">
        <f t="shared" si="256"/>
        <v>NP</v>
      </c>
      <c r="BN169" s="1" t="str">
        <f t="shared" si="257"/>
        <v>NO</v>
      </c>
      <c r="BO169" s="1" t="str">
        <f t="shared" si="258"/>
        <v>NO</v>
      </c>
      <c r="BP169" s="1" t="str">
        <f t="shared" si="259"/>
        <v>YES</v>
      </c>
      <c r="BQ169" s="1" t="str">
        <f t="shared" si="260"/>
        <v>YES</v>
      </c>
      <c r="BS169" s="1" t="str">
        <f t="shared" si="261"/>
        <v>TP</v>
      </c>
      <c r="BT169" s="1" t="str">
        <f t="shared" si="262"/>
        <v>FN</v>
      </c>
      <c r="BU169" s="1" t="str">
        <f t="shared" si="263"/>
        <v>TP</v>
      </c>
      <c r="BV169" s="1" t="str">
        <f t="shared" si="264"/>
        <v>NO</v>
      </c>
      <c r="BW169" s="1" t="str">
        <f t="shared" si="265"/>
        <v>YES</v>
      </c>
      <c r="BX169" s="1" t="str">
        <f t="shared" si="266"/>
        <v>YES</v>
      </c>
      <c r="BY169" s="244" t="str">
        <f t="shared" si="267"/>
        <v>YES</v>
      </c>
      <c r="BZ169" s="244" t="str">
        <f t="shared" si="268"/>
        <v>NO</v>
      </c>
      <c r="CA169" s="244" t="str">
        <f t="shared" si="269"/>
        <v>NO</v>
      </c>
      <c r="CB169" s="244" t="str">
        <f t="shared" si="270"/>
        <v>NO</v>
      </c>
      <c r="CC169" s="244" t="str">
        <f t="shared" si="271"/>
        <v>NO</v>
      </c>
      <c r="CD169" s="244" t="str">
        <f t="shared" si="242"/>
        <v>YES</v>
      </c>
      <c r="CE169" s="1" t="str">
        <f t="shared" si="243"/>
        <v>NO</v>
      </c>
      <c r="CF169" s="1" t="str">
        <f t="shared" si="244"/>
        <v>NO</v>
      </c>
      <c r="CG169" s="1" t="str">
        <f t="shared" si="245"/>
        <v>NO</v>
      </c>
      <c r="CH169" s="1" t="str">
        <f t="shared" si="246"/>
        <v>YES</v>
      </c>
      <c r="CI169" s="244" t="str">
        <f t="shared" si="272"/>
        <v>YES</v>
      </c>
      <c r="CJ169" s="244" t="str">
        <f t="shared" si="273"/>
        <v>NO</v>
      </c>
      <c r="CK169" s="244" t="str">
        <f t="shared" si="274"/>
        <v>NO</v>
      </c>
      <c r="CL169" s="244" t="str">
        <f t="shared" si="275"/>
        <v>NO</v>
      </c>
      <c r="CM169" s="244" t="str">
        <f t="shared" si="276"/>
        <v>YES</v>
      </c>
      <c r="CN169" s="244" t="str">
        <f t="shared" si="277"/>
        <v>NO</v>
      </c>
      <c r="CO169" s="244" t="str">
        <f t="shared" si="278"/>
        <v>NO</v>
      </c>
      <c r="CP169" s="244" t="str">
        <f t="shared" si="279"/>
        <v>NO</v>
      </c>
      <c r="CQ169" s="244" t="str">
        <f t="shared" si="280"/>
        <v>NO</v>
      </c>
      <c r="CR169" s="244" t="str">
        <f t="shared" si="281"/>
        <v>NO</v>
      </c>
    </row>
    <row r="170" spans="1:96">
      <c r="A170" s="61">
        <v>10</v>
      </c>
      <c r="B170" s="62">
        <v>120</v>
      </c>
      <c r="C170" s="62">
        <v>4</v>
      </c>
      <c r="D170" s="62">
        <v>0.25</v>
      </c>
      <c r="E170" s="62">
        <v>5778698</v>
      </c>
      <c r="F170" s="62">
        <v>96.311633333333333</v>
      </c>
      <c r="G170" s="62">
        <v>63</v>
      </c>
      <c r="H170" s="63">
        <v>52.5</v>
      </c>
      <c r="I170" s="60" t="s">
        <v>12</v>
      </c>
      <c r="J170" s="56">
        <v>0.61524155804483904</v>
      </c>
      <c r="K170" s="56">
        <v>0.36482237576735099</v>
      </c>
      <c r="L170" s="56">
        <v>1.99360661878096E-2</v>
      </c>
      <c r="M170" s="56">
        <v>0.28930491919436901</v>
      </c>
      <c r="N170" s="56">
        <v>0.63613522517355603</v>
      </c>
      <c r="O170" s="56">
        <v>7.4559855632073901E-2</v>
      </c>
      <c r="P170" s="56">
        <v>0.13864448727665199</v>
      </c>
      <c r="Q170" s="56">
        <v>0.30578424918193298</v>
      </c>
      <c r="R170" s="56">
        <v>0.55557126354141395</v>
      </c>
      <c r="S170" s="56">
        <v>0.56643847544496295</v>
      </c>
      <c r="T170" s="56">
        <v>0.237828392291556</v>
      </c>
      <c r="U170" s="56">
        <v>0.19573313226347999</v>
      </c>
      <c r="V170" s="56">
        <v>0.19666099456845201</v>
      </c>
      <c r="W170" s="56">
        <v>0.31718516025712101</v>
      </c>
      <c r="X170" s="56">
        <v>0.486153845174425</v>
      </c>
      <c r="Y170" s="56">
        <v>0.84159744690905702</v>
      </c>
      <c r="Z170" s="56">
        <v>7.1062041541734094E-2</v>
      </c>
      <c r="AA170" s="56">
        <v>8.7340511549208702E-2</v>
      </c>
      <c r="AB170" s="56">
        <v>0.218706276259541</v>
      </c>
      <c r="AC170" s="56">
        <v>0.74288685812941602</v>
      </c>
      <c r="AD170" s="56">
        <v>3.8406865611041799E-2</v>
      </c>
      <c r="AE170" s="56">
        <v>0.33776834467675299</v>
      </c>
      <c r="AF170" s="56">
        <v>0.66206635830495197</v>
      </c>
      <c r="AG170" s="316">
        <v>1.65297018294485E-4</v>
      </c>
      <c r="AH170" s="218">
        <v>3.6259999999999999</v>
      </c>
      <c r="AI170" s="218">
        <v>4.9980000000000002</v>
      </c>
      <c r="AJ170" s="219">
        <v>7.1589999999999998</v>
      </c>
      <c r="AK170" s="210">
        <v>3.7869999999999999</v>
      </c>
      <c r="AL170" s="210">
        <v>5.1319999999999997</v>
      </c>
      <c r="AM170" s="210">
        <v>8.2210000000000001</v>
      </c>
      <c r="AN170" s="203">
        <v>3.6139999999999999</v>
      </c>
      <c r="AO170" s="203">
        <v>5.3277999999999999</v>
      </c>
      <c r="AP170" s="203">
        <v>8.3733000000000004</v>
      </c>
      <c r="AQ170" s="203"/>
      <c r="AR170" s="203">
        <f>$AN$35*0.81818182</f>
        <v>2.9569090974799996</v>
      </c>
      <c r="AS170" s="203">
        <f>$AN$35</f>
        <v>3.6139999999999999</v>
      </c>
      <c r="AT170" s="203">
        <f>$AN$35*1.22222222</f>
        <v>4.4171111030799999</v>
      </c>
      <c r="AU170" s="203">
        <f>$AO$35*0.81818182</f>
        <v>4.3591091005959992</v>
      </c>
      <c r="AV170" s="203">
        <f>$AO$35</f>
        <v>5.3277999999999999</v>
      </c>
      <c r="AW170" s="203">
        <f>$AO$35*1.22222222</f>
        <v>6.5117555437159993</v>
      </c>
      <c r="AX170" s="203">
        <f>$AP$35*0.81818182</f>
        <v>6.8508818334059995</v>
      </c>
      <c r="AY170" s="203">
        <f>$AP$35</f>
        <v>8.3733000000000004</v>
      </c>
      <c r="AZ170" s="203">
        <f>$AP$35*1.22222222</f>
        <v>10.234033314726</v>
      </c>
      <c r="BB170" s="1" t="str">
        <f t="shared" si="247"/>
        <v>NA</v>
      </c>
      <c r="BC170" s="1" t="str">
        <f t="shared" si="248"/>
        <v>NP</v>
      </c>
      <c r="BD170" s="1" t="str">
        <f t="shared" si="249"/>
        <v>NP</v>
      </c>
      <c r="BE170" s="1" t="str">
        <f t="shared" si="250"/>
        <v>NO</v>
      </c>
      <c r="BF170" s="1" t="str">
        <f t="shared" si="251"/>
        <v>NO</v>
      </c>
      <c r="BG170" s="1" t="str">
        <f t="shared" si="252"/>
        <v>NO</v>
      </c>
      <c r="BH170" s="1" t="str">
        <f>IF(OR(BB170="P",BC170="P",BD170="P"),"NO","YES")</f>
        <v>YES</v>
      </c>
      <c r="BJ170" s="12">
        <v>182</v>
      </c>
      <c r="BK170" s="1" t="str">
        <f t="shared" si="254"/>
        <v>NA</v>
      </c>
      <c r="BL170" s="1" t="str">
        <f t="shared" si="255"/>
        <v>NP</v>
      </c>
      <c r="BM170" s="1" t="str">
        <f t="shared" si="256"/>
        <v>NP</v>
      </c>
      <c r="BN170" s="1" t="str">
        <f t="shared" si="257"/>
        <v>NO</v>
      </c>
      <c r="BO170" s="1" t="str">
        <f t="shared" si="258"/>
        <v>NO</v>
      </c>
      <c r="BP170" s="1" t="str">
        <f t="shared" si="259"/>
        <v>NO</v>
      </c>
      <c r="BQ170" s="1" t="str">
        <f t="shared" si="260"/>
        <v>YES</v>
      </c>
      <c r="BS170" s="1" t="str">
        <f t="shared" si="261"/>
        <v>TN</v>
      </c>
      <c r="BT170" s="1" t="str">
        <f t="shared" si="262"/>
        <v>TP</v>
      </c>
      <c r="BU170" s="1" t="str">
        <f t="shared" si="263"/>
        <v>TP</v>
      </c>
      <c r="BV170" s="1" t="str">
        <f t="shared" si="264"/>
        <v>NO</v>
      </c>
      <c r="BW170" s="1" t="str">
        <f t="shared" si="265"/>
        <v>YES</v>
      </c>
      <c r="BX170" s="1" t="str">
        <f t="shared" si="266"/>
        <v>YES</v>
      </c>
      <c r="BY170" s="244" t="str">
        <f t="shared" si="267"/>
        <v>YES</v>
      </c>
      <c r="BZ170" s="244" t="str">
        <f t="shared" si="268"/>
        <v>NO</v>
      </c>
      <c r="CA170" s="244" t="str">
        <f t="shared" si="269"/>
        <v>NO</v>
      </c>
      <c r="CB170" s="244" t="str">
        <f t="shared" si="270"/>
        <v>NO</v>
      </c>
      <c r="CC170" s="244" t="str">
        <f t="shared" si="271"/>
        <v>NO</v>
      </c>
      <c r="CD170" s="244" t="str">
        <f t="shared" si="242"/>
        <v>NO</v>
      </c>
      <c r="CE170" s="1" t="str">
        <f t="shared" si="243"/>
        <v>NO</v>
      </c>
      <c r="CF170" s="1" t="str">
        <f t="shared" si="244"/>
        <v>NO</v>
      </c>
      <c r="CG170" s="1" t="str">
        <f t="shared" si="245"/>
        <v>NO</v>
      </c>
      <c r="CH170" s="1" t="str">
        <f t="shared" si="246"/>
        <v>NO</v>
      </c>
      <c r="CI170" s="244" t="str">
        <f t="shared" si="272"/>
        <v>NO</v>
      </c>
      <c r="CJ170" s="244" t="str">
        <f t="shared" si="273"/>
        <v>NO</v>
      </c>
      <c r="CK170" s="244" t="str">
        <f t="shared" si="274"/>
        <v>NO</v>
      </c>
      <c r="CL170" s="244" t="str">
        <f t="shared" si="275"/>
        <v>NO</v>
      </c>
      <c r="CM170" s="244" t="str">
        <f t="shared" si="276"/>
        <v>NO</v>
      </c>
      <c r="CN170" s="244" t="str">
        <f t="shared" si="277"/>
        <v>NO</v>
      </c>
      <c r="CO170" s="244" t="str">
        <f t="shared" si="278"/>
        <v>NO</v>
      </c>
      <c r="CP170" s="244" t="str">
        <f t="shared" si="279"/>
        <v>NO</v>
      </c>
      <c r="CQ170" s="244" t="str">
        <f t="shared" si="280"/>
        <v>NO</v>
      </c>
      <c r="CR170" s="244" t="str">
        <f t="shared" si="281"/>
        <v>NO</v>
      </c>
    </row>
    <row r="171" spans="1:96">
      <c r="A171" s="64"/>
      <c r="B171" s="15"/>
      <c r="C171" s="15"/>
      <c r="D171" s="15"/>
      <c r="E171" s="15"/>
      <c r="F171" s="15"/>
      <c r="G171" s="15"/>
      <c r="H171" s="65"/>
      <c r="I171" s="52" t="s">
        <v>13</v>
      </c>
      <c r="J171" s="54">
        <v>0.61524155804483904</v>
      </c>
      <c r="K171" s="54">
        <v>0.36482237576735099</v>
      </c>
      <c r="L171" s="54">
        <v>1.99360661878096E-2</v>
      </c>
      <c r="M171" s="54">
        <v>0.28930491919436901</v>
      </c>
      <c r="N171" s="54">
        <v>0.63613522517355603</v>
      </c>
      <c r="O171" s="54">
        <v>7.4559855632073901E-2</v>
      </c>
      <c r="P171" s="54">
        <v>0.13864448727665199</v>
      </c>
      <c r="Q171" s="54">
        <v>0.30578424918193298</v>
      </c>
      <c r="R171" s="54">
        <v>0.55557126354141395</v>
      </c>
      <c r="S171" s="54">
        <v>0.56643847544496295</v>
      </c>
      <c r="T171" s="54">
        <v>0.237828392291556</v>
      </c>
      <c r="U171" s="54">
        <v>0.19573313226347999</v>
      </c>
      <c r="V171" s="54">
        <v>0.19666099456845201</v>
      </c>
      <c r="W171" s="54">
        <v>0.31718516025712101</v>
      </c>
      <c r="X171" s="54">
        <v>0.486153845174425</v>
      </c>
      <c r="Y171" s="54">
        <v>0.84159744690905702</v>
      </c>
      <c r="Z171" s="54">
        <v>7.1062041541734094E-2</v>
      </c>
      <c r="AA171" s="54">
        <v>8.7340511549208702E-2</v>
      </c>
      <c r="AB171" s="54">
        <v>0.218706276259541</v>
      </c>
      <c r="AC171" s="54">
        <v>0.74288685812941602</v>
      </c>
      <c r="AD171" s="54">
        <v>3.8406865611041799E-2</v>
      </c>
      <c r="AE171" s="54">
        <v>0.81351625065418298</v>
      </c>
      <c r="AF171" s="54">
        <v>0.111519741327059</v>
      </c>
      <c r="AG171" s="317">
        <v>7.4964008018756897E-2</v>
      </c>
      <c r="AH171" s="220">
        <v>3.3660000000000001</v>
      </c>
      <c r="AI171" s="220">
        <v>4.665</v>
      </c>
      <c r="AJ171" s="221">
        <v>7.2380000000000004</v>
      </c>
      <c r="AK171" s="210">
        <v>3.8679999999999999</v>
      </c>
      <c r="AL171" s="210">
        <v>5.0720000000000001</v>
      </c>
      <c r="AM171" s="210">
        <v>8.048</v>
      </c>
      <c r="AN171" s="203"/>
      <c r="AO171" s="203"/>
      <c r="AP171" s="203"/>
      <c r="AQ171" s="203"/>
      <c r="AR171" s="203">
        <f t="shared" ref="AR171:AR174" si="312">$AN$35*0.81818182</f>
        <v>2.9569090974799996</v>
      </c>
      <c r="AS171" s="203">
        <f t="shared" ref="AS171:AS174" si="313">$AN$35</f>
        <v>3.6139999999999999</v>
      </c>
      <c r="AT171" s="203">
        <f t="shared" ref="AT171:AT174" si="314">$AN$35*1.22222222</f>
        <v>4.4171111030799999</v>
      </c>
      <c r="AU171" s="203">
        <f t="shared" ref="AU171:AU174" si="315">$AO$35*0.81818182</f>
        <v>4.3591091005959992</v>
      </c>
      <c r="AV171" s="203">
        <f t="shared" ref="AV171:AV174" si="316">$AO$35</f>
        <v>5.3277999999999999</v>
      </c>
      <c r="AW171" s="203">
        <f t="shared" ref="AW171:AW174" si="317">$AO$35*1.22222222</f>
        <v>6.5117555437159993</v>
      </c>
      <c r="AX171" s="203">
        <f t="shared" ref="AX171:AX174" si="318">$AP$35*0.81818182</f>
        <v>6.8508818334059995</v>
      </c>
      <c r="AY171" s="203">
        <f t="shared" ref="AY171:AY174" si="319">$AP$35</f>
        <v>8.3733000000000004</v>
      </c>
      <c r="AZ171" s="203">
        <f t="shared" ref="AZ171:AZ174" si="320">$AP$35*1.22222222</f>
        <v>10.234033314726</v>
      </c>
      <c r="BB171" s="1" t="str">
        <f t="shared" si="247"/>
        <v>NP</v>
      </c>
      <c r="BC171" s="1" t="str">
        <f t="shared" si="248"/>
        <v>NP</v>
      </c>
      <c r="BD171" s="1" t="str">
        <f t="shared" si="249"/>
        <v>NP</v>
      </c>
      <c r="BE171" s="1" t="str">
        <f t="shared" si="250"/>
        <v>NO</v>
      </c>
      <c r="BF171" s="1" t="str">
        <f t="shared" si="251"/>
        <v>NO</v>
      </c>
      <c r="BG171" s="1" t="str">
        <f t="shared" si="252"/>
        <v>NO</v>
      </c>
      <c r="BH171" s="1" t="str">
        <f t="shared" ref="BH171:BH174" si="321">IF(OR(BB171="P",BC171="P",BD171="P"),"NO","YES")</f>
        <v>YES</v>
      </c>
      <c r="BJ171" s="12">
        <v>29</v>
      </c>
      <c r="BK171" s="1" t="str">
        <f t="shared" si="254"/>
        <v>NA</v>
      </c>
      <c r="BL171" s="1" t="str">
        <f t="shared" si="255"/>
        <v>NP</v>
      </c>
      <c r="BM171" s="1" t="str">
        <f t="shared" si="256"/>
        <v>NP</v>
      </c>
      <c r="BN171" s="1" t="str">
        <f t="shared" si="257"/>
        <v>NO</v>
      </c>
      <c r="BO171" s="1" t="str">
        <f t="shared" si="258"/>
        <v>NO</v>
      </c>
      <c r="BP171" s="1" t="str">
        <f t="shared" si="259"/>
        <v>NO</v>
      </c>
      <c r="BQ171" s="1" t="str">
        <f t="shared" si="260"/>
        <v>YES</v>
      </c>
      <c r="BS171" s="1" t="str">
        <f t="shared" si="261"/>
        <v>FP</v>
      </c>
      <c r="BT171" s="1" t="str">
        <f t="shared" si="262"/>
        <v>TP</v>
      </c>
      <c r="BU171" s="1" t="str">
        <f t="shared" si="263"/>
        <v>TP</v>
      </c>
      <c r="BV171" s="1" t="str">
        <f t="shared" si="264"/>
        <v>NO</v>
      </c>
      <c r="BW171" s="1" t="str">
        <f t="shared" si="265"/>
        <v>YES</v>
      </c>
      <c r="BX171" s="1" t="str">
        <f t="shared" si="266"/>
        <v>YES</v>
      </c>
      <c r="BY171" s="244" t="str">
        <f t="shared" si="267"/>
        <v>YES</v>
      </c>
      <c r="BZ171" s="244" t="str">
        <f t="shared" si="268"/>
        <v>NO</v>
      </c>
      <c r="CA171" s="244" t="str">
        <f t="shared" si="269"/>
        <v>NO</v>
      </c>
      <c r="CB171" s="244" t="str">
        <f t="shared" si="270"/>
        <v>NO</v>
      </c>
      <c r="CC171" s="244" t="str">
        <f t="shared" si="271"/>
        <v>NO</v>
      </c>
      <c r="CD171" s="244" t="str">
        <f t="shared" si="242"/>
        <v>YES</v>
      </c>
      <c r="CE171" s="1" t="str">
        <f t="shared" si="243"/>
        <v>NO</v>
      </c>
      <c r="CF171" s="1" t="str">
        <f t="shared" si="244"/>
        <v>NO</v>
      </c>
      <c r="CG171" s="1" t="str">
        <f t="shared" si="245"/>
        <v>NO</v>
      </c>
      <c r="CH171" s="1" t="str">
        <f t="shared" si="246"/>
        <v>YES</v>
      </c>
      <c r="CI171" s="244" t="str">
        <f t="shared" si="272"/>
        <v>NO</v>
      </c>
      <c r="CJ171" s="244" t="str">
        <f t="shared" si="273"/>
        <v>NO</v>
      </c>
      <c r="CK171" s="244" t="str">
        <f t="shared" si="274"/>
        <v>NO</v>
      </c>
      <c r="CL171" s="244" t="str">
        <f t="shared" si="275"/>
        <v>NO</v>
      </c>
      <c r="CM171" s="244" t="str">
        <f t="shared" si="276"/>
        <v>NO</v>
      </c>
      <c r="CN171" s="244" t="str">
        <f t="shared" si="277"/>
        <v>YES</v>
      </c>
      <c r="CO171" s="244" t="str">
        <f t="shared" si="278"/>
        <v>NO</v>
      </c>
      <c r="CP171" s="244" t="str">
        <f t="shared" si="279"/>
        <v>NO</v>
      </c>
      <c r="CQ171" s="244" t="str">
        <f t="shared" si="280"/>
        <v>NO</v>
      </c>
      <c r="CR171" s="244" t="str">
        <f t="shared" si="281"/>
        <v>YES</v>
      </c>
    </row>
    <row r="172" spans="1:96">
      <c r="A172" s="64"/>
      <c r="B172" s="15"/>
      <c r="C172" s="15"/>
      <c r="D172" s="15"/>
      <c r="E172" s="15"/>
      <c r="F172" s="15"/>
      <c r="G172" s="15"/>
      <c r="H172" s="65"/>
      <c r="I172" s="52" t="s">
        <v>14</v>
      </c>
      <c r="J172" s="54">
        <v>0.61524155804483904</v>
      </c>
      <c r="K172" s="54">
        <v>0.36482237576735099</v>
      </c>
      <c r="L172" s="54">
        <v>1.99360661878096E-2</v>
      </c>
      <c r="M172" s="54">
        <v>0.28930491919436901</v>
      </c>
      <c r="N172" s="54">
        <v>0.63613522517355603</v>
      </c>
      <c r="O172" s="54">
        <v>7.4559855632073901E-2</v>
      </c>
      <c r="P172" s="54">
        <v>0.13864448727665199</v>
      </c>
      <c r="Q172" s="54">
        <v>0.30578424918193298</v>
      </c>
      <c r="R172" s="54">
        <v>0.55557126354141395</v>
      </c>
      <c r="S172" s="54">
        <v>0.28067488872787699</v>
      </c>
      <c r="T172" s="54">
        <v>0.66866569069283099</v>
      </c>
      <c r="U172" s="54">
        <v>5.0659420579290501E-2</v>
      </c>
      <c r="V172" s="54">
        <v>6.6033341243650095E-2</v>
      </c>
      <c r="W172" s="54">
        <v>0.57655776656361202</v>
      </c>
      <c r="X172" s="54">
        <v>0.35740889219273703</v>
      </c>
      <c r="Y172" s="54">
        <v>0.26682929778157799</v>
      </c>
      <c r="Z172" s="54">
        <v>0.65926067389588106</v>
      </c>
      <c r="AA172" s="54">
        <v>7.3910028322539706E-2</v>
      </c>
      <c r="AB172" s="54">
        <v>0.62036917844041095</v>
      </c>
      <c r="AC172" s="54">
        <v>0.30817839050330398</v>
      </c>
      <c r="AD172" s="54">
        <v>7.1452431056284404E-2</v>
      </c>
      <c r="AE172" s="54">
        <v>0.33776834467675299</v>
      </c>
      <c r="AF172" s="54">
        <v>0.66206635830495197</v>
      </c>
      <c r="AG172" s="317">
        <v>1.65297018294485E-4</v>
      </c>
      <c r="AH172" s="220">
        <v>3.52</v>
      </c>
      <c r="AI172" s="220">
        <v>4.8959999999999999</v>
      </c>
      <c r="AJ172" s="221">
        <v>7.2110000000000003</v>
      </c>
      <c r="AK172" s="210">
        <v>3.5289999999999999</v>
      </c>
      <c r="AL172" s="210">
        <v>5.0789999999999997</v>
      </c>
      <c r="AM172" s="210">
        <v>7.5259999999999998</v>
      </c>
      <c r="AN172" s="203"/>
      <c r="AO172" s="203"/>
      <c r="AP172" s="203"/>
      <c r="AQ172" s="203"/>
      <c r="AR172" s="203">
        <f t="shared" si="312"/>
        <v>2.9569090974799996</v>
      </c>
      <c r="AS172" s="203">
        <f t="shared" si="313"/>
        <v>3.6139999999999999</v>
      </c>
      <c r="AT172" s="203">
        <f t="shared" si="314"/>
        <v>4.4171111030799999</v>
      </c>
      <c r="AU172" s="203">
        <f t="shared" si="315"/>
        <v>4.3591091005959992</v>
      </c>
      <c r="AV172" s="203">
        <f t="shared" si="316"/>
        <v>5.3277999999999999</v>
      </c>
      <c r="AW172" s="203">
        <f t="shared" si="317"/>
        <v>6.5117555437159993</v>
      </c>
      <c r="AX172" s="203">
        <f t="shared" si="318"/>
        <v>6.8508818334059995</v>
      </c>
      <c r="AY172" s="203">
        <f t="shared" si="319"/>
        <v>8.3733000000000004</v>
      </c>
      <c r="AZ172" s="203">
        <f t="shared" si="320"/>
        <v>10.234033314726</v>
      </c>
      <c r="BB172" s="1" t="str">
        <f t="shared" si="247"/>
        <v>NP</v>
      </c>
      <c r="BC172" s="1" t="str">
        <f t="shared" si="248"/>
        <v>NP</v>
      </c>
      <c r="BD172" s="1" t="str">
        <f t="shared" si="249"/>
        <v>NP</v>
      </c>
      <c r="BE172" s="1" t="str">
        <f t="shared" si="250"/>
        <v>NO</v>
      </c>
      <c r="BF172" s="1" t="str">
        <f t="shared" si="251"/>
        <v>NO</v>
      </c>
      <c r="BG172" s="1" t="str">
        <f t="shared" si="252"/>
        <v>NO</v>
      </c>
      <c r="BH172" s="1" t="str">
        <f t="shared" si="321"/>
        <v>YES</v>
      </c>
      <c r="BJ172" s="12">
        <v>11</v>
      </c>
      <c r="BK172" s="1" t="str">
        <f t="shared" si="254"/>
        <v>NP</v>
      </c>
      <c r="BL172" s="1" t="str">
        <f t="shared" si="255"/>
        <v>NP</v>
      </c>
      <c r="BM172" s="1" t="str">
        <f t="shared" si="256"/>
        <v>NP</v>
      </c>
      <c r="BN172" s="1" t="str">
        <f t="shared" si="257"/>
        <v>NO</v>
      </c>
      <c r="BO172" s="1" t="str">
        <f t="shared" si="258"/>
        <v>NO</v>
      </c>
      <c r="BP172" s="1" t="str">
        <f t="shared" si="259"/>
        <v>NO</v>
      </c>
      <c r="BQ172" s="1" t="str">
        <f t="shared" si="260"/>
        <v>YES</v>
      </c>
      <c r="BS172" s="1" t="str">
        <f t="shared" si="261"/>
        <v>TP</v>
      </c>
      <c r="BT172" s="1" t="str">
        <f t="shared" si="262"/>
        <v>TP</v>
      </c>
      <c r="BU172" s="1" t="str">
        <f t="shared" si="263"/>
        <v>TP</v>
      </c>
      <c r="BV172" s="1" t="str">
        <f t="shared" si="264"/>
        <v>YES</v>
      </c>
      <c r="BW172" s="1" t="str">
        <f t="shared" si="265"/>
        <v>YES</v>
      </c>
      <c r="BX172" s="1" t="str">
        <f t="shared" si="266"/>
        <v>YES</v>
      </c>
      <c r="BY172" s="244" t="str">
        <f t="shared" si="267"/>
        <v>YES</v>
      </c>
      <c r="BZ172" s="244" t="str">
        <f t="shared" si="268"/>
        <v>NO</v>
      </c>
      <c r="CA172" s="244" t="str">
        <f t="shared" si="269"/>
        <v>NO</v>
      </c>
      <c r="CB172" s="244" t="str">
        <f t="shared" si="270"/>
        <v>NO</v>
      </c>
      <c r="CC172" s="244" t="str">
        <f t="shared" si="271"/>
        <v>NO</v>
      </c>
      <c r="CD172" s="244" t="str">
        <f t="shared" si="242"/>
        <v>NO</v>
      </c>
      <c r="CE172" s="1" t="str">
        <f t="shared" si="243"/>
        <v>NO</v>
      </c>
      <c r="CF172" s="1" t="str">
        <f t="shared" si="244"/>
        <v>NO</v>
      </c>
      <c r="CG172" s="1" t="str">
        <f t="shared" si="245"/>
        <v>NO</v>
      </c>
      <c r="CH172" s="1" t="str">
        <f t="shared" si="246"/>
        <v>NO</v>
      </c>
      <c r="CI172" s="244" t="str">
        <f t="shared" si="272"/>
        <v>NO</v>
      </c>
      <c r="CJ172" s="244" t="str">
        <f t="shared" si="273"/>
        <v>NO</v>
      </c>
      <c r="CK172" s="244" t="str">
        <f t="shared" si="274"/>
        <v>NO</v>
      </c>
      <c r="CL172" s="244" t="str">
        <f t="shared" si="275"/>
        <v>NO</v>
      </c>
      <c r="CM172" s="244" t="str">
        <f t="shared" si="276"/>
        <v>NO</v>
      </c>
      <c r="CN172" s="244" t="str">
        <f t="shared" si="277"/>
        <v>NO</v>
      </c>
      <c r="CO172" s="244" t="str">
        <f t="shared" si="278"/>
        <v>NO</v>
      </c>
      <c r="CP172" s="244" t="str">
        <f t="shared" si="279"/>
        <v>NO</v>
      </c>
      <c r="CQ172" s="244" t="str">
        <f t="shared" si="280"/>
        <v>NO</v>
      </c>
      <c r="CR172" s="244" t="str">
        <f t="shared" si="281"/>
        <v>NO</v>
      </c>
    </row>
    <row r="173" spans="1:96">
      <c r="A173" s="318"/>
      <c r="B173" s="54"/>
      <c r="C173" s="54"/>
      <c r="D173" s="54"/>
      <c r="E173" s="54"/>
      <c r="F173" s="54"/>
      <c r="G173" s="54"/>
      <c r="H173" s="317"/>
      <c r="I173" s="52" t="s">
        <v>15</v>
      </c>
      <c r="J173" s="54">
        <v>0.99175123375268104</v>
      </c>
      <c r="K173" s="54">
        <v>3.2890548353944299E-3</v>
      </c>
      <c r="L173" s="54">
        <v>4.9597114119242997E-3</v>
      </c>
      <c r="M173" s="54">
        <v>0.53463138400721899</v>
      </c>
      <c r="N173" s="54">
        <v>3.3560706135159803E-2</v>
      </c>
      <c r="O173" s="54">
        <v>0.43180790985762002</v>
      </c>
      <c r="P173" s="54">
        <v>0.259636745656599</v>
      </c>
      <c r="Q173" s="54">
        <v>3.5467533025628599E-2</v>
      </c>
      <c r="R173" s="54">
        <v>0.70489572131777201</v>
      </c>
      <c r="S173" s="54">
        <v>0.28067488872787699</v>
      </c>
      <c r="T173" s="54">
        <v>0.66866569069283099</v>
      </c>
      <c r="U173" s="54">
        <v>5.0659420579290501E-2</v>
      </c>
      <c r="V173" s="54">
        <v>0.19666099456845201</v>
      </c>
      <c r="W173" s="54">
        <v>0.31718516025712101</v>
      </c>
      <c r="X173" s="54">
        <v>0.486153845174425</v>
      </c>
      <c r="Y173" s="54">
        <v>0.84159744690905702</v>
      </c>
      <c r="Z173" s="54">
        <v>7.1062041541734094E-2</v>
      </c>
      <c r="AA173" s="54">
        <v>8.7340511549208702E-2</v>
      </c>
      <c r="AB173" s="54">
        <v>0.218706276259541</v>
      </c>
      <c r="AC173" s="54">
        <v>0.74288685812941602</v>
      </c>
      <c r="AD173" s="54">
        <v>3.8406865611041799E-2</v>
      </c>
      <c r="AE173" s="54">
        <v>0.72685596191226398</v>
      </c>
      <c r="AF173" s="54">
        <v>0.17589177517482499</v>
      </c>
      <c r="AG173" s="317">
        <v>9.7252262912910004E-2</v>
      </c>
      <c r="AH173" s="220">
        <v>3.5209999999999999</v>
      </c>
      <c r="AI173" s="220">
        <v>4.5019999999999998</v>
      </c>
      <c r="AJ173" s="221">
        <v>7.298</v>
      </c>
      <c r="AK173" s="210">
        <v>3.335</v>
      </c>
      <c r="AL173" s="210">
        <v>4.6029999999999998</v>
      </c>
      <c r="AM173" s="210">
        <v>7.2990000000000004</v>
      </c>
      <c r="AN173" s="203"/>
      <c r="AO173" s="203"/>
      <c r="AP173" s="203"/>
      <c r="AQ173" s="203"/>
      <c r="AR173" s="203">
        <f>$AN$35*0.81818182</f>
        <v>2.9569090974799996</v>
      </c>
      <c r="AS173" s="203">
        <f>$AN$35</f>
        <v>3.6139999999999999</v>
      </c>
      <c r="AT173" s="203">
        <f>$AN$35*1.22222222</f>
        <v>4.4171111030799999</v>
      </c>
      <c r="AU173" s="203">
        <f>$AO$35*0.81818182</f>
        <v>4.3591091005959992</v>
      </c>
      <c r="AV173" s="203">
        <f>$AO$35</f>
        <v>5.3277999999999999</v>
      </c>
      <c r="AW173" s="203">
        <f>$AO$35*1.22222222</f>
        <v>6.5117555437159993</v>
      </c>
      <c r="AX173" s="203">
        <f>$AP$35*0.81818182</f>
        <v>6.8508818334059995</v>
      </c>
      <c r="AY173" s="203">
        <f>$AP$35</f>
        <v>8.3733000000000004</v>
      </c>
      <c r="AZ173" s="203">
        <f>$AP$35*1.22222222</f>
        <v>10.234033314726</v>
      </c>
      <c r="BB173" s="1" t="str">
        <f t="shared" si="247"/>
        <v>NP</v>
      </c>
      <c r="BC173" s="1" t="str">
        <f t="shared" si="248"/>
        <v>NP</v>
      </c>
      <c r="BD173" s="1" t="str">
        <f t="shared" si="249"/>
        <v>NP</v>
      </c>
      <c r="BE173" s="1" t="str">
        <f t="shared" si="250"/>
        <v>NO</v>
      </c>
      <c r="BF173" s="1" t="str">
        <f t="shared" si="251"/>
        <v>NO</v>
      </c>
      <c r="BG173" s="1" t="str">
        <f t="shared" si="252"/>
        <v>NO</v>
      </c>
      <c r="BH173" s="1" t="str">
        <f t="shared" si="321"/>
        <v>YES</v>
      </c>
      <c r="BJ173" s="12">
        <v>9</v>
      </c>
      <c r="BK173" s="1" t="str">
        <f t="shared" si="254"/>
        <v>NP</v>
      </c>
      <c r="BL173" s="1" t="str">
        <f t="shared" si="255"/>
        <v>NP</v>
      </c>
      <c r="BM173" s="1" t="str">
        <f t="shared" si="256"/>
        <v>NP</v>
      </c>
      <c r="BN173" s="1" t="str">
        <f t="shared" si="257"/>
        <v>NO</v>
      </c>
      <c r="BO173" s="1" t="str">
        <f t="shared" si="258"/>
        <v>NO</v>
      </c>
      <c r="BP173" s="1" t="str">
        <f t="shared" si="259"/>
        <v>NO</v>
      </c>
      <c r="BQ173" s="1" t="str">
        <f t="shared" si="260"/>
        <v>YES</v>
      </c>
      <c r="BS173" s="1" t="str">
        <f t="shared" si="261"/>
        <v>TP</v>
      </c>
      <c r="BT173" s="1" t="str">
        <f t="shared" si="262"/>
        <v>TP</v>
      </c>
      <c r="BU173" s="1" t="str">
        <f t="shared" si="263"/>
        <v>TP</v>
      </c>
      <c r="BV173" s="1" t="str">
        <f t="shared" si="264"/>
        <v>YES</v>
      </c>
      <c r="BW173" s="1" t="str">
        <f t="shared" si="265"/>
        <v>YES</v>
      </c>
      <c r="BX173" s="1" t="str">
        <f t="shared" si="266"/>
        <v>YES</v>
      </c>
      <c r="BY173" s="244" t="str">
        <f t="shared" si="267"/>
        <v>YES</v>
      </c>
      <c r="BZ173" s="244" t="str">
        <f t="shared" si="268"/>
        <v>NO</v>
      </c>
      <c r="CA173" s="244" t="str">
        <f t="shared" si="269"/>
        <v>NO</v>
      </c>
      <c r="CB173" s="244" t="str">
        <f t="shared" si="270"/>
        <v>NO</v>
      </c>
      <c r="CC173" s="244" t="str">
        <f t="shared" si="271"/>
        <v>NO</v>
      </c>
      <c r="CD173" s="244" t="str">
        <f t="shared" si="242"/>
        <v>NO</v>
      </c>
      <c r="CE173" s="1" t="str">
        <f t="shared" si="243"/>
        <v>NO</v>
      </c>
      <c r="CF173" s="1" t="str">
        <f t="shared" si="244"/>
        <v>NO</v>
      </c>
      <c r="CG173" s="1" t="str">
        <f t="shared" si="245"/>
        <v>NO</v>
      </c>
      <c r="CH173" s="1" t="str">
        <f t="shared" si="246"/>
        <v>NO</v>
      </c>
      <c r="CI173" s="244" t="str">
        <f t="shared" si="272"/>
        <v>NO</v>
      </c>
      <c r="CJ173" s="244" t="str">
        <f t="shared" si="273"/>
        <v>NO</v>
      </c>
      <c r="CK173" s="244" t="str">
        <f t="shared" si="274"/>
        <v>NO</v>
      </c>
      <c r="CL173" s="244" t="str">
        <f t="shared" si="275"/>
        <v>NO</v>
      </c>
      <c r="CM173" s="244" t="str">
        <f t="shared" si="276"/>
        <v>NO</v>
      </c>
      <c r="CN173" s="244" t="str">
        <f t="shared" si="277"/>
        <v>NO</v>
      </c>
      <c r="CO173" s="244" t="str">
        <f t="shared" si="278"/>
        <v>NO</v>
      </c>
      <c r="CP173" s="244" t="str">
        <f t="shared" si="279"/>
        <v>NO</v>
      </c>
      <c r="CQ173" s="244" t="str">
        <f t="shared" si="280"/>
        <v>NO</v>
      </c>
      <c r="CR173" s="244" t="str">
        <f t="shared" si="281"/>
        <v>NO</v>
      </c>
    </row>
    <row r="174" spans="1:96" ht="16.5" thickBot="1">
      <c r="A174" s="319"/>
      <c r="B174" s="59"/>
      <c r="C174" s="59"/>
      <c r="D174" s="59"/>
      <c r="E174" s="59"/>
      <c r="F174" s="59"/>
      <c r="G174" s="59"/>
      <c r="H174" s="320"/>
      <c r="I174" s="53" t="s">
        <v>16</v>
      </c>
      <c r="J174" s="59">
        <v>0.61524155804483904</v>
      </c>
      <c r="K174" s="59">
        <v>0.36482237576735099</v>
      </c>
      <c r="L174" s="59">
        <v>1.99360661878096E-2</v>
      </c>
      <c r="M174" s="59">
        <v>0.28930491919436901</v>
      </c>
      <c r="N174" s="59">
        <v>0.63613522517355603</v>
      </c>
      <c r="O174" s="59">
        <v>7.4559855632073901E-2</v>
      </c>
      <c r="P174" s="59">
        <v>0.13864448727665199</v>
      </c>
      <c r="Q174" s="59">
        <v>0.30578424918193298</v>
      </c>
      <c r="R174" s="59">
        <v>0.55557126354141395</v>
      </c>
      <c r="S174" s="59">
        <v>0.28067488872787699</v>
      </c>
      <c r="T174" s="59">
        <v>0.66866569069283099</v>
      </c>
      <c r="U174" s="59">
        <v>5.0659420579290501E-2</v>
      </c>
      <c r="V174" s="59">
        <v>0.19666099456845201</v>
      </c>
      <c r="W174" s="59">
        <v>0.31718516025712101</v>
      </c>
      <c r="X174" s="59">
        <v>0.486153845174425</v>
      </c>
      <c r="Y174" s="59">
        <v>0.26682929778157799</v>
      </c>
      <c r="Z174" s="59">
        <v>0.65926067389588106</v>
      </c>
      <c r="AA174" s="59">
        <v>7.3910028322539706E-2</v>
      </c>
      <c r="AB174" s="59">
        <v>0.62036917844041095</v>
      </c>
      <c r="AC174" s="59">
        <v>0.30817839050330398</v>
      </c>
      <c r="AD174" s="59">
        <v>7.1452431056284404E-2</v>
      </c>
      <c r="AE174" s="59">
        <v>0.33776834467675299</v>
      </c>
      <c r="AF174" s="59">
        <v>0.66206635830495197</v>
      </c>
      <c r="AG174" s="320">
        <v>1.65297018294485E-4</v>
      </c>
      <c r="AH174" s="222">
        <v>3.1829999999999998</v>
      </c>
      <c r="AI174" s="222">
        <v>4.8360000000000003</v>
      </c>
      <c r="AJ174" s="223">
        <v>7.34</v>
      </c>
      <c r="AK174" s="210">
        <v>3.4239999999999999</v>
      </c>
      <c r="AL174" s="210">
        <v>4.9260000000000002</v>
      </c>
      <c r="AM174" s="210">
        <v>7.2759999999999998</v>
      </c>
      <c r="AN174" s="203"/>
      <c r="AO174" s="203"/>
      <c r="AP174" s="203"/>
      <c r="AQ174" s="203"/>
      <c r="AR174" s="203">
        <f t="shared" si="312"/>
        <v>2.9569090974799996</v>
      </c>
      <c r="AS174" s="203">
        <f t="shared" si="313"/>
        <v>3.6139999999999999</v>
      </c>
      <c r="AT174" s="203">
        <f t="shared" si="314"/>
        <v>4.4171111030799999</v>
      </c>
      <c r="AU174" s="203">
        <f t="shared" si="315"/>
        <v>4.3591091005959992</v>
      </c>
      <c r="AV174" s="203">
        <f t="shared" si="316"/>
        <v>5.3277999999999999</v>
      </c>
      <c r="AW174" s="203">
        <f t="shared" si="317"/>
        <v>6.5117555437159993</v>
      </c>
      <c r="AX174" s="203">
        <f t="shared" si="318"/>
        <v>6.8508818334059995</v>
      </c>
      <c r="AY174" s="203">
        <f t="shared" si="319"/>
        <v>8.3733000000000004</v>
      </c>
      <c r="AZ174" s="203">
        <f t="shared" si="320"/>
        <v>10.234033314726</v>
      </c>
      <c r="BB174" s="1" t="str">
        <f t="shared" si="247"/>
        <v>NP</v>
      </c>
      <c r="BC174" s="1" t="str">
        <f t="shared" si="248"/>
        <v>NP</v>
      </c>
      <c r="BD174" s="1" t="str">
        <f t="shared" si="249"/>
        <v>NP</v>
      </c>
      <c r="BE174" s="1" t="str">
        <f t="shared" si="250"/>
        <v>NO</v>
      </c>
      <c r="BF174" s="1" t="str">
        <f t="shared" si="251"/>
        <v>NO</v>
      </c>
      <c r="BG174" s="1" t="str">
        <f t="shared" si="252"/>
        <v>NO</v>
      </c>
      <c r="BH174" s="1" t="str">
        <f t="shared" si="321"/>
        <v>YES</v>
      </c>
      <c r="BJ174" s="12">
        <v>97</v>
      </c>
      <c r="BK174" s="1" t="str">
        <f t="shared" si="254"/>
        <v>NP</v>
      </c>
      <c r="BL174" s="1" t="str">
        <f t="shared" si="255"/>
        <v>NP</v>
      </c>
      <c r="BM174" s="1" t="str">
        <f t="shared" si="256"/>
        <v>NP</v>
      </c>
      <c r="BN174" s="1" t="str">
        <f t="shared" si="257"/>
        <v>NO</v>
      </c>
      <c r="BO174" s="1" t="str">
        <f t="shared" si="258"/>
        <v>NO</v>
      </c>
      <c r="BP174" s="1" t="str">
        <f t="shared" si="259"/>
        <v>NO</v>
      </c>
      <c r="BQ174" s="1" t="str">
        <f t="shared" si="260"/>
        <v>YES</v>
      </c>
      <c r="BS174" s="1" t="str">
        <f t="shared" si="261"/>
        <v>TP</v>
      </c>
      <c r="BT174" s="1" t="str">
        <f t="shared" si="262"/>
        <v>TP</v>
      </c>
      <c r="BU174" s="1" t="str">
        <f t="shared" si="263"/>
        <v>TP</v>
      </c>
      <c r="BV174" s="1" t="str">
        <f t="shared" si="264"/>
        <v>YES</v>
      </c>
      <c r="BW174" s="1" t="str">
        <f t="shared" si="265"/>
        <v>YES</v>
      </c>
      <c r="BX174" s="1" t="str">
        <f t="shared" si="266"/>
        <v>YES</v>
      </c>
      <c r="BY174" s="244" t="str">
        <f t="shared" si="267"/>
        <v>YES</v>
      </c>
      <c r="BZ174" s="244" t="str">
        <f t="shared" si="268"/>
        <v>NO</v>
      </c>
      <c r="CA174" s="244" t="str">
        <f t="shared" si="269"/>
        <v>NO</v>
      </c>
      <c r="CB174" s="244" t="str">
        <f t="shared" si="270"/>
        <v>NO</v>
      </c>
      <c r="CC174" s="244" t="str">
        <f t="shared" si="271"/>
        <v>NO</v>
      </c>
      <c r="CD174" s="244" t="str">
        <f t="shared" si="242"/>
        <v>NO</v>
      </c>
      <c r="CE174" s="1" t="str">
        <f t="shared" si="243"/>
        <v>NO</v>
      </c>
      <c r="CF174" s="1" t="str">
        <f t="shared" si="244"/>
        <v>NO</v>
      </c>
      <c r="CG174" s="1" t="str">
        <f t="shared" si="245"/>
        <v>NO</v>
      </c>
      <c r="CH174" s="1" t="str">
        <f t="shared" si="246"/>
        <v>NO</v>
      </c>
      <c r="CI174" s="244" t="str">
        <f t="shared" si="272"/>
        <v>NO</v>
      </c>
      <c r="CJ174" s="244" t="str">
        <f t="shared" si="273"/>
        <v>NO</v>
      </c>
      <c r="CK174" s="244" t="str">
        <f t="shared" si="274"/>
        <v>NO</v>
      </c>
      <c r="CL174" s="244" t="str">
        <f t="shared" si="275"/>
        <v>NO</v>
      </c>
      <c r="CM174" s="244" t="str">
        <f t="shared" si="276"/>
        <v>NO</v>
      </c>
      <c r="CN174" s="244" t="str">
        <f t="shared" si="277"/>
        <v>NO</v>
      </c>
      <c r="CO174" s="244" t="str">
        <f t="shared" si="278"/>
        <v>NO</v>
      </c>
      <c r="CP174" s="244" t="str">
        <f t="shared" si="279"/>
        <v>NO</v>
      </c>
      <c r="CQ174" s="244" t="str">
        <f t="shared" si="280"/>
        <v>NO</v>
      </c>
      <c r="CR174" s="244" t="str">
        <f t="shared" si="281"/>
        <v>NO</v>
      </c>
    </row>
    <row r="175" spans="1:96">
      <c r="A175" s="61">
        <v>10</v>
      </c>
      <c r="B175" s="62">
        <v>120</v>
      </c>
      <c r="C175" s="62">
        <v>5</v>
      </c>
      <c r="D175" s="62">
        <v>0.2</v>
      </c>
      <c r="E175" s="62">
        <v>7264614</v>
      </c>
      <c r="F175" s="62">
        <v>121.07689999999999</v>
      </c>
      <c r="G175" s="62">
        <v>116</v>
      </c>
      <c r="H175" s="63">
        <v>96.666666666666671</v>
      </c>
      <c r="I175" s="60" t="s">
        <v>12</v>
      </c>
      <c r="J175" s="56">
        <v>0.89642447793923696</v>
      </c>
      <c r="K175" s="56">
        <v>5.30593612640375E-2</v>
      </c>
      <c r="L175" s="56">
        <v>5.0516160796724899E-2</v>
      </c>
      <c r="M175" s="56">
        <v>0.69275008978618802</v>
      </c>
      <c r="N175" s="56">
        <v>2.6051924854133501E-2</v>
      </c>
      <c r="O175" s="56">
        <v>0.28119798535967799</v>
      </c>
      <c r="P175" s="56">
        <v>0.40478056024089698</v>
      </c>
      <c r="Q175" s="56">
        <v>0.50630201884465598</v>
      </c>
      <c r="R175" s="56">
        <v>8.8917420914446099E-2</v>
      </c>
      <c r="S175" s="56">
        <v>0.58252794567868105</v>
      </c>
      <c r="T175" s="56">
        <v>0.18360629840503601</v>
      </c>
      <c r="U175" s="56">
        <v>0.233865755916282</v>
      </c>
      <c r="V175" s="56">
        <v>0.60753334423226502</v>
      </c>
      <c r="W175" s="56">
        <v>0.22327223876399299</v>
      </c>
      <c r="X175" s="56">
        <v>0.16919441700374099</v>
      </c>
      <c r="Y175" s="56">
        <v>0.54665494570949602</v>
      </c>
      <c r="Z175" s="56">
        <v>0.42433074344031402</v>
      </c>
      <c r="AA175" s="56">
        <v>2.9014310850189198E-2</v>
      </c>
      <c r="AB175" s="56">
        <v>0.89628198312086604</v>
      </c>
      <c r="AC175" s="56">
        <v>0.100579852145306</v>
      </c>
      <c r="AD175" s="56">
        <v>3.13816473382655E-3</v>
      </c>
      <c r="AE175" s="56">
        <v>0.14186000896475201</v>
      </c>
      <c r="AF175" s="56">
        <v>0.453152202897809</v>
      </c>
      <c r="AG175" s="316">
        <v>0.40498778813743802</v>
      </c>
      <c r="AH175" s="218">
        <v>4.1619999999999999</v>
      </c>
      <c r="AI175" s="218">
        <v>6.415</v>
      </c>
      <c r="AJ175" s="219">
        <v>10.84</v>
      </c>
      <c r="AK175" s="211">
        <v>50000</v>
      </c>
      <c r="AL175" s="203">
        <v>50000</v>
      </c>
      <c r="AM175" s="203">
        <v>50000</v>
      </c>
      <c r="AN175" s="203">
        <v>5.5549999999999997</v>
      </c>
      <c r="AO175" s="203">
        <v>7.4057000000000004</v>
      </c>
      <c r="AP175" s="203">
        <v>10.4861</v>
      </c>
      <c r="AQ175" s="203"/>
      <c r="AR175" s="203">
        <f>$AN$41*0.81818182</f>
        <v>4.5450000100999999</v>
      </c>
      <c r="AS175" s="203">
        <f>$AN$41</f>
        <v>5.5549999999999997</v>
      </c>
      <c r="AT175" s="203">
        <f>$AN$41*1.22222222</f>
        <v>6.7894444320999989</v>
      </c>
      <c r="AU175" s="203">
        <f>$AO$41*0.81818182</f>
        <v>6.0592091043740002</v>
      </c>
      <c r="AV175" s="203">
        <f>$AO$41</f>
        <v>7.4057000000000004</v>
      </c>
      <c r="AW175" s="203">
        <f>$AO$41*1.22222222</f>
        <v>9.0514110946540001</v>
      </c>
      <c r="AX175" s="203">
        <f>$AP$41*0.81818182</f>
        <v>8.579536382701999</v>
      </c>
      <c r="AY175" s="203">
        <f>$AP$41</f>
        <v>10.4861</v>
      </c>
      <c r="AZ175" s="203">
        <f>$AP$41*1.22222222</f>
        <v>12.816344421142</v>
      </c>
      <c r="BB175" s="1" t="str">
        <f t="shared" si="247"/>
        <v>A</v>
      </c>
      <c r="BC175" s="1" t="str">
        <f t="shared" si="248"/>
        <v>NP</v>
      </c>
      <c r="BD175" s="1" t="str">
        <f t="shared" si="249"/>
        <v>NA</v>
      </c>
      <c r="BE175" s="1" t="str">
        <f t="shared" si="250"/>
        <v>NO</v>
      </c>
      <c r="BF175" s="1" t="str">
        <f t="shared" si="251"/>
        <v>NO</v>
      </c>
      <c r="BG175" s="1" t="str">
        <f t="shared" si="252"/>
        <v>YES</v>
      </c>
      <c r="BH175" s="1" t="str">
        <f>IF(OR(BB175="P",BC175="P",BD175="P"),"NO","YES")</f>
        <v>YES</v>
      </c>
      <c r="BJ175" s="1" t="s">
        <v>289</v>
      </c>
      <c r="BK175" s="1" t="str">
        <f t="shared" si="254"/>
        <v>P</v>
      </c>
      <c r="BL175" s="1" t="str">
        <f t="shared" si="255"/>
        <v>P</v>
      </c>
      <c r="BM175" s="1" t="str">
        <f t="shared" si="256"/>
        <v>P</v>
      </c>
      <c r="BN175" s="1" t="str">
        <f t="shared" si="257"/>
        <v>NO</v>
      </c>
      <c r="BO175" s="1" t="str">
        <f t="shared" si="258"/>
        <v>NO</v>
      </c>
      <c r="BP175" s="1" t="str">
        <f t="shared" si="259"/>
        <v>NO</v>
      </c>
      <c r="BQ175" s="1" t="str">
        <f t="shared" si="260"/>
        <v>NO</v>
      </c>
      <c r="BS175" s="1" t="str">
        <f t="shared" si="261"/>
        <v>FP</v>
      </c>
      <c r="BT175" s="1" t="str">
        <f t="shared" si="262"/>
        <v>FP</v>
      </c>
      <c r="BU175" s="1" t="str">
        <f t="shared" si="263"/>
        <v>TN</v>
      </c>
      <c r="BV175" s="1" t="str">
        <f t="shared" si="264"/>
        <v>NO</v>
      </c>
      <c r="BW175" s="1" t="str">
        <f t="shared" si="265"/>
        <v>NO</v>
      </c>
      <c r="BX175" s="1" t="str">
        <f t="shared" si="266"/>
        <v>NO</v>
      </c>
      <c r="BY175" s="244" t="str">
        <f t="shared" si="267"/>
        <v>YES</v>
      </c>
      <c r="BZ175" s="244" t="str">
        <f t="shared" si="268"/>
        <v>NO</v>
      </c>
      <c r="CA175" s="244" t="str">
        <f t="shared" si="269"/>
        <v>NO</v>
      </c>
      <c r="CB175" s="244" t="str">
        <f t="shared" si="270"/>
        <v>NO</v>
      </c>
      <c r="CC175" s="244" t="str">
        <f t="shared" si="271"/>
        <v>NO</v>
      </c>
      <c r="CD175" s="244" t="str">
        <f t="shared" si="242"/>
        <v>YES</v>
      </c>
      <c r="CE175" s="1" t="str">
        <f t="shared" si="243"/>
        <v>YES</v>
      </c>
      <c r="CF175" s="1" t="str">
        <f t="shared" si="244"/>
        <v>NO</v>
      </c>
      <c r="CG175" s="1" t="str">
        <f t="shared" si="245"/>
        <v>YES</v>
      </c>
      <c r="CH175" s="1" t="str">
        <f t="shared" si="246"/>
        <v>NO</v>
      </c>
      <c r="CI175" s="244" t="str">
        <f t="shared" si="272"/>
        <v>NO</v>
      </c>
      <c r="CJ175" s="244" t="str">
        <f t="shared" si="273"/>
        <v>NO</v>
      </c>
      <c r="CK175" s="244" t="str">
        <f t="shared" si="274"/>
        <v>NO</v>
      </c>
      <c r="CL175" s="244" t="str">
        <f t="shared" si="275"/>
        <v>NO</v>
      </c>
      <c r="CM175" s="244" t="str">
        <f t="shared" si="276"/>
        <v>NO</v>
      </c>
      <c r="CN175" s="244" t="str">
        <f t="shared" si="277"/>
        <v>YES</v>
      </c>
      <c r="CO175" s="244" t="str">
        <f t="shared" si="278"/>
        <v>YES</v>
      </c>
      <c r="CP175" s="244" t="str">
        <f t="shared" si="279"/>
        <v>NO</v>
      </c>
      <c r="CQ175" s="244" t="str">
        <f t="shared" si="280"/>
        <v>YES</v>
      </c>
      <c r="CR175" s="244" t="str">
        <f t="shared" si="281"/>
        <v>NO</v>
      </c>
    </row>
    <row r="176" spans="1:96">
      <c r="A176" s="64"/>
      <c r="B176" s="15"/>
      <c r="C176" s="15"/>
      <c r="D176" s="15"/>
      <c r="E176" s="15"/>
      <c r="F176" s="15"/>
      <c r="G176" s="15"/>
      <c r="H176" s="65"/>
      <c r="I176" s="52" t="s">
        <v>13</v>
      </c>
      <c r="J176" s="54">
        <v>0.89642447793923696</v>
      </c>
      <c r="K176" s="54">
        <v>5.30593612640375E-2</v>
      </c>
      <c r="L176" s="54">
        <v>5.0516160796724899E-2</v>
      </c>
      <c r="M176" s="54">
        <v>0.69275008978618802</v>
      </c>
      <c r="N176" s="54">
        <v>2.6051924854133501E-2</v>
      </c>
      <c r="O176" s="54">
        <v>0.28119798535967799</v>
      </c>
      <c r="P176" s="54">
        <v>0.40478056024089698</v>
      </c>
      <c r="Q176" s="54">
        <v>0.50630201884465598</v>
      </c>
      <c r="R176" s="54">
        <v>8.8917420914446099E-2</v>
      </c>
      <c r="S176" s="54">
        <v>0.58252794567868105</v>
      </c>
      <c r="T176" s="54">
        <v>0.18360629840503601</v>
      </c>
      <c r="U176" s="54">
        <v>0.233865755916282</v>
      </c>
      <c r="V176" s="54">
        <v>0.60753334423226502</v>
      </c>
      <c r="W176" s="54">
        <v>0.22327223876399299</v>
      </c>
      <c r="X176" s="54">
        <v>0.16919441700374099</v>
      </c>
      <c r="Y176" s="54">
        <v>0.54665494570949602</v>
      </c>
      <c r="Z176" s="54">
        <v>0.42433074344031402</v>
      </c>
      <c r="AA176" s="54">
        <v>2.9014310850189198E-2</v>
      </c>
      <c r="AB176" s="54">
        <v>0.89628198312086604</v>
      </c>
      <c r="AC176" s="54">
        <v>0.100579852145306</v>
      </c>
      <c r="AD176" s="54">
        <v>3.13816473382655E-3</v>
      </c>
      <c r="AE176" s="54">
        <v>0.89164953336475195</v>
      </c>
      <c r="AF176" s="54">
        <v>1.03114366000295E-2</v>
      </c>
      <c r="AG176" s="317">
        <v>9.8039030035218397E-2</v>
      </c>
      <c r="AH176" s="220">
        <v>4.016</v>
      </c>
      <c r="AI176" s="220">
        <v>6.4370000000000003</v>
      </c>
      <c r="AJ176" s="221">
        <v>9.14</v>
      </c>
      <c r="AK176" s="211">
        <v>50000</v>
      </c>
      <c r="AL176" s="203">
        <v>50000</v>
      </c>
      <c r="AM176" s="203">
        <v>50000</v>
      </c>
      <c r="AN176" s="203"/>
      <c r="AO176" s="203"/>
      <c r="AP176" s="203"/>
      <c r="AQ176" s="203"/>
      <c r="AR176" s="203">
        <f t="shared" ref="AR176:AR180" si="322">$AN$41*0.81818182</f>
        <v>4.5450000100999999</v>
      </c>
      <c r="AS176" s="203">
        <f t="shared" ref="AS176:AS180" si="323">$AN$41</f>
        <v>5.5549999999999997</v>
      </c>
      <c r="AT176" s="203">
        <f t="shared" ref="AT176:AT180" si="324">$AN$41*1.22222222</f>
        <v>6.7894444320999989</v>
      </c>
      <c r="AU176" s="203">
        <f t="shared" ref="AU176:AU180" si="325">$AO$41*0.81818182</f>
        <v>6.0592091043740002</v>
      </c>
      <c r="AV176" s="203">
        <f t="shared" ref="AV176:AV180" si="326">$AO$41</f>
        <v>7.4057000000000004</v>
      </c>
      <c r="AW176" s="203">
        <f t="shared" ref="AW176:AW180" si="327">$AO$41*1.22222222</f>
        <v>9.0514110946540001</v>
      </c>
      <c r="AX176" s="203">
        <f t="shared" ref="AX176:AX180" si="328">$AP$41*0.81818182</f>
        <v>8.579536382701999</v>
      </c>
      <c r="AY176" s="203">
        <f t="shared" ref="AY176:AY180" si="329">$AP$41</f>
        <v>10.4861</v>
      </c>
      <c r="AZ176" s="203">
        <f t="shared" ref="AZ176:AZ180" si="330">$AP$41*1.22222222</f>
        <v>12.816344421142</v>
      </c>
      <c r="BB176" s="1" t="str">
        <f t="shared" si="247"/>
        <v>A</v>
      </c>
      <c r="BC176" s="1" t="str">
        <f t="shared" si="248"/>
        <v>NP</v>
      </c>
      <c r="BD176" s="1" t="str">
        <f t="shared" si="249"/>
        <v>NP</v>
      </c>
      <c r="BE176" s="1" t="str">
        <f t="shared" si="250"/>
        <v>NO</v>
      </c>
      <c r="BF176" s="1" t="str">
        <f t="shared" si="251"/>
        <v>NO</v>
      </c>
      <c r="BG176" s="1" t="str">
        <f t="shared" si="252"/>
        <v>YES</v>
      </c>
      <c r="BH176" s="1" t="str">
        <f t="shared" ref="BH176:BH180" si="331">IF(OR(BB176="P",BC176="P",BD176="P"),"NO","YES")</f>
        <v>YES</v>
      </c>
      <c r="BJ176" s="1" t="s">
        <v>289</v>
      </c>
      <c r="BK176" s="1" t="str">
        <f t="shared" si="254"/>
        <v>P</v>
      </c>
      <c r="BL176" s="1" t="str">
        <f t="shared" si="255"/>
        <v>P</v>
      </c>
      <c r="BM176" s="1" t="str">
        <f t="shared" si="256"/>
        <v>P</v>
      </c>
      <c r="BN176" s="1" t="str">
        <f t="shared" si="257"/>
        <v>NO</v>
      </c>
      <c r="BO176" s="1" t="str">
        <f t="shared" si="258"/>
        <v>NO</v>
      </c>
      <c r="BP176" s="1" t="str">
        <f t="shared" si="259"/>
        <v>NO</v>
      </c>
      <c r="BQ176" s="1" t="str">
        <f t="shared" si="260"/>
        <v>NO</v>
      </c>
      <c r="BS176" s="1" t="str">
        <f t="shared" si="261"/>
        <v>FP</v>
      </c>
      <c r="BT176" s="1" t="str">
        <f t="shared" si="262"/>
        <v>FP</v>
      </c>
      <c r="BU176" s="1" t="str">
        <f t="shared" si="263"/>
        <v>FP</v>
      </c>
      <c r="BV176" s="1" t="str">
        <f t="shared" si="264"/>
        <v>NO</v>
      </c>
      <c r="BW176" s="1" t="str">
        <f t="shared" si="265"/>
        <v>NO</v>
      </c>
      <c r="BX176" s="1" t="str">
        <f t="shared" si="266"/>
        <v>NO</v>
      </c>
      <c r="BY176" s="244" t="str">
        <f t="shared" si="267"/>
        <v>NO</v>
      </c>
      <c r="BZ176" s="244" t="str">
        <f t="shared" si="268"/>
        <v>YES</v>
      </c>
      <c r="CA176" s="244" t="str">
        <f t="shared" si="269"/>
        <v>NO</v>
      </c>
      <c r="CB176" s="244" t="str">
        <f t="shared" si="270"/>
        <v>YES</v>
      </c>
      <c r="CC176" s="244" t="str">
        <f t="shared" si="271"/>
        <v>NO</v>
      </c>
      <c r="CD176" s="244" t="str">
        <f t="shared" si="242"/>
        <v>YES</v>
      </c>
      <c r="CE176" s="1" t="str">
        <f t="shared" si="243"/>
        <v>YES</v>
      </c>
      <c r="CF176" s="1" t="str">
        <f t="shared" si="244"/>
        <v>NO</v>
      </c>
      <c r="CG176" s="1" t="str">
        <f t="shared" si="245"/>
        <v>YES</v>
      </c>
      <c r="CH176" s="1" t="str">
        <f t="shared" si="246"/>
        <v>NO</v>
      </c>
      <c r="CI176" s="244" t="str">
        <f t="shared" si="272"/>
        <v>NO</v>
      </c>
      <c r="CJ176" s="244" t="str">
        <f t="shared" si="273"/>
        <v>NO</v>
      </c>
      <c r="CK176" s="244" t="str">
        <f t="shared" si="274"/>
        <v>NO</v>
      </c>
      <c r="CL176" s="244" t="str">
        <f t="shared" si="275"/>
        <v>NO</v>
      </c>
      <c r="CM176" s="244" t="str">
        <f t="shared" si="276"/>
        <v>NO</v>
      </c>
      <c r="CN176" s="244" t="str">
        <f t="shared" si="277"/>
        <v>YES</v>
      </c>
      <c r="CO176" s="244" t="str">
        <f t="shared" si="278"/>
        <v>YES</v>
      </c>
      <c r="CP176" s="244" t="str">
        <f t="shared" si="279"/>
        <v>NO</v>
      </c>
      <c r="CQ176" s="244" t="str">
        <f t="shared" si="280"/>
        <v>YES</v>
      </c>
      <c r="CR176" s="244" t="str">
        <f t="shared" si="281"/>
        <v>NO</v>
      </c>
    </row>
    <row r="177" spans="1:96">
      <c r="A177" s="64"/>
      <c r="B177" s="15"/>
      <c r="C177" s="15"/>
      <c r="D177" s="15"/>
      <c r="E177" s="15"/>
      <c r="F177" s="15"/>
      <c r="G177" s="15"/>
      <c r="H177" s="65"/>
      <c r="I177" s="52" t="s">
        <v>14</v>
      </c>
      <c r="J177" s="54">
        <v>0.89642447793923696</v>
      </c>
      <c r="K177" s="54">
        <v>5.30593612640375E-2</v>
      </c>
      <c r="L177" s="54">
        <v>5.0516160796724899E-2</v>
      </c>
      <c r="M177" s="54">
        <v>0.69275008978618802</v>
      </c>
      <c r="N177" s="54">
        <v>2.6051924854133501E-2</v>
      </c>
      <c r="O177" s="54">
        <v>0.28119798535967799</v>
      </c>
      <c r="P177" s="54">
        <v>0.40478056024089698</v>
      </c>
      <c r="Q177" s="54">
        <v>0.50630201884465598</v>
      </c>
      <c r="R177" s="54">
        <v>8.8917420914446099E-2</v>
      </c>
      <c r="S177" s="54">
        <v>0.58252794567868105</v>
      </c>
      <c r="T177" s="54">
        <v>0.18360629840503601</v>
      </c>
      <c r="U177" s="54">
        <v>0.233865755916282</v>
      </c>
      <c r="V177" s="54">
        <v>0.60753334423226502</v>
      </c>
      <c r="W177" s="54">
        <v>0.22327223876399299</v>
      </c>
      <c r="X177" s="54">
        <v>0.16919441700374099</v>
      </c>
      <c r="Y177" s="54">
        <v>0.54665494570949602</v>
      </c>
      <c r="Z177" s="54">
        <v>0.42433074344031402</v>
      </c>
      <c r="AA177" s="54">
        <v>2.9014310850189198E-2</v>
      </c>
      <c r="AB177" s="54">
        <v>0.89628198312086604</v>
      </c>
      <c r="AC177" s="54">
        <v>0.100579852145306</v>
      </c>
      <c r="AD177" s="54">
        <v>3.13816473382655E-3</v>
      </c>
      <c r="AE177" s="54">
        <v>0.89164953336475195</v>
      </c>
      <c r="AF177" s="54">
        <v>1.03114366000295E-2</v>
      </c>
      <c r="AG177" s="317">
        <v>9.8039030035218397E-2</v>
      </c>
      <c r="AH177" s="220">
        <v>4.29</v>
      </c>
      <c r="AI177" s="220">
        <v>7.6079999999999997</v>
      </c>
      <c r="AJ177" s="221">
        <v>8.7829999999999995</v>
      </c>
      <c r="AK177" s="211">
        <v>50000</v>
      </c>
      <c r="AL177" s="203">
        <v>50000</v>
      </c>
      <c r="AM177" s="203">
        <v>50000</v>
      </c>
      <c r="AN177" s="203"/>
      <c r="AO177" s="203"/>
      <c r="AP177" s="203"/>
      <c r="AQ177" s="203"/>
      <c r="AR177" s="203">
        <f t="shared" si="322"/>
        <v>4.5450000100999999</v>
      </c>
      <c r="AS177" s="203">
        <f t="shared" si="323"/>
        <v>5.5549999999999997</v>
      </c>
      <c r="AT177" s="203">
        <f t="shared" si="324"/>
        <v>6.7894444320999989</v>
      </c>
      <c r="AU177" s="203">
        <f t="shared" si="325"/>
        <v>6.0592091043740002</v>
      </c>
      <c r="AV177" s="203">
        <f t="shared" si="326"/>
        <v>7.4057000000000004</v>
      </c>
      <c r="AW177" s="203">
        <f t="shared" si="327"/>
        <v>9.0514110946540001</v>
      </c>
      <c r="AX177" s="203">
        <f t="shared" si="328"/>
        <v>8.579536382701999</v>
      </c>
      <c r="AY177" s="203">
        <f t="shared" si="329"/>
        <v>10.4861</v>
      </c>
      <c r="AZ177" s="203">
        <f t="shared" si="330"/>
        <v>12.816344421142</v>
      </c>
      <c r="BB177" s="1" t="str">
        <f t="shared" si="247"/>
        <v>A</v>
      </c>
      <c r="BC177" s="1" t="str">
        <f t="shared" si="248"/>
        <v>NA</v>
      </c>
      <c r="BD177" s="1" t="str">
        <f t="shared" si="249"/>
        <v>NP</v>
      </c>
      <c r="BE177" s="1" t="str">
        <f t="shared" si="250"/>
        <v>NO</v>
      </c>
      <c r="BF177" s="1" t="str">
        <f t="shared" si="251"/>
        <v>NO</v>
      </c>
      <c r="BG177" s="1" t="str">
        <f t="shared" si="252"/>
        <v>YES</v>
      </c>
      <c r="BH177" s="1" t="str">
        <f t="shared" si="331"/>
        <v>YES</v>
      </c>
      <c r="BJ177" s="1" t="s">
        <v>289</v>
      </c>
      <c r="BK177" s="1" t="str">
        <f t="shared" si="254"/>
        <v>P</v>
      </c>
      <c r="BL177" s="1" t="str">
        <f t="shared" si="255"/>
        <v>P</v>
      </c>
      <c r="BM177" s="1" t="str">
        <f t="shared" si="256"/>
        <v>P</v>
      </c>
      <c r="BN177" s="1" t="str">
        <f t="shared" si="257"/>
        <v>NO</v>
      </c>
      <c r="BO177" s="1" t="str">
        <f t="shared" si="258"/>
        <v>NO</v>
      </c>
      <c r="BP177" s="1" t="str">
        <f t="shared" si="259"/>
        <v>NO</v>
      </c>
      <c r="BQ177" s="1" t="str">
        <f t="shared" si="260"/>
        <v>NO</v>
      </c>
      <c r="BS177" s="1" t="str">
        <f t="shared" si="261"/>
        <v>FP</v>
      </c>
      <c r="BT177" s="1" t="str">
        <f t="shared" si="262"/>
        <v>TN</v>
      </c>
      <c r="BU177" s="1" t="str">
        <f t="shared" si="263"/>
        <v>FP</v>
      </c>
      <c r="BV177" s="1" t="str">
        <f t="shared" si="264"/>
        <v>NO</v>
      </c>
      <c r="BW177" s="1" t="str">
        <f t="shared" si="265"/>
        <v>NO</v>
      </c>
      <c r="BX177" s="1" t="str">
        <f t="shared" si="266"/>
        <v>NO</v>
      </c>
      <c r="BY177" s="244" t="str">
        <f t="shared" si="267"/>
        <v>YES</v>
      </c>
      <c r="BZ177" s="244" t="str">
        <f t="shared" si="268"/>
        <v>NO</v>
      </c>
      <c r="CA177" s="244" t="str">
        <f t="shared" si="269"/>
        <v>NO</v>
      </c>
      <c r="CB177" s="244" t="str">
        <f t="shared" si="270"/>
        <v>NO</v>
      </c>
      <c r="CC177" s="244" t="str">
        <f t="shared" si="271"/>
        <v>NO</v>
      </c>
      <c r="CD177" s="244" t="str">
        <f t="shared" si="242"/>
        <v>YES</v>
      </c>
      <c r="CE177" s="1" t="str">
        <f t="shared" si="243"/>
        <v>YES</v>
      </c>
      <c r="CF177" s="1" t="str">
        <f t="shared" si="244"/>
        <v>NO</v>
      </c>
      <c r="CG177" s="1" t="str">
        <f t="shared" si="245"/>
        <v>YES</v>
      </c>
      <c r="CH177" s="1" t="str">
        <f t="shared" si="246"/>
        <v>NO</v>
      </c>
      <c r="CI177" s="244" t="str">
        <f t="shared" si="272"/>
        <v>NO</v>
      </c>
      <c r="CJ177" s="244" t="str">
        <f t="shared" si="273"/>
        <v>NO</v>
      </c>
      <c r="CK177" s="244" t="str">
        <f t="shared" si="274"/>
        <v>NO</v>
      </c>
      <c r="CL177" s="244" t="str">
        <f t="shared" si="275"/>
        <v>NO</v>
      </c>
      <c r="CM177" s="244" t="str">
        <f t="shared" si="276"/>
        <v>NO</v>
      </c>
      <c r="CN177" s="244" t="str">
        <f t="shared" si="277"/>
        <v>YES</v>
      </c>
      <c r="CO177" s="244" t="str">
        <f t="shared" si="278"/>
        <v>YES</v>
      </c>
      <c r="CP177" s="244" t="str">
        <f t="shared" si="279"/>
        <v>NO</v>
      </c>
      <c r="CQ177" s="244" t="str">
        <f t="shared" si="280"/>
        <v>YES</v>
      </c>
      <c r="CR177" s="244" t="str">
        <f t="shared" si="281"/>
        <v>NO</v>
      </c>
    </row>
    <row r="178" spans="1:96">
      <c r="A178" s="64"/>
      <c r="B178" s="15"/>
      <c r="C178" s="15"/>
      <c r="D178" s="15"/>
      <c r="E178" s="15"/>
      <c r="F178" s="15"/>
      <c r="G178" s="15"/>
      <c r="H178" s="65"/>
      <c r="I178" s="52" t="s">
        <v>15</v>
      </c>
      <c r="J178" s="54">
        <v>0.80931714351567896</v>
      </c>
      <c r="K178" s="54">
        <v>0.14644112840898199</v>
      </c>
      <c r="L178" s="54">
        <v>4.4241728075337897E-2</v>
      </c>
      <c r="M178" s="54">
        <v>0.118256803832897</v>
      </c>
      <c r="N178" s="54">
        <v>2.37766417437342E-2</v>
      </c>
      <c r="O178" s="54">
        <v>0.857966554423368</v>
      </c>
      <c r="P178" s="54">
        <v>0.40478056024089698</v>
      </c>
      <c r="Q178" s="54">
        <v>0.50630201884465598</v>
      </c>
      <c r="R178" s="54">
        <v>8.8917420914446099E-2</v>
      </c>
      <c r="S178" s="54">
        <v>0.58252794567868105</v>
      </c>
      <c r="T178" s="54">
        <v>0.18360629840503601</v>
      </c>
      <c r="U178" s="54">
        <v>0.233865755916282</v>
      </c>
      <c r="V178" s="54">
        <v>0.60753334423226502</v>
      </c>
      <c r="W178" s="54">
        <v>0.22327223876399299</v>
      </c>
      <c r="X178" s="54">
        <v>0.16919441700374099</v>
      </c>
      <c r="Y178" s="54">
        <v>0.54665494570949602</v>
      </c>
      <c r="Z178" s="54">
        <v>0.42433074344031402</v>
      </c>
      <c r="AA178" s="54">
        <v>2.9014310850189198E-2</v>
      </c>
      <c r="AB178" s="54">
        <v>0.89628198312086604</v>
      </c>
      <c r="AC178" s="54">
        <v>0.100579852145306</v>
      </c>
      <c r="AD178" s="54">
        <v>3.13816473382655E-3</v>
      </c>
      <c r="AE178" s="54">
        <v>0.89164953336475195</v>
      </c>
      <c r="AF178" s="54">
        <v>1.03114366000295E-2</v>
      </c>
      <c r="AG178" s="317">
        <v>9.8039030035218397E-2</v>
      </c>
      <c r="AH178" s="220">
        <v>4.2880000000000003</v>
      </c>
      <c r="AI178" s="220">
        <v>7.8310000000000004</v>
      </c>
      <c r="AJ178" s="221">
        <v>8.8019999999999996</v>
      </c>
      <c r="AK178" s="211">
        <v>50000</v>
      </c>
      <c r="AL178" s="203">
        <v>50000</v>
      </c>
      <c r="AM178" s="203">
        <v>50000</v>
      </c>
      <c r="AN178" s="203"/>
      <c r="AO178" s="203"/>
      <c r="AP178" s="203"/>
      <c r="AQ178" s="203"/>
      <c r="AR178" s="203">
        <f t="shared" si="322"/>
        <v>4.5450000100999999</v>
      </c>
      <c r="AS178" s="203">
        <f t="shared" si="323"/>
        <v>5.5549999999999997</v>
      </c>
      <c r="AT178" s="203">
        <f t="shared" si="324"/>
        <v>6.7894444320999989</v>
      </c>
      <c r="AU178" s="203">
        <f t="shared" si="325"/>
        <v>6.0592091043740002</v>
      </c>
      <c r="AV178" s="203">
        <f t="shared" si="326"/>
        <v>7.4057000000000004</v>
      </c>
      <c r="AW178" s="203">
        <f t="shared" si="327"/>
        <v>9.0514110946540001</v>
      </c>
      <c r="AX178" s="203">
        <f t="shared" si="328"/>
        <v>8.579536382701999</v>
      </c>
      <c r="AY178" s="203">
        <f t="shared" si="329"/>
        <v>10.4861</v>
      </c>
      <c r="AZ178" s="203">
        <f t="shared" si="330"/>
        <v>12.816344421142</v>
      </c>
      <c r="BB178" s="1" t="str">
        <f t="shared" si="247"/>
        <v>A</v>
      </c>
      <c r="BC178" s="1" t="str">
        <f t="shared" si="248"/>
        <v>NA</v>
      </c>
      <c r="BD178" s="1" t="str">
        <f t="shared" si="249"/>
        <v>NP</v>
      </c>
      <c r="BE178" s="1" t="str">
        <f t="shared" si="250"/>
        <v>NO</v>
      </c>
      <c r="BF178" s="1" t="str">
        <f t="shared" si="251"/>
        <v>NO</v>
      </c>
      <c r="BG178" s="1" t="str">
        <f t="shared" si="252"/>
        <v>YES</v>
      </c>
      <c r="BH178" s="1" t="str">
        <f t="shared" si="331"/>
        <v>YES</v>
      </c>
      <c r="BJ178" s="1" t="s">
        <v>289</v>
      </c>
      <c r="BK178" s="1" t="str">
        <f t="shared" si="254"/>
        <v>P</v>
      </c>
      <c r="BL178" s="1" t="str">
        <f t="shared" si="255"/>
        <v>P</v>
      </c>
      <c r="BM178" s="1" t="str">
        <f t="shared" si="256"/>
        <v>P</v>
      </c>
      <c r="BN178" s="1" t="str">
        <f t="shared" si="257"/>
        <v>NO</v>
      </c>
      <c r="BO178" s="1" t="str">
        <f t="shared" si="258"/>
        <v>NO</v>
      </c>
      <c r="BP178" s="1" t="str">
        <f t="shared" si="259"/>
        <v>NO</v>
      </c>
      <c r="BQ178" s="1" t="str">
        <f t="shared" si="260"/>
        <v>NO</v>
      </c>
      <c r="BS178" s="1" t="str">
        <f t="shared" si="261"/>
        <v>FP</v>
      </c>
      <c r="BT178" s="1" t="str">
        <f t="shared" si="262"/>
        <v>TN</v>
      </c>
      <c r="BU178" s="1" t="str">
        <f t="shared" si="263"/>
        <v>FP</v>
      </c>
      <c r="BV178" s="1" t="str">
        <f t="shared" si="264"/>
        <v>NO</v>
      </c>
      <c r="BW178" s="1" t="str">
        <f t="shared" si="265"/>
        <v>NO</v>
      </c>
      <c r="BX178" s="1" t="str">
        <f t="shared" si="266"/>
        <v>NO</v>
      </c>
      <c r="BY178" s="244" t="str">
        <f t="shared" si="267"/>
        <v>YES</v>
      </c>
      <c r="BZ178" s="244" t="str">
        <f t="shared" si="268"/>
        <v>NO</v>
      </c>
      <c r="CA178" s="244" t="str">
        <f t="shared" si="269"/>
        <v>NO</v>
      </c>
      <c r="CB178" s="244" t="str">
        <f t="shared" si="270"/>
        <v>NO</v>
      </c>
      <c r="CC178" s="244" t="str">
        <f t="shared" si="271"/>
        <v>NO</v>
      </c>
      <c r="CD178" s="244" t="str">
        <f t="shared" si="242"/>
        <v>YES</v>
      </c>
      <c r="CE178" s="1" t="str">
        <f t="shared" si="243"/>
        <v>YES</v>
      </c>
      <c r="CF178" s="1" t="str">
        <f t="shared" si="244"/>
        <v>NO</v>
      </c>
      <c r="CG178" s="1" t="str">
        <f t="shared" si="245"/>
        <v>YES</v>
      </c>
      <c r="CH178" s="1" t="str">
        <f t="shared" si="246"/>
        <v>NO</v>
      </c>
      <c r="CI178" s="244" t="str">
        <f t="shared" si="272"/>
        <v>NO</v>
      </c>
      <c r="CJ178" s="244" t="str">
        <f t="shared" si="273"/>
        <v>NO</v>
      </c>
      <c r="CK178" s="244" t="str">
        <f t="shared" si="274"/>
        <v>NO</v>
      </c>
      <c r="CL178" s="244" t="str">
        <f t="shared" si="275"/>
        <v>NO</v>
      </c>
      <c r="CM178" s="244" t="str">
        <f t="shared" si="276"/>
        <v>NO</v>
      </c>
      <c r="CN178" s="244" t="str">
        <f t="shared" si="277"/>
        <v>YES</v>
      </c>
      <c r="CO178" s="244" t="str">
        <f t="shared" si="278"/>
        <v>YES</v>
      </c>
      <c r="CP178" s="244" t="str">
        <f t="shared" si="279"/>
        <v>NO</v>
      </c>
      <c r="CQ178" s="244" t="str">
        <f t="shared" si="280"/>
        <v>YES</v>
      </c>
      <c r="CR178" s="244" t="str">
        <f t="shared" si="281"/>
        <v>NO</v>
      </c>
    </row>
    <row r="179" spans="1:96">
      <c r="A179" s="64"/>
      <c r="B179" s="15"/>
      <c r="C179" s="15"/>
      <c r="D179" s="15"/>
      <c r="E179" s="15"/>
      <c r="F179" s="15"/>
      <c r="G179" s="15"/>
      <c r="H179" s="65"/>
      <c r="I179" s="52" t="s">
        <v>16</v>
      </c>
      <c r="J179" s="54">
        <v>0.89642447793923696</v>
      </c>
      <c r="K179" s="54">
        <v>5.30593612640375E-2</v>
      </c>
      <c r="L179" s="54">
        <v>5.0516160796724899E-2</v>
      </c>
      <c r="M179" s="54">
        <v>0.118256803832897</v>
      </c>
      <c r="N179" s="54">
        <v>2.37766417437342E-2</v>
      </c>
      <c r="O179" s="54">
        <v>0.857966554423368</v>
      </c>
      <c r="P179" s="54">
        <v>0.22024765418589901</v>
      </c>
      <c r="Q179" s="54">
        <v>1.9271908077860899E-2</v>
      </c>
      <c r="R179" s="54">
        <v>0.76048043773623997</v>
      </c>
      <c r="S179" s="54">
        <v>0.70984760608044895</v>
      </c>
      <c r="T179" s="54">
        <v>0.11035935010268499</v>
      </c>
      <c r="U179" s="54">
        <v>0.17979304381686401</v>
      </c>
      <c r="V179" s="54">
        <v>5.9849713525613399E-2</v>
      </c>
      <c r="W179" s="54">
        <v>1.2765054858181401E-3</v>
      </c>
      <c r="X179" s="54">
        <v>0.938873780988568</v>
      </c>
      <c r="Y179" s="54">
        <v>0.39135649485742102</v>
      </c>
      <c r="Z179" s="54">
        <v>0.29247847061937099</v>
      </c>
      <c r="AA179" s="54">
        <v>0.31616503452320599</v>
      </c>
      <c r="AB179" s="54">
        <v>0.13453160077239201</v>
      </c>
      <c r="AC179" s="54">
        <v>0.35913000007652601</v>
      </c>
      <c r="AD179" s="54">
        <v>0.50633839915108103</v>
      </c>
      <c r="AE179" s="54">
        <v>0.89164953336475195</v>
      </c>
      <c r="AF179" s="54">
        <v>1.03114366000295E-2</v>
      </c>
      <c r="AG179" s="317">
        <v>9.8039030035218397E-2</v>
      </c>
      <c r="AH179" s="220">
        <v>3.456</v>
      </c>
      <c r="AI179" s="220">
        <v>13.625</v>
      </c>
      <c r="AJ179" s="221">
        <v>11.884</v>
      </c>
      <c r="AK179" s="211">
        <v>50000</v>
      </c>
      <c r="AL179" s="203">
        <v>50000</v>
      </c>
      <c r="AM179" s="203">
        <v>50000</v>
      </c>
      <c r="AN179" s="203"/>
      <c r="AO179" s="203"/>
      <c r="AP179" s="203"/>
      <c r="AQ179" s="203"/>
      <c r="AR179" s="203">
        <f t="shared" si="322"/>
        <v>4.5450000100999999</v>
      </c>
      <c r="AS179" s="203">
        <f t="shared" si="323"/>
        <v>5.5549999999999997</v>
      </c>
      <c r="AT179" s="203">
        <f t="shared" si="324"/>
        <v>6.7894444320999989</v>
      </c>
      <c r="AU179" s="203">
        <f t="shared" si="325"/>
        <v>6.0592091043740002</v>
      </c>
      <c r="AV179" s="203">
        <f t="shared" si="326"/>
        <v>7.4057000000000004</v>
      </c>
      <c r="AW179" s="203">
        <f t="shared" si="327"/>
        <v>9.0514110946540001</v>
      </c>
      <c r="AX179" s="203">
        <f t="shared" si="328"/>
        <v>8.579536382701999</v>
      </c>
      <c r="AY179" s="203">
        <f t="shared" si="329"/>
        <v>10.4861</v>
      </c>
      <c r="AZ179" s="203">
        <f t="shared" si="330"/>
        <v>12.816344421142</v>
      </c>
      <c r="BB179" s="1" t="str">
        <f t="shared" si="247"/>
        <v>A</v>
      </c>
      <c r="BC179" s="1" t="str">
        <f t="shared" si="248"/>
        <v>P</v>
      </c>
      <c r="BD179" s="1" t="str">
        <f t="shared" si="249"/>
        <v>NA</v>
      </c>
      <c r="BE179" s="1" t="str">
        <f t="shared" si="250"/>
        <v>NO</v>
      </c>
      <c r="BF179" s="1" t="str">
        <f t="shared" si="251"/>
        <v>NO</v>
      </c>
      <c r="BG179" s="1" t="str">
        <f t="shared" si="252"/>
        <v>YES</v>
      </c>
      <c r="BH179" s="1" t="str">
        <f t="shared" si="331"/>
        <v>NO</v>
      </c>
      <c r="BJ179" s="1" t="s">
        <v>289</v>
      </c>
      <c r="BK179" s="1" t="str">
        <f t="shared" si="254"/>
        <v>P</v>
      </c>
      <c r="BL179" s="1" t="str">
        <f t="shared" si="255"/>
        <v>P</v>
      </c>
      <c r="BM179" s="1" t="str">
        <f t="shared" si="256"/>
        <v>P</v>
      </c>
      <c r="BN179" s="1" t="str">
        <f t="shared" si="257"/>
        <v>NO</v>
      </c>
      <c r="BO179" s="1" t="str">
        <f t="shared" si="258"/>
        <v>NO</v>
      </c>
      <c r="BP179" s="1" t="str">
        <f t="shared" si="259"/>
        <v>NO</v>
      </c>
      <c r="BQ179" s="1" t="str">
        <f t="shared" si="260"/>
        <v>NO</v>
      </c>
      <c r="BS179" s="1" t="str">
        <f t="shared" si="261"/>
        <v>FP</v>
      </c>
      <c r="BT179" s="1" t="str">
        <f t="shared" si="262"/>
        <v>TN</v>
      </c>
      <c r="BU179" s="1" t="str">
        <f t="shared" si="263"/>
        <v>TN</v>
      </c>
      <c r="BV179" s="1" t="str">
        <f t="shared" si="264"/>
        <v>NO</v>
      </c>
      <c r="BW179" s="1" t="str">
        <f t="shared" si="265"/>
        <v>NO</v>
      </c>
      <c r="BX179" s="1" t="str">
        <f t="shared" si="266"/>
        <v>NO</v>
      </c>
      <c r="BY179" s="244" t="str">
        <f t="shared" si="267"/>
        <v>YES</v>
      </c>
      <c r="BZ179" s="244" t="str">
        <f t="shared" si="268"/>
        <v>NO</v>
      </c>
      <c r="CA179" s="244" t="str">
        <f t="shared" si="269"/>
        <v>NO</v>
      </c>
      <c r="CB179" s="244" t="str">
        <f t="shared" si="270"/>
        <v>NO</v>
      </c>
      <c r="CC179" s="244" t="str">
        <f t="shared" si="271"/>
        <v>NO</v>
      </c>
      <c r="CD179" s="244" t="str">
        <f t="shared" si="242"/>
        <v>YES</v>
      </c>
      <c r="CE179" s="1" t="str">
        <f t="shared" si="243"/>
        <v>YES</v>
      </c>
      <c r="CF179" s="1" t="str">
        <f t="shared" si="244"/>
        <v>NO</v>
      </c>
      <c r="CG179" s="1" t="str">
        <f t="shared" si="245"/>
        <v>YES</v>
      </c>
      <c r="CH179" s="1" t="str">
        <f t="shared" si="246"/>
        <v>NO</v>
      </c>
      <c r="CI179" s="244" t="str">
        <f t="shared" si="272"/>
        <v>NO</v>
      </c>
      <c r="CJ179" s="244" t="str">
        <f t="shared" si="273"/>
        <v>NO</v>
      </c>
      <c r="CK179" s="244" t="str">
        <f t="shared" si="274"/>
        <v>NO</v>
      </c>
      <c r="CL179" s="244" t="str">
        <f t="shared" si="275"/>
        <v>NO</v>
      </c>
      <c r="CM179" s="244" t="str">
        <f t="shared" si="276"/>
        <v>NO</v>
      </c>
      <c r="CN179" s="244" t="str">
        <f t="shared" si="277"/>
        <v>YES</v>
      </c>
      <c r="CO179" s="244" t="str">
        <f t="shared" si="278"/>
        <v>YES</v>
      </c>
      <c r="CP179" s="244" t="str">
        <f t="shared" si="279"/>
        <v>NO</v>
      </c>
      <c r="CQ179" s="244" t="str">
        <f t="shared" si="280"/>
        <v>YES</v>
      </c>
      <c r="CR179" s="244" t="str">
        <f t="shared" si="281"/>
        <v>NO</v>
      </c>
    </row>
    <row r="180" spans="1:96" ht="16.5" thickBot="1">
      <c r="A180" s="319"/>
      <c r="B180" s="59"/>
      <c r="C180" s="59"/>
      <c r="D180" s="59"/>
      <c r="E180" s="59"/>
      <c r="F180" s="59"/>
      <c r="G180" s="59"/>
      <c r="H180" s="320"/>
      <c r="I180" s="53" t="s">
        <v>17</v>
      </c>
      <c r="J180" s="59">
        <v>0.80931714351567896</v>
      </c>
      <c r="K180" s="59">
        <v>0.14644112840898199</v>
      </c>
      <c r="L180" s="59">
        <v>4.4241728075337897E-2</v>
      </c>
      <c r="M180" s="59">
        <v>0.118256803832897</v>
      </c>
      <c r="N180" s="59">
        <v>2.37766417437342E-2</v>
      </c>
      <c r="O180" s="59">
        <v>0.857966554423368</v>
      </c>
      <c r="P180" s="59">
        <v>0.22024765418589901</v>
      </c>
      <c r="Q180" s="59">
        <v>1.9271908077860899E-2</v>
      </c>
      <c r="R180" s="59">
        <v>0.76048043773623997</v>
      </c>
      <c r="S180" s="59">
        <v>0.70984760608044895</v>
      </c>
      <c r="T180" s="59">
        <v>0.11035935010268499</v>
      </c>
      <c r="U180" s="59">
        <v>0.17979304381686401</v>
      </c>
      <c r="V180" s="59">
        <v>5.9849713525613399E-2</v>
      </c>
      <c r="W180" s="59">
        <v>1.2765054858181401E-3</v>
      </c>
      <c r="X180" s="59">
        <v>0.938873780988568</v>
      </c>
      <c r="Y180" s="59">
        <v>0.39135649485742102</v>
      </c>
      <c r="Z180" s="59">
        <v>0.29247847061937099</v>
      </c>
      <c r="AA180" s="59">
        <v>0.31616503452320599</v>
      </c>
      <c r="AB180" s="59">
        <v>0.13453160077239201</v>
      </c>
      <c r="AC180" s="59">
        <v>0.35913000007652601</v>
      </c>
      <c r="AD180" s="59">
        <v>0.50633839915108103</v>
      </c>
      <c r="AE180" s="59">
        <v>0.89164953336475195</v>
      </c>
      <c r="AF180" s="59">
        <v>1.03114366000295E-2</v>
      </c>
      <c r="AG180" s="320">
        <v>9.8039030035218397E-2</v>
      </c>
      <c r="AH180" s="222">
        <v>3.4380000000000002</v>
      </c>
      <c r="AI180" s="222">
        <v>14.57</v>
      </c>
      <c r="AJ180" s="223">
        <v>12.24</v>
      </c>
      <c r="AK180" s="211">
        <v>50000</v>
      </c>
      <c r="AL180" s="203">
        <v>50000</v>
      </c>
      <c r="AM180" s="203">
        <v>50000</v>
      </c>
      <c r="AN180" s="203"/>
      <c r="AO180" s="203"/>
      <c r="AP180" s="203"/>
      <c r="AQ180" s="203"/>
      <c r="AR180" s="203">
        <f t="shared" si="322"/>
        <v>4.5450000100999999</v>
      </c>
      <c r="AS180" s="203">
        <f t="shared" si="323"/>
        <v>5.5549999999999997</v>
      </c>
      <c r="AT180" s="203">
        <f t="shared" si="324"/>
        <v>6.7894444320999989</v>
      </c>
      <c r="AU180" s="203">
        <f t="shared" si="325"/>
        <v>6.0592091043740002</v>
      </c>
      <c r="AV180" s="203">
        <f t="shared" si="326"/>
        <v>7.4057000000000004</v>
      </c>
      <c r="AW180" s="203">
        <f t="shared" si="327"/>
        <v>9.0514110946540001</v>
      </c>
      <c r="AX180" s="203">
        <f t="shared" si="328"/>
        <v>8.579536382701999</v>
      </c>
      <c r="AY180" s="203">
        <f t="shared" si="329"/>
        <v>10.4861</v>
      </c>
      <c r="AZ180" s="203">
        <f t="shared" si="330"/>
        <v>12.816344421142</v>
      </c>
      <c r="BB180" s="1" t="str">
        <f t="shared" si="247"/>
        <v>A</v>
      </c>
      <c r="BC180" s="1" t="str">
        <f t="shared" si="248"/>
        <v>P</v>
      </c>
      <c r="BD180" s="1" t="str">
        <f t="shared" si="249"/>
        <v>NA</v>
      </c>
      <c r="BE180" s="1" t="str">
        <f t="shared" si="250"/>
        <v>NO</v>
      </c>
      <c r="BF180" s="1" t="str">
        <f t="shared" si="251"/>
        <v>NO</v>
      </c>
      <c r="BG180" s="1" t="str">
        <f t="shared" si="252"/>
        <v>YES</v>
      </c>
      <c r="BH180" s="1" t="str">
        <f t="shared" si="331"/>
        <v>NO</v>
      </c>
      <c r="BJ180" s="1" t="s">
        <v>289</v>
      </c>
      <c r="BK180" s="1" t="str">
        <f t="shared" si="254"/>
        <v>P</v>
      </c>
      <c r="BL180" s="1" t="str">
        <f t="shared" si="255"/>
        <v>P</v>
      </c>
      <c r="BM180" s="1" t="str">
        <f t="shared" si="256"/>
        <v>P</v>
      </c>
      <c r="BN180" s="1" t="str">
        <f t="shared" si="257"/>
        <v>NO</v>
      </c>
      <c r="BO180" s="1" t="str">
        <f t="shared" si="258"/>
        <v>NO</v>
      </c>
      <c r="BP180" s="1" t="str">
        <f t="shared" si="259"/>
        <v>NO</v>
      </c>
      <c r="BQ180" s="1" t="str">
        <f t="shared" si="260"/>
        <v>NO</v>
      </c>
      <c r="BS180" s="1" t="str">
        <f t="shared" si="261"/>
        <v>FP</v>
      </c>
      <c r="BT180" s="1" t="str">
        <f t="shared" si="262"/>
        <v>TN</v>
      </c>
      <c r="BU180" s="1" t="str">
        <f t="shared" si="263"/>
        <v>TN</v>
      </c>
      <c r="BV180" s="1" t="str">
        <f t="shared" si="264"/>
        <v>NO</v>
      </c>
      <c r="BW180" s="1" t="str">
        <f t="shared" si="265"/>
        <v>NO</v>
      </c>
      <c r="BX180" s="1" t="str">
        <f t="shared" si="266"/>
        <v>NO</v>
      </c>
      <c r="BY180" s="244" t="str">
        <f t="shared" si="267"/>
        <v>YES</v>
      </c>
      <c r="BZ180" s="244" t="str">
        <f t="shared" si="268"/>
        <v>NO</v>
      </c>
      <c r="CA180" s="244" t="str">
        <f t="shared" si="269"/>
        <v>NO</v>
      </c>
      <c r="CB180" s="244" t="str">
        <f t="shared" si="270"/>
        <v>NO</v>
      </c>
      <c r="CC180" s="244" t="str">
        <f t="shared" si="271"/>
        <v>NO</v>
      </c>
      <c r="CD180" s="244" t="str">
        <f t="shared" si="242"/>
        <v>YES</v>
      </c>
      <c r="CE180" s="1" t="str">
        <f t="shared" si="243"/>
        <v>YES</v>
      </c>
      <c r="CF180" s="1" t="str">
        <f t="shared" si="244"/>
        <v>NO</v>
      </c>
      <c r="CG180" s="1" t="str">
        <f t="shared" si="245"/>
        <v>YES</v>
      </c>
      <c r="CH180" s="1" t="str">
        <f t="shared" si="246"/>
        <v>NO</v>
      </c>
      <c r="CI180" s="244" t="str">
        <f t="shared" si="272"/>
        <v>NO</v>
      </c>
      <c r="CJ180" s="244" t="str">
        <f t="shared" si="273"/>
        <v>NO</v>
      </c>
      <c r="CK180" s="244" t="str">
        <f t="shared" si="274"/>
        <v>NO</v>
      </c>
      <c r="CL180" s="244" t="str">
        <f t="shared" si="275"/>
        <v>NO</v>
      </c>
      <c r="CM180" s="244" t="str">
        <f t="shared" si="276"/>
        <v>NO</v>
      </c>
      <c r="CN180" s="244" t="str">
        <f t="shared" si="277"/>
        <v>YES</v>
      </c>
      <c r="CO180" s="244" t="str">
        <f t="shared" si="278"/>
        <v>YES</v>
      </c>
      <c r="CP180" s="244" t="str">
        <f t="shared" si="279"/>
        <v>NO</v>
      </c>
      <c r="CQ180" s="244" t="str">
        <f t="shared" si="280"/>
        <v>YES</v>
      </c>
      <c r="CR180" s="244" t="str">
        <f t="shared" si="281"/>
        <v>NO</v>
      </c>
    </row>
    <row r="181" spans="1:96">
      <c r="A181" s="61">
        <v>30</v>
      </c>
      <c r="B181" s="62">
        <v>120</v>
      </c>
      <c r="C181" s="62">
        <v>1</v>
      </c>
      <c r="D181" s="62">
        <v>1</v>
      </c>
      <c r="E181" s="62">
        <v>1833398</v>
      </c>
      <c r="F181" s="62">
        <v>30.55663333333333</v>
      </c>
      <c r="G181" s="62">
        <v>7</v>
      </c>
      <c r="H181" s="63">
        <v>5.833333333333333</v>
      </c>
      <c r="I181" s="60" t="s">
        <v>12</v>
      </c>
      <c r="J181" s="56">
        <v>0.98332495636880801</v>
      </c>
      <c r="K181" s="56">
        <v>1.6177589753385499E-2</v>
      </c>
      <c r="L181" s="56">
        <v>4.9745387780553098E-4</v>
      </c>
      <c r="M181" s="56">
        <v>0.101535306312024</v>
      </c>
      <c r="N181" s="56">
        <v>5.2872515045627101E-2</v>
      </c>
      <c r="O181" s="56">
        <v>0.84559217864234804</v>
      </c>
      <c r="P181" s="56">
        <v>0.87633524337422897</v>
      </c>
      <c r="Q181" s="56">
        <v>8.1443185778929394E-2</v>
      </c>
      <c r="R181" s="56">
        <v>4.2221570846840702E-2</v>
      </c>
      <c r="S181" s="56">
        <v>0.84109108921472098</v>
      </c>
      <c r="T181" s="56">
        <v>0.14994480522512399</v>
      </c>
      <c r="U181" s="56">
        <v>8.9641055601545894E-3</v>
      </c>
      <c r="V181" s="56">
        <v>0.45242660030509302</v>
      </c>
      <c r="W181" s="56">
        <v>0.33883177823053701</v>
      </c>
      <c r="X181" s="56">
        <v>0.208741621464369</v>
      </c>
      <c r="Y181" s="56">
        <v>8.9512849646303599E-2</v>
      </c>
      <c r="Z181" s="56">
        <v>0.70487124236508503</v>
      </c>
      <c r="AA181" s="56">
        <v>0.20561590798861001</v>
      </c>
      <c r="AB181" s="56">
        <v>0.67874199250469403</v>
      </c>
      <c r="AC181" s="56">
        <v>0.23849723858622501</v>
      </c>
      <c r="AD181" s="56">
        <v>8.2760768909080004E-2</v>
      </c>
      <c r="AE181" s="56">
        <v>0.38596287832384701</v>
      </c>
      <c r="AF181" s="56">
        <v>0.61341243386969702</v>
      </c>
      <c r="AG181" s="316">
        <v>6.24687806455415E-4</v>
      </c>
      <c r="AH181" s="218">
        <v>0.55400000000000005</v>
      </c>
      <c r="AI181" s="218">
        <v>2.3860000000000001</v>
      </c>
      <c r="AJ181" s="219">
        <v>5.12</v>
      </c>
      <c r="AK181" s="210">
        <v>0.59199999999999997</v>
      </c>
      <c r="AL181" s="210">
        <v>2.3740000000000001</v>
      </c>
      <c r="AM181" s="210">
        <v>5.2039999999999997</v>
      </c>
      <c r="AN181" s="203">
        <v>0.55630000000000002</v>
      </c>
      <c r="AO181" s="203">
        <v>2.0175000000000001</v>
      </c>
      <c r="AP181" s="203">
        <v>5.0681000000000003</v>
      </c>
      <c r="AQ181" s="203"/>
      <c r="AR181" s="203">
        <f>$AN$6*0.81818182</f>
        <v>0.45515454646600001</v>
      </c>
      <c r="AS181" s="203">
        <f>$AN$6</f>
        <v>0.55630000000000002</v>
      </c>
      <c r="AT181" s="203">
        <f>$AN$6*1.22222222</f>
        <v>0.67992222098599997</v>
      </c>
      <c r="AU181" s="203">
        <f>$AO$6*0.81818182</f>
        <v>1.6506818218499999</v>
      </c>
      <c r="AV181" s="203">
        <f>$AO$6</f>
        <v>2.0175000000000001</v>
      </c>
      <c r="AW181" s="203">
        <f>$AO$6*1.22222222</f>
        <v>2.4658333288500001</v>
      </c>
      <c r="AX181" s="203">
        <f>$AP$6*0.81818182</f>
        <v>4.146627281942</v>
      </c>
      <c r="AY181" s="203">
        <f>$AP$6</f>
        <v>5.0681000000000003</v>
      </c>
      <c r="AZ181" s="203">
        <f>$AP$6*1.22222222</f>
        <v>6.1943444331819997</v>
      </c>
      <c r="BB181" s="1" t="str">
        <f t="shared" si="247"/>
        <v>NP</v>
      </c>
      <c r="BC181" s="1" t="str">
        <f t="shared" si="248"/>
        <v>NA</v>
      </c>
      <c r="BD181" s="1" t="str">
        <f t="shared" si="249"/>
        <v>NA</v>
      </c>
      <c r="BE181" s="1" t="str">
        <f t="shared" si="250"/>
        <v>NO</v>
      </c>
      <c r="BF181" s="1" t="str">
        <f t="shared" si="251"/>
        <v>NO</v>
      </c>
      <c r="BG181" s="1" t="str">
        <f t="shared" si="252"/>
        <v>NO</v>
      </c>
      <c r="BH181" s="1" t="str">
        <f>IF(OR(BB181="P",BC181="P",BD181="P"),"NO","YES")</f>
        <v>YES</v>
      </c>
      <c r="BJ181" s="1">
        <v>15</v>
      </c>
      <c r="BK181" s="1" t="str">
        <f t="shared" si="254"/>
        <v>NA</v>
      </c>
      <c r="BL181" s="1" t="str">
        <f t="shared" si="255"/>
        <v>NA</v>
      </c>
      <c r="BM181" s="1" t="str">
        <f t="shared" si="256"/>
        <v>NA</v>
      </c>
      <c r="BN181" s="1" t="str">
        <f t="shared" si="257"/>
        <v>NO</v>
      </c>
      <c r="BO181" s="1" t="str">
        <f t="shared" si="258"/>
        <v>NO</v>
      </c>
      <c r="BP181" s="1" t="str">
        <f t="shared" si="259"/>
        <v>NO</v>
      </c>
      <c r="BQ181" s="1" t="str">
        <f t="shared" si="260"/>
        <v>YES</v>
      </c>
      <c r="BS181" s="1" t="str">
        <f t="shared" si="261"/>
        <v>FP</v>
      </c>
      <c r="BT181" s="1" t="str">
        <f t="shared" si="262"/>
        <v>TN</v>
      </c>
      <c r="BU181" s="1" t="str">
        <f t="shared" si="263"/>
        <v>TN</v>
      </c>
      <c r="BV181" s="1" t="str">
        <f t="shared" si="264"/>
        <v>NO</v>
      </c>
      <c r="BW181" s="1" t="str">
        <f t="shared" si="265"/>
        <v>NO</v>
      </c>
      <c r="BX181" s="1" t="str">
        <f t="shared" si="266"/>
        <v>NO</v>
      </c>
      <c r="BY181" s="244" t="str">
        <f t="shared" si="267"/>
        <v>YES</v>
      </c>
      <c r="BZ181" s="244" t="str">
        <f t="shared" si="268"/>
        <v>NO</v>
      </c>
      <c r="CA181" s="244" t="str">
        <f t="shared" si="269"/>
        <v>NO</v>
      </c>
      <c r="CB181" s="244" t="str">
        <f t="shared" si="270"/>
        <v>NO</v>
      </c>
      <c r="CC181" s="244" t="str">
        <f t="shared" si="271"/>
        <v>NO</v>
      </c>
      <c r="CD181" s="244" t="str">
        <f t="shared" si="242"/>
        <v>YES</v>
      </c>
      <c r="CE181" s="1" t="str">
        <f t="shared" si="243"/>
        <v>NO</v>
      </c>
      <c r="CF181" s="1" t="str">
        <f t="shared" si="244"/>
        <v>NO</v>
      </c>
      <c r="CG181" s="1" t="str">
        <f t="shared" si="245"/>
        <v>NO</v>
      </c>
      <c r="CH181" s="1" t="str">
        <f t="shared" si="246"/>
        <v>YES</v>
      </c>
      <c r="CI181" s="244" t="str">
        <f t="shared" si="272"/>
        <v>NO</v>
      </c>
      <c r="CJ181" s="244" t="str">
        <f t="shared" si="273"/>
        <v>NO</v>
      </c>
      <c r="CK181" s="244" t="str">
        <f t="shared" si="274"/>
        <v>NO</v>
      </c>
      <c r="CL181" s="244" t="str">
        <f t="shared" si="275"/>
        <v>NO</v>
      </c>
      <c r="CM181" s="244" t="str">
        <f t="shared" si="276"/>
        <v>NO</v>
      </c>
      <c r="CN181" s="244" t="str">
        <f t="shared" si="277"/>
        <v>YES</v>
      </c>
      <c r="CO181" s="244" t="str">
        <f t="shared" si="278"/>
        <v>NO</v>
      </c>
      <c r="CP181" s="244" t="str">
        <f t="shared" si="279"/>
        <v>NO</v>
      </c>
      <c r="CQ181" s="244" t="str">
        <f t="shared" si="280"/>
        <v>NO</v>
      </c>
      <c r="CR181" s="244" t="str">
        <f t="shared" si="281"/>
        <v>YES</v>
      </c>
    </row>
    <row r="182" spans="1:96">
      <c r="A182" s="64"/>
      <c r="B182" s="15"/>
      <c r="C182" s="15"/>
      <c r="D182" s="15"/>
      <c r="E182" s="15"/>
      <c r="F182" s="15"/>
      <c r="G182" s="15"/>
      <c r="H182" s="65"/>
      <c r="I182" s="52" t="s">
        <v>13</v>
      </c>
      <c r="J182" s="54">
        <v>0.845054392770336</v>
      </c>
      <c r="K182" s="54">
        <v>4.3630134035951198E-3</v>
      </c>
      <c r="L182" s="54">
        <v>0.15058259382606801</v>
      </c>
      <c r="M182" s="54">
        <v>2.4239858888414002E-2</v>
      </c>
      <c r="N182" s="54">
        <v>0.83315539172345598</v>
      </c>
      <c r="O182" s="54">
        <v>0.142604749388129</v>
      </c>
      <c r="P182" s="54">
        <v>0.84222563108780002</v>
      </c>
      <c r="Q182" s="54">
        <v>0.15507016047480501</v>
      </c>
      <c r="R182" s="54">
        <v>2.7042084373937098E-3</v>
      </c>
      <c r="S182" s="54">
        <v>0.99909230411819006</v>
      </c>
      <c r="T182" s="54">
        <v>8.5278429222146403E-4</v>
      </c>
      <c r="U182" s="54">
        <v>5.4911589587591703E-5</v>
      </c>
      <c r="V182" s="54">
        <v>0.73531593196459499</v>
      </c>
      <c r="W182" s="54">
        <v>0.24958007433651</v>
      </c>
      <c r="X182" s="54">
        <v>1.51039936988938E-2</v>
      </c>
      <c r="Y182" s="54">
        <v>0.88159519528777197</v>
      </c>
      <c r="Z182" s="54">
        <v>5.2091639880200297E-2</v>
      </c>
      <c r="AA182" s="54">
        <v>6.6313164832027302E-2</v>
      </c>
      <c r="AB182" s="54">
        <v>0.47209146052251399</v>
      </c>
      <c r="AC182" s="54">
        <v>0.32909006880796898</v>
      </c>
      <c r="AD182" s="54">
        <v>0.198818470669516</v>
      </c>
      <c r="AE182" s="54">
        <v>0.50951729816334002</v>
      </c>
      <c r="AF182" s="54">
        <v>0.332014137298487</v>
      </c>
      <c r="AG182" s="317">
        <v>0.15846856453817099</v>
      </c>
      <c r="AH182" s="220">
        <v>0.70699999999999996</v>
      </c>
      <c r="AI182" s="220">
        <v>2.254</v>
      </c>
      <c r="AJ182" s="221">
        <v>5.617</v>
      </c>
      <c r="AK182" s="210">
        <v>0.72299999999999998</v>
      </c>
      <c r="AL182" s="210">
        <v>2.258</v>
      </c>
      <c r="AM182" s="210">
        <v>5.6180000000000003</v>
      </c>
      <c r="AN182" s="203"/>
      <c r="AO182" s="203"/>
      <c r="AP182" s="203"/>
      <c r="AQ182" s="203"/>
      <c r="AR182" s="203">
        <f t="shared" ref="AR182:AR195" si="332">$AN$6*0.81818182</f>
        <v>0.45515454646600001</v>
      </c>
      <c r="AS182" s="203">
        <f t="shared" ref="AS182:AS195" si="333">$AN$6</f>
        <v>0.55630000000000002</v>
      </c>
      <c r="AT182" s="203">
        <f t="shared" ref="AT182:AT195" si="334">$AN$6*1.22222222</f>
        <v>0.67992222098599997</v>
      </c>
      <c r="AU182" s="203">
        <f t="shared" ref="AU182:AU195" si="335">$AO$6*0.81818182</f>
        <v>1.6506818218499999</v>
      </c>
      <c r="AV182" s="203">
        <f t="shared" ref="AV182:AV195" si="336">$AO$6</f>
        <v>2.0175000000000001</v>
      </c>
      <c r="AW182" s="203">
        <f t="shared" ref="AW182:AW195" si="337">$AO$6*1.22222222</f>
        <v>2.4658333288500001</v>
      </c>
      <c r="AX182" s="203">
        <f t="shared" ref="AX182:AX195" si="338">$AP$6*0.81818182</f>
        <v>4.146627281942</v>
      </c>
      <c r="AY182" s="203">
        <f t="shared" ref="AY182:AY195" si="339">$AP$6</f>
        <v>5.0681000000000003</v>
      </c>
      <c r="AZ182" s="203">
        <f t="shared" ref="AZ182:AZ195" si="340">$AP$6*1.22222222</f>
        <v>6.1943444331819997</v>
      </c>
      <c r="BB182" s="1" t="str">
        <f t="shared" si="247"/>
        <v>P</v>
      </c>
      <c r="BC182" s="1" t="str">
        <f t="shared" si="248"/>
        <v>NA</v>
      </c>
      <c r="BD182" s="1" t="str">
        <f t="shared" si="249"/>
        <v>NA</v>
      </c>
      <c r="BE182" s="1" t="str">
        <f t="shared" si="250"/>
        <v>NO</v>
      </c>
      <c r="BF182" s="1" t="str">
        <f t="shared" si="251"/>
        <v>NO</v>
      </c>
      <c r="BG182" s="1" t="str">
        <f t="shared" si="252"/>
        <v>NO</v>
      </c>
      <c r="BH182" s="1" t="str">
        <f t="shared" ref="BH182:BH195" si="341">IF(OR(BB182="P",BC182="P",BD182="P"),"NO","YES")</f>
        <v>NO</v>
      </c>
      <c r="BJ182" s="1">
        <v>5</v>
      </c>
      <c r="BK182" s="1" t="str">
        <f t="shared" si="254"/>
        <v>P</v>
      </c>
      <c r="BL182" s="1" t="str">
        <f t="shared" si="255"/>
        <v>NA</v>
      </c>
      <c r="BM182" s="1" t="str">
        <f t="shared" si="256"/>
        <v>NA</v>
      </c>
      <c r="BN182" s="1" t="str">
        <f t="shared" si="257"/>
        <v>NO</v>
      </c>
      <c r="BO182" s="1" t="str">
        <f t="shared" si="258"/>
        <v>NO</v>
      </c>
      <c r="BP182" s="1" t="str">
        <f t="shared" si="259"/>
        <v>NO</v>
      </c>
      <c r="BQ182" s="1" t="str">
        <f t="shared" si="260"/>
        <v>NO</v>
      </c>
      <c r="BS182" s="1" t="str">
        <f t="shared" si="261"/>
        <v>TN</v>
      </c>
      <c r="BT182" s="1" t="str">
        <f t="shared" si="262"/>
        <v>TN</v>
      </c>
      <c r="BU182" s="1" t="str">
        <f t="shared" si="263"/>
        <v>TN</v>
      </c>
      <c r="BV182" s="1" t="str">
        <f t="shared" si="264"/>
        <v>NO</v>
      </c>
      <c r="BW182" s="1" t="str">
        <f t="shared" si="265"/>
        <v>NO</v>
      </c>
      <c r="BX182" s="1" t="str">
        <f t="shared" si="266"/>
        <v>NO</v>
      </c>
      <c r="BY182" s="244" t="str">
        <f t="shared" si="267"/>
        <v>YES</v>
      </c>
      <c r="BZ182" s="244" t="str">
        <f t="shared" si="268"/>
        <v>NO</v>
      </c>
      <c r="CA182" s="244" t="str">
        <f t="shared" si="269"/>
        <v>NO</v>
      </c>
      <c r="CB182" s="244" t="str">
        <f t="shared" si="270"/>
        <v>NO</v>
      </c>
      <c r="CC182" s="244" t="str">
        <f t="shared" si="271"/>
        <v>NO</v>
      </c>
      <c r="CD182" s="244" t="str">
        <f t="shared" si="242"/>
        <v>NO</v>
      </c>
      <c r="CE182" s="1" t="str">
        <f t="shared" si="243"/>
        <v>NO</v>
      </c>
      <c r="CF182" s="1" t="str">
        <f t="shared" si="244"/>
        <v>NO</v>
      </c>
      <c r="CG182" s="1" t="str">
        <f t="shared" si="245"/>
        <v>NO</v>
      </c>
      <c r="CH182" s="1" t="str">
        <f t="shared" si="246"/>
        <v>NO</v>
      </c>
      <c r="CI182" s="244" t="str">
        <f t="shared" si="272"/>
        <v>NO</v>
      </c>
      <c r="CJ182" s="244" t="str">
        <f t="shared" si="273"/>
        <v>NO</v>
      </c>
      <c r="CK182" s="244" t="str">
        <f t="shared" si="274"/>
        <v>NO</v>
      </c>
      <c r="CL182" s="244" t="str">
        <f t="shared" si="275"/>
        <v>NO</v>
      </c>
      <c r="CM182" s="244" t="str">
        <f t="shared" si="276"/>
        <v>NO</v>
      </c>
      <c r="CN182" s="244" t="str">
        <f t="shared" si="277"/>
        <v>NO</v>
      </c>
      <c r="CO182" s="244" t="str">
        <f t="shared" si="278"/>
        <v>NO</v>
      </c>
      <c r="CP182" s="244" t="str">
        <f t="shared" si="279"/>
        <v>NO</v>
      </c>
      <c r="CQ182" s="244" t="str">
        <f t="shared" si="280"/>
        <v>NO</v>
      </c>
      <c r="CR182" s="244" t="str">
        <f t="shared" si="281"/>
        <v>NO</v>
      </c>
    </row>
    <row r="183" spans="1:96">
      <c r="A183" s="64"/>
      <c r="B183" s="15"/>
      <c r="C183" s="15"/>
      <c r="D183" s="15"/>
      <c r="E183" s="15"/>
      <c r="F183" s="15"/>
      <c r="G183" s="15"/>
      <c r="H183" s="65"/>
      <c r="I183" s="52" t="s">
        <v>14</v>
      </c>
      <c r="J183" s="54">
        <v>0.98332495636880801</v>
      </c>
      <c r="K183" s="54">
        <v>1.6177589753385499E-2</v>
      </c>
      <c r="L183" s="54">
        <v>4.9745387780553098E-4</v>
      </c>
      <c r="M183" s="54">
        <v>0.101535306312024</v>
      </c>
      <c r="N183" s="54">
        <v>5.2872515045627101E-2</v>
      </c>
      <c r="O183" s="54">
        <v>0.84559217864234804</v>
      </c>
      <c r="P183" s="54">
        <v>0.87633524337422897</v>
      </c>
      <c r="Q183" s="54">
        <v>8.1443185778929394E-2</v>
      </c>
      <c r="R183" s="54">
        <v>4.2221570846840702E-2</v>
      </c>
      <c r="S183" s="54">
        <v>0.84109108921472098</v>
      </c>
      <c r="T183" s="54">
        <v>0.14994480522512399</v>
      </c>
      <c r="U183" s="54">
        <v>8.9641055601545894E-3</v>
      </c>
      <c r="V183" s="54">
        <v>0.70029972464304402</v>
      </c>
      <c r="W183" s="54">
        <v>0.225374729311002</v>
      </c>
      <c r="X183" s="54">
        <v>7.4325546045953303E-2</v>
      </c>
      <c r="Y183" s="54">
        <v>0.23447063889099601</v>
      </c>
      <c r="Z183" s="54">
        <v>0.55043489082969599</v>
      </c>
      <c r="AA183" s="54">
        <v>0.215094470279306</v>
      </c>
      <c r="AB183" s="54">
        <v>0.93250490687212595</v>
      </c>
      <c r="AC183" s="54">
        <v>4.3701439794454899E-2</v>
      </c>
      <c r="AD183" s="54">
        <v>2.3793653333418999E-2</v>
      </c>
      <c r="AE183" s="54">
        <v>0.215232114245336</v>
      </c>
      <c r="AF183" s="54">
        <v>0.42617187820528202</v>
      </c>
      <c r="AG183" s="317">
        <v>0.35859600754937998</v>
      </c>
      <c r="AH183" s="220">
        <v>0.65100000000000002</v>
      </c>
      <c r="AI183" s="220">
        <v>2.3109999999999999</v>
      </c>
      <c r="AJ183" s="221">
        <v>5.4489999999999998</v>
      </c>
      <c r="AK183" s="210">
        <v>0.629</v>
      </c>
      <c r="AL183" s="210">
        <v>2.327</v>
      </c>
      <c r="AM183" s="210">
        <v>5.4480000000000004</v>
      </c>
      <c r="AN183" s="203"/>
      <c r="AO183" s="203"/>
      <c r="AP183" s="203"/>
      <c r="AQ183" s="203"/>
      <c r="AR183" s="203">
        <f t="shared" si="332"/>
        <v>0.45515454646600001</v>
      </c>
      <c r="AS183" s="203">
        <f t="shared" si="333"/>
        <v>0.55630000000000002</v>
      </c>
      <c r="AT183" s="203">
        <f t="shared" si="334"/>
        <v>0.67992222098599997</v>
      </c>
      <c r="AU183" s="203">
        <f t="shared" si="335"/>
        <v>1.6506818218499999</v>
      </c>
      <c r="AV183" s="203">
        <f t="shared" si="336"/>
        <v>2.0175000000000001</v>
      </c>
      <c r="AW183" s="203">
        <f t="shared" si="337"/>
        <v>2.4658333288500001</v>
      </c>
      <c r="AX183" s="203">
        <f t="shared" si="338"/>
        <v>4.146627281942</v>
      </c>
      <c r="AY183" s="203">
        <f t="shared" si="339"/>
        <v>5.0681000000000003</v>
      </c>
      <c r="AZ183" s="203">
        <f t="shared" si="340"/>
        <v>6.1943444331819997</v>
      </c>
      <c r="BB183" s="1" t="str">
        <f t="shared" si="247"/>
        <v>NA</v>
      </c>
      <c r="BC183" s="1" t="str">
        <f t="shared" si="248"/>
        <v>NA</v>
      </c>
      <c r="BD183" s="1" t="str">
        <f t="shared" si="249"/>
        <v>NA</v>
      </c>
      <c r="BE183" s="1" t="str">
        <f t="shared" si="250"/>
        <v>NO</v>
      </c>
      <c r="BF183" s="1" t="str">
        <f t="shared" si="251"/>
        <v>NO</v>
      </c>
      <c r="BG183" s="1" t="str">
        <f t="shared" si="252"/>
        <v>NO</v>
      </c>
      <c r="BH183" s="1" t="str">
        <f t="shared" si="341"/>
        <v>YES</v>
      </c>
      <c r="BJ183" s="1">
        <v>15</v>
      </c>
      <c r="BK183" s="1" t="str">
        <f t="shared" si="254"/>
        <v>NA</v>
      </c>
      <c r="BL183" s="1" t="str">
        <f t="shared" si="255"/>
        <v>NA</v>
      </c>
      <c r="BM183" s="1" t="str">
        <f t="shared" si="256"/>
        <v>NA</v>
      </c>
      <c r="BN183" s="1" t="str">
        <f t="shared" si="257"/>
        <v>NO</v>
      </c>
      <c r="BO183" s="1" t="str">
        <f t="shared" si="258"/>
        <v>NO</v>
      </c>
      <c r="BP183" s="1" t="str">
        <f t="shared" si="259"/>
        <v>NO</v>
      </c>
      <c r="BQ183" s="1" t="str">
        <f t="shared" si="260"/>
        <v>YES</v>
      </c>
      <c r="BS183" s="1" t="str">
        <f t="shared" si="261"/>
        <v>TN</v>
      </c>
      <c r="BT183" s="1" t="str">
        <f t="shared" si="262"/>
        <v>TN</v>
      </c>
      <c r="BU183" s="1" t="str">
        <f t="shared" si="263"/>
        <v>TN</v>
      </c>
      <c r="BV183" s="1" t="str">
        <f t="shared" si="264"/>
        <v>NO</v>
      </c>
      <c r="BW183" s="1" t="str">
        <f t="shared" si="265"/>
        <v>NO</v>
      </c>
      <c r="BX183" s="1" t="str">
        <f t="shared" si="266"/>
        <v>NO</v>
      </c>
      <c r="BY183" s="244" t="str">
        <f t="shared" si="267"/>
        <v>YES</v>
      </c>
      <c r="BZ183" s="244" t="str">
        <f t="shared" si="268"/>
        <v>NO</v>
      </c>
      <c r="CA183" s="244" t="str">
        <f t="shared" si="269"/>
        <v>NO</v>
      </c>
      <c r="CB183" s="244" t="str">
        <f t="shared" si="270"/>
        <v>NO</v>
      </c>
      <c r="CC183" s="244" t="str">
        <f t="shared" si="271"/>
        <v>NO</v>
      </c>
      <c r="CD183" s="244" t="str">
        <f t="shared" si="242"/>
        <v>NO</v>
      </c>
      <c r="CE183" s="1" t="str">
        <f t="shared" si="243"/>
        <v>NO</v>
      </c>
      <c r="CF183" s="1" t="str">
        <f t="shared" si="244"/>
        <v>NO</v>
      </c>
      <c r="CG183" s="1" t="str">
        <f t="shared" si="245"/>
        <v>NO</v>
      </c>
      <c r="CH183" s="1" t="str">
        <f t="shared" si="246"/>
        <v>NO</v>
      </c>
      <c r="CI183" s="244" t="str">
        <f t="shared" si="272"/>
        <v>NO</v>
      </c>
      <c r="CJ183" s="244" t="str">
        <f t="shared" si="273"/>
        <v>NO</v>
      </c>
      <c r="CK183" s="244" t="str">
        <f t="shared" si="274"/>
        <v>NO</v>
      </c>
      <c r="CL183" s="244" t="str">
        <f t="shared" si="275"/>
        <v>NO</v>
      </c>
      <c r="CM183" s="244" t="str">
        <f t="shared" si="276"/>
        <v>NO</v>
      </c>
      <c r="CN183" s="244" t="str">
        <f t="shared" si="277"/>
        <v>NO</v>
      </c>
      <c r="CO183" s="244" t="str">
        <f t="shared" si="278"/>
        <v>NO</v>
      </c>
      <c r="CP183" s="244" t="str">
        <f t="shared" si="279"/>
        <v>NO</v>
      </c>
      <c r="CQ183" s="244" t="str">
        <f t="shared" si="280"/>
        <v>NO</v>
      </c>
      <c r="CR183" s="244" t="str">
        <f t="shared" si="281"/>
        <v>NO</v>
      </c>
    </row>
    <row r="184" spans="1:96">
      <c r="A184" s="64"/>
      <c r="B184" s="15"/>
      <c r="C184" s="15"/>
      <c r="D184" s="15"/>
      <c r="E184" s="15"/>
      <c r="F184" s="15"/>
      <c r="G184" s="15"/>
      <c r="H184" s="65"/>
      <c r="I184" s="52" t="s">
        <v>15</v>
      </c>
      <c r="J184" s="54">
        <v>0.845054392770336</v>
      </c>
      <c r="K184" s="54">
        <v>4.3630134035951198E-3</v>
      </c>
      <c r="L184" s="54">
        <v>0.15058259382606801</v>
      </c>
      <c r="M184" s="54">
        <v>2.4239858888414002E-2</v>
      </c>
      <c r="N184" s="54">
        <v>0.83315539172345598</v>
      </c>
      <c r="O184" s="54">
        <v>0.142604749388129</v>
      </c>
      <c r="P184" s="54">
        <v>0.84222563108780002</v>
      </c>
      <c r="Q184" s="54">
        <v>0.15507016047480501</v>
      </c>
      <c r="R184" s="54">
        <v>2.7042084373937098E-3</v>
      </c>
      <c r="S184" s="54">
        <v>0.99909230411819006</v>
      </c>
      <c r="T184" s="54">
        <v>8.5278429222146403E-4</v>
      </c>
      <c r="U184" s="54">
        <v>5.4911589587591703E-5</v>
      </c>
      <c r="V184" s="54">
        <v>0.73531593196459499</v>
      </c>
      <c r="W184" s="54">
        <v>0.24958007433651</v>
      </c>
      <c r="X184" s="54">
        <v>1.51039936988938E-2</v>
      </c>
      <c r="Y184" s="54">
        <v>0.88159519528777197</v>
      </c>
      <c r="Z184" s="54">
        <v>5.2091639880200297E-2</v>
      </c>
      <c r="AA184" s="54">
        <v>6.6313164832027302E-2</v>
      </c>
      <c r="AB184" s="54">
        <v>0.47209146052251399</v>
      </c>
      <c r="AC184" s="54">
        <v>0.32909006880796898</v>
      </c>
      <c r="AD184" s="54">
        <v>0.198818470669516</v>
      </c>
      <c r="AE184" s="54">
        <v>0.50951729816334002</v>
      </c>
      <c r="AF184" s="54">
        <v>0.332014137298487</v>
      </c>
      <c r="AG184" s="317">
        <v>0.15846856453817099</v>
      </c>
      <c r="AH184" s="220">
        <v>0.69899999999999995</v>
      </c>
      <c r="AI184" s="220">
        <v>2.282</v>
      </c>
      <c r="AJ184" s="221">
        <v>5.5990000000000002</v>
      </c>
      <c r="AK184" s="210">
        <v>0.67700000000000005</v>
      </c>
      <c r="AL184" s="210">
        <v>2.3010000000000002</v>
      </c>
      <c r="AM184" s="210">
        <v>5.6609999999999996</v>
      </c>
      <c r="AN184" s="203"/>
      <c r="AO184" s="203"/>
      <c r="AP184" s="203"/>
      <c r="AQ184" s="203"/>
      <c r="AR184" s="203">
        <f t="shared" si="332"/>
        <v>0.45515454646600001</v>
      </c>
      <c r="AS184" s="203">
        <f t="shared" si="333"/>
        <v>0.55630000000000002</v>
      </c>
      <c r="AT184" s="203">
        <f t="shared" si="334"/>
        <v>0.67992222098599997</v>
      </c>
      <c r="AU184" s="203">
        <f t="shared" si="335"/>
        <v>1.6506818218499999</v>
      </c>
      <c r="AV184" s="203">
        <f t="shared" si="336"/>
        <v>2.0175000000000001</v>
      </c>
      <c r="AW184" s="203">
        <f t="shared" si="337"/>
        <v>2.4658333288500001</v>
      </c>
      <c r="AX184" s="203">
        <f t="shared" si="338"/>
        <v>4.146627281942</v>
      </c>
      <c r="AY184" s="203">
        <f t="shared" si="339"/>
        <v>5.0681000000000003</v>
      </c>
      <c r="AZ184" s="203">
        <f t="shared" si="340"/>
        <v>6.1943444331819997</v>
      </c>
      <c r="BB184" s="1" t="str">
        <f t="shared" si="247"/>
        <v>P</v>
      </c>
      <c r="BC184" s="1" t="str">
        <f t="shared" si="248"/>
        <v>NA</v>
      </c>
      <c r="BD184" s="1" t="str">
        <f t="shared" si="249"/>
        <v>NA</v>
      </c>
      <c r="BE184" s="1" t="str">
        <f t="shared" si="250"/>
        <v>NO</v>
      </c>
      <c r="BF184" s="1" t="str">
        <f t="shared" si="251"/>
        <v>NO</v>
      </c>
      <c r="BG184" s="1" t="str">
        <f t="shared" si="252"/>
        <v>NO</v>
      </c>
      <c r="BH184" s="1" t="str">
        <f t="shared" si="341"/>
        <v>NO</v>
      </c>
      <c r="BJ184" s="1">
        <v>15</v>
      </c>
      <c r="BK184" s="1" t="str">
        <f t="shared" si="254"/>
        <v>NA</v>
      </c>
      <c r="BL184" s="1" t="str">
        <f t="shared" si="255"/>
        <v>NA</v>
      </c>
      <c r="BM184" s="1" t="str">
        <f t="shared" si="256"/>
        <v>NA</v>
      </c>
      <c r="BN184" s="1" t="str">
        <f t="shared" si="257"/>
        <v>NO</v>
      </c>
      <c r="BO184" s="1" t="str">
        <f t="shared" si="258"/>
        <v>NO</v>
      </c>
      <c r="BP184" s="1" t="str">
        <f t="shared" si="259"/>
        <v>NO</v>
      </c>
      <c r="BQ184" s="1" t="str">
        <f t="shared" si="260"/>
        <v>YES</v>
      </c>
      <c r="BS184" s="1" t="str">
        <f t="shared" si="261"/>
        <v>TN</v>
      </c>
      <c r="BT184" s="1" t="str">
        <f t="shared" si="262"/>
        <v>TN</v>
      </c>
      <c r="BU184" s="1" t="str">
        <f t="shared" si="263"/>
        <v>TN</v>
      </c>
      <c r="BV184" s="1" t="str">
        <f t="shared" si="264"/>
        <v>NO</v>
      </c>
      <c r="BW184" s="1" t="str">
        <f t="shared" si="265"/>
        <v>NO</v>
      </c>
      <c r="BX184" s="1" t="str">
        <f t="shared" si="266"/>
        <v>NO</v>
      </c>
      <c r="BY184" s="244" t="str">
        <f t="shared" si="267"/>
        <v>YES</v>
      </c>
      <c r="BZ184" s="244" t="str">
        <f t="shared" si="268"/>
        <v>NO</v>
      </c>
      <c r="CA184" s="244" t="str">
        <f t="shared" si="269"/>
        <v>NO</v>
      </c>
      <c r="CB184" s="244" t="str">
        <f t="shared" si="270"/>
        <v>NO</v>
      </c>
      <c r="CC184" s="244" t="str">
        <f t="shared" si="271"/>
        <v>NO</v>
      </c>
      <c r="CD184" s="244" t="str">
        <f t="shared" si="242"/>
        <v>NO</v>
      </c>
      <c r="CE184" s="1" t="str">
        <f t="shared" si="243"/>
        <v>NO</v>
      </c>
      <c r="CF184" s="1" t="str">
        <f t="shared" si="244"/>
        <v>NO</v>
      </c>
      <c r="CG184" s="1" t="str">
        <f t="shared" si="245"/>
        <v>NO</v>
      </c>
      <c r="CH184" s="1" t="str">
        <f t="shared" si="246"/>
        <v>NO</v>
      </c>
      <c r="CI184" s="244" t="str">
        <f t="shared" si="272"/>
        <v>NO</v>
      </c>
      <c r="CJ184" s="244" t="str">
        <f t="shared" si="273"/>
        <v>NO</v>
      </c>
      <c r="CK184" s="244" t="str">
        <f t="shared" si="274"/>
        <v>NO</v>
      </c>
      <c r="CL184" s="244" t="str">
        <f t="shared" si="275"/>
        <v>NO</v>
      </c>
      <c r="CM184" s="244" t="str">
        <f t="shared" si="276"/>
        <v>NO</v>
      </c>
      <c r="CN184" s="244" t="str">
        <f t="shared" si="277"/>
        <v>NO</v>
      </c>
      <c r="CO184" s="244" t="str">
        <f t="shared" si="278"/>
        <v>NO</v>
      </c>
      <c r="CP184" s="244" t="str">
        <f t="shared" si="279"/>
        <v>NO</v>
      </c>
      <c r="CQ184" s="244" t="str">
        <f t="shared" si="280"/>
        <v>NO</v>
      </c>
      <c r="CR184" s="244" t="str">
        <f t="shared" si="281"/>
        <v>NO</v>
      </c>
    </row>
    <row r="185" spans="1:96">
      <c r="A185" s="64"/>
      <c r="B185" s="15"/>
      <c r="C185" s="15"/>
      <c r="D185" s="15"/>
      <c r="E185" s="15"/>
      <c r="F185" s="15"/>
      <c r="G185" s="15"/>
      <c r="H185" s="65"/>
      <c r="I185" s="52" t="s">
        <v>16</v>
      </c>
      <c r="J185" s="54">
        <v>0.72291159510818603</v>
      </c>
      <c r="K185" s="54">
        <v>0.26112123676807297</v>
      </c>
      <c r="L185" s="54">
        <v>1.5967168123740501E-2</v>
      </c>
      <c r="M185" s="54">
        <v>2.76133698223501E-2</v>
      </c>
      <c r="N185" s="54">
        <v>0.74800991881457002</v>
      </c>
      <c r="O185" s="54">
        <v>0.22437671136307899</v>
      </c>
      <c r="P185" s="54">
        <v>7.1819793171422605E-2</v>
      </c>
      <c r="Q185" s="54">
        <v>0.62591779483163001</v>
      </c>
      <c r="R185" s="54">
        <v>0.30226241199694698</v>
      </c>
      <c r="S185" s="54">
        <v>0.13669260641977499</v>
      </c>
      <c r="T185" s="54">
        <v>0.86035220491281506</v>
      </c>
      <c r="U185" s="54">
        <v>2.9551886674082902E-3</v>
      </c>
      <c r="V185" s="54">
        <v>0.91353915385043205</v>
      </c>
      <c r="W185" s="54">
        <v>7.3909752277844104E-2</v>
      </c>
      <c r="X185" s="54">
        <v>1.2551093871723E-2</v>
      </c>
      <c r="Y185" s="54">
        <v>0.36306367413277801</v>
      </c>
      <c r="Z185" s="54">
        <v>0.61476653730512998</v>
      </c>
      <c r="AA185" s="54">
        <v>2.2169788562091099E-2</v>
      </c>
      <c r="AB185" s="54">
        <v>0.47209146052251399</v>
      </c>
      <c r="AC185" s="54">
        <v>0.32909006880796898</v>
      </c>
      <c r="AD185" s="54">
        <v>0.198818470669516</v>
      </c>
      <c r="AE185" s="54">
        <v>0.50951729816334002</v>
      </c>
      <c r="AF185" s="54">
        <v>0.332014137298487</v>
      </c>
      <c r="AG185" s="317">
        <v>0.15846856453817099</v>
      </c>
      <c r="AH185" s="220">
        <v>1.599</v>
      </c>
      <c r="AI185" s="220">
        <v>2.0419999999999998</v>
      </c>
      <c r="AJ185" s="221">
        <v>5.4130000000000003</v>
      </c>
      <c r="AK185" s="210">
        <v>0.84899999999999998</v>
      </c>
      <c r="AL185" s="210">
        <v>2.0640000000000001</v>
      </c>
      <c r="AM185" s="210">
        <v>5.4249999999999998</v>
      </c>
      <c r="AN185" s="203"/>
      <c r="AO185" s="203"/>
      <c r="AP185" s="203"/>
      <c r="AQ185" s="203"/>
      <c r="AR185" s="203">
        <f t="shared" si="332"/>
        <v>0.45515454646600001</v>
      </c>
      <c r="AS185" s="203">
        <f t="shared" si="333"/>
        <v>0.55630000000000002</v>
      </c>
      <c r="AT185" s="203">
        <f t="shared" si="334"/>
        <v>0.67992222098599997</v>
      </c>
      <c r="AU185" s="203">
        <f t="shared" si="335"/>
        <v>1.6506818218499999</v>
      </c>
      <c r="AV185" s="203">
        <f t="shared" si="336"/>
        <v>2.0175000000000001</v>
      </c>
      <c r="AW185" s="203">
        <f t="shared" si="337"/>
        <v>2.4658333288500001</v>
      </c>
      <c r="AX185" s="203">
        <f t="shared" si="338"/>
        <v>4.146627281942</v>
      </c>
      <c r="AY185" s="203">
        <f t="shared" si="339"/>
        <v>5.0681000000000003</v>
      </c>
      <c r="AZ185" s="203">
        <f t="shared" si="340"/>
        <v>6.1943444331819997</v>
      </c>
      <c r="BB185" s="1" t="str">
        <f t="shared" si="247"/>
        <v>P</v>
      </c>
      <c r="BC185" s="1" t="str">
        <f t="shared" si="248"/>
        <v>NA</v>
      </c>
      <c r="BD185" s="1" t="str">
        <f t="shared" si="249"/>
        <v>NA</v>
      </c>
      <c r="BE185" s="1" t="str">
        <f t="shared" si="250"/>
        <v>NO</v>
      </c>
      <c r="BF185" s="1" t="str">
        <f t="shared" si="251"/>
        <v>NO</v>
      </c>
      <c r="BG185" s="1" t="str">
        <f t="shared" si="252"/>
        <v>NO</v>
      </c>
      <c r="BH185" s="1" t="str">
        <f t="shared" si="341"/>
        <v>NO</v>
      </c>
      <c r="BJ185" s="1">
        <v>15</v>
      </c>
      <c r="BK185" s="1" t="str">
        <f t="shared" si="254"/>
        <v>P</v>
      </c>
      <c r="BL185" s="1" t="str">
        <f t="shared" si="255"/>
        <v>NA</v>
      </c>
      <c r="BM185" s="1" t="str">
        <f t="shared" si="256"/>
        <v>NA</v>
      </c>
      <c r="BN185" s="1" t="str">
        <f t="shared" si="257"/>
        <v>NO</v>
      </c>
      <c r="BO185" s="1" t="str">
        <f t="shared" si="258"/>
        <v>NO</v>
      </c>
      <c r="BP185" s="1" t="str">
        <f t="shared" si="259"/>
        <v>NO</v>
      </c>
      <c r="BQ185" s="1" t="str">
        <f t="shared" si="260"/>
        <v>NO</v>
      </c>
      <c r="BS185" s="1" t="str">
        <f t="shared" si="261"/>
        <v>TN</v>
      </c>
      <c r="BT185" s="1" t="str">
        <f t="shared" si="262"/>
        <v>TN</v>
      </c>
      <c r="BU185" s="1" t="str">
        <f t="shared" si="263"/>
        <v>TN</v>
      </c>
      <c r="BV185" s="1" t="str">
        <f t="shared" si="264"/>
        <v>NO</v>
      </c>
      <c r="BW185" s="1" t="str">
        <f t="shared" si="265"/>
        <v>NO</v>
      </c>
      <c r="BX185" s="1" t="str">
        <f t="shared" si="266"/>
        <v>NO</v>
      </c>
      <c r="BY185" s="244" t="str">
        <f t="shared" si="267"/>
        <v>YES</v>
      </c>
      <c r="BZ185" s="244" t="str">
        <f t="shared" si="268"/>
        <v>NO</v>
      </c>
      <c r="CA185" s="244" t="str">
        <f t="shared" si="269"/>
        <v>NO</v>
      </c>
      <c r="CB185" s="244" t="str">
        <f t="shared" si="270"/>
        <v>NO</v>
      </c>
      <c r="CC185" s="244" t="str">
        <f t="shared" si="271"/>
        <v>NO</v>
      </c>
      <c r="CD185" s="244" t="str">
        <f t="shared" si="242"/>
        <v>NO</v>
      </c>
      <c r="CE185" s="1" t="str">
        <f t="shared" si="243"/>
        <v>NO</v>
      </c>
      <c r="CF185" s="1" t="str">
        <f t="shared" si="244"/>
        <v>NO</v>
      </c>
      <c r="CG185" s="1" t="str">
        <f t="shared" si="245"/>
        <v>NO</v>
      </c>
      <c r="CH185" s="1" t="str">
        <f t="shared" si="246"/>
        <v>NO</v>
      </c>
      <c r="CI185" s="244" t="str">
        <f t="shared" si="272"/>
        <v>NO</v>
      </c>
      <c r="CJ185" s="244" t="str">
        <f t="shared" si="273"/>
        <v>NO</v>
      </c>
      <c r="CK185" s="244" t="str">
        <f t="shared" si="274"/>
        <v>NO</v>
      </c>
      <c r="CL185" s="244" t="str">
        <f t="shared" si="275"/>
        <v>NO</v>
      </c>
      <c r="CM185" s="244" t="str">
        <f t="shared" si="276"/>
        <v>NO</v>
      </c>
      <c r="CN185" s="244" t="str">
        <f t="shared" si="277"/>
        <v>NO</v>
      </c>
      <c r="CO185" s="244" t="str">
        <f t="shared" si="278"/>
        <v>NO</v>
      </c>
      <c r="CP185" s="244" t="str">
        <f t="shared" si="279"/>
        <v>NO</v>
      </c>
      <c r="CQ185" s="244" t="str">
        <f t="shared" si="280"/>
        <v>NO</v>
      </c>
      <c r="CR185" s="244" t="str">
        <f t="shared" si="281"/>
        <v>NO</v>
      </c>
    </row>
    <row r="186" spans="1:96">
      <c r="A186" s="64"/>
      <c r="B186" s="15"/>
      <c r="C186" s="15"/>
      <c r="D186" s="15"/>
      <c r="E186" s="15"/>
      <c r="F186" s="15"/>
      <c r="G186" s="15"/>
      <c r="H186" s="65"/>
      <c r="I186" s="52" t="s">
        <v>17</v>
      </c>
      <c r="J186" s="54">
        <v>0.98332495636880801</v>
      </c>
      <c r="K186" s="54">
        <v>1.6177589753385499E-2</v>
      </c>
      <c r="L186" s="54">
        <v>4.9745387780553098E-4</v>
      </c>
      <c r="M186" s="54">
        <v>0.101535306312024</v>
      </c>
      <c r="N186" s="54">
        <v>5.2872515045627101E-2</v>
      </c>
      <c r="O186" s="54">
        <v>0.84559217864234804</v>
      </c>
      <c r="P186" s="54">
        <v>0.84222563108780002</v>
      </c>
      <c r="Q186" s="54">
        <v>0.15507016047480501</v>
      </c>
      <c r="R186" s="54">
        <v>2.7042084373937098E-3</v>
      </c>
      <c r="S186" s="54">
        <v>0.99909230411819006</v>
      </c>
      <c r="T186" s="54">
        <v>8.5278429222146403E-4</v>
      </c>
      <c r="U186" s="54">
        <v>5.4911589587591703E-5</v>
      </c>
      <c r="V186" s="54">
        <v>0.73531593196459499</v>
      </c>
      <c r="W186" s="54">
        <v>0.24958007433651</v>
      </c>
      <c r="X186" s="54">
        <v>1.51039936988938E-2</v>
      </c>
      <c r="Y186" s="54">
        <v>0.88159519528777197</v>
      </c>
      <c r="Z186" s="54">
        <v>5.2091639880200297E-2</v>
      </c>
      <c r="AA186" s="54">
        <v>6.6313164832027302E-2</v>
      </c>
      <c r="AB186" s="54">
        <v>0.12718186860004499</v>
      </c>
      <c r="AC186" s="54">
        <v>0.310175157742267</v>
      </c>
      <c r="AD186" s="54">
        <v>0.56264297365768701</v>
      </c>
      <c r="AE186" s="54">
        <v>0.13776844257191301</v>
      </c>
      <c r="AF186" s="54">
        <v>8.94524661966733E-3</v>
      </c>
      <c r="AG186" s="317">
        <v>0.85328631080841799</v>
      </c>
      <c r="AH186" s="220">
        <v>0.46100000000000002</v>
      </c>
      <c r="AI186" s="220">
        <v>2.0299999999999998</v>
      </c>
      <c r="AJ186" s="221">
        <v>6.4749999999999996</v>
      </c>
      <c r="AK186" s="210">
        <v>0.47199999999999998</v>
      </c>
      <c r="AL186" s="210">
        <v>2.0510000000000002</v>
      </c>
      <c r="AM186" s="210">
        <v>6.6150000000000002</v>
      </c>
      <c r="AN186" s="203"/>
      <c r="AO186" s="203"/>
      <c r="AP186" s="203"/>
      <c r="AQ186" s="203"/>
      <c r="AR186" s="203">
        <f t="shared" si="332"/>
        <v>0.45515454646600001</v>
      </c>
      <c r="AS186" s="203">
        <f t="shared" si="333"/>
        <v>0.55630000000000002</v>
      </c>
      <c r="AT186" s="203">
        <f t="shared" si="334"/>
        <v>0.67992222098599997</v>
      </c>
      <c r="AU186" s="203">
        <f t="shared" si="335"/>
        <v>1.6506818218499999</v>
      </c>
      <c r="AV186" s="203">
        <f t="shared" si="336"/>
        <v>2.0175000000000001</v>
      </c>
      <c r="AW186" s="203">
        <f t="shared" si="337"/>
        <v>2.4658333288500001</v>
      </c>
      <c r="AX186" s="203">
        <f t="shared" si="338"/>
        <v>4.146627281942</v>
      </c>
      <c r="AY186" s="203">
        <f t="shared" si="339"/>
        <v>5.0681000000000003</v>
      </c>
      <c r="AZ186" s="203">
        <f t="shared" si="340"/>
        <v>6.1943444331819997</v>
      </c>
      <c r="BB186" s="1" t="str">
        <f t="shared" si="247"/>
        <v>NP</v>
      </c>
      <c r="BC186" s="1" t="str">
        <f t="shared" si="248"/>
        <v>NA</v>
      </c>
      <c r="BD186" s="1" t="str">
        <f t="shared" si="249"/>
        <v>P</v>
      </c>
      <c r="BE186" s="1" t="str">
        <f t="shared" si="250"/>
        <v>NO</v>
      </c>
      <c r="BF186" s="1" t="str">
        <f t="shared" si="251"/>
        <v>NO</v>
      </c>
      <c r="BG186" s="1" t="str">
        <f t="shared" si="252"/>
        <v>NO</v>
      </c>
      <c r="BH186" s="1" t="str">
        <f t="shared" si="341"/>
        <v>NO</v>
      </c>
      <c r="BJ186" s="1">
        <v>5</v>
      </c>
      <c r="BK186" s="1" t="str">
        <f t="shared" si="254"/>
        <v>NP</v>
      </c>
      <c r="BL186" s="1" t="str">
        <f t="shared" si="255"/>
        <v>NA</v>
      </c>
      <c r="BM186" s="1" t="str">
        <f t="shared" si="256"/>
        <v>P</v>
      </c>
      <c r="BN186" s="1" t="str">
        <f t="shared" si="257"/>
        <v>NO</v>
      </c>
      <c r="BO186" s="1" t="str">
        <f t="shared" si="258"/>
        <v>NO</v>
      </c>
      <c r="BP186" s="1" t="str">
        <f t="shared" si="259"/>
        <v>NO</v>
      </c>
      <c r="BQ186" s="1" t="str">
        <f t="shared" si="260"/>
        <v>NO</v>
      </c>
      <c r="BS186" s="1" t="str">
        <f t="shared" si="261"/>
        <v>TP</v>
      </c>
      <c r="BT186" s="1" t="str">
        <f t="shared" si="262"/>
        <v>TN</v>
      </c>
      <c r="BU186" s="1" t="str">
        <f t="shared" si="263"/>
        <v>TN</v>
      </c>
      <c r="BV186" s="1" t="str">
        <f t="shared" si="264"/>
        <v>NO</v>
      </c>
      <c r="BW186" s="1" t="str">
        <f t="shared" si="265"/>
        <v>NO</v>
      </c>
      <c r="BX186" s="1" t="str">
        <f t="shared" si="266"/>
        <v>YES</v>
      </c>
      <c r="BY186" s="244" t="str">
        <f t="shared" si="267"/>
        <v>YES</v>
      </c>
      <c r="BZ186" s="244" t="str">
        <f t="shared" si="268"/>
        <v>NO</v>
      </c>
      <c r="CA186" s="244" t="str">
        <f t="shared" si="269"/>
        <v>NO</v>
      </c>
      <c r="CB186" s="244" t="str">
        <f t="shared" si="270"/>
        <v>NO</v>
      </c>
      <c r="CC186" s="244" t="str">
        <f t="shared" si="271"/>
        <v>NO</v>
      </c>
      <c r="CD186" s="244" t="str">
        <f t="shared" si="242"/>
        <v>NO</v>
      </c>
      <c r="CE186" s="1" t="str">
        <f t="shared" si="243"/>
        <v>NO</v>
      </c>
      <c r="CF186" s="1" t="str">
        <f t="shared" si="244"/>
        <v>NO</v>
      </c>
      <c r="CG186" s="1" t="str">
        <f t="shared" si="245"/>
        <v>NO</v>
      </c>
      <c r="CH186" s="1" t="str">
        <f t="shared" si="246"/>
        <v>NO</v>
      </c>
      <c r="CI186" s="244" t="str">
        <f t="shared" si="272"/>
        <v>NO</v>
      </c>
      <c r="CJ186" s="244" t="str">
        <f t="shared" si="273"/>
        <v>NO</v>
      </c>
      <c r="CK186" s="244" t="str">
        <f t="shared" si="274"/>
        <v>NO</v>
      </c>
      <c r="CL186" s="244" t="str">
        <f t="shared" si="275"/>
        <v>NO</v>
      </c>
      <c r="CM186" s="244" t="str">
        <f t="shared" si="276"/>
        <v>NO</v>
      </c>
      <c r="CN186" s="244" t="str">
        <f t="shared" si="277"/>
        <v>NO</v>
      </c>
      <c r="CO186" s="244" t="str">
        <f t="shared" si="278"/>
        <v>NO</v>
      </c>
      <c r="CP186" s="244" t="str">
        <f t="shared" si="279"/>
        <v>NO</v>
      </c>
      <c r="CQ186" s="244" t="str">
        <f t="shared" si="280"/>
        <v>NO</v>
      </c>
      <c r="CR186" s="244" t="str">
        <f t="shared" si="281"/>
        <v>NO</v>
      </c>
    </row>
    <row r="187" spans="1:96">
      <c r="A187" s="64"/>
      <c r="B187" s="15"/>
      <c r="C187" s="15"/>
      <c r="D187" s="15"/>
      <c r="E187" s="15"/>
      <c r="F187" s="15"/>
      <c r="G187" s="15"/>
      <c r="H187" s="65"/>
      <c r="I187" s="52" t="s">
        <v>18</v>
      </c>
      <c r="J187" s="54">
        <v>0.98332495636880801</v>
      </c>
      <c r="K187" s="54">
        <v>1.6177589753385499E-2</v>
      </c>
      <c r="L187" s="54">
        <v>4.9745387780553098E-4</v>
      </c>
      <c r="M187" s="54">
        <v>0.101535306312024</v>
      </c>
      <c r="N187" s="54">
        <v>5.2872515045627101E-2</v>
      </c>
      <c r="O187" s="54">
        <v>0.84559217864234804</v>
      </c>
      <c r="P187" s="54">
        <v>0.87633524337422897</v>
      </c>
      <c r="Q187" s="54">
        <v>8.1443185778929394E-2</v>
      </c>
      <c r="R187" s="54">
        <v>4.2221570846840702E-2</v>
      </c>
      <c r="S187" s="54">
        <v>0.84109108921472098</v>
      </c>
      <c r="T187" s="54">
        <v>0.14994480522512399</v>
      </c>
      <c r="U187" s="54">
        <v>8.9641055601545894E-3</v>
      </c>
      <c r="V187" s="54">
        <v>0.70029972464304402</v>
      </c>
      <c r="W187" s="54">
        <v>0.225374729311002</v>
      </c>
      <c r="X187" s="54">
        <v>7.4325546045953303E-2</v>
      </c>
      <c r="Y187" s="54">
        <v>0.23447063889099601</v>
      </c>
      <c r="Z187" s="54">
        <v>0.55043489082969599</v>
      </c>
      <c r="AA187" s="54">
        <v>0.215094470279306</v>
      </c>
      <c r="AB187" s="54">
        <v>0.93250490687212595</v>
      </c>
      <c r="AC187" s="54">
        <v>4.3701439794454899E-2</v>
      </c>
      <c r="AD187" s="54">
        <v>2.3793653333418999E-2</v>
      </c>
      <c r="AE187" s="54">
        <v>0.215232114245336</v>
      </c>
      <c r="AF187" s="54">
        <v>0.42617187820528202</v>
      </c>
      <c r="AG187" s="317">
        <v>0.35859600754937998</v>
      </c>
      <c r="AH187" s="220">
        <v>0.64400000000000002</v>
      </c>
      <c r="AI187" s="220">
        <v>2.3690000000000002</v>
      </c>
      <c r="AJ187" s="221">
        <v>5.4530000000000003</v>
      </c>
      <c r="AK187" s="210">
        <v>0.63600000000000001</v>
      </c>
      <c r="AL187" s="210">
        <v>2.3039999999999998</v>
      </c>
      <c r="AM187" s="210">
        <v>5.4889999999999999</v>
      </c>
      <c r="AN187" s="203"/>
      <c r="AO187" s="203"/>
      <c r="AP187" s="203"/>
      <c r="AQ187" s="203"/>
      <c r="AR187" s="203">
        <f t="shared" si="332"/>
        <v>0.45515454646600001</v>
      </c>
      <c r="AS187" s="203">
        <f t="shared" si="333"/>
        <v>0.55630000000000002</v>
      </c>
      <c r="AT187" s="203">
        <f t="shared" si="334"/>
        <v>0.67992222098599997</v>
      </c>
      <c r="AU187" s="203">
        <f t="shared" si="335"/>
        <v>1.6506818218499999</v>
      </c>
      <c r="AV187" s="203">
        <f t="shared" si="336"/>
        <v>2.0175000000000001</v>
      </c>
      <c r="AW187" s="203">
        <f t="shared" si="337"/>
        <v>2.4658333288500001</v>
      </c>
      <c r="AX187" s="203">
        <f t="shared" si="338"/>
        <v>4.146627281942</v>
      </c>
      <c r="AY187" s="203">
        <f t="shared" si="339"/>
        <v>5.0681000000000003</v>
      </c>
      <c r="AZ187" s="203">
        <f t="shared" si="340"/>
        <v>6.1943444331819997</v>
      </c>
      <c r="BB187" s="1" t="str">
        <f t="shared" si="247"/>
        <v>NA</v>
      </c>
      <c r="BC187" s="1" t="str">
        <f t="shared" si="248"/>
        <v>NA</v>
      </c>
      <c r="BD187" s="1" t="str">
        <f t="shared" si="249"/>
        <v>NA</v>
      </c>
      <c r="BE187" s="1" t="str">
        <f t="shared" si="250"/>
        <v>NO</v>
      </c>
      <c r="BF187" s="1" t="str">
        <f t="shared" si="251"/>
        <v>NO</v>
      </c>
      <c r="BG187" s="1" t="str">
        <f t="shared" si="252"/>
        <v>NO</v>
      </c>
      <c r="BH187" s="1" t="str">
        <f t="shared" si="341"/>
        <v>YES</v>
      </c>
      <c r="BJ187" s="1">
        <v>7</v>
      </c>
      <c r="BK187" s="1" t="str">
        <f t="shared" si="254"/>
        <v>NA</v>
      </c>
      <c r="BL187" s="1" t="str">
        <f t="shared" si="255"/>
        <v>NA</v>
      </c>
      <c r="BM187" s="1" t="str">
        <f t="shared" si="256"/>
        <v>NA</v>
      </c>
      <c r="BN187" s="1" t="str">
        <f t="shared" si="257"/>
        <v>NO</v>
      </c>
      <c r="BO187" s="1" t="str">
        <f t="shared" si="258"/>
        <v>NO</v>
      </c>
      <c r="BP187" s="1" t="str">
        <f t="shared" si="259"/>
        <v>NO</v>
      </c>
      <c r="BQ187" s="1" t="str">
        <f t="shared" si="260"/>
        <v>YES</v>
      </c>
      <c r="BS187" s="1" t="str">
        <f t="shared" si="261"/>
        <v>TN</v>
      </c>
      <c r="BT187" s="1" t="str">
        <f t="shared" si="262"/>
        <v>TN</v>
      </c>
      <c r="BU187" s="1" t="str">
        <f t="shared" si="263"/>
        <v>TN</v>
      </c>
      <c r="BV187" s="1" t="str">
        <f t="shared" si="264"/>
        <v>NO</v>
      </c>
      <c r="BW187" s="1" t="str">
        <f t="shared" si="265"/>
        <v>NO</v>
      </c>
      <c r="BX187" s="1" t="str">
        <f t="shared" si="266"/>
        <v>NO</v>
      </c>
      <c r="BY187" s="244" t="str">
        <f t="shared" si="267"/>
        <v>YES</v>
      </c>
      <c r="BZ187" s="244" t="str">
        <f t="shared" si="268"/>
        <v>NO</v>
      </c>
      <c r="CA187" s="244" t="str">
        <f t="shared" si="269"/>
        <v>NO</v>
      </c>
      <c r="CB187" s="244" t="str">
        <f t="shared" si="270"/>
        <v>NO</v>
      </c>
      <c r="CC187" s="244" t="str">
        <f t="shared" si="271"/>
        <v>NO</v>
      </c>
      <c r="CD187" s="244" t="str">
        <f t="shared" si="242"/>
        <v>NO</v>
      </c>
      <c r="CE187" s="1" t="str">
        <f t="shared" si="243"/>
        <v>NO</v>
      </c>
      <c r="CF187" s="1" t="str">
        <f t="shared" si="244"/>
        <v>NO</v>
      </c>
      <c r="CG187" s="1" t="str">
        <f t="shared" si="245"/>
        <v>NO</v>
      </c>
      <c r="CH187" s="1" t="str">
        <f t="shared" si="246"/>
        <v>NO</v>
      </c>
      <c r="CI187" s="244" t="str">
        <f t="shared" si="272"/>
        <v>NO</v>
      </c>
      <c r="CJ187" s="244" t="str">
        <f t="shared" si="273"/>
        <v>NO</v>
      </c>
      <c r="CK187" s="244" t="str">
        <f t="shared" si="274"/>
        <v>NO</v>
      </c>
      <c r="CL187" s="244" t="str">
        <f t="shared" si="275"/>
        <v>NO</v>
      </c>
      <c r="CM187" s="244" t="str">
        <f t="shared" si="276"/>
        <v>NO</v>
      </c>
      <c r="CN187" s="244" t="str">
        <f t="shared" si="277"/>
        <v>NO</v>
      </c>
      <c r="CO187" s="244" t="str">
        <f t="shared" si="278"/>
        <v>NO</v>
      </c>
      <c r="CP187" s="244" t="str">
        <f t="shared" si="279"/>
        <v>NO</v>
      </c>
      <c r="CQ187" s="244" t="str">
        <f t="shared" si="280"/>
        <v>NO</v>
      </c>
      <c r="CR187" s="244" t="str">
        <f t="shared" si="281"/>
        <v>NO</v>
      </c>
    </row>
    <row r="188" spans="1:96">
      <c r="A188" s="64"/>
      <c r="B188" s="15"/>
      <c r="C188" s="15"/>
      <c r="D188" s="15"/>
      <c r="E188" s="15"/>
      <c r="F188" s="15"/>
      <c r="G188" s="15"/>
      <c r="H188" s="65"/>
      <c r="I188" s="52" t="s">
        <v>19</v>
      </c>
      <c r="J188" s="54">
        <v>0.845054392770336</v>
      </c>
      <c r="K188" s="54">
        <v>4.3630134035951198E-3</v>
      </c>
      <c r="L188" s="54">
        <v>0.15058259382606801</v>
      </c>
      <c r="M188" s="54">
        <v>2.4239858888414002E-2</v>
      </c>
      <c r="N188" s="54">
        <v>0.83315539172345598</v>
      </c>
      <c r="O188" s="54">
        <v>0.142604749388129</v>
      </c>
      <c r="P188" s="54">
        <v>0.84222563108780002</v>
      </c>
      <c r="Q188" s="54">
        <v>0.15507016047480501</v>
      </c>
      <c r="R188" s="54">
        <v>2.7042084373937098E-3</v>
      </c>
      <c r="S188" s="54">
        <v>0.99909230411819006</v>
      </c>
      <c r="T188" s="54">
        <v>8.5278429222146403E-4</v>
      </c>
      <c r="U188" s="54">
        <v>5.4911589587591703E-5</v>
      </c>
      <c r="V188" s="54">
        <v>0.73531593196459499</v>
      </c>
      <c r="W188" s="54">
        <v>0.24958007433651</v>
      </c>
      <c r="X188" s="54">
        <v>1.51039936988938E-2</v>
      </c>
      <c r="Y188" s="54">
        <v>0.88159519528777197</v>
      </c>
      <c r="Z188" s="54">
        <v>5.2091639880200297E-2</v>
      </c>
      <c r="AA188" s="54">
        <v>6.6313164832027302E-2</v>
      </c>
      <c r="AB188" s="54">
        <v>0.47209146052251399</v>
      </c>
      <c r="AC188" s="54">
        <v>0.32909006880796898</v>
      </c>
      <c r="AD188" s="54">
        <v>0.198818470669516</v>
      </c>
      <c r="AE188" s="54">
        <v>0.50951729816334002</v>
      </c>
      <c r="AF188" s="54">
        <v>0.332014137298487</v>
      </c>
      <c r="AG188" s="317">
        <v>0.15846856453817099</v>
      </c>
      <c r="AH188" s="220">
        <v>0.68799999999999994</v>
      </c>
      <c r="AI188" s="220">
        <v>2.3029999999999999</v>
      </c>
      <c r="AJ188" s="221">
        <v>5.657</v>
      </c>
      <c r="AK188" s="210">
        <v>0.69299999999999995</v>
      </c>
      <c r="AL188" s="210">
        <v>2.2709999999999999</v>
      </c>
      <c r="AM188" s="210">
        <v>5.5090000000000003</v>
      </c>
      <c r="AN188" s="203"/>
      <c r="AO188" s="203"/>
      <c r="AP188" s="203"/>
      <c r="AQ188" s="203"/>
      <c r="AR188" s="203">
        <f t="shared" si="332"/>
        <v>0.45515454646600001</v>
      </c>
      <c r="AS188" s="203">
        <f t="shared" si="333"/>
        <v>0.55630000000000002</v>
      </c>
      <c r="AT188" s="203">
        <f t="shared" si="334"/>
        <v>0.67992222098599997</v>
      </c>
      <c r="AU188" s="203">
        <f t="shared" si="335"/>
        <v>1.6506818218499999</v>
      </c>
      <c r="AV188" s="203">
        <f t="shared" si="336"/>
        <v>2.0175000000000001</v>
      </c>
      <c r="AW188" s="203">
        <f t="shared" si="337"/>
        <v>2.4658333288500001</v>
      </c>
      <c r="AX188" s="203">
        <f t="shared" si="338"/>
        <v>4.146627281942</v>
      </c>
      <c r="AY188" s="203">
        <f t="shared" si="339"/>
        <v>5.0681000000000003</v>
      </c>
      <c r="AZ188" s="203">
        <f t="shared" si="340"/>
        <v>6.1943444331819997</v>
      </c>
      <c r="BB188" s="1" t="str">
        <f t="shared" si="247"/>
        <v>P</v>
      </c>
      <c r="BC188" s="1" t="str">
        <f t="shared" si="248"/>
        <v>NA</v>
      </c>
      <c r="BD188" s="1" t="str">
        <f t="shared" si="249"/>
        <v>NA</v>
      </c>
      <c r="BE188" s="1" t="str">
        <f t="shared" si="250"/>
        <v>NO</v>
      </c>
      <c r="BF188" s="1" t="str">
        <f t="shared" si="251"/>
        <v>NO</v>
      </c>
      <c r="BG188" s="1" t="str">
        <f t="shared" si="252"/>
        <v>NO</v>
      </c>
      <c r="BH188" s="1" t="str">
        <f t="shared" si="341"/>
        <v>NO</v>
      </c>
      <c r="BJ188" s="1">
        <v>6</v>
      </c>
      <c r="BK188" s="1" t="str">
        <f t="shared" si="254"/>
        <v>P</v>
      </c>
      <c r="BL188" s="1" t="str">
        <f t="shared" si="255"/>
        <v>NA</v>
      </c>
      <c r="BM188" s="1" t="str">
        <f t="shared" si="256"/>
        <v>NA</v>
      </c>
      <c r="BN188" s="1" t="str">
        <f t="shared" si="257"/>
        <v>NO</v>
      </c>
      <c r="BO188" s="1" t="str">
        <f t="shared" si="258"/>
        <v>NO</v>
      </c>
      <c r="BP188" s="1" t="str">
        <f t="shared" si="259"/>
        <v>NO</v>
      </c>
      <c r="BQ188" s="1" t="str">
        <f t="shared" si="260"/>
        <v>NO</v>
      </c>
      <c r="BS188" s="1" t="str">
        <f t="shared" si="261"/>
        <v>TN</v>
      </c>
      <c r="BT188" s="1" t="str">
        <f t="shared" si="262"/>
        <v>TN</v>
      </c>
      <c r="BU188" s="1" t="str">
        <f t="shared" si="263"/>
        <v>TN</v>
      </c>
      <c r="BV188" s="1" t="str">
        <f t="shared" si="264"/>
        <v>NO</v>
      </c>
      <c r="BW188" s="1" t="str">
        <f t="shared" si="265"/>
        <v>NO</v>
      </c>
      <c r="BX188" s="1" t="str">
        <f t="shared" si="266"/>
        <v>NO</v>
      </c>
      <c r="BY188" s="244" t="str">
        <f t="shared" si="267"/>
        <v>YES</v>
      </c>
      <c r="BZ188" s="244" t="str">
        <f t="shared" si="268"/>
        <v>NO</v>
      </c>
      <c r="CA188" s="244" t="str">
        <f t="shared" si="269"/>
        <v>NO</v>
      </c>
      <c r="CB188" s="244" t="str">
        <f t="shared" si="270"/>
        <v>NO</v>
      </c>
      <c r="CC188" s="244" t="str">
        <f t="shared" si="271"/>
        <v>NO</v>
      </c>
      <c r="CD188" s="244" t="str">
        <f t="shared" si="242"/>
        <v>NO</v>
      </c>
      <c r="CE188" s="1" t="str">
        <f t="shared" si="243"/>
        <v>NO</v>
      </c>
      <c r="CF188" s="1" t="str">
        <f t="shared" si="244"/>
        <v>NO</v>
      </c>
      <c r="CG188" s="1" t="str">
        <f t="shared" si="245"/>
        <v>NO</v>
      </c>
      <c r="CH188" s="1" t="str">
        <f t="shared" si="246"/>
        <v>NO</v>
      </c>
      <c r="CI188" s="244" t="str">
        <f t="shared" si="272"/>
        <v>NO</v>
      </c>
      <c r="CJ188" s="244" t="str">
        <f t="shared" si="273"/>
        <v>NO</v>
      </c>
      <c r="CK188" s="244" t="str">
        <f t="shared" si="274"/>
        <v>NO</v>
      </c>
      <c r="CL188" s="244" t="str">
        <f t="shared" si="275"/>
        <v>NO</v>
      </c>
      <c r="CM188" s="244" t="str">
        <f t="shared" si="276"/>
        <v>NO</v>
      </c>
      <c r="CN188" s="244" t="str">
        <f t="shared" si="277"/>
        <v>NO</v>
      </c>
      <c r="CO188" s="244" t="str">
        <f t="shared" si="278"/>
        <v>NO</v>
      </c>
      <c r="CP188" s="244" t="str">
        <f t="shared" si="279"/>
        <v>NO</v>
      </c>
      <c r="CQ188" s="244" t="str">
        <f t="shared" si="280"/>
        <v>NO</v>
      </c>
      <c r="CR188" s="244" t="str">
        <f t="shared" si="281"/>
        <v>NO</v>
      </c>
    </row>
    <row r="189" spans="1:96">
      <c r="A189" s="64"/>
      <c r="B189" s="15"/>
      <c r="C189" s="15"/>
      <c r="D189" s="15"/>
      <c r="E189" s="15"/>
      <c r="F189" s="15"/>
      <c r="G189" s="15"/>
      <c r="H189" s="65"/>
      <c r="I189" s="52" t="s">
        <v>42</v>
      </c>
      <c r="J189" s="54">
        <v>0.845054392770336</v>
      </c>
      <c r="K189" s="54">
        <v>4.3630134035951198E-3</v>
      </c>
      <c r="L189" s="54">
        <v>0.15058259382606801</v>
      </c>
      <c r="M189" s="54">
        <v>2.4239858888414002E-2</v>
      </c>
      <c r="N189" s="54">
        <v>0.83315539172345598</v>
      </c>
      <c r="O189" s="54">
        <v>0.142604749388129</v>
      </c>
      <c r="P189" s="54">
        <v>0.84222563108780002</v>
      </c>
      <c r="Q189" s="54">
        <v>0.15507016047480501</v>
      </c>
      <c r="R189" s="54">
        <v>2.7042084373937098E-3</v>
      </c>
      <c r="S189" s="54">
        <v>0.99909230411819006</v>
      </c>
      <c r="T189" s="54">
        <v>8.5278429222146403E-4</v>
      </c>
      <c r="U189" s="54">
        <v>5.4911589587591703E-5</v>
      </c>
      <c r="V189" s="54">
        <v>0.73531593196459499</v>
      </c>
      <c r="W189" s="54">
        <v>0.24958007433651</v>
      </c>
      <c r="X189" s="54">
        <v>1.51039936988938E-2</v>
      </c>
      <c r="Y189" s="54">
        <v>0.88159519528777197</v>
      </c>
      <c r="Z189" s="54">
        <v>5.2091639880200297E-2</v>
      </c>
      <c r="AA189" s="54">
        <v>6.6313164832027302E-2</v>
      </c>
      <c r="AB189" s="54">
        <v>0.47209146052251399</v>
      </c>
      <c r="AC189" s="54">
        <v>0.32909006880796898</v>
      </c>
      <c r="AD189" s="54">
        <v>0.198818470669516</v>
      </c>
      <c r="AE189" s="54">
        <v>0.13776844257191301</v>
      </c>
      <c r="AF189" s="54">
        <v>8.94524661966733E-3</v>
      </c>
      <c r="AG189" s="317">
        <v>0.85328631080841799</v>
      </c>
      <c r="AH189" s="220">
        <v>0.69199999999999995</v>
      </c>
      <c r="AI189" s="220">
        <v>2.2490000000000001</v>
      </c>
      <c r="AJ189" s="221">
        <v>6.375</v>
      </c>
      <c r="AK189" s="210">
        <v>0.68400000000000005</v>
      </c>
      <c r="AL189" s="210">
        <v>2.2229999999999999</v>
      </c>
      <c r="AM189" s="210">
        <v>6.3460000000000001</v>
      </c>
      <c r="AN189" s="203"/>
      <c r="AO189" s="203"/>
      <c r="AP189" s="203"/>
      <c r="AQ189" s="203"/>
      <c r="AR189" s="203">
        <f t="shared" si="332"/>
        <v>0.45515454646600001</v>
      </c>
      <c r="AS189" s="203">
        <f t="shared" si="333"/>
        <v>0.55630000000000002</v>
      </c>
      <c r="AT189" s="203">
        <f t="shared" si="334"/>
        <v>0.67992222098599997</v>
      </c>
      <c r="AU189" s="203">
        <f t="shared" si="335"/>
        <v>1.6506818218499999</v>
      </c>
      <c r="AV189" s="203">
        <f t="shared" si="336"/>
        <v>2.0175000000000001</v>
      </c>
      <c r="AW189" s="203">
        <f t="shared" si="337"/>
        <v>2.4658333288500001</v>
      </c>
      <c r="AX189" s="203">
        <f t="shared" si="338"/>
        <v>4.146627281942</v>
      </c>
      <c r="AY189" s="203">
        <f t="shared" si="339"/>
        <v>5.0681000000000003</v>
      </c>
      <c r="AZ189" s="203">
        <f t="shared" si="340"/>
        <v>6.1943444331819997</v>
      </c>
      <c r="BB189" s="1" t="str">
        <f t="shared" si="247"/>
        <v>P</v>
      </c>
      <c r="BC189" s="1" t="str">
        <f t="shared" si="248"/>
        <v>NA</v>
      </c>
      <c r="BD189" s="1" t="str">
        <f t="shared" si="249"/>
        <v>P</v>
      </c>
      <c r="BE189" s="1" t="str">
        <f t="shared" si="250"/>
        <v>NO</v>
      </c>
      <c r="BF189" s="1" t="str">
        <f t="shared" si="251"/>
        <v>NO</v>
      </c>
      <c r="BG189" s="1" t="str">
        <f t="shared" si="252"/>
        <v>NO</v>
      </c>
      <c r="BH189" s="1" t="str">
        <f t="shared" si="341"/>
        <v>NO</v>
      </c>
      <c r="BJ189" s="1">
        <v>25</v>
      </c>
      <c r="BK189" s="1" t="str">
        <f t="shared" si="254"/>
        <v>P</v>
      </c>
      <c r="BL189" s="1" t="str">
        <f t="shared" si="255"/>
        <v>NA</v>
      </c>
      <c r="BM189" s="1" t="str">
        <f t="shared" si="256"/>
        <v>P</v>
      </c>
      <c r="BN189" s="1" t="str">
        <f t="shared" si="257"/>
        <v>NO</v>
      </c>
      <c r="BO189" s="1" t="str">
        <f t="shared" si="258"/>
        <v>NO</v>
      </c>
      <c r="BP189" s="1" t="str">
        <f t="shared" si="259"/>
        <v>NO</v>
      </c>
      <c r="BQ189" s="1" t="str">
        <f t="shared" si="260"/>
        <v>NO</v>
      </c>
      <c r="BS189" s="1" t="str">
        <f t="shared" si="261"/>
        <v>TN</v>
      </c>
      <c r="BT189" s="1" t="str">
        <f t="shared" si="262"/>
        <v>TN</v>
      </c>
      <c r="BU189" s="1" t="str">
        <f t="shared" si="263"/>
        <v>TN</v>
      </c>
      <c r="BV189" s="1" t="str">
        <f t="shared" si="264"/>
        <v>NO</v>
      </c>
      <c r="BW189" s="1" t="str">
        <f t="shared" si="265"/>
        <v>NO</v>
      </c>
      <c r="BX189" s="1" t="str">
        <f t="shared" si="266"/>
        <v>NO</v>
      </c>
      <c r="BY189" s="244" t="str">
        <f t="shared" si="267"/>
        <v>YES</v>
      </c>
      <c r="BZ189" s="244" t="str">
        <f t="shared" si="268"/>
        <v>NO</v>
      </c>
      <c r="CA189" s="244" t="str">
        <f t="shared" si="269"/>
        <v>NO</v>
      </c>
      <c r="CB189" s="244" t="str">
        <f t="shared" si="270"/>
        <v>NO</v>
      </c>
      <c r="CC189" s="244" t="str">
        <f t="shared" si="271"/>
        <v>NO</v>
      </c>
      <c r="CD189" s="244" t="str">
        <f t="shared" si="242"/>
        <v>NO</v>
      </c>
      <c r="CE189" s="1" t="str">
        <f t="shared" si="243"/>
        <v>NO</v>
      </c>
      <c r="CF189" s="1" t="str">
        <f t="shared" si="244"/>
        <v>NO</v>
      </c>
      <c r="CG189" s="1" t="str">
        <f t="shared" si="245"/>
        <v>NO</v>
      </c>
      <c r="CH189" s="1" t="str">
        <f t="shared" si="246"/>
        <v>NO</v>
      </c>
      <c r="CI189" s="244" t="str">
        <f t="shared" si="272"/>
        <v>NO</v>
      </c>
      <c r="CJ189" s="244" t="str">
        <f t="shared" si="273"/>
        <v>NO</v>
      </c>
      <c r="CK189" s="244" t="str">
        <f t="shared" si="274"/>
        <v>NO</v>
      </c>
      <c r="CL189" s="244" t="str">
        <f t="shared" si="275"/>
        <v>NO</v>
      </c>
      <c r="CM189" s="244" t="str">
        <f t="shared" si="276"/>
        <v>NO</v>
      </c>
      <c r="CN189" s="244" t="str">
        <f t="shared" si="277"/>
        <v>NO</v>
      </c>
      <c r="CO189" s="244" t="str">
        <f t="shared" si="278"/>
        <v>NO</v>
      </c>
      <c r="CP189" s="244" t="str">
        <f t="shared" si="279"/>
        <v>NO</v>
      </c>
      <c r="CQ189" s="244" t="str">
        <f t="shared" si="280"/>
        <v>NO</v>
      </c>
      <c r="CR189" s="244" t="str">
        <f t="shared" si="281"/>
        <v>NO</v>
      </c>
    </row>
    <row r="190" spans="1:96">
      <c r="A190" s="64"/>
      <c r="B190" s="15"/>
      <c r="C190" s="15"/>
      <c r="D190" s="15"/>
      <c r="E190" s="15"/>
      <c r="F190" s="15"/>
      <c r="G190" s="15"/>
      <c r="H190" s="65"/>
      <c r="I190" s="52" t="s">
        <v>43</v>
      </c>
      <c r="J190" s="54">
        <v>0.845054392770336</v>
      </c>
      <c r="K190" s="54">
        <v>4.3630134035951198E-3</v>
      </c>
      <c r="L190" s="54">
        <v>0.15058259382606801</v>
      </c>
      <c r="M190" s="54">
        <v>2.4239858888414002E-2</v>
      </c>
      <c r="N190" s="54">
        <v>0.83315539172345598</v>
      </c>
      <c r="O190" s="54">
        <v>0.142604749388129</v>
      </c>
      <c r="P190" s="54">
        <v>0.84222563108780002</v>
      </c>
      <c r="Q190" s="54">
        <v>0.15507016047480501</v>
      </c>
      <c r="R190" s="54">
        <v>2.7042084373937098E-3</v>
      </c>
      <c r="S190" s="54">
        <v>0.99909230411819006</v>
      </c>
      <c r="T190" s="54">
        <v>8.5278429222146403E-4</v>
      </c>
      <c r="U190" s="54">
        <v>5.4911589587591703E-5</v>
      </c>
      <c r="V190" s="54">
        <v>0.73531593196459499</v>
      </c>
      <c r="W190" s="54">
        <v>0.24958007433651</v>
      </c>
      <c r="X190" s="54">
        <v>1.51039936988938E-2</v>
      </c>
      <c r="Y190" s="54">
        <v>0.88159519528777197</v>
      </c>
      <c r="Z190" s="54">
        <v>5.2091639880200297E-2</v>
      </c>
      <c r="AA190" s="54">
        <v>6.6313164832027302E-2</v>
      </c>
      <c r="AB190" s="54">
        <v>0.12718186860004499</v>
      </c>
      <c r="AC190" s="54">
        <v>0.310175157742267</v>
      </c>
      <c r="AD190" s="54">
        <v>0.56264297365768701</v>
      </c>
      <c r="AE190" s="54">
        <v>0.50951729816334002</v>
      </c>
      <c r="AF190" s="54">
        <v>0.332014137298487</v>
      </c>
      <c r="AG190" s="317">
        <v>0.15846856453817099</v>
      </c>
      <c r="AH190" s="220">
        <v>0.66500000000000004</v>
      </c>
      <c r="AI190" s="220">
        <v>2.2509999999999999</v>
      </c>
      <c r="AJ190" s="221">
        <v>5.9459999999999997</v>
      </c>
      <c r="AK190" s="210">
        <v>0.64700000000000002</v>
      </c>
      <c r="AL190" s="210">
        <v>2.2639999999999998</v>
      </c>
      <c r="AM190" s="210">
        <v>5.9630000000000001</v>
      </c>
      <c r="AN190" s="203"/>
      <c r="AO190" s="203"/>
      <c r="AP190" s="203"/>
      <c r="AQ190" s="203"/>
      <c r="AR190" s="203">
        <f t="shared" si="332"/>
        <v>0.45515454646600001</v>
      </c>
      <c r="AS190" s="203">
        <f t="shared" si="333"/>
        <v>0.55630000000000002</v>
      </c>
      <c r="AT190" s="203">
        <f t="shared" si="334"/>
        <v>0.67992222098599997</v>
      </c>
      <c r="AU190" s="203">
        <f t="shared" si="335"/>
        <v>1.6506818218499999</v>
      </c>
      <c r="AV190" s="203">
        <f t="shared" si="336"/>
        <v>2.0175000000000001</v>
      </c>
      <c r="AW190" s="203">
        <f t="shared" si="337"/>
        <v>2.4658333288500001</v>
      </c>
      <c r="AX190" s="203">
        <f t="shared" si="338"/>
        <v>4.146627281942</v>
      </c>
      <c r="AY190" s="203">
        <f t="shared" si="339"/>
        <v>5.0681000000000003</v>
      </c>
      <c r="AZ190" s="203">
        <f t="shared" si="340"/>
        <v>6.1943444331819997</v>
      </c>
      <c r="BB190" s="1" t="str">
        <f t="shared" si="247"/>
        <v>NA</v>
      </c>
      <c r="BC190" s="1" t="str">
        <f t="shared" si="248"/>
        <v>NA</v>
      </c>
      <c r="BD190" s="1" t="str">
        <f t="shared" si="249"/>
        <v>NA</v>
      </c>
      <c r="BE190" s="1" t="str">
        <f t="shared" si="250"/>
        <v>NO</v>
      </c>
      <c r="BF190" s="1" t="str">
        <f t="shared" si="251"/>
        <v>NO</v>
      </c>
      <c r="BG190" s="1" t="str">
        <f t="shared" si="252"/>
        <v>NO</v>
      </c>
      <c r="BH190" s="1" t="str">
        <f t="shared" si="341"/>
        <v>YES</v>
      </c>
      <c r="BJ190" s="1">
        <v>6</v>
      </c>
      <c r="BK190" s="1" t="str">
        <f t="shared" si="254"/>
        <v>NA</v>
      </c>
      <c r="BL190" s="1" t="str">
        <f t="shared" si="255"/>
        <v>NA</v>
      </c>
      <c r="BM190" s="1" t="str">
        <f t="shared" si="256"/>
        <v>NA</v>
      </c>
      <c r="BN190" s="1" t="str">
        <f t="shared" si="257"/>
        <v>NO</v>
      </c>
      <c r="BO190" s="1" t="str">
        <f t="shared" si="258"/>
        <v>NO</v>
      </c>
      <c r="BP190" s="1" t="str">
        <f t="shared" si="259"/>
        <v>NO</v>
      </c>
      <c r="BQ190" s="1" t="str">
        <f t="shared" si="260"/>
        <v>YES</v>
      </c>
      <c r="BS190" s="1" t="str">
        <f t="shared" si="261"/>
        <v>TN</v>
      </c>
      <c r="BT190" s="1" t="str">
        <f t="shared" si="262"/>
        <v>TN</v>
      </c>
      <c r="BU190" s="1" t="str">
        <f t="shared" si="263"/>
        <v>TN</v>
      </c>
      <c r="BV190" s="1" t="str">
        <f t="shared" si="264"/>
        <v>NO</v>
      </c>
      <c r="BW190" s="1" t="str">
        <f t="shared" si="265"/>
        <v>NO</v>
      </c>
      <c r="BX190" s="1" t="str">
        <f t="shared" si="266"/>
        <v>NO</v>
      </c>
      <c r="BY190" s="244" t="str">
        <f t="shared" si="267"/>
        <v>YES</v>
      </c>
      <c r="BZ190" s="244" t="str">
        <f t="shared" si="268"/>
        <v>NO</v>
      </c>
      <c r="CA190" s="244" t="str">
        <f t="shared" si="269"/>
        <v>NO</v>
      </c>
      <c r="CB190" s="244" t="str">
        <f t="shared" si="270"/>
        <v>NO</v>
      </c>
      <c r="CC190" s="244" t="str">
        <f t="shared" si="271"/>
        <v>NO</v>
      </c>
      <c r="CD190" s="244" t="str">
        <f t="shared" si="242"/>
        <v>NO</v>
      </c>
      <c r="CE190" s="1" t="str">
        <f t="shared" si="243"/>
        <v>NO</v>
      </c>
      <c r="CF190" s="1" t="str">
        <f t="shared" si="244"/>
        <v>NO</v>
      </c>
      <c r="CG190" s="1" t="str">
        <f t="shared" si="245"/>
        <v>NO</v>
      </c>
      <c r="CH190" s="1" t="str">
        <f t="shared" si="246"/>
        <v>NO</v>
      </c>
      <c r="CI190" s="244" t="str">
        <f t="shared" si="272"/>
        <v>NO</v>
      </c>
      <c r="CJ190" s="244" t="str">
        <f t="shared" si="273"/>
        <v>NO</v>
      </c>
      <c r="CK190" s="244" t="str">
        <f t="shared" si="274"/>
        <v>NO</v>
      </c>
      <c r="CL190" s="244" t="str">
        <f t="shared" si="275"/>
        <v>NO</v>
      </c>
      <c r="CM190" s="244" t="str">
        <f t="shared" si="276"/>
        <v>NO</v>
      </c>
      <c r="CN190" s="244" t="str">
        <f t="shared" si="277"/>
        <v>NO</v>
      </c>
      <c r="CO190" s="244" t="str">
        <f t="shared" si="278"/>
        <v>NO</v>
      </c>
      <c r="CP190" s="244" t="str">
        <f t="shared" si="279"/>
        <v>NO</v>
      </c>
      <c r="CQ190" s="244" t="str">
        <f t="shared" si="280"/>
        <v>NO</v>
      </c>
      <c r="CR190" s="244" t="str">
        <f t="shared" si="281"/>
        <v>NO</v>
      </c>
    </row>
    <row r="191" spans="1:96">
      <c r="A191" s="64"/>
      <c r="B191" s="15"/>
      <c r="C191" s="15"/>
      <c r="D191" s="15"/>
      <c r="E191" s="15"/>
      <c r="F191" s="15"/>
      <c r="G191" s="15"/>
      <c r="H191" s="65"/>
      <c r="I191" s="52" t="s">
        <v>45</v>
      </c>
      <c r="J191" s="54">
        <v>0.72291159510818603</v>
      </c>
      <c r="K191" s="54">
        <v>0.26112123676807297</v>
      </c>
      <c r="L191" s="54">
        <v>1.5967168123740501E-2</v>
      </c>
      <c r="M191" s="54">
        <v>2.76133698223501E-2</v>
      </c>
      <c r="N191" s="54">
        <v>0.74800991881457002</v>
      </c>
      <c r="O191" s="54">
        <v>0.22437671136307899</v>
      </c>
      <c r="P191" s="54">
        <v>7.1819793171422605E-2</v>
      </c>
      <c r="Q191" s="54">
        <v>0.62591779483163001</v>
      </c>
      <c r="R191" s="54">
        <v>0.30226241199694698</v>
      </c>
      <c r="S191" s="54">
        <v>0.13669260641977499</v>
      </c>
      <c r="T191" s="54">
        <v>0.86035220491281506</v>
      </c>
      <c r="U191" s="54">
        <v>2.9551886674082902E-3</v>
      </c>
      <c r="V191" s="54">
        <v>0.91353915385043205</v>
      </c>
      <c r="W191" s="54">
        <v>7.3909752277844104E-2</v>
      </c>
      <c r="X191" s="54">
        <v>1.2551093871723E-2</v>
      </c>
      <c r="Y191" s="54">
        <v>0.36306367413277801</v>
      </c>
      <c r="Z191" s="54">
        <v>0.61476653730512998</v>
      </c>
      <c r="AA191" s="54">
        <v>2.2169788562091099E-2</v>
      </c>
      <c r="AB191" s="54">
        <v>9.9809937743088495E-2</v>
      </c>
      <c r="AC191" s="54">
        <v>0.65899374829222501</v>
      </c>
      <c r="AD191" s="54">
        <v>0.24119631396468599</v>
      </c>
      <c r="AE191" s="54">
        <v>0.13503347458932399</v>
      </c>
      <c r="AF191" s="54">
        <v>0.33707037916861599</v>
      </c>
      <c r="AG191" s="317">
        <v>0.52789614624205905</v>
      </c>
      <c r="AH191" s="220">
        <v>0.85199999999999998</v>
      </c>
      <c r="AI191" s="220">
        <v>2.0299999999999998</v>
      </c>
      <c r="AJ191" s="221">
        <v>5.9210000000000003</v>
      </c>
      <c r="AK191" s="210">
        <v>0.85299999999999998</v>
      </c>
      <c r="AL191" s="210">
        <v>2.036</v>
      </c>
      <c r="AM191" s="210">
        <v>5.86</v>
      </c>
      <c r="AN191" s="203"/>
      <c r="AO191" s="203"/>
      <c r="AP191" s="203"/>
      <c r="AQ191" s="203"/>
      <c r="AR191" s="203">
        <f t="shared" si="332"/>
        <v>0.45515454646600001</v>
      </c>
      <c r="AS191" s="203">
        <f t="shared" si="333"/>
        <v>0.55630000000000002</v>
      </c>
      <c r="AT191" s="203">
        <f t="shared" si="334"/>
        <v>0.67992222098599997</v>
      </c>
      <c r="AU191" s="203">
        <f t="shared" si="335"/>
        <v>1.6506818218499999</v>
      </c>
      <c r="AV191" s="203">
        <f t="shared" si="336"/>
        <v>2.0175000000000001</v>
      </c>
      <c r="AW191" s="203">
        <f t="shared" si="337"/>
        <v>2.4658333288500001</v>
      </c>
      <c r="AX191" s="203">
        <f t="shared" si="338"/>
        <v>4.146627281942</v>
      </c>
      <c r="AY191" s="203">
        <f t="shared" si="339"/>
        <v>5.0681000000000003</v>
      </c>
      <c r="AZ191" s="203">
        <f t="shared" si="340"/>
        <v>6.1943444331819997</v>
      </c>
      <c r="BB191" s="1" t="str">
        <f t="shared" si="247"/>
        <v>P</v>
      </c>
      <c r="BC191" s="1" t="str">
        <f t="shared" si="248"/>
        <v>NA</v>
      </c>
      <c r="BD191" s="1" t="str">
        <f t="shared" si="249"/>
        <v>NA</v>
      </c>
      <c r="BE191" s="1" t="str">
        <f t="shared" si="250"/>
        <v>NO</v>
      </c>
      <c r="BF191" s="1" t="str">
        <f t="shared" si="251"/>
        <v>NO</v>
      </c>
      <c r="BG191" s="1" t="str">
        <f t="shared" si="252"/>
        <v>NO</v>
      </c>
      <c r="BH191" s="1" t="str">
        <f t="shared" si="341"/>
        <v>NO</v>
      </c>
      <c r="BJ191" s="1">
        <v>2</v>
      </c>
      <c r="BK191" s="1" t="str">
        <f t="shared" si="254"/>
        <v>P</v>
      </c>
      <c r="BL191" s="1" t="str">
        <f t="shared" si="255"/>
        <v>NA</v>
      </c>
      <c r="BM191" s="1" t="str">
        <f t="shared" si="256"/>
        <v>NA</v>
      </c>
      <c r="BN191" s="1" t="str">
        <f t="shared" si="257"/>
        <v>NO</v>
      </c>
      <c r="BO191" s="1" t="str">
        <f t="shared" si="258"/>
        <v>NO</v>
      </c>
      <c r="BP191" s="1" t="str">
        <f t="shared" si="259"/>
        <v>NO</v>
      </c>
      <c r="BQ191" s="1" t="str">
        <f t="shared" si="260"/>
        <v>NO</v>
      </c>
      <c r="BS191" s="1" t="str">
        <f t="shared" si="261"/>
        <v>TN</v>
      </c>
      <c r="BT191" s="1" t="str">
        <f t="shared" si="262"/>
        <v>TN</v>
      </c>
      <c r="BU191" s="1" t="str">
        <f t="shared" si="263"/>
        <v>TN</v>
      </c>
      <c r="BV191" s="1" t="str">
        <f t="shared" si="264"/>
        <v>NO</v>
      </c>
      <c r="BW191" s="1" t="str">
        <f t="shared" si="265"/>
        <v>NO</v>
      </c>
      <c r="BX191" s="1" t="str">
        <f t="shared" si="266"/>
        <v>NO</v>
      </c>
      <c r="BY191" s="244" t="str">
        <f t="shared" si="267"/>
        <v>YES</v>
      </c>
      <c r="BZ191" s="244" t="str">
        <f t="shared" si="268"/>
        <v>NO</v>
      </c>
      <c r="CA191" s="244" t="str">
        <f t="shared" si="269"/>
        <v>NO</v>
      </c>
      <c r="CB191" s="244" t="str">
        <f t="shared" si="270"/>
        <v>NO</v>
      </c>
      <c r="CC191" s="244" t="str">
        <f t="shared" si="271"/>
        <v>NO</v>
      </c>
      <c r="CD191" s="244" t="str">
        <f t="shared" si="242"/>
        <v>NO</v>
      </c>
      <c r="CE191" s="1" t="str">
        <f t="shared" si="243"/>
        <v>NO</v>
      </c>
      <c r="CF191" s="1" t="str">
        <f t="shared" si="244"/>
        <v>NO</v>
      </c>
      <c r="CG191" s="1" t="str">
        <f t="shared" si="245"/>
        <v>NO</v>
      </c>
      <c r="CH191" s="1" t="str">
        <f t="shared" si="246"/>
        <v>NO</v>
      </c>
      <c r="CI191" s="244" t="str">
        <f t="shared" si="272"/>
        <v>NO</v>
      </c>
      <c r="CJ191" s="244" t="str">
        <f t="shared" si="273"/>
        <v>NO</v>
      </c>
      <c r="CK191" s="244" t="str">
        <f t="shared" si="274"/>
        <v>NO</v>
      </c>
      <c r="CL191" s="244" t="str">
        <f t="shared" si="275"/>
        <v>NO</v>
      </c>
      <c r="CM191" s="244" t="str">
        <f t="shared" si="276"/>
        <v>NO</v>
      </c>
      <c r="CN191" s="244" t="str">
        <f t="shared" si="277"/>
        <v>NO</v>
      </c>
      <c r="CO191" s="244" t="str">
        <f t="shared" si="278"/>
        <v>NO</v>
      </c>
      <c r="CP191" s="244" t="str">
        <f t="shared" si="279"/>
        <v>NO</v>
      </c>
      <c r="CQ191" s="244" t="str">
        <f t="shared" si="280"/>
        <v>NO</v>
      </c>
      <c r="CR191" s="244" t="str">
        <f t="shared" si="281"/>
        <v>NO</v>
      </c>
    </row>
    <row r="192" spans="1:96">
      <c r="A192" s="64"/>
      <c r="B192" s="15"/>
      <c r="C192" s="15"/>
      <c r="D192" s="15"/>
      <c r="E192" s="15"/>
      <c r="F192" s="15"/>
      <c r="G192" s="15"/>
      <c r="H192" s="65"/>
      <c r="I192" s="52" t="s">
        <v>44</v>
      </c>
      <c r="J192" s="54">
        <v>0.79029657546875998</v>
      </c>
      <c r="K192" s="54">
        <v>0.15295821875904</v>
      </c>
      <c r="L192" s="54">
        <v>5.67452057721992E-2</v>
      </c>
      <c r="M192" s="54">
        <v>0.27096005955327901</v>
      </c>
      <c r="N192" s="54">
        <v>0.18354719273341</v>
      </c>
      <c r="O192" s="54">
        <v>0.54549274771330902</v>
      </c>
      <c r="P192" s="54">
        <v>0.60061932787859895</v>
      </c>
      <c r="Q192" s="54">
        <v>0.209013093642758</v>
      </c>
      <c r="R192" s="54">
        <v>0.190367578478642</v>
      </c>
      <c r="S192" s="54">
        <v>0.69041460182632297</v>
      </c>
      <c r="T192" s="54">
        <v>7.6364489177280198E-2</v>
      </c>
      <c r="U192" s="54">
        <v>0.233220908996396</v>
      </c>
      <c r="V192" s="54">
        <v>7.1514463817234405E-2</v>
      </c>
      <c r="W192" s="54">
        <v>9.8169528326416303E-2</v>
      </c>
      <c r="X192" s="54">
        <v>0.83031600785634896</v>
      </c>
      <c r="Y192" s="54">
        <v>0.153043475361681</v>
      </c>
      <c r="Z192" s="54">
        <v>0.103794866126095</v>
      </c>
      <c r="AA192" s="54">
        <v>0.74316165851222205</v>
      </c>
      <c r="AB192" s="54">
        <v>0.975904875730634</v>
      </c>
      <c r="AC192" s="54">
        <v>1.7649251585674201E-2</v>
      </c>
      <c r="AD192" s="54">
        <v>6.4458726836912304E-3</v>
      </c>
      <c r="AE192" s="54">
        <v>0.99651092578675204</v>
      </c>
      <c r="AF192" s="54">
        <v>3.4080338788918798E-3</v>
      </c>
      <c r="AG192" s="317">
        <v>8.1040334355186804E-5</v>
      </c>
      <c r="AH192" s="220">
        <v>1.0589999999999999</v>
      </c>
      <c r="AI192" s="220">
        <v>3.7669999999999999</v>
      </c>
      <c r="AJ192" s="221">
        <v>5</v>
      </c>
      <c r="AK192" s="210">
        <v>0.98599999999999999</v>
      </c>
      <c r="AL192" s="210">
        <v>3.7320000000000002</v>
      </c>
      <c r="AM192" s="210">
        <v>5.1269999999999998</v>
      </c>
      <c r="AN192" s="203"/>
      <c r="AO192" s="203"/>
      <c r="AP192" s="203"/>
      <c r="AQ192" s="203"/>
      <c r="AR192" s="203">
        <f t="shared" si="332"/>
        <v>0.45515454646600001</v>
      </c>
      <c r="AS192" s="203">
        <f t="shared" si="333"/>
        <v>0.55630000000000002</v>
      </c>
      <c r="AT192" s="203">
        <f t="shared" si="334"/>
        <v>0.67992222098599997</v>
      </c>
      <c r="AU192" s="203">
        <f t="shared" si="335"/>
        <v>1.6506818218499999</v>
      </c>
      <c r="AV192" s="203">
        <f t="shared" si="336"/>
        <v>2.0175000000000001</v>
      </c>
      <c r="AW192" s="203">
        <f t="shared" si="337"/>
        <v>2.4658333288500001</v>
      </c>
      <c r="AX192" s="203">
        <f t="shared" si="338"/>
        <v>4.146627281942</v>
      </c>
      <c r="AY192" s="203">
        <f t="shared" si="339"/>
        <v>5.0681000000000003</v>
      </c>
      <c r="AZ192" s="203">
        <f t="shared" si="340"/>
        <v>6.1943444331819997</v>
      </c>
      <c r="BB192" s="1" t="str">
        <f t="shared" si="247"/>
        <v>P</v>
      </c>
      <c r="BC192" s="1" t="str">
        <f t="shared" si="248"/>
        <v>P</v>
      </c>
      <c r="BD192" s="1" t="str">
        <f t="shared" si="249"/>
        <v>NP</v>
      </c>
      <c r="BE192" s="1" t="str">
        <f t="shared" si="250"/>
        <v>NO</v>
      </c>
      <c r="BF192" s="1" t="str">
        <f t="shared" si="251"/>
        <v>NO</v>
      </c>
      <c r="BG192" s="1" t="str">
        <f t="shared" si="252"/>
        <v>NO</v>
      </c>
      <c r="BH192" s="1" t="str">
        <f t="shared" si="341"/>
        <v>NO</v>
      </c>
      <c r="BJ192" s="1">
        <v>49</v>
      </c>
      <c r="BK192" s="1" t="str">
        <f t="shared" si="254"/>
        <v>P</v>
      </c>
      <c r="BL192" s="1" t="str">
        <f t="shared" si="255"/>
        <v>P</v>
      </c>
      <c r="BM192" s="1" t="str">
        <f t="shared" si="256"/>
        <v>NA</v>
      </c>
      <c r="BN192" s="1" t="str">
        <f t="shared" si="257"/>
        <v>NO</v>
      </c>
      <c r="BO192" s="1" t="str">
        <f t="shared" si="258"/>
        <v>NO</v>
      </c>
      <c r="BP192" s="1" t="str">
        <f t="shared" si="259"/>
        <v>NO</v>
      </c>
      <c r="BQ192" s="1" t="str">
        <f t="shared" si="260"/>
        <v>NO</v>
      </c>
      <c r="BS192" s="1" t="str">
        <f t="shared" si="261"/>
        <v>TN</v>
      </c>
      <c r="BT192" s="1" t="str">
        <f t="shared" si="262"/>
        <v>TN</v>
      </c>
      <c r="BU192" s="1" t="str">
        <f t="shared" si="263"/>
        <v>FP</v>
      </c>
      <c r="BV192" s="1" t="str">
        <f t="shared" si="264"/>
        <v>NO</v>
      </c>
      <c r="BW192" s="1" t="str">
        <f t="shared" si="265"/>
        <v>NO</v>
      </c>
      <c r="BX192" s="1" t="str">
        <f t="shared" si="266"/>
        <v>NO</v>
      </c>
      <c r="BY192" s="244" t="str">
        <f t="shared" si="267"/>
        <v>YES</v>
      </c>
      <c r="BZ192" s="244" t="str">
        <f t="shared" si="268"/>
        <v>NO</v>
      </c>
      <c r="CA192" s="244" t="str">
        <f t="shared" si="269"/>
        <v>NO</v>
      </c>
      <c r="CB192" s="244" t="str">
        <f t="shared" si="270"/>
        <v>NO</v>
      </c>
      <c r="CC192" s="244" t="str">
        <f t="shared" si="271"/>
        <v>NO</v>
      </c>
      <c r="CD192" s="244" t="str">
        <f t="shared" si="242"/>
        <v>YES</v>
      </c>
      <c r="CE192" s="1" t="str">
        <f t="shared" si="243"/>
        <v>NO</v>
      </c>
      <c r="CF192" s="1" t="str">
        <f t="shared" si="244"/>
        <v>NO</v>
      </c>
      <c r="CG192" s="1" t="str">
        <f t="shared" si="245"/>
        <v>NO</v>
      </c>
      <c r="CH192" s="1" t="str">
        <f t="shared" si="246"/>
        <v>YES</v>
      </c>
      <c r="CI192" s="244" t="str">
        <f t="shared" si="272"/>
        <v>NO</v>
      </c>
      <c r="CJ192" s="244" t="str">
        <f t="shared" si="273"/>
        <v>NO</v>
      </c>
      <c r="CK192" s="244" t="str">
        <f t="shared" si="274"/>
        <v>NO</v>
      </c>
      <c r="CL192" s="244" t="str">
        <f t="shared" si="275"/>
        <v>NO</v>
      </c>
      <c r="CM192" s="244" t="str">
        <f t="shared" si="276"/>
        <v>NO</v>
      </c>
      <c r="CN192" s="244" t="str">
        <f t="shared" si="277"/>
        <v>YES</v>
      </c>
      <c r="CO192" s="244" t="str">
        <f t="shared" si="278"/>
        <v>NO</v>
      </c>
      <c r="CP192" s="244" t="str">
        <f t="shared" si="279"/>
        <v>NO</v>
      </c>
      <c r="CQ192" s="244" t="str">
        <f t="shared" si="280"/>
        <v>NO</v>
      </c>
      <c r="CR192" s="244" t="str">
        <f t="shared" si="281"/>
        <v>YES</v>
      </c>
    </row>
    <row r="193" spans="1:96">
      <c r="A193" s="64"/>
      <c r="B193" s="15"/>
      <c r="C193" s="15"/>
      <c r="D193" s="15"/>
      <c r="E193" s="15"/>
      <c r="F193" s="15"/>
      <c r="G193" s="15"/>
      <c r="H193" s="65"/>
      <c r="I193" s="52" t="s">
        <v>20</v>
      </c>
      <c r="J193" s="54">
        <v>0.72291159510818603</v>
      </c>
      <c r="K193" s="54">
        <v>0.26112123676807297</v>
      </c>
      <c r="L193" s="54">
        <v>1.5967168123740501E-2</v>
      </c>
      <c r="M193" s="54">
        <v>2.76133698223501E-2</v>
      </c>
      <c r="N193" s="54">
        <v>0.74800991881457002</v>
      </c>
      <c r="O193" s="54">
        <v>0.22437671136307899</v>
      </c>
      <c r="P193" s="54">
        <v>7.1819793171422605E-2</v>
      </c>
      <c r="Q193" s="54">
        <v>0.62591779483163001</v>
      </c>
      <c r="R193" s="54">
        <v>0.30226241199694698</v>
      </c>
      <c r="S193" s="54">
        <v>5.5398753607663498E-2</v>
      </c>
      <c r="T193" s="54">
        <v>0.77316982000605206</v>
      </c>
      <c r="U193" s="54">
        <v>0.171431426386284</v>
      </c>
      <c r="V193" s="54">
        <v>0.54901070049689804</v>
      </c>
      <c r="W193" s="54">
        <v>0.26128639913901802</v>
      </c>
      <c r="X193" s="54">
        <v>0.18970290036408199</v>
      </c>
      <c r="Y193" s="54">
        <v>0.75949147914084203</v>
      </c>
      <c r="Z193" s="54">
        <v>3.7098047022415197E-2</v>
      </c>
      <c r="AA193" s="54">
        <v>0.20341047383674199</v>
      </c>
      <c r="AB193" s="54">
        <v>4.4233542511642202E-2</v>
      </c>
      <c r="AC193" s="54">
        <v>0.90702401866187599</v>
      </c>
      <c r="AD193" s="54">
        <v>4.87424388264808E-2</v>
      </c>
      <c r="AE193" s="54">
        <v>0.85833507209317195</v>
      </c>
      <c r="AF193" s="54">
        <v>5.5741785139043203E-2</v>
      </c>
      <c r="AG193" s="317">
        <v>8.5923142767784094E-2</v>
      </c>
      <c r="AH193" s="220">
        <v>1.0449999999999999</v>
      </c>
      <c r="AI193" s="220">
        <v>2.3660000000000001</v>
      </c>
      <c r="AJ193" s="221">
        <v>5.27</v>
      </c>
      <c r="AK193" s="210">
        <v>1.0580000000000001</v>
      </c>
      <c r="AL193" s="210">
        <v>2.395</v>
      </c>
      <c r="AM193" s="210">
        <v>5.2610000000000001</v>
      </c>
      <c r="AN193" s="203"/>
      <c r="AO193" s="203"/>
      <c r="AP193" s="203"/>
      <c r="AQ193" s="203"/>
      <c r="AR193" s="203">
        <f t="shared" si="332"/>
        <v>0.45515454646600001</v>
      </c>
      <c r="AS193" s="203">
        <f t="shared" si="333"/>
        <v>0.55630000000000002</v>
      </c>
      <c r="AT193" s="203">
        <f t="shared" si="334"/>
        <v>0.67992222098599997</v>
      </c>
      <c r="AU193" s="203">
        <f t="shared" si="335"/>
        <v>1.6506818218499999</v>
      </c>
      <c r="AV193" s="203">
        <f t="shared" si="336"/>
        <v>2.0175000000000001</v>
      </c>
      <c r="AW193" s="203">
        <f t="shared" si="337"/>
        <v>2.4658333288500001</v>
      </c>
      <c r="AX193" s="203">
        <f t="shared" si="338"/>
        <v>4.146627281942</v>
      </c>
      <c r="AY193" s="203">
        <f t="shared" si="339"/>
        <v>5.0681000000000003</v>
      </c>
      <c r="AZ193" s="203">
        <f t="shared" si="340"/>
        <v>6.1943444331819997</v>
      </c>
      <c r="BB193" s="1" t="str">
        <f t="shared" si="247"/>
        <v>P</v>
      </c>
      <c r="BC193" s="1" t="str">
        <f t="shared" si="248"/>
        <v>NA</v>
      </c>
      <c r="BD193" s="1" t="str">
        <f t="shared" si="249"/>
        <v>NA</v>
      </c>
      <c r="BE193" s="1" t="str">
        <f t="shared" si="250"/>
        <v>NO</v>
      </c>
      <c r="BF193" s="1" t="str">
        <f t="shared" si="251"/>
        <v>NO</v>
      </c>
      <c r="BG193" s="1" t="str">
        <f t="shared" si="252"/>
        <v>NO</v>
      </c>
      <c r="BH193" s="1" t="str">
        <f t="shared" si="341"/>
        <v>NO</v>
      </c>
      <c r="BJ193" s="1">
        <v>23</v>
      </c>
      <c r="BK193" s="1" t="str">
        <f t="shared" si="254"/>
        <v>P</v>
      </c>
      <c r="BL193" s="1" t="str">
        <f t="shared" si="255"/>
        <v>NA</v>
      </c>
      <c r="BM193" s="1" t="str">
        <f t="shared" si="256"/>
        <v>NA</v>
      </c>
      <c r="BN193" s="1" t="str">
        <f t="shared" si="257"/>
        <v>NO</v>
      </c>
      <c r="BO193" s="1" t="str">
        <f t="shared" si="258"/>
        <v>NO</v>
      </c>
      <c r="BP193" s="1" t="str">
        <f t="shared" si="259"/>
        <v>NO</v>
      </c>
      <c r="BQ193" s="1" t="str">
        <f t="shared" si="260"/>
        <v>NO</v>
      </c>
      <c r="BS193" s="1" t="str">
        <f t="shared" si="261"/>
        <v>TN</v>
      </c>
      <c r="BT193" s="1" t="str">
        <f t="shared" si="262"/>
        <v>TN</v>
      </c>
      <c r="BU193" s="1" t="str">
        <f t="shared" si="263"/>
        <v>TN</v>
      </c>
      <c r="BV193" s="1" t="str">
        <f t="shared" si="264"/>
        <v>NO</v>
      </c>
      <c r="BW193" s="1" t="str">
        <f t="shared" si="265"/>
        <v>NO</v>
      </c>
      <c r="BX193" s="1" t="str">
        <f t="shared" si="266"/>
        <v>NO</v>
      </c>
      <c r="BY193" s="244" t="str">
        <f t="shared" si="267"/>
        <v>YES</v>
      </c>
      <c r="BZ193" s="244" t="str">
        <f t="shared" si="268"/>
        <v>NO</v>
      </c>
      <c r="CA193" s="244" t="str">
        <f t="shared" si="269"/>
        <v>NO</v>
      </c>
      <c r="CB193" s="244" t="str">
        <f t="shared" si="270"/>
        <v>NO</v>
      </c>
      <c r="CC193" s="244" t="str">
        <f t="shared" si="271"/>
        <v>NO</v>
      </c>
      <c r="CD193" s="244" t="str">
        <f t="shared" si="242"/>
        <v>NO</v>
      </c>
      <c r="CE193" s="1" t="str">
        <f t="shared" si="243"/>
        <v>NO</v>
      </c>
      <c r="CF193" s="1" t="str">
        <f t="shared" si="244"/>
        <v>NO</v>
      </c>
      <c r="CG193" s="1" t="str">
        <f t="shared" si="245"/>
        <v>NO</v>
      </c>
      <c r="CH193" s="1" t="str">
        <f t="shared" si="246"/>
        <v>NO</v>
      </c>
      <c r="CI193" s="244" t="str">
        <f t="shared" si="272"/>
        <v>NO</v>
      </c>
      <c r="CJ193" s="244" t="str">
        <f t="shared" si="273"/>
        <v>NO</v>
      </c>
      <c r="CK193" s="244" t="str">
        <f t="shared" si="274"/>
        <v>NO</v>
      </c>
      <c r="CL193" s="244" t="str">
        <f t="shared" si="275"/>
        <v>NO</v>
      </c>
      <c r="CM193" s="244" t="str">
        <f t="shared" si="276"/>
        <v>NO</v>
      </c>
      <c r="CN193" s="244" t="str">
        <f t="shared" si="277"/>
        <v>NO</v>
      </c>
      <c r="CO193" s="244" t="str">
        <f t="shared" si="278"/>
        <v>NO</v>
      </c>
      <c r="CP193" s="244" t="str">
        <f t="shared" si="279"/>
        <v>NO</v>
      </c>
      <c r="CQ193" s="244" t="str">
        <f t="shared" si="280"/>
        <v>NO</v>
      </c>
      <c r="CR193" s="244" t="str">
        <f t="shared" si="281"/>
        <v>NO</v>
      </c>
    </row>
    <row r="194" spans="1:96">
      <c r="A194" s="318"/>
      <c r="B194" s="54"/>
      <c r="C194" s="54"/>
      <c r="D194" s="54"/>
      <c r="E194" s="54"/>
      <c r="F194" s="54"/>
      <c r="G194" s="54"/>
      <c r="H194" s="317"/>
      <c r="I194" s="52" t="s">
        <v>32</v>
      </c>
      <c r="J194" s="54">
        <v>0.62986009177739299</v>
      </c>
      <c r="K194" s="54">
        <v>0.35243414543160401</v>
      </c>
      <c r="L194" s="54">
        <v>1.7705762791001702E-2</v>
      </c>
      <c r="M194" s="54">
        <v>0.213027059130383</v>
      </c>
      <c r="N194" s="54">
        <v>0.46397925423630199</v>
      </c>
      <c r="O194" s="54">
        <v>0.32299368663331401</v>
      </c>
      <c r="P194" s="54">
        <v>0.47608222932650601</v>
      </c>
      <c r="Q194" s="54">
        <v>0.14123061421129501</v>
      </c>
      <c r="R194" s="54">
        <v>0.38268715646219797</v>
      </c>
      <c r="S194" s="54">
        <v>0.80945331562238299</v>
      </c>
      <c r="T194" s="54">
        <v>0.16925529037998899</v>
      </c>
      <c r="U194" s="54">
        <v>2.12913939976263E-2</v>
      </c>
      <c r="V194" s="54">
        <v>0.70029972464304402</v>
      </c>
      <c r="W194" s="54">
        <v>0.225374729311002</v>
      </c>
      <c r="X194" s="54">
        <v>7.4325546045953303E-2</v>
      </c>
      <c r="Y194" s="54">
        <v>7.2685379775530301E-2</v>
      </c>
      <c r="Z194" s="54">
        <v>0.72352924451660305</v>
      </c>
      <c r="AA194" s="54">
        <v>0.20378537570786601</v>
      </c>
      <c r="AB194" s="54">
        <v>0.41153856842485498</v>
      </c>
      <c r="AC194" s="54">
        <v>0.21595801573333601</v>
      </c>
      <c r="AD194" s="54">
        <v>0.37250341584180802</v>
      </c>
      <c r="AE194" s="54">
        <v>0.65186644724637699</v>
      </c>
      <c r="AF194" s="54">
        <v>0.18932576030673501</v>
      </c>
      <c r="AG194" s="317">
        <v>0.158807792446887</v>
      </c>
      <c r="AH194" s="220">
        <v>0.91700000000000004</v>
      </c>
      <c r="AI194" s="220">
        <v>2.218</v>
      </c>
      <c r="AJ194" s="221">
        <v>5.5309999999999997</v>
      </c>
      <c r="AK194" s="210">
        <v>0.96099999999999997</v>
      </c>
      <c r="AL194" s="210">
        <v>2.29</v>
      </c>
      <c r="AM194" s="210">
        <v>5.77</v>
      </c>
      <c r="AN194" s="203"/>
      <c r="AO194" s="203"/>
      <c r="AP194" s="203"/>
      <c r="AQ194" s="203"/>
      <c r="AR194" s="203">
        <f t="shared" si="332"/>
        <v>0.45515454646600001</v>
      </c>
      <c r="AS194" s="203">
        <f t="shared" si="333"/>
        <v>0.55630000000000002</v>
      </c>
      <c r="AT194" s="203">
        <f t="shared" si="334"/>
        <v>0.67992222098599997</v>
      </c>
      <c r="AU194" s="203">
        <f t="shared" si="335"/>
        <v>1.6506818218499999</v>
      </c>
      <c r="AV194" s="203">
        <f t="shared" si="336"/>
        <v>2.0175000000000001</v>
      </c>
      <c r="AW194" s="203">
        <f t="shared" si="337"/>
        <v>2.4658333288500001</v>
      </c>
      <c r="AX194" s="203">
        <f t="shared" si="338"/>
        <v>4.146627281942</v>
      </c>
      <c r="AY194" s="203">
        <f t="shared" si="339"/>
        <v>5.0681000000000003</v>
      </c>
      <c r="AZ194" s="203">
        <f t="shared" si="340"/>
        <v>6.1943444331819997</v>
      </c>
      <c r="BB194" s="1" t="str">
        <f t="shared" si="247"/>
        <v>P</v>
      </c>
      <c r="BC194" s="1" t="str">
        <f t="shared" si="248"/>
        <v>NA</v>
      </c>
      <c r="BD194" s="1" t="str">
        <f t="shared" si="249"/>
        <v>NA</v>
      </c>
      <c r="BE194" s="1" t="str">
        <f t="shared" si="250"/>
        <v>NO</v>
      </c>
      <c r="BF194" s="1" t="str">
        <f t="shared" si="251"/>
        <v>NO</v>
      </c>
      <c r="BG194" s="1" t="str">
        <f t="shared" si="252"/>
        <v>NO</v>
      </c>
      <c r="BH194" s="1" t="str">
        <f t="shared" si="341"/>
        <v>NO</v>
      </c>
      <c r="BJ194" s="1">
        <v>12</v>
      </c>
      <c r="BK194" s="1" t="str">
        <f t="shared" si="254"/>
        <v>P</v>
      </c>
      <c r="BL194" s="1" t="str">
        <f t="shared" si="255"/>
        <v>NA</v>
      </c>
      <c r="BM194" s="1" t="str">
        <f t="shared" si="256"/>
        <v>NA</v>
      </c>
      <c r="BN194" s="1" t="str">
        <f t="shared" si="257"/>
        <v>NO</v>
      </c>
      <c r="BO194" s="1" t="str">
        <f t="shared" si="258"/>
        <v>NO</v>
      </c>
      <c r="BP194" s="1" t="str">
        <f t="shared" si="259"/>
        <v>NO</v>
      </c>
      <c r="BQ194" s="1" t="str">
        <f t="shared" si="260"/>
        <v>NO</v>
      </c>
      <c r="BS194" s="1" t="str">
        <f t="shared" si="261"/>
        <v>TN</v>
      </c>
      <c r="BT194" s="1" t="str">
        <f t="shared" si="262"/>
        <v>TN</v>
      </c>
      <c r="BU194" s="1" t="str">
        <f t="shared" si="263"/>
        <v>TN</v>
      </c>
      <c r="BV194" s="1" t="str">
        <f t="shared" si="264"/>
        <v>NO</v>
      </c>
      <c r="BW194" s="1" t="str">
        <f t="shared" si="265"/>
        <v>NO</v>
      </c>
      <c r="BX194" s="1" t="str">
        <f t="shared" si="266"/>
        <v>NO</v>
      </c>
      <c r="BY194" s="244" t="str">
        <f t="shared" si="267"/>
        <v>YES</v>
      </c>
      <c r="BZ194" s="244" t="str">
        <f t="shared" si="268"/>
        <v>NO</v>
      </c>
      <c r="CA194" s="244" t="str">
        <f t="shared" si="269"/>
        <v>NO</v>
      </c>
      <c r="CB194" s="244" t="str">
        <f t="shared" si="270"/>
        <v>NO</v>
      </c>
      <c r="CC194" s="244" t="str">
        <f t="shared" si="271"/>
        <v>NO</v>
      </c>
      <c r="CD194" s="244" t="str">
        <f t="shared" si="242"/>
        <v>NO</v>
      </c>
      <c r="CE194" s="1" t="str">
        <f t="shared" si="243"/>
        <v>NO</v>
      </c>
      <c r="CF194" s="1" t="str">
        <f t="shared" si="244"/>
        <v>NO</v>
      </c>
      <c r="CG194" s="1" t="str">
        <f t="shared" si="245"/>
        <v>NO</v>
      </c>
      <c r="CH194" s="1" t="str">
        <f t="shared" si="246"/>
        <v>NO</v>
      </c>
      <c r="CI194" s="244" t="str">
        <f t="shared" si="272"/>
        <v>NO</v>
      </c>
      <c r="CJ194" s="244" t="str">
        <f t="shared" si="273"/>
        <v>NO</v>
      </c>
      <c r="CK194" s="244" t="str">
        <f t="shared" si="274"/>
        <v>NO</v>
      </c>
      <c r="CL194" s="244" t="str">
        <f t="shared" si="275"/>
        <v>NO</v>
      </c>
      <c r="CM194" s="244" t="str">
        <f t="shared" si="276"/>
        <v>NO</v>
      </c>
      <c r="CN194" s="244" t="str">
        <f t="shared" si="277"/>
        <v>NO</v>
      </c>
      <c r="CO194" s="244" t="str">
        <f t="shared" si="278"/>
        <v>NO</v>
      </c>
      <c r="CP194" s="244" t="str">
        <f t="shared" si="279"/>
        <v>NO</v>
      </c>
      <c r="CQ194" s="244" t="str">
        <f t="shared" si="280"/>
        <v>NO</v>
      </c>
      <c r="CR194" s="244" t="str">
        <f t="shared" si="281"/>
        <v>NO</v>
      </c>
    </row>
    <row r="195" spans="1:96" ht="16.5" thickBot="1">
      <c r="A195" s="319"/>
      <c r="B195" s="59"/>
      <c r="C195" s="59"/>
      <c r="D195" s="59"/>
      <c r="E195" s="59"/>
      <c r="F195" s="59"/>
      <c r="G195" s="59"/>
      <c r="H195" s="320"/>
      <c r="I195" s="53" t="s">
        <v>31</v>
      </c>
      <c r="J195" s="59">
        <v>0.98332495636880801</v>
      </c>
      <c r="K195" s="59">
        <v>1.6177589753385499E-2</v>
      </c>
      <c r="L195" s="59">
        <v>4.9745387780553098E-4</v>
      </c>
      <c r="M195" s="59">
        <v>0.101535306312024</v>
      </c>
      <c r="N195" s="59">
        <v>5.2872515045627101E-2</v>
      </c>
      <c r="O195" s="59">
        <v>0.84559217864234804</v>
      </c>
      <c r="P195" s="59">
        <v>0.17241013946127401</v>
      </c>
      <c r="Q195" s="59">
        <v>0.43745474102263099</v>
      </c>
      <c r="R195" s="59">
        <v>0.39013511951609398</v>
      </c>
      <c r="S195" s="59">
        <v>0.30641658806036098</v>
      </c>
      <c r="T195" s="59">
        <v>6.7216421680565297E-2</v>
      </c>
      <c r="U195" s="59">
        <v>0.62636699025907205</v>
      </c>
      <c r="V195" s="59">
        <v>0.49153513839241902</v>
      </c>
      <c r="W195" s="59">
        <v>0.339499971322206</v>
      </c>
      <c r="X195" s="59">
        <v>0.16896489028537401</v>
      </c>
      <c r="Y195" s="59">
        <v>0.84722737141230797</v>
      </c>
      <c r="Z195" s="59">
        <v>0.114547795687638</v>
      </c>
      <c r="AA195" s="59">
        <v>3.8224832900053497E-2</v>
      </c>
      <c r="AB195" s="59">
        <v>0.787273515138185</v>
      </c>
      <c r="AC195" s="59">
        <v>4.53643987080826E-2</v>
      </c>
      <c r="AD195" s="59">
        <v>0.16736208615373199</v>
      </c>
      <c r="AE195" s="59">
        <v>0.68936847782288802</v>
      </c>
      <c r="AF195" s="59">
        <v>0.113606498932821</v>
      </c>
      <c r="AG195" s="320">
        <v>0.19702502324429</v>
      </c>
      <c r="AH195" s="222">
        <v>1.579</v>
      </c>
      <c r="AI195" s="222">
        <v>2.2130000000000001</v>
      </c>
      <c r="AJ195" s="223">
        <v>5.4580000000000002</v>
      </c>
      <c r="AK195" s="210">
        <v>1.478</v>
      </c>
      <c r="AL195" s="210">
        <v>2.242</v>
      </c>
      <c r="AM195" s="210">
        <v>5.2969999999999997</v>
      </c>
      <c r="AN195" s="203"/>
      <c r="AO195" s="203"/>
      <c r="AP195" s="203"/>
      <c r="AQ195" s="203"/>
      <c r="AR195" s="203">
        <f t="shared" si="332"/>
        <v>0.45515454646600001</v>
      </c>
      <c r="AS195" s="203">
        <f t="shared" si="333"/>
        <v>0.55630000000000002</v>
      </c>
      <c r="AT195" s="203">
        <f t="shared" si="334"/>
        <v>0.67992222098599997</v>
      </c>
      <c r="AU195" s="203">
        <f t="shared" si="335"/>
        <v>1.6506818218499999</v>
      </c>
      <c r="AV195" s="203">
        <f t="shared" si="336"/>
        <v>2.0175000000000001</v>
      </c>
      <c r="AW195" s="203">
        <f t="shared" si="337"/>
        <v>2.4658333288500001</v>
      </c>
      <c r="AX195" s="203">
        <f t="shared" si="338"/>
        <v>4.146627281942</v>
      </c>
      <c r="AY195" s="203">
        <f t="shared" si="339"/>
        <v>5.0681000000000003</v>
      </c>
      <c r="AZ195" s="203">
        <f t="shared" si="340"/>
        <v>6.1943444331819997</v>
      </c>
      <c r="BB195" s="1" t="str">
        <f t="shared" si="247"/>
        <v>P</v>
      </c>
      <c r="BC195" s="1" t="str">
        <f t="shared" si="248"/>
        <v>NA</v>
      </c>
      <c r="BD195" s="1" t="str">
        <f t="shared" si="249"/>
        <v>NA</v>
      </c>
      <c r="BE195" s="1" t="str">
        <f t="shared" si="250"/>
        <v>NO</v>
      </c>
      <c r="BF195" s="1" t="str">
        <f t="shared" si="251"/>
        <v>NO</v>
      </c>
      <c r="BG195" s="1" t="str">
        <f t="shared" si="252"/>
        <v>NO</v>
      </c>
      <c r="BH195" s="1" t="str">
        <f t="shared" si="341"/>
        <v>NO</v>
      </c>
      <c r="BJ195" s="1">
        <v>5</v>
      </c>
      <c r="BK195" s="1" t="str">
        <f t="shared" si="254"/>
        <v>P</v>
      </c>
      <c r="BL195" s="1" t="str">
        <f t="shared" si="255"/>
        <v>NA</v>
      </c>
      <c r="BM195" s="1" t="str">
        <f t="shared" si="256"/>
        <v>NA</v>
      </c>
      <c r="BN195" s="1" t="str">
        <f t="shared" si="257"/>
        <v>NO</v>
      </c>
      <c r="BO195" s="1" t="str">
        <f t="shared" si="258"/>
        <v>NO</v>
      </c>
      <c r="BP195" s="1" t="str">
        <f t="shared" si="259"/>
        <v>NO</v>
      </c>
      <c r="BQ195" s="1" t="str">
        <f t="shared" si="260"/>
        <v>NO</v>
      </c>
      <c r="BS195" s="1" t="str">
        <f t="shared" si="261"/>
        <v>TN</v>
      </c>
      <c r="BT195" s="1" t="str">
        <f t="shared" si="262"/>
        <v>TN</v>
      </c>
      <c r="BU195" s="1" t="str">
        <f t="shared" si="263"/>
        <v>TN</v>
      </c>
      <c r="BV195" s="1" t="str">
        <f t="shared" si="264"/>
        <v>NO</v>
      </c>
      <c r="BW195" s="1" t="str">
        <f t="shared" si="265"/>
        <v>NO</v>
      </c>
      <c r="BX195" s="1" t="str">
        <f t="shared" si="266"/>
        <v>NO</v>
      </c>
      <c r="BY195" s="244" t="str">
        <f t="shared" si="267"/>
        <v>YES</v>
      </c>
      <c r="BZ195" s="244" t="str">
        <f t="shared" si="268"/>
        <v>NO</v>
      </c>
      <c r="CA195" s="244" t="str">
        <f t="shared" si="269"/>
        <v>NO</v>
      </c>
      <c r="CB195" s="244" t="str">
        <f t="shared" si="270"/>
        <v>NO</v>
      </c>
      <c r="CC195" s="244" t="str">
        <f t="shared" si="271"/>
        <v>NO</v>
      </c>
      <c r="CD195" s="244" t="str">
        <f t="shared" si="242"/>
        <v>NO</v>
      </c>
      <c r="CE195" s="1" t="str">
        <f t="shared" si="243"/>
        <v>NO</v>
      </c>
      <c r="CF195" s="1" t="str">
        <f t="shared" si="244"/>
        <v>NO</v>
      </c>
      <c r="CG195" s="1" t="str">
        <f t="shared" si="245"/>
        <v>NO</v>
      </c>
      <c r="CH195" s="1" t="str">
        <f t="shared" si="246"/>
        <v>NO</v>
      </c>
      <c r="CI195" s="244" t="str">
        <f t="shared" si="272"/>
        <v>NO</v>
      </c>
      <c r="CJ195" s="244" t="str">
        <f t="shared" si="273"/>
        <v>NO</v>
      </c>
      <c r="CK195" s="244" t="str">
        <f t="shared" si="274"/>
        <v>NO</v>
      </c>
      <c r="CL195" s="244" t="str">
        <f t="shared" si="275"/>
        <v>NO</v>
      </c>
      <c r="CM195" s="244" t="str">
        <f t="shared" si="276"/>
        <v>NO</v>
      </c>
      <c r="CN195" s="244" t="str">
        <f t="shared" si="277"/>
        <v>NO</v>
      </c>
      <c r="CO195" s="244" t="str">
        <f t="shared" si="278"/>
        <v>NO</v>
      </c>
      <c r="CP195" s="244" t="str">
        <f t="shared" si="279"/>
        <v>NO</v>
      </c>
      <c r="CQ195" s="244" t="str">
        <f t="shared" si="280"/>
        <v>NO</v>
      </c>
      <c r="CR195" s="244" t="str">
        <f t="shared" si="281"/>
        <v>NO</v>
      </c>
    </row>
    <row r="196" spans="1:96">
      <c r="A196" s="61">
        <v>30</v>
      </c>
      <c r="B196" s="62">
        <v>120</v>
      </c>
      <c r="C196" s="62">
        <v>1.5</v>
      </c>
      <c r="D196" s="62">
        <v>0.66</v>
      </c>
      <c r="E196" s="62">
        <v>2105029</v>
      </c>
      <c r="F196" s="62">
        <v>35.083816666666664</v>
      </c>
      <c r="G196" s="62">
        <v>7</v>
      </c>
      <c r="H196" s="63">
        <v>5.833333333333333</v>
      </c>
      <c r="I196" s="60" t="s">
        <v>12</v>
      </c>
      <c r="J196" s="56">
        <v>0.50744865226178604</v>
      </c>
      <c r="K196" s="56">
        <v>0.47626432551102899</v>
      </c>
      <c r="L196" s="56">
        <v>1.6287022227184301E-2</v>
      </c>
      <c r="M196" s="56">
        <v>0.74881830867176102</v>
      </c>
      <c r="N196" s="56">
        <v>0.24571708272332901</v>
      </c>
      <c r="O196" s="56">
        <v>5.4646086049096E-3</v>
      </c>
      <c r="P196" s="56">
        <v>0.85034055346322401</v>
      </c>
      <c r="Q196" s="56">
        <v>6.7839553879876599E-2</v>
      </c>
      <c r="R196" s="56">
        <v>8.1819892656898693E-2</v>
      </c>
      <c r="S196" s="56">
        <v>0.81145631270057805</v>
      </c>
      <c r="T196" s="56">
        <v>7.5273209063974805E-2</v>
      </c>
      <c r="U196" s="56">
        <v>0.113270478235447</v>
      </c>
      <c r="V196" s="56">
        <v>0.53401398272929301</v>
      </c>
      <c r="W196" s="56">
        <v>0.27674359097127099</v>
      </c>
      <c r="X196" s="56">
        <v>0.189242426299435</v>
      </c>
      <c r="Y196" s="56">
        <v>0.56104553994505602</v>
      </c>
      <c r="Z196" s="56">
        <v>0.16331125189131099</v>
      </c>
      <c r="AA196" s="56">
        <v>0.27564320816363103</v>
      </c>
      <c r="AB196" s="56">
        <v>1.39861010246241E-2</v>
      </c>
      <c r="AC196" s="56">
        <v>0.188356175299499</v>
      </c>
      <c r="AD196" s="56">
        <v>0.79765772367587595</v>
      </c>
      <c r="AE196" s="56">
        <v>0.332801950702172</v>
      </c>
      <c r="AF196" s="56">
        <v>0.43375386609120298</v>
      </c>
      <c r="AG196" s="316">
        <v>0.233444183206623</v>
      </c>
      <c r="AH196" s="218">
        <v>0.84499999999999997</v>
      </c>
      <c r="AI196" s="218">
        <v>2.7120000000000002</v>
      </c>
      <c r="AJ196" s="219">
        <v>6.3620000000000001</v>
      </c>
      <c r="AK196" s="210">
        <v>0.83</v>
      </c>
      <c r="AL196" s="210">
        <v>2.673</v>
      </c>
      <c r="AM196" s="210">
        <v>6.4820000000000002</v>
      </c>
      <c r="AN196" s="203">
        <v>0.8518</v>
      </c>
      <c r="AO196" s="203">
        <v>2.2370999999999999</v>
      </c>
      <c r="AP196" s="203">
        <v>5.3787000000000003</v>
      </c>
      <c r="AQ196" s="203"/>
      <c r="AR196" s="203">
        <f>$AN$16*0.81818182</f>
        <v>0.69692727427599999</v>
      </c>
      <c r="AS196" s="203">
        <f>$AN$16</f>
        <v>0.8518</v>
      </c>
      <c r="AT196" s="203">
        <f>$AN$16*1.22222222</f>
        <v>1.041088886996</v>
      </c>
      <c r="AU196" s="203">
        <f>$AO$16*0.81818182</f>
        <v>1.8303545495219997</v>
      </c>
      <c r="AV196" s="203">
        <f>$AO$16</f>
        <v>2.2370999999999999</v>
      </c>
      <c r="AW196" s="203">
        <f>$AO$16*1.22222222</f>
        <v>2.7342333283619995</v>
      </c>
      <c r="AX196" s="203">
        <f>$AP$16*0.81818182</f>
        <v>4.4007545552340002</v>
      </c>
      <c r="AY196" s="203">
        <f>$AP$16</f>
        <v>5.3787000000000003</v>
      </c>
      <c r="AZ196" s="203">
        <f>$AP$16*1.22222222</f>
        <v>6.5739666547139999</v>
      </c>
      <c r="BB196" s="1" t="str">
        <f t="shared" si="247"/>
        <v>NP</v>
      </c>
      <c r="BC196" s="1" t="str">
        <f t="shared" si="248"/>
        <v>NA</v>
      </c>
      <c r="BD196" s="1" t="str">
        <f t="shared" si="249"/>
        <v>NA</v>
      </c>
      <c r="BE196" s="1" t="str">
        <f t="shared" si="250"/>
        <v>NO</v>
      </c>
      <c r="BF196" s="1" t="str">
        <f t="shared" si="251"/>
        <v>NO</v>
      </c>
      <c r="BG196" s="1" t="str">
        <f t="shared" si="252"/>
        <v>NO</v>
      </c>
      <c r="BH196" s="1" t="str">
        <f>IF(OR(BB196="P",BC196="P",BD196="P"),"NO","YES")</f>
        <v>YES</v>
      </c>
      <c r="BJ196" s="12">
        <v>4</v>
      </c>
      <c r="BK196" s="1" t="str">
        <f t="shared" si="254"/>
        <v>NP</v>
      </c>
      <c r="BL196" s="1" t="str">
        <f t="shared" si="255"/>
        <v>NA</v>
      </c>
      <c r="BM196" s="1" t="str">
        <f t="shared" si="256"/>
        <v>NA</v>
      </c>
      <c r="BN196" s="1" t="str">
        <f t="shared" si="257"/>
        <v>NO</v>
      </c>
      <c r="BO196" s="1" t="str">
        <f t="shared" si="258"/>
        <v>NO</v>
      </c>
      <c r="BP196" s="1" t="str">
        <f t="shared" si="259"/>
        <v>NO</v>
      </c>
      <c r="BQ196" s="1" t="str">
        <f t="shared" si="260"/>
        <v>YES</v>
      </c>
      <c r="BS196" s="1" t="str">
        <f t="shared" si="261"/>
        <v>TP</v>
      </c>
      <c r="BT196" s="1" t="str">
        <f t="shared" si="262"/>
        <v>TN</v>
      </c>
      <c r="BU196" s="1" t="str">
        <f t="shared" si="263"/>
        <v>TN</v>
      </c>
      <c r="BV196" s="1" t="str">
        <f t="shared" si="264"/>
        <v>NO</v>
      </c>
      <c r="BW196" s="1" t="str">
        <f t="shared" si="265"/>
        <v>NO</v>
      </c>
      <c r="BX196" s="1" t="str">
        <f t="shared" si="266"/>
        <v>YES</v>
      </c>
      <c r="BY196" s="244" t="str">
        <f t="shared" si="267"/>
        <v>YES</v>
      </c>
      <c r="BZ196" s="244" t="str">
        <f t="shared" si="268"/>
        <v>NO</v>
      </c>
      <c r="CA196" s="244" t="str">
        <f t="shared" si="269"/>
        <v>NO</v>
      </c>
      <c r="CB196" s="244" t="str">
        <f t="shared" si="270"/>
        <v>NO</v>
      </c>
      <c r="CC196" s="244" t="str">
        <f t="shared" si="271"/>
        <v>NO</v>
      </c>
      <c r="CD196" s="244" t="str">
        <f t="shared" si="242"/>
        <v>NO</v>
      </c>
      <c r="CE196" s="1" t="str">
        <f t="shared" si="243"/>
        <v>NO</v>
      </c>
      <c r="CF196" s="1" t="str">
        <f t="shared" si="244"/>
        <v>NO</v>
      </c>
      <c r="CG196" s="1" t="str">
        <f t="shared" si="245"/>
        <v>NO</v>
      </c>
      <c r="CH196" s="1" t="str">
        <f t="shared" si="246"/>
        <v>NO</v>
      </c>
      <c r="CI196" s="244" t="str">
        <f t="shared" si="272"/>
        <v>NO</v>
      </c>
      <c r="CJ196" s="244" t="str">
        <f t="shared" si="273"/>
        <v>NO</v>
      </c>
      <c r="CK196" s="244" t="str">
        <f t="shared" si="274"/>
        <v>NO</v>
      </c>
      <c r="CL196" s="244" t="str">
        <f t="shared" si="275"/>
        <v>NO</v>
      </c>
      <c r="CM196" s="244" t="str">
        <f t="shared" si="276"/>
        <v>NO</v>
      </c>
      <c r="CN196" s="244" t="str">
        <f t="shared" si="277"/>
        <v>NO</v>
      </c>
      <c r="CO196" s="244" t="str">
        <f t="shared" si="278"/>
        <v>NO</v>
      </c>
      <c r="CP196" s="244" t="str">
        <f t="shared" si="279"/>
        <v>NO</v>
      </c>
      <c r="CQ196" s="244" t="str">
        <f t="shared" si="280"/>
        <v>NO</v>
      </c>
      <c r="CR196" s="244" t="str">
        <f t="shared" si="281"/>
        <v>NO</v>
      </c>
    </row>
    <row r="197" spans="1:96">
      <c r="A197" s="64"/>
      <c r="B197" s="15"/>
      <c r="C197" s="15"/>
      <c r="D197" s="15"/>
      <c r="E197" s="15"/>
      <c r="F197" s="15"/>
      <c r="G197" s="15"/>
      <c r="H197" s="65"/>
      <c r="I197" s="52" t="s">
        <v>13</v>
      </c>
      <c r="J197" s="54">
        <v>0.96636910643621998</v>
      </c>
      <c r="K197" s="54">
        <v>5.5770326604447302E-3</v>
      </c>
      <c r="L197" s="54">
        <v>2.8053860903335202E-2</v>
      </c>
      <c r="M197" s="54">
        <v>0.46653367643986499</v>
      </c>
      <c r="N197" s="54">
        <v>0.21765419145095499</v>
      </c>
      <c r="O197" s="54">
        <v>0.31581213210917802</v>
      </c>
      <c r="P197" s="54">
        <v>0.240249758104677</v>
      </c>
      <c r="Q197" s="54">
        <v>0.13795151169630601</v>
      </c>
      <c r="R197" s="54">
        <v>0.62179873019901499</v>
      </c>
      <c r="S197" s="54">
        <v>0.26769152660526602</v>
      </c>
      <c r="T197" s="54">
        <v>0.31755038991884899</v>
      </c>
      <c r="U197" s="54">
        <v>0.414758083475883</v>
      </c>
      <c r="V197" s="54">
        <v>0.91705111268480899</v>
      </c>
      <c r="W197" s="54">
        <v>3.4303076693932698E-2</v>
      </c>
      <c r="X197" s="54">
        <v>4.8645810621257599E-2</v>
      </c>
      <c r="Y197" s="54">
        <v>0.59372161327533002</v>
      </c>
      <c r="Z197" s="54">
        <v>0.30827447013557902</v>
      </c>
      <c r="AA197" s="54">
        <v>9.8003916589089607E-2</v>
      </c>
      <c r="AB197" s="54">
        <v>0.10061861005534301</v>
      </c>
      <c r="AC197" s="54">
        <v>0.52686532607247905</v>
      </c>
      <c r="AD197" s="54">
        <v>0.37251606387217601</v>
      </c>
      <c r="AE197" s="54">
        <v>0.70942388987954696</v>
      </c>
      <c r="AF197" s="54">
        <v>0.218324601179536</v>
      </c>
      <c r="AG197" s="317">
        <v>7.2251508940915907E-2</v>
      </c>
      <c r="AH197" s="220">
        <v>1.8260000000000001</v>
      </c>
      <c r="AI197" s="220">
        <v>2.262</v>
      </c>
      <c r="AJ197" s="221">
        <v>5.7359999999999998</v>
      </c>
      <c r="AK197" s="210">
        <v>1.8009999999999999</v>
      </c>
      <c r="AL197" s="210">
        <v>2.274</v>
      </c>
      <c r="AM197" s="210">
        <v>5.82</v>
      </c>
      <c r="AN197" s="203"/>
      <c r="AO197" s="203"/>
      <c r="AP197" s="203"/>
      <c r="AQ197" s="203"/>
      <c r="AR197" s="203">
        <f t="shared" ref="AR197:AR221" si="342">$AN$16*0.81818182</f>
        <v>0.69692727427599999</v>
      </c>
      <c r="AS197" s="203">
        <f t="shared" ref="AS197:AS221" si="343">$AN$16</f>
        <v>0.8518</v>
      </c>
      <c r="AT197" s="203">
        <f t="shared" ref="AT197:AT221" si="344">$AN$16*1.22222222</f>
        <v>1.041088886996</v>
      </c>
      <c r="AU197" s="203">
        <f t="shared" ref="AU197:AU221" si="345">$AO$16*0.81818182</f>
        <v>1.8303545495219997</v>
      </c>
      <c r="AV197" s="203">
        <f t="shared" ref="AV197:AV221" si="346">$AO$16</f>
        <v>2.2370999999999999</v>
      </c>
      <c r="AW197" s="203">
        <f t="shared" ref="AW197:AW221" si="347">$AO$16*1.22222222</f>
        <v>2.7342333283619995</v>
      </c>
      <c r="AX197" s="203">
        <f t="shared" ref="AX197:AX221" si="348">$AP$16*0.81818182</f>
        <v>4.4007545552340002</v>
      </c>
      <c r="AY197" s="203">
        <f t="shared" ref="AY197:AY221" si="349">$AP$16</f>
        <v>5.3787000000000003</v>
      </c>
      <c r="AZ197" s="203">
        <f t="shared" ref="AZ197:AZ221" si="350">$AP$16*1.22222222</f>
        <v>6.5739666547139999</v>
      </c>
      <c r="BB197" s="1" t="str">
        <f t="shared" si="247"/>
        <v>P</v>
      </c>
      <c r="BC197" s="1" t="str">
        <f t="shared" si="248"/>
        <v>NA</v>
      </c>
      <c r="BD197" s="1" t="str">
        <f t="shared" si="249"/>
        <v>NA</v>
      </c>
      <c r="BE197" s="1" t="str">
        <f t="shared" si="250"/>
        <v>NO</v>
      </c>
      <c r="BF197" s="1" t="str">
        <f t="shared" si="251"/>
        <v>NO</v>
      </c>
      <c r="BG197" s="1" t="str">
        <f t="shared" si="252"/>
        <v>NO</v>
      </c>
      <c r="BH197" s="1" t="str">
        <f t="shared" ref="BH197:BH221" si="351">IF(OR(BB197="P",BC197="P",BD197="P"),"NO","YES")</f>
        <v>NO</v>
      </c>
      <c r="BJ197" s="12">
        <v>60</v>
      </c>
      <c r="BK197" s="1" t="str">
        <f t="shared" si="254"/>
        <v>P</v>
      </c>
      <c r="BL197" s="1" t="str">
        <f t="shared" si="255"/>
        <v>NA</v>
      </c>
      <c r="BM197" s="1" t="str">
        <f t="shared" si="256"/>
        <v>NA</v>
      </c>
      <c r="BN197" s="1" t="str">
        <f t="shared" si="257"/>
        <v>NO</v>
      </c>
      <c r="BO197" s="1" t="str">
        <f t="shared" si="258"/>
        <v>NO</v>
      </c>
      <c r="BP197" s="1" t="str">
        <f t="shared" si="259"/>
        <v>NO</v>
      </c>
      <c r="BQ197" s="1" t="str">
        <f t="shared" si="260"/>
        <v>NO</v>
      </c>
      <c r="BS197" s="1" t="str">
        <f t="shared" si="261"/>
        <v>TN</v>
      </c>
      <c r="BT197" s="1" t="str">
        <f t="shared" si="262"/>
        <v>TN</v>
      </c>
      <c r="BU197" s="1" t="str">
        <f t="shared" si="263"/>
        <v>TN</v>
      </c>
      <c r="BV197" s="1" t="str">
        <f t="shared" si="264"/>
        <v>NO</v>
      </c>
      <c r="BW197" s="1" t="str">
        <f t="shared" si="265"/>
        <v>NO</v>
      </c>
      <c r="BX197" s="1" t="str">
        <f t="shared" si="266"/>
        <v>NO</v>
      </c>
      <c r="BY197" s="244" t="str">
        <f t="shared" si="267"/>
        <v>YES</v>
      </c>
      <c r="BZ197" s="244" t="str">
        <f t="shared" si="268"/>
        <v>NO</v>
      </c>
      <c r="CA197" s="244" t="str">
        <f t="shared" si="269"/>
        <v>NO</v>
      </c>
      <c r="CB197" s="244" t="str">
        <f t="shared" si="270"/>
        <v>NO</v>
      </c>
      <c r="CC197" s="244" t="str">
        <f t="shared" si="271"/>
        <v>NO</v>
      </c>
      <c r="CD197" s="244" t="str">
        <f t="shared" si="242"/>
        <v>NO</v>
      </c>
      <c r="CE197" s="1" t="str">
        <f t="shared" si="243"/>
        <v>NO</v>
      </c>
      <c r="CF197" s="1" t="str">
        <f t="shared" si="244"/>
        <v>NO</v>
      </c>
      <c r="CG197" s="1" t="str">
        <f t="shared" si="245"/>
        <v>NO</v>
      </c>
      <c r="CH197" s="1" t="str">
        <f t="shared" si="246"/>
        <v>NO</v>
      </c>
      <c r="CI197" s="244" t="str">
        <f t="shared" si="272"/>
        <v>NO</v>
      </c>
      <c r="CJ197" s="244" t="str">
        <f t="shared" si="273"/>
        <v>NO</v>
      </c>
      <c r="CK197" s="244" t="str">
        <f t="shared" si="274"/>
        <v>NO</v>
      </c>
      <c r="CL197" s="244" t="str">
        <f t="shared" si="275"/>
        <v>NO</v>
      </c>
      <c r="CM197" s="244" t="str">
        <f t="shared" si="276"/>
        <v>NO</v>
      </c>
      <c r="CN197" s="244" t="str">
        <f t="shared" si="277"/>
        <v>NO</v>
      </c>
      <c r="CO197" s="244" t="str">
        <f t="shared" si="278"/>
        <v>NO</v>
      </c>
      <c r="CP197" s="244" t="str">
        <f t="shared" si="279"/>
        <v>NO</v>
      </c>
      <c r="CQ197" s="244" t="str">
        <f t="shared" si="280"/>
        <v>NO</v>
      </c>
      <c r="CR197" s="244" t="str">
        <f t="shared" si="281"/>
        <v>NO</v>
      </c>
    </row>
    <row r="198" spans="1:96">
      <c r="A198" s="64"/>
      <c r="B198" s="15"/>
      <c r="C198" s="15"/>
      <c r="D198" s="15"/>
      <c r="E198" s="15"/>
      <c r="F198" s="15"/>
      <c r="G198" s="15"/>
      <c r="H198" s="65"/>
      <c r="I198" s="52" t="s">
        <v>14</v>
      </c>
      <c r="J198" s="54">
        <v>0.57568408768516599</v>
      </c>
      <c r="K198" s="54">
        <v>0.412793848952204</v>
      </c>
      <c r="L198" s="54">
        <v>1.15220633626295E-2</v>
      </c>
      <c r="M198" s="54">
        <v>0.60676602979587402</v>
      </c>
      <c r="N198" s="54">
        <v>0.119654737711683</v>
      </c>
      <c r="O198" s="54">
        <v>0.27357923249244098</v>
      </c>
      <c r="P198" s="54">
        <v>0.55612609984973904</v>
      </c>
      <c r="Q198" s="54">
        <v>3.9715433671566901E-2</v>
      </c>
      <c r="R198" s="54">
        <v>0.40415846647869302</v>
      </c>
      <c r="S198" s="54">
        <v>0.93066271109168996</v>
      </c>
      <c r="T198" s="54">
        <v>2.7271871857556602E-2</v>
      </c>
      <c r="U198" s="54">
        <v>4.20654170507525E-2</v>
      </c>
      <c r="V198" s="54">
        <v>0.84424959086028994</v>
      </c>
      <c r="W198" s="54">
        <v>8.3642245889807496E-2</v>
      </c>
      <c r="X198" s="54">
        <v>7.2108163249902504E-2</v>
      </c>
      <c r="Y198" s="54">
        <v>0.29541488262717303</v>
      </c>
      <c r="Z198" s="54">
        <v>0.64475919656370895</v>
      </c>
      <c r="AA198" s="54">
        <v>5.9825920809116702E-2</v>
      </c>
      <c r="AB198" s="54">
        <v>0.86548365011815398</v>
      </c>
      <c r="AC198" s="54">
        <v>3.5704087786308202E-2</v>
      </c>
      <c r="AD198" s="54">
        <v>9.8812262095537604E-2</v>
      </c>
      <c r="AE198" s="54">
        <v>0.910019960079676</v>
      </c>
      <c r="AF198" s="54">
        <v>1.21957593361694E-2</v>
      </c>
      <c r="AG198" s="317">
        <v>7.7784280584154097E-2</v>
      </c>
      <c r="AH198" s="220">
        <v>1.4650000000000001</v>
      </c>
      <c r="AI198" s="220">
        <v>2.4279999999999999</v>
      </c>
      <c r="AJ198" s="221">
        <v>5.8689999999999998</v>
      </c>
      <c r="AK198" s="210">
        <v>1.4119999999999999</v>
      </c>
      <c r="AL198" s="210">
        <v>2.5179999999999998</v>
      </c>
      <c r="AM198" s="210">
        <v>5.718</v>
      </c>
      <c r="AN198" s="203"/>
      <c r="AO198" s="203"/>
      <c r="AP198" s="203"/>
      <c r="AQ198" s="203"/>
      <c r="AR198" s="203">
        <f t="shared" si="342"/>
        <v>0.69692727427599999</v>
      </c>
      <c r="AS198" s="203">
        <f t="shared" si="343"/>
        <v>0.8518</v>
      </c>
      <c r="AT198" s="203">
        <f t="shared" si="344"/>
        <v>1.041088886996</v>
      </c>
      <c r="AU198" s="203">
        <f t="shared" si="345"/>
        <v>1.8303545495219997</v>
      </c>
      <c r="AV198" s="203">
        <f t="shared" si="346"/>
        <v>2.2370999999999999</v>
      </c>
      <c r="AW198" s="203">
        <f t="shared" si="347"/>
        <v>2.7342333283619995</v>
      </c>
      <c r="AX198" s="203">
        <f t="shared" si="348"/>
        <v>4.4007545552340002</v>
      </c>
      <c r="AY198" s="203">
        <f t="shared" si="349"/>
        <v>5.3787000000000003</v>
      </c>
      <c r="AZ198" s="203">
        <f t="shared" si="350"/>
        <v>6.5739666547139999</v>
      </c>
      <c r="BB198" s="1" t="str">
        <f t="shared" si="247"/>
        <v>P</v>
      </c>
      <c r="BC198" s="1" t="str">
        <f t="shared" si="248"/>
        <v>NA</v>
      </c>
      <c r="BD198" s="1" t="str">
        <f t="shared" si="249"/>
        <v>NA</v>
      </c>
      <c r="BE198" s="1" t="str">
        <f t="shared" si="250"/>
        <v>NO</v>
      </c>
      <c r="BF198" s="1" t="str">
        <f t="shared" si="251"/>
        <v>NO</v>
      </c>
      <c r="BG198" s="1" t="str">
        <f t="shared" si="252"/>
        <v>NO</v>
      </c>
      <c r="BH198" s="1" t="str">
        <f t="shared" si="351"/>
        <v>NO</v>
      </c>
      <c r="BJ198" s="12">
        <v>6</v>
      </c>
      <c r="BK198" s="1" t="str">
        <f t="shared" si="254"/>
        <v>P</v>
      </c>
      <c r="BL198" s="1" t="str">
        <f t="shared" si="255"/>
        <v>NA</v>
      </c>
      <c r="BM198" s="1" t="str">
        <f t="shared" si="256"/>
        <v>NA</v>
      </c>
      <c r="BN198" s="1" t="str">
        <f t="shared" si="257"/>
        <v>NO</v>
      </c>
      <c r="BO198" s="1" t="str">
        <f t="shared" si="258"/>
        <v>NO</v>
      </c>
      <c r="BP198" s="1" t="str">
        <f t="shared" si="259"/>
        <v>NO</v>
      </c>
      <c r="BQ198" s="1" t="str">
        <f t="shared" si="260"/>
        <v>NO</v>
      </c>
      <c r="BS198" s="1" t="str">
        <f t="shared" si="261"/>
        <v>TN</v>
      </c>
      <c r="BT198" s="1" t="str">
        <f t="shared" si="262"/>
        <v>TN</v>
      </c>
      <c r="BU198" s="1" t="str">
        <f t="shared" si="263"/>
        <v>TN</v>
      </c>
      <c r="BV198" s="1" t="str">
        <f t="shared" si="264"/>
        <v>NO</v>
      </c>
      <c r="BW198" s="1" t="str">
        <f t="shared" si="265"/>
        <v>NO</v>
      </c>
      <c r="BX198" s="1" t="str">
        <f t="shared" si="266"/>
        <v>NO</v>
      </c>
      <c r="BY198" s="244" t="str">
        <f t="shared" si="267"/>
        <v>YES</v>
      </c>
      <c r="BZ198" s="244" t="str">
        <f t="shared" si="268"/>
        <v>NO</v>
      </c>
      <c r="CA198" s="244" t="str">
        <f t="shared" si="269"/>
        <v>NO</v>
      </c>
      <c r="CB198" s="244" t="str">
        <f t="shared" si="270"/>
        <v>NO</v>
      </c>
      <c r="CC198" s="244" t="str">
        <f t="shared" si="271"/>
        <v>NO</v>
      </c>
      <c r="CD198" s="244" t="str">
        <f t="shared" ref="CD198:CD261" si="352">IF(AND(OR(BS198="FP",BS198="FN",BT198="FP",BT198="FN",BU198="FP",BU198="FN")),"YES","NO")</f>
        <v>NO</v>
      </c>
      <c r="CE198" s="1" t="str">
        <f t="shared" ref="CE198:CE261" si="353">IF(AND(BJ198&gt;60,OR(BS198="FP",BS198="FN",BT198="FP",BT198="FN",BU198="FP",BU198="FN")),"YES","NO")</f>
        <v>NO</v>
      </c>
      <c r="CF198" s="1" t="str">
        <f t="shared" ref="CF198:CF261" si="354">IF(AND(BJ198&lt;&gt;"inf",BJ198&gt;60,OR(BS198="FP",BS198="FN",BT198="FP",BT198="FN",BU198="FP",BU198="FN")),"YES","NO")</f>
        <v>NO</v>
      </c>
      <c r="CG198" s="1" t="str">
        <f t="shared" ref="CG198:CG261" si="355">IF(AND(BJ198="inf",OR(BS198="FP",BS198="FN",BT198="FP",BT198="FN",BU198="FP",BU198="FN")),"YES","NO")</f>
        <v>NO</v>
      </c>
      <c r="CH198" s="1" t="str">
        <f t="shared" ref="CH198:CH261" si="356">IF(AND(BJ198&lt;=60,OR(BS198="FP",BS198="FN",BT198="FP",BT198="FN",BU198="FP",BU198="FN")),"YES","NO")</f>
        <v>NO</v>
      </c>
      <c r="CI198" s="244" t="str">
        <f t="shared" si="272"/>
        <v>NO</v>
      </c>
      <c r="CJ198" s="244" t="str">
        <f t="shared" si="273"/>
        <v>NO</v>
      </c>
      <c r="CK198" s="244" t="str">
        <f t="shared" si="274"/>
        <v>NO</v>
      </c>
      <c r="CL198" s="244" t="str">
        <f t="shared" si="275"/>
        <v>NO</v>
      </c>
      <c r="CM198" s="244" t="str">
        <f t="shared" si="276"/>
        <v>NO</v>
      </c>
      <c r="CN198" s="244" t="str">
        <f t="shared" si="277"/>
        <v>NO</v>
      </c>
      <c r="CO198" s="244" t="str">
        <f t="shared" si="278"/>
        <v>NO</v>
      </c>
      <c r="CP198" s="244" t="str">
        <f t="shared" si="279"/>
        <v>NO</v>
      </c>
      <c r="CQ198" s="244" t="str">
        <f t="shared" si="280"/>
        <v>NO</v>
      </c>
      <c r="CR198" s="244" t="str">
        <f t="shared" si="281"/>
        <v>NO</v>
      </c>
    </row>
    <row r="199" spans="1:96">
      <c r="A199" s="64"/>
      <c r="B199" s="15"/>
      <c r="C199" s="15"/>
      <c r="D199" s="15"/>
      <c r="E199" s="15"/>
      <c r="F199" s="15"/>
      <c r="G199" s="15"/>
      <c r="H199" s="65"/>
      <c r="I199" s="52" t="s">
        <v>15</v>
      </c>
      <c r="J199" s="54">
        <v>0.36289253528997001</v>
      </c>
      <c r="K199" s="54">
        <v>0.629609957004303</v>
      </c>
      <c r="L199" s="54">
        <v>7.4975077057261004E-3</v>
      </c>
      <c r="M199" s="54">
        <v>0.94550186250212498</v>
      </c>
      <c r="N199" s="54">
        <v>2.4285070107748701E-2</v>
      </c>
      <c r="O199" s="54">
        <v>3.0213067390125699E-2</v>
      </c>
      <c r="P199" s="54">
        <v>0.19087881505309401</v>
      </c>
      <c r="Q199" s="54">
        <v>0.120761638707427</v>
      </c>
      <c r="R199" s="54">
        <v>0.68835954623947804</v>
      </c>
      <c r="S199" s="54">
        <v>0.28676463091698001</v>
      </c>
      <c r="T199" s="54">
        <v>0.63202514960051104</v>
      </c>
      <c r="U199" s="54">
        <v>8.1210219482508006E-2</v>
      </c>
      <c r="V199" s="54">
        <v>0.83587035899147299</v>
      </c>
      <c r="W199" s="54">
        <v>0.14122504796323701</v>
      </c>
      <c r="X199" s="54">
        <v>2.2904593045288999E-2</v>
      </c>
      <c r="Y199" s="54">
        <v>0.41510813947081299</v>
      </c>
      <c r="Z199" s="54">
        <v>0.57306780152356895</v>
      </c>
      <c r="AA199" s="54">
        <v>1.18240590056176E-2</v>
      </c>
      <c r="AB199" s="54">
        <v>1.39861010246241E-2</v>
      </c>
      <c r="AC199" s="54">
        <v>0.188356175299499</v>
      </c>
      <c r="AD199" s="54">
        <v>0.79765772367587595</v>
      </c>
      <c r="AE199" s="54">
        <v>0.332801950702172</v>
      </c>
      <c r="AF199" s="54">
        <v>0.43375386609120298</v>
      </c>
      <c r="AG199" s="317">
        <v>0.233444183206623</v>
      </c>
      <c r="AH199" s="220">
        <v>1.7310000000000001</v>
      </c>
      <c r="AI199" s="220">
        <v>2.1560000000000001</v>
      </c>
      <c r="AJ199" s="221">
        <v>6.4729999999999999</v>
      </c>
      <c r="AK199" s="210">
        <v>1.5329999999999999</v>
      </c>
      <c r="AL199" s="210">
        <v>2.1429999999999998</v>
      </c>
      <c r="AM199" s="210">
        <v>6.57</v>
      </c>
      <c r="AN199" s="203"/>
      <c r="AO199" s="203"/>
      <c r="AP199" s="203"/>
      <c r="AQ199" s="203"/>
      <c r="AR199" s="203">
        <f t="shared" si="342"/>
        <v>0.69692727427599999</v>
      </c>
      <c r="AS199" s="203">
        <f t="shared" si="343"/>
        <v>0.8518</v>
      </c>
      <c r="AT199" s="203">
        <f t="shared" si="344"/>
        <v>1.041088886996</v>
      </c>
      <c r="AU199" s="203">
        <f t="shared" si="345"/>
        <v>1.8303545495219997</v>
      </c>
      <c r="AV199" s="203">
        <f t="shared" si="346"/>
        <v>2.2370999999999999</v>
      </c>
      <c r="AW199" s="203">
        <f t="shared" si="347"/>
        <v>2.7342333283619995</v>
      </c>
      <c r="AX199" s="203">
        <f t="shared" si="348"/>
        <v>4.4007545552340002</v>
      </c>
      <c r="AY199" s="203">
        <f t="shared" si="349"/>
        <v>5.3787000000000003</v>
      </c>
      <c r="AZ199" s="203">
        <f t="shared" si="350"/>
        <v>6.5739666547139999</v>
      </c>
      <c r="BB199" s="1" t="str">
        <f t="shared" ref="BB199:BB262" si="357">IF(AH199&lt;AR199,"A",IF(AND(AR199&lt;=AH199,AH199&lt;=AS199),"NP",IF(AND(AS199&lt;AH199,AH199&lt;=AT199),"NA","P")))</f>
        <v>P</v>
      </c>
      <c r="BC199" s="1" t="str">
        <f t="shared" ref="BC199:BC262" si="358">IF(AI199&lt;AU199,"A",IF(AND(AU199&lt;=AI199,AI199&lt;=AV199),"NP",IF(AND(AV199&lt;AI199,AI199&lt;=AW199),"NA","P")))</f>
        <v>NP</v>
      </c>
      <c r="BD199" s="1" t="str">
        <f t="shared" ref="BD199:BD262" si="359">IF(AJ199&lt;AX199,"A",IF(AND(AX199&lt;=AJ199,AJ199&lt;=AY199),"NP",IF(AND(AY199&lt;AJ199,AJ199&lt;=AZ199),"NA","P")))</f>
        <v>NA</v>
      </c>
      <c r="BE199" s="1" t="str">
        <f t="shared" ref="BE199:BE262" si="360">IF(AND(BB199="A",BC199="A",BD199="A"),"YES","NO")</f>
        <v>NO</v>
      </c>
      <c r="BF199" s="1" t="str">
        <f t="shared" ref="BF199:BF262" si="361">IF(OR(AND(BB199="A",BC199="A"),AND(BB199="A",BD199="A"),AND(BC199="A",BD199="A")),"YES","NO")</f>
        <v>NO</v>
      </c>
      <c r="BG199" s="1" t="str">
        <f t="shared" ref="BG199:BG262" si="362">IF(OR(BB199="A",BC199="A",BD199="A"),"YES","NO")</f>
        <v>NO</v>
      </c>
      <c r="BH199" s="1" t="str">
        <f t="shared" si="351"/>
        <v>NO</v>
      </c>
      <c r="BJ199" s="12">
        <v>16</v>
      </c>
      <c r="BK199" s="1" t="str">
        <f t="shared" ref="BK199:BK262" si="363">IF(AK199&lt;AR199,"A",IF(AND(AR199&lt;=AK199,AK199&lt;=AS199),"NP",IF(AND(AS199&lt;AK199,AK199&lt;=AT199),"NA","P")))</f>
        <v>P</v>
      </c>
      <c r="BL199" s="1" t="str">
        <f t="shared" ref="BL199:BL262" si="364">IF(AL199&lt;AU199,"A",IF(AND(AU199&lt;=AL199,AL199&lt;=AV199),"NP",IF(AND(AV199&lt;AL199,AL199&lt;=AW199),"NA","P")))</f>
        <v>NP</v>
      </c>
      <c r="BM199" s="1" t="str">
        <f t="shared" ref="BM199:BM262" si="365">IF(AM199&lt;AX199,"A",IF(AND(AX199&lt;=AM199,AM199&lt;=AY199),"NP",IF(AND(AY199&lt;AM199,AM199&lt;=AZ199),"NA","P")))</f>
        <v>NA</v>
      </c>
      <c r="BN199" s="1" t="str">
        <f t="shared" ref="BN199:BN262" si="366">IF(AND(BK199="A",BL199="A",BM199="A"),"YES","NO")</f>
        <v>NO</v>
      </c>
      <c r="BO199" s="1" t="str">
        <f t="shared" ref="BO199:BO262" si="367">IF(OR(AND(BK199="A",BL199="A"),AND(BK199="A",BM199="A"),AND(BL199="A",BM199="A")),"YES","NO")</f>
        <v>NO</v>
      </c>
      <c r="BP199" s="1" t="str">
        <f t="shared" ref="BP199:BP262" si="368">IF(OR(BK199="A",BL199="A",BM199="A"),"YES","NO")</f>
        <v>NO</v>
      </c>
      <c r="BQ199" s="1" t="str">
        <f t="shared" ref="BQ199:BQ262" si="369">IF(OR(BK199="P",BL199="P",BM199="P"),"NO","YES")</f>
        <v>NO</v>
      </c>
      <c r="BS199" s="1" t="str">
        <f t="shared" ref="BS199:BS262" si="370">IF(OR(AND(BB199="A",BK199="A"),AND(BB199="A",BK199="NP"),AND(BB199="NP",BK199="A"),AND(BB199="NP",BK199="NP")),"TP",IF(OR(AND(BB199="A",BK199="NA"),AND(BB199="A",BK199="P"),AND(BB199="NP",BK199="NA"),AND(BB199="NP",BK199="P")),"FP",IF(OR(AND(BB199="NA",BK199="A"),AND(BB199="NA",BK199="NP"),AND(BB199="P",BK199="A"),AND(BB199="P",BK199="NP")),"FN","TN")))</f>
        <v>TN</v>
      </c>
      <c r="BT199" s="1" t="str">
        <f t="shared" ref="BT199:BT262" si="371">IF(OR(AND(BC199="A",BL199="A"),AND(BC199="A",BL199="NP"),AND(BC199="NP",BL199="A"),AND(BC199="NP",BL199="NP")),"TP",IF(OR(AND(BC199="A",BL199="NA"),AND(BC199="A",BL199="P"),AND(BC199="NP",BL199="NA"),AND(BC199="NP",BL199="P")),"FP",IF(OR(AND(BC199="NA",BL199="A"),AND(BC199="NA",BL199="NP"),AND(BC199="P",BL199="A"),AND(BC199="P",BL199="NP")),"FN","TN")))</f>
        <v>TP</v>
      </c>
      <c r="BU199" s="1" t="str">
        <f t="shared" ref="BU199:BU262" si="372">IF(OR(AND(BD199="A",BM199="A"),AND(BD199="A",BM199="NP"),AND(BD199="NP",BM199="A"),AND(BD199="NP",BM199="NP")),"TP",IF(OR(AND(BD199="A",BM199="NA"),AND(BD199="A",BM199="P"),AND(BD199="NP",BM199="NA"),AND(BD199="NP",BM199="P")),"FP",IF(OR(AND(BD199="NA",BM199="A"),AND(BD199="NA",BM199="NP"),AND(BD199="P",BM199="A"),AND(BD199="P",BM199="NP")),"FN","TN")))</f>
        <v>TN</v>
      </c>
      <c r="BV199" s="1" t="str">
        <f t="shared" ref="BV199:BV262" si="373">IF(AND(BS199="TP",BT199="TP",BU199="TP"),"YES","NO")</f>
        <v>NO</v>
      </c>
      <c r="BW199" s="1" t="str">
        <f t="shared" ref="BW199:BW262" si="374">IF(OR(AND(BS199="TP",BT199="TP"),AND(BS199="TP",BU199="TP"),AND(BT199="TP",BU199="TP")),"YES","NO")</f>
        <v>NO</v>
      </c>
      <c r="BX199" s="1" t="str">
        <f t="shared" ref="BX199:BX262" si="375">IF(OR(BS199="TP",BT199="TP",BU199="TP"),"YES","NO")</f>
        <v>YES</v>
      </c>
      <c r="BY199" s="244" t="str">
        <f t="shared" ref="BY199:BY262" si="376">IF(AND(OR(BS199="TP",BS199="TN",BT199="TP",BT199="TN",BU199="TP",BU199="TN")),"YES","NO")</f>
        <v>YES</v>
      </c>
      <c r="BZ199" s="244" t="str">
        <f t="shared" ref="BZ199:BZ262" si="377">IF(AND(BJ199&gt;60,BY199="NO"),"YES","NO")</f>
        <v>NO</v>
      </c>
      <c r="CA199" s="244" t="str">
        <f t="shared" ref="CA199:CA262" si="378">IF(AND(BJ199&lt;&gt;"inf",BJ199&gt;60,BY199="NO"),"YES","NO")</f>
        <v>NO</v>
      </c>
      <c r="CB199" s="244" t="str">
        <f t="shared" ref="CB199:CB262" si="379">IF(AND(BJ199="inf",BY199="NO"),"YES","NO")</f>
        <v>NO</v>
      </c>
      <c r="CC199" s="244" t="str">
        <f t="shared" ref="CC199:CC262" si="380">IF(AND(BJ199&lt;=60,BY199="NO"),"YES","NO")</f>
        <v>NO</v>
      </c>
      <c r="CD199" s="244" t="str">
        <f t="shared" si="352"/>
        <v>NO</v>
      </c>
      <c r="CE199" s="1" t="str">
        <f t="shared" si="353"/>
        <v>NO</v>
      </c>
      <c r="CF199" s="1" t="str">
        <f t="shared" si="354"/>
        <v>NO</v>
      </c>
      <c r="CG199" s="1" t="str">
        <f t="shared" si="355"/>
        <v>NO</v>
      </c>
      <c r="CH199" s="1" t="str">
        <f t="shared" si="356"/>
        <v>NO</v>
      </c>
      <c r="CI199" s="244" t="str">
        <f t="shared" ref="CI199:CI262" si="381">IF(AND(OR(BS199="FN",BT199="FN",BU199="FN")),"YES","NO")</f>
        <v>NO</v>
      </c>
      <c r="CJ199" s="244" t="str">
        <f t="shared" ref="CJ199:CJ262" si="382">IF(AND(BJ199&gt;60,OR(BS199="FN",BT199="FN",BU199="FN")),"YES","NO")</f>
        <v>NO</v>
      </c>
      <c r="CK199" s="244" t="str">
        <f t="shared" ref="CK199:CK262" si="383">IF(AND(BJ199&lt;&gt;"inf",BJ199&gt;60,OR(BS199="FN",BT199="FN",BU199="FN")),"YES","NO")</f>
        <v>NO</v>
      </c>
      <c r="CL199" s="244" t="str">
        <f t="shared" ref="CL199:CL262" si="384">IF(AND(BJ199="inf",OR(BS199="FN",BT199="FN",BU199="FN")),"YES","NO")</f>
        <v>NO</v>
      </c>
      <c r="CM199" s="244" t="str">
        <f t="shared" ref="CM199:CM262" si="385">IF(AND(BJ199&lt;=60,OR(BS199="FN",BT199="FN",BU199="FN")),"YES","NO")</f>
        <v>NO</v>
      </c>
      <c r="CN199" s="244" t="str">
        <f t="shared" ref="CN199:CN262" si="386">IF(AND(OR(BS199="FP",BT199="FP",BU199="FP")),"YES","NO")</f>
        <v>NO</v>
      </c>
      <c r="CO199" s="244" t="str">
        <f t="shared" ref="CO199:CO262" si="387">IF(AND(BJ199&gt;60,OR(BS199="FP",BT199="FP",BU199="FP")),"YES","NO")</f>
        <v>NO</v>
      </c>
      <c r="CP199" s="244" t="str">
        <f t="shared" ref="CP199:CP262" si="388">IF(AND(BJ199&lt;&gt;"inf",BJ199&gt;60,OR(BS199="FP",BT199="FP",BU199="FP")),"YES","NO")</f>
        <v>NO</v>
      </c>
      <c r="CQ199" s="244" t="str">
        <f t="shared" ref="CQ199:CQ262" si="389">IF(AND(BJ199="inf",OR(BS199="FP",BT199="FP",BU199="FP")),"YES","NO")</f>
        <v>NO</v>
      </c>
      <c r="CR199" s="244" t="str">
        <f t="shared" ref="CR199:CR262" si="390">IF(AND(BJ199&lt;=60,OR(BS199="FP",BT199="FP",BU199="FP")),"YES","NO")</f>
        <v>NO</v>
      </c>
    </row>
    <row r="200" spans="1:96">
      <c r="A200" s="64"/>
      <c r="B200" s="15"/>
      <c r="C200" s="15"/>
      <c r="D200" s="15"/>
      <c r="E200" s="15"/>
      <c r="F200" s="15"/>
      <c r="G200" s="15"/>
      <c r="H200" s="65"/>
      <c r="I200" s="52" t="s">
        <v>16</v>
      </c>
      <c r="J200" s="54">
        <v>0.26709012747338501</v>
      </c>
      <c r="K200" s="54">
        <v>0.68521996317566203</v>
      </c>
      <c r="L200" s="54">
        <v>4.7689909350951402E-2</v>
      </c>
      <c r="M200" s="54">
        <v>0.530949189049431</v>
      </c>
      <c r="N200" s="54">
        <v>8.03134460719514E-2</v>
      </c>
      <c r="O200" s="54">
        <v>0.38873736487861699</v>
      </c>
      <c r="P200" s="54">
        <v>0.22726861282813601</v>
      </c>
      <c r="Q200" s="54">
        <v>0.60616743145127405</v>
      </c>
      <c r="R200" s="54">
        <v>0.16656395572058799</v>
      </c>
      <c r="S200" s="54">
        <v>0.96022281909871199</v>
      </c>
      <c r="T200" s="54">
        <v>2.23964733051326E-2</v>
      </c>
      <c r="U200" s="54">
        <v>1.7380707596154499E-2</v>
      </c>
      <c r="V200" s="54">
        <v>2.17090621899255E-2</v>
      </c>
      <c r="W200" s="54">
        <v>0.29568893893592402</v>
      </c>
      <c r="X200" s="54">
        <v>0.68260199887414896</v>
      </c>
      <c r="Y200" s="54">
        <v>0.75920374624119702</v>
      </c>
      <c r="Z200" s="54">
        <v>0.20766216936356799</v>
      </c>
      <c r="AA200" s="54">
        <v>3.3134084395234201E-2</v>
      </c>
      <c r="AB200" s="54">
        <v>0.67251139654042802</v>
      </c>
      <c r="AC200" s="54">
        <v>0.30214953506667203</v>
      </c>
      <c r="AD200" s="54">
        <v>2.5339068392898699E-2</v>
      </c>
      <c r="AE200" s="54">
        <v>0.99232763000982005</v>
      </c>
      <c r="AF200" s="54">
        <v>1.4557527809249101E-3</v>
      </c>
      <c r="AG200" s="317">
        <v>6.2166172092547002E-3</v>
      </c>
      <c r="AH200" s="220">
        <v>0.97799999999999998</v>
      </c>
      <c r="AI200" s="220">
        <v>3.08</v>
      </c>
      <c r="AJ200" s="221">
        <v>5.3650000000000002</v>
      </c>
      <c r="AK200" s="210">
        <v>1.0009999999999999</v>
      </c>
      <c r="AL200" s="210">
        <v>3.0569999999999999</v>
      </c>
      <c r="AM200" s="210">
        <v>5.4320000000000004</v>
      </c>
      <c r="AN200" s="203"/>
      <c r="AO200" s="203"/>
      <c r="AP200" s="203"/>
      <c r="AQ200" s="203"/>
      <c r="AR200" s="203">
        <f t="shared" si="342"/>
        <v>0.69692727427599999</v>
      </c>
      <c r="AS200" s="203">
        <f t="shared" si="343"/>
        <v>0.8518</v>
      </c>
      <c r="AT200" s="203">
        <f t="shared" si="344"/>
        <v>1.041088886996</v>
      </c>
      <c r="AU200" s="203">
        <f t="shared" si="345"/>
        <v>1.8303545495219997</v>
      </c>
      <c r="AV200" s="203">
        <f t="shared" si="346"/>
        <v>2.2370999999999999</v>
      </c>
      <c r="AW200" s="203">
        <f t="shared" si="347"/>
        <v>2.7342333283619995</v>
      </c>
      <c r="AX200" s="203">
        <f t="shared" si="348"/>
        <v>4.4007545552340002</v>
      </c>
      <c r="AY200" s="203">
        <f t="shared" si="349"/>
        <v>5.3787000000000003</v>
      </c>
      <c r="AZ200" s="203">
        <f t="shared" si="350"/>
        <v>6.5739666547139999</v>
      </c>
      <c r="BB200" s="1" t="str">
        <f t="shared" si="357"/>
        <v>NA</v>
      </c>
      <c r="BC200" s="1" t="str">
        <f t="shared" si="358"/>
        <v>P</v>
      </c>
      <c r="BD200" s="1" t="str">
        <f t="shared" si="359"/>
        <v>NP</v>
      </c>
      <c r="BE200" s="1" t="str">
        <f t="shared" si="360"/>
        <v>NO</v>
      </c>
      <c r="BF200" s="1" t="str">
        <f t="shared" si="361"/>
        <v>NO</v>
      </c>
      <c r="BG200" s="1" t="str">
        <f t="shared" si="362"/>
        <v>NO</v>
      </c>
      <c r="BH200" s="1" t="str">
        <f t="shared" si="351"/>
        <v>NO</v>
      </c>
      <c r="BJ200" s="12">
        <v>8</v>
      </c>
      <c r="BK200" s="1" t="str">
        <f t="shared" si="363"/>
        <v>NA</v>
      </c>
      <c r="BL200" s="1" t="str">
        <f t="shared" si="364"/>
        <v>P</v>
      </c>
      <c r="BM200" s="1" t="str">
        <f t="shared" si="365"/>
        <v>NA</v>
      </c>
      <c r="BN200" s="1" t="str">
        <f t="shared" si="366"/>
        <v>NO</v>
      </c>
      <c r="BO200" s="1" t="str">
        <f t="shared" si="367"/>
        <v>NO</v>
      </c>
      <c r="BP200" s="1" t="str">
        <f t="shared" si="368"/>
        <v>NO</v>
      </c>
      <c r="BQ200" s="1" t="str">
        <f t="shared" si="369"/>
        <v>NO</v>
      </c>
      <c r="BS200" s="1" t="str">
        <f t="shared" si="370"/>
        <v>TN</v>
      </c>
      <c r="BT200" s="1" t="str">
        <f t="shared" si="371"/>
        <v>TN</v>
      </c>
      <c r="BU200" s="1" t="str">
        <f t="shared" si="372"/>
        <v>FP</v>
      </c>
      <c r="BV200" s="1" t="str">
        <f t="shared" si="373"/>
        <v>NO</v>
      </c>
      <c r="BW200" s="1" t="str">
        <f t="shared" si="374"/>
        <v>NO</v>
      </c>
      <c r="BX200" s="1" t="str">
        <f t="shared" si="375"/>
        <v>NO</v>
      </c>
      <c r="BY200" s="244" t="str">
        <f t="shared" si="376"/>
        <v>YES</v>
      </c>
      <c r="BZ200" s="244" t="str">
        <f t="shared" si="377"/>
        <v>NO</v>
      </c>
      <c r="CA200" s="244" t="str">
        <f t="shared" si="378"/>
        <v>NO</v>
      </c>
      <c r="CB200" s="244" t="str">
        <f t="shared" si="379"/>
        <v>NO</v>
      </c>
      <c r="CC200" s="244" t="str">
        <f t="shared" si="380"/>
        <v>NO</v>
      </c>
      <c r="CD200" s="244" t="str">
        <f t="shared" si="352"/>
        <v>YES</v>
      </c>
      <c r="CE200" s="1" t="str">
        <f t="shared" si="353"/>
        <v>NO</v>
      </c>
      <c r="CF200" s="1" t="str">
        <f t="shared" si="354"/>
        <v>NO</v>
      </c>
      <c r="CG200" s="1" t="str">
        <f t="shared" si="355"/>
        <v>NO</v>
      </c>
      <c r="CH200" s="1" t="str">
        <f t="shared" si="356"/>
        <v>YES</v>
      </c>
      <c r="CI200" s="244" t="str">
        <f t="shared" si="381"/>
        <v>NO</v>
      </c>
      <c r="CJ200" s="244" t="str">
        <f t="shared" si="382"/>
        <v>NO</v>
      </c>
      <c r="CK200" s="244" t="str">
        <f t="shared" si="383"/>
        <v>NO</v>
      </c>
      <c r="CL200" s="244" t="str">
        <f t="shared" si="384"/>
        <v>NO</v>
      </c>
      <c r="CM200" s="244" t="str">
        <f t="shared" si="385"/>
        <v>NO</v>
      </c>
      <c r="CN200" s="244" t="str">
        <f t="shared" si="386"/>
        <v>YES</v>
      </c>
      <c r="CO200" s="244" t="str">
        <f t="shared" si="387"/>
        <v>NO</v>
      </c>
      <c r="CP200" s="244" t="str">
        <f t="shared" si="388"/>
        <v>NO</v>
      </c>
      <c r="CQ200" s="244" t="str">
        <f t="shared" si="389"/>
        <v>NO</v>
      </c>
      <c r="CR200" s="244" t="str">
        <f t="shared" si="390"/>
        <v>YES</v>
      </c>
    </row>
    <row r="201" spans="1:96">
      <c r="A201" s="64"/>
      <c r="B201" s="15"/>
      <c r="C201" s="15"/>
      <c r="D201" s="15"/>
      <c r="E201" s="15"/>
      <c r="F201" s="15"/>
      <c r="G201" s="15"/>
      <c r="H201" s="65"/>
      <c r="I201" s="52" t="s">
        <v>17</v>
      </c>
      <c r="J201" s="54">
        <v>0.57568408768516599</v>
      </c>
      <c r="K201" s="54">
        <v>0.412793848952204</v>
      </c>
      <c r="L201" s="54">
        <v>1.15220633626295E-2</v>
      </c>
      <c r="M201" s="54">
        <v>0.60676602979587402</v>
      </c>
      <c r="N201" s="54">
        <v>0.119654737711683</v>
      </c>
      <c r="O201" s="54">
        <v>0.27357923249244098</v>
      </c>
      <c r="P201" s="54">
        <v>0.55612609984973904</v>
      </c>
      <c r="Q201" s="54">
        <v>3.9715433671566901E-2</v>
      </c>
      <c r="R201" s="54">
        <v>0.40415846647869302</v>
      </c>
      <c r="S201" s="54">
        <v>0.93066271109168996</v>
      </c>
      <c r="T201" s="54">
        <v>2.7271871857556602E-2</v>
      </c>
      <c r="U201" s="54">
        <v>4.20654170507525E-2</v>
      </c>
      <c r="V201" s="54">
        <v>0.84424959086028994</v>
      </c>
      <c r="W201" s="54">
        <v>8.3642245889807496E-2</v>
      </c>
      <c r="X201" s="54">
        <v>7.2108163249902504E-2</v>
      </c>
      <c r="Y201" s="54">
        <v>0.29541488262717303</v>
      </c>
      <c r="Z201" s="54">
        <v>0.64475919656370895</v>
      </c>
      <c r="AA201" s="54">
        <v>5.9825920809116702E-2</v>
      </c>
      <c r="AB201" s="54">
        <v>0.387496537015801</v>
      </c>
      <c r="AC201" s="54">
        <v>2.8214325458012099E-2</v>
      </c>
      <c r="AD201" s="54">
        <v>0.58428913752618605</v>
      </c>
      <c r="AE201" s="54">
        <v>0.37631513098631902</v>
      </c>
      <c r="AF201" s="54">
        <v>0.57857738727361196</v>
      </c>
      <c r="AG201" s="317">
        <v>4.5107481740067602E-2</v>
      </c>
      <c r="AH201" s="220">
        <v>1.232</v>
      </c>
      <c r="AI201" s="220">
        <v>2.31</v>
      </c>
      <c r="AJ201" s="221">
        <v>6.0049999999999999</v>
      </c>
      <c r="AK201" s="210">
        <v>1.2709999999999999</v>
      </c>
      <c r="AL201" s="210">
        <v>2.363</v>
      </c>
      <c r="AM201" s="210">
        <v>6.0579999999999998</v>
      </c>
      <c r="AN201" s="203"/>
      <c r="AO201" s="203"/>
      <c r="AP201" s="203"/>
      <c r="AQ201" s="203"/>
      <c r="AR201" s="203">
        <f t="shared" si="342"/>
        <v>0.69692727427599999</v>
      </c>
      <c r="AS201" s="203">
        <f t="shared" si="343"/>
        <v>0.8518</v>
      </c>
      <c r="AT201" s="203">
        <f t="shared" si="344"/>
        <v>1.041088886996</v>
      </c>
      <c r="AU201" s="203">
        <f t="shared" si="345"/>
        <v>1.8303545495219997</v>
      </c>
      <c r="AV201" s="203">
        <f t="shared" si="346"/>
        <v>2.2370999999999999</v>
      </c>
      <c r="AW201" s="203">
        <f t="shared" si="347"/>
        <v>2.7342333283619995</v>
      </c>
      <c r="AX201" s="203">
        <f t="shared" si="348"/>
        <v>4.4007545552340002</v>
      </c>
      <c r="AY201" s="203">
        <f t="shared" si="349"/>
        <v>5.3787000000000003</v>
      </c>
      <c r="AZ201" s="203">
        <f t="shared" si="350"/>
        <v>6.5739666547139999</v>
      </c>
      <c r="BB201" s="1" t="str">
        <f t="shared" si="357"/>
        <v>P</v>
      </c>
      <c r="BC201" s="1" t="str">
        <f t="shared" si="358"/>
        <v>NA</v>
      </c>
      <c r="BD201" s="1" t="str">
        <f t="shared" si="359"/>
        <v>NA</v>
      </c>
      <c r="BE201" s="1" t="str">
        <f t="shared" si="360"/>
        <v>NO</v>
      </c>
      <c r="BF201" s="1" t="str">
        <f t="shared" si="361"/>
        <v>NO</v>
      </c>
      <c r="BG201" s="1" t="str">
        <f t="shared" si="362"/>
        <v>NO</v>
      </c>
      <c r="BH201" s="1" t="str">
        <f t="shared" si="351"/>
        <v>NO</v>
      </c>
      <c r="BJ201" s="12">
        <v>16</v>
      </c>
      <c r="BK201" s="1" t="str">
        <f t="shared" si="363"/>
        <v>P</v>
      </c>
      <c r="BL201" s="1" t="str">
        <f t="shared" si="364"/>
        <v>NA</v>
      </c>
      <c r="BM201" s="1" t="str">
        <f t="shared" si="365"/>
        <v>NA</v>
      </c>
      <c r="BN201" s="1" t="str">
        <f t="shared" si="366"/>
        <v>NO</v>
      </c>
      <c r="BO201" s="1" t="str">
        <f t="shared" si="367"/>
        <v>NO</v>
      </c>
      <c r="BP201" s="1" t="str">
        <f t="shared" si="368"/>
        <v>NO</v>
      </c>
      <c r="BQ201" s="1" t="str">
        <f t="shared" si="369"/>
        <v>NO</v>
      </c>
      <c r="BS201" s="1" t="str">
        <f t="shared" si="370"/>
        <v>TN</v>
      </c>
      <c r="BT201" s="1" t="str">
        <f t="shared" si="371"/>
        <v>TN</v>
      </c>
      <c r="BU201" s="1" t="str">
        <f t="shared" si="372"/>
        <v>TN</v>
      </c>
      <c r="BV201" s="1" t="str">
        <f t="shared" si="373"/>
        <v>NO</v>
      </c>
      <c r="BW201" s="1" t="str">
        <f t="shared" si="374"/>
        <v>NO</v>
      </c>
      <c r="BX201" s="1" t="str">
        <f t="shared" si="375"/>
        <v>NO</v>
      </c>
      <c r="BY201" s="244" t="str">
        <f t="shared" si="376"/>
        <v>YES</v>
      </c>
      <c r="BZ201" s="244" t="str">
        <f t="shared" si="377"/>
        <v>NO</v>
      </c>
      <c r="CA201" s="244" t="str">
        <f t="shared" si="378"/>
        <v>NO</v>
      </c>
      <c r="CB201" s="244" t="str">
        <f t="shared" si="379"/>
        <v>NO</v>
      </c>
      <c r="CC201" s="244" t="str">
        <f t="shared" si="380"/>
        <v>NO</v>
      </c>
      <c r="CD201" s="244" t="str">
        <f t="shared" si="352"/>
        <v>NO</v>
      </c>
      <c r="CE201" s="1" t="str">
        <f t="shared" si="353"/>
        <v>NO</v>
      </c>
      <c r="CF201" s="1" t="str">
        <f t="shared" si="354"/>
        <v>NO</v>
      </c>
      <c r="CG201" s="1" t="str">
        <f t="shared" si="355"/>
        <v>NO</v>
      </c>
      <c r="CH201" s="1" t="str">
        <f t="shared" si="356"/>
        <v>NO</v>
      </c>
      <c r="CI201" s="244" t="str">
        <f t="shared" si="381"/>
        <v>NO</v>
      </c>
      <c r="CJ201" s="244" t="str">
        <f t="shared" si="382"/>
        <v>NO</v>
      </c>
      <c r="CK201" s="244" t="str">
        <f t="shared" si="383"/>
        <v>NO</v>
      </c>
      <c r="CL201" s="244" t="str">
        <f t="shared" si="384"/>
        <v>NO</v>
      </c>
      <c r="CM201" s="244" t="str">
        <f t="shared" si="385"/>
        <v>NO</v>
      </c>
      <c r="CN201" s="244" t="str">
        <f t="shared" si="386"/>
        <v>NO</v>
      </c>
      <c r="CO201" s="244" t="str">
        <f t="shared" si="387"/>
        <v>NO</v>
      </c>
      <c r="CP201" s="244" t="str">
        <f t="shared" si="388"/>
        <v>NO</v>
      </c>
      <c r="CQ201" s="244" t="str">
        <f t="shared" si="389"/>
        <v>NO</v>
      </c>
      <c r="CR201" s="244" t="str">
        <f t="shared" si="390"/>
        <v>NO</v>
      </c>
    </row>
    <row r="202" spans="1:96">
      <c r="A202" s="64"/>
      <c r="B202" s="15"/>
      <c r="C202" s="15"/>
      <c r="D202" s="15"/>
      <c r="E202" s="15"/>
      <c r="F202" s="15"/>
      <c r="G202" s="15"/>
      <c r="H202" s="65"/>
      <c r="I202" s="52" t="s">
        <v>18</v>
      </c>
      <c r="J202" s="54">
        <v>0.50744865226178604</v>
      </c>
      <c r="K202" s="54">
        <v>0.47626432551102899</v>
      </c>
      <c r="L202" s="54">
        <v>1.6287022227184301E-2</v>
      </c>
      <c r="M202" s="54">
        <v>0.74881830867176102</v>
      </c>
      <c r="N202" s="54">
        <v>0.24571708272332901</v>
      </c>
      <c r="O202" s="54">
        <v>5.4646086049096E-3</v>
      </c>
      <c r="P202" s="54">
        <v>0.85034055346322401</v>
      </c>
      <c r="Q202" s="54">
        <v>6.7839553879876599E-2</v>
      </c>
      <c r="R202" s="54">
        <v>8.1819892656898693E-2</v>
      </c>
      <c r="S202" s="54">
        <v>0.81145631270057805</v>
      </c>
      <c r="T202" s="54">
        <v>7.5273209063974805E-2</v>
      </c>
      <c r="U202" s="54">
        <v>0.113270478235447</v>
      </c>
      <c r="V202" s="54">
        <v>0.53401398272929301</v>
      </c>
      <c r="W202" s="54">
        <v>0.27674359097127099</v>
      </c>
      <c r="X202" s="54">
        <v>0.189242426299435</v>
      </c>
      <c r="Y202" s="54">
        <v>0.41510813947081299</v>
      </c>
      <c r="Z202" s="54">
        <v>0.57306780152356895</v>
      </c>
      <c r="AA202" s="54">
        <v>1.18240590056176E-2</v>
      </c>
      <c r="AB202" s="54">
        <v>0.11230655154281501</v>
      </c>
      <c r="AC202" s="54">
        <v>0.28238919293697101</v>
      </c>
      <c r="AD202" s="54">
        <v>0.60530425552021305</v>
      </c>
      <c r="AE202" s="54">
        <v>0.27718434220989602</v>
      </c>
      <c r="AF202" s="54">
        <v>7.0528267641490006E-2</v>
      </c>
      <c r="AG202" s="317">
        <v>0.65228739014861303</v>
      </c>
      <c r="AH202" s="220">
        <v>0.90300000000000002</v>
      </c>
      <c r="AI202" s="220">
        <v>2.4279999999999999</v>
      </c>
      <c r="AJ202" s="221">
        <v>6.6829999999999998</v>
      </c>
      <c r="AK202" s="210">
        <v>0.877</v>
      </c>
      <c r="AL202" s="210">
        <v>2.4319999999999999</v>
      </c>
      <c r="AM202" s="210">
        <v>6.7430000000000003</v>
      </c>
      <c r="AN202" s="203"/>
      <c r="AO202" s="203"/>
      <c r="AP202" s="203"/>
      <c r="AQ202" s="203"/>
      <c r="AR202" s="203">
        <f t="shared" si="342"/>
        <v>0.69692727427599999</v>
      </c>
      <c r="AS202" s="203">
        <f t="shared" si="343"/>
        <v>0.8518</v>
      </c>
      <c r="AT202" s="203">
        <f t="shared" si="344"/>
        <v>1.041088886996</v>
      </c>
      <c r="AU202" s="203">
        <f t="shared" si="345"/>
        <v>1.8303545495219997</v>
      </c>
      <c r="AV202" s="203">
        <f t="shared" si="346"/>
        <v>2.2370999999999999</v>
      </c>
      <c r="AW202" s="203">
        <f t="shared" si="347"/>
        <v>2.7342333283619995</v>
      </c>
      <c r="AX202" s="203">
        <f t="shared" si="348"/>
        <v>4.4007545552340002</v>
      </c>
      <c r="AY202" s="203">
        <f t="shared" si="349"/>
        <v>5.3787000000000003</v>
      </c>
      <c r="AZ202" s="203">
        <f t="shared" si="350"/>
        <v>6.5739666547139999</v>
      </c>
      <c r="BB202" s="1" t="str">
        <f t="shared" si="357"/>
        <v>NA</v>
      </c>
      <c r="BC202" s="1" t="str">
        <f t="shared" si="358"/>
        <v>NA</v>
      </c>
      <c r="BD202" s="1" t="str">
        <f t="shared" si="359"/>
        <v>P</v>
      </c>
      <c r="BE202" s="1" t="str">
        <f t="shared" si="360"/>
        <v>NO</v>
      </c>
      <c r="BF202" s="1" t="str">
        <f t="shared" si="361"/>
        <v>NO</v>
      </c>
      <c r="BG202" s="1" t="str">
        <f t="shared" si="362"/>
        <v>NO</v>
      </c>
      <c r="BH202" s="1" t="str">
        <f t="shared" si="351"/>
        <v>NO</v>
      </c>
      <c r="BJ202" s="12">
        <v>35</v>
      </c>
      <c r="BK202" s="1" t="str">
        <f t="shared" si="363"/>
        <v>NA</v>
      </c>
      <c r="BL202" s="1" t="str">
        <f t="shared" si="364"/>
        <v>NA</v>
      </c>
      <c r="BM202" s="1" t="str">
        <f t="shared" si="365"/>
        <v>P</v>
      </c>
      <c r="BN202" s="1" t="str">
        <f t="shared" si="366"/>
        <v>NO</v>
      </c>
      <c r="BO202" s="1" t="str">
        <f t="shared" si="367"/>
        <v>NO</v>
      </c>
      <c r="BP202" s="1" t="str">
        <f t="shared" si="368"/>
        <v>NO</v>
      </c>
      <c r="BQ202" s="1" t="str">
        <f t="shared" si="369"/>
        <v>NO</v>
      </c>
      <c r="BS202" s="1" t="str">
        <f t="shared" si="370"/>
        <v>TN</v>
      </c>
      <c r="BT202" s="1" t="str">
        <f t="shared" si="371"/>
        <v>TN</v>
      </c>
      <c r="BU202" s="1" t="str">
        <f t="shared" si="372"/>
        <v>TN</v>
      </c>
      <c r="BV202" s="1" t="str">
        <f t="shared" si="373"/>
        <v>NO</v>
      </c>
      <c r="BW202" s="1" t="str">
        <f t="shared" si="374"/>
        <v>NO</v>
      </c>
      <c r="BX202" s="1" t="str">
        <f t="shared" si="375"/>
        <v>NO</v>
      </c>
      <c r="BY202" s="244" t="str">
        <f t="shared" si="376"/>
        <v>YES</v>
      </c>
      <c r="BZ202" s="244" t="str">
        <f t="shared" si="377"/>
        <v>NO</v>
      </c>
      <c r="CA202" s="244" t="str">
        <f t="shared" si="378"/>
        <v>NO</v>
      </c>
      <c r="CB202" s="244" t="str">
        <f t="shared" si="379"/>
        <v>NO</v>
      </c>
      <c r="CC202" s="244" t="str">
        <f t="shared" si="380"/>
        <v>NO</v>
      </c>
      <c r="CD202" s="244" t="str">
        <f t="shared" si="352"/>
        <v>NO</v>
      </c>
      <c r="CE202" s="1" t="str">
        <f t="shared" si="353"/>
        <v>NO</v>
      </c>
      <c r="CF202" s="1" t="str">
        <f t="shared" si="354"/>
        <v>NO</v>
      </c>
      <c r="CG202" s="1" t="str">
        <f t="shared" si="355"/>
        <v>NO</v>
      </c>
      <c r="CH202" s="1" t="str">
        <f t="shared" si="356"/>
        <v>NO</v>
      </c>
      <c r="CI202" s="244" t="str">
        <f t="shared" si="381"/>
        <v>NO</v>
      </c>
      <c r="CJ202" s="244" t="str">
        <f t="shared" si="382"/>
        <v>NO</v>
      </c>
      <c r="CK202" s="244" t="str">
        <f t="shared" si="383"/>
        <v>NO</v>
      </c>
      <c r="CL202" s="244" t="str">
        <f t="shared" si="384"/>
        <v>NO</v>
      </c>
      <c r="CM202" s="244" t="str">
        <f t="shared" si="385"/>
        <v>NO</v>
      </c>
      <c r="CN202" s="244" t="str">
        <f t="shared" si="386"/>
        <v>NO</v>
      </c>
      <c r="CO202" s="244" t="str">
        <f t="shared" si="387"/>
        <v>NO</v>
      </c>
      <c r="CP202" s="244" t="str">
        <f t="shared" si="388"/>
        <v>NO</v>
      </c>
      <c r="CQ202" s="244" t="str">
        <f t="shared" si="389"/>
        <v>NO</v>
      </c>
      <c r="CR202" s="244" t="str">
        <f t="shared" si="390"/>
        <v>NO</v>
      </c>
    </row>
    <row r="203" spans="1:96">
      <c r="A203" s="64"/>
      <c r="B203" s="15"/>
      <c r="C203" s="15"/>
      <c r="D203" s="15"/>
      <c r="E203" s="15"/>
      <c r="F203" s="15"/>
      <c r="G203" s="15"/>
      <c r="H203" s="65"/>
      <c r="I203" s="52" t="s">
        <v>19</v>
      </c>
      <c r="J203" s="54">
        <v>0.96636910643621998</v>
      </c>
      <c r="K203" s="54">
        <v>5.5770326604447302E-3</v>
      </c>
      <c r="L203" s="54">
        <v>2.8053860903335202E-2</v>
      </c>
      <c r="M203" s="54">
        <v>0.46653367643986499</v>
      </c>
      <c r="N203" s="54">
        <v>0.21765419145095499</v>
      </c>
      <c r="O203" s="54">
        <v>0.31581213210917802</v>
      </c>
      <c r="P203" s="54">
        <v>0.240249758104677</v>
      </c>
      <c r="Q203" s="54">
        <v>0.13795151169630601</v>
      </c>
      <c r="R203" s="54">
        <v>0.62179873019901499</v>
      </c>
      <c r="S203" s="54">
        <v>0.26769152660526602</v>
      </c>
      <c r="T203" s="54">
        <v>0.31755038991884899</v>
      </c>
      <c r="U203" s="54">
        <v>0.414758083475883</v>
      </c>
      <c r="V203" s="54">
        <v>0.91705111268480899</v>
      </c>
      <c r="W203" s="54">
        <v>3.4303076693932698E-2</v>
      </c>
      <c r="X203" s="54">
        <v>4.8645810621257599E-2</v>
      </c>
      <c r="Y203" s="54">
        <v>0.59372161327533002</v>
      </c>
      <c r="Z203" s="54">
        <v>0.30827447013557902</v>
      </c>
      <c r="AA203" s="54">
        <v>9.8003916589089607E-2</v>
      </c>
      <c r="AB203" s="54">
        <v>0.10061861005534301</v>
      </c>
      <c r="AC203" s="54">
        <v>0.52686532607247905</v>
      </c>
      <c r="AD203" s="54">
        <v>0.37251606387217601</v>
      </c>
      <c r="AE203" s="54">
        <v>0.70942388987954696</v>
      </c>
      <c r="AF203" s="54">
        <v>0.218324601179536</v>
      </c>
      <c r="AG203" s="317">
        <v>7.2251508940915907E-2</v>
      </c>
      <c r="AH203" s="220">
        <v>1.84</v>
      </c>
      <c r="AI203" s="220">
        <v>2.3199999999999998</v>
      </c>
      <c r="AJ203" s="221">
        <v>5.7149999999999999</v>
      </c>
      <c r="AK203" s="210">
        <v>1.7709999999999999</v>
      </c>
      <c r="AL203" s="210">
        <v>2.2839999999999998</v>
      </c>
      <c r="AM203" s="210">
        <v>5.8689999999999998</v>
      </c>
      <c r="AN203" s="203"/>
      <c r="AO203" s="203"/>
      <c r="AP203" s="203"/>
      <c r="AQ203" s="203"/>
      <c r="AR203" s="203">
        <f t="shared" si="342"/>
        <v>0.69692727427599999</v>
      </c>
      <c r="AS203" s="203">
        <f t="shared" si="343"/>
        <v>0.8518</v>
      </c>
      <c r="AT203" s="203">
        <f t="shared" si="344"/>
        <v>1.041088886996</v>
      </c>
      <c r="AU203" s="203">
        <f t="shared" si="345"/>
        <v>1.8303545495219997</v>
      </c>
      <c r="AV203" s="203">
        <f t="shared" si="346"/>
        <v>2.2370999999999999</v>
      </c>
      <c r="AW203" s="203">
        <f t="shared" si="347"/>
        <v>2.7342333283619995</v>
      </c>
      <c r="AX203" s="203">
        <f t="shared" si="348"/>
        <v>4.4007545552340002</v>
      </c>
      <c r="AY203" s="203">
        <f t="shared" si="349"/>
        <v>5.3787000000000003</v>
      </c>
      <c r="AZ203" s="203">
        <f t="shared" si="350"/>
        <v>6.5739666547139999</v>
      </c>
      <c r="BB203" s="1" t="str">
        <f t="shared" si="357"/>
        <v>P</v>
      </c>
      <c r="BC203" s="1" t="str">
        <f t="shared" si="358"/>
        <v>NA</v>
      </c>
      <c r="BD203" s="1" t="str">
        <f t="shared" si="359"/>
        <v>NA</v>
      </c>
      <c r="BE203" s="1" t="str">
        <f t="shared" si="360"/>
        <v>NO</v>
      </c>
      <c r="BF203" s="1" t="str">
        <f t="shared" si="361"/>
        <v>NO</v>
      </c>
      <c r="BG203" s="1" t="str">
        <f t="shared" si="362"/>
        <v>NO</v>
      </c>
      <c r="BH203" s="1" t="str">
        <f t="shared" si="351"/>
        <v>NO</v>
      </c>
      <c r="BJ203" s="12">
        <v>9</v>
      </c>
      <c r="BK203" s="1" t="str">
        <f t="shared" si="363"/>
        <v>P</v>
      </c>
      <c r="BL203" s="1" t="str">
        <f t="shared" si="364"/>
        <v>NA</v>
      </c>
      <c r="BM203" s="1" t="str">
        <f t="shared" si="365"/>
        <v>NA</v>
      </c>
      <c r="BN203" s="1" t="str">
        <f t="shared" si="366"/>
        <v>NO</v>
      </c>
      <c r="BO203" s="1" t="str">
        <f t="shared" si="367"/>
        <v>NO</v>
      </c>
      <c r="BP203" s="1" t="str">
        <f t="shared" si="368"/>
        <v>NO</v>
      </c>
      <c r="BQ203" s="1" t="str">
        <f t="shared" si="369"/>
        <v>NO</v>
      </c>
      <c r="BS203" s="1" t="str">
        <f t="shared" si="370"/>
        <v>TN</v>
      </c>
      <c r="BT203" s="1" t="str">
        <f t="shared" si="371"/>
        <v>TN</v>
      </c>
      <c r="BU203" s="1" t="str">
        <f t="shared" si="372"/>
        <v>TN</v>
      </c>
      <c r="BV203" s="1" t="str">
        <f t="shared" si="373"/>
        <v>NO</v>
      </c>
      <c r="BW203" s="1" t="str">
        <f t="shared" si="374"/>
        <v>NO</v>
      </c>
      <c r="BX203" s="1" t="str">
        <f t="shared" si="375"/>
        <v>NO</v>
      </c>
      <c r="BY203" s="244" t="str">
        <f t="shared" si="376"/>
        <v>YES</v>
      </c>
      <c r="BZ203" s="244" t="str">
        <f t="shared" si="377"/>
        <v>NO</v>
      </c>
      <c r="CA203" s="244" t="str">
        <f t="shared" si="378"/>
        <v>NO</v>
      </c>
      <c r="CB203" s="244" t="str">
        <f t="shared" si="379"/>
        <v>NO</v>
      </c>
      <c r="CC203" s="244" t="str">
        <f t="shared" si="380"/>
        <v>NO</v>
      </c>
      <c r="CD203" s="244" t="str">
        <f t="shared" si="352"/>
        <v>NO</v>
      </c>
      <c r="CE203" s="1" t="str">
        <f t="shared" si="353"/>
        <v>NO</v>
      </c>
      <c r="CF203" s="1" t="str">
        <f t="shared" si="354"/>
        <v>NO</v>
      </c>
      <c r="CG203" s="1" t="str">
        <f t="shared" si="355"/>
        <v>NO</v>
      </c>
      <c r="CH203" s="1" t="str">
        <f t="shared" si="356"/>
        <v>NO</v>
      </c>
      <c r="CI203" s="244" t="str">
        <f t="shared" si="381"/>
        <v>NO</v>
      </c>
      <c r="CJ203" s="244" t="str">
        <f t="shared" si="382"/>
        <v>NO</v>
      </c>
      <c r="CK203" s="244" t="str">
        <f t="shared" si="383"/>
        <v>NO</v>
      </c>
      <c r="CL203" s="244" t="str">
        <f t="shared" si="384"/>
        <v>NO</v>
      </c>
      <c r="CM203" s="244" t="str">
        <f t="shared" si="385"/>
        <v>NO</v>
      </c>
      <c r="CN203" s="244" t="str">
        <f t="shared" si="386"/>
        <v>NO</v>
      </c>
      <c r="CO203" s="244" t="str">
        <f t="shared" si="387"/>
        <v>NO</v>
      </c>
      <c r="CP203" s="244" t="str">
        <f t="shared" si="388"/>
        <v>NO</v>
      </c>
      <c r="CQ203" s="244" t="str">
        <f t="shared" si="389"/>
        <v>NO</v>
      </c>
      <c r="CR203" s="244" t="str">
        <f t="shared" si="390"/>
        <v>NO</v>
      </c>
    </row>
    <row r="204" spans="1:96">
      <c r="A204" s="64"/>
      <c r="B204" s="15"/>
      <c r="C204" s="15"/>
      <c r="D204" s="15"/>
      <c r="E204" s="15"/>
      <c r="F204" s="15"/>
      <c r="G204" s="15"/>
      <c r="H204" s="65"/>
      <c r="I204" s="52" t="s">
        <v>42</v>
      </c>
      <c r="J204" s="54">
        <v>0.57568408768516599</v>
      </c>
      <c r="K204" s="54">
        <v>0.412793848952204</v>
      </c>
      <c r="L204" s="54">
        <v>1.15220633626295E-2</v>
      </c>
      <c r="M204" s="54">
        <v>0.60676602979587402</v>
      </c>
      <c r="N204" s="54">
        <v>0.119654737711683</v>
      </c>
      <c r="O204" s="54">
        <v>0.27357923249244098</v>
      </c>
      <c r="P204" s="54">
        <v>0.55612609984973904</v>
      </c>
      <c r="Q204" s="54">
        <v>3.9715433671566901E-2</v>
      </c>
      <c r="R204" s="54">
        <v>0.40415846647869302</v>
      </c>
      <c r="S204" s="54">
        <v>0.28676463091698001</v>
      </c>
      <c r="T204" s="54">
        <v>0.63202514960051104</v>
      </c>
      <c r="U204" s="54">
        <v>8.1210219482508006E-2</v>
      </c>
      <c r="V204" s="54">
        <v>0.83587035899147299</v>
      </c>
      <c r="W204" s="54">
        <v>0.14122504796323701</v>
      </c>
      <c r="X204" s="54">
        <v>2.2904593045288999E-2</v>
      </c>
      <c r="Y204" s="54">
        <v>0.41510813947081299</v>
      </c>
      <c r="Z204" s="54">
        <v>0.57306780152356895</v>
      </c>
      <c r="AA204" s="54">
        <v>1.18240590056176E-2</v>
      </c>
      <c r="AB204" s="54">
        <v>1.39861010246241E-2</v>
      </c>
      <c r="AC204" s="54">
        <v>0.188356175299499</v>
      </c>
      <c r="AD204" s="54">
        <v>0.79765772367587595</v>
      </c>
      <c r="AE204" s="54">
        <v>0.332801950702172</v>
      </c>
      <c r="AF204" s="54">
        <v>0.43375386609120298</v>
      </c>
      <c r="AG204" s="317">
        <v>0.233444183206623</v>
      </c>
      <c r="AH204" s="220">
        <v>1.377</v>
      </c>
      <c r="AI204" s="220">
        <v>2.1850000000000001</v>
      </c>
      <c r="AJ204" s="221">
        <v>6.4850000000000003</v>
      </c>
      <c r="AK204" s="210">
        <v>1.208</v>
      </c>
      <c r="AL204" s="210">
        <v>2.1829999999999998</v>
      </c>
      <c r="AM204" s="210">
        <v>6.4729999999999999</v>
      </c>
      <c r="AN204" s="203"/>
      <c r="AO204" s="203"/>
      <c r="AP204" s="203"/>
      <c r="AQ204" s="203"/>
      <c r="AR204" s="203">
        <f t="shared" si="342"/>
        <v>0.69692727427599999</v>
      </c>
      <c r="AS204" s="203">
        <f t="shared" si="343"/>
        <v>0.8518</v>
      </c>
      <c r="AT204" s="203">
        <f t="shared" si="344"/>
        <v>1.041088886996</v>
      </c>
      <c r="AU204" s="203">
        <f t="shared" si="345"/>
        <v>1.8303545495219997</v>
      </c>
      <c r="AV204" s="203">
        <f t="shared" si="346"/>
        <v>2.2370999999999999</v>
      </c>
      <c r="AW204" s="203">
        <f t="shared" si="347"/>
        <v>2.7342333283619995</v>
      </c>
      <c r="AX204" s="203">
        <f t="shared" si="348"/>
        <v>4.4007545552340002</v>
      </c>
      <c r="AY204" s="203">
        <f t="shared" si="349"/>
        <v>5.3787000000000003</v>
      </c>
      <c r="AZ204" s="203">
        <f t="shared" si="350"/>
        <v>6.5739666547139999</v>
      </c>
      <c r="BB204" s="1" t="str">
        <f t="shared" si="357"/>
        <v>P</v>
      </c>
      <c r="BC204" s="1" t="str">
        <f t="shared" si="358"/>
        <v>NP</v>
      </c>
      <c r="BD204" s="1" t="str">
        <f t="shared" si="359"/>
        <v>NA</v>
      </c>
      <c r="BE204" s="1" t="str">
        <f t="shared" si="360"/>
        <v>NO</v>
      </c>
      <c r="BF204" s="1" t="str">
        <f t="shared" si="361"/>
        <v>NO</v>
      </c>
      <c r="BG204" s="1" t="str">
        <f t="shared" si="362"/>
        <v>NO</v>
      </c>
      <c r="BH204" s="1" t="str">
        <f t="shared" si="351"/>
        <v>NO</v>
      </c>
      <c r="BJ204" s="12">
        <v>4</v>
      </c>
      <c r="BK204" s="1" t="str">
        <f t="shared" si="363"/>
        <v>P</v>
      </c>
      <c r="BL204" s="1" t="str">
        <f t="shared" si="364"/>
        <v>NP</v>
      </c>
      <c r="BM204" s="1" t="str">
        <f t="shared" si="365"/>
        <v>NA</v>
      </c>
      <c r="BN204" s="1" t="str">
        <f t="shared" si="366"/>
        <v>NO</v>
      </c>
      <c r="BO204" s="1" t="str">
        <f t="shared" si="367"/>
        <v>NO</v>
      </c>
      <c r="BP204" s="1" t="str">
        <f t="shared" si="368"/>
        <v>NO</v>
      </c>
      <c r="BQ204" s="1" t="str">
        <f t="shared" si="369"/>
        <v>NO</v>
      </c>
      <c r="BS204" s="1" t="str">
        <f t="shared" si="370"/>
        <v>TN</v>
      </c>
      <c r="BT204" s="1" t="str">
        <f t="shared" si="371"/>
        <v>TP</v>
      </c>
      <c r="BU204" s="1" t="str">
        <f t="shared" si="372"/>
        <v>TN</v>
      </c>
      <c r="BV204" s="1" t="str">
        <f t="shared" si="373"/>
        <v>NO</v>
      </c>
      <c r="BW204" s="1" t="str">
        <f t="shared" si="374"/>
        <v>NO</v>
      </c>
      <c r="BX204" s="1" t="str">
        <f t="shared" si="375"/>
        <v>YES</v>
      </c>
      <c r="BY204" s="244" t="str">
        <f t="shared" si="376"/>
        <v>YES</v>
      </c>
      <c r="BZ204" s="244" t="str">
        <f t="shared" si="377"/>
        <v>NO</v>
      </c>
      <c r="CA204" s="244" t="str">
        <f t="shared" si="378"/>
        <v>NO</v>
      </c>
      <c r="CB204" s="244" t="str">
        <f t="shared" si="379"/>
        <v>NO</v>
      </c>
      <c r="CC204" s="244" t="str">
        <f t="shared" si="380"/>
        <v>NO</v>
      </c>
      <c r="CD204" s="244" t="str">
        <f t="shared" si="352"/>
        <v>NO</v>
      </c>
      <c r="CE204" s="1" t="str">
        <f t="shared" si="353"/>
        <v>NO</v>
      </c>
      <c r="CF204" s="1" t="str">
        <f t="shared" si="354"/>
        <v>NO</v>
      </c>
      <c r="CG204" s="1" t="str">
        <f t="shared" si="355"/>
        <v>NO</v>
      </c>
      <c r="CH204" s="1" t="str">
        <f t="shared" si="356"/>
        <v>NO</v>
      </c>
      <c r="CI204" s="244" t="str">
        <f t="shared" si="381"/>
        <v>NO</v>
      </c>
      <c r="CJ204" s="244" t="str">
        <f t="shared" si="382"/>
        <v>NO</v>
      </c>
      <c r="CK204" s="244" t="str">
        <f t="shared" si="383"/>
        <v>NO</v>
      </c>
      <c r="CL204" s="244" t="str">
        <f t="shared" si="384"/>
        <v>NO</v>
      </c>
      <c r="CM204" s="244" t="str">
        <f t="shared" si="385"/>
        <v>NO</v>
      </c>
      <c r="CN204" s="244" t="str">
        <f t="shared" si="386"/>
        <v>NO</v>
      </c>
      <c r="CO204" s="244" t="str">
        <f t="shared" si="387"/>
        <v>NO</v>
      </c>
      <c r="CP204" s="244" t="str">
        <f t="shared" si="388"/>
        <v>NO</v>
      </c>
      <c r="CQ204" s="244" t="str">
        <f t="shared" si="389"/>
        <v>NO</v>
      </c>
      <c r="CR204" s="244" t="str">
        <f t="shared" si="390"/>
        <v>NO</v>
      </c>
    </row>
    <row r="205" spans="1:96">
      <c r="A205" s="64"/>
      <c r="B205" s="15"/>
      <c r="C205" s="15"/>
      <c r="D205" s="15"/>
      <c r="E205" s="15"/>
      <c r="F205" s="15"/>
      <c r="G205" s="15"/>
      <c r="H205" s="65"/>
      <c r="I205" s="52" t="s">
        <v>43</v>
      </c>
      <c r="J205" s="54">
        <v>0.50744865226178604</v>
      </c>
      <c r="K205" s="54">
        <v>0.47626432551102899</v>
      </c>
      <c r="L205" s="54">
        <v>1.6287022227184301E-2</v>
      </c>
      <c r="M205" s="54">
        <v>0.74881830867176102</v>
      </c>
      <c r="N205" s="54">
        <v>0.24571708272332901</v>
      </c>
      <c r="O205" s="54">
        <v>5.4646086049096E-3</v>
      </c>
      <c r="P205" s="54">
        <v>0.85034055346322401</v>
      </c>
      <c r="Q205" s="54">
        <v>6.7839553879876599E-2</v>
      </c>
      <c r="R205" s="54">
        <v>8.1819892656898693E-2</v>
      </c>
      <c r="S205" s="54">
        <v>0.81145631270057805</v>
      </c>
      <c r="T205" s="54">
        <v>7.5273209063974805E-2</v>
      </c>
      <c r="U205" s="54">
        <v>0.113270478235447</v>
      </c>
      <c r="V205" s="54">
        <v>0.53401398272929301</v>
      </c>
      <c r="W205" s="54">
        <v>0.27674359097127099</v>
      </c>
      <c r="X205" s="54">
        <v>0.189242426299435</v>
      </c>
      <c r="Y205" s="54">
        <v>0.56104553994505602</v>
      </c>
      <c r="Z205" s="54">
        <v>0.16331125189131099</v>
      </c>
      <c r="AA205" s="54">
        <v>0.27564320816363103</v>
      </c>
      <c r="AB205" s="54">
        <v>0.27997871147340703</v>
      </c>
      <c r="AC205" s="54">
        <v>0.56910742294012595</v>
      </c>
      <c r="AD205" s="54">
        <v>0.150913865586466</v>
      </c>
      <c r="AE205" s="54">
        <v>0.90085486502263101</v>
      </c>
      <c r="AF205" s="54">
        <v>6.1603111989774702E-2</v>
      </c>
      <c r="AG205" s="317">
        <v>3.75420229875933E-2</v>
      </c>
      <c r="AH205" s="220">
        <v>0.92700000000000005</v>
      </c>
      <c r="AI205" s="220">
        <v>2.7559999999999998</v>
      </c>
      <c r="AJ205" s="221">
        <v>5.58</v>
      </c>
      <c r="AK205" s="210">
        <v>0.95099999999999996</v>
      </c>
      <c r="AL205" s="210">
        <v>2.714</v>
      </c>
      <c r="AM205" s="210">
        <v>5.48</v>
      </c>
      <c r="AN205" s="203"/>
      <c r="AO205" s="203"/>
      <c r="AP205" s="203"/>
      <c r="AQ205" s="203"/>
      <c r="AR205" s="203">
        <f t="shared" si="342"/>
        <v>0.69692727427599999</v>
      </c>
      <c r="AS205" s="203">
        <f t="shared" si="343"/>
        <v>0.8518</v>
      </c>
      <c r="AT205" s="203">
        <f t="shared" si="344"/>
        <v>1.041088886996</v>
      </c>
      <c r="AU205" s="203">
        <f t="shared" si="345"/>
        <v>1.8303545495219997</v>
      </c>
      <c r="AV205" s="203">
        <f t="shared" si="346"/>
        <v>2.2370999999999999</v>
      </c>
      <c r="AW205" s="203">
        <f t="shared" si="347"/>
        <v>2.7342333283619995</v>
      </c>
      <c r="AX205" s="203">
        <f t="shared" si="348"/>
        <v>4.4007545552340002</v>
      </c>
      <c r="AY205" s="203">
        <f t="shared" si="349"/>
        <v>5.3787000000000003</v>
      </c>
      <c r="AZ205" s="203">
        <f t="shared" si="350"/>
        <v>6.5739666547139999</v>
      </c>
      <c r="BB205" s="1" t="str">
        <f t="shared" si="357"/>
        <v>NA</v>
      </c>
      <c r="BC205" s="1" t="str">
        <f t="shared" si="358"/>
        <v>P</v>
      </c>
      <c r="BD205" s="1" t="str">
        <f t="shared" si="359"/>
        <v>NA</v>
      </c>
      <c r="BE205" s="1" t="str">
        <f t="shared" si="360"/>
        <v>NO</v>
      </c>
      <c r="BF205" s="1" t="str">
        <f t="shared" si="361"/>
        <v>NO</v>
      </c>
      <c r="BG205" s="1" t="str">
        <f t="shared" si="362"/>
        <v>NO</v>
      </c>
      <c r="BH205" s="1" t="str">
        <f t="shared" si="351"/>
        <v>NO</v>
      </c>
      <c r="BJ205" s="12">
        <v>9</v>
      </c>
      <c r="BK205" s="1" t="str">
        <f t="shared" si="363"/>
        <v>NA</v>
      </c>
      <c r="BL205" s="1" t="str">
        <f t="shared" si="364"/>
        <v>NA</v>
      </c>
      <c r="BM205" s="1" t="str">
        <f t="shared" si="365"/>
        <v>NA</v>
      </c>
      <c r="BN205" s="1" t="str">
        <f t="shared" si="366"/>
        <v>NO</v>
      </c>
      <c r="BO205" s="1" t="str">
        <f t="shared" si="367"/>
        <v>NO</v>
      </c>
      <c r="BP205" s="1" t="str">
        <f t="shared" si="368"/>
        <v>NO</v>
      </c>
      <c r="BQ205" s="1" t="str">
        <f t="shared" si="369"/>
        <v>YES</v>
      </c>
      <c r="BS205" s="1" t="str">
        <f t="shared" si="370"/>
        <v>TN</v>
      </c>
      <c r="BT205" s="1" t="str">
        <f t="shared" si="371"/>
        <v>TN</v>
      </c>
      <c r="BU205" s="1" t="str">
        <f t="shared" si="372"/>
        <v>TN</v>
      </c>
      <c r="BV205" s="1" t="str">
        <f t="shared" si="373"/>
        <v>NO</v>
      </c>
      <c r="BW205" s="1" t="str">
        <f t="shared" si="374"/>
        <v>NO</v>
      </c>
      <c r="BX205" s="1" t="str">
        <f t="shared" si="375"/>
        <v>NO</v>
      </c>
      <c r="BY205" s="244" t="str">
        <f t="shared" si="376"/>
        <v>YES</v>
      </c>
      <c r="BZ205" s="244" t="str">
        <f t="shared" si="377"/>
        <v>NO</v>
      </c>
      <c r="CA205" s="244" t="str">
        <f t="shared" si="378"/>
        <v>NO</v>
      </c>
      <c r="CB205" s="244" t="str">
        <f t="shared" si="379"/>
        <v>NO</v>
      </c>
      <c r="CC205" s="244" t="str">
        <f t="shared" si="380"/>
        <v>NO</v>
      </c>
      <c r="CD205" s="244" t="str">
        <f t="shared" si="352"/>
        <v>NO</v>
      </c>
      <c r="CE205" s="1" t="str">
        <f t="shared" si="353"/>
        <v>NO</v>
      </c>
      <c r="CF205" s="1" t="str">
        <f t="shared" si="354"/>
        <v>NO</v>
      </c>
      <c r="CG205" s="1" t="str">
        <f t="shared" si="355"/>
        <v>NO</v>
      </c>
      <c r="CH205" s="1" t="str">
        <f t="shared" si="356"/>
        <v>NO</v>
      </c>
      <c r="CI205" s="244" t="str">
        <f t="shared" si="381"/>
        <v>NO</v>
      </c>
      <c r="CJ205" s="244" t="str">
        <f t="shared" si="382"/>
        <v>NO</v>
      </c>
      <c r="CK205" s="244" t="str">
        <f t="shared" si="383"/>
        <v>NO</v>
      </c>
      <c r="CL205" s="244" t="str">
        <f t="shared" si="384"/>
        <v>NO</v>
      </c>
      <c r="CM205" s="244" t="str">
        <f t="shared" si="385"/>
        <v>NO</v>
      </c>
      <c r="CN205" s="244" t="str">
        <f t="shared" si="386"/>
        <v>NO</v>
      </c>
      <c r="CO205" s="244" t="str">
        <f t="shared" si="387"/>
        <v>NO</v>
      </c>
      <c r="CP205" s="244" t="str">
        <f t="shared" si="388"/>
        <v>NO</v>
      </c>
      <c r="CQ205" s="244" t="str">
        <f t="shared" si="389"/>
        <v>NO</v>
      </c>
      <c r="CR205" s="244" t="str">
        <f t="shared" si="390"/>
        <v>NO</v>
      </c>
    </row>
    <row r="206" spans="1:96">
      <c r="A206" s="64"/>
      <c r="B206" s="15"/>
      <c r="C206" s="15"/>
      <c r="D206" s="15"/>
      <c r="E206" s="15"/>
      <c r="F206" s="15"/>
      <c r="G206" s="15"/>
      <c r="H206" s="65"/>
      <c r="I206" s="52" t="s">
        <v>45</v>
      </c>
      <c r="J206" s="54">
        <v>0.78767716289199496</v>
      </c>
      <c r="K206" s="54">
        <v>0.18866287249575001</v>
      </c>
      <c r="L206" s="54">
        <v>2.3659964612254E-2</v>
      </c>
      <c r="M206" s="54">
        <v>0.71127901545361405</v>
      </c>
      <c r="N206" s="54">
        <v>5.0393118110522397E-2</v>
      </c>
      <c r="O206" s="54">
        <v>0.23832786643586301</v>
      </c>
      <c r="P206" s="54">
        <v>0.23534909911789301</v>
      </c>
      <c r="Q206" s="54">
        <v>0.17533296797279599</v>
      </c>
      <c r="R206" s="54">
        <v>0.58931793290930901</v>
      </c>
      <c r="S206" s="54">
        <v>0.35265144934292197</v>
      </c>
      <c r="T206" s="54">
        <v>0.47761603519464002</v>
      </c>
      <c r="U206" s="54">
        <v>0.16973251546243701</v>
      </c>
      <c r="V206" s="54">
        <v>2.17090621899255E-2</v>
      </c>
      <c r="W206" s="54">
        <v>0.29568893893592402</v>
      </c>
      <c r="X206" s="54">
        <v>0.68260199887414896</v>
      </c>
      <c r="Y206" s="54">
        <v>0.75920374624119702</v>
      </c>
      <c r="Z206" s="54">
        <v>0.20766216936356799</v>
      </c>
      <c r="AA206" s="54">
        <v>3.3134084395234201E-2</v>
      </c>
      <c r="AB206" s="54">
        <v>0.67251139654042802</v>
      </c>
      <c r="AC206" s="54">
        <v>0.30214953506667203</v>
      </c>
      <c r="AD206" s="54">
        <v>2.5339068392898699E-2</v>
      </c>
      <c r="AE206" s="54">
        <v>0.99232763000982005</v>
      </c>
      <c r="AF206" s="54">
        <v>1.4557527809249101E-3</v>
      </c>
      <c r="AG206" s="317">
        <v>6.2166172092547002E-3</v>
      </c>
      <c r="AH206" s="220">
        <v>1.5529999999999999</v>
      </c>
      <c r="AI206" s="220">
        <v>2.9980000000000002</v>
      </c>
      <c r="AJ206" s="221">
        <v>5.327</v>
      </c>
      <c r="AK206" s="210">
        <v>1.55</v>
      </c>
      <c r="AL206" s="210">
        <v>3.0379999999999998</v>
      </c>
      <c r="AM206" s="210">
        <v>5.3929999999999998</v>
      </c>
      <c r="AN206" s="203"/>
      <c r="AO206" s="203"/>
      <c r="AP206" s="203"/>
      <c r="AQ206" s="203"/>
      <c r="AR206" s="203">
        <f t="shared" si="342"/>
        <v>0.69692727427599999</v>
      </c>
      <c r="AS206" s="203">
        <f t="shared" si="343"/>
        <v>0.8518</v>
      </c>
      <c r="AT206" s="203">
        <f t="shared" si="344"/>
        <v>1.041088886996</v>
      </c>
      <c r="AU206" s="203">
        <f t="shared" si="345"/>
        <v>1.8303545495219997</v>
      </c>
      <c r="AV206" s="203">
        <f t="shared" si="346"/>
        <v>2.2370999999999999</v>
      </c>
      <c r="AW206" s="203">
        <f t="shared" si="347"/>
        <v>2.7342333283619995</v>
      </c>
      <c r="AX206" s="203">
        <f t="shared" si="348"/>
        <v>4.4007545552340002</v>
      </c>
      <c r="AY206" s="203">
        <f t="shared" si="349"/>
        <v>5.3787000000000003</v>
      </c>
      <c r="AZ206" s="203">
        <f t="shared" si="350"/>
        <v>6.5739666547139999</v>
      </c>
      <c r="BB206" s="1" t="str">
        <f t="shared" si="357"/>
        <v>P</v>
      </c>
      <c r="BC206" s="1" t="str">
        <f t="shared" si="358"/>
        <v>P</v>
      </c>
      <c r="BD206" s="1" t="str">
        <f t="shared" si="359"/>
        <v>NP</v>
      </c>
      <c r="BE206" s="1" t="str">
        <f t="shared" si="360"/>
        <v>NO</v>
      </c>
      <c r="BF206" s="1" t="str">
        <f t="shared" si="361"/>
        <v>NO</v>
      </c>
      <c r="BG206" s="1" t="str">
        <f t="shared" si="362"/>
        <v>NO</v>
      </c>
      <c r="BH206" s="1" t="str">
        <f t="shared" si="351"/>
        <v>NO</v>
      </c>
      <c r="BJ206" s="12">
        <v>20</v>
      </c>
      <c r="BK206" s="1" t="str">
        <f t="shared" si="363"/>
        <v>P</v>
      </c>
      <c r="BL206" s="1" t="str">
        <f t="shared" si="364"/>
        <v>P</v>
      </c>
      <c r="BM206" s="1" t="str">
        <f t="shared" si="365"/>
        <v>NA</v>
      </c>
      <c r="BN206" s="1" t="str">
        <f t="shared" si="366"/>
        <v>NO</v>
      </c>
      <c r="BO206" s="1" t="str">
        <f t="shared" si="367"/>
        <v>NO</v>
      </c>
      <c r="BP206" s="1" t="str">
        <f t="shared" si="368"/>
        <v>NO</v>
      </c>
      <c r="BQ206" s="1" t="str">
        <f t="shared" si="369"/>
        <v>NO</v>
      </c>
      <c r="BS206" s="1" t="str">
        <f t="shared" si="370"/>
        <v>TN</v>
      </c>
      <c r="BT206" s="1" t="str">
        <f t="shared" si="371"/>
        <v>TN</v>
      </c>
      <c r="BU206" s="1" t="str">
        <f t="shared" si="372"/>
        <v>FP</v>
      </c>
      <c r="BV206" s="1" t="str">
        <f t="shared" si="373"/>
        <v>NO</v>
      </c>
      <c r="BW206" s="1" t="str">
        <f t="shared" si="374"/>
        <v>NO</v>
      </c>
      <c r="BX206" s="1" t="str">
        <f t="shared" si="375"/>
        <v>NO</v>
      </c>
      <c r="BY206" s="244" t="str">
        <f t="shared" si="376"/>
        <v>YES</v>
      </c>
      <c r="BZ206" s="244" t="str">
        <f t="shared" si="377"/>
        <v>NO</v>
      </c>
      <c r="CA206" s="244" t="str">
        <f t="shared" si="378"/>
        <v>NO</v>
      </c>
      <c r="CB206" s="244" t="str">
        <f t="shared" si="379"/>
        <v>NO</v>
      </c>
      <c r="CC206" s="244" t="str">
        <f t="shared" si="380"/>
        <v>NO</v>
      </c>
      <c r="CD206" s="244" t="str">
        <f t="shared" si="352"/>
        <v>YES</v>
      </c>
      <c r="CE206" s="1" t="str">
        <f t="shared" si="353"/>
        <v>NO</v>
      </c>
      <c r="CF206" s="1" t="str">
        <f t="shared" si="354"/>
        <v>NO</v>
      </c>
      <c r="CG206" s="1" t="str">
        <f t="shared" si="355"/>
        <v>NO</v>
      </c>
      <c r="CH206" s="1" t="str">
        <f t="shared" si="356"/>
        <v>YES</v>
      </c>
      <c r="CI206" s="244" t="str">
        <f t="shared" si="381"/>
        <v>NO</v>
      </c>
      <c r="CJ206" s="244" t="str">
        <f t="shared" si="382"/>
        <v>NO</v>
      </c>
      <c r="CK206" s="244" t="str">
        <f t="shared" si="383"/>
        <v>NO</v>
      </c>
      <c r="CL206" s="244" t="str">
        <f t="shared" si="384"/>
        <v>NO</v>
      </c>
      <c r="CM206" s="244" t="str">
        <f t="shared" si="385"/>
        <v>NO</v>
      </c>
      <c r="CN206" s="244" t="str">
        <f t="shared" si="386"/>
        <v>YES</v>
      </c>
      <c r="CO206" s="244" t="str">
        <f t="shared" si="387"/>
        <v>NO</v>
      </c>
      <c r="CP206" s="244" t="str">
        <f t="shared" si="388"/>
        <v>NO</v>
      </c>
      <c r="CQ206" s="244" t="str">
        <f t="shared" si="389"/>
        <v>NO</v>
      </c>
      <c r="CR206" s="244" t="str">
        <f t="shared" si="390"/>
        <v>YES</v>
      </c>
    </row>
    <row r="207" spans="1:96">
      <c r="A207" s="64"/>
      <c r="B207" s="15"/>
      <c r="C207" s="15"/>
      <c r="D207" s="15"/>
      <c r="E207" s="15"/>
      <c r="F207" s="15"/>
      <c r="G207" s="15"/>
      <c r="H207" s="65"/>
      <c r="I207" s="52" t="s">
        <v>44</v>
      </c>
      <c r="J207" s="54">
        <v>0.92453465968166004</v>
      </c>
      <c r="K207" s="54">
        <v>2.6404113943368598E-2</v>
      </c>
      <c r="L207" s="54">
        <v>4.9061226374970603E-2</v>
      </c>
      <c r="M207" s="54">
        <v>0.473064293939714</v>
      </c>
      <c r="N207" s="54">
        <v>0.10136268474900199</v>
      </c>
      <c r="O207" s="54">
        <v>0.425573021311282</v>
      </c>
      <c r="P207" s="54">
        <v>0.62115542738579799</v>
      </c>
      <c r="Q207" s="54">
        <v>4.98685370873337E-2</v>
      </c>
      <c r="R207" s="54">
        <v>0.32897603552686699</v>
      </c>
      <c r="S207" s="54">
        <v>0.36226927758395999</v>
      </c>
      <c r="T207" s="54">
        <v>0.61327309632509697</v>
      </c>
      <c r="U207" s="54">
        <v>2.4457626090941501E-2</v>
      </c>
      <c r="V207" s="54">
        <v>0.78801891859315099</v>
      </c>
      <c r="W207" s="54">
        <v>0.119061497860919</v>
      </c>
      <c r="X207" s="54">
        <v>9.2919583545929593E-2</v>
      </c>
      <c r="Y207" s="54">
        <v>0.45942207703603999</v>
      </c>
      <c r="Z207" s="54">
        <v>0.415881809869938</v>
      </c>
      <c r="AA207" s="54">
        <v>0.124696113094021</v>
      </c>
      <c r="AB207" s="54">
        <v>0.35056312802933898</v>
      </c>
      <c r="AC207" s="54">
        <v>0.58821486018095603</v>
      </c>
      <c r="AD207" s="54">
        <v>6.1222011789704101E-2</v>
      </c>
      <c r="AE207" s="54">
        <v>0.13786507391832101</v>
      </c>
      <c r="AF207" s="54">
        <v>0.801756180760545</v>
      </c>
      <c r="AG207" s="317">
        <v>6.0378745321132597E-2</v>
      </c>
      <c r="AH207" s="220">
        <v>1.167</v>
      </c>
      <c r="AI207" s="220">
        <v>2.4849999999999999</v>
      </c>
      <c r="AJ207" s="221">
        <v>5.45</v>
      </c>
      <c r="AK207" s="210">
        <v>1.2090000000000001</v>
      </c>
      <c r="AL207" s="210">
        <v>2.492</v>
      </c>
      <c r="AM207" s="210">
        <v>5.4260000000000002</v>
      </c>
      <c r="AN207" s="203"/>
      <c r="AO207" s="203"/>
      <c r="AP207" s="203"/>
      <c r="AQ207" s="203"/>
      <c r="AR207" s="203">
        <f t="shared" si="342"/>
        <v>0.69692727427599999</v>
      </c>
      <c r="AS207" s="203">
        <f t="shared" si="343"/>
        <v>0.8518</v>
      </c>
      <c r="AT207" s="203">
        <f t="shared" si="344"/>
        <v>1.041088886996</v>
      </c>
      <c r="AU207" s="203">
        <f t="shared" si="345"/>
        <v>1.8303545495219997</v>
      </c>
      <c r="AV207" s="203">
        <f t="shared" si="346"/>
        <v>2.2370999999999999</v>
      </c>
      <c r="AW207" s="203">
        <f t="shared" si="347"/>
        <v>2.7342333283619995</v>
      </c>
      <c r="AX207" s="203">
        <f t="shared" si="348"/>
        <v>4.4007545552340002</v>
      </c>
      <c r="AY207" s="203">
        <f t="shared" si="349"/>
        <v>5.3787000000000003</v>
      </c>
      <c r="AZ207" s="203">
        <f t="shared" si="350"/>
        <v>6.5739666547139999</v>
      </c>
      <c r="BB207" s="1" t="str">
        <f t="shared" si="357"/>
        <v>P</v>
      </c>
      <c r="BC207" s="1" t="str">
        <f t="shared" si="358"/>
        <v>NA</v>
      </c>
      <c r="BD207" s="1" t="str">
        <f t="shared" si="359"/>
        <v>NA</v>
      </c>
      <c r="BE207" s="1" t="str">
        <f t="shared" si="360"/>
        <v>NO</v>
      </c>
      <c r="BF207" s="1" t="str">
        <f t="shared" si="361"/>
        <v>NO</v>
      </c>
      <c r="BG207" s="1" t="str">
        <f t="shared" si="362"/>
        <v>NO</v>
      </c>
      <c r="BH207" s="1" t="str">
        <f t="shared" si="351"/>
        <v>NO</v>
      </c>
      <c r="BJ207" s="12">
        <v>13</v>
      </c>
      <c r="BK207" s="1" t="str">
        <f t="shared" si="363"/>
        <v>P</v>
      </c>
      <c r="BL207" s="1" t="str">
        <f t="shared" si="364"/>
        <v>NA</v>
      </c>
      <c r="BM207" s="1" t="str">
        <f t="shared" si="365"/>
        <v>NA</v>
      </c>
      <c r="BN207" s="1" t="str">
        <f t="shared" si="366"/>
        <v>NO</v>
      </c>
      <c r="BO207" s="1" t="str">
        <f t="shared" si="367"/>
        <v>NO</v>
      </c>
      <c r="BP207" s="1" t="str">
        <f t="shared" si="368"/>
        <v>NO</v>
      </c>
      <c r="BQ207" s="1" t="str">
        <f t="shared" si="369"/>
        <v>NO</v>
      </c>
      <c r="BS207" s="1" t="str">
        <f t="shared" si="370"/>
        <v>TN</v>
      </c>
      <c r="BT207" s="1" t="str">
        <f t="shared" si="371"/>
        <v>TN</v>
      </c>
      <c r="BU207" s="1" t="str">
        <f t="shared" si="372"/>
        <v>TN</v>
      </c>
      <c r="BV207" s="1" t="str">
        <f t="shared" si="373"/>
        <v>NO</v>
      </c>
      <c r="BW207" s="1" t="str">
        <f t="shared" si="374"/>
        <v>NO</v>
      </c>
      <c r="BX207" s="1" t="str">
        <f t="shared" si="375"/>
        <v>NO</v>
      </c>
      <c r="BY207" s="244" t="str">
        <f t="shared" si="376"/>
        <v>YES</v>
      </c>
      <c r="BZ207" s="244" t="str">
        <f t="shared" si="377"/>
        <v>NO</v>
      </c>
      <c r="CA207" s="244" t="str">
        <f t="shared" si="378"/>
        <v>NO</v>
      </c>
      <c r="CB207" s="244" t="str">
        <f t="shared" si="379"/>
        <v>NO</v>
      </c>
      <c r="CC207" s="244" t="str">
        <f t="shared" si="380"/>
        <v>NO</v>
      </c>
      <c r="CD207" s="244" t="str">
        <f t="shared" si="352"/>
        <v>NO</v>
      </c>
      <c r="CE207" s="1" t="str">
        <f t="shared" si="353"/>
        <v>NO</v>
      </c>
      <c r="CF207" s="1" t="str">
        <f t="shared" si="354"/>
        <v>NO</v>
      </c>
      <c r="CG207" s="1" t="str">
        <f t="shared" si="355"/>
        <v>NO</v>
      </c>
      <c r="CH207" s="1" t="str">
        <f t="shared" si="356"/>
        <v>NO</v>
      </c>
      <c r="CI207" s="244" t="str">
        <f t="shared" si="381"/>
        <v>NO</v>
      </c>
      <c r="CJ207" s="244" t="str">
        <f t="shared" si="382"/>
        <v>NO</v>
      </c>
      <c r="CK207" s="244" t="str">
        <f t="shared" si="383"/>
        <v>NO</v>
      </c>
      <c r="CL207" s="244" t="str">
        <f t="shared" si="384"/>
        <v>NO</v>
      </c>
      <c r="CM207" s="244" t="str">
        <f t="shared" si="385"/>
        <v>NO</v>
      </c>
      <c r="CN207" s="244" t="str">
        <f t="shared" si="386"/>
        <v>NO</v>
      </c>
      <c r="CO207" s="244" t="str">
        <f t="shared" si="387"/>
        <v>NO</v>
      </c>
      <c r="CP207" s="244" t="str">
        <f t="shared" si="388"/>
        <v>NO</v>
      </c>
      <c r="CQ207" s="244" t="str">
        <f t="shared" si="389"/>
        <v>NO</v>
      </c>
      <c r="CR207" s="244" t="str">
        <f t="shared" si="390"/>
        <v>NO</v>
      </c>
    </row>
    <row r="208" spans="1:96">
      <c r="A208" s="64"/>
      <c r="B208" s="15"/>
      <c r="C208" s="15"/>
      <c r="D208" s="15"/>
      <c r="E208" s="15"/>
      <c r="F208" s="15"/>
      <c r="G208" s="15"/>
      <c r="H208" s="65"/>
      <c r="I208" s="52" t="s">
        <v>20</v>
      </c>
      <c r="J208" s="54">
        <v>0.50744865226178604</v>
      </c>
      <c r="K208" s="54">
        <v>0.47626432551102899</v>
      </c>
      <c r="L208" s="54">
        <v>1.6287022227184301E-2</v>
      </c>
      <c r="M208" s="54">
        <v>0.74881830867176102</v>
      </c>
      <c r="N208" s="54">
        <v>0.24571708272332901</v>
      </c>
      <c r="O208" s="54">
        <v>5.4646086049096E-3</v>
      </c>
      <c r="P208" s="54">
        <v>0.85034055346322401</v>
      </c>
      <c r="Q208" s="54">
        <v>6.7839553879876599E-2</v>
      </c>
      <c r="R208" s="54">
        <v>8.1819892656898693E-2</v>
      </c>
      <c r="S208" s="54">
        <v>0.96022281909871199</v>
      </c>
      <c r="T208" s="54">
        <v>2.23964733051326E-2</v>
      </c>
      <c r="U208" s="54">
        <v>1.7380707596154499E-2</v>
      </c>
      <c r="V208" s="54">
        <v>0.347155718337744</v>
      </c>
      <c r="W208" s="54">
        <v>0.15074970905468299</v>
      </c>
      <c r="X208" s="54">
        <v>0.50209457260757095</v>
      </c>
      <c r="Y208" s="54">
        <v>0.52443096410356904</v>
      </c>
      <c r="Z208" s="54">
        <v>0.22954664494333901</v>
      </c>
      <c r="AA208" s="54">
        <v>0.246022390953091</v>
      </c>
      <c r="AB208" s="54">
        <v>0.42715573868793799</v>
      </c>
      <c r="AC208" s="54">
        <v>3.5015215174358698E-3</v>
      </c>
      <c r="AD208" s="54">
        <v>0.56934273979462502</v>
      </c>
      <c r="AE208" s="54">
        <v>0.57798423009702604</v>
      </c>
      <c r="AF208" s="54">
        <v>0.21167021638790501</v>
      </c>
      <c r="AG208" s="317">
        <v>0.21034555351506801</v>
      </c>
      <c r="AH208" s="220">
        <v>0.79400000000000004</v>
      </c>
      <c r="AI208" s="220">
        <v>3.0390000000000001</v>
      </c>
      <c r="AJ208" s="221">
        <v>6.125</v>
      </c>
      <c r="AK208" s="210">
        <v>0.80500000000000005</v>
      </c>
      <c r="AL208" s="210">
        <v>3.0739999999999998</v>
      </c>
      <c r="AM208" s="210">
        <v>6.2229999999999999</v>
      </c>
      <c r="AN208" s="203"/>
      <c r="AO208" s="203"/>
      <c r="AP208" s="203"/>
      <c r="AQ208" s="203"/>
      <c r="AR208" s="203">
        <f t="shared" si="342"/>
        <v>0.69692727427599999</v>
      </c>
      <c r="AS208" s="203">
        <f t="shared" si="343"/>
        <v>0.8518</v>
      </c>
      <c r="AT208" s="203">
        <f t="shared" si="344"/>
        <v>1.041088886996</v>
      </c>
      <c r="AU208" s="203">
        <f t="shared" si="345"/>
        <v>1.8303545495219997</v>
      </c>
      <c r="AV208" s="203">
        <f t="shared" si="346"/>
        <v>2.2370999999999999</v>
      </c>
      <c r="AW208" s="203">
        <f t="shared" si="347"/>
        <v>2.7342333283619995</v>
      </c>
      <c r="AX208" s="203">
        <f t="shared" si="348"/>
        <v>4.4007545552340002</v>
      </c>
      <c r="AY208" s="203">
        <f t="shared" si="349"/>
        <v>5.3787000000000003</v>
      </c>
      <c r="AZ208" s="203">
        <f t="shared" si="350"/>
        <v>6.5739666547139999</v>
      </c>
      <c r="BB208" s="1" t="str">
        <f t="shared" si="357"/>
        <v>NP</v>
      </c>
      <c r="BC208" s="1" t="str">
        <f t="shared" si="358"/>
        <v>P</v>
      </c>
      <c r="BD208" s="1" t="str">
        <f t="shared" si="359"/>
        <v>NA</v>
      </c>
      <c r="BE208" s="1" t="str">
        <f t="shared" si="360"/>
        <v>NO</v>
      </c>
      <c r="BF208" s="1" t="str">
        <f t="shared" si="361"/>
        <v>NO</v>
      </c>
      <c r="BG208" s="1" t="str">
        <f t="shared" si="362"/>
        <v>NO</v>
      </c>
      <c r="BH208" s="1" t="str">
        <f t="shared" si="351"/>
        <v>NO</v>
      </c>
      <c r="BJ208" s="12">
        <v>122</v>
      </c>
      <c r="BK208" s="1" t="str">
        <f t="shared" si="363"/>
        <v>NP</v>
      </c>
      <c r="BL208" s="1" t="str">
        <f t="shared" si="364"/>
        <v>P</v>
      </c>
      <c r="BM208" s="1" t="str">
        <f t="shared" si="365"/>
        <v>NA</v>
      </c>
      <c r="BN208" s="1" t="str">
        <f t="shared" si="366"/>
        <v>NO</v>
      </c>
      <c r="BO208" s="1" t="str">
        <f t="shared" si="367"/>
        <v>NO</v>
      </c>
      <c r="BP208" s="1" t="str">
        <f t="shared" si="368"/>
        <v>NO</v>
      </c>
      <c r="BQ208" s="1" t="str">
        <f t="shared" si="369"/>
        <v>NO</v>
      </c>
      <c r="BS208" s="1" t="str">
        <f t="shared" si="370"/>
        <v>TP</v>
      </c>
      <c r="BT208" s="1" t="str">
        <f t="shared" si="371"/>
        <v>TN</v>
      </c>
      <c r="BU208" s="1" t="str">
        <f t="shared" si="372"/>
        <v>TN</v>
      </c>
      <c r="BV208" s="1" t="str">
        <f t="shared" si="373"/>
        <v>NO</v>
      </c>
      <c r="BW208" s="1" t="str">
        <f t="shared" si="374"/>
        <v>NO</v>
      </c>
      <c r="BX208" s="1" t="str">
        <f t="shared" si="375"/>
        <v>YES</v>
      </c>
      <c r="BY208" s="244" t="str">
        <f t="shared" si="376"/>
        <v>YES</v>
      </c>
      <c r="BZ208" s="244" t="str">
        <f t="shared" si="377"/>
        <v>NO</v>
      </c>
      <c r="CA208" s="244" t="str">
        <f t="shared" si="378"/>
        <v>NO</v>
      </c>
      <c r="CB208" s="244" t="str">
        <f t="shared" si="379"/>
        <v>NO</v>
      </c>
      <c r="CC208" s="244" t="str">
        <f t="shared" si="380"/>
        <v>NO</v>
      </c>
      <c r="CD208" s="244" t="str">
        <f t="shared" si="352"/>
        <v>NO</v>
      </c>
      <c r="CE208" s="1" t="str">
        <f t="shared" si="353"/>
        <v>NO</v>
      </c>
      <c r="CF208" s="1" t="str">
        <f t="shared" si="354"/>
        <v>NO</v>
      </c>
      <c r="CG208" s="1" t="str">
        <f t="shared" si="355"/>
        <v>NO</v>
      </c>
      <c r="CH208" s="1" t="str">
        <f t="shared" si="356"/>
        <v>NO</v>
      </c>
      <c r="CI208" s="244" t="str">
        <f t="shared" si="381"/>
        <v>NO</v>
      </c>
      <c r="CJ208" s="244" t="str">
        <f t="shared" si="382"/>
        <v>NO</v>
      </c>
      <c r="CK208" s="244" t="str">
        <f t="shared" si="383"/>
        <v>NO</v>
      </c>
      <c r="CL208" s="244" t="str">
        <f t="shared" si="384"/>
        <v>NO</v>
      </c>
      <c r="CM208" s="244" t="str">
        <f t="shared" si="385"/>
        <v>NO</v>
      </c>
      <c r="CN208" s="244" t="str">
        <f t="shared" si="386"/>
        <v>NO</v>
      </c>
      <c r="CO208" s="244" t="str">
        <f t="shared" si="387"/>
        <v>NO</v>
      </c>
      <c r="CP208" s="244" t="str">
        <f t="shared" si="388"/>
        <v>NO</v>
      </c>
      <c r="CQ208" s="244" t="str">
        <f t="shared" si="389"/>
        <v>NO</v>
      </c>
      <c r="CR208" s="244" t="str">
        <f t="shared" si="390"/>
        <v>NO</v>
      </c>
    </row>
    <row r="209" spans="1:96">
      <c r="A209" s="64"/>
      <c r="B209" s="15"/>
      <c r="C209" s="15"/>
      <c r="D209" s="15"/>
      <c r="E209" s="15"/>
      <c r="F209" s="15"/>
      <c r="G209" s="15"/>
      <c r="H209" s="65"/>
      <c r="I209" s="52" t="s">
        <v>32</v>
      </c>
      <c r="J209" s="54">
        <v>0.96636910643621998</v>
      </c>
      <c r="K209" s="54">
        <v>5.5770326604447302E-3</v>
      </c>
      <c r="L209" s="54">
        <v>2.8053860903335202E-2</v>
      </c>
      <c r="M209" s="54">
        <v>0.46653367643986499</v>
      </c>
      <c r="N209" s="54">
        <v>0.21765419145095499</v>
      </c>
      <c r="O209" s="54">
        <v>0.31581213210917802</v>
      </c>
      <c r="P209" s="54">
        <v>0.240249758104677</v>
      </c>
      <c r="Q209" s="54">
        <v>0.13795151169630601</v>
      </c>
      <c r="R209" s="54">
        <v>0.62179873019901499</v>
      </c>
      <c r="S209" s="54">
        <v>0.93066271109168996</v>
      </c>
      <c r="T209" s="54">
        <v>2.7271871857556602E-2</v>
      </c>
      <c r="U209" s="54">
        <v>4.20654170507525E-2</v>
      </c>
      <c r="V209" s="54">
        <v>0.84424959086028994</v>
      </c>
      <c r="W209" s="54">
        <v>8.3642245889807496E-2</v>
      </c>
      <c r="X209" s="54">
        <v>7.2108163249902504E-2</v>
      </c>
      <c r="Y209" s="54">
        <v>0.29541488262717303</v>
      </c>
      <c r="Z209" s="54">
        <v>0.64475919656370895</v>
      </c>
      <c r="AA209" s="54">
        <v>5.9825920809116702E-2</v>
      </c>
      <c r="AB209" s="54">
        <v>0.86548365011815398</v>
      </c>
      <c r="AC209" s="54">
        <v>3.5704087786308202E-2</v>
      </c>
      <c r="AD209" s="54">
        <v>9.8812262095537604E-2</v>
      </c>
      <c r="AE209" s="54">
        <v>0.910019960079676</v>
      </c>
      <c r="AF209" s="54">
        <v>1.21957593361694E-2</v>
      </c>
      <c r="AG209" s="317">
        <v>7.7784280584154097E-2</v>
      </c>
      <c r="AH209" s="220">
        <v>1.667</v>
      </c>
      <c r="AI209" s="220">
        <v>2.4420000000000002</v>
      </c>
      <c r="AJ209" s="221">
        <v>5.601</v>
      </c>
      <c r="AK209" s="210">
        <v>1.6990000000000001</v>
      </c>
      <c r="AL209" s="210">
        <v>2.5609999999999999</v>
      </c>
      <c r="AM209" s="210">
        <v>5.7329999999999997</v>
      </c>
      <c r="AN209" s="203"/>
      <c r="AO209" s="203"/>
      <c r="AP209" s="203"/>
      <c r="AQ209" s="203"/>
      <c r="AR209" s="203">
        <f t="shared" si="342"/>
        <v>0.69692727427599999</v>
      </c>
      <c r="AS209" s="203">
        <f t="shared" si="343"/>
        <v>0.8518</v>
      </c>
      <c r="AT209" s="203">
        <f t="shared" si="344"/>
        <v>1.041088886996</v>
      </c>
      <c r="AU209" s="203">
        <f t="shared" si="345"/>
        <v>1.8303545495219997</v>
      </c>
      <c r="AV209" s="203">
        <f t="shared" si="346"/>
        <v>2.2370999999999999</v>
      </c>
      <c r="AW209" s="203">
        <f t="shared" si="347"/>
        <v>2.7342333283619995</v>
      </c>
      <c r="AX209" s="203">
        <f t="shared" si="348"/>
        <v>4.4007545552340002</v>
      </c>
      <c r="AY209" s="203">
        <f t="shared" si="349"/>
        <v>5.3787000000000003</v>
      </c>
      <c r="AZ209" s="203">
        <f t="shared" si="350"/>
        <v>6.5739666547139999</v>
      </c>
      <c r="BB209" s="1" t="str">
        <f t="shared" si="357"/>
        <v>P</v>
      </c>
      <c r="BC209" s="1" t="str">
        <f t="shared" si="358"/>
        <v>NA</v>
      </c>
      <c r="BD209" s="1" t="str">
        <f t="shared" si="359"/>
        <v>NA</v>
      </c>
      <c r="BE209" s="1" t="str">
        <f t="shared" si="360"/>
        <v>NO</v>
      </c>
      <c r="BF209" s="1" t="str">
        <f t="shared" si="361"/>
        <v>NO</v>
      </c>
      <c r="BG209" s="1" t="str">
        <f t="shared" si="362"/>
        <v>NO</v>
      </c>
      <c r="BH209" s="1" t="str">
        <f t="shared" si="351"/>
        <v>NO</v>
      </c>
      <c r="BJ209" s="12">
        <v>6</v>
      </c>
      <c r="BK209" s="1" t="str">
        <f t="shared" si="363"/>
        <v>P</v>
      </c>
      <c r="BL209" s="1" t="str">
        <f t="shared" si="364"/>
        <v>NA</v>
      </c>
      <c r="BM209" s="1" t="str">
        <f t="shared" si="365"/>
        <v>NA</v>
      </c>
      <c r="BN209" s="1" t="str">
        <f t="shared" si="366"/>
        <v>NO</v>
      </c>
      <c r="BO209" s="1" t="str">
        <f t="shared" si="367"/>
        <v>NO</v>
      </c>
      <c r="BP209" s="1" t="str">
        <f t="shared" si="368"/>
        <v>NO</v>
      </c>
      <c r="BQ209" s="1" t="str">
        <f t="shared" si="369"/>
        <v>NO</v>
      </c>
      <c r="BS209" s="1" t="str">
        <f t="shared" si="370"/>
        <v>TN</v>
      </c>
      <c r="BT209" s="1" t="str">
        <f t="shared" si="371"/>
        <v>TN</v>
      </c>
      <c r="BU209" s="1" t="str">
        <f t="shared" si="372"/>
        <v>TN</v>
      </c>
      <c r="BV209" s="1" t="str">
        <f t="shared" si="373"/>
        <v>NO</v>
      </c>
      <c r="BW209" s="1" t="str">
        <f t="shared" si="374"/>
        <v>NO</v>
      </c>
      <c r="BX209" s="1" t="str">
        <f t="shared" si="375"/>
        <v>NO</v>
      </c>
      <c r="BY209" s="244" t="str">
        <f t="shared" si="376"/>
        <v>YES</v>
      </c>
      <c r="BZ209" s="244" t="str">
        <f t="shared" si="377"/>
        <v>NO</v>
      </c>
      <c r="CA209" s="244" t="str">
        <f t="shared" si="378"/>
        <v>NO</v>
      </c>
      <c r="CB209" s="244" t="str">
        <f t="shared" si="379"/>
        <v>NO</v>
      </c>
      <c r="CC209" s="244" t="str">
        <f t="shared" si="380"/>
        <v>NO</v>
      </c>
      <c r="CD209" s="244" t="str">
        <f t="shared" si="352"/>
        <v>NO</v>
      </c>
      <c r="CE209" s="1" t="str">
        <f t="shared" si="353"/>
        <v>NO</v>
      </c>
      <c r="CF209" s="1" t="str">
        <f t="shared" si="354"/>
        <v>NO</v>
      </c>
      <c r="CG209" s="1" t="str">
        <f t="shared" si="355"/>
        <v>NO</v>
      </c>
      <c r="CH209" s="1" t="str">
        <f t="shared" si="356"/>
        <v>NO</v>
      </c>
      <c r="CI209" s="244" t="str">
        <f t="shared" si="381"/>
        <v>NO</v>
      </c>
      <c r="CJ209" s="244" t="str">
        <f t="shared" si="382"/>
        <v>NO</v>
      </c>
      <c r="CK209" s="244" t="str">
        <f t="shared" si="383"/>
        <v>NO</v>
      </c>
      <c r="CL209" s="244" t="str">
        <f t="shared" si="384"/>
        <v>NO</v>
      </c>
      <c r="CM209" s="244" t="str">
        <f t="shared" si="385"/>
        <v>NO</v>
      </c>
      <c r="CN209" s="244" t="str">
        <f t="shared" si="386"/>
        <v>NO</v>
      </c>
      <c r="CO209" s="244" t="str">
        <f t="shared" si="387"/>
        <v>NO</v>
      </c>
      <c r="CP209" s="244" t="str">
        <f t="shared" si="388"/>
        <v>NO</v>
      </c>
      <c r="CQ209" s="244" t="str">
        <f t="shared" si="389"/>
        <v>NO</v>
      </c>
      <c r="CR209" s="244" t="str">
        <f t="shared" si="390"/>
        <v>NO</v>
      </c>
    </row>
    <row r="210" spans="1:96">
      <c r="A210" s="64"/>
      <c r="B210" s="15"/>
      <c r="C210" s="15"/>
      <c r="D210" s="15"/>
      <c r="E210" s="15"/>
      <c r="F210" s="15"/>
      <c r="G210" s="15"/>
      <c r="H210" s="65"/>
      <c r="I210" s="52" t="s">
        <v>31</v>
      </c>
      <c r="J210" s="54">
        <v>0.57568408768516599</v>
      </c>
      <c r="K210" s="54">
        <v>0.412793848952204</v>
      </c>
      <c r="L210" s="54">
        <v>1.15220633626295E-2</v>
      </c>
      <c r="M210" s="54">
        <v>0.60676602979587402</v>
      </c>
      <c r="N210" s="54">
        <v>0.119654737711683</v>
      </c>
      <c r="O210" s="54">
        <v>0.27357923249244098</v>
      </c>
      <c r="P210" s="54">
        <v>0.55612609984973904</v>
      </c>
      <c r="Q210" s="54">
        <v>3.9715433671566901E-2</v>
      </c>
      <c r="R210" s="54">
        <v>0.40415846647869302</v>
      </c>
      <c r="S210" s="54">
        <v>0.26769152660526602</v>
      </c>
      <c r="T210" s="54">
        <v>0.31755038991884899</v>
      </c>
      <c r="U210" s="54">
        <v>0.414758083475883</v>
      </c>
      <c r="V210" s="54">
        <v>0.91705111268480899</v>
      </c>
      <c r="W210" s="54">
        <v>3.4303076693932698E-2</v>
      </c>
      <c r="X210" s="54">
        <v>4.8645810621257599E-2</v>
      </c>
      <c r="Y210" s="54">
        <v>0.59372161327533002</v>
      </c>
      <c r="Z210" s="54">
        <v>0.30827447013557902</v>
      </c>
      <c r="AA210" s="54">
        <v>9.8003916589089607E-2</v>
      </c>
      <c r="AB210" s="54">
        <v>0.10061861005534301</v>
      </c>
      <c r="AC210" s="54">
        <v>0.52686532607247905</v>
      </c>
      <c r="AD210" s="54">
        <v>0.37251606387217601</v>
      </c>
      <c r="AE210" s="54">
        <v>0.70942388987954696</v>
      </c>
      <c r="AF210" s="54">
        <v>0.218324601179536</v>
      </c>
      <c r="AG210" s="317">
        <v>7.2251508940915907E-2</v>
      </c>
      <c r="AH210" s="220">
        <v>1.593</v>
      </c>
      <c r="AI210" s="220">
        <v>2.4049999999999998</v>
      </c>
      <c r="AJ210" s="221">
        <v>5.7009999999999996</v>
      </c>
      <c r="AK210" s="210">
        <v>1.619</v>
      </c>
      <c r="AL210" s="210">
        <v>2.4169999999999998</v>
      </c>
      <c r="AM210" s="210">
        <v>5.7149999999999999</v>
      </c>
      <c r="AN210" s="203"/>
      <c r="AO210" s="203"/>
      <c r="AP210" s="203"/>
      <c r="AQ210" s="203"/>
      <c r="AR210" s="203">
        <f t="shared" si="342"/>
        <v>0.69692727427599999</v>
      </c>
      <c r="AS210" s="203">
        <f t="shared" si="343"/>
        <v>0.8518</v>
      </c>
      <c r="AT210" s="203">
        <f t="shared" si="344"/>
        <v>1.041088886996</v>
      </c>
      <c r="AU210" s="203">
        <f t="shared" si="345"/>
        <v>1.8303545495219997</v>
      </c>
      <c r="AV210" s="203">
        <f t="shared" si="346"/>
        <v>2.2370999999999999</v>
      </c>
      <c r="AW210" s="203">
        <f t="shared" si="347"/>
        <v>2.7342333283619995</v>
      </c>
      <c r="AX210" s="203">
        <f t="shared" si="348"/>
        <v>4.4007545552340002</v>
      </c>
      <c r="AY210" s="203">
        <f t="shared" si="349"/>
        <v>5.3787000000000003</v>
      </c>
      <c r="AZ210" s="203">
        <f t="shared" si="350"/>
        <v>6.5739666547139999</v>
      </c>
      <c r="BB210" s="1" t="str">
        <f t="shared" si="357"/>
        <v>P</v>
      </c>
      <c r="BC210" s="1" t="str">
        <f t="shared" si="358"/>
        <v>NA</v>
      </c>
      <c r="BD210" s="1" t="str">
        <f t="shared" si="359"/>
        <v>NA</v>
      </c>
      <c r="BE210" s="1" t="str">
        <f t="shared" si="360"/>
        <v>NO</v>
      </c>
      <c r="BF210" s="1" t="str">
        <f t="shared" si="361"/>
        <v>NO</v>
      </c>
      <c r="BG210" s="1" t="str">
        <f t="shared" si="362"/>
        <v>NO</v>
      </c>
      <c r="BH210" s="1" t="str">
        <f t="shared" si="351"/>
        <v>NO</v>
      </c>
      <c r="BJ210" s="12">
        <v>4</v>
      </c>
      <c r="BK210" s="1" t="str">
        <f t="shared" si="363"/>
        <v>P</v>
      </c>
      <c r="BL210" s="1" t="str">
        <f t="shared" si="364"/>
        <v>NA</v>
      </c>
      <c r="BM210" s="1" t="str">
        <f t="shared" si="365"/>
        <v>NA</v>
      </c>
      <c r="BN210" s="1" t="str">
        <f t="shared" si="366"/>
        <v>NO</v>
      </c>
      <c r="BO210" s="1" t="str">
        <f t="shared" si="367"/>
        <v>NO</v>
      </c>
      <c r="BP210" s="1" t="str">
        <f t="shared" si="368"/>
        <v>NO</v>
      </c>
      <c r="BQ210" s="1" t="str">
        <f t="shared" si="369"/>
        <v>NO</v>
      </c>
      <c r="BS210" s="1" t="str">
        <f t="shared" si="370"/>
        <v>TN</v>
      </c>
      <c r="BT210" s="1" t="str">
        <f t="shared" si="371"/>
        <v>TN</v>
      </c>
      <c r="BU210" s="1" t="str">
        <f t="shared" si="372"/>
        <v>TN</v>
      </c>
      <c r="BV210" s="1" t="str">
        <f t="shared" si="373"/>
        <v>NO</v>
      </c>
      <c r="BW210" s="1" t="str">
        <f t="shared" si="374"/>
        <v>NO</v>
      </c>
      <c r="BX210" s="1" t="str">
        <f t="shared" si="375"/>
        <v>NO</v>
      </c>
      <c r="BY210" s="244" t="str">
        <f t="shared" si="376"/>
        <v>YES</v>
      </c>
      <c r="BZ210" s="244" t="str">
        <f t="shared" si="377"/>
        <v>NO</v>
      </c>
      <c r="CA210" s="244" t="str">
        <f t="shared" si="378"/>
        <v>NO</v>
      </c>
      <c r="CB210" s="244" t="str">
        <f t="shared" si="379"/>
        <v>NO</v>
      </c>
      <c r="CC210" s="244" t="str">
        <f t="shared" si="380"/>
        <v>NO</v>
      </c>
      <c r="CD210" s="244" t="str">
        <f t="shared" si="352"/>
        <v>NO</v>
      </c>
      <c r="CE210" s="1" t="str">
        <f t="shared" si="353"/>
        <v>NO</v>
      </c>
      <c r="CF210" s="1" t="str">
        <f t="shared" si="354"/>
        <v>NO</v>
      </c>
      <c r="CG210" s="1" t="str">
        <f t="shared" si="355"/>
        <v>NO</v>
      </c>
      <c r="CH210" s="1" t="str">
        <f t="shared" si="356"/>
        <v>NO</v>
      </c>
      <c r="CI210" s="244" t="str">
        <f t="shared" si="381"/>
        <v>NO</v>
      </c>
      <c r="CJ210" s="244" t="str">
        <f t="shared" si="382"/>
        <v>NO</v>
      </c>
      <c r="CK210" s="244" t="str">
        <f t="shared" si="383"/>
        <v>NO</v>
      </c>
      <c r="CL210" s="244" t="str">
        <f t="shared" si="384"/>
        <v>NO</v>
      </c>
      <c r="CM210" s="244" t="str">
        <f t="shared" si="385"/>
        <v>NO</v>
      </c>
      <c r="CN210" s="244" t="str">
        <f t="shared" si="386"/>
        <v>NO</v>
      </c>
      <c r="CO210" s="244" t="str">
        <f t="shared" si="387"/>
        <v>NO</v>
      </c>
      <c r="CP210" s="244" t="str">
        <f t="shared" si="388"/>
        <v>NO</v>
      </c>
      <c r="CQ210" s="244" t="str">
        <f t="shared" si="389"/>
        <v>NO</v>
      </c>
      <c r="CR210" s="244" t="str">
        <f t="shared" si="390"/>
        <v>NO</v>
      </c>
    </row>
    <row r="211" spans="1:96">
      <c r="A211" s="64"/>
      <c r="B211" s="15"/>
      <c r="C211" s="15"/>
      <c r="D211" s="15"/>
      <c r="E211" s="15"/>
      <c r="F211" s="15"/>
      <c r="G211" s="15"/>
      <c r="H211" s="65"/>
      <c r="I211" s="52" t="s">
        <v>53</v>
      </c>
      <c r="J211" s="54">
        <v>0.36289253528997001</v>
      </c>
      <c r="K211" s="54">
        <v>0.629609957004303</v>
      </c>
      <c r="L211" s="54">
        <v>7.4975077057261004E-3</v>
      </c>
      <c r="M211" s="54">
        <v>0.94550186250212498</v>
      </c>
      <c r="N211" s="54">
        <v>2.4285070107748701E-2</v>
      </c>
      <c r="O211" s="54">
        <v>3.0213067390125699E-2</v>
      </c>
      <c r="P211" s="54">
        <v>0.22726861282813601</v>
      </c>
      <c r="Q211" s="54">
        <v>0.60616743145127405</v>
      </c>
      <c r="R211" s="54">
        <v>0.16656395572058799</v>
      </c>
      <c r="S211" s="54">
        <v>0.96022281909871199</v>
      </c>
      <c r="T211" s="54">
        <v>2.23964733051326E-2</v>
      </c>
      <c r="U211" s="54">
        <v>1.7380707596154499E-2</v>
      </c>
      <c r="V211" s="54">
        <v>2.17090621899255E-2</v>
      </c>
      <c r="W211" s="54">
        <v>0.29568893893592402</v>
      </c>
      <c r="X211" s="54">
        <v>0.68260199887414896</v>
      </c>
      <c r="Y211" s="54">
        <v>0.75920374624119702</v>
      </c>
      <c r="Z211" s="54">
        <v>0.20766216936356799</v>
      </c>
      <c r="AA211" s="54">
        <v>3.3134084395234201E-2</v>
      </c>
      <c r="AB211" s="54">
        <v>0.67251139654042802</v>
      </c>
      <c r="AC211" s="54">
        <v>0.30214953506667203</v>
      </c>
      <c r="AD211" s="54">
        <v>2.5339068392898699E-2</v>
      </c>
      <c r="AE211" s="54">
        <v>0.99232763000982005</v>
      </c>
      <c r="AF211" s="54">
        <v>1.4557527809249101E-3</v>
      </c>
      <c r="AG211" s="317">
        <v>6.2166172092547002E-3</v>
      </c>
      <c r="AH211" s="220">
        <v>0.92400000000000004</v>
      </c>
      <c r="AI211" s="220">
        <v>2.99</v>
      </c>
      <c r="AJ211" s="221">
        <v>5.4089999999999998</v>
      </c>
      <c r="AK211" s="210">
        <v>0.93899999999999995</v>
      </c>
      <c r="AL211" s="210">
        <v>3.024</v>
      </c>
      <c r="AM211" s="210">
        <v>5.3979999999999997</v>
      </c>
      <c r="AN211" s="203"/>
      <c r="AO211" s="203"/>
      <c r="AP211" s="203"/>
      <c r="AQ211" s="203"/>
      <c r="AR211" s="203">
        <f t="shared" si="342"/>
        <v>0.69692727427599999</v>
      </c>
      <c r="AS211" s="203">
        <f t="shared" si="343"/>
        <v>0.8518</v>
      </c>
      <c r="AT211" s="203">
        <f t="shared" si="344"/>
        <v>1.041088886996</v>
      </c>
      <c r="AU211" s="203">
        <f t="shared" si="345"/>
        <v>1.8303545495219997</v>
      </c>
      <c r="AV211" s="203">
        <f t="shared" si="346"/>
        <v>2.2370999999999999</v>
      </c>
      <c r="AW211" s="203">
        <f t="shared" si="347"/>
        <v>2.7342333283619995</v>
      </c>
      <c r="AX211" s="203">
        <f t="shared" si="348"/>
        <v>4.4007545552340002</v>
      </c>
      <c r="AY211" s="203">
        <f t="shared" si="349"/>
        <v>5.3787000000000003</v>
      </c>
      <c r="AZ211" s="203">
        <f t="shared" si="350"/>
        <v>6.5739666547139999</v>
      </c>
      <c r="BB211" s="1" t="str">
        <f t="shared" si="357"/>
        <v>NA</v>
      </c>
      <c r="BC211" s="1" t="str">
        <f t="shared" si="358"/>
        <v>P</v>
      </c>
      <c r="BD211" s="1" t="str">
        <f t="shared" si="359"/>
        <v>NA</v>
      </c>
      <c r="BE211" s="1" t="str">
        <f t="shared" si="360"/>
        <v>NO</v>
      </c>
      <c r="BF211" s="1" t="str">
        <f t="shared" si="361"/>
        <v>NO</v>
      </c>
      <c r="BG211" s="1" t="str">
        <f t="shared" si="362"/>
        <v>NO</v>
      </c>
      <c r="BH211" s="1" t="str">
        <f t="shared" si="351"/>
        <v>NO</v>
      </c>
      <c r="BJ211" s="12">
        <v>16</v>
      </c>
      <c r="BK211" s="1" t="str">
        <f t="shared" si="363"/>
        <v>NA</v>
      </c>
      <c r="BL211" s="1" t="str">
        <f t="shared" si="364"/>
        <v>P</v>
      </c>
      <c r="BM211" s="1" t="str">
        <f t="shared" si="365"/>
        <v>NA</v>
      </c>
      <c r="BN211" s="1" t="str">
        <f t="shared" si="366"/>
        <v>NO</v>
      </c>
      <c r="BO211" s="1" t="str">
        <f t="shared" si="367"/>
        <v>NO</v>
      </c>
      <c r="BP211" s="1" t="str">
        <f t="shared" si="368"/>
        <v>NO</v>
      </c>
      <c r="BQ211" s="1" t="str">
        <f t="shared" si="369"/>
        <v>NO</v>
      </c>
      <c r="BS211" s="1" t="str">
        <f t="shared" si="370"/>
        <v>TN</v>
      </c>
      <c r="BT211" s="1" t="str">
        <f t="shared" si="371"/>
        <v>TN</v>
      </c>
      <c r="BU211" s="1" t="str">
        <f t="shared" si="372"/>
        <v>TN</v>
      </c>
      <c r="BV211" s="1" t="str">
        <f t="shared" si="373"/>
        <v>NO</v>
      </c>
      <c r="BW211" s="1" t="str">
        <f t="shared" si="374"/>
        <v>NO</v>
      </c>
      <c r="BX211" s="1" t="str">
        <f t="shared" si="375"/>
        <v>NO</v>
      </c>
      <c r="BY211" s="244" t="str">
        <f t="shared" si="376"/>
        <v>YES</v>
      </c>
      <c r="BZ211" s="244" t="str">
        <f t="shared" si="377"/>
        <v>NO</v>
      </c>
      <c r="CA211" s="244" t="str">
        <f t="shared" si="378"/>
        <v>NO</v>
      </c>
      <c r="CB211" s="244" t="str">
        <f t="shared" si="379"/>
        <v>NO</v>
      </c>
      <c r="CC211" s="244" t="str">
        <f t="shared" si="380"/>
        <v>NO</v>
      </c>
      <c r="CD211" s="244" t="str">
        <f t="shared" si="352"/>
        <v>NO</v>
      </c>
      <c r="CE211" s="1" t="str">
        <f t="shared" si="353"/>
        <v>NO</v>
      </c>
      <c r="CF211" s="1" t="str">
        <f t="shared" si="354"/>
        <v>NO</v>
      </c>
      <c r="CG211" s="1" t="str">
        <f t="shared" si="355"/>
        <v>NO</v>
      </c>
      <c r="CH211" s="1" t="str">
        <f t="shared" si="356"/>
        <v>NO</v>
      </c>
      <c r="CI211" s="244" t="str">
        <f t="shared" si="381"/>
        <v>NO</v>
      </c>
      <c r="CJ211" s="244" t="str">
        <f t="shared" si="382"/>
        <v>NO</v>
      </c>
      <c r="CK211" s="244" t="str">
        <f t="shared" si="383"/>
        <v>NO</v>
      </c>
      <c r="CL211" s="244" t="str">
        <f t="shared" si="384"/>
        <v>NO</v>
      </c>
      <c r="CM211" s="244" t="str">
        <f t="shared" si="385"/>
        <v>NO</v>
      </c>
      <c r="CN211" s="244" t="str">
        <f t="shared" si="386"/>
        <v>NO</v>
      </c>
      <c r="CO211" s="244" t="str">
        <f t="shared" si="387"/>
        <v>NO</v>
      </c>
      <c r="CP211" s="244" t="str">
        <f t="shared" si="388"/>
        <v>NO</v>
      </c>
      <c r="CQ211" s="244" t="str">
        <f t="shared" si="389"/>
        <v>NO</v>
      </c>
      <c r="CR211" s="244" t="str">
        <f t="shared" si="390"/>
        <v>NO</v>
      </c>
    </row>
    <row r="212" spans="1:96">
      <c r="A212" s="64"/>
      <c r="B212" s="15"/>
      <c r="C212" s="15"/>
      <c r="D212" s="15"/>
      <c r="E212" s="15"/>
      <c r="F212" s="15"/>
      <c r="G212" s="15"/>
      <c r="H212" s="65"/>
      <c r="I212" s="52" t="s">
        <v>54</v>
      </c>
      <c r="J212" s="54">
        <v>0.26709012747338501</v>
      </c>
      <c r="K212" s="54">
        <v>0.68521996317566203</v>
      </c>
      <c r="L212" s="54">
        <v>4.7689909350951402E-2</v>
      </c>
      <c r="M212" s="54">
        <v>0.530949189049431</v>
      </c>
      <c r="N212" s="54">
        <v>8.03134460719514E-2</v>
      </c>
      <c r="O212" s="54">
        <v>0.38873736487861699</v>
      </c>
      <c r="P212" s="54">
        <v>0.19087881505309401</v>
      </c>
      <c r="Q212" s="54">
        <v>0.120761638707427</v>
      </c>
      <c r="R212" s="54">
        <v>0.68835954623947804</v>
      </c>
      <c r="S212" s="54">
        <v>0.28676463091698001</v>
      </c>
      <c r="T212" s="54">
        <v>0.63202514960051104</v>
      </c>
      <c r="U212" s="54">
        <v>8.1210219482508006E-2</v>
      </c>
      <c r="V212" s="54">
        <v>0.83587035899147299</v>
      </c>
      <c r="W212" s="54">
        <v>0.14122504796323701</v>
      </c>
      <c r="X212" s="54">
        <v>2.2904593045288999E-2</v>
      </c>
      <c r="Y212" s="54">
        <v>0.41510813947081299</v>
      </c>
      <c r="Z212" s="54">
        <v>0.57306780152356895</v>
      </c>
      <c r="AA212" s="54">
        <v>1.18240590056176E-2</v>
      </c>
      <c r="AB212" s="54">
        <v>1.39861010246241E-2</v>
      </c>
      <c r="AC212" s="54">
        <v>0.188356175299499</v>
      </c>
      <c r="AD212" s="54">
        <v>0.79765772367587595</v>
      </c>
      <c r="AE212" s="54">
        <v>0.332801950702172</v>
      </c>
      <c r="AF212" s="54">
        <v>0.43375386609120298</v>
      </c>
      <c r="AG212" s="317">
        <v>0.233444183206623</v>
      </c>
      <c r="AH212" s="220">
        <v>1.5780000000000001</v>
      </c>
      <c r="AI212" s="220">
        <v>2.2389999999999999</v>
      </c>
      <c r="AJ212" s="221">
        <v>6.327</v>
      </c>
      <c r="AK212" s="210">
        <v>1.6279999999999999</v>
      </c>
      <c r="AL212" s="210">
        <v>2.226</v>
      </c>
      <c r="AM212" s="210">
        <v>6.4039999999999999</v>
      </c>
      <c r="AN212" s="203"/>
      <c r="AO212" s="203"/>
      <c r="AP212" s="203"/>
      <c r="AQ212" s="203"/>
      <c r="AR212" s="203">
        <f t="shared" si="342"/>
        <v>0.69692727427599999</v>
      </c>
      <c r="AS212" s="203">
        <f t="shared" si="343"/>
        <v>0.8518</v>
      </c>
      <c r="AT212" s="203">
        <f t="shared" si="344"/>
        <v>1.041088886996</v>
      </c>
      <c r="AU212" s="203">
        <f t="shared" si="345"/>
        <v>1.8303545495219997</v>
      </c>
      <c r="AV212" s="203">
        <f t="shared" si="346"/>
        <v>2.2370999999999999</v>
      </c>
      <c r="AW212" s="203">
        <f t="shared" si="347"/>
        <v>2.7342333283619995</v>
      </c>
      <c r="AX212" s="203">
        <f t="shared" si="348"/>
        <v>4.4007545552340002</v>
      </c>
      <c r="AY212" s="203">
        <f t="shared" si="349"/>
        <v>5.3787000000000003</v>
      </c>
      <c r="AZ212" s="203">
        <f t="shared" si="350"/>
        <v>6.5739666547139999</v>
      </c>
      <c r="BB212" s="1" t="str">
        <f t="shared" si="357"/>
        <v>P</v>
      </c>
      <c r="BC212" s="1" t="str">
        <f t="shared" si="358"/>
        <v>NA</v>
      </c>
      <c r="BD212" s="1" t="str">
        <f t="shared" si="359"/>
        <v>NA</v>
      </c>
      <c r="BE212" s="1" t="str">
        <f t="shared" si="360"/>
        <v>NO</v>
      </c>
      <c r="BF212" s="1" t="str">
        <f t="shared" si="361"/>
        <v>NO</v>
      </c>
      <c r="BG212" s="1" t="str">
        <f t="shared" si="362"/>
        <v>NO</v>
      </c>
      <c r="BH212" s="1" t="str">
        <f t="shared" si="351"/>
        <v>NO</v>
      </c>
      <c r="BJ212" s="12">
        <v>6</v>
      </c>
      <c r="BK212" s="1" t="str">
        <f t="shared" si="363"/>
        <v>P</v>
      </c>
      <c r="BL212" s="1" t="str">
        <f t="shared" si="364"/>
        <v>NP</v>
      </c>
      <c r="BM212" s="1" t="str">
        <f t="shared" si="365"/>
        <v>NA</v>
      </c>
      <c r="BN212" s="1" t="str">
        <f t="shared" si="366"/>
        <v>NO</v>
      </c>
      <c r="BO212" s="1" t="str">
        <f t="shared" si="367"/>
        <v>NO</v>
      </c>
      <c r="BP212" s="1" t="str">
        <f t="shared" si="368"/>
        <v>NO</v>
      </c>
      <c r="BQ212" s="1" t="str">
        <f t="shared" si="369"/>
        <v>NO</v>
      </c>
      <c r="BS212" s="1" t="str">
        <f t="shared" si="370"/>
        <v>TN</v>
      </c>
      <c r="BT212" s="1" t="str">
        <f t="shared" si="371"/>
        <v>FN</v>
      </c>
      <c r="BU212" s="1" t="str">
        <f t="shared" si="372"/>
        <v>TN</v>
      </c>
      <c r="BV212" s="1" t="str">
        <f t="shared" si="373"/>
        <v>NO</v>
      </c>
      <c r="BW212" s="1" t="str">
        <f t="shared" si="374"/>
        <v>NO</v>
      </c>
      <c r="BX212" s="1" t="str">
        <f t="shared" si="375"/>
        <v>NO</v>
      </c>
      <c r="BY212" s="244" t="str">
        <f t="shared" si="376"/>
        <v>YES</v>
      </c>
      <c r="BZ212" s="244" t="str">
        <f t="shared" si="377"/>
        <v>NO</v>
      </c>
      <c r="CA212" s="244" t="str">
        <f t="shared" si="378"/>
        <v>NO</v>
      </c>
      <c r="CB212" s="244" t="str">
        <f t="shared" si="379"/>
        <v>NO</v>
      </c>
      <c r="CC212" s="244" t="str">
        <f t="shared" si="380"/>
        <v>NO</v>
      </c>
      <c r="CD212" s="244" t="str">
        <f t="shared" si="352"/>
        <v>YES</v>
      </c>
      <c r="CE212" s="1" t="str">
        <f t="shared" si="353"/>
        <v>NO</v>
      </c>
      <c r="CF212" s="1" t="str">
        <f t="shared" si="354"/>
        <v>NO</v>
      </c>
      <c r="CG212" s="1" t="str">
        <f t="shared" si="355"/>
        <v>NO</v>
      </c>
      <c r="CH212" s="1" t="str">
        <f t="shared" si="356"/>
        <v>YES</v>
      </c>
      <c r="CI212" s="244" t="str">
        <f t="shared" si="381"/>
        <v>YES</v>
      </c>
      <c r="CJ212" s="244" t="str">
        <f t="shared" si="382"/>
        <v>NO</v>
      </c>
      <c r="CK212" s="244" t="str">
        <f t="shared" si="383"/>
        <v>NO</v>
      </c>
      <c r="CL212" s="244" t="str">
        <f t="shared" si="384"/>
        <v>NO</v>
      </c>
      <c r="CM212" s="244" t="str">
        <f t="shared" si="385"/>
        <v>YES</v>
      </c>
      <c r="CN212" s="244" t="str">
        <f t="shared" si="386"/>
        <v>NO</v>
      </c>
      <c r="CO212" s="244" t="str">
        <f t="shared" si="387"/>
        <v>NO</v>
      </c>
      <c r="CP212" s="244" t="str">
        <f t="shared" si="388"/>
        <v>NO</v>
      </c>
      <c r="CQ212" s="244" t="str">
        <f t="shared" si="389"/>
        <v>NO</v>
      </c>
      <c r="CR212" s="244" t="str">
        <f t="shared" si="390"/>
        <v>NO</v>
      </c>
    </row>
    <row r="213" spans="1:96">
      <c r="A213" s="64"/>
      <c r="B213" s="15"/>
      <c r="C213" s="15"/>
      <c r="D213" s="15"/>
      <c r="E213" s="15"/>
      <c r="F213" s="15"/>
      <c r="G213" s="15"/>
      <c r="H213" s="65"/>
      <c r="I213" s="52" t="s">
        <v>55</v>
      </c>
      <c r="J213" s="54">
        <v>0.51094947676471703</v>
      </c>
      <c r="K213" s="54">
        <v>0.43355724934798601</v>
      </c>
      <c r="L213" s="54">
        <v>5.54932738872961E-2</v>
      </c>
      <c r="M213" s="54">
        <v>0.67227118886663395</v>
      </c>
      <c r="N213" s="54">
        <v>0.17074397077953801</v>
      </c>
      <c r="O213" s="54">
        <v>0.15698484035382701</v>
      </c>
      <c r="P213" s="54">
        <v>0.35780882691128801</v>
      </c>
      <c r="Q213" s="54">
        <v>0.45406288198240102</v>
      </c>
      <c r="R213" s="54">
        <v>0.18812829110630899</v>
      </c>
      <c r="S213" s="54">
        <v>0.93066271109168996</v>
      </c>
      <c r="T213" s="54">
        <v>2.7271871857556602E-2</v>
      </c>
      <c r="U213" s="54">
        <v>4.20654170507525E-2</v>
      </c>
      <c r="V213" s="54">
        <v>0.84424959086028994</v>
      </c>
      <c r="W213" s="54">
        <v>8.3642245889807496E-2</v>
      </c>
      <c r="X213" s="54">
        <v>7.2108163249902504E-2</v>
      </c>
      <c r="Y213" s="54">
        <v>0.29541488262717303</v>
      </c>
      <c r="Z213" s="54">
        <v>0.64475919656370895</v>
      </c>
      <c r="AA213" s="54">
        <v>5.9825920809116702E-2</v>
      </c>
      <c r="AB213" s="54">
        <v>0.387496537015801</v>
      </c>
      <c r="AC213" s="54">
        <v>2.8214325458012099E-2</v>
      </c>
      <c r="AD213" s="54">
        <v>0.58428913752618605</v>
      </c>
      <c r="AE213" s="54">
        <v>0.37631513098631902</v>
      </c>
      <c r="AF213" s="54">
        <v>0.57857738727361196</v>
      </c>
      <c r="AG213" s="317">
        <v>4.5107481740067602E-2</v>
      </c>
      <c r="AH213" s="220">
        <v>1.014</v>
      </c>
      <c r="AI213" s="220">
        <v>2.4470000000000001</v>
      </c>
      <c r="AJ213" s="221">
        <v>6.08</v>
      </c>
      <c r="AK213" s="210">
        <v>1.032</v>
      </c>
      <c r="AL213" s="210">
        <v>2.448</v>
      </c>
      <c r="AM213" s="210">
        <v>6.0369999999999999</v>
      </c>
      <c r="AN213" s="203"/>
      <c r="AO213" s="203"/>
      <c r="AP213" s="203"/>
      <c r="AQ213" s="203"/>
      <c r="AR213" s="203">
        <f t="shared" si="342"/>
        <v>0.69692727427599999</v>
      </c>
      <c r="AS213" s="203">
        <f t="shared" si="343"/>
        <v>0.8518</v>
      </c>
      <c r="AT213" s="203">
        <f t="shared" si="344"/>
        <v>1.041088886996</v>
      </c>
      <c r="AU213" s="203">
        <f t="shared" si="345"/>
        <v>1.8303545495219997</v>
      </c>
      <c r="AV213" s="203">
        <f t="shared" si="346"/>
        <v>2.2370999999999999</v>
      </c>
      <c r="AW213" s="203">
        <f t="shared" si="347"/>
        <v>2.7342333283619995</v>
      </c>
      <c r="AX213" s="203">
        <f t="shared" si="348"/>
        <v>4.4007545552340002</v>
      </c>
      <c r="AY213" s="203">
        <f t="shared" si="349"/>
        <v>5.3787000000000003</v>
      </c>
      <c r="AZ213" s="203">
        <f t="shared" si="350"/>
        <v>6.5739666547139999</v>
      </c>
      <c r="BB213" s="1" t="str">
        <f t="shared" si="357"/>
        <v>NA</v>
      </c>
      <c r="BC213" s="1" t="str">
        <f t="shared" si="358"/>
        <v>NA</v>
      </c>
      <c r="BD213" s="1" t="str">
        <f t="shared" si="359"/>
        <v>NA</v>
      </c>
      <c r="BE213" s="1" t="str">
        <f t="shared" si="360"/>
        <v>NO</v>
      </c>
      <c r="BF213" s="1" t="str">
        <f t="shared" si="361"/>
        <v>NO</v>
      </c>
      <c r="BG213" s="1" t="str">
        <f t="shared" si="362"/>
        <v>NO</v>
      </c>
      <c r="BH213" s="1" t="str">
        <f t="shared" si="351"/>
        <v>YES</v>
      </c>
      <c r="BJ213" s="12">
        <v>45</v>
      </c>
      <c r="BK213" s="1" t="str">
        <f t="shared" si="363"/>
        <v>NA</v>
      </c>
      <c r="BL213" s="1" t="str">
        <f t="shared" si="364"/>
        <v>NA</v>
      </c>
      <c r="BM213" s="1" t="str">
        <f t="shared" si="365"/>
        <v>NA</v>
      </c>
      <c r="BN213" s="1" t="str">
        <f t="shared" si="366"/>
        <v>NO</v>
      </c>
      <c r="BO213" s="1" t="str">
        <f t="shared" si="367"/>
        <v>NO</v>
      </c>
      <c r="BP213" s="1" t="str">
        <f t="shared" si="368"/>
        <v>NO</v>
      </c>
      <c r="BQ213" s="1" t="str">
        <f t="shared" si="369"/>
        <v>YES</v>
      </c>
      <c r="BS213" s="1" t="str">
        <f t="shared" si="370"/>
        <v>TN</v>
      </c>
      <c r="BT213" s="1" t="str">
        <f t="shared" si="371"/>
        <v>TN</v>
      </c>
      <c r="BU213" s="1" t="str">
        <f t="shared" si="372"/>
        <v>TN</v>
      </c>
      <c r="BV213" s="1" t="str">
        <f t="shared" si="373"/>
        <v>NO</v>
      </c>
      <c r="BW213" s="1" t="str">
        <f t="shared" si="374"/>
        <v>NO</v>
      </c>
      <c r="BX213" s="1" t="str">
        <f t="shared" si="375"/>
        <v>NO</v>
      </c>
      <c r="BY213" s="244" t="str">
        <f t="shared" si="376"/>
        <v>YES</v>
      </c>
      <c r="BZ213" s="244" t="str">
        <f t="shared" si="377"/>
        <v>NO</v>
      </c>
      <c r="CA213" s="244" t="str">
        <f t="shared" si="378"/>
        <v>NO</v>
      </c>
      <c r="CB213" s="244" t="str">
        <f t="shared" si="379"/>
        <v>NO</v>
      </c>
      <c r="CC213" s="244" t="str">
        <f t="shared" si="380"/>
        <v>NO</v>
      </c>
      <c r="CD213" s="244" t="str">
        <f t="shared" si="352"/>
        <v>NO</v>
      </c>
      <c r="CE213" s="1" t="str">
        <f t="shared" si="353"/>
        <v>NO</v>
      </c>
      <c r="CF213" s="1" t="str">
        <f t="shared" si="354"/>
        <v>NO</v>
      </c>
      <c r="CG213" s="1" t="str">
        <f t="shared" si="355"/>
        <v>NO</v>
      </c>
      <c r="CH213" s="1" t="str">
        <f t="shared" si="356"/>
        <v>NO</v>
      </c>
      <c r="CI213" s="244" t="str">
        <f t="shared" si="381"/>
        <v>NO</v>
      </c>
      <c r="CJ213" s="244" t="str">
        <f t="shared" si="382"/>
        <v>NO</v>
      </c>
      <c r="CK213" s="244" t="str">
        <f t="shared" si="383"/>
        <v>NO</v>
      </c>
      <c r="CL213" s="244" t="str">
        <f t="shared" si="384"/>
        <v>NO</v>
      </c>
      <c r="CM213" s="244" t="str">
        <f t="shared" si="385"/>
        <v>NO</v>
      </c>
      <c r="CN213" s="244" t="str">
        <f t="shared" si="386"/>
        <v>NO</v>
      </c>
      <c r="CO213" s="244" t="str">
        <f t="shared" si="387"/>
        <v>NO</v>
      </c>
      <c r="CP213" s="244" t="str">
        <f t="shared" si="388"/>
        <v>NO</v>
      </c>
      <c r="CQ213" s="244" t="str">
        <f t="shared" si="389"/>
        <v>NO</v>
      </c>
      <c r="CR213" s="244" t="str">
        <f t="shared" si="390"/>
        <v>NO</v>
      </c>
    </row>
    <row r="214" spans="1:96">
      <c r="A214" s="64"/>
      <c r="B214" s="15"/>
      <c r="C214" s="15"/>
      <c r="D214" s="15"/>
      <c r="E214" s="15"/>
      <c r="F214" s="15"/>
      <c r="G214" s="15"/>
      <c r="H214" s="65"/>
      <c r="I214" s="52" t="s">
        <v>56</v>
      </c>
      <c r="J214" s="54">
        <v>0.50744865226178604</v>
      </c>
      <c r="K214" s="54">
        <v>0.47626432551102899</v>
      </c>
      <c r="L214" s="54">
        <v>1.6287022227184301E-2</v>
      </c>
      <c r="M214" s="54">
        <v>0.74881830867176102</v>
      </c>
      <c r="N214" s="54">
        <v>0.24571708272332901</v>
      </c>
      <c r="O214" s="54">
        <v>5.4646086049096E-3</v>
      </c>
      <c r="P214" s="54">
        <v>0.85034055346322401</v>
      </c>
      <c r="Q214" s="54">
        <v>6.7839553879876599E-2</v>
      </c>
      <c r="R214" s="54">
        <v>8.1819892656898693E-2</v>
      </c>
      <c r="S214" s="54">
        <v>0.81145631270057805</v>
      </c>
      <c r="T214" s="54">
        <v>7.5273209063974805E-2</v>
      </c>
      <c r="U214" s="54">
        <v>0.113270478235447</v>
      </c>
      <c r="V214" s="54">
        <v>0.53401398272929301</v>
      </c>
      <c r="W214" s="54">
        <v>0.27674359097127099</v>
      </c>
      <c r="X214" s="54">
        <v>0.189242426299435</v>
      </c>
      <c r="Y214" s="54">
        <v>0.41510813947081299</v>
      </c>
      <c r="Z214" s="54">
        <v>0.57306780152356895</v>
      </c>
      <c r="AA214" s="54">
        <v>1.18240590056176E-2</v>
      </c>
      <c r="AB214" s="54">
        <v>0.10061861005534301</v>
      </c>
      <c r="AC214" s="54">
        <v>0.52686532607247905</v>
      </c>
      <c r="AD214" s="54">
        <v>0.37251606387217601</v>
      </c>
      <c r="AE214" s="54">
        <v>0.70942388987954696</v>
      </c>
      <c r="AF214" s="54">
        <v>0.218324601179536</v>
      </c>
      <c r="AG214" s="317">
        <v>7.2251508940915907E-2</v>
      </c>
      <c r="AH214" s="220">
        <v>0.93799999999999994</v>
      </c>
      <c r="AI214" s="220">
        <v>2.4590000000000001</v>
      </c>
      <c r="AJ214" s="221">
        <v>5.73</v>
      </c>
      <c r="AK214" s="210">
        <v>0.9</v>
      </c>
      <c r="AL214" s="210">
        <v>2.4380000000000002</v>
      </c>
      <c r="AM214" s="210">
        <v>5.77</v>
      </c>
      <c r="AN214" s="203"/>
      <c r="AO214" s="203"/>
      <c r="AP214" s="203"/>
      <c r="AQ214" s="203"/>
      <c r="AR214" s="203">
        <f t="shared" si="342"/>
        <v>0.69692727427599999</v>
      </c>
      <c r="AS214" s="203">
        <f t="shared" si="343"/>
        <v>0.8518</v>
      </c>
      <c r="AT214" s="203">
        <f t="shared" si="344"/>
        <v>1.041088886996</v>
      </c>
      <c r="AU214" s="203">
        <f t="shared" si="345"/>
        <v>1.8303545495219997</v>
      </c>
      <c r="AV214" s="203">
        <f t="shared" si="346"/>
        <v>2.2370999999999999</v>
      </c>
      <c r="AW214" s="203">
        <f t="shared" si="347"/>
        <v>2.7342333283619995</v>
      </c>
      <c r="AX214" s="203">
        <f t="shared" si="348"/>
        <v>4.4007545552340002</v>
      </c>
      <c r="AY214" s="203">
        <f t="shared" si="349"/>
        <v>5.3787000000000003</v>
      </c>
      <c r="AZ214" s="203">
        <f t="shared" si="350"/>
        <v>6.5739666547139999</v>
      </c>
      <c r="BB214" s="1" t="str">
        <f t="shared" si="357"/>
        <v>NA</v>
      </c>
      <c r="BC214" s="1" t="str">
        <f t="shared" si="358"/>
        <v>NA</v>
      </c>
      <c r="BD214" s="1" t="str">
        <f t="shared" si="359"/>
        <v>NA</v>
      </c>
      <c r="BE214" s="1" t="str">
        <f t="shared" si="360"/>
        <v>NO</v>
      </c>
      <c r="BF214" s="1" t="str">
        <f t="shared" si="361"/>
        <v>NO</v>
      </c>
      <c r="BG214" s="1" t="str">
        <f t="shared" si="362"/>
        <v>NO</v>
      </c>
      <c r="BH214" s="1" t="str">
        <f t="shared" si="351"/>
        <v>YES</v>
      </c>
      <c r="BJ214" s="12">
        <v>9</v>
      </c>
      <c r="BK214" s="1" t="str">
        <f t="shared" si="363"/>
        <v>NA</v>
      </c>
      <c r="BL214" s="1" t="str">
        <f t="shared" si="364"/>
        <v>NA</v>
      </c>
      <c r="BM214" s="1" t="str">
        <f t="shared" si="365"/>
        <v>NA</v>
      </c>
      <c r="BN214" s="1" t="str">
        <f t="shared" si="366"/>
        <v>NO</v>
      </c>
      <c r="BO214" s="1" t="str">
        <f t="shared" si="367"/>
        <v>NO</v>
      </c>
      <c r="BP214" s="1" t="str">
        <f t="shared" si="368"/>
        <v>NO</v>
      </c>
      <c r="BQ214" s="1" t="str">
        <f t="shared" si="369"/>
        <v>YES</v>
      </c>
      <c r="BS214" s="1" t="str">
        <f t="shared" si="370"/>
        <v>TN</v>
      </c>
      <c r="BT214" s="1" t="str">
        <f t="shared" si="371"/>
        <v>TN</v>
      </c>
      <c r="BU214" s="1" t="str">
        <f t="shared" si="372"/>
        <v>TN</v>
      </c>
      <c r="BV214" s="1" t="str">
        <f t="shared" si="373"/>
        <v>NO</v>
      </c>
      <c r="BW214" s="1" t="str">
        <f t="shared" si="374"/>
        <v>NO</v>
      </c>
      <c r="BX214" s="1" t="str">
        <f t="shared" si="375"/>
        <v>NO</v>
      </c>
      <c r="BY214" s="244" t="str">
        <f t="shared" si="376"/>
        <v>YES</v>
      </c>
      <c r="BZ214" s="244" t="str">
        <f t="shared" si="377"/>
        <v>NO</v>
      </c>
      <c r="CA214" s="244" t="str">
        <f t="shared" si="378"/>
        <v>NO</v>
      </c>
      <c r="CB214" s="244" t="str">
        <f t="shared" si="379"/>
        <v>NO</v>
      </c>
      <c r="CC214" s="244" t="str">
        <f t="shared" si="380"/>
        <v>NO</v>
      </c>
      <c r="CD214" s="244" t="str">
        <f t="shared" si="352"/>
        <v>NO</v>
      </c>
      <c r="CE214" s="1" t="str">
        <f t="shared" si="353"/>
        <v>NO</v>
      </c>
      <c r="CF214" s="1" t="str">
        <f t="shared" si="354"/>
        <v>NO</v>
      </c>
      <c r="CG214" s="1" t="str">
        <f t="shared" si="355"/>
        <v>NO</v>
      </c>
      <c r="CH214" s="1" t="str">
        <f t="shared" si="356"/>
        <v>NO</v>
      </c>
      <c r="CI214" s="244" t="str">
        <f t="shared" si="381"/>
        <v>NO</v>
      </c>
      <c r="CJ214" s="244" t="str">
        <f t="shared" si="382"/>
        <v>NO</v>
      </c>
      <c r="CK214" s="244" t="str">
        <f t="shared" si="383"/>
        <v>NO</v>
      </c>
      <c r="CL214" s="244" t="str">
        <f t="shared" si="384"/>
        <v>NO</v>
      </c>
      <c r="CM214" s="244" t="str">
        <f t="shared" si="385"/>
        <v>NO</v>
      </c>
      <c r="CN214" s="244" t="str">
        <f t="shared" si="386"/>
        <v>NO</v>
      </c>
      <c r="CO214" s="244" t="str">
        <f t="shared" si="387"/>
        <v>NO</v>
      </c>
      <c r="CP214" s="244" t="str">
        <f t="shared" si="388"/>
        <v>NO</v>
      </c>
      <c r="CQ214" s="244" t="str">
        <f t="shared" si="389"/>
        <v>NO</v>
      </c>
      <c r="CR214" s="244" t="str">
        <f t="shared" si="390"/>
        <v>NO</v>
      </c>
    </row>
    <row r="215" spans="1:96">
      <c r="A215" s="64"/>
      <c r="B215" s="15"/>
      <c r="C215" s="15"/>
      <c r="D215" s="15"/>
      <c r="E215" s="15"/>
      <c r="F215" s="15"/>
      <c r="G215" s="15"/>
      <c r="H215" s="65"/>
      <c r="I215" s="52" t="s">
        <v>57</v>
      </c>
      <c r="J215" s="54">
        <v>0.57568408768516599</v>
      </c>
      <c r="K215" s="54">
        <v>0.412793848952204</v>
      </c>
      <c r="L215" s="54">
        <v>1.15220633626295E-2</v>
      </c>
      <c r="M215" s="54">
        <v>0.60676602979587402</v>
      </c>
      <c r="N215" s="54">
        <v>0.119654737711683</v>
      </c>
      <c r="O215" s="54">
        <v>0.27357923249244098</v>
      </c>
      <c r="P215" s="54">
        <v>0.19087881505309401</v>
      </c>
      <c r="Q215" s="54">
        <v>0.120761638707427</v>
      </c>
      <c r="R215" s="54">
        <v>0.68835954623947804</v>
      </c>
      <c r="S215" s="54">
        <v>0.93066271109168996</v>
      </c>
      <c r="T215" s="54">
        <v>2.7271871857556602E-2</v>
      </c>
      <c r="U215" s="54">
        <v>4.20654170507525E-2</v>
      </c>
      <c r="V215" s="54">
        <v>0.84424959086028994</v>
      </c>
      <c r="W215" s="54">
        <v>8.3642245889807496E-2</v>
      </c>
      <c r="X215" s="54">
        <v>7.2108163249902504E-2</v>
      </c>
      <c r="Y215" s="54">
        <v>0.29541488262717303</v>
      </c>
      <c r="Z215" s="54">
        <v>0.64475919656370895</v>
      </c>
      <c r="AA215" s="54">
        <v>5.9825920809116702E-2</v>
      </c>
      <c r="AB215" s="54">
        <v>0.86548365011815398</v>
      </c>
      <c r="AC215" s="54">
        <v>3.5704087786308202E-2</v>
      </c>
      <c r="AD215" s="54">
        <v>9.8812262095537604E-2</v>
      </c>
      <c r="AE215" s="54">
        <v>0.910019960079676</v>
      </c>
      <c r="AF215" s="54">
        <v>1.21957593361694E-2</v>
      </c>
      <c r="AG215" s="317">
        <v>7.7784280584154097E-2</v>
      </c>
      <c r="AH215" s="220">
        <v>1.6479999999999999</v>
      </c>
      <c r="AI215" s="220">
        <v>2.4689999999999999</v>
      </c>
      <c r="AJ215" s="221">
        <v>5.6749999999999998</v>
      </c>
      <c r="AK215" s="210">
        <v>1.6439999999999999</v>
      </c>
      <c r="AL215" s="210">
        <v>2.4569999999999999</v>
      </c>
      <c r="AM215" s="210">
        <v>5.6669999999999998</v>
      </c>
      <c r="AN215" s="203"/>
      <c r="AO215" s="203"/>
      <c r="AP215" s="203"/>
      <c r="AQ215" s="203"/>
      <c r="AR215" s="203">
        <f t="shared" si="342"/>
        <v>0.69692727427599999</v>
      </c>
      <c r="AS215" s="203">
        <f t="shared" si="343"/>
        <v>0.8518</v>
      </c>
      <c r="AT215" s="203">
        <f t="shared" si="344"/>
        <v>1.041088886996</v>
      </c>
      <c r="AU215" s="203">
        <f t="shared" si="345"/>
        <v>1.8303545495219997</v>
      </c>
      <c r="AV215" s="203">
        <f t="shared" si="346"/>
        <v>2.2370999999999999</v>
      </c>
      <c r="AW215" s="203">
        <f t="shared" si="347"/>
        <v>2.7342333283619995</v>
      </c>
      <c r="AX215" s="203">
        <f t="shared" si="348"/>
        <v>4.4007545552340002</v>
      </c>
      <c r="AY215" s="203">
        <f t="shared" si="349"/>
        <v>5.3787000000000003</v>
      </c>
      <c r="AZ215" s="203">
        <f t="shared" si="350"/>
        <v>6.5739666547139999</v>
      </c>
      <c r="BB215" s="1" t="str">
        <f t="shared" si="357"/>
        <v>P</v>
      </c>
      <c r="BC215" s="1" t="str">
        <f t="shared" si="358"/>
        <v>NA</v>
      </c>
      <c r="BD215" s="1" t="str">
        <f t="shared" si="359"/>
        <v>NA</v>
      </c>
      <c r="BE215" s="1" t="str">
        <f t="shared" si="360"/>
        <v>NO</v>
      </c>
      <c r="BF215" s="1" t="str">
        <f t="shared" si="361"/>
        <v>NO</v>
      </c>
      <c r="BG215" s="1" t="str">
        <f t="shared" si="362"/>
        <v>NO</v>
      </c>
      <c r="BH215" s="1" t="str">
        <f t="shared" si="351"/>
        <v>NO</v>
      </c>
      <c r="BJ215" s="12">
        <v>32</v>
      </c>
      <c r="BK215" s="1" t="str">
        <f t="shared" si="363"/>
        <v>P</v>
      </c>
      <c r="BL215" s="1" t="str">
        <f t="shared" si="364"/>
        <v>NA</v>
      </c>
      <c r="BM215" s="1" t="str">
        <f t="shared" si="365"/>
        <v>NA</v>
      </c>
      <c r="BN215" s="1" t="str">
        <f t="shared" si="366"/>
        <v>NO</v>
      </c>
      <c r="BO215" s="1" t="str">
        <f t="shared" si="367"/>
        <v>NO</v>
      </c>
      <c r="BP215" s="1" t="str">
        <f t="shared" si="368"/>
        <v>NO</v>
      </c>
      <c r="BQ215" s="1" t="str">
        <f t="shared" si="369"/>
        <v>NO</v>
      </c>
      <c r="BS215" s="1" t="str">
        <f t="shared" si="370"/>
        <v>TN</v>
      </c>
      <c r="BT215" s="1" t="str">
        <f t="shared" si="371"/>
        <v>TN</v>
      </c>
      <c r="BU215" s="1" t="str">
        <f t="shared" si="372"/>
        <v>TN</v>
      </c>
      <c r="BV215" s="1" t="str">
        <f t="shared" si="373"/>
        <v>NO</v>
      </c>
      <c r="BW215" s="1" t="str">
        <f t="shared" si="374"/>
        <v>NO</v>
      </c>
      <c r="BX215" s="1" t="str">
        <f t="shared" si="375"/>
        <v>NO</v>
      </c>
      <c r="BY215" s="244" t="str">
        <f t="shared" si="376"/>
        <v>YES</v>
      </c>
      <c r="BZ215" s="244" t="str">
        <f t="shared" si="377"/>
        <v>NO</v>
      </c>
      <c r="CA215" s="244" t="str">
        <f t="shared" si="378"/>
        <v>NO</v>
      </c>
      <c r="CB215" s="244" t="str">
        <f t="shared" si="379"/>
        <v>NO</v>
      </c>
      <c r="CC215" s="244" t="str">
        <f t="shared" si="380"/>
        <v>NO</v>
      </c>
      <c r="CD215" s="244" t="str">
        <f t="shared" si="352"/>
        <v>NO</v>
      </c>
      <c r="CE215" s="1" t="str">
        <f t="shared" si="353"/>
        <v>NO</v>
      </c>
      <c r="CF215" s="1" t="str">
        <f t="shared" si="354"/>
        <v>NO</v>
      </c>
      <c r="CG215" s="1" t="str">
        <f t="shared" si="355"/>
        <v>NO</v>
      </c>
      <c r="CH215" s="1" t="str">
        <f t="shared" si="356"/>
        <v>NO</v>
      </c>
      <c r="CI215" s="244" t="str">
        <f t="shared" si="381"/>
        <v>NO</v>
      </c>
      <c r="CJ215" s="244" t="str">
        <f t="shared" si="382"/>
        <v>NO</v>
      </c>
      <c r="CK215" s="244" t="str">
        <f t="shared" si="383"/>
        <v>NO</v>
      </c>
      <c r="CL215" s="244" t="str">
        <f t="shared" si="384"/>
        <v>NO</v>
      </c>
      <c r="CM215" s="244" t="str">
        <f t="shared" si="385"/>
        <v>NO</v>
      </c>
      <c r="CN215" s="244" t="str">
        <f t="shared" si="386"/>
        <v>NO</v>
      </c>
      <c r="CO215" s="244" t="str">
        <f t="shared" si="387"/>
        <v>NO</v>
      </c>
      <c r="CP215" s="244" t="str">
        <f t="shared" si="388"/>
        <v>NO</v>
      </c>
      <c r="CQ215" s="244" t="str">
        <f t="shared" si="389"/>
        <v>NO</v>
      </c>
      <c r="CR215" s="244" t="str">
        <f t="shared" si="390"/>
        <v>NO</v>
      </c>
    </row>
    <row r="216" spans="1:96">
      <c r="A216" s="64"/>
      <c r="B216" s="15"/>
      <c r="C216" s="15"/>
      <c r="D216" s="15"/>
      <c r="E216" s="15"/>
      <c r="F216" s="15"/>
      <c r="G216" s="15"/>
      <c r="H216" s="65"/>
      <c r="I216" s="52" t="s">
        <v>58</v>
      </c>
      <c r="J216" s="54">
        <v>0.36289253528997001</v>
      </c>
      <c r="K216" s="54">
        <v>0.629609957004303</v>
      </c>
      <c r="L216" s="54">
        <v>7.4975077057261004E-3</v>
      </c>
      <c r="M216" s="54">
        <v>0.94550186250212498</v>
      </c>
      <c r="N216" s="54">
        <v>2.4285070107748701E-2</v>
      </c>
      <c r="O216" s="54">
        <v>3.0213067390125699E-2</v>
      </c>
      <c r="P216" s="54">
        <v>0.55612609984973904</v>
      </c>
      <c r="Q216" s="54">
        <v>3.9715433671566901E-2</v>
      </c>
      <c r="R216" s="54">
        <v>0.40415846647869302</v>
      </c>
      <c r="S216" s="54">
        <v>0.28676463091698001</v>
      </c>
      <c r="T216" s="54">
        <v>0.63202514960051104</v>
      </c>
      <c r="U216" s="54">
        <v>8.1210219482508006E-2</v>
      </c>
      <c r="V216" s="54">
        <v>0.83587035899147299</v>
      </c>
      <c r="W216" s="54">
        <v>0.14122504796323701</v>
      </c>
      <c r="X216" s="54">
        <v>2.2904593045288999E-2</v>
      </c>
      <c r="Y216" s="54">
        <v>0.41510813947081299</v>
      </c>
      <c r="Z216" s="54">
        <v>0.57306780152356895</v>
      </c>
      <c r="AA216" s="54">
        <v>1.18240590056176E-2</v>
      </c>
      <c r="AB216" s="54">
        <v>1.39861010246241E-2</v>
      </c>
      <c r="AC216" s="54">
        <v>0.188356175299499</v>
      </c>
      <c r="AD216" s="54">
        <v>0.79765772367587595</v>
      </c>
      <c r="AE216" s="54">
        <v>0.332801950702172</v>
      </c>
      <c r="AF216" s="54">
        <v>0.43375386609120298</v>
      </c>
      <c r="AG216" s="317">
        <v>0.233444183206623</v>
      </c>
      <c r="AH216" s="220">
        <v>1.2090000000000001</v>
      </c>
      <c r="AI216" s="220">
        <v>2.2130000000000001</v>
      </c>
      <c r="AJ216" s="221">
        <v>6.36</v>
      </c>
      <c r="AK216" s="210">
        <v>1.1919999999999999</v>
      </c>
      <c r="AL216" s="210">
        <v>2.1800000000000002</v>
      </c>
      <c r="AM216" s="210">
        <v>6.3129999999999997</v>
      </c>
      <c r="AN216" s="203"/>
      <c r="AO216" s="203"/>
      <c r="AP216" s="203"/>
      <c r="AQ216" s="203"/>
      <c r="AR216" s="203">
        <f t="shared" si="342"/>
        <v>0.69692727427599999</v>
      </c>
      <c r="AS216" s="203">
        <f t="shared" si="343"/>
        <v>0.8518</v>
      </c>
      <c r="AT216" s="203">
        <f t="shared" si="344"/>
        <v>1.041088886996</v>
      </c>
      <c r="AU216" s="203">
        <f t="shared" si="345"/>
        <v>1.8303545495219997</v>
      </c>
      <c r="AV216" s="203">
        <f t="shared" si="346"/>
        <v>2.2370999999999999</v>
      </c>
      <c r="AW216" s="203">
        <f t="shared" si="347"/>
        <v>2.7342333283619995</v>
      </c>
      <c r="AX216" s="203">
        <f t="shared" si="348"/>
        <v>4.4007545552340002</v>
      </c>
      <c r="AY216" s="203">
        <f t="shared" si="349"/>
        <v>5.3787000000000003</v>
      </c>
      <c r="AZ216" s="203">
        <f t="shared" si="350"/>
        <v>6.5739666547139999</v>
      </c>
      <c r="BB216" s="1" t="str">
        <f t="shared" si="357"/>
        <v>P</v>
      </c>
      <c r="BC216" s="1" t="str">
        <f t="shared" si="358"/>
        <v>NP</v>
      </c>
      <c r="BD216" s="1" t="str">
        <f t="shared" si="359"/>
        <v>NA</v>
      </c>
      <c r="BE216" s="1" t="str">
        <f t="shared" si="360"/>
        <v>NO</v>
      </c>
      <c r="BF216" s="1" t="str">
        <f t="shared" si="361"/>
        <v>NO</v>
      </c>
      <c r="BG216" s="1" t="str">
        <f t="shared" si="362"/>
        <v>NO</v>
      </c>
      <c r="BH216" s="1" t="str">
        <f t="shared" si="351"/>
        <v>NO</v>
      </c>
      <c r="BJ216" s="12">
        <v>7</v>
      </c>
      <c r="BK216" s="1" t="str">
        <f t="shared" si="363"/>
        <v>P</v>
      </c>
      <c r="BL216" s="1" t="str">
        <f t="shared" si="364"/>
        <v>NP</v>
      </c>
      <c r="BM216" s="1" t="str">
        <f t="shared" si="365"/>
        <v>NA</v>
      </c>
      <c r="BN216" s="1" t="str">
        <f t="shared" si="366"/>
        <v>NO</v>
      </c>
      <c r="BO216" s="1" t="str">
        <f t="shared" si="367"/>
        <v>NO</v>
      </c>
      <c r="BP216" s="1" t="str">
        <f t="shared" si="368"/>
        <v>NO</v>
      </c>
      <c r="BQ216" s="1" t="str">
        <f t="shared" si="369"/>
        <v>NO</v>
      </c>
      <c r="BS216" s="1" t="str">
        <f t="shared" si="370"/>
        <v>TN</v>
      </c>
      <c r="BT216" s="1" t="str">
        <f t="shared" si="371"/>
        <v>TP</v>
      </c>
      <c r="BU216" s="1" t="str">
        <f t="shared" si="372"/>
        <v>TN</v>
      </c>
      <c r="BV216" s="1" t="str">
        <f t="shared" si="373"/>
        <v>NO</v>
      </c>
      <c r="BW216" s="1" t="str">
        <f t="shared" si="374"/>
        <v>NO</v>
      </c>
      <c r="BX216" s="1" t="str">
        <f t="shared" si="375"/>
        <v>YES</v>
      </c>
      <c r="BY216" s="244" t="str">
        <f t="shared" si="376"/>
        <v>YES</v>
      </c>
      <c r="BZ216" s="244" t="str">
        <f t="shared" si="377"/>
        <v>NO</v>
      </c>
      <c r="CA216" s="244" t="str">
        <f t="shared" si="378"/>
        <v>NO</v>
      </c>
      <c r="CB216" s="244" t="str">
        <f t="shared" si="379"/>
        <v>NO</v>
      </c>
      <c r="CC216" s="244" t="str">
        <f t="shared" si="380"/>
        <v>NO</v>
      </c>
      <c r="CD216" s="244" t="str">
        <f t="shared" si="352"/>
        <v>NO</v>
      </c>
      <c r="CE216" s="1" t="str">
        <f t="shared" si="353"/>
        <v>NO</v>
      </c>
      <c r="CF216" s="1" t="str">
        <f t="shared" si="354"/>
        <v>NO</v>
      </c>
      <c r="CG216" s="1" t="str">
        <f t="shared" si="355"/>
        <v>NO</v>
      </c>
      <c r="CH216" s="1" t="str">
        <f t="shared" si="356"/>
        <v>NO</v>
      </c>
      <c r="CI216" s="244" t="str">
        <f t="shared" si="381"/>
        <v>NO</v>
      </c>
      <c r="CJ216" s="244" t="str">
        <f t="shared" si="382"/>
        <v>NO</v>
      </c>
      <c r="CK216" s="244" t="str">
        <f t="shared" si="383"/>
        <v>NO</v>
      </c>
      <c r="CL216" s="244" t="str">
        <f t="shared" si="384"/>
        <v>NO</v>
      </c>
      <c r="CM216" s="244" t="str">
        <f t="shared" si="385"/>
        <v>NO</v>
      </c>
      <c r="CN216" s="244" t="str">
        <f t="shared" si="386"/>
        <v>NO</v>
      </c>
      <c r="CO216" s="244" t="str">
        <f t="shared" si="387"/>
        <v>NO</v>
      </c>
      <c r="CP216" s="244" t="str">
        <f t="shared" si="388"/>
        <v>NO</v>
      </c>
      <c r="CQ216" s="244" t="str">
        <f t="shared" si="389"/>
        <v>NO</v>
      </c>
      <c r="CR216" s="244" t="str">
        <f t="shared" si="390"/>
        <v>NO</v>
      </c>
    </row>
    <row r="217" spans="1:96">
      <c r="A217" s="64"/>
      <c r="B217" s="15"/>
      <c r="C217" s="15"/>
      <c r="D217" s="15"/>
      <c r="E217" s="15"/>
      <c r="F217" s="15"/>
      <c r="G217" s="15"/>
      <c r="H217" s="65"/>
      <c r="I217" s="52" t="s">
        <v>59</v>
      </c>
      <c r="J217" s="54">
        <v>0.78767716289199496</v>
      </c>
      <c r="K217" s="54">
        <v>0.18866287249575001</v>
      </c>
      <c r="L217" s="54">
        <v>2.3659964612254E-2</v>
      </c>
      <c r="M217" s="54">
        <v>0.71127901545361405</v>
      </c>
      <c r="N217" s="54">
        <v>5.0393118110522397E-2</v>
      </c>
      <c r="O217" s="54">
        <v>0.23832786643586301</v>
      </c>
      <c r="P217" s="54">
        <v>0.23534909911789301</v>
      </c>
      <c r="Q217" s="54">
        <v>0.17533296797279599</v>
      </c>
      <c r="R217" s="54">
        <v>0.58931793290930901</v>
      </c>
      <c r="S217" s="54">
        <v>0.35265144934292197</v>
      </c>
      <c r="T217" s="54">
        <v>0.47761603519464002</v>
      </c>
      <c r="U217" s="54">
        <v>0.16973251546243701</v>
      </c>
      <c r="V217" s="54">
        <v>2.17090621899255E-2</v>
      </c>
      <c r="W217" s="54">
        <v>0.29568893893592402</v>
      </c>
      <c r="X217" s="54">
        <v>0.68260199887414896</v>
      </c>
      <c r="Y217" s="54">
        <v>0.75920374624119702</v>
      </c>
      <c r="Z217" s="54">
        <v>0.20766216936356799</v>
      </c>
      <c r="AA217" s="54">
        <v>3.3134084395234201E-2</v>
      </c>
      <c r="AB217" s="54">
        <v>0.67251139654042802</v>
      </c>
      <c r="AC217" s="54">
        <v>0.30214953506667203</v>
      </c>
      <c r="AD217" s="54">
        <v>2.5339068392898699E-2</v>
      </c>
      <c r="AE217" s="54">
        <v>0.99232763000982005</v>
      </c>
      <c r="AF217" s="54">
        <v>1.4557527809249101E-3</v>
      </c>
      <c r="AG217" s="317">
        <v>6.2166172092547002E-3</v>
      </c>
      <c r="AH217" s="220">
        <v>1.575</v>
      </c>
      <c r="AI217" s="220">
        <v>3.0819999999999999</v>
      </c>
      <c r="AJ217" s="221">
        <v>5.2869999999999999</v>
      </c>
      <c r="AK217" s="210">
        <v>1.5960000000000001</v>
      </c>
      <c r="AL217" s="210">
        <v>3.129</v>
      </c>
      <c r="AM217" s="210">
        <v>5.4</v>
      </c>
      <c r="AN217" s="203"/>
      <c r="AO217" s="203"/>
      <c r="AP217" s="203"/>
      <c r="AQ217" s="203"/>
      <c r="AR217" s="203">
        <f t="shared" si="342"/>
        <v>0.69692727427599999</v>
      </c>
      <c r="AS217" s="203">
        <f t="shared" si="343"/>
        <v>0.8518</v>
      </c>
      <c r="AT217" s="203">
        <f t="shared" si="344"/>
        <v>1.041088886996</v>
      </c>
      <c r="AU217" s="203">
        <f t="shared" si="345"/>
        <v>1.8303545495219997</v>
      </c>
      <c r="AV217" s="203">
        <f t="shared" si="346"/>
        <v>2.2370999999999999</v>
      </c>
      <c r="AW217" s="203">
        <f t="shared" si="347"/>
        <v>2.7342333283619995</v>
      </c>
      <c r="AX217" s="203">
        <f t="shared" si="348"/>
        <v>4.4007545552340002</v>
      </c>
      <c r="AY217" s="203">
        <f t="shared" si="349"/>
        <v>5.3787000000000003</v>
      </c>
      <c r="AZ217" s="203">
        <f t="shared" si="350"/>
        <v>6.5739666547139999</v>
      </c>
      <c r="BB217" s="1" t="str">
        <f t="shared" si="357"/>
        <v>P</v>
      </c>
      <c r="BC217" s="1" t="str">
        <f t="shared" si="358"/>
        <v>P</v>
      </c>
      <c r="BD217" s="1" t="str">
        <f t="shared" si="359"/>
        <v>NP</v>
      </c>
      <c r="BE217" s="1" t="str">
        <f t="shared" si="360"/>
        <v>NO</v>
      </c>
      <c r="BF217" s="1" t="str">
        <f t="shared" si="361"/>
        <v>NO</v>
      </c>
      <c r="BG217" s="1" t="str">
        <f t="shared" si="362"/>
        <v>NO</v>
      </c>
      <c r="BH217" s="1" t="str">
        <f t="shared" si="351"/>
        <v>NO</v>
      </c>
      <c r="BJ217" s="12">
        <v>4</v>
      </c>
      <c r="BK217" s="1" t="str">
        <f t="shared" si="363"/>
        <v>P</v>
      </c>
      <c r="BL217" s="1" t="str">
        <f t="shared" si="364"/>
        <v>P</v>
      </c>
      <c r="BM217" s="1" t="str">
        <f t="shared" si="365"/>
        <v>NA</v>
      </c>
      <c r="BN217" s="1" t="str">
        <f t="shared" si="366"/>
        <v>NO</v>
      </c>
      <c r="BO217" s="1" t="str">
        <f t="shared" si="367"/>
        <v>NO</v>
      </c>
      <c r="BP217" s="1" t="str">
        <f t="shared" si="368"/>
        <v>NO</v>
      </c>
      <c r="BQ217" s="1" t="str">
        <f t="shared" si="369"/>
        <v>NO</v>
      </c>
      <c r="BS217" s="1" t="str">
        <f t="shared" si="370"/>
        <v>TN</v>
      </c>
      <c r="BT217" s="1" t="str">
        <f t="shared" si="371"/>
        <v>TN</v>
      </c>
      <c r="BU217" s="1" t="str">
        <f t="shared" si="372"/>
        <v>FP</v>
      </c>
      <c r="BV217" s="1" t="str">
        <f t="shared" si="373"/>
        <v>NO</v>
      </c>
      <c r="BW217" s="1" t="str">
        <f t="shared" si="374"/>
        <v>NO</v>
      </c>
      <c r="BX217" s="1" t="str">
        <f t="shared" si="375"/>
        <v>NO</v>
      </c>
      <c r="BY217" s="244" t="str">
        <f t="shared" si="376"/>
        <v>YES</v>
      </c>
      <c r="BZ217" s="244" t="str">
        <f t="shared" si="377"/>
        <v>NO</v>
      </c>
      <c r="CA217" s="244" t="str">
        <f t="shared" si="378"/>
        <v>NO</v>
      </c>
      <c r="CB217" s="244" t="str">
        <f t="shared" si="379"/>
        <v>NO</v>
      </c>
      <c r="CC217" s="244" t="str">
        <f t="shared" si="380"/>
        <v>NO</v>
      </c>
      <c r="CD217" s="244" t="str">
        <f t="shared" si="352"/>
        <v>YES</v>
      </c>
      <c r="CE217" s="1" t="str">
        <f t="shared" si="353"/>
        <v>NO</v>
      </c>
      <c r="CF217" s="1" t="str">
        <f t="shared" si="354"/>
        <v>NO</v>
      </c>
      <c r="CG217" s="1" t="str">
        <f t="shared" si="355"/>
        <v>NO</v>
      </c>
      <c r="CH217" s="1" t="str">
        <f t="shared" si="356"/>
        <v>YES</v>
      </c>
      <c r="CI217" s="244" t="str">
        <f t="shared" si="381"/>
        <v>NO</v>
      </c>
      <c r="CJ217" s="244" t="str">
        <f t="shared" si="382"/>
        <v>NO</v>
      </c>
      <c r="CK217" s="244" t="str">
        <f t="shared" si="383"/>
        <v>NO</v>
      </c>
      <c r="CL217" s="244" t="str">
        <f t="shared" si="384"/>
        <v>NO</v>
      </c>
      <c r="CM217" s="244" t="str">
        <f t="shared" si="385"/>
        <v>NO</v>
      </c>
      <c r="CN217" s="244" t="str">
        <f t="shared" si="386"/>
        <v>YES</v>
      </c>
      <c r="CO217" s="244" t="str">
        <f t="shared" si="387"/>
        <v>NO</v>
      </c>
      <c r="CP217" s="244" t="str">
        <f t="shared" si="388"/>
        <v>NO</v>
      </c>
      <c r="CQ217" s="244" t="str">
        <f t="shared" si="389"/>
        <v>NO</v>
      </c>
      <c r="CR217" s="244" t="str">
        <f t="shared" si="390"/>
        <v>YES</v>
      </c>
    </row>
    <row r="218" spans="1:96">
      <c r="A218" s="64"/>
      <c r="B218" s="15"/>
      <c r="C218" s="15"/>
      <c r="D218" s="15"/>
      <c r="E218" s="15"/>
      <c r="F218" s="15"/>
      <c r="G218" s="15"/>
      <c r="H218" s="65"/>
      <c r="I218" s="52" t="s">
        <v>21</v>
      </c>
      <c r="J218" s="54">
        <v>0.50744865226178604</v>
      </c>
      <c r="K218" s="54">
        <v>0.47626432551102899</v>
      </c>
      <c r="L218" s="54">
        <v>1.6287022227184301E-2</v>
      </c>
      <c r="M218" s="54">
        <v>0.74881830867176102</v>
      </c>
      <c r="N218" s="54">
        <v>0.24571708272332901</v>
      </c>
      <c r="O218" s="54">
        <v>5.4646086049096E-3</v>
      </c>
      <c r="P218" s="54">
        <v>0.85034055346322401</v>
      </c>
      <c r="Q218" s="54">
        <v>6.7839553879876599E-2</v>
      </c>
      <c r="R218" s="54">
        <v>8.1819892656898693E-2</v>
      </c>
      <c r="S218" s="54">
        <v>0.81145631270057805</v>
      </c>
      <c r="T218" s="54">
        <v>7.5273209063974805E-2</v>
      </c>
      <c r="U218" s="54">
        <v>0.113270478235447</v>
      </c>
      <c r="V218" s="54">
        <v>0.53401398272929301</v>
      </c>
      <c r="W218" s="54">
        <v>0.27674359097127099</v>
      </c>
      <c r="X218" s="54">
        <v>0.189242426299435</v>
      </c>
      <c r="Y218" s="54">
        <v>0.56104553994505602</v>
      </c>
      <c r="Z218" s="54">
        <v>0.16331125189131099</v>
      </c>
      <c r="AA218" s="54">
        <v>0.27564320816363103</v>
      </c>
      <c r="AB218" s="54">
        <v>0.27997871147340703</v>
      </c>
      <c r="AC218" s="54">
        <v>0.56910742294012595</v>
      </c>
      <c r="AD218" s="54">
        <v>0.150913865586466</v>
      </c>
      <c r="AE218" s="54">
        <v>0.90085486502263101</v>
      </c>
      <c r="AF218" s="54">
        <v>6.1603111989774702E-2</v>
      </c>
      <c r="AG218" s="317">
        <v>3.75420229875933E-2</v>
      </c>
      <c r="AH218" s="220">
        <v>0.98799999999999999</v>
      </c>
      <c r="AI218" s="220">
        <v>2.7730000000000001</v>
      </c>
      <c r="AJ218" s="221">
        <v>5.5510000000000002</v>
      </c>
      <c r="AK218" s="210">
        <v>0.96799999999999997</v>
      </c>
      <c r="AL218" s="210">
        <v>2.754</v>
      </c>
      <c r="AM218" s="210">
        <v>5.5510000000000002</v>
      </c>
      <c r="AN218" s="203"/>
      <c r="AO218" s="203"/>
      <c r="AP218" s="203"/>
      <c r="AQ218" s="203"/>
      <c r="AR218" s="203">
        <f t="shared" si="342"/>
        <v>0.69692727427599999</v>
      </c>
      <c r="AS218" s="203">
        <f t="shared" si="343"/>
        <v>0.8518</v>
      </c>
      <c r="AT218" s="203">
        <f t="shared" si="344"/>
        <v>1.041088886996</v>
      </c>
      <c r="AU218" s="203">
        <f t="shared" si="345"/>
        <v>1.8303545495219997</v>
      </c>
      <c r="AV218" s="203">
        <f t="shared" si="346"/>
        <v>2.2370999999999999</v>
      </c>
      <c r="AW218" s="203">
        <f t="shared" si="347"/>
        <v>2.7342333283619995</v>
      </c>
      <c r="AX218" s="203">
        <f t="shared" si="348"/>
        <v>4.4007545552340002</v>
      </c>
      <c r="AY218" s="203">
        <f t="shared" si="349"/>
        <v>5.3787000000000003</v>
      </c>
      <c r="AZ218" s="203">
        <f t="shared" si="350"/>
        <v>6.5739666547139999</v>
      </c>
      <c r="BB218" s="1" t="str">
        <f t="shared" si="357"/>
        <v>NA</v>
      </c>
      <c r="BC218" s="1" t="str">
        <f t="shared" si="358"/>
        <v>P</v>
      </c>
      <c r="BD218" s="1" t="str">
        <f t="shared" si="359"/>
        <v>NA</v>
      </c>
      <c r="BE218" s="1" t="str">
        <f t="shared" si="360"/>
        <v>NO</v>
      </c>
      <c r="BF218" s="1" t="str">
        <f t="shared" si="361"/>
        <v>NO</v>
      </c>
      <c r="BG218" s="1" t="str">
        <f t="shared" si="362"/>
        <v>NO</v>
      </c>
      <c r="BH218" s="1" t="str">
        <f t="shared" si="351"/>
        <v>NO</v>
      </c>
      <c r="BJ218" s="12">
        <v>10</v>
      </c>
      <c r="BK218" s="1" t="str">
        <f t="shared" si="363"/>
        <v>NA</v>
      </c>
      <c r="BL218" s="1" t="str">
        <f t="shared" si="364"/>
        <v>P</v>
      </c>
      <c r="BM218" s="1" t="str">
        <f t="shared" si="365"/>
        <v>NA</v>
      </c>
      <c r="BN218" s="1" t="str">
        <f t="shared" si="366"/>
        <v>NO</v>
      </c>
      <c r="BO218" s="1" t="str">
        <f t="shared" si="367"/>
        <v>NO</v>
      </c>
      <c r="BP218" s="1" t="str">
        <f t="shared" si="368"/>
        <v>NO</v>
      </c>
      <c r="BQ218" s="1" t="str">
        <f t="shared" si="369"/>
        <v>NO</v>
      </c>
      <c r="BS218" s="1" t="str">
        <f t="shared" si="370"/>
        <v>TN</v>
      </c>
      <c r="BT218" s="1" t="str">
        <f t="shared" si="371"/>
        <v>TN</v>
      </c>
      <c r="BU218" s="1" t="str">
        <f t="shared" si="372"/>
        <v>TN</v>
      </c>
      <c r="BV218" s="1" t="str">
        <f t="shared" si="373"/>
        <v>NO</v>
      </c>
      <c r="BW218" s="1" t="str">
        <f t="shared" si="374"/>
        <v>NO</v>
      </c>
      <c r="BX218" s="1" t="str">
        <f t="shared" si="375"/>
        <v>NO</v>
      </c>
      <c r="BY218" s="244" t="str">
        <f t="shared" si="376"/>
        <v>YES</v>
      </c>
      <c r="BZ218" s="244" t="str">
        <f t="shared" si="377"/>
        <v>NO</v>
      </c>
      <c r="CA218" s="244" t="str">
        <f t="shared" si="378"/>
        <v>NO</v>
      </c>
      <c r="CB218" s="244" t="str">
        <f t="shared" si="379"/>
        <v>NO</v>
      </c>
      <c r="CC218" s="244" t="str">
        <f t="shared" si="380"/>
        <v>NO</v>
      </c>
      <c r="CD218" s="244" t="str">
        <f t="shared" si="352"/>
        <v>NO</v>
      </c>
      <c r="CE218" s="1" t="str">
        <f t="shared" si="353"/>
        <v>NO</v>
      </c>
      <c r="CF218" s="1" t="str">
        <f t="shared" si="354"/>
        <v>NO</v>
      </c>
      <c r="CG218" s="1" t="str">
        <f t="shared" si="355"/>
        <v>NO</v>
      </c>
      <c r="CH218" s="1" t="str">
        <f t="shared" si="356"/>
        <v>NO</v>
      </c>
      <c r="CI218" s="244" t="str">
        <f t="shared" si="381"/>
        <v>NO</v>
      </c>
      <c r="CJ218" s="244" t="str">
        <f t="shared" si="382"/>
        <v>NO</v>
      </c>
      <c r="CK218" s="244" t="str">
        <f t="shared" si="383"/>
        <v>NO</v>
      </c>
      <c r="CL218" s="244" t="str">
        <f t="shared" si="384"/>
        <v>NO</v>
      </c>
      <c r="CM218" s="244" t="str">
        <f t="shared" si="385"/>
        <v>NO</v>
      </c>
      <c r="CN218" s="244" t="str">
        <f t="shared" si="386"/>
        <v>NO</v>
      </c>
      <c r="CO218" s="244" t="str">
        <f t="shared" si="387"/>
        <v>NO</v>
      </c>
      <c r="CP218" s="244" t="str">
        <f t="shared" si="388"/>
        <v>NO</v>
      </c>
      <c r="CQ218" s="244" t="str">
        <f t="shared" si="389"/>
        <v>NO</v>
      </c>
      <c r="CR218" s="244" t="str">
        <f t="shared" si="390"/>
        <v>NO</v>
      </c>
    </row>
    <row r="219" spans="1:96">
      <c r="A219" s="64"/>
      <c r="B219" s="15"/>
      <c r="C219" s="15"/>
      <c r="D219" s="15"/>
      <c r="E219" s="15"/>
      <c r="F219" s="15"/>
      <c r="G219" s="15"/>
      <c r="H219" s="65"/>
      <c r="I219" s="52" t="s">
        <v>60</v>
      </c>
      <c r="J219" s="54">
        <v>0.92453465968166004</v>
      </c>
      <c r="K219" s="54">
        <v>2.6404113943368598E-2</v>
      </c>
      <c r="L219" s="54">
        <v>4.9061226374970603E-2</v>
      </c>
      <c r="M219" s="54">
        <v>0.473064293939714</v>
      </c>
      <c r="N219" s="54">
        <v>0.10136268474900199</v>
      </c>
      <c r="O219" s="54">
        <v>0.425573021311282</v>
      </c>
      <c r="P219" s="54">
        <v>0.62115542738579799</v>
      </c>
      <c r="Q219" s="54">
        <v>4.98685370873337E-2</v>
      </c>
      <c r="R219" s="54">
        <v>0.32897603552686699</v>
      </c>
      <c r="S219" s="54">
        <v>0.36226927758395999</v>
      </c>
      <c r="T219" s="54">
        <v>0.61327309632509697</v>
      </c>
      <c r="U219" s="54">
        <v>2.4457626090941501E-2</v>
      </c>
      <c r="V219" s="54">
        <v>0.78801891859315099</v>
      </c>
      <c r="W219" s="54">
        <v>0.119061497860919</v>
      </c>
      <c r="X219" s="54">
        <v>9.2919583545929593E-2</v>
      </c>
      <c r="Y219" s="54">
        <v>0.45942207703603999</v>
      </c>
      <c r="Z219" s="54">
        <v>0.415881809869938</v>
      </c>
      <c r="AA219" s="54">
        <v>0.124696113094021</v>
      </c>
      <c r="AB219" s="54">
        <v>0.11230655154281501</v>
      </c>
      <c r="AC219" s="54">
        <v>0.28238919293697101</v>
      </c>
      <c r="AD219" s="54">
        <v>0.60530425552021305</v>
      </c>
      <c r="AE219" s="54">
        <v>0.27718434220989602</v>
      </c>
      <c r="AF219" s="54">
        <v>7.0528267641490006E-2</v>
      </c>
      <c r="AG219" s="317">
        <v>0.65228739014861303</v>
      </c>
      <c r="AH219" s="220">
        <v>1.0880000000000001</v>
      </c>
      <c r="AI219" s="220">
        <v>2.3980000000000001</v>
      </c>
      <c r="AJ219" s="221">
        <v>6.6150000000000002</v>
      </c>
      <c r="AK219" s="210">
        <v>1.0960000000000001</v>
      </c>
      <c r="AL219" s="210">
        <v>2.3940000000000001</v>
      </c>
      <c r="AM219" s="210">
        <v>6.6790000000000003</v>
      </c>
      <c r="AN219" s="203"/>
      <c r="AO219" s="203"/>
      <c r="AP219" s="203"/>
      <c r="AQ219" s="203"/>
      <c r="AR219" s="203">
        <f t="shared" si="342"/>
        <v>0.69692727427599999</v>
      </c>
      <c r="AS219" s="203">
        <f t="shared" si="343"/>
        <v>0.8518</v>
      </c>
      <c r="AT219" s="203">
        <f t="shared" si="344"/>
        <v>1.041088886996</v>
      </c>
      <c r="AU219" s="203">
        <f t="shared" si="345"/>
        <v>1.8303545495219997</v>
      </c>
      <c r="AV219" s="203">
        <f t="shared" si="346"/>
        <v>2.2370999999999999</v>
      </c>
      <c r="AW219" s="203">
        <f t="shared" si="347"/>
        <v>2.7342333283619995</v>
      </c>
      <c r="AX219" s="203">
        <f t="shared" si="348"/>
        <v>4.4007545552340002</v>
      </c>
      <c r="AY219" s="203">
        <f t="shared" si="349"/>
        <v>5.3787000000000003</v>
      </c>
      <c r="AZ219" s="203">
        <f t="shared" si="350"/>
        <v>6.5739666547139999</v>
      </c>
      <c r="BB219" s="1" t="str">
        <f t="shared" si="357"/>
        <v>P</v>
      </c>
      <c r="BC219" s="1" t="str">
        <f t="shared" si="358"/>
        <v>NA</v>
      </c>
      <c r="BD219" s="1" t="str">
        <f t="shared" si="359"/>
        <v>P</v>
      </c>
      <c r="BE219" s="1" t="str">
        <f t="shared" si="360"/>
        <v>NO</v>
      </c>
      <c r="BF219" s="1" t="str">
        <f t="shared" si="361"/>
        <v>NO</v>
      </c>
      <c r="BG219" s="1" t="str">
        <f t="shared" si="362"/>
        <v>NO</v>
      </c>
      <c r="BH219" s="1" t="str">
        <f t="shared" si="351"/>
        <v>NO</v>
      </c>
      <c r="BJ219" s="12">
        <v>3</v>
      </c>
      <c r="BK219" s="1" t="str">
        <f t="shared" si="363"/>
        <v>P</v>
      </c>
      <c r="BL219" s="1" t="str">
        <f t="shared" si="364"/>
        <v>NA</v>
      </c>
      <c r="BM219" s="1" t="str">
        <f t="shared" si="365"/>
        <v>P</v>
      </c>
      <c r="BN219" s="1" t="str">
        <f t="shared" si="366"/>
        <v>NO</v>
      </c>
      <c r="BO219" s="1" t="str">
        <f t="shared" si="367"/>
        <v>NO</v>
      </c>
      <c r="BP219" s="1" t="str">
        <f t="shared" si="368"/>
        <v>NO</v>
      </c>
      <c r="BQ219" s="1" t="str">
        <f t="shared" si="369"/>
        <v>NO</v>
      </c>
      <c r="BS219" s="1" t="str">
        <f t="shared" si="370"/>
        <v>TN</v>
      </c>
      <c r="BT219" s="1" t="str">
        <f t="shared" si="371"/>
        <v>TN</v>
      </c>
      <c r="BU219" s="1" t="str">
        <f t="shared" si="372"/>
        <v>TN</v>
      </c>
      <c r="BV219" s="1" t="str">
        <f t="shared" si="373"/>
        <v>NO</v>
      </c>
      <c r="BW219" s="1" t="str">
        <f t="shared" si="374"/>
        <v>NO</v>
      </c>
      <c r="BX219" s="1" t="str">
        <f t="shared" si="375"/>
        <v>NO</v>
      </c>
      <c r="BY219" s="244" t="str">
        <f t="shared" si="376"/>
        <v>YES</v>
      </c>
      <c r="BZ219" s="244" t="str">
        <f t="shared" si="377"/>
        <v>NO</v>
      </c>
      <c r="CA219" s="244" t="str">
        <f t="shared" si="378"/>
        <v>NO</v>
      </c>
      <c r="CB219" s="244" t="str">
        <f t="shared" si="379"/>
        <v>NO</v>
      </c>
      <c r="CC219" s="244" t="str">
        <f t="shared" si="380"/>
        <v>NO</v>
      </c>
      <c r="CD219" s="244" t="str">
        <f t="shared" si="352"/>
        <v>NO</v>
      </c>
      <c r="CE219" s="1" t="str">
        <f t="shared" si="353"/>
        <v>NO</v>
      </c>
      <c r="CF219" s="1" t="str">
        <f t="shared" si="354"/>
        <v>NO</v>
      </c>
      <c r="CG219" s="1" t="str">
        <f t="shared" si="355"/>
        <v>NO</v>
      </c>
      <c r="CH219" s="1" t="str">
        <f t="shared" si="356"/>
        <v>NO</v>
      </c>
      <c r="CI219" s="244" t="str">
        <f t="shared" si="381"/>
        <v>NO</v>
      </c>
      <c r="CJ219" s="244" t="str">
        <f t="shared" si="382"/>
        <v>NO</v>
      </c>
      <c r="CK219" s="244" t="str">
        <f t="shared" si="383"/>
        <v>NO</v>
      </c>
      <c r="CL219" s="244" t="str">
        <f t="shared" si="384"/>
        <v>NO</v>
      </c>
      <c r="CM219" s="244" t="str">
        <f t="shared" si="385"/>
        <v>NO</v>
      </c>
      <c r="CN219" s="244" t="str">
        <f t="shared" si="386"/>
        <v>NO</v>
      </c>
      <c r="CO219" s="244" t="str">
        <f t="shared" si="387"/>
        <v>NO</v>
      </c>
      <c r="CP219" s="244" t="str">
        <f t="shared" si="388"/>
        <v>NO</v>
      </c>
      <c r="CQ219" s="244" t="str">
        <f t="shared" si="389"/>
        <v>NO</v>
      </c>
      <c r="CR219" s="244" t="str">
        <f t="shared" si="390"/>
        <v>NO</v>
      </c>
    </row>
    <row r="220" spans="1:96">
      <c r="A220" s="64"/>
      <c r="B220" s="15"/>
      <c r="C220" s="15"/>
      <c r="D220" s="15"/>
      <c r="E220" s="15"/>
      <c r="F220" s="15"/>
      <c r="G220" s="15"/>
      <c r="H220" s="65"/>
      <c r="I220" s="52" t="s">
        <v>46</v>
      </c>
      <c r="J220" s="54">
        <v>0.50744865226178604</v>
      </c>
      <c r="K220" s="54">
        <v>0.47626432551102899</v>
      </c>
      <c r="L220" s="54">
        <v>1.6287022227184301E-2</v>
      </c>
      <c r="M220" s="54">
        <v>0.74881830867176102</v>
      </c>
      <c r="N220" s="54">
        <v>0.24571708272332901</v>
      </c>
      <c r="O220" s="54">
        <v>5.4646086049096E-3</v>
      </c>
      <c r="P220" s="54">
        <v>0.85034055346322401</v>
      </c>
      <c r="Q220" s="54">
        <v>6.7839553879876599E-2</v>
      </c>
      <c r="R220" s="54">
        <v>8.1819892656898693E-2</v>
      </c>
      <c r="S220" s="54">
        <v>0.81145631270057805</v>
      </c>
      <c r="T220" s="54">
        <v>7.5273209063974805E-2</v>
      </c>
      <c r="U220" s="54">
        <v>0.113270478235447</v>
      </c>
      <c r="V220" s="54">
        <v>0.53401398272929301</v>
      </c>
      <c r="W220" s="54">
        <v>0.27674359097127099</v>
      </c>
      <c r="X220" s="54">
        <v>0.189242426299435</v>
      </c>
      <c r="Y220" s="54">
        <v>0.56104553994505602</v>
      </c>
      <c r="Z220" s="54">
        <v>0.16331125189131099</v>
      </c>
      <c r="AA220" s="54">
        <v>0.27564320816363103</v>
      </c>
      <c r="AB220" s="54">
        <v>0.35056312802933898</v>
      </c>
      <c r="AC220" s="54">
        <v>0.58821486018095603</v>
      </c>
      <c r="AD220" s="54">
        <v>6.1222011789704101E-2</v>
      </c>
      <c r="AE220" s="54">
        <v>0.13786507391832101</v>
      </c>
      <c r="AF220" s="54">
        <v>0.801756180760545</v>
      </c>
      <c r="AG220" s="317">
        <v>6.0378745321132597E-2</v>
      </c>
      <c r="AH220" s="220">
        <v>0.98199999999999998</v>
      </c>
      <c r="AI220" s="220">
        <v>2.7850000000000001</v>
      </c>
      <c r="AJ220" s="221">
        <v>5.4450000000000003</v>
      </c>
      <c r="AK220" s="210">
        <v>1.0209999999999999</v>
      </c>
      <c r="AL220" s="210">
        <v>2.762</v>
      </c>
      <c r="AM220" s="210">
        <v>5.4210000000000003</v>
      </c>
      <c r="AN220" s="203"/>
      <c r="AO220" s="203"/>
      <c r="AP220" s="203"/>
      <c r="AQ220" s="203"/>
      <c r="AR220" s="203">
        <f t="shared" si="342"/>
        <v>0.69692727427599999</v>
      </c>
      <c r="AS220" s="203">
        <f t="shared" si="343"/>
        <v>0.8518</v>
      </c>
      <c r="AT220" s="203">
        <f t="shared" si="344"/>
        <v>1.041088886996</v>
      </c>
      <c r="AU220" s="203">
        <f t="shared" si="345"/>
        <v>1.8303545495219997</v>
      </c>
      <c r="AV220" s="203">
        <f t="shared" si="346"/>
        <v>2.2370999999999999</v>
      </c>
      <c r="AW220" s="203">
        <f t="shared" si="347"/>
        <v>2.7342333283619995</v>
      </c>
      <c r="AX220" s="203">
        <f t="shared" si="348"/>
        <v>4.4007545552340002</v>
      </c>
      <c r="AY220" s="203">
        <f t="shared" si="349"/>
        <v>5.3787000000000003</v>
      </c>
      <c r="AZ220" s="203">
        <f t="shared" si="350"/>
        <v>6.5739666547139999</v>
      </c>
      <c r="BB220" s="1" t="str">
        <f t="shared" si="357"/>
        <v>NA</v>
      </c>
      <c r="BC220" s="1" t="str">
        <f t="shared" si="358"/>
        <v>P</v>
      </c>
      <c r="BD220" s="1" t="str">
        <f t="shared" si="359"/>
        <v>NA</v>
      </c>
      <c r="BE220" s="1" t="str">
        <f t="shared" si="360"/>
        <v>NO</v>
      </c>
      <c r="BF220" s="1" t="str">
        <f t="shared" si="361"/>
        <v>NO</v>
      </c>
      <c r="BG220" s="1" t="str">
        <f t="shared" si="362"/>
        <v>NO</v>
      </c>
      <c r="BH220" s="1" t="str">
        <f t="shared" si="351"/>
        <v>NO</v>
      </c>
      <c r="BJ220" s="12">
        <v>7</v>
      </c>
      <c r="BK220" s="1" t="str">
        <f t="shared" si="363"/>
        <v>NA</v>
      </c>
      <c r="BL220" s="1" t="str">
        <f t="shared" si="364"/>
        <v>P</v>
      </c>
      <c r="BM220" s="1" t="str">
        <f t="shared" si="365"/>
        <v>NA</v>
      </c>
      <c r="BN220" s="1" t="str">
        <f t="shared" si="366"/>
        <v>NO</v>
      </c>
      <c r="BO220" s="1" t="str">
        <f t="shared" si="367"/>
        <v>NO</v>
      </c>
      <c r="BP220" s="1" t="str">
        <f t="shared" si="368"/>
        <v>NO</v>
      </c>
      <c r="BQ220" s="1" t="str">
        <f t="shared" si="369"/>
        <v>NO</v>
      </c>
      <c r="BS220" s="1" t="str">
        <f t="shared" si="370"/>
        <v>TN</v>
      </c>
      <c r="BT220" s="1" t="str">
        <f t="shared" si="371"/>
        <v>TN</v>
      </c>
      <c r="BU220" s="1" t="str">
        <f t="shared" si="372"/>
        <v>TN</v>
      </c>
      <c r="BV220" s="1" t="str">
        <f t="shared" si="373"/>
        <v>NO</v>
      </c>
      <c r="BW220" s="1" t="str">
        <f t="shared" si="374"/>
        <v>NO</v>
      </c>
      <c r="BX220" s="1" t="str">
        <f t="shared" si="375"/>
        <v>NO</v>
      </c>
      <c r="BY220" s="244" t="str">
        <f t="shared" si="376"/>
        <v>YES</v>
      </c>
      <c r="BZ220" s="244" t="str">
        <f t="shared" si="377"/>
        <v>NO</v>
      </c>
      <c r="CA220" s="244" t="str">
        <f t="shared" si="378"/>
        <v>NO</v>
      </c>
      <c r="CB220" s="244" t="str">
        <f t="shared" si="379"/>
        <v>NO</v>
      </c>
      <c r="CC220" s="244" t="str">
        <f t="shared" si="380"/>
        <v>NO</v>
      </c>
      <c r="CD220" s="244" t="str">
        <f t="shared" si="352"/>
        <v>NO</v>
      </c>
      <c r="CE220" s="1" t="str">
        <f t="shared" si="353"/>
        <v>NO</v>
      </c>
      <c r="CF220" s="1" t="str">
        <f t="shared" si="354"/>
        <v>NO</v>
      </c>
      <c r="CG220" s="1" t="str">
        <f t="shared" si="355"/>
        <v>NO</v>
      </c>
      <c r="CH220" s="1" t="str">
        <f t="shared" si="356"/>
        <v>NO</v>
      </c>
      <c r="CI220" s="244" t="str">
        <f t="shared" si="381"/>
        <v>NO</v>
      </c>
      <c r="CJ220" s="244" t="str">
        <f t="shared" si="382"/>
        <v>NO</v>
      </c>
      <c r="CK220" s="244" t="str">
        <f t="shared" si="383"/>
        <v>NO</v>
      </c>
      <c r="CL220" s="244" t="str">
        <f t="shared" si="384"/>
        <v>NO</v>
      </c>
      <c r="CM220" s="244" t="str">
        <f t="shared" si="385"/>
        <v>NO</v>
      </c>
      <c r="CN220" s="244" t="str">
        <f t="shared" si="386"/>
        <v>NO</v>
      </c>
      <c r="CO220" s="244" t="str">
        <f t="shared" si="387"/>
        <v>NO</v>
      </c>
      <c r="CP220" s="244" t="str">
        <f t="shared" si="388"/>
        <v>NO</v>
      </c>
      <c r="CQ220" s="244" t="str">
        <f t="shared" si="389"/>
        <v>NO</v>
      </c>
      <c r="CR220" s="244" t="str">
        <f t="shared" si="390"/>
        <v>NO</v>
      </c>
    </row>
    <row r="221" spans="1:96" ht="16.5" thickBot="1">
      <c r="A221" s="74"/>
      <c r="B221" s="75"/>
      <c r="C221" s="75"/>
      <c r="D221" s="75"/>
      <c r="E221" s="75"/>
      <c r="F221" s="75"/>
      <c r="G221" s="75"/>
      <c r="H221" s="76"/>
      <c r="I221" s="53" t="s">
        <v>61</v>
      </c>
      <c r="J221" s="59">
        <v>0.57568408768516599</v>
      </c>
      <c r="K221" s="59">
        <v>0.412793848952204</v>
      </c>
      <c r="L221" s="59">
        <v>1.15220633626295E-2</v>
      </c>
      <c r="M221" s="59">
        <v>0.60676602979587402</v>
      </c>
      <c r="N221" s="59">
        <v>0.119654737711683</v>
      </c>
      <c r="O221" s="59">
        <v>0.27357923249244098</v>
      </c>
      <c r="P221" s="59">
        <v>0.55612609984973904</v>
      </c>
      <c r="Q221" s="59">
        <v>3.9715433671566901E-2</v>
      </c>
      <c r="R221" s="59">
        <v>0.40415846647869302</v>
      </c>
      <c r="S221" s="59">
        <v>0.36226927758395999</v>
      </c>
      <c r="T221" s="59">
        <v>0.61327309632509697</v>
      </c>
      <c r="U221" s="59">
        <v>2.4457626090941501E-2</v>
      </c>
      <c r="V221" s="59">
        <v>0.78801891859315099</v>
      </c>
      <c r="W221" s="59">
        <v>0.119061497860919</v>
      </c>
      <c r="X221" s="59">
        <v>9.2919583545929593E-2</v>
      </c>
      <c r="Y221" s="59">
        <v>0.45942207703603999</v>
      </c>
      <c r="Z221" s="59">
        <v>0.415881809869938</v>
      </c>
      <c r="AA221" s="59">
        <v>0.124696113094021</v>
      </c>
      <c r="AB221" s="59">
        <v>0.35056312802933898</v>
      </c>
      <c r="AC221" s="59">
        <v>0.58821486018095603</v>
      </c>
      <c r="AD221" s="59">
        <v>6.1222011789704101E-2</v>
      </c>
      <c r="AE221" s="59">
        <v>0.13786507391832101</v>
      </c>
      <c r="AF221" s="59">
        <v>0.801756180760545</v>
      </c>
      <c r="AG221" s="320">
        <v>6.0378745321132597E-2</v>
      </c>
      <c r="AH221" s="222">
        <v>1.2430000000000001</v>
      </c>
      <c r="AI221" s="222">
        <v>2.5150000000000001</v>
      </c>
      <c r="AJ221" s="223">
        <v>5.4059999999999997</v>
      </c>
      <c r="AK221" s="210">
        <v>1.2649999999999999</v>
      </c>
      <c r="AL221" s="210">
        <v>2.532</v>
      </c>
      <c r="AM221" s="210">
        <v>5.5170000000000003</v>
      </c>
      <c r="AN221" s="203"/>
      <c r="AO221" s="203"/>
      <c r="AP221" s="203"/>
      <c r="AQ221" s="203"/>
      <c r="AR221" s="203">
        <f t="shared" si="342"/>
        <v>0.69692727427599999</v>
      </c>
      <c r="AS221" s="203">
        <f t="shared" si="343"/>
        <v>0.8518</v>
      </c>
      <c r="AT221" s="203">
        <f t="shared" si="344"/>
        <v>1.041088886996</v>
      </c>
      <c r="AU221" s="203">
        <f t="shared" si="345"/>
        <v>1.8303545495219997</v>
      </c>
      <c r="AV221" s="203">
        <f t="shared" si="346"/>
        <v>2.2370999999999999</v>
      </c>
      <c r="AW221" s="203">
        <f t="shared" si="347"/>
        <v>2.7342333283619995</v>
      </c>
      <c r="AX221" s="203">
        <f t="shared" si="348"/>
        <v>4.4007545552340002</v>
      </c>
      <c r="AY221" s="203">
        <f t="shared" si="349"/>
        <v>5.3787000000000003</v>
      </c>
      <c r="AZ221" s="203">
        <f t="shared" si="350"/>
        <v>6.5739666547139999</v>
      </c>
      <c r="BB221" s="1" t="str">
        <f t="shared" si="357"/>
        <v>P</v>
      </c>
      <c r="BC221" s="1" t="str">
        <f t="shared" si="358"/>
        <v>NA</v>
      </c>
      <c r="BD221" s="1" t="str">
        <f t="shared" si="359"/>
        <v>NA</v>
      </c>
      <c r="BE221" s="1" t="str">
        <f t="shared" si="360"/>
        <v>NO</v>
      </c>
      <c r="BF221" s="1" t="str">
        <f t="shared" si="361"/>
        <v>NO</v>
      </c>
      <c r="BG221" s="1" t="str">
        <f t="shared" si="362"/>
        <v>NO</v>
      </c>
      <c r="BH221" s="1" t="str">
        <f t="shared" si="351"/>
        <v>NO</v>
      </c>
      <c r="BJ221" s="12">
        <v>23</v>
      </c>
      <c r="BK221" s="1" t="str">
        <f t="shared" si="363"/>
        <v>P</v>
      </c>
      <c r="BL221" s="1" t="str">
        <f t="shared" si="364"/>
        <v>NA</v>
      </c>
      <c r="BM221" s="1" t="str">
        <f t="shared" si="365"/>
        <v>NA</v>
      </c>
      <c r="BN221" s="1" t="str">
        <f t="shared" si="366"/>
        <v>NO</v>
      </c>
      <c r="BO221" s="1" t="str">
        <f t="shared" si="367"/>
        <v>NO</v>
      </c>
      <c r="BP221" s="1" t="str">
        <f t="shared" si="368"/>
        <v>NO</v>
      </c>
      <c r="BQ221" s="1" t="str">
        <f t="shared" si="369"/>
        <v>NO</v>
      </c>
      <c r="BS221" s="1" t="str">
        <f t="shared" si="370"/>
        <v>TN</v>
      </c>
      <c r="BT221" s="1" t="str">
        <f t="shared" si="371"/>
        <v>TN</v>
      </c>
      <c r="BU221" s="1" t="str">
        <f t="shared" si="372"/>
        <v>TN</v>
      </c>
      <c r="BV221" s="1" t="str">
        <f t="shared" si="373"/>
        <v>NO</v>
      </c>
      <c r="BW221" s="1" t="str">
        <f t="shared" si="374"/>
        <v>NO</v>
      </c>
      <c r="BX221" s="1" t="str">
        <f t="shared" si="375"/>
        <v>NO</v>
      </c>
      <c r="BY221" s="244" t="str">
        <f t="shared" si="376"/>
        <v>YES</v>
      </c>
      <c r="BZ221" s="244" t="str">
        <f t="shared" si="377"/>
        <v>NO</v>
      </c>
      <c r="CA221" s="244" t="str">
        <f t="shared" si="378"/>
        <v>NO</v>
      </c>
      <c r="CB221" s="244" t="str">
        <f t="shared" si="379"/>
        <v>NO</v>
      </c>
      <c r="CC221" s="244" t="str">
        <f t="shared" si="380"/>
        <v>NO</v>
      </c>
      <c r="CD221" s="244" t="str">
        <f t="shared" si="352"/>
        <v>NO</v>
      </c>
      <c r="CE221" s="1" t="str">
        <f t="shared" si="353"/>
        <v>NO</v>
      </c>
      <c r="CF221" s="1" t="str">
        <f t="shared" si="354"/>
        <v>NO</v>
      </c>
      <c r="CG221" s="1" t="str">
        <f t="shared" si="355"/>
        <v>NO</v>
      </c>
      <c r="CH221" s="1" t="str">
        <f t="shared" si="356"/>
        <v>NO</v>
      </c>
      <c r="CI221" s="244" t="str">
        <f t="shared" si="381"/>
        <v>NO</v>
      </c>
      <c r="CJ221" s="244" t="str">
        <f t="shared" si="382"/>
        <v>NO</v>
      </c>
      <c r="CK221" s="244" t="str">
        <f t="shared" si="383"/>
        <v>NO</v>
      </c>
      <c r="CL221" s="244" t="str">
        <f t="shared" si="384"/>
        <v>NO</v>
      </c>
      <c r="CM221" s="244" t="str">
        <f t="shared" si="385"/>
        <v>NO</v>
      </c>
      <c r="CN221" s="244" t="str">
        <f t="shared" si="386"/>
        <v>NO</v>
      </c>
      <c r="CO221" s="244" t="str">
        <f t="shared" si="387"/>
        <v>NO</v>
      </c>
      <c r="CP221" s="244" t="str">
        <f t="shared" si="388"/>
        <v>NO</v>
      </c>
      <c r="CQ221" s="244" t="str">
        <f t="shared" si="389"/>
        <v>NO</v>
      </c>
      <c r="CR221" s="244" t="str">
        <f t="shared" si="390"/>
        <v>NO</v>
      </c>
    </row>
    <row r="222" spans="1:96">
      <c r="A222" s="61">
        <v>30</v>
      </c>
      <c r="B222" s="62">
        <v>120</v>
      </c>
      <c r="C222" s="62">
        <v>2</v>
      </c>
      <c r="D222" s="62">
        <v>0.5</v>
      </c>
      <c r="E222" s="62">
        <v>2685200</v>
      </c>
      <c r="F222" s="62">
        <v>44.75333333333333</v>
      </c>
      <c r="G222" s="62">
        <v>11</v>
      </c>
      <c r="H222" s="63">
        <v>9.1666666666666661</v>
      </c>
      <c r="I222" s="60" t="s">
        <v>12</v>
      </c>
      <c r="J222" s="56">
        <v>0.95533423776382398</v>
      </c>
      <c r="K222" s="56">
        <v>2.0334810711233699E-2</v>
      </c>
      <c r="L222" s="56">
        <v>2.4330951524941299E-2</v>
      </c>
      <c r="M222" s="56">
        <v>0.32503586732191703</v>
      </c>
      <c r="N222" s="56">
        <v>0.16147948395984801</v>
      </c>
      <c r="O222" s="56">
        <v>0.51348464871823296</v>
      </c>
      <c r="P222" s="56">
        <v>0.41740983512817897</v>
      </c>
      <c r="Q222" s="56">
        <v>0.50846378507728396</v>
      </c>
      <c r="R222" s="56">
        <v>7.4126379794535902E-2</v>
      </c>
      <c r="S222" s="56">
        <v>0.71317656140346397</v>
      </c>
      <c r="T222" s="56">
        <v>0.25806597882315402</v>
      </c>
      <c r="U222" s="56">
        <v>2.8757459773381001E-2</v>
      </c>
      <c r="V222" s="56">
        <v>0.87148344948502598</v>
      </c>
      <c r="W222" s="56">
        <v>7.2788501422935997E-2</v>
      </c>
      <c r="X222" s="56">
        <v>5.5728049092037601E-2</v>
      </c>
      <c r="Y222" s="56">
        <v>0.77025321841587702</v>
      </c>
      <c r="Z222" s="56">
        <v>0.13625408422836899</v>
      </c>
      <c r="AA222" s="56">
        <v>9.3492697355753204E-2</v>
      </c>
      <c r="AB222" s="56">
        <v>9.4232007006138901E-2</v>
      </c>
      <c r="AC222" s="56">
        <v>0.90434587069816197</v>
      </c>
      <c r="AD222" s="56">
        <v>1.4221222956986E-3</v>
      </c>
      <c r="AE222" s="56">
        <v>0.96502782014996102</v>
      </c>
      <c r="AF222" s="56">
        <v>2.8043799612326E-2</v>
      </c>
      <c r="AG222" s="316">
        <v>6.9283802377125801E-3</v>
      </c>
      <c r="AH222" s="218">
        <v>1.2250000000000001</v>
      </c>
      <c r="AI222" s="218">
        <v>2.476</v>
      </c>
      <c r="AJ222" s="219">
        <v>5.9050000000000002</v>
      </c>
      <c r="AK222" s="210">
        <v>1.1950000000000001</v>
      </c>
      <c r="AL222" s="210">
        <v>2.5960000000000001</v>
      </c>
      <c r="AM222" s="210">
        <v>5.8129999999999997</v>
      </c>
      <c r="AN222" s="203">
        <v>1.2084999999999999</v>
      </c>
      <c r="AO222" s="203">
        <v>2.7267999999999999</v>
      </c>
      <c r="AP222" s="203">
        <v>5.8274999999999997</v>
      </c>
      <c r="AQ222" s="203"/>
      <c r="AR222" s="203">
        <f>$AN$25*0.81818182</f>
        <v>0.98877272946999983</v>
      </c>
      <c r="AS222" s="203">
        <f>$AN$25</f>
        <v>1.2084999999999999</v>
      </c>
      <c r="AT222" s="203">
        <f>$AN$25*1.22222222</f>
        <v>1.4770555528699998</v>
      </c>
      <c r="AU222" s="203">
        <f>$AO$25*0.81818182</f>
        <v>2.2310181867759997</v>
      </c>
      <c r="AV222" s="203">
        <f>$AO$25</f>
        <v>2.7267999999999999</v>
      </c>
      <c r="AW222" s="203">
        <f>$AO$25*1.22222222</f>
        <v>3.3327555494959995</v>
      </c>
      <c r="AX222" s="203">
        <f>$AP$25*0.81818182</f>
        <v>4.7679545560499994</v>
      </c>
      <c r="AY222" s="203">
        <f>$AP$25</f>
        <v>5.8274999999999997</v>
      </c>
      <c r="AZ222" s="203">
        <f>$AP$25*1.22222222</f>
        <v>7.1224999870499994</v>
      </c>
      <c r="BB222" s="1" t="str">
        <f t="shared" si="357"/>
        <v>NA</v>
      </c>
      <c r="BC222" s="1" t="str">
        <f t="shared" si="358"/>
        <v>NP</v>
      </c>
      <c r="BD222" s="1" t="str">
        <f t="shared" si="359"/>
        <v>NA</v>
      </c>
      <c r="BE222" s="1" t="str">
        <f t="shared" si="360"/>
        <v>NO</v>
      </c>
      <c r="BF222" s="1" t="str">
        <f t="shared" si="361"/>
        <v>NO</v>
      </c>
      <c r="BG222" s="1" t="str">
        <f t="shared" si="362"/>
        <v>NO</v>
      </c>
      <c r="BH222" s="1" t="str">
        <f>IF(OR(BB222="P",BC222="P",BD222="P"),"NO","YES")</f>
        <v>YES</v>
      </c>
      <c r="BJ222" s="1">
        <v>11</v>
      </c>
      <c r="BK222" s="1" t="str">
        <f t="shared" si="363"/>
        <v>NP</v>
      </c>
      <c r="BL222" s="1" t="str">
        <f t="shared" si="364"/>
        <v>NP</v>
      </c>
      <c r="BM222" s="1" t="str">
        <f t="shared" si="365"/>
        <v>NP</v>
      </c>
      <c r="BN222" s="1" t="str">
        <f t="shared" si="366"/>
        <v>NO</v>
      </c>
      <c r="BO222" s="1" t="str">
        <f t="shared" si="367"/>
        <v>NO</v>
      </c>
      <c r="BP222" s="1" t="str">
        <f t="shared" si="368"/>
        <v>NO</v>
      </c>
      <c r="BQ222" s="1" t="str">
        <f t="shared" si="369"/>
        <v>YES</v>
      </c>
      <c r="BS222" s="1" t="str">
        <f t="shared" si="370"/>
        <v>FN</v>
      </c>
      <c r="BT222" s="1" t="str">
        <f t="shared" si="371"/>
        <v>TP</v>
      </c>
      <c r="BU222" s="1" t="str">
        <f t="shared" si="372"/>
        <v>FN</v>
      </c>
      <c r="BV222" s="1" t="str">
        <f t="shared" si="373"/>
        <v>NO</v>
      </c>
      <c r="BW222" s="1" t="str">
        <f t="shared" si="374"/>
        <v>NO</v>
      </c>
      <c r="BX222" s="1" t="str">
        <f t="shared" si="375"/>
        <v>YES</v>
      </c>
      <c r="BY222" s="244" t="str">
        <f t="shared" si="376"/>
        <v>YES</v>
      </c>
      <c r="BZ222" s="244" t="str">
        <f t="shared" si="377"/>
        <v>NO</v>
      </c>
      <c r="CA222" s="244" t="str">
        <f t="shared" si="378"/>
        <v>NO</v>
      </c>
      <c r="CB222" s="244" t="str">
        <f t="shared" si="379"/>
        <v>NO</v>
      </c>
      <c r="CC222" s="244" t="str">
        <f t="shared" si="380"/>
        <v>NO</v>
      </c>
      <c r="CD222" s="244" t="str">
        <f t="shared" si="352"/>
        <v>YES</v>
      </c>
      <c r="CE222" s="1" t="str">
        <f t="shared" si="353"/>
        <v>NO</v>
      </c>
      <c r="CF222" s="1" t="str">
        <f t="shared" si="354"/>
        <v>NO</v>
      </c>
      <c r="CG222" s="1" t="str">
        <f t="shared" si="355"/>
        <v>NO</v>
      </c>
      <c r="CH222" s="1" t="str">
        <f t="shared" si="356"/>
        <v>YES</v>
      </c>
      <c r="CI222" s="244" t="str">
        <f t="shared" si="381"/>
        <v>YES</v>
      </c>
      <c r="CJ222" s="244" t="str">
        <f t="shared" si="382"/>
        <v>NO</v>
      </c>
      <c r="CK222" s="244" t="str">
        <f t="shared" si="383"/>
        <v>NO</v>
      </c>
      <c r="CL222" s="244" t="str">
        <f t="shared" si="384"/>
        <v>NO</v>
      </c>
      <c r="CM222" s="244" t="str">
        <f t="shared" si="385"/>
        <v>YES</v>
      </c>
      <c r="CN222" s="244" t="str">
        <f t="shared" si="386"/>
        <v>NO</v>
      </c>
      <c r="CO222" s="244" t="str">
        <f t="shared" si="387"/>
        <v>NO</v>
      </c>
      <c r="CP222" s="244" t="str">
        <f t="shared" si="388"/>
        <v>NO</v>
      </c>
      <c r="CQ222" s="244" t="str">
        <f t="shared" si="389"/>
        <v>NO</v>
      </c>
      <c r="CR222" s="244" t="str">
        <f t="shared" si="390"/>
        <v>NO</v>
      </c>
    </row>
    <row r="223" spans="1:96">
      <c r="A223" s="64"/>
      <c r="B223" s="15"/>
      <c r="C223" s="15"/>
      <c r="D223" s="15"/>
      <c r="E223" s="15"/>
      <c r="F223" s="15"/>
      <c r="G223" s="15"/>
      <c r="H223" s="65"/>
      <c r="I223" s="52" t="s">
        <v>13</v>
      </c>
      <c r="J223" s="54">
        <v>0.98329284002261097</v>
      </c>
      <c r="K223" s="54">
        <v>1.32471361197484E-2</v>
      </c>
      <c r="L223" s="54">
        <v>3.46002385763977E-3</v>
      </c>
      <c r="M223" s="54">
        <v>0.32503586732191703</v>
      </c>
      <c r="N223" s="54">
        <v>0.16147948395984801</v>
      </c>
      <c r="O223" s="54">
        <v>0.51348464871823296</v>
      </c>
      <c r="P223" s="54">
        <v>0.41740983512817897</v>
      </c>
      <c r="Q223" s="54">
        <v>0.50846378507728396</v>
      </c>
      <c r="R223" s="54">
        <v>7.4126379794535902E-2</v>
      </c>
      <c r="S223" s="54">
        <v>0.71317656140346397</v>
      </c>
      <c r="T223" s="54">
        <v>0.25806597882315402</v>
      </c>
      <c r="U223" s="54">
        <v>2.8757459773381001E-2</v>
      </c>
      <c r="V223" s="54">
        <v>0.87148344948502598</v>
      </c>
      <c r="W223" s="54">
        <v>7.2788501422935997E-2</v>
      </c>
      <c r="X223" s="54">
        <v>5.5728049092037601E-2</v>
      </c>
      <c r="Y223" s="54">
        <v>0.77025321841587702</v>
      </c>
      <c r="Z223" s="54">
        <v>0.13625408422836899</v>
      </c>
      <c r="AA223" s="54">
        <v>9.3492697355753204E-2</v>
      </c>
      <c r="AB223" s="54">
        <v>9.4232007006138901E-2</v>
      </c>
      <c r="AC223" s="54">
        <v>0.90434587069816197</v>
      </c>
      <c r="AD223" s="54">
        <v>1.4221222956986E-3</v>
      </c>
      <c r="AE223" s="54">
        <v>0.96502782014996102</v>
      </c>
      <c r="AF223" s="54">
        <v>2.8043799612326E-2</v>
      </c>
      <c r="AG223" s="317">
        <v>6.9283802377125801E-3</v>
      </c>
      <c r="AH223" s="220">
        <v>1.1930000000000001</v>
      </c>
      <c r="AI223" s="220">
        <v>2.5640000000000001</v>
      </c>
      <c r="AJ223" s="221">
        <v>5.7679999999999998</v>
      </c>
      <c r="AK223" s="210">
        <v>1.222</v>
      </c>
      <c r="AL223" s="210">
        <v>2.601</v>
      </c>
      <c r="AM223" s="210">
        <v>5.9580000000000002</v>
      </c>
      <c r="AN223" s="203"/>
      <c r="AO223" s="203"/>
      <c r="AP223" s="203"/>
      <c r="AQ223" s="203"/>
      <c r="AR223" s="203">
        <f t="shared" ref="AR223:AR228" si="391">$AN$25*0.81818182</f>
        <v>0.98877272946999983</v>
      </c>
      <c r="AS223" s="203">
        <f t="shared" ref="AS223:AS228" si="392">$AN$25</f>
        <v>1.2084999999999999</v>
      </c>
      <c r="AT223" s="203">
        <f t="shared" ref="AT223:AT228" si="393">$AN$25*1.22222222</f>
        <v>1.4770555528699998</v>
      </c>
      <c r="AU223" s="203">
        <f t="shared" ref="AU223:AU228" si="394">$AO$25*0.81818182</f>
        <v>2.2310181867759997</v>
      </c>
      <c r="AV223" s="203">
        <f t="shared" ref="AV223:AV228" si="395">$AO$25</f>
        <v>2.7267999999999999</v>
      </c>
      <c r="AW223" s="203">
        <f t="shared" ref="AW223:AW228" si="396">$AO$25*1.22222222</f>
        <v>3.3327555494959995</v>
      </c>
      <c r="AX223" s="203">
        <f t="shared" ref="AX223:AX228" si="397">$AP$25*0.81818182</f>
        <v>4.7679545560499994</v>
      </c>
      <c r="AY223" s="203">
        <f t="shared" ref="AY223:AY228" si="398">$AP$25</f>
        <v>5.8274999999999997</v>
      </c>
      <c r="AZ223" s="203">
        <f t="shared" ref="AZ223:AZ228" si="399">$AP$25*1.22222222</f>
        <v>7.1224999870499994</v>
      </c>
      <c r="BB223" s="1" t="str">
        <f t="shared" si="357"/>
        <v>NP</v>
      </c>
      <c r="BC223" s="1" t="str">
        <f t="shared" si="358"/>
        <v>NP</v>
      </c>
      <c r="BD223" s="1" t="str">
        <f t="shared" si="359"/>
        <v>NP</v>
      </c>
      <c r="BE223" s="1" t="str">
        <f t="shared" si="360"/>
        <v>NO</v>
      </c>
      <c r="BF223" s="1" t="str">
        <f t="shared" si="361"/>
        <v>NO</v>
      </c>
      <c r="BG223" s="1" t="str">
        <f t="shared" si="362"/>
        <v>NO</v>
      </c>
      <c r="BH223" s="1" t="str">
        <f t="shared" ref="BH223:BH228" si="400">IF(OR(BB223="P",BC223="P",BD223="P"),"NO","YES")</f>
        <v>YES</v>
      </c>
      <c r="BJ223" s="1">
        <v>6</v>
      </c>
      <c r="BK223" s="1" t="str">
        <f t="shared" si="363"/>
        <v>NA</v>
      </c>
      <c r="BL223" s="1" t="str">
        <f t="shared" si="364"/>
        <v>NP</v>
      </c>
      <c r="BM223" s="1" t="str">
        <f t="shared" si="365"/>
        <v>NA</v>
      </c>
      <c r="BN223" s="1" t="str">
        <f t="shared" si="366"/>
        <v>NO</v>
      </c>
      <c r="BO223" s="1" t="str">
        <f t="shared" si="367"/>
        <v>NO</v>
      </c>
      <c r="BP223" s="1" t="str">
        <f t="shared" si="368"/>
        <v>NO</v>
      </c>
      <c r="BQ223" s="1" t="str">
        <f t="shared" si="369"/>
        <v>YES</v>
      </c>
      <c r="BS223" s="1" t="str">
        <f t="shared" si="370"/>
        <v>FP</v>
      </c>
      <c r="BT223" s="1" t="str">
        <f t="shared" si="371"/>
        <v>TP</v>
      </c>
      <c r="BU223" s="1" t="str">
        <f t="shared" si="372"/>
        <v>FP</v>
      </c>
      <c r="BV223" s="1" t="str">
        <f t="shared" si="373"/>
        <v>NO</v>
      </c>
      <c r="BW223" s="1" t="str">
        <f t="shared" si="374"/>
        <v>NO</v>
      </c>
      <c r="BX223" s="1" t="str">
        <f t="shared" si="375"/>
        <v>YES</v>
      </c>
      <c r="BY223" s="244" t="str">
        <f t="shared" si="376"/>
        <v>YES</v>
      </c>
      <c r="BZ223" s="244" t="str">
        <f t="shared" si="377"/>
        <v>NO</v>
      </c>
      <c r="CA223" s="244" t="str">
        <f t="shared" si="378"/>
        <v>NO</v>
      </c>
      <c r="CB223" s="244" t="str">
        <f t="shared" si="379"/>
        <v>NO</v>
      </c>
      <c r="CC223" s="244" t="str">
        <f t="shared" si="380"/>
        <v>NO</v>
      </c>
      <c r="CD223" s="244" t="str">
        <f t="shared" si="352"/>
        <v>YES</v>
      </c>
      <c r="CE223" s="1" t="str">
        <f t="shared" si="353"/>
        <v>NO</v>
      </c>
      <c r="CF223" s="1" t="str">
        <f t="shared" si="354"/>
        <v>NO</v>
      </c>
      <c r="CG223" s="1" t="str">
        <f t="shared" si="355"/>
        <v>NO</v>
      </c>
      <c r="CH223" s="1" t="str">
        <f t="shared" si="356"/>
        <v>YES</v>
      </c>
      <c r="CI223" s="244" t="str">
        <f t="shared" si="381"/>
        <v>NO</v>
      </c>
      <c r="CJ223" s="244" t="str">
        <f t="shared" si="382"/>
        <v>NO</v>
      </c>
      <c r="CK223" s="244" t="str">
        <f t="shared" si="383"/>
        <v>NO</v>
      </c>
      <c r="CL223" s="244" t="str">
        <f t="shared" si="384"/>
        <v>NO</v>
      </c>
      <c r="CM223" s="244" t="str">
        <f t="shared" si="385"/>
        <v>NO</v>
      </c>
      <c r="CN223" s="244" t="str">
        <f t="shared" si="386"/>
        <v>YES</v>
      </c>
      <c r="CO223" s="244" t="str">
        <f t="shared" si="387"/>
        <v>NO</v>
      </c>
      <c r="CP223" s="244" t="str">
        <f t="shared" si="388"/>
        <v>NO</v>
      </c>
      <c r="CQ223" s="244" t="str">
        <f t="shared" si="389"/>
        <v>NO</v>
      </c>
      <c r="CR223" s="244" t="str">
        <f t="shared" si="390"/>
        <v>YES</v>
      </c>
    </row>
    <row r="224" spans="1:96">
      <c r="A224" s="64"/>
      <c r="B224" s="15"/>
      <c r="C224" s="15"/>
      <c r="D224" s="15"/>
      <c r="E224" s="15"/>
      <c r="F224" s="15"/>
      <c r="G224" s="15"/>
      <c r="H224" s="65"/>
      <c r="I224" s="52" t="s">
        <v>14</v>
      </c>
      <c r="J224" s="54">
        <v>0.98329284002261097</v>
      </c>
      <c r="K224" s="54">
        <v>1.32471361197484E-2</v>
      </c>
      <c r="L224" s="54">
        <v>3.46002385763977E-3</v>
      </c>
      <c r="M224" s="54">
        <v>0.102825059352016</v>
      </c>
      <c r="N224" s="54">
        <v>6.2862513398208503E-2</v>
      </c>
      <c r="O224" s="54">
        <v>0.83431242724977395</v>
      </c>
      <c r="P224" s="54">
        <v>0.720703465318146</v>
      </c>
      <c r="Q224" s="54">
        <v>0.23211774424617901</v>
      </c>
      <c r="R224" s="54">
        <v>4.71787904356748E-2</v>
      </c>
      <c r="S224" s="54">
        <v>0.52556463854455704</v>
      </c>
      <c r="T224" s="54">
        <v>0.24220803779110001</v>
      </c>
      <c r="U224" s="54">
        <v>0.23222732366434101</v>
      </c>
      <c r="V224" s="54">
        <v>0.50102044141539603</v>
      </c>
      <c r="W224" s="54">
        <v>0.31026096140553699</v>
      </c>
      <c r="X224" s="54">
        <v>0.188718597179066</v>
      </c>
      <c r="Y224" s="54">
        <v>0.90799894876143195</v>
      </c>
      <c r="Z224" s="54">
        <v>3.1017681816448799E-2</v>
      </c>
      <c r="AA224" s="54">
        <v>6.0983369422118898E-2</v>
      </c>
      <c r="AB224" s="54">
        <v>0.15051383227322601</v>
      </c>
      <c r="AC224" s="54">
        <v>0.34514566286621501</v>
      </c>
      <c r="AD224" s="54">
        <v>0.50434050486055804</v>
      </c>
      <c r="AE224" s="54">
        <v>0.57499968092491904</v>
      </c>
      <c r="AF224" s="54">
        <v>0.383119643126207</v>
      </c>
      <c r="AG224" s="317">
        <v>4.1880675948873403E-2</v>
      </c>
      <c r="AH224" s="220">
        <v>1.1479999999999999</v>
      </c>
      <c r="AI224" s="220">
        <v>2.552</v>
      </c>
      <c r="AJ224" s="221">
        <v>6.1749999999999998</v>
      </c>
      <c r="AK224" s="210">
        <v>1.149</v>
      </c>
      <c r="AL224" s="210">
        <v>2.6389999999999998</v>
      </c>
      <c r="AM224" s="210">
        <v>6.1260000000000003</v>
      </c>
      <c r="AN224" s="203"/>
      <c r="AO224" s="203"/>
      <c r="AP224" s="203"/>
      <c r="AQ224" s="203"/>
      <c r="AR224" s="203">
        <f t="shared" si="391"/>
        <v>0.98877272946999983</v>
      </c>
      <c r="AS224" s="203">
        <f t="shared" si="392"/>
        <v>1.2084999999999999</v>
      </c>
      <c r="AT224" s="203">
        <f t="shared" si="393"/>
        <v>1.4770555528699998</v>
      </c>
      <c r="AU224" s="203">
        <f t="shared" si="394"/>
        <v>2.2310181867759997</v>
      </c>
      <c r="AV224" s="203">
        <f t="shared" si="395"/>
        <v>2.7267999999999999</v>
      </c>
      <c r="AW224" s="203">
        <f t="shared" si="396"/>
        <v>3.3327555494959995</v>
      </c>
      <c r="AX224" s="203">
        <f t="shared" si="397"/>
        <v>4.7679545560499994</v>
      </c>
      <c r="AY224" s="203">
        <f t="shared" si="398"/>
        <v>5.8274999999999997</v>
      </c>
      <c r="AZ224" s="203">
        <f t="shared" si="399"/>
        <v>7.1224999870499994</v>
      </c>
      <c r="BB224" s="1" t="str">
        <f t="shared" si="357"/>
        <v>NP</v>
      </c>
      <c r="BC224" s="1" t="str">
        <f t="shared" si="358"/>
        <v>NP</v>
      </c>
      <c r="BD224" s="1" t="str">
        <f t="shared" si="359"/>
        <v>NA</v>
      </c>
      <c r="BE224" s="1" t="str">
        <f t="shared" si="360"/>
        <v>NO</v>
      </c>
      <c r="BF224" s="1" t="str">
        <f t="shared" si="361"/>
        <v>NO</v>
      </c>
      <c r="BG224" s="1" t="str">
        <f t="shared" si="362"/>
        <v>NO</v>
      </c>
      <c r="BH224" s="1" t="str">
        <f t="shared" si="400"/>
        <v>YES</v>
      </c>
      <c r="BJ224" s="1">
        <v>21</v>
      </c>
      <c r="BK224" s="1" t="str">
        <f t="shared" si="363"/>
        <v>NP</v>
      </c>
      <c r="BL224" s="1" t="str">
        <f t="shared" si="364"/>
        <v>NP</v>
      </c>
      <c r="BM224" s="1" t="str">
        <f t="shared" si="365"/>
        <v>NA</v>
      </c>
      <c r="BN224" s="1" t="str">
        <f t="shared" si="366"/>
        <v>NO</v>
      </c>
      <c r="BO224" s="1" t="str">
        <f t="shared" si="367"/>
        <v>NO</v>
      </c>
      <c r="BP224" s="1" t="str">
        <f t="shared" si="368"/>
        <v>NO</v>
      </c>
      <c r="BQ224" s="1" t="str">
        <f t="shared" si="369"/>
        <v>YES</v>
      </c>
      <c r="BS224" s="1" t="str">
        <f t="shared" si="370"/>
        <v>TP</v>
      </c>
      <c r="BT224" s="1" t="str">
        <f t="shared" si="371"/>
        <v>TP</v>
      </c>
      <c r="BU224" s="1" t="str">
        <f t="shared" si="372"/>
        <v>TN</v>
      </c>
      <c r="BV224" s="1" t="str">
        <f t="shared" si="373"/>
        <v>NO</v>
      </c>
      <c r="BW224" s="1" t="str">
        <f t="shared" si="374"/>
        <v>YES</v>
      </c>
      <c r="BX224" s="1" t="str">
        <f t="shared" si="375"/>
        <v>YES</v>
      </c>
      <c r="BY224" s="244" t="str">
        <f t="shared" si="376"/>
        <v>YES</v>
      </c>
      <c r="BZ224" s="244" t="str">
        <f t="shared" si="377"/>
        <v>NO</v>
      </c>
      <c r="CA224" s="244" t="str">
        <f t="shared" si="378"/>
        <v>NO</v>
      </c>
      <c r="CB224" s="244" t="str">
        <f t="shared" si="379"/>
        <v>NO</v>
      </c>
      <c r="CC224" s="244" t="str">
        <f t="shared" si="380"/>
        <v>NO</v>
      </c>
      <c r="CD224" s="244" t="str">
        <f t="shared" si="352"/>
        <v>NO</v>
      </c>
      <c r="CE224" s="1" t="str">
        <f t="shared" si="353"/>
        <v>NO</v>
      </c>
      <c r="CF224" s="1" t="str">
        <f t="shared" si="354"/>
        <v>NO</v>
      </c>
      <c r="CG224" s="1" t="str">
        <f t="shared" si="355"/>
        <v>NO</v>
      </c>
      <c r="CH224" s="1" t="str">
        <f t="shared" si="356"/>
        <v>NO</v>
      </c>
      <c r="CI224" s="244" t="str">
        <f t="shared" si="381"/>
        <v>NO</v>
      </c>
      <c r="CJ224" s="244" t="str">
        <f t="shared" si="382"/>
        <v>NO</v>
      </c>
      <c r="CK224" s="244" t="str">
        <f t="shared" si="383"/>
        <v>NO</v>
      </c>
      <c r="CL224" s="244" t="str">
        <f t="shared" si="384"/>
        <v>NO</v>
      </c>
      <c r="CM224" s="244" t="str">
        <f t="shared" si="385"/>
        <v>NO</v>
      </c>
      <c r="CN224" s="244" t="str">
        <f t="shared" si="386"/>
        <v>NO</v>
      </c>
      <c r="CO224" s="244" t="str">
        <f t="shared" si="387"/>
        <v>NO</v>
      </c>
      <c r="CP224" s="244" t="str">
        <f t="shared" si="388"/>
        <v>NO</v>
      </c>
      <c r="CQ224" s="244" t="str">
        <f t="shared" si="389"/>
        <v>NO</v>
      </c>
      <c r="CR224" s="244" t="str">
        <f t="shared" si="390"/>
        <v>NO</v>
      </c>
    </row>
    <row r="225" spans="1:96">
      <c r="A225" s="64"/>
      <c r="B225" s="15"/>
      <c r="C225" s="15"/>
      <c r="D225" s="15"/>
      <c r="E225" s="15"/>
      <c r="F225" s="15"/>
      <c r="G225" s="15"/>
      <c r="H225" s="65"/>
      <c r="I225" s="52" t="s">
        <v>15</v>
      </c>
      <c r="J225" s="54">
        <v>0.95533423776382398</v>
      </c>
      <c r="K225" s="54">
        <v>2.0334810711233699E-2</v>
      </c>
      <c r="L225" s="54">
        <v>2.4330951524941299E-2</v>
      </c>
      <c r="M225" s="54">
        <v>0.32503586732191703</v>
      </c>
      <c r="N225" s="54">
        <v>0.16147948395984801</v>
      </c>
      <c r="O225" s="54">
        <v>0.51348464871823296</v>
      </c>
      <c r="P225" s="54">
        <v>0.41740983512817897</v>
      </c>
      <c r="Q225" s="54">
        <v>0.50846378507728396</v>
      </c>
      <c r="R225" s="54">
        <v>7.4126379794535902E-2</v>
      </c>
      <c r="S225" s="54">
        <v>0.71317656140346397</v>
      </c>
      <c r="T225" s="54">
        <v>0.25806597882315402</v>
      </c>
      <c r="U225" s="54">
        <v>2.8757459773381001E-2</v>
      </c>
      <c r="V225" s="54">
        <v>0.87148344948502598</v>
      </c>
      <c r="W225" s="54">
        <v>7.2788501422935997E-2</v>
      </c>
      <c r="X225" s="54">
        <v>5.5728049092037601E-2</v>
      </c>
      <c r="Y225" s="54">
        <v>0.77025321841587702</v>
      </c>
      <c r="Z225" s="54">
        <v>0.13625408422836899</v>
      </c>
      <c r="AA225" s="54">
        <v>9.3492697355753204E-2</v>
      </c>
      <c r="AB225" s="54">
        <v>9.4232007006138901E-2</v>
      </c>
      <c r="AC225" s="54">
        <v>0.90434587069816197</v>
      </c>
      <c r="AD225" s="54">
        <v>1.4221222956986E-3</v>
      </c>
      <c r="AE225" s="54">
        <v>0.96502782014996102</v>
      </c>
      <c r="AF225" s="54">
        <v>2.8043799612326E-2</v>
      </c>
      <c r="AG225" s="317">
        <v>6.9283802377125801E-3</v>
      </c>
      <c r="AH225" s="220">
        <v>1.2230000000000001</v>
      </c>
      <c r="AI225" s="220">
        <v>2.5369999999999999</v>
      </c>
      <c r="AJ225" s="221">
        <v>5.6980000000000004</v>
      </c>
      <c r="AK225" s="210">
        <v>1.248</v>
      </c>
      <c r="AL225" s="210">
        <v>2.5750000000000002</v>
      </c>
      <c r="AM225" s="210">
        <v>5.7949999999999999</v>
      </c>
      <c r="AN225" s="203"/>
      <c r="AO225" s="203"/>
      <c r="AP225" s="203"/>
      <c r="AQ225" s="203"/>
      <c r="AR225" s="203">
        <f t="shared" si="391"/>
        <v>0.98877272946999983</v>
      </c>
      <c r="AS225" s="203">
        <f t="shared" si="392"/>
        <v>1.2084999999999999</v>
      </c>
      <c r="AT225" s="203">
        <f t="shared" si="393"/>
        <v>1.4770555528699998</v>
      </c>
      <c r="AU225" s="203">
        <f t="shared" si="394"/>
        <v>2.2310181867759997</v>
      </c>
      <c r="AV225" s="203">
        <f t="shared" si="395"/>
        <v>2.7267999999999999</v>
      </c>
      <c r="AW225" s="203">
        <f t="shared" si="396"/>
        <v>3.3327555494959995</v>
      </c>
      <c r="AX225" s="203">
        <f t="shared" si="397"/>
        <v>4.7679545560499994</v>
      </c>
      <c r="AY225" s="203">
        <f t="shared" si="398"/>
        <v>5.8274999999999997</v>
      </c>
      <c r="AZ225" s="203">
        <f t="shared" si="399"/>
        <v>7.1224999870499994</v>
      </c>
      <c r="BB225" s="1" t="str">
        <f t="shared" si="357"/>
        <v>NA</v>
      </c>
      <c r="BC225" s="1" t="str">
        <f t="shared" si="358"/>
        <v>NP</v>
      </c>
      <c r="BD225" s="1" t="str">
        <f t="shared" si="359"/>
        <v>NP</v>
      </c>
      <c r="BE225" s="1" t="str">
        <f t="shared" si="360"/>
        <v>NO</v>
      </c>
      <c r="BF225" s="1" t="str">
        <f t="shared" si="361"/>
        <v>NO</v>
      </c>
      <c r="BG225" s="1" t="str">
        <f t="shared" si="362"/>
        <v>NO</v>
      </c>
      <c r="BH225" s="1" t="str">
        <f t="shared" si="400"/>
        <v>YES</v>
      </c>
      <c r="BJ225" s="1">
        <v>133</v>
      </c>
      <c r="BK225" s="1" t="str">
        <f t="shared" si="363"/>
        <v>NA</v>
      </c>
      <c r="BL225" s="1" t="str">
        <f t="shared" si="364"/>
        <v>NP</v>
      </c>
      <c r="BM225" s="1" t="str">
        <f t="shared" si="365"/>
        <v>NP</v>
      </c>
      <c r="BN225" s="1" t="str">
        <f t="shared" si="366"/>
        <v>NO</v>
      </c>
      <c r="BO225" s="1" t="str">
        <f t="shared" si="367"/>
        <v>NO</v>
      </c>
      <c r="BP225" s="1" t="str">
        <f t="shared" si="368"/>
        <v>NO</v>
      </c>
      <c r="BQ225" s="1" t="str">
        <f t="shared" si="369"/>
        <v>YES</v>
      </c>
      <c r="BS225" s="1" t="str">
        <f t="shared" si="370"/>
        <v>TN</v>
      </c>
      <c r="BT225" s="1" t="str">
        <f t="shared" si="371"/>
        <v>TP</v>
      </c>
      <c r="BU225" s="1" t="str">
        <f t="shared" si="372"/>
        <v>TP</v>
      </c>
      <c r="BV225" s="1" t="str">
        <f t="shared" si="373"/>
        <v>NO</v>
      </c>
      <c r="BW225" s="1" t="str">
        <f t="shared" si="374"/>
        <v>YES</v>
      </c>
      <c r="BX225" s="1" t="str">
        <f t="shared" si="375"/>
        <v>YES</v>
      </c>
      <c r="BY225" s="244" t="str">
        <f t="shared" si="376"/>
        <v>YES</v>
      </c>
      <c r="BZ225" s="244" t="str">
        <f t="shared" si="377"/>
        <v>NO</v>
      </c>
      <c r="CA225" s="244" t="str">
        <f t="shared" si="378"/>
        <v>NO</v>
      </c>
      <c r="CB225" s="244" t="str">
        <f t="shared" si="379"/>
        <v>NO</v>
      </c>
      <c r="CC225" s="244" t="str">
        <f t="shared" si="380"/>
        <v>NO</v>
      </c>
      <c r="CD225" s="244" t="str">
        <f t="shared" si="352"/>
        <v>NO</v>
      </c>
      <c r="CE225" s="1" t="str">
        <f t="shared" si="353"/>
        <v>NO</v>
      </c>
      <c r="CF225" s="1" t="str">
        <f t="shared" si="354"/>
        <v>NO</v>
      </c>
      <c r="CG225" s="1" t="str">
        <f t="shared" si="355"/>
        <v>NO</v>
      </c>
      <c r="CH225" s="1" t="str">
        <f t="shared" si="356"/>
        <v>NO</v>
      </c>
      <c r="CI225" s="244" t="str">
        <f t="shared" si="381"/>
        <v>NO</v>
      </c>
      <c r="CJ225" s="244" t="str">
        <f t="shared" si="382"/>
        <v>NO</v>
      </c>
      <c r="CK225" s="244" t="str">
        <f t="shared" si="383"/>
        <v>NO</v>
      </c>
      <c r="CL225" s="244" t="str">
        <f t="shared" si="384"/>
        <v>NO</v>
      </c>
      <c r="CM225" s="244" t="str">
        <f t="shared" si="385"/>
        <v>NO</v>
      </c>
      <c r="CN225" s="244" t="str">
        <f t="shared" si="386"/>
        <v>NO</v>
      </c>
      <c r="CO225" s="244" t="str">
        <f t="shared" si="387"/>
        <v>NO</v>
      </c>
      <c r="CP225" s="244" t="str">
        <f t="shared" si="388"/>
        <v>NO</v>
      </c>
      <c r="CQ225" s="244" t="str">
        <f t="shared" si="389"/>
        <v>NO</v>
      </c>
      <c r="CR225" s="244" t="str">
        <f t="shared" si="390"/>
        <v>NO</v>
      </c>
    </row>
    <row r="226" spans="1:96">
      <c r="A226" s="64"/>
      <c r="B226" s="15"/>
      <c r="C226" s="15"/>
      <c r="D226" s="15"/>
      <c r="E226" s="15"/>
      <c r="F226" s="15"/>
      <c r="G226" s="15"/>
      <c r="H226" s="65"/>
      <c r="I226" s="52" t="s">
        <v>16</v>
      </c>
      <c r="J226" s="54">
        <v>0.98329284002261097</v>
      </c>
      <c r="K226" s="54">
        <v>1.32471361197484E-2</v>
      </c>
      <c r="L226" s="54">
        <v>3.46002385763977E-3</v>
      </c>
      <c r="M226" s="54">
        <v>0.102825059352016</v>
      </c>
      <c r="N226" s="54">
        <v>6.2862513398208503E-2</v>
      </c>
      <c r="O226" s="54">
        <v>0.83431242724977395</v>
      </c>
      <c r="P226" s="54">
        <v>0.720703465318146</v>
      </c>
      <c r="Q226" s="54">
        <v>0.23211774424617901</v>
      </c>
      <c r="R226" s="54">
        <v>4.71787904356748E-2</v>
      </c>
      <c r="S226" s="54">
        <v>0.52556463854455704</v>
      </c>
      <c r="T226" s="54">
        <v>0.24220803779110001</v>
      </c>
      <c r="U226" s="54">
        <v>0.23222732366434101</v>
      </c>
      <c r="V226" s="54">
        <v>0.50102044141539603</v>
      </c>
      <c r="W226" s="54">
        <v>0.31026096140553699</v>
      </c>
      <c r="X226" s="54">
        <v>0.188718597179066</v>
      </c>
      <c r="Y226" s="54">
        <v>0.90799894876143195</v>
      </c>
      <c r="Z226" s="54">
        <v>3.1017681816448799E-2</v>
      </c>
      <c r="AA226" s="54">
        <v>6.0983369422118898E-2</v>
      </c>
      <c r="AB226" s="54">
        <v>0.15051383227322601</v>
      </c>
      <c r="AC226" s="54">
        <v>0.34514566286621501</v>
      </c>
      <c r="AD226" s="54">
        <v>0.50434050486055804</v>
      </c>
      <c r="AE226" s="54">
        <v>0.57499968092491904</v>
      </c>
      <c r="AF226" s="54">
        <v>0.383119643126207</v>
      </c>
      <c r="AG226" s="317">
        <v>4.1880675948873403E-2</v>
      </c>
      <c r="AH226" s="220">
        <v>1.1739999999999999</v>
      </c>
      <c r="AI226" s="220">
        <v>2.617</v>
      </c>
      <c r="AJ226" s="221">
        <v>6.1139999999999999</v>
      </c>
      <c r="AK226" s="210">
        <v>1.105</v>
      </c>
      <c r="AL226" s="210">
        <v>2.6190000000000002</v>
      </c>
      <c r="AM226" s="210">
        <v>6.12</v>
      </c>
      <c r="AN226" s="203"/>
      <c r="AO226" s="203"/>
      <c r="AP226" s="203"/>
      <c r="AQ226" s="203"/>
      <c r="AR226" s="203">
        <f t="shared" si="391"/>
        <v>0.98877272946999983</v>
      </c>
      <c r="AS226" s="203">
        <f t="shared" si="392"/>
        <v>1.2084999999999999</v>
      </c>
      <c r="AT226" s="203">
        <f t="shared" si="393"/>
        <v>1.4770555528699998</v>
      </c>
      <c r="AU226" s="203">
        <f t="shared" si="394"/>
        <v>2.2310181867759997</v>
      </c>
      <c r="AV226" s="203">
        <f t="shared" si="395"/>
        <v>2.7267999999999999</v>
      </c>
      <c r="AW226" s="203">
        <f t="shared" si="396"/>
        <v>3.3327555494959995</v>
      </c>
      <c r="AX226" s="203">
        <f t="shared" si="397"/>
        <v>4.7679545560499994</v>
      </c>
      <c r="AY226" s="203">
        <f t="shared" si="398"/>
        <v>5.8274999999999997</v>
      </c>
      <c r="AZ226" s="203">
        <f t="shared" si="399"/>
        <v>7.1224999870499994</v>
      </c>
      <c r="BB226" s="1" t="str">
        <f t="shared" si="357"/>
        <v>NP</v>
      </c>
      <c r="BC226" s="1" t="str">
        <f t="shared" si="358"/>
        <v>NP</v>
      </c>
      <c r="BD226" s="1" t="str">
        <f t="shared" si="359"/>
        <v>NA</v>
      </c>
      <c r="BE226" s="1" t="str">
        <f t="shared" si="360"/>
        <v>NO</v>
      </c>
      <c r="BF226" s="1" t="str">
        <f t="shared" si="361"/>
        <v>NO</v>
      </c>
      <c r="BG226" s="1" t="str">
        <f t="shared" si="362"/>
        <v>NO</v>
      </c>
      <c r="BH226" s="1" t="str">
        <f t="shared" si="400"/>
        <v>YES</v>
      </c>
      <c r="BJ226" s="1">
        <v>69</v>
      </c>
      <c r="BK226" s="1" t="str">
        <f t="shared" si="363"/>
        <v>NP</v>
      </c>
      <c r="BL226" s="1" t="str">
        <f t="shared" si="364"/>
        <v>NP</v>
      </c>
      <c r="BM226" s="1" t="str">
        <f t="shared" si="365"/>
        <v>NA</v>
      </c>
      <c r="BN226" s="1" t="str">
        <f t="shared" si="366"/>
        <v>NO</v>
      </c>
      <c r="BO226" s="1" t="str">
        <f t="shared" si="367"/>
        <v>NO</v>
      </c>
      <c r="BP226" s="1" t="str">
        <f t="shared" si="368"/>
        <v>NO</v>
      </c>
      <c r="BQ226" s="1" t="str">
        <f t="shared" si="369"/>
        <v>YES</v>
      </c>
      <c r="BS226" s="1" t="str">
        <f t="shared" si="370"/>
        <v>TP</v>
      </c>
      <c r="BT226" s="1" t="str">
        <f t="shared" si="371"/>
        <v>TP</v>
      </c>
      <c r="BU226" s="1" t="str">
        <f t="shared" si="372"/>
        <v>TN</v>
      </c>
      <c r="BV226" s="1" t="str">
        <f t="shared" si="373"/>
        <v>NO</v>
      </c>
      <c r="BW226" s="1" t="str">
        <f t="shared" si="374"/>
        <v>YES</v>
      </c>
      <c r="BX226" s="1" t="str">
        <f t="shared" si="375"/>
        <v>YES</v>
      </c>
      <c r="BY226" s="244" t="str">
        <f t="shared" si="376"/>
        <v>YES</v>
      </c>
      <c r="BZ226" s="244" t="str">
        <f t="shared" si="377"/>
        <v>NO</v>
      </c>
      <c r="CA226" s="244" t="str">
        <f t="shared" si="378"/>
        <v>NO</v>
      </c>
      <c r="CB226" s="244" t="str">
        <f t="shared" si="379"/>
        <v>NO</v>
      </c>
      <c r="CC226" s="244" t="str">
        <f t="shared" si="380"/>
        <v>NO</v>
      </c>
      <c r="CD226" s="244" t="str">
        <f t="shared" si="352"/>
        <v>NO</v>
      </c>
      <c r="CE226" s="1" t="str">
        <f t="shared" si="353"/>
        <v>NO</v>
      </c>
      <c r="CF226" s="1" t="str">
        <f t="shared" si="354"/>
        <v>NO</v>
      </c>
      <c r="CG226" s="1" t="str">
        <f t="shared" si="355"/>
        <v>NO</v>
      </c>
      <c r="CH226" s="1" t="str">
        <f t="shared" si="356"/>
        <v>NO</v>
      </c>
      <c r="CI226" s="244" t="str">
        <f t="shared" si="381"/>
        <v>NO</v>
      </c>
      <c r="CJ226" s="244" t="str">
        <f t="shared" si="382"/>
        <v>NO</v>
      </c>
      <c r="CK226" s="244" t="str">
        <f t="shared" si="383"/>
        <v>NO</v>
      </c>
      <c r="CL226" s="244" t="str">
        <f t="shared" si="384"/>
        <v>NO</v>
      </c>
      <c r="CM226" s="244" t="str">
        <f t="shared" si="385"/>
        <v>NO</v>
      </c>
      <c r="CN226" s="244" t="str">
        <f t="shared" si="386"/>
        <v>NO</v>
      </c>
      <c r="CO226" s="244" t="str">
        <f t="shared" si="387"/>
        <v>NO</v>
      </c>
      <c r="CP226" s="244" t="str">
        <f t="shared" si="388"/>
        <v>NO</v>
      </c>
      <c r="CQ226" s="244" t="str">
        <f t="shared" si="389"/>
        <v>NO</v>
      </c>
      <c r="CR226" s="244" t="str">
        <f t="shared" si="390"/>
        <v>NO</v>
      </c>
    </row>
    <row r="227" spans="1:96">
      <c r="A227" s="318"/>
      <c r="B227" s="54"/>
      <c r="C227" s="54"/>
      <c r="D227" s="54"/>
      <c r="E227" s="54"/>
      <c r="F227" s="54"/>
      <c r="G227" s="54"/>
      <c r="H227" s="317"/>
      <c r="I227" s="52" t="s">
        <v>17</v>
      </c>
      <c r="J227" s="54">
        <v>0.967989732817643</v>
      </c>
      <c r="K227" s="54">
        <v>3.0535340388214201E-2</v>
      </c>
      <c r="L227" s="54">
        <v>1.47492679414229E-3</v>
      </c>
      <c r="M227" s="54">
        <v>0.69087474016533101</v>
      </c>
      <c r="N227" s="54">
        <v>0.29541040879478703</v>
      </c>
      <c r="O227" s="54">
        <v>1.37148510398807E-2</v>
      </c>
      <c r="P227" s="54">
        <v>0.51784747983483903</v>
      </c>
      <c r="Q227" s="54">
        <v>0.44941742206296498</v>
      </c>
      <c r="R227" s="54">
        <v>3.2735098102195298E-2</v>
      </c>
      <c r="S227" s="54">
        <v>0.59211151877361101</v>
      </c>
      <c r="T227" s="54">
        <v>0.282920177660682</v>
      </c>
      <c r="U227" s="54">
        <v>0.124968303565706</v>
      </c>
      <c r="V227" s="54">
        <v>0.32419526341612298</v>
      </c>
      <c r="W227" s="54">
        <v>0.217450070621793</v>
      </c>
      <c r="X227" s="54">
        <v>0.45835466596208302</v>
      </c>
      <c r="Y227" s="54">
        <v>0.74030253284983205</v>
      </c>
      <c r="Z227" s="54">
        <v>0.14395141142936499</v>
      </c>
      <c r="AA227" s="54">
        <v>0.115746055720801</v>
      </c>
      <c r="AB227" s="54">
        <v>0.17134330264754499</v>
      </c>
      <c r="AC227" s="54">
        <v>0.161606181874938</v>
      </c>
      <c r="AD227" s="54">
        <v>0.66705051547751604</v>
      </c>
      <c r="AE227" s="54">
        <v>0.72466408276458305</v>
      </c>
      <c r="AF227" s="54">
        <v>0.21516048576496399</v>
      </c>
      <c r="AG227" s="317">
        <v>6.0175431470452199E-2</v>
      </c>
      <c r="AH227" s="220">
        <v>0.96199999999999997</v>
      </c>
      <c r="AI227" s="220">
        <v>3.03</v>
      </c>
      <c r="AJ227" s="221">
        <v>6.2789999999999999</v>
      </c>
      <c r="AK227" s="210">
        <v>0.97599999999999998</v>
      </c>
      <c r="AL227" s="210">
        <v>3.0609999999999999</v>
      </c>
      <c r="AM227" s="210">
        <v>6.2389999999999999</v>
      </c>
      <c r="AN227" s="203"/>
      <c r="AO227" s="203"/>
      <c r="AP227" s="203"/>
      <c r="AQ227" s="203"/>
      <c r="AR227" s="203">
        <f t="shared" si="391"/>
        <v>0.98877272946999983</v>
      </c>
      <c r="AS227" s="203">
        <f t="shared" si="392"/>
        <v>1.2084999999999999</v>
      </c>
      <c r="AT227" s="203">
        <f t="shared" si="393"/>
        <v>1.4770555528699998</v>
      </c>
      <c r="AU227" s="203">
        <f t="shared" si="394"/>
        <v>2.2310181867759997</v>
      </c>
      <c r="AV227" s="203">
        <f t="shared" si="395"/>
        <v>2.7267999999999999</v>
      </c>
      <c r="AW227" s="203">
        <f t="shared" si="396"/>
        <v>3.3327555494959995</v>
      </c>
      <c r="AX227" s="203">
        <f t="shared" si="397"/>
        <v>4.7679545560499994</v>
      </c>
      <c r="AY227" s="203">
        <f t="shared" si="398"/>
        <v>5.8274999999999997</v>
      </c>
      <c r="AZ227" s="203">
        <f t="shared" si="399"/>
        <v>7.1224999870499994</v>
      </c>
      <c r="BB227" s="1" t="str">
        <f t="shared" si="357"/>
        <v>A</v>
      </c>
      <c r="BC227" s="1" t="str">
        <f t="shared" si="358"/>
        <v>NA</v>
      </c>
      <c r="BD227" s="1" t="str">
        <f t="shared" si="359"/>
        <v>NA</v>
      </c>
      <c r="BE227" s="1" t="str">
        <f t="shared" si="360"/>
        <v>NO</v>
      </c>
      <c r="BF227" s="1" t="str">
        <f t="shared" si="361"/>
        <v>NO</v>
      </c>
      <c r="BG227" s="1" t="str">
        <f t="shared" si="362"/>
        <v>YES</v>
      </c>
      <c r="BH227" s="1" t="str">
        <f t="shared" si="400"/>
        <v>YES</v>
      </c>
      <c r="BJ227" s="1">
        <v>15</v>
      </c>
      <c r="BK227" s="1" t="str">
        <f t="shared" si="363"/>
        <v>A</v>
      </c>
      <c r="BL227" s="1" t="str">
        <f t="shared" si="364"/>
        <v>NA</v>
      </c>
      <c r="BM227" s="1" t="str">
        <f t="shared" si="365"/>
        <v>NA</v>
      </c>
      <c r="BN227" s="1" t="str">
        <f t="shared" si="366"/>
        <v>NO</v>
      </c>
      <c r="BO227" s="1" t="str">
        <f t="shared" si="367"/>
        <v>NO</v>
      </c>
      <c r="BP227" s="1" t="str">
        <f t="shared" si="368"/>
        <v>YES</v>
      </c>
      <c r="BQ227" s="1" t="str">
        <f t="shared" si="369"/>
        <v>YES</v>
      </c>
      <c r="BS227" s="1" t="str">
        <f t="shared" si="370"/>
        <v>TP</v>
      </c>
      <c r="BT227" s="1" t="str">
        <f t="shared" si="371"/>
        <v>TN</v>
      </c>
      <c r="BU227" s="1" t="str">
        <f t="shared" si="372"/>
        <v>TN</v>
      </c>
      <c r="BV227" s="1" t="str">
        <f t="shared" si="373"/>
        <v>NO</v>
      </c>
      <c r="BW227" s="1" t="str">
        <f t="shared" si="374"/>
        <v>NO</v>
      </c>
      <c r="BX227" s="1" t="str">
        <f t="shared" si="375"/>
        <v>YES</v>
      </c>
      <c r="BY227" s="244" t="str">
        <f t="shared" si="376"/>
        <v>YES</v>
      </c>
      <c r="BZ227" s="244" t="str">
        <f t="shared" si="377"/>
        <v>NO</v>
      </c>
      <c r="CA227" s="244" t="str">
        <f t="shared" si="378"/>
        <v>NO</v>
      </c>
      <c r="CB227" s="244" t="str">
        <f t="shared" si="379"/>
        <v>NO</v>
      </c>
      <c r="CC227" s="244" t="str">
        <f t="shared" si="380"/>
        <v>NO</v>
      </c>
      <c r="CD227" s="244" t="str">
        <f t="shared" si="352"/>
        <v>NO</v>
      </c>
      <c r="CE227" s="1" t="str">
        <f t="shared" si="353"/>
        <v>NO</v>
      </c>
      <c r="CF227" s="1" t="str">
        <f t="shared" si="354"/>
        <v>NO</v>
      </c>
      <c r="CG227" s="1" t="str">
        <f t="shared" si="355"/>
        <v>NO</v>
      </c>
      <c r="CH227" s="1" t="str">
        <f t="shared" si="356"/>
        <v>NO</v>
      </c>
      <c r="CI227" s="244" t="str">
        <f t="shared" si="381"/>
        <v>NO</v>
      </c>
      <c r="CJ227" s="244" t="str">
        <f t="shared" si="382"/>
        <v>NO</v>
      </c>
      <c r="CK227" s="244" t="str">
        <f t="shared" si="383"/>
        <v>NO</v>
      </c>
      <c r="CL227" s="244" t="str">
        <f t="shared" si="384"/>
        <v>NO</v>
      </c>
      <c r="CM227" s="244" t="str">
        <f t="shared" si="385"/>
        <v>NO</v>
      </c>
      <c r="CN227" s="244" t="str">
        <f t="shared" si="386"/>
        <v>NO</v>
      </c>
      <c r="CO227" s="244" t="str">
        <f t="shared" si="387"/>
        <v>NO</v>
      </c>
      <c r="CP227" s="244" t="str">
        <f t="shared" si="388"/>
        <v>NO</v>
      </c>
      <c r="CQ227" s="244" t="str">
        <f t="shared" si="389"/>
        <v>NO</v>
      </c>
      <c r="CR227" s="244" t="str">
        <f t="shared" si="390"/>
        <v>NO</v>
      </c>
    </row>
    <row r="228" spans="1:96" ht="16.5" thickBot="1">
      <c r="A228" s="319"/>
      <c r="B228" s="59"/>
      <c r="C228" s="59"/>
      <c r="D228" s="59"/>
      <c r="E228" s="59"/>
      <c r="F228" s="59"/>
      <c r="G228" s="59"/>
      <c r="H228" s="320"/>
      <c r="I228" s="53" t="s">
        <v>18</v>
      </c>
      <c r="J228" s="59">
        <v>0.967989732817643</v>
      </c>
      <c r="K228" s="59">
        <v>3.0535340388214201E-2</v>
      </c>
      <c r="L228" s="59">
        <v>1.47492679414229E-3</v>
      </c>
      <c r="M228" s="59">
        <v>0.69087474016533101</v>
      </c>
      <c r="N228" s="59">
        <v>0.29541040879478703</v>
      </c>
      <c r="O228" s="59">
        <v>1.37148510398807E-2</v>
      </c>
      <c r="P228" s="59">
        <v>0.94399699258414305</v>
      </c>
      <c r="Q228" s="59">
        <v>5.3877938130733397E-2</v>
      </c>
      <c r="R228" s="59">
        <v>2.1250692851234598E-3</v>
      </c>
      <c r="S228" s="59">
        <v>0.80197007437624102</v>
      </c>
      <c r="T228" s="59">
        <v>0.19030667210567001</v>
      </c>
      <c r="U228" s="59">
        <v>7.7232535180882201E-3</v>
      </c>
      <c r="V228" s="59">
        <v>0.22179836709664899</v>
      </c>
      <c r="W228" s="59">
        <v>1.0870539881684601E-2</v>
      </c>
      <c r="X228" s="59">
        <v>0.76733109302166502</v>
      </c>
      <c r="Y228" s="59">
        <v>0.231489775403942</v>
      </c>
      <c r="Z228" s="59">
        <v>0.39832556234118299</v>
      </c>
      <c r="AA228" s="59">
        <v>0.37018466225487401</v>
      </c>
      <c r="AB228" s="59">
        <v>0.45108466408648701</v>
      </c>
      <c r="AC228" s="59">
        <v>0.39321228130810898</v>
      </c>
      <c r="AD228" s="59">
        <v>0.15570305460540201</v>
      </c>
      <c r="AE228" s="59">
        <v>3.87889899050963E-3</v>
      </c>
      <c r="AF228" s="59">
        <v>0.93846218184321994</v>
      </c>
      <c r="AG228" s="320">
        <v>5.7658919166269897E-2</v>
      </c>
      <c r="AH228" s="222">
        <v>0.88200000000000001</v>
      </c>
      <c r="AI228" s="222">
        <v>3.7229999999999999</v>
      </c>
      <c r="AJ228" s="223">
        <v>5.74</v>
      </c>
      <c r="AK228" s="210">
        <v>0.90700000000000003</v>
      </c>
      <c r="AL228" s="210">
        <v>3.65</v>
      </c>
      <c r="AM228" s="210">
        <v>5.7320000000000002</v>
      </c>
      <c r="AN228" s="203"/>
      <c r="AO228" s="203"/>
      <c r="AP228" s="203"/>
      <c r="AQ228" s="203"/>
      <c r="AR228" s="203">
        <f t="shared" si="391"/>
        <v>0.98877272946999983</v>
      </c>
      <c r="AS228" s="203">
        <f t="shared" si="392"/>
        <v>1.2084999999999999</v>
      </c>
      <c r="AT228" s="203">
        <f t="shared" si="393"/>
        <v>1.4770555528699998</v>
      </c>
      <c r="AU228" s="203">
        <f t="shared" si="394"/>
        <v>2.2310181867759997</v>
      </c>
      <c r="AV228" s="203">
        <f t="shared" si="395"/>
        <v>2.7267999999999999</v>
      </c>
      <c r="AW228" s="203">
        <f t="shared" si="396"/>
        <v>3.3327555494959995</v>
      </c>
      <c r="AX228" s="203">
        <f t="shared" si="397"/>
        <v>4.7679545560499994</v>
      </c>
      <c r="AY228" s="203">
        <f t="shared" si="398"/>
        <v>5.8274999999999997</v>
      </c>
      <c r="AZ228" s="203">
        <f t="shared" si="399"/>
        <v>7.1224999870499994</v>
      </c>
      <c r="BB228" s="1" t="str">
        <f t="shared" si="357"/>
        <v>A</v>
      </c>
      <c r="BC228" s="1" t="str">
        <f t="shared" si="358"/>
        <v>P</v>
      </c>
      <c r="BD228" s="1" t="str">
        <f t="shared" si="359"/>
        <v>NP</v>
      </c>
      <c r="BE228" s="1" t="str">
        <f t="shared" si="360"/>
        <v>NO</v>
      </c>
      <c r="BF228" s="1" t="str">
        <f t="shared" si="361"/>
        <v>NO</v>
      </c>
      <c r="BG228" s="1" t="str">
        <f t="shared" si="362"/>
        <v>YES</v>
      </c>
      <c r="BH228" s="1" t="str">
        <f t="shared" si="400"/>
        <v>NO</v>
      </c>
      <c r="BJ228" s="1">
        <v>129</v>
      </c>
      <c r="BK228" s="1" t="str">
        <f t="shared" si="363"/>
        <v>A</v>
      </c>
      <c r="BL228" s="1" t="str">
        <f t="shared" si="364"/>
        <v>P</v>
      </c>
      <c r="BM228" s="1" t="str">
        <f t="shared" si="365"/>
        <v>NP</v>
      </c>
      <c r="BN228" s="1" t="str">
        <f t="shared" si="366"/>
        <v>NO</v>
      </c>
      <c r="BO228" s="1" t="str">
        <f t="shared" si="367"/>
        <v>NO</v>
      </c>
      <c r="BP228" s="1" t="str">
        <f t="shared" si="368"/>
        <v>YES</v>
      </c>
      <c r="BQ228" s="1" t="str">
        <f t="shared" si="369"/>
        <v>NO</v>
      </c>
      <c r="BS228" s="1" t="str">
        <f t="shared" si="370"/>
        <v>TP</v>
      </c>
      <c r="BT228" s="1" t="str">
        <f t="shared" si="371"/>
        <v>TN</v>
      </c>
      <c r="BU228" s="1" t="str">
        <f t="shared" si="372"/>
        <v>TP</v>
      </c>
      <c r="BV228" s="1" t="str">
        <f t="shared" si="373"/>
        <v>NO</v>
      </c>
      <c r="BW228" s="1" t="str">
        <f t="shared" si="374"/>
        <v>YES</v>
      </c>
      <c r="BX228" s="1" t="str">
        <f t="shared" si="375"/>
        <v>YES</v>
      </c>
      <c r="BY228" s="244" t="str">
        <f t="shared" si="376"/>
        <v>YES</v>
      </c>
      <c r="BZ228" s="244" t="str">
        <f t="shared" si="377"/>
        <v>NO</v>
      </c>
      <c r="CA228" s="244" t="str">
        <f t="shared" si="378"/>
        <v>NO</v>
      </c>
      <c r="CB228" s="244" t="str">
        <f t="shared" si="379"/>
        <v>NO</v>
      </c>
      <c r="CC228" s="244" t="str">
        <f t="shared" si="380"/>
        <v>NO</v>
      </c>
      <c r="CD228" s="244" t="str">
        <f t="shared" si="352"/>
        <v>NO</v>
      </c>
      <c r="CE228" s="1" t="str">
        <f t="shared" si="353"/>
        <v>NO</v>
      </c>
      <c r="CF228" s="1" t="str">
        <f t="shared" si="354"/>
        <v>NO</v>
      </c>
      <c r="CG228" s="1" t="str">
        <f t="shared" si="355"/>
        <v>NO</v>
      </c>
      <c r="CH228" s="1" t="str">
        <f t="shared" si="356"/>
        <v>NO</v>
      </c>
      <c r="CI228" s="244" t="str">
        <f t="shared" si="381"/>
        <v>NO</v>
      </c>
      <c r="CJ228" s="244" t="str">
        <f t="shared" si="382"/>
        <v>NO</v>
      </c>
      <c r="CK228" s="244" t="str">
        <f t="shared" si="383"/>
        <v>NO</v>
      </c>
      <c r="CL228" s="244" t="str">
        <f t="shared" si="384"/>
        <v>NO</v>
      </c>
      <c r="CM228" s="244" t="str">
        <f t="shared" si="385"/>
        <v>NO</v>
      </c>
      <c r="CN228" s="244" t="str">
        <f t="shared" si="386"/>
        <v>NO</v>
      </c>
      <c r="CO228" s="244" t="str">
        <f t="shared" si="387"/>
        <v>NO</v>
      </c>
      <c r="CP228" s="244" t="str">
        <f t="shared" si="388"/>
        <v>NO</v>
      </c>
      <c r="CQ228" s="244" t="str">
        <f t="shared" si="389"/>
        <v>NO</v>
      </c>
      <c r="CR228" s="244" t="str">
        <f t="shared" si="390"/>
        <v>NO</v>
      </c>
    </row>
    <row r="229" spans="1:96">
      <c r="A229" s="61">
        <v>30</v>
      </c>
      <c r="B229" s="62">
        <v>120</v>
      </c>
      <c r="C229" s="62">
        <v>3</v>
      </c>
      <c r="D229" s="62">
        <v>0.33</v>
      </c>
      <c r="E229" s="62">
        <v>4666415</v>
      </c>
      <c r="F229" s="62">
        <v>77.773583333333335</v>
      </c>
      <c r="G229" s="62">
        <v>47</v>
      </c>
      <c r="H229" s="63">
        <v>39.166666666666664</v>
      </c>
      <c r="I229" s="60" t="s">
        <v>12</v>
      </c>
      <c r="J229" s="56">
        <v>0.39068872654328801</v>
      </c>
      <c r="K229" s="56">
        <v>0.561365261160506</v>
      </c>
      <c r="L229" s="56">
        <v>4.7946012296205397E-2</v>
      </c>
      <c r="M229" s="56">
        <v>0.81019745299053003</v>
      </c>
      <c r="N229" s="56">
        <v>3.6397195018485803E-2</v>
      </c>
      <c r="O229" s="56">
        <v>0.15340535199098301</v>
      </c>
      <c r="P229" s="56">
        <v>0.52166989533609598</v>
      </c>
      <c r="Q229" s="56">
        <v>0.31186341664698403</v>
      </c>
      <c r="R229" s="56">
        <v>0.166466688016919</v>
      </c>
      <c r="S229" s="56">
        <v>0.79829359823712998</v>
      </c>
      <c r="T229" s="56">
        <v>0.15354594252855</v>
      </c>
      <c r="U229" s="56">
        <v>4.8160459234318498E-2</v>
      </c>
      <c r="V229" s="56">
        <v>4.67399765020736E-2</v>
      </c>
      <c r="W229" s="56">
        <v>2.44140147087064E-2</v>
      </c>
      <c r="X229" s="56">
        <v>0.92884600878921997</v>
      </c>
      <c r="Y229" s="56">
        <v>9.3593877861555805E-2</v>
      </c>
      <c r="Z229" s="56">
        <v>7.1265732710325796E-2</v>
      </c>
      <c r="AA229" s="56">
        <v>0.83514038942811797</v>
      </c>
      <c r="AB229" s="56">
        <v>0.69440307411382396</v>
      </c>
      <c r="AC229" s="56">
        <v>0.28473670219900399</v>
      </c>
      <c r="AD229" s="56">
        <v>2.0860223687171199E-2</v>
      </c>
      <c r="AE229" s="56">
        <v>0.100156648906798</v>
      </c>
      <c r="AF229" s="56">
        <v>0.43119625698390901</v>
      </c>
      <c r="AG229" s="316">
        <v>0.46864709410929201</v>
      </c>
      <c r="AH229" s="218">
        <v>1.8009999999999999</v>
      </c>
      <c r="AI229" s="218">
        <v>5.3220000000000001</v>
      </c>
      <c r="AJ229" s="219">
        <v>6.9390000000000001</v>
      </c>
      <c r="AK229" s="210">
        <v>2.06</v>
      </c>
      <c r="AL229" s="210">
        <v>5.4569999999999999</v>
      </c>
      <c r="AM229" s="210">
        <v>6.8810000000000002</v>
      </c>
      <c r="AN229" s="203">
        <v>2.5196000000000001</v>
      </c>
      <c r="AO229" s="203">
        <v>3.9781</v>
      </c>
      <c r="AP229" s="203">
        <v>7.1336000000000004</v>
      </c>
      <c r="AQ229" s="203"/>
      <c r="AR229" s="203">
        <f>$AN$33*0.81818182</f>
        <v>2.0614909136719999</v>
      </c>
      <c r="AS229" s="203">
        <f>$AN$33</f>
        <v>2.5196000000000001</v>
      </c>
      <c r="AT229" s="203">
        <f>$AN$33*1.22222222</f>
        <v>3.0795111055119997</v>
      </c>
      <c r="AU229" s="203">
        <f>$AO$33*0.81818182</f>
        <v>3.2548090981419997</v>
      </c>
      <c r="AV229" s="203">
        <f>$AO$33</f>
        <v>3.9781</v>
      </c>
      <c r="AW229" s="203">
        <f>$AO$33*1.22222222</f>
        <v>4.8621222133819995</v>
      </c>
      <c r="AX229" s="203">
        <f>$AP$33*0.81818182</f>
        <v>5.8365818311520004</v>
      </c>
      <c r="AY229" s="203">
        <f>$AP$33</f>
        <v>7.1336000000000004</v>
      </c>
      <c r="AZ229" s="203">
        <f>$AP$33*1.22222222</f>
        <v>8.7188444285919999</v>
      </c>
      <c r="BB229" s="1" t="str">
        <f t="shared" si="357"/>
        <v>A</v>
      </c>
      <c r="BC229" s="1" t="str">
        <f t="shared" si="358"/>
        <v>P</v>
      </c>
      <c r="BD229" s="1" t="str">
        <f t="shared" si="359"/>
        <v>NP</v>
      </c>
      <c r="BE229" s="1" t="str">
        <f t="shared" si="360"/>
        <v>NO</v>
      </c>
      <c r="BF229" s="1" t="str">
        <f t="shared" si="361"/>
        <v>NO</v>
      </c>
      <c r="BG229" s="1" t="str">
        <f t="shared" si="362"/>
        <v>YES</v>
      </c>
      <c r="BH229" s="1" t="str">
        <f>IF(OR(BB229="P",BC229="P",BD229="P"),"NO","YES")</f>
        <v>NO</v>
      </c>
      <c r="BJ229" s="12">
        <v>402</v>
      </c>
      <c r="BK229" s="1" t="str">
        <f t="shared" si="363"/>
        <v>A</v>
      </c>
      <c r="BL229" s="1" t="str">
        <f t="shared" si="364"/>
        <v>P</v>
      </c>
      <c r="BM229" s="1" t="str">
        <f t="shared" si="365"/>
        <v>NP</v>
      </c>
      <c r="BN229" s="1" t="str">
        <f t="shared" si="366"/>
        <v>NO</v>
      </c>
      <c r="BO229" s="1" t="str">
        <f t="shared" si="367"/>
        <v>NO</v>
      </c>
      <c r="BP229" s="1" t="str">
        <f t="shared" si="368"/>
        <v>YES</v>
      </c>
      <c r="BQ229" s="1" t="str">
        <f t="shared" si="369"/>
        <v>NO</v>
      </c>
      <c r="BS229" s="1" t="str">
        <f t="shared" si="370"/>
        <v>TP</v>
      </c>
      <c r="BT229" s="1" t="str">
        <f t="shared" si="371"/>
        <v>TN</v>
      </c>
      <c r="BU229" s="1" t="str">
        <f t="shared" si="372"/>
        <v>TP</v>
      </c>
      <c r="BV229" s="1" t="str">
        <f t="shared" si="373"/>
        <v>NO</v>
      </c>
      <c r="BW229" s="1" t="str">
        <f t="shared" si="374"/>
        <v>YES</v>
      </c>
      <c r="BX229" s="1" t="str">
        <f t="shared" si="375"/>
        <v>YES</v>
      </c>
      <c r="BY229" s="244" t="str">
        <f t="shared" si="376"/>
        <v>YES</v>
      </c>
      <c r="BZ229" s="244" t="str">
        <f t="shared" si="377"/>
        <v>NO</v>
      </c>
      <c r="CA229" s="244" t="str">
        <f t="shared" si="378"/>
        <v>NO</v>
      </c>
      <c r="CB229" s="244" t="str">
        <f t="shared" si="379"/>
        <v>NO</v>
      </c>
      <c r="CC229" s="244" t="str">
        <f t="shared" si="380"/>
        <v>NO</v>
      </c>
      <c r="CD229" s="244" t="str">
        <f t="shared" si="352"/>
        <v>NO</v>
      </c>
      <c r="CE229" s="1" t="str">
        <f t="shared" si="353"/>
        <v>NO</v>
      </c>
      <c r="CF229" s="1" t="str">
        <f t="shared" si="354"/>
        <v>NO</v>
      </c>
      <c r="CG229" s="1" t="str">
        <f t="shared" si="355"/>
        <v>NO</v>
      </c>
      <c r="CH229" s="1" t="str">
        <f t="shared" si="356"/>
        <v>NO</v>
      </c>
      <c r="CI229" s="244" t="str">
        <f t="shared" si="381"/>
        <v>NO</v>
      </c>
      <c r="CJ229" s="244" t="str">
        <f t="shared" si="382"/>
        <v>NO</v>
      </c>
      <c r="CK229" s="244" t="str">
        <f t="shared" si="383"/>
        <v>NO</v>
      </c>
      <c r="CL229" s="244" t="str">
        <f t="shared" si="384"/>
        <v>NO</v>
      </c>
      <c r="CM229" s="244" t="str">
        <f t="shared" si="385"/>
        <v>NO</v>
      </c>
      <c r="CN229" s="244" t="str">
        <f t="shared" si="386"/>
        <v>NO</v>
      </c>
      <c r="CO229" s="244" t="str">
        <f t="shared" si="387"/>
        <v>NO</v>
      </c>
      <c r="CP229" s="244" t="str">
        <f t="shared" si="388"/>
        <v>NO</v>
      </c>
      <c r="CQ229" s="244" t="str">
        <f t="shared" si="389"/>
        <v>NO</v>
      </c>
      <c r="CR229" s="244" t="str">
        <f t="shared" si="390"/>
        <v>NO</v>
      </c>
    </row>
    <row r="230" spans="1:96">
      <c r="A230" s="64"/>
      <c r="B230" s="15"/>
      <c r="C230" s="15"/>
      <c r="D230" s="15"/>
      <c r="E230" s="15"/>
      <c r="F230" s="15"/>
      <c r="G230" s="15"/>
      <c r="H230" s="65"/>
      <c r="I230" s="52" t="s">
        <v>13</v>
      </c>
      <c r="J230" s="54">
        <v>0.95224747452848202</v>
      </c>
      <c r="K230" s="54">
        <v>4.6372866333523999E-2</v>
      </c>
      <c r="L230" s="54">
        <v>1.3796591379939801E-3</v>
      </c>
      <c r="M230" s="54">
        <v>0.86329856803022198</v>
      </c>
      <c r="N230" s="54">
        <v>1.9355749685008299E-3</v>
      </c>
      <c r="O230" s="54">
        <v>0.134765857001277</v>
      </c>
      <c r="P230" s="54">
        <v>4.1188450064712299E-2</v>
      </c>
      <c r="Q230" s="54">
        <v>0.52552522854521899</v>
      </c>
      <c r="R230" s="54">
        <v>0.43328632139006801</v>
      </c>
      <c r="S230" s="54">
        <v>0.123136361992774</v>
      </c>
      <c r="T230" s="54">
        <v>0.63415967254602801</v>
      </c>
      <c r="U230" s="54">
        <v>0.24270396546119599</v>
      </c>
      <c r="V230" s="54">
        <v>0.93635812853969003</v>
      </c>
      <c r="W230" s="54">
        <v>4.3526425373725003E-2</v>
      </c>
      <c r="X230" s="54">
        <v>2.0115446086584301E-2</v>
      </c>
      <c r="Y230" s="54">
        <v>0.36092768070570802</v>
      </c>
      <c r="Z230" s="54">
        <v>0.58217955804703503</v>
      </c>
      <c r="AA230" s="54">
        <v>5.6892761247255598E-2</v>
      </c>
      <c r="AB230" s="54">
        <v>0.29266359547807802</v>
      </c>
      <c r="AC230" s="54">
        <v>4.3705447350907603E-2</v>
      </c>
      <c r="AD230" s="54">
        <v>0.66363095717101295</v>
      </c>
      <c r="AE230" s="54">
        <v>0.89866213305149001</v>
      </c>
      <c r="AF230" s="54">
        <v>5.5275686631817901E-2</v>
      </c>
      <c r="AG230" s="317">
        <v>4.6062180316691501E-2</v>
      </c>
      <c r="AH230" s="220">
        <v>2.42</v>
      </c>
      <c r="AI230" s="220">
        <v>3.1749999999999998</v>
      </c>
      <c r="AJ230" s="221">
        <v>7.3339999999999996</v>
      </c>
      <c r="AK230" s="210">
        <v>2.456</v>
      </c>
      <c r="AL230" s="210">
        <v>3.1779999999999999</v>
      </c>
      <c r="AM230" s="210">
        <v>7.1760000000000002</v>
      </c>
      <c r="AN230" s="203"/>
      <c r="AO230" s="203"/>
      <c r="AP230" s="203"/>
      <c r="AQ230" s="203"/>
      <c r="AR230" s="203">
        <f t="shared" ref="AR230:AR242" si="401">$AN$33*0.81818182</f>
        <v>2.0614909136719999</v>
      </c>
      <c r="AS230" s="203">
        <f t="shared" ref="AS230:AS242" si="402">$AN$33</f>
        <v>2.5196000000000001</v>
      </c>
      <c r="AT230" s="203">
        <f t="shared" ref="AT230:AT242" si="403">$AN$33*1.22222222</f>
        <v>3.0795111055119997</v>
      </c>
      <c r="AU230" s="203">
        <f t="shared" ref="AU230:AU242" si="404">$AO$33*0.81818182</f>
        <v>3.2548090981419997</v>
      </c>
      <c r="AV230" s="203">
        <f t="shared" ref="AV230:AV242" si="405">$AO$33</f>
        <v>3.9781</v>
      </c>
      <c r="AW230" s="203">
        <f t="shared" ref="AW230:AW242" si="406">$AO$33*1.22222222</f>
        <v>4.8621222133819995</v>
      </c>
      <c r="AX230" s="203">
        <f t="shared" ref="AX230:AX242" si="407">$AP$33*0.81818182</f>
        <v>5.8365818311520004</v>
      </c>
      <c r="AY230" s="203">
        <f t="shared" ref="AY230:AY242" si="408">$AP$33</f>
        <v>7.1336000000000004</v>
      </c>
      <c r="AZ230" s="203">
        <f t="shared" ref="AZ230:AZ242" si="409">$AP$33*1.22222222</f>
        <v>8.7188444285919999</v>
      </c>
      <c r="BB230" s="1" t="str">
        <f t="shared" si="357"/>
        <v>NP</v>
      </c>
      <c r="BC230" s="1" t="str">
        <f t="shared" si="358"/>
        <v>A</v>
      </c>
      <c r="BD230" s="1" t="str">
        <f t="shared" si="359"/>
        <v>NA</v>
      </c>
      <c r="BE230" s="1" t="str">
        <f t="shared" si="360"/>
        <v>NO</v>
      </c>
      <c r="BF230" s="1" t="str">
        <f t="shared" si="361"/>
        <v>NO</v>
      </c>
      <c r="BG230" s="1" t="str">
        <f t="shared" si="362"/>
        <v>YES</v>
      </c>
      <c r="BH230" s="1" t="str">
        <f t="shared" ref="BH230:BH242" si="410">IF(OR(BB230="P",BC230="P",BD230="P"),"NO","YES")</f>
        <v>YES</v>
      </c>
      <c r="BJ230" s="12">
        <v>10</v>
      </c>
      <c r="BK230" s="1" t="str">
        <f t="shared" si="363"/>
        <v>NP</v>
      </c>
      <c r="BL230" s="1" t="str">
        <f t="shared" si="364"/>
        <v>A</v>
      </c>
      <c r="BM230" s="1" t="str">
        <f t="shared" si="365"/>
        <v>NA</v>
      </c>
      <c r="BN230" s="1" t="str">
        <f t="shared" si="366"/>
        <v>NO</v>
      </c>
      <c r="BO230" s="1" t="str">
        <f t="shared" si="367"/>
        <v>NO</v>
      </c>
      <c r="BP230" s="1" t="str">
        <f t="shared" si="368"/>
        <v>YES</v>
      </c>
      <c r="BQ230" s="1" t="str">
        <f t="shared" si="369"/>
        <v>YES</v>
      </c>
      <c r="BS230" s="1" t="str">
        <f t="shared" si="370"/>
        <v>TP</v>
      </c>
      <c r="BT230" s="1" t="str">
        <f t="shared" si="371"/>
        <v>TP</v>
      </c>
      <c r="BU230" s="1" t="str">
        <f t="shared" si="372"/>
        <v>TN</v>
      </c>
      <c r="BV230" s="1" t="str">
        <f t="shared" si="373"/>
        <v>NO</v>
      </c>
      <c r="BW230" s="1" t="str">
        <f t="shared" si="374"/>
        <v>YES</v>
      </c>
      <c r="BX230" s="1" t="str">
        <f t="shared" si="375"/>
        <v>YES</v>
      </c>
      <c r="BY230" s="244" t="str">
        <f t="shared" si="376"/>
        <v>YES</v>
      </c>
      <c r="BZ230" s="244" t="str">
        <f t="shared" si="377"/>
        <v>NO</v>
      </c>
      <c r="CA230" s="244" t="str">
        <f t="shared" si="378"/>
        <v>NO</v>
      </c>
      <c r="CB230" s="244" t="str">
        <f t="shared" si="379"/>
        <v>NO</v>
      </c>
      <c r="CC230" s="244" t="str">
        <f t="shared" si="380"/>
        <v>NO</v>
      </c>
      <c r="CD230" s="244" t="str">
        <f t="shared" si="352"/>
        <v>NO</v>
      </c>
      <c r="CE230" s="1" t="str">
        <f t="shared" si="353"/>
        <v>NO</v>
      </c>
      <c r="CF230" s="1" t="str">
        <f t="shared" si="354"/>
        <v>NO</v>
      </c>
      <c r="CG230" s="1" t="str">
        <f t="shared" si="355"/>
        <v>NO</v>
      </c>
      <c r="CH230" s="1" t="str">
        <f t="shared" si="356"/>
        <v>NO</v>
      </c>
      <c r="CI230" s="244" t="str">
        <f t="shared" si="381"/>
        <v>NO</v>
      </c>
      <c r="CJ230" s="244" t="str">
        <f t="shared" si="382"/>
        <v>NO</v>
      </c>
      <c r="CK230" s="244" t="str">
        <f t="shared" si="383"/>
        <v>NO</v>
      </c>
      <c r="CL230" s="244" t="str">
        <f t="shared" si="384"/>
        <v>NO</v>
      </c>
      <c r="CM230" s="244" t="str">
        <f t="shared" si="385"/>
        <v>NO</v>
      </c>
      <c r="CN230" s="244" t="str">
        <f t="shared" si="386"/>
        <v>NO</v>
      </c>
      <c r="CO230" s="244" t="str">
        <f t="shared" si="387"/>
        <v>NO</v>
      </c>
      <c r="CP230" s="244" t="str">
        <f t="shared" si="388"/>
        <v>NO</v>
      </c>
      <c r="CQ230" s="244" t="str">
        <f t="shared" si="389"/>
        <v>NO</v>
      </c>
      <c r="CR230" s="244" t="str">
        <f t="shared" si="390"/>
        <v>NO</v>
      </c>
    </row>
    <row r="231" spans="1:96">
      <c r="A231" s="64"/>
      <c r="B231" s="15"/>
      <c r="C231" s="15"/>
      <c r="D231" s="15"/>
      <c r="E231" s="15"/>
      <c r="F231" s="15"/>
      <c r="G231" s="15"/>
      <c r="H231" s="65"/>
      <c r="I231" s="52" t="s">
        <v>14</v>
      </c>
      <c r="J231" s="54">
        <v>0.31103909358514498</v>
      </c>
      <c r="K231" s="54">
        <v>0.67596548917488097</v>
      </c>
      <c r="L231" s="54">
        <v>1.29954172399733E-2</v>
      </c>
      <c r="M231" s="54">
        <v>0.382825785963127</v>
      </c>
      <c r="N231" s="54">
        <v>0.43433672210303598</v>
      </c>
      <c r="O231" s="54">
        <v>0.182837491933836</v>
      </c>
      <c r="P231" s="54">
        <v>0.212309149997161</v>
      </c>
      <c r="Q231" s="54">
        <v>0.71999635437717502</v>
      </c>
      <c r="R231" s="54">
        <v>6.7694495625662293E-2</v>
      </c>
      <c r="S231" s="54">
        <v>3.2701523237705803E-2</v>
      </c>
      <c r="T231" s="54">
        <v>0.79310125605676296</v>
      </c>
      <c r="U231" s="54">
        <v>0.17419722070553101</v>
      </c>
      <c r="V231" s="54">
        <v>0.26521772823193102</v>
      </c>
      <c r="W231" s="54">
        <v>0.35307276643937102</v>
      </c>
      <c r="X231" s="54">
        <v>0.38170950532869602</v>
      </c>
      <c r="Y231" s="54">
        <v>0.27909399908869298</v>
      </c>
      <c r="Z231" s="54">
        <v>1.64849101932815E-2</v>
      </c>
      <c r="AA231" s="54">
        <v>0.70442109071802395</v>
      </c>
      <c r="AB231" s="54">
        <v>0.56712929547566304</v>
      </c>
      <c r="AC231" s="54">
        <v>0.16271564920457501</v>
      </c>
      <c r="AD231" s="54">
        <v>0.27015505531975997</v>
      </c>
      <c r="AE231" s="54">
        <v>0.111315172182244</v>
      </c>
      <c r="AF231" s="54">
        <v>0.50624442579953299</v>
      </c>
      <c r="AG231" s="317">
        <v>0.38244040201822099</v>
      </c>
      <c r="AH231" s="220">
        <v>1.8540000000000001</v>
      </c>
      <c r="AI231" s="220">
        <v>4.298</v>
      </c>
      <c r="AJ231" s="221">
        <v>7.0369999999999999</v>
      </c>
      <c r="AK231" s="210">
        <v>1.667</v>
      </c>
      <c r="AL231" s="210">
        <v>4.2779999999999996</v>
      </c>
      <c r="AM231" s="210">
        <v>7.0579999999999998</v>
      </c>
      <c r="AN231" s="203"/>
      <c r="AO231" s="203"/>
      <c r="AP231" s="203"/>
      <c r="AQ231" s="203"/>
      <c r="AR231" s="203">
        <f t="shared" si="401"/>
        <v>2.0614909136719999</v>
      </c>
      <c r="AS231" s="203">
        <f t="shared" si="402"/>
        <v>2.5196000000000001</v>
      </c>
      <c r="AT231" s="203">
        <f t="shared" si="403"/>
        <v>3.0795111055119997</v>
      </c>
      <c r="AU231" s="203">
        <f t="shared" si="404"/>
        <v>3.2548090981419997</v>
      </c>
      <c r="AV231" s="203">
        <f t="shared" si="405"/>
        <v>3.9781</v>
      </c>
      <c r="AW231" s="203">
        <f t="shared" si="406"/>
        <v>4.8621222133819995</v>
      </c>
      <c r="AX231" s="203">
        <f t="shared" si="407"/>
        <v>5.8365818311520004</v>
      </c>
      <c r="AY231" s="203">
        <f t="shared" si="408"/>
        <v>7.1336000000000004</v>
      </c>
      <c r="AZ231" s="203">
        <f t="shared" si="409"/>
        <v>8.7188444285919999</v>
      </c>
      <c r="BB231" s="1" t="str">
        <f t="shared" si="357"/>
        <v>A</v>
      </c>
      <c r="BC231" s="1" t="str">
        <f t="shared" si="358"/>
        <v>NA</v>
      </c>
      <c r="BD231" s="1" t="str">
        <f t="shared" si="359"/>
        <v>NP</v>
      </c>
      <c r="BE231" s="1" t="str">
        <f t="shared" si="360"/>
        <v>NO</v>
      </c>
      <c r="BF231" s="1" t="str">
        <f t="shared" si="361"/>
        <v>NO</v>
      </c>
      <c r="BG231" s="1" t="str">
        <f t="shared" si="362"/>
        <v>YES</v>
      </c>
      <c r="BH231" s="1" t="str">
        <f t="shared" si="410"/>
        <v>YES</v>
      </c>
      <c r="BJ231" s="12">
        <v>13</v>
      </c>
      <c r="BK231" s="1" t="str">
        <f t="shared" si="363"/>
        <v>A</v>
      </c>
      <c r="BL231" s="1" t="str">
        <f t="shared" si="364"/>
        <v>NA</v>
      </c>
      <c r="BM231" s="1" t="str">
        <f t="shared" si="365"/>
        <v>NP</v>
      </c>
      <c r="BN231" s="1" t="str">
        <f t="shared" si="366"/>
        <v>NO</v>
      </c>
      <c r="BO231" s="1" t="str">
        <f t="shared" si="367"/>
        <v>NO</v>
      </c>
      <c r="BP231" s="1" t="str">
        <f t="shared" si="368"/>
        <v>YES</v>
      </c>
      <c r="BQ231" s="1" t="str">
        <f t="shared" si="369"/>
        <v>YES</v>
      </c>
      <c r="BS231" s="1" t="str">
        <f t="shared" si="370"/>
        <v>TP</v>
      </c>
      <c r="BT231" s="1" t="str">
        <f t="shared" si="371"/>
        <v>TN</v>
      </c>
      <c r="BU231" s="1" t="str">
        <f t="shared" si="372"/>
        <v>TP</v>
      </c>
      <c r="BV231" s="1" t="str">
        <f t="shared" si="373"/>
        <v>NO</v>
      </c>
      <c r="BW231" s="1" t="str">
        <f t="shared" si="374"/>
        <v>YES</v>
      </c>
      <c r="BX231" s="1" t="str">
        <f t="shared" si="375"/>
        <v>YES</v>
      </c>
      <c r="BY231" s="244" t="str">
        <f t="shared" si="376"/>
        <v>YES</v>
      </c>
      <c r="BZ231" s="244" t="str">
        <f t="shared" si="377"/>
        <v>NO</v>
      </c>
      <c r="CA231" s="244" t="str">
        <f t="shared" si="378"/>
        <v>NO</v>
      </c>
      <c r="CB231" s="244" t="str">
        <f t="shared" si="379"/>
        <v>NO</v>
      </c>
      <c r="CC231" s="244" t="str">
        <f t="shared" si="380"/>
        <v>NO</v>
      </c>
      <c r="CD231" s="244" t="str">
        <f t="shared" si="352"/>
        <v>NO</v>
      </c>
      <c r="CE231" s="1" t="str">
        <f t="shared" si="353"/>
        <v>NO</v>
      </c>
      <c r="CF231" s="1" t="str">
        <f t="shared" si="354"/>
        <v>NO</v>
      </c>
      <c r="CG231" s="1" t="str">
        <f t="shared" si="355"/>
        <v>NO</v>
      </c>
      <c r="CH231" s="1" t="str">
        <f t="shared" si="356"/>
        <v>NO</v>
      </c>
      <c r="CI231" s="244" t="str">
        <f t="shared" si="381"/>
        <v>NO</v>
      </c>
      <c r="CJ231" s="244" t="str">
        <f t="shared" si="382"/>
        <v>NO</v>
      </c>
      <c r="CK231" s="244" t="str">
        <f t="shared" si="383"/>
        <v>NO</v>
      </c>
      <c r="CL231" s="244" t="str">
        <f t="shared" si="384"/>
        <v>NO</v>
      </c>
      <c r="CM231" s="244" t="str">
        <f t="shared" si="385"/>
        <v>NO</v>
      </c>
      <c r="CN231" s="244" t="str">
        <f t="shared" si="386"/>
        <v>NO</v>
      </c>
      <c r="CO231" s="244" t="str">
        <f t="shared" si="387"/>
        <v>NO</v>
      </c>
      <c r="CP231" s="244" t="str">
        <f t="shared" si="388"/>
        <v>NO</v>
      </c>
      <c r="CQ231" s="244" t="str">
        <f t="shared" si="389"/>
        <v>NO</v>
      </c>
      <c r="CR231" s="244" t="str">
        <f t="shared" si="390"/>
        <v>NO</v>
      </c>
    </row>
    <row r="232" spans="1:96">
      <c r="A232" s="64"/>
      <c r="B232" s="15"/>
      <c r="C232" s="15"/>
      <c r="D232" s="15"/>
      <c r="E232" s="15"/>
      <c r="F232" s="15"/>
      <c r="G232" s="15"/>
      <c r="H232" s="65"/>
      <c r="I232" s="52" t="s">
        <v>15</v>
      </c>
      <c r="J232" s="54">
        <v>0.884950337053658</v>
      </c>
      <c r="K232" s="54">
        <v>0.113027490668002</v>
      </c>
      <c r="L232" s="54">
        <v>2.0221722783389999E-3</v>
      </c>
      <c r="M232" s="54">
        <v>0.35985349937669298</v>
      </c>
      <c r="N232" s="54">
        <v>0.44787421585370701</v>
      </c>
      <c r="O232" s="54">
        <v>0.19227228476959901</v>
      </c>
      <c r="P232" s="54">
        <v>0.44356485858074601</v>
      </c>
      <c r="Q232" s="54">
        <v>0.54678001528103604</v>
      </c>
      <c r="R232" s="54">
        <v>9.65512613821695E-3</v>
      </c>
      <c r="S232" s="54">
        <v>0.65484841566946905</v>
      </c>
      <c r="T232" s="54">
        <v>0.12096609050992101</v>
      </c>
      <c r="U232" s="54">
        <v>0.22418549382060801</v>
      </c>
      <c r="V232" s="54">
        <v>4.6190632554590501E-2</v>
      </c>
      <c r="W232" s="54">
        <v>0.52680726869348105</v>
      </c>
      <c r="X232" s="54">
        <v>0.42700209875192802</v>
      </c>
      <c r="Y232" s="54">
        <v>0.85763611607111701</v>
      </c>
      <c r="Z232" s="54">
        <v>8.7764836432577098E-2</v>
      </c>
      <c r="AA232" s="54">
        <v>5.4599047496305501E-2</v>
      </c>
      <c r="AB232" s="54">
        <v>6.2086438443192699E-2</v>
      </c>
      <c r="AC232" s="54">
        <v>0.13772236276229399</v>
      </c>
      <c r="AD232" s="54">
        <v>0.80019119879451295</v>
      </c>
      <c r="AE232" s="54">
        <v>0.787111752891542</v>
      </c>
      <c r="AF232" s="54">
        <v>4.8301146358372002E-2</v>
      </c>
      <c r="AG232" s="317">
        <v>0.16458710075008501</v>
      </c>
      <c r="AH232" s="220">
        <v>1.4690000000000001</v>
      </c>
      <c r="AI232" s="220">
        <v>3.532</v>
      </c>
      <c r="AJ232" s="221">
        <v>7.173</v>
      </c>
      <c r="AK232" s="210">
        <v>1.482</v>
      </c>
      <c r="AL232" s="210">
        <v>3.4940000000000002</v>
      </c>
      <c r="AM232" s="210">
        <v>7.2539999999999996</v>
      </c>
      <c r="AN232" s="203"/>
      <c r="AO232" s="203"/>
      <c r="AP232" s="203"/>
      <c r="AQ232" s="203"/>
      <c r="AR232" s="203">
        <f t="shared" si="401"/>
        <v>2.0614909136719999</v>
      </c>
      <c r="AS232" s="203">
        <f t="shared" si="402"/>
        <v>2.5196000000000001</v>
      </c>
      <c r="AT232" s="203">
        <f t="shared" si="403"/>
        <v>3.0795111055119997</v>
      </c>
      <c r="AU232" s="203">
        <f t="shared" si="404"/>
        <v>3.2548090981419997</v>
      </c>
      <c r="AV232" s="203">
        <f t="shared" si="405"/>
        <v>3.9781</v>
      </c>
      <c r="AW232" s="203">
        <f t="shared" si="406"/>
        <v>4.8621222133819995</v>
      </c>
      <c r="AX232" s="203">
        <f t="shared" si="407"/>
        <v>5.8365818311520004</v>
      </c>
      <c r="AY232" s="203">
        <f t="shared" si="408"/>
        <v>7.1336000000000004</v>
      </c>
      <c r="AZ232" s="203">
        <f t="shared" si="409"/>
        <v>8.7188444285919999</v>
      </c>
      <c r="BB232" s="1" t="str">
        <f t="shared" si="357"/>
        <v>A</v>
      </c>
      <c r="BC232" s="1" t="str">
        <f t="shared" si="358"/>
        <v>NP</v>
      </c>
      <c r="BD232" s="1" t="str">
        <f t="shared" si="359"/>
        <v>NA</v>
      </c>
      <c r="BE232" s="1" t="str">
        <f t="shared" si="360"/>
        <v>NO</v>
      </c>
      <c r="BF232" s="1" t="str">
        <f t="shared" si="361"/>
        <v>NO</v>
      </c>
      <c r="BG232" s="1" t="str">
        <f t="shared" si="362"/>
        <v>YES</v>
      </c>
      <c r="BH232" s="1" t="str">
        <f t="shared" si="410"/>
        <v>YES</v>
      </c>
      <c r="BJ232" s="12">
        <v>12</v>
      </c>
      <c r="BK232" s="1" t="str">
        <f t="shared" si="363"/>
        <v>A</v>
      </c>
      <c r="BL232" s="1" t="str">
        <f t="shared" si="364"/>
        <v>NP</v>
      </c>
      <c r="BM232" s="1" t="str">
        <f t="shared" si="365"/>
        <v>NA</v>
      </c>
      <c r="BN232" s="1" t="str">
        <f t="shared" si="366"/>
        <v>NO</v>
      </c>
      <c r="BO232" s="1" t="str">
        <f t="shared" si="367"/>
        <v>NO</v>
      </c>
      <c r="BP232" s="1" t="str">
        <f t="shared" si="368"/>
        <v>YES</v>
      </c>
      <c r="BQ232" s="1" t="str">
        <f t="shared" si="369"/>
        <v>YES</v>
      </c>
      <c r="BS232" s="1" t="str">
        <f t="shared" si="370"/>
        <v>TP</v>
      </c>
      <c r="BT232" s="1" t="str">
        <f t="shared" si="371"/>
        <v>TP</v>
      </c>
      <c r="BU232" s="1" t="str">
        <f t="shared" si="372"/>
        <v>TN</v>
      </c>
      <c r="BV232" s="1" t="str">
        <f t="shared" si="373"/>
        <v>NO</v>
      </c>
      <c r="BW232" s="1" t="str">
        <f t="shared" si="374"/>
        <v>YES</v>
      </c>
      <c r="BX232" s="1" t="str">
        <f t="shared" si="375"/>
        <v>YES</v>
      </c>
      <c r="BY232" s="244" t="str">
        <f t="shared" si="376"/>
        <v>YES</v>
      </c>
      <c r="BZ232" s="244" t="str">
        <f t="shared" si="377"/>
        <v>NO</v>
      </c>
      <c r="CA232" s="244" t="str">
        <f t="shared" si="378"/>
        <v>NO</v>
      </c>
      <c r="CB232" s="244" t="str">
        <f t="shared" si="379"/>
        <v>NO</v>
      </c>
      <c r="CC232" s="244" t="str">
        <f t="shared" si="380"/>
        <v>NO</v>
      </c>
      <c r="CD232" s="244" t="str">
        <f t="shared" si="352"/>
        <v>NO</v>
      </c>
      <c r="CE232" s="1" t="str">
        <f t="shared" si="353"/>
        <v>NO</v>
      </c>
      <c r="CF232" s="1" t="str">
        <f t="shared" si="354"/>
        <v>NO</v>
      </c>
      <c r="CG232" s="1" t="str">
        <f t="shared" si="355"/>
        <v>NO</v>
      </c>
      <c r="CH232" s="1" t="str">
        <f t="shared" si="356"/>
        <v>NO</v>
      </c>
      <c r="CI232" s="244" t="str">
        <f t="shared" si="381"/>
        <v>NO</v>
      </c>
      <c r="CJ232" s="244" t="str">
        <f t="shared" si="382"/>
        <v>NO</v>
      </c>
      <c r="CK232" s="244" t="str">
        <f t="shared" si="383"/>
        <v>NO</v>
      </c>
      <c r="CL232" s="244" t="str">
        <f t="shared" si="384"/>
        <v>NO</v>
      </c>
      <c r="CM232" s="244" t="str">
        <f t="shared" si="385"/>
        <v>NO</v>
      </c>
      <c r="CN232" s="244" t="str">
        <f t="shared" si="386"/>
        <v>NO</v>
      </c>
      <c r="CO232" s="244" t="str">
        <f t="shared" si="387"/>
        <v>NO</v>
      </c>
      <c r="CP232" s="244" t="str">
        <f t="shared" si="388"/>
        <v>NO</v>
      </c>
      <c r="CQ232" s="244" t="str">
        <f t="shared" si="389"/>
        <v>NO</v>
      </c>
      <c r="CR232" s="244" t="str">
        <f t="shared" si="390"/>
        <v>NO</v>
      </c>
    </row>
    <row r="233" spans="1:96">
      <c r="A233" s="64"/>
      <c r="B233" s="15"/>
      <c r="C233" s="15"/>
      <c r="D233" s="15"/>
      <c r="E233" s="15"/>
      <c r="F233" s="15"/>
      <c r="G233" s="15"/>
      <c r="H233" s="65"/>
      <c r="I233" s="52" t="s">
        <v>16</v>
      </c>
      <c r="J233" s="54">
        <v>0.92149586104812198</v>
      </c>
      <c r="K233" s="54">
        <v>6.0702892264699798E-2</v>
      </c>
      <c r="L233" s="54">
        <v>1.7801246687177402E-2</v>
      </c>
      <c r="M233" s="54">
        <v>0.66638593833833404</v>
      </c>
      <c r="N233" s="54">
        <v>0.32197994185670098</v>
      </c>
      <c r="O233" s="54">
        <v>1.1634119804963899E-2</v>
      </c>
      <c r="P233" s="54">
        <v>0.41634604257611901</v>
      </c>
      <c r="Q233" s="54">
        <v>7.1467475503100994E-2</v>
      </c>
      <c r="R233" s="54">
        <v>0.51218648192077898</v>
      </c>
      <c r="S233" s="54">
        <v>0.55885268760029105</v>
      </c>
      <c r="T233" s="54">
        <v>0.42705327726600101</v>
      </c>
      <c r="U233" s="54">
        <v>1.40940351337071E-2</v>
      </c>
      <c r="V233" s="54">
        <v>0.733969914030694</v>
      </c>
      <c r="W233" s="54">
        <v>0.20266348229956399</v>
      </c>
      <c r="X233" s="54">
        <v>6.3366603669741103E-2</v>
      </c>
      <c r="Y233" s="54">
        <v>0.75627032519332205</v>
      </c>
      <c r="Z233" s="54">
        <v>6.0748932953658998E-2</v>
      </c>
      <c r="AA233" s="54">
        <v>0.18298074185301799</v>
      </c>
      <c r="AB233" s="54">
        <v>0.12294796194370999</v>
      </c>
      <c r="AC233" s="54">
        <v>0.82449717291968505</v>
      </c>
      <c r="AD233" s="54">
        <v>5.2554865136604102E-2</v>
      </c>
      <c r="AE233" s="54">
        <v>0.55728871380063705</v>
      </c>
      <c r="AF233" s="54">
        <v>0.34839709877742597</v>
      </c>
      <c r="AG233" s="317">
        <v>9.4314187421935994E-2</v>
      </c>
      <c r="AH233" s="220">
        <v>2.14</v>
      </c>
      <c r="AI233" s="220">
        <v>3.355</v>
      </c>
      <c r="AJ233" s="221">
        <v>6.8209999999999997</v>
      </c>
      <c r="AK233" s="210">
        <v>2.161</v>
      </c>
      <c r="AL233" s="210">
        <v>3.3740000000000001</v>
      </c>
      <c r="AM233" s="210">
        <v>6.8159999999999998</v>
      </c>
      <c r="AN233" s="203"/>
      <c r="AO233" s="203"/>
      <c r="AP233" s="203"/>
      <c r="AQ233" s="203"/>
      <c r="AR233" s="203">
        <f t="shared" si="401"/>
        <v>2.0614909136719999</v>
      </c>
      <c r="AS233" s="203">
        <f t="shared" si="402"/>
        <v>2.5196000000000001</v>
      </c>
      <c r="AT233" s="203">
        <f t="shared" si="403"/>
        <v>3.0795111055119997</v>
      </c>
      <c r="AU233" s="203">
        <f t="shared" si="404"/>
        <v>3.2548090981419997</v>
      </c>
      <c r="AV233" s="203">
        <f t="shared" si="405"/>
        <v>3.9781</v>
      </c>
      <c r="AW233" s="203">
        <f t="shared" si="406"/>
        <v>4.8621222133819995</v>
      </c>
      <c r="AX233" s="203">
        <f t="shared" si="407"/>
        <v>5.8365818311520004</v>
      </c>
      <c r="AY233" s="203">
        <f t="shared" si="408"/>
        <v>7.1336000000000004</v>
      </c>
      <c r="AZ233" s="203">
        <f t="shared" si="409"/>
        <v>8.7188444285919999</v>
      </c>
      <c r="BB233" s="1" t="str">
        <f t="shared" si="357"/>
        <v>NP</v>
      </c>
      <c r="BC233" s="1" t="str">
        <f t="shared" si="358"/>
        <v>NP</v>
      </c>
      <c r="BD233" s="1" t="str">
        <f t="shared" si="359"/>
        <v>NP</v>
      </c>
      <c r="BE233" s="1" t="str">
        <f t="shared" si="360"/>
        <v>NO</v>
      </c>
      <c r="BF233" s="1" t="str">
        <f t="shared" si="361"/>
        <v>NO</v>
      </c>
      <c r="BG233" s="1" t="str">
        <f t="shared" si="362"/>
        <v>NO</v>
      </c>
      <c r="BH233" s="1" t="str">
        <f t="shared" si="410"/>
        <v>YES</v>
      </c>
      <c r="BJ233" s="12">
        <v>27</v>
      </c>
      <c r="BK233" s="1" t="str">
        <f t="shared" si="363"/>
        <v>NP</v>
      </c>
      <c r="BL233" s="1" t="str">
        <f t="shared" si="364"/>
        <v>NP</v>
      </c>
      <c r="BM233" s="1" t="str">
        <f t="shared" si="365"/>
        <v>NP</v>
      </c>
      <c r="BN233" s="1" t="str">
        <f t="shared" si="366"/>
        <v>NO</v>
      </c>
      <c r="BO233" s="1" t="str">
        <f t="shared" si="367"/>
        <v>NO</v>
      </c>
      <c r="BP233" s="1" t="str">
        <f t="shared" si="368"/>
        <v>NO</v>
      </c>
      <c r="BQ233" s="1" t="str">
        <f t="shared" si="369"/>
        <v>YES</v>
      </c>
      <c r="BS233" s="1" t="str">
        <f t="shared" si="370"/>
        <v>TP</v>
      </c>
      <c r="BT233" s="1" t="str">
        <f t="shared" si="371"/>
        <v>TP</v>
      </c>
      <c r="BU233" s="1" t="str">
        <f t="shared" si="372"/>
        <v>TP</v>
      </c>
      <c r="BV233" s="1" t="str">
        <f t="shared" si="373"/>
        <v>YES</v>
      </c>
      <c r="BW233" s="1" t="str">
        <f t="shared" si="374"/>
        <v>YES</v>
      </c>
      <c r="BX233" s="1" t="str">
        <f t="shared" si="375"/>
        <v>YES</v>
      </c>
      <c r="BY233" s="244" t="str">
        <f t="shared" si="376"/>
        <v>YES</v>
      </c>
      <c r="BZ233" s="244" t="str">
        <f t="shared" si="377"/>
        <v>NO</v>
      </c>
      <c r="CA233" s="244" t="str">
        <f t="shared" si="378"/>
        <v>NO</v>
      </c>
      <c r="CB233" s="244" t="str">
        <f t="shared" si="379"/>
        <v>NO</v>
      </c>
      <c r="CC233" s="244" t="str">
        <f t="shared" si="380"/>
        <v>NO</v>
      </c>
      <c r="CD233" s="244" t="str">
        <f t="shared" si="352"/>
        <v>NO</v>
      </c>
      <c r="CE233" s="1" t="str">
        <f t="shared" si="353"/>
        <v>NO</v>
      </c>
      <c r="CF233" s="1" t="str">
        <f t="shared" si="354"/>
        <v>NO</v>
      </c>
      <c r="CG233" s="1" t="str">
        <f t="shared" si="355"/>
        <v>NO</v>
      </c>
      <c r="CH233" s="1" t="str">
        <f t="shared" si="356"/>
        <v>NO</v>
      </c>
      <c r="CI233" s="244" t="str">
        <f t="shared" si="381"/>
        <v>NO</v>
      </c>
      <c r="CJ233" s="244" t="str">
        <f t="shared" si="382"/>
        <v>NO</v>
      </c>
      <c r="CK233" s="244" t="str">
        <f t="shared" si="383"/>
        <v>NO</v>
      </c>
      <c r="CL233" s="244" t="str">
        <f t="shared" si="384"/>
        <v>NO</v>
      </c>
      <c r="CM233" s="244" t="str">
        <f t="shared" si="385"/>
        <v>NO</v>
      </c>
      <c r="CN233" s="244" t="str">
        <f t="shared" si="386"/>
        <v>NO</v>
      </c>
      <c r="CO233" s="244" t="str">
        <f t="shared" si="387"/>
        <v>NO</v>
      </c>
      <c r="CP233" s="244" t="str">
        <f t="shared" si="388"/>
        <v>NO</v>
      </c>
      <c r="CQ233" s="244" t="str">
        <f t="shared" si="389"/>
        <v>NO</v>
      </c>
      <c r="CR233" s="244" t="str">
        <f t="shared" si="390"/>
        <v>NO</v>
      </c>
    </row>
    <row r="234" spans="1:96">
      <c r="A234" s="64"/>
      <c r="B234" s="15"/>
      <c r="C234" s="15"/>
      <c r="D234" s="15"/>
      <c r="E234" s="15"/>
      <c r="F234" s="15"/>
      <c r="G234" s="15"/>
      <c r="H234" s="65"/>
      <c r="I234" s="52" t="s">
        <v>17</v>
      </c>
      <c r="J234" s="54">
        <v>0.76508334118364896</v>
      </c>
      <c r="K234" s="54">
        <v>4.7281047105832801E-2</v>
      </c>
      <c r="L234" s="54">
        <v>0.18763561171051699</v>
      </c>
      <c r="M234" s="54">
        <v>5.1108086421916603E-2</v>
      </c>
      <c r="N234" s="54">
        <v>0.56829339554760505</v>
      </c>
      <c r="O234" s="54">
        <v>0.38059851803047701</v>
      </c>
      <c r="P234" s="54">
        <v>0.17656326848235099</v>
      </c>
      <c r="Q234" s="54">
        <v>0.60617153245977695</v>
      </c>
      <c r="R234" s="54">
        <v>0.21726519905787101</v>
      </c>
      <c r="S234" s="54">
        <v>0.97749334887186201</v>
      </c>
      <c r="T234" s="54">
        <v>2.2385125380928201E-2</v>
      </c>
      <c r="U234" s="54">
        <v>1.21525747208917E-4</v>
      </c>
      <c r="V234" s="54">
        <v>5.1220819409747598E-2</v>
      </c>
      <c r="W234" s="54">
        <v>7.1597298326126796E-2</v>
      </c>
      <c r="X234" s="54">
        <v>0.87718188226412497</v>
      </c>
      <c r="Y234" s="54">
        <v>0.33373273615808002</v>
      </c>
      <c r="Z234" s="54">
        <v>0.60644857468193103</v>
      </c>
      <c r="AA234" s="54">
        <v>5.9818689159988399E-2</v>
      </c>
      <c r="AB234" s="54">
        <v>0.85462313401148204</v>
      </c>
      <c r="AC234" s="54">
        <v>0.104240991931143</v>
      </c>
      <c r="AD234" s="54">
        <v>4.1135874057374601E-2</v>
      </c>
      <c r="AE234" s="54">
        <v>0.93700509642074903</v>
      </c>
      <c r="AF234" s="54">
        <v>1.2651485327663799E-2</v>
      </c>
      <c r="AG234" s="317">
        <v>5.03434182515866E-2</v>
      </c>
      <c r="AH234" s="220">
        <v>2.1619999999999999</v>
      </c>
      <c r="AI234" s="220">
        <v>4.3470000000000004</v>
      </c>
      <c r="AJ234" s="221">
        <v>6.5490000000000004</v>
      </c>
      <c r="AK234" s="210">
        <v>2.12</v>
      </c>
      <c r="AL234" s="210">
        <v>4.6580000000000004</v>
      </c>
      <c r="AM234" s="210">
        <v>6.5750000000000002</v>
      </c>
      <c r="AN234" s="203"/>
      <c r="AO234" s="203"/>
      <c r="AP234" s="203"/>
      <c r="AQ234" s="203"/>
      <c r="AR234" s="203">
        <f t="shared" si="401"/>
        <v>2.0614909136719999</v>
      </c>
      <c r="AS234" s="203">
        <f t="shared" si="402"/>
        <v>2.5196000000000001</v>
      </c>
      <c r="AT234" s="203">
        <f t="shared" si="403"/>
        <v>3.0795111055119997</v>
      </c>
      <c r="AU234" s="203">
        <f t="shared" si="404"/>
        <v>3.2548090981419997</v>
      </c>
      <c r="AV234" s="203">
        <f t="shared" si="405"/>
        <v>3.9781</v>
      </c>
      <c r="AW234" s="203">
        <f t="shared" si="406"/>
        <v>4.8621222133819995</v>
      </c>
      <c r="AX234" s="203">
        <f t="shared" si="407"/>
        <v>5.8365818311520004</v>
      </c>
      <c r="AY234" s="203">
        <f t="shared" si="408"/>
        <v>7.1336000000000004</v>
      </c>
      <c r="AZ234" s="203">
        <f t="shared" si="409"/>
        <v>8.7188444285919999</v>
      </c>
      <c r="BB234" s="1" t="str">
        <f t="shared" si="357"/>
        <v>NP</v>
      </c>
      <c r="BC234" s="1" t="str">
        <f t="shared" si="358"/>
        <v>NA</v>
      </c>
      <c r="BD234" s="1" t="str">
        <f t="shared" si="359"/>
        <v>NP</v>
      </c>
      <c r="BE234" s="1" t="str">
        <f t="shared" si="360"/>
        <v>NO</v>
      </c>
      <c r="BF234" s="1" t="str">
        <f t="shared" si="361"/>
        <v>NO</v>
      </c>
      <c r="BG234" s="1" t="str">
        <f t="shared" si="362"/>
        <v>NO</v>
      </c>
      <c r="BH234" s="1" t="str">
        <f t="shared" si="410"/>
        <v>YES</v>
      </c>
      <c r="BJ234" s="12">
        <v>19</v>
      </c>
      <c r="BK234" s="1" t="str">
        <f t="shared" si="363"/>
        <v>NP</v>
      </c>
      <c r="BL234" s="1" t="str">
        <f t="shared" si="364"/>
        <v>NA</v>
      </c>
      <c r="BM234" s="1" t="str">
        <f t="shared" si="365"/>
        <v>NP</v>
      </c>
      <c r="BN234" s="1" t="str">
        <f t="shared" si="366"/>
        <v>NO</v>
      </c>
      <c r="BO234" s="1" t="str">
        <f t="shared" si="367"/>
        <v>NO</v>
      </c>
      <c r="BP234" s="1" t="str">
        <f t="shared" si="368"/>
        <v>NO</v>
      </c>
      <c r="BQ234" s="1" t="str">
        <f t="shared" si="369"/>
        <v>YES</v>
      </c>
      <c r="BS234" s="1" t="str">
        <f t="shared" si="370"/>
        <v>TP</v>
      </c>
      <c r="BT234" s="1" t="str">
        <f t="shared" si="371"/>
        <v>TN</v>
      </c>
      <c r="BU234" s="1" t="str">
        <f t="shared" si="372"/>
        <v>TP</v>
      </c>
      <c r="BV234" s="1" t="str">
        <f t="shared" si="373"/>
        <v>NO</v>
      </c>
      <c r="BW234" s="1" t="str">
        <f t="shared" si="374"/>
        <v>YES</v>
      </c>
      <c r="BX234" s="1" t="str">
        <f t="shared" si="375"/>
        <v>YES</v>
      </c>
      <c r="BY234" s="244" t="str">
        <f t="shared" si="376"/>
        <v>YES</v>
      </c>
      <c r="BZ234" s="244" t="str">
        <f t="shared" si="377"/>
        <v>NO</v>
      </c>
      <c r="CA234" s="244" t="str">
        <f t="shared" si="378"/>
        <v>NO</v>
      </c>
      <c r="CB234" s="244" t="str">
        <f t="shared" si="379"/>
        <v>NO</v>
      </c>
      <c r="CC234" s="244" t="str">
        <f t="shared" si="380"/>
        <v>NO</v>
      </c>
      <c r="CD234" s="244" t="str">
        <f t="shared" si="352"/>
        <v>NO</v>
      </c>
      <c r="CE234" s="1" t="str">
        <f t="shared" si="353"/>
        <v>NO</v>
      </c>
      <c r="CF234" s="1" t="str">
        <f t="shared" si="354"/>
        <v>NO</v>
      </c>
      <c r="CG234" s="1" t="str">
        <f t="shared" si="355"/>
        <v>NO</v>
      </c>
      <c r="CH234" s="1" t="str">
        <f t="shared" si="356"/>
        <v>NO</v>
      </c>
      <c r="CI234" s="244" t="str">
        <f t="shared" si="381"/>
        <v>NO</v>
      </c>
      <c r="CJ234" s="244" t="str">
        <f t="shared" si="382"/>
        <v>NO</v>
      </c>
      <c r="CK234" s="244" t="str">
        <f t="shared" si="383"/>
        <v>NO</v>
      </c>
      <c r="CL234" s="244" t="str">
        <f t="shared" si="384"/>
        <v>NO</v>
      </c>
      <c r="CM234" s="244" t="str">
        <f t="shared" si="385"/>
        <v>NO</v>
      </c>
      <c r="CN234" s="244" t="str">
        <f t="shared" si="386"/>
        <v>NO</v>
      </c>
      <c r="CO234" s="244" t="str">
        <f t="shared" si="387"/>
        <v>NO</v>
      </c>
      <c r="CP234" s="244" t="str">
        <f t="shared" si="388"/>
        <v>NO</v>
      </c>
      <c r="CQ234" s="244" t="str">
        <f t="shared" si="389"/>
        <v>NO</v>
      </c>
      <c r="CR234" s="244" t="str">
        <f t="shared" si="390"/>
        <v>NO</v>
      </c>
    </row>
    <row r="235" spans="1:96">
      <c r="A235" s="64"/>
      <c r="B235" s="15"/>
      <c r="C235" s="15"/>
      <c r="D235" s="15"/>
      <c r="E235" s="15"/>
      <c r="F235" s="15"/>
      <c r="G235" s="15"/>
      <c r="H235" s="65"/>
      <c r="I235" s="52" t="s">
        <v>18</v>
      </c>
      <c r="J235" s="54">
        <v>0.39068872654328801</v>
      </c>
      <c r="K235" s="54">
        <v>0.561365261160506</v>
      </c>
      <c r="L235" s="54">
        <v>4.7946012296205397E-2</v>
      </c>
      <c r="M235" s="54">
        <v>0.81019745299053003</v>
      </c>
      <c r="N235" s="54">
        <v>3.6397195018485803E-2</v>
      </c>
      <c r="O235" s="54">
        <v>0.15340535199098301</v>
      </c>
      <c r="P235" s="54">
        <v>0.52166989533609598</v>
      </c>
      <c r="Q235" s="54">
        <v>0.31186341664698403</v>
      </c>
      <c r="R235" s="54">
        <v>0.166466688016919</v>
      </c>
      <c r="S235" s="54">
        <v>0.79829359823712998</v>
      </c>
      <c r="T235" s="54">
        <v>0.15354594252855</v>
      </c>
      <c r="U235" s="54">
        <v>4.8160459234318498E-2</v>
      </c>
      <c r="V235" s="54">
        <v>4.67399765020736E-2</v>
      </c>
      <c r="W235" s="54">
        <v>2.44140147087064E-2</v>
      </c>
      <c r="X235" s="54">
        <v>0.92884600878921997</v>
      </c>
      <c r="Y235" s="54">
        <v>9.3593877861555805E-2</v>
      </c>
      <c r="Z235" s="54">
        <v>7.1265732710325796E-2</v>
      </c>
      <c r="AA235" s="54">
        <v>0.83514038942811797</v>
      </c>
      <c r="AB235" s="54">
        <v>0.69440307411382396</v>
      </c>
      <c r="AC235" s="54">
        <v>0.28473670219900399</v>
      </c>
      <c r="AD235" s="54">
        <v>2.0860223687171199E-2</v>
      </c>
      <c r="AE235" s="54">
        <v>0.100156648906798</v>
      </c>
      <c r="AF235" s="54">
        <v>0.43119625698390901</v>
      </c>
      <c r="AG235" s="317">
        <v>0.46864709410929201</v>
      </c>
      <c r="AH235" s="220">
        <v>1.744</v>
      </c>
      <c r="AI235" s="220">
        <v>5.4870000000000001</v>
      </c>
      <c r="AJ235" s="221">
        <v>6.9169999999999998</v>
      </c>
      <c r="AK235" s="210">
        <v>1.9139999999999999</v>
      </c>
      <c r="AL235" s="210">
        <v>5.39</v>
      </c>
      <c r="AM235" s="210">
        <v>6.8419999999999996</v>
      </c>
      <c r="AN235" s="203"/>
      <c r="AO235" s="203"/>
      <c r="AP235" s="203"/>
      <c r="AQ235" s="203"/>
      <c r="AR235" s="203">
        <f t="shared" si="401"/>
        <v>2.0614909136719999</v>
      </c>
      <c r="AS235" s="203">
        <f t="shared" si="402"/>
        <v>2.5196000000000001</v>
      </c>
      <c r="AT235" s="203">
        <f t="shared" si="403"/>
        <v>3.0795111055119997</v>
      </c>
      <c r="AU235" s="203">
        <f t="shared" si="404"/>
        <v>3.2548090981419997</v>
      </c>
      <c r="AV235" s="203">
        <f t="shared" si="405"/>
        <v>3.9781</v>
      </c>
      <c r="AW235" s="203">
        <f t="shared" si="406"/>
        <v>4.8621222133819995</v>
      </c>
      <c r="AX235" s="203">
        <f t="shared" si="407"/>
        <v>5.8365818311520004</v>
      </c>
      <c r="AY235" s="203">
        <f t="shared" si="408"/>
        <v>7.1336000000000004</v>
      </c>
      <c r="AZ235" s="203">
        <f t="shared" si="409"/>
        <v>8.7188444285919999</v>
      </c>
      <c r="BB235" s="1" t="str">
        <f t="shared" si="357"/>
        <v>A</v>
      </c>
      <c r="BC235" s="1" t="str">
        <f t="shared" si="358"/>
        <v>P</v>
      </c>
      <c r="BD235" s="1" t="str">
        <f t="shared" si="359"/>
        <v>NP</v>
      </c>
      <c r="BE235" s="1" t="str">
        <f t="shared" si="360"/>
        <v>NO</v>
      </c>
      <c r="BF235" s="1" t="str">
        <f t="shared" si="361"/>
        <v>NO</v>
      </c>
      <c r="BG235" s="1" t="str">
        <f t="shared" si="362"/>
        <v>YES</v>
      </c>
      <c r="BH235" s="1" t="str">
        <f t="shared" si="410"/>
        <v>NO</v>
      </c>
      <c r="BJ235" s="12">
        <v>24</v>
      </c>
      <c r="BK235" s="1" t="str">
        <f t="shared" si="363"/>
        <v>A</v>
      </c>
      <c r="BL235" s="1" t="str">
        <f t="shared" si="364"/>
        <v>P</v>
      </c>
      <c r="BM235" s="1" t="str">
        <f t="shared" si="365"/>
        <v>NP</v>
      </c>
      <c r="BN235" s="1" t="str">
        <f t="shared" si="366"/>
        <v>NO</v>
      </c>
      <c r="BO235" s="1" t="str">
        <f t="shared" si="367"/>
        <v>NO</v>
      </c>
      <c r="BP235" s="1" t="str">
        <f t="shared" si="368"/>
        <v>YES</v>
      </c>
      <c r="BQ235" s="1" t="str">
        <f t="shared" si="369"/>
        <v>NO</v>
      </c>
      <c r="BS235" s="1" t="str">
        <f t="shared" si="370"/>
        <v>TP</v>
      </c>
      <c r="BT235" s="1" t="str">
        <f t="shared" si="371"/>
        <v>TN</v>
      </c>
      <c r="BU235" s="1" t="str">
        <f t="shared" si="372"/>
        <v>TP</v>
      </c>
      <c r="BV235" s="1" t="str">
        <f t="shared" si="373"/>
        <v>NO</v>
      </c>
      <c r="BW235" s="1" t="str">
        <f t="shared" si="374"/>
        <v>YES</v>
      </c>
      <c r="BX235" s="1" t="str">
        <f t="shared" si="375"/>
        <v>YES</v>
      </c>
      <c r="BY235" s="244" t="str">
        <f t="shared" si="376"/>
        <v>YES</v>
      </c>
      <c r="BZ235" s="244" t="str">
        <f t="shared" si="377"/>
        <v>NO</v>
      </c>
      <c r="CA235" s="244" t="str">
        <f t="shared" si="378"/>
        <v>NO</v>
      </c>
      <c r="CB235" s="244" t="str">
        <f t="shared" si="379"/>
        <v>NO</v>
      </c>
      <c r="CC235" s="244" t="str">
        <f t="shared" si="380"/>
        <v>NO</v>
      </c>
      <c r="CD235" s="244" t="str">
        <f t="shared" si="352"/>
        <v>NO</v>
      </c>
      <c r="CE235" s="1" t="str">
        <f t="shared" si="353"/>
        <v>NO</v>
      </c>
      <c r="CF235" s="1" t="str">
        <f t="shared" si="354"/>
        <v>NO</v>
      </c>
      <c r="CG235" s="1" t="str">
        <f t="shared" si="355"/>
        <v>NO</v>
      </c>
      <c r="CH235" s="1" t="str">
        <f t="shared" si="356"/>
        <v>NO</v>
      </c>
      <c r="CI235" s="244" t="str">
        <f t="shared" si="381"/>
        <v>NO</v>
      </c>
      <c r="CJ235" s="244" t="str">
        <f t="shared" si="382"/>
        <v>NO</v>
      </c>
      <c r="CK235" s="244" t="str">
        <f t="shared" si="383"/>
        <v>NO</v>
      </c>
      <c r="CL235" s="244" t="str">
        <f t="shared" si="384"/>
        <v>NO</v>
      </c>
      <c r="CM235" s="244" t="str">
        <f t="shared" si="385"/>
        <v>NO</v>
      </c>
      <c r="CN235" s="244" t="str">
        <f t="shared" si="386"/>
        <v>NO</v>
      </c>
      <c r="CO235" s="244" t="str">
        <f t="shared" si="387"/>
        <v>NO</v>
      </c>
      <c r="CP235" s="244" t="str">
        <f t="shared" si="388"/>
        <v>NO</v>
      </c>
      <c r="CQ235" s="244" t="str">
        <f t="shared" si="389"/>
        <v>NO</v>
      </c>
      <c r="CR235" s="244" t="str">
        <f t="shared" si="390"/>
        <v>NO</v>
      </c>
    </row>
    <row r="236" spans="1:96">
      <c r="A236" s="64"/>
      <c r="B236" s="15"/>
      <c r="C236" s="15"/>
      <c r="D236" s="15"/>
      <c r="E236" s="15"/>
      <c r="F236" s="15"/>
      <c r="G236" s="15"/>
      <c r="H236" s="65"/>
      <c r="I236" s="52" t="s">
        <v>19</v>
      </c>
      <c r="J236" s="54">
        <v>0.884950337053658</v>
      </c>
      <c r="K236" s="54">
        <v>0.113027490668002</v>
      </c>
      <c r="L236" s="54">
        <v>2.0221722783389999E-3</v>
      </c>
      <c r="M236" s="54">
        <v>0.35985349937669298</v>
      </c>
      <c r="N236" s="54">
        <v>0.44787421585370701</v>
      </c>
      <c r="O236" s="54">
        <v>0.19227228476959901</v>
      </c>
      <c r="P236" s="54">
        <v>0.44356485858074601</v>
      </c>
      <c r="Q236" s="54">
        <v>0.54678001528103604</v>
      </c>
      <c r="R236" s="54">
        <v>9.65512613821695E-3</v>
      </c>
      <c r="S236" s="54">
        <v>0.65484841566946905</v>
      </c>
      <c r="T236" s="54">
        <v>0.12096609050992101</v>
      </c>
      <c r="U236" s="54">
        <v>0.22418549382060801</v>
      </c>
      <c r="V236" s="54">
        <v>4.6190632554590501E-2</v>
      </c>
      <c r="W236" s="54">
        <v>0.52680726869348105</v>
      </c>
      <c r="X236" s="54">
        <v>0.42700209875192802</v>
      </c>
      <c r="Y236" s="54">
        <v>0.85763611607111701</v>
      </c>
      <c r="Z236" s="54">
        <v>8.7764836432577098E-2</v>
      </c>
      <c r="AA236" s="54">
        <v>5.4599047496305501E-2</v>
      </c>
      <c r="AB236" s="54">
        <v>6.2086438443192699E-2</v>
      </c>
      <c r="AC236" s="54">
        <v>0.13772236276229399</v>
      </c>
      <c r="AD236" s="54">
        <v>0.80019119879451295</v>
      </c>
      <c r="AE236" s="54">
        <v>0.787111752891542</v>
      </c>
      <c r="AF236" s="54">
        <v>4.8301146358372002E-2</v>
      </c>
      <c r="AG236" s="317">
        <v>0.16458710075008501</v>
      </c>
      <c r="AH236" s="220">
        <v>1.43</v>
      </c>
      <c r="AI236" s="220">
        <v>3.4990000000000001</v>
      </c>
      <c r="AJ236" s="221">
        <v>7.234</v>
      </c>
      <c r="AK236" s="210">
        <v>1.452</v>
      </c>
      <c r="AL236" s="210">
        <v>3.5640000000000001</v>
      </c>
      <c r="AM236" s="210">
        <v>7.0419999999999998</v>
      </c>
      <c r="AN236" s="203"/>
      <c r="AO236" s="203"/>
      <c r="AP236" s="203"/>
      <c r="AQ236" s="203"/>
      <c r="AR236" s="203">
        <f t="shared" si="401"/>
        <v>2.0614909136719999</v>
      </c>
      <c r="AS236" s="203">
        <f t="shared" si="402"/>
        <v>2.5196000000000001</v>
      </c>
      <c r="AT236" s="203">
        <f t="shared" si="403"/>
        <v>3.0795111055119997</v>
      </c>
      <c r="AU236" s="203">
        <f t="shared" si="404"/>
        <v>3.2548090981419997</v>
      </c>
      <c r="AV236" s="203">
        <f t="shared" si="405"/>
        <v>3.9781</v>
      </c>
      <c r="AW236" s="203">
        <f t="shared" si="406"/>
        <v>4.8621222133819995</v>
      </c>
      <c r="AX236" s="203">
        <f t="shared" si="407"/>
        <v>5.8365818311520004</v>
      </c>
      <c r="AY236" s="203">
        <f t="shared" si="408"/>
        <v>7.1336000000000004</v>
      </c>
      <c r="AZ236" s="203">
        <f t="shared" si="409"/>
        <v>8.7188444285919999</v>
      </c>
      <c r="BB236" s="1" t="str">
        <f t="shared" si="357"/>
        <v>A</v>
      </c>
      <c r="BC236" s="1" t="str">
        <f t="shared" si="358"/>
        <v>NP</v>
      </c>
      <c r="BD236" s="1" t="str">
        <f t="shared" si="359"/>
        <v>NA</v>
      </c>
      <c r="BE236" s="1" t="str">
        <f t="shared" si="360"/>
        <v>NO</v>
      </c>
      <c r="BF236" s="1" t="str">
        <f t="shared" si="361"/>
        <v>NO</v>
      </c>
      <c r="BG236" s="1" t="str">
        <f t="shared" si="362"/>
        <v>YES</v>
      </c>
      <c r="BH236" s="1" t="str">
        <f t="shared" si="410"/>
        <v>YES</v>
      </c>
      <c r="BJ236" s="12">
        <v>12</v>
      </c>
      <c r="BK236" s="1" t="str">
        <f t="shared" si="363"/>
        <v>A</v>
      </c>
      <c r="BL236" s="1" t="str">
        <f t="shared" si="364"/>
        <v>NP</v>
      </c>
      <c r="BM236" s="1" t="str">
        <f t="shared" si="365"/>
        <v>NP</v>
      </c>
      <c r="BN236" s="1" t="str">
        <f t="shared" si="366"/>
        <v>NO</v>
      </c>
      <c r="BO236" s="1" t="str">
        <f t="shared" si="367"/>
        <v>NO</v>
      </c>
      <c r="BP236" s="1" t="str">
        <f t="shared" si="368"/>
        <v>YES</v>
      </c>
      <c r="BQ236" s="1" t="str">
        <f t="shared" si="369"/>
        <v>YES</v>
      </c>
      <c r="BS236" s="1" t="str">
        <f t="shared" si="370"/>
        <v>TP</v>
      </c>
      <c r="BT236" s="1" t="str">
        <f t="shared" si="371"/>
        <v>TP</v>
      </c>
      <c r="BU236" s="1" t="str">
        <f t="shared" si="372"/>
        <v>FN</v>
      </c>
      <c r="BV236" s="1" t="str">
        <f t="shared" si="373"/>
        <v>NO</v>
      </c>
      <c r="BW236" s="1" t="str">
        <f t="shared" si="374"/>
        <v>YES</v>
      </c>
      <c r="BX236" s="1" t="str">
        <f t="shared" si="375"/>
        <v>YES</v>
      </c>
      <c r="BY236" s="244" t="str">
        <f t="shared" si="376"/>
        <v>YES</v>
      </c>
      <c r="BZ236" s="244" t="str">
        <f t="shared" si="377"/>
        <v>NO</v>
      </c>
      <c r="CA236" s="244" t="str">
        <f t="shared" si="378"/>
        <v>NO</v>
      </c>
      <c r="CB236" s="244" t="str">
        <f t="shared" si="379"/>
        <v>NO</v>
      </c>
      <c r="CC236" s="244" t="str">
        <f t="shared" si="380"/>
        <v>NO</v>
      </c>
      <c r="CD236" s="244" t="str">
        <f t="shared" si="352"/>
        <v>YES</v>
      </c>
      <c r="CE236" s="1" t="str">
        <f t="shared" si="353"/>
        <v>NO</v>
      </c>
      <c r="CF236" s="1" t="str">
        <f t="shared" si="354"/>
        <v>NO</v>
      </c>
      <c r="CG236" s="1" t="str">
        <f t="shared" si="355"/>
        <v>NO</v>
      </c>
      <c r="CH236" s="1" t="str">
        <f t="shared" si="356"/>
        <v>YES</v>
      </c>
      <c r="CI236" s="244" t="str">
        <f t="shared" si="381"/>
        <v>YES</v>
      </c>
      <c r="CJ236" s="244" t="str">
        <f t="shared" si="382"/>
        <v>NO</v>
      </c>
      <c r="CK236" s="244" t="str">
        <f t="shared" si="383"/>
        <v>NO</v>
      </c>
      <c r="CL236" s="244" t="str">
        <f t="shared" si="384"/>
        <v>NO</v>
      </c>
      <c r="CM236" s="244" t="str">
        <f t="shared" si="385"/>
        <v>YES</v>
      </c>
      <c r="CN236" s="244" t="str">
        <f t="shared" si="386"/>
        <v>NO</v>
      </c>
      <c r="CO236" s="244" t="str">
        <f t="shared" si="387"/>
        <v>NO</v>
      </c>
      <c r="CP236" s="244" t="str">
        <f t="shared" si="388"/>
        <v>NO</v>
      </c>
      <c r="CQ236" s="244" t="str">
        <f t="shared" si="389"/>
        <v>NO</v>
      </c>
      <c r="CR236" s="244" t="str">
        <f t="shared" si="390"/>
        <v>NO</v>
      </c>
    </row>
    <row r="237" spans="1:96">
      <c r="A237" s="64"/>
      <c r="B237" s="15"/>
      <c r="C237" s="15"/>
      <c r="D237" s="15"/>
      <c r="E237" s="15"/>
      <c r="F237" s="15"/>
      <c r="G237" s="15"/>
      <c r="H237" s="65"/>
      <c r="I237" s="52" t="s">
        <v>42</v>
      </c>
      <c r="J237" s="54">
        <v>0.31103909358514498</v>
      </c>
      <c r="K237" s="54">
        <v>0.67596548917488097</v>
      </c>
      <c r="L237" s="54">
        <v>1.29954172399733E-2</v>
      </c>
      <c r="M237" s="54">
        <v>0.382825785963127</v>
      </c>
      <c r="N237" s="54">
        <v>0.43433672210303598</v>
      </c>
      <c r="O237" s="54">
        <v>0.182837491933836</v>
      </c>
      <c r="P237" s="54">
        <v>0.212309149997161</v>
      </c>
      <c r="Q237" s="54">
        <v>0.71999635437717502</v>
      </c>
      <c r="R237" s="54">
        <v>6.7694495625662293E-2</v>
      </c>
      <c r="S237" s="54">
        <v>3.2701523237705803E-2</v>
      </c>
      <c r="T237" s="54">
        <v>0.79310125605676296</v>
      </c>
      <c r="U237" s="54">
        <v>0.17419722070553101</v>
      </c>
      <c r="V237" s="54">
        <v>0.26521772823193102</v>
      </c>
      <c r="W237" s="54">
        <v>0.35307276643937102</v>
      </c>
      <c r="X237" s="54">
        <v>0.38170950532869602</v>
      </c>
      <c r="Y237" s="54">
        <v>0.27909399908869298</v>
      </c>
      <c r="Z237" s="54">
        <v>1.64849101932815E-2</v>
      </c>
      <c r="AA237" s="54">
        <v>0.70442109071802395</v>
      </c>
      <c r="AB237" s="54">
        <v>0.56712929547566304</v>
      </c>
      <c r="AC237" s="54">
        <v>0.16271564920457501</v>
      </c>
      <c r="AD237" s="54">
        <v>0.27015505531975997</v>
      </c>
      <c r="AE237" s="54">
        <v>0.787111752891542</v>
      </c>
      <c r="AF237" s="54">
        <v>4.8301146358372002E-2</v>
      </c>
      <c r="AG237" s="317">
        <v>0.16458710075008501</v>
      </c>
      <c r="AH237" s="220">
        <v>1.8580000000000001</v>
      </c>
      <c r="AI237" s="220">
        <v>4.3940000000000001</v>
      </c>
      <c r="AJ237" s="221">
        <v>6.9489999999999998</v>
      </c>
      <c r="AK237" s="210">
        <v>1.871</v>
      </c>
      <c r="AL237" s="210">
        <v>4.4950000000000001</v>
      </c>
      <c r="AM237" s="210">
        <v>6.9649999999999999</v>
      </c>
      <c r="AN237" s="203"/>
      <c r="AO237" s="203"/>
      <c r="AP237" s="203"/>
      <c r="AQ237" s="203"/>
      <c r="AR237" s="203">
        <f t="shared" si="401"/>
        <v>2.0614909136719999</v>
      </c>
      <c r="AS237" s="203">
        <f t="shared" si="402"/>
        <v>2.5196000000000001</v>
      </c>
      <c r="AT237" s="203">
        <f t="shared" si="403"/>
        <v>3.0795111055119997</v>
      </c>
      <c r="AU237" s="203">
        <f t="shared" si="404"/>
        <v>3.2548090981419997</v>
      </c>
      <c r="AV237" s="203">
        <f t="shared" si="405"/>
        <v>3.9781</v>
      </c>
      <c r="AW237" s="203">
        <f t="shared" si="406"/>
        <v>4.8621222133819995</v>
      </c>
      <c r="AX237" s="203">
        <f t="shared" si="407"/>
        <v>5.8365818311520004</v>
      </c>
      <c r="AY237" s="203">
        <f t="shared" si="408"/>
        <v>7.1336000000000004</v>
      </c>
      <c r="AZ237" s="203">
        <f t="shared" si="409"/>
        <v>8.7188444285919999</v>
      </c>
      <c r="BB237" s="1" t="str">
        <f t="shared" si="357"/>
        <v>A</v>
      </c>
      <c r="BC237" s="1" t="str">
        <f t="shared" si="358"/>
        <v>NA</v>
      </c>
      <c r="BD237" s="1" t="str">
        <f t="shared" si="359"/>
        <v>NP</v>
      </c>
      <c r="BE237" s="1" t="str">
        <f t="shared" si="360"/>
        <v>NO</v>
      </c>
      <c r="BF237" s="1" t="str">
        <f t="shared" si="361"/>
        <v>NO</v>
      </c>
      <c r="BG237" s="1" t="str">
        <f t="shared" si="362"/>
        <v>YES</v>
      </c>
      <c r="BH237" s="1" t="str">
        <f t="shared" si="410"/>
        <v>YES</v>
      </c>
      <c r="BJ237" s="12">
        <v>18</v>
      </c>
      <c r="BK237" s="1" t="str">
        <f t="shared" si="363"/>
        <v>A</v>
      </c>
      <c r="BL237" s="1" t="str">
        <f t="shared" si="364"/>
        <v>NA</v>
      </c>
      <c r="BM237" s="1" t="str">
        <f t="shared" si="365"/>
        <v>NP</v>
      </c>
      <c r="BN237" s="1" t="str">
        <f t="shared" si="366"/>
        <v>NO</v>
      </c>
      <c r="BO237" s="1" t="str">
        <f t="shared" si="367"/>
        <v>NO</v>
      </c>
      <c r="BP237" s="1" t="str">
        <f t="shared" si="368"/>
        <v>YES</v>
      </c>
      <c r="BQ237" s="1" t="str">
        <f t="shared" si="369"/>
        <v>YES</v>
      </c>
      <c r="BS237" s="1" t="str">
        <f t="shared" si="370"/>
        <v>TP</v>
      </c>
      <c r="BT237" s="1" t="str">
        <f t="shared" si="371"/>
        <v>TN</v>
      </c>
      <c r="BU237" s="1" t="str">
        <f t="shared" si="372"/>
        <v>TP</v>
      </c>
      <c r="BV237" s="1" t="str">
        <f t="shared" si="373"/>
        <v>NO</v>
      </c>
      <c r="BW237" s="1" t="str">
        <f t="shared" si="374"/>
        <v>YES</v>
      </c>
      <c r="BX237" s="1" t="str">
        <f t="shared" si="375"/>
        <v>YES</v>
      </c>
      <c r="BY237" s="244" t="str">
        <f t="shared" si="376"/>
        <v>YES</v>
      </c>
      <c r="BZ237" s="244" t="str">
        <f t="shared" si="377"/>
        <v>NO</v>
      </c>
      <c r="CA237" s="244" t="str">
        <f t="shared" si="378"/>
        <v>NO</v>
      </c>
      <c r="CB237" s="244" t="str">
        <f t="shared" si="379"/>
        <v>NO</v>
      </c>
      <c r="CC237" s="244" t="str">
        <f t="shared" si="380"/>
        <v>NO</v>
      </c>
      <c r="CD237" s="244" t="str">
        <f t="shared" si="352"/>
        <v>NO</v>
      </c>
      <c r="CE237" s="1" t="str">
        <f t="shared" si="353"/>
        <v>NO</v>
      </c>
      <c r="CF237" s="1" t="str">
        <f t="shared" si="354"/>
        <v>NO</v>
      </c>
      <c r="CG237" s="1" t="str">
        <f t="shared" si="355"/>
        <v>NO</v>
      </c>
      <c r="CH237" s="1" t="str">
        <f t="shared" si="356"/>
        <v>NO</v>
      </c>
      <c r="CI237" s="244" t="str">
        <f t="shared" si="381"/>
        <v>NO</v>
      </c>
      <c r="CJ237" s="244" t="str">
        <f t="shared" si="382"/>
        <v>NO</v>
      </c>
      <c r="CK237" s="244" t="str">
        <f t="shared" si="383"/>
        <v>NO</v>
      </c>
      <c r="CL237" s="244" t="str">
        <f t="shared" si="384"/>
        <v>NO</v>
      </c>
      <c r="CM237" s="244" t="str">
        <f t="shared" si="385"/>
        <v>NO</v>
      </c>
      <c r="CN237" s="244" t="str">
        <f t="shared" si="386"/>
        <v>NO</v>
      </c>
      <c r="CO237" s="244" t="str">
        <f t="shared" si="387"/>
        <v>NO</v>
      </c>
      <c r="CP237" s="244" t="str">
        <f t="shared" si="388"/>
        <v>NO</v>
      </c>
      <c r="CQ237" s="244" t="str">
        <f t="shared" si="389"/>
        <v>NO</v>
      </c>
      <c r="CR237" s="244" t="str">
        <f t="shared" si="390"/>
        <v>NO</v>
      </c>
    </row>
    <row r="238" spans="1:96">
      <c r="A238" s="64"/>
      <c r="B238" s="15"/>
      <c r="C238" s="15"/>
      <c r="D238" s="15"/>
      <c r="E238" s="15"/>
      <c r="F238" s="15"/>
      <c r="G238" s="15"/>
      <c r="H238" s="65"/>
      <c r="I238" s="52" t="s">
        <v>43</v>
      </c>
      <c r="J238" s="54">
        <v>0.884950337053658</v>
      </c>
      <c r="K238" s="54">
        <v>0.113027490668002</v>
      </c>
      <c r="L238" s="54">
        <v>2.0221722783389999E-3</v>
      </c>
      <c r="M238" s="54">
        <v>0.35985349937669298</v>
      </c>
      <c r="N238" s="54">
        <v>0.44787421585370701</v>
      </c>
      <c r="O238" s="54">
        <v>0.19227228476959901</v>
      </c>
      <c r="P238" s="54">
        <v>0.44356485858074601</v>
      </c>
      <c r="Q238" s="54">
        <v>0.54678001528103604</v>
      </c>
      <c r="R238" s="54">
        <v>9.65512613821695E-3</v>
      </c>
      <c r="S238" s="54">
        <v>0.65484841566946905</v>
      </c>
      <c r="T238" s="54">
        <v>0.12096609050992101</v>
      </c>
      <c r="U238" s="54">
        <v>0.22418549382060801</v>
      </c>
      <c r="V238" s="54">
        <v>4.6190632554590501E-2</v>
      </c>
      <c r="W238" s="54">
        <v>0.52680726869348105</v>
      </c>
      <c r="X238" s="54">
        <v>0.42700209875192802</v>
      </c>
      <c r="Y238" s="54">
        <v>0.85763611607111701</v>
      </c>
      <c r="Z238" s="54">
        <v>8.7764836432577098E-2</v>
      </c>
      <c r="AA238" s="54">
        <v>5.4599047496305501E-2</v>
      </c>
      <c r="AB238" s="54">
        <v>6.2086438443192699E-2</v>
      </c>
      <c r="AC238" s="54">
        <v>0.13772236276229399</v>
      </c>
      <c r="AD238" s="54">
        <v>0.80019119879451295</v>
      </c>
      <c r="AE238" s="54">
        <v>0.111315172182244</v>
      </c>
      <c r="AF238" s="54">
        <v>0.50624442579953299</v>
      </c>
      <c r="AG238" s="317">
        <v>0.38244040201822099</v>
      </c>
      <c r="AH238" s="220">
        <v>1.476</v>
      </c>
      <c r="AI238" s="220">
        <v>3.37</v>
      </c>
      <c r="AJ238" s="221">
        <v>7.7729999999999997</v>
      </c>
      <c r="AK238" s="210">
        <v>1.5569999999999999</v>
      </c>
      <c r="AL238" s="210">
        <v>3.577</v>
      </c>
      <c r="AM238" s="210">
        <v>7.8339999999999996</v>
      </c>
      <c r="AN238" s="203"/>
      <c r="AO238" s="203"/>
      <c r="AP238" s="203"/>
      <c r="AQ238" s="203"/>
      <c r="AR238" s="203">
        <f t="shared" si="401"/>
        <v>2.0614909136719999</v>
      </c>
      <c r="AS238" s="203">
        <f t="shared" si="402"/>
        <v>2.5196000000000001</v>
      </c>
      <c r="AT238" s="203">
        <f t="shared" si="403"/>
        <v>3.0795111055119997</v>
      </c>
      <c r="AU238" s="203">
        <f t="shared" si="404"/>
        <v>3.2548090981419997</v>
      </c>
      <c r="AV238" s="203">
        <f t="shared" si="405"/>
        <v>3.9781</v>
      </c>
      <c r="AW238" s="203">
        <f t="shared" si="406"/>
        <v>4.8621222133819995</v>
      </c>
      <c r="AX238" s="203">
        <f t="shared" si="407"/>
        <v>5.8365818311520004</v>
      </c>
      <c r="AY238" s="203">
        <f t="shared" si="408"/>
        <v>7.1336000000000004</v>
      </c>
      <c r="AZ238" s="203">
        <f t="shared" si="409"/>
        <v>8.7188444285919999</v>
      </c>
      <c r="BB238" s="1" t="str">
        <f t="shared" si="357"/>
        <v>A</v>
      </c>
      <c r="BC238" s="1" t="str">
        <f t="shared" si="358"/>
        <v>NP</v>
      </c>
      <c r="BD238" s="1" t="str">
        <f t="shared" si="359"/>
        <v>NA</v>
      </c>
      <c r="BE238" s="1" t="str">
        <f t="shared" si="360"/>
        <v>NO</v>
      </c>
      <c r="BF238" s="1" t="str">
        <f t="shared" si="361"/>
        <v>NO</v>
      </c>
      <c r="BG238" s="1" t="str">
        <f t="shared" si="362"/>
        <v>YES</v>
      </c>
      <c r="BH238" s="1" t="str">
        <f t="shared" si="410"/>
        <v>YES</v>
      </c>
      <c r="BJ238" s="12">
        <v>18</v>
      </c>
      <c r="BK238" s="1" t="str">
        <f t="shared" si="363"/>
        <v>A</v>
      </c>
      <c r="BL238" s="1" t="str">
        <f t="shared" si="364"/>
        <v>NP</v>
      </c>
      <c r="BM238" s="1" t="str">
        <f t="shared" si="365"/>
        <v>NA</v>
      </c>
      <c r="BN238" s="1" t="str">
        <f t="shared" si="366"/>
        <v>NO</v>
      </c>
      <c r="BO238" s="1" t="str">
        <f t="shared" si="367"/>
        <v>NO</v>
      </c>
      <c r="BP238" s="1" t="str">
        <f t="shared" si="368"/>
        <v>YES</v>
      </c>
      <c r="BQ238" s="1" t="str">
        <f t="shared" si="369"/>
        <v>YES</v>
      </c>
      <c r="BS238" s="1" t="str">
        <f t="shared" si="370"/>
        <v>TP</v>
      </c>
      <c r="BT238" s="1" t="str">
        <f t="shared" si="371"/>
        <v>TP</v>
      </c>
      <c r="BU238" s="1" t="str">
        <f t="shared" si="372"/>
        <v>TN</v>
      </c>
      <c r="BV238" s="1" t="str">
        <f t="shared" si="373"/>
        <v>NO</v>
      </c>
      <c r="BW238" s="1" t="str">
        <f t="shared" si="374"/>
        <v>YES</v>
      </c>
      <c r="BX238" s="1" t="str">
        <f t="shared" si="375"/>
        <v>YES</v>
      </c>
      <c r="BY238" s="244" t="str">
        <f t="shared" si="376"/>
        <v>YES</v>
      </c>
      <c r="BZ238" s="244" t="str">
        <f t="shared" si="377"/>
        <v>NO</v>
      </c>
      <c r="CA238" s="244" t="str">
        <f t="shared" si="378"/>
        <v>NO</v>
      </c>
      <c r="CB238" s="244" t="str">
        <f t="shared" si="379"/>
        <v>NO</v>
      </c>
      <c r="CC238" s="244" t="str">
        <f t="shared" si="380"/>
        <v>NO</v>
      </c>
      <c r="CD238" s="244" t="str">
        <f t="shared" si="352"/>
        <v>NO</v>
      </c>
      <c r="CE238" s="1" t="str">
        <f t="shared" si="353"/>
        <v>NO</v>
      </c>
      <c r="CF238" s="1" t="str">
        <f t="shared" si="354"/>
        <v>NO</v>
      </c>
      <c r="CG238" s="1" t="str">
        <f t="shared" si="355"/>
        <v>NO</v>
      </c>
      <c r="CH238" s="1" t="str">
        <f t="shared" si="356"/>
        <v>NO</v>
      </c>
      <c r="CI238" s="244" t="str">
        <f t="shared" si="381"/>
        <v>NO</v>
      </c>
      <c r="CJ238" s="244" t="str">
        <f t="shared" si="382"/>
        <v>NO</v>
      </c>
      <c r="CK238" s="244" t="str">
        <f t="shared" si="383"/>
        <v>NO</v>
      </c>
      <c r="CL238" s="244" t="str">
        <f t="shared" si="384"/>
        <v>NO</v>
      </c>
      <c r="CM238" s="244" t="str">
        <f t="shared" si="385"/>
        <v>NO</v>
      </c>
      <c r="CN238" s="244" t="str">
        <f t="shared" si="386"/>
        <v>NO</v>
      </c>
      <c r="CO238" s="244" t="str">
        <f t="shared" si="387"/>
        <v>NO</v>
      </c>
      <c r="CP238" s="244" t="str">
        <f t="shared" si="388"/>
        <v>NO</v>
      </c>
      <c r="CQ238" s="244" t="str">
        <f t="shared" si="389"/>
        <v>NO</v>
      </c>
      <c r="CR238" s="244" t="str">
        <f t="shared" si="390"/>
        <v>NO</v>
      </c>
    </row>
    <row r="239" spans="1:96">
      <c r="A239" s="64"/>
      <c r="B239" s="15"/>
      <c r="C239" s="15"/>
      <c r="D239" s="15"/>
      <c r="E239" s="15"/>
      <c r="F239" s="15"/>
      <c r="G239" s="15"/>
      <c r="H239" s="65"/>
      <c r="I239" s="52" t="s">
        <v>45</v>
      </c>
      <c r="J239" s="54">
        <v>0.95223355111602803</v>
      </c>
      <c r="K239" s="54">
        <v>3.9492628963621303E-2</v>
      </c>
      <c r="L239" s="54">
        <v>8.2738199203501398E-3</v>
      </c>
      <c r="M239" s="54">
        <v>0.522735710716554</v>
      </c>
      <c r="N239" s="54">
        <v>0.336522443721749</v>
      </c>
      <c r="O239" s="54">
        <v>0.140741845561696</v>
      </c>
      <c r="P239" s="54">
        <v>0.48639706470925498</v>
      </c>
      <c r="Q239" s="54">
        <v>1.32287790064828E-2</v>
      </c>
      <c r="R239" s="54">
        <v>0.50037415628426196</v>
      </c>
      <c r="S239" s="54">
        <v>0.45434682333981402</v>
      </c>
      <c r="T239" s="54">
        <v>2.6956631025139101E-2</v>
      </c>
      <c r="U239" s="54">
        <v>0.51869654563504597</v>
      </c>
      <c r="V239" s="54">
        <v>0.64159042991895099</v>
      </c>
      <c r="W239" s="54">
        <v>0.32529102268610099</v>
      </c>
      <c r="X239" s="54">
        <v>3.3118547394947698E-2</v>
      </c>
      <c r="Y239" s="54">
        <v>0.96553752269218096</v>
      </c>
      <c r="Z239" s="54">
        <v>1.7118095126836201E-2</v>
      </c>
      <c r="AA239" s="54">
        <v>1.73443821809827E-2</v>
      </c>
      <c r="AB239" s="54">
        <v>0.12294796194370999</v>
      </c>
      <c r="AC239" s="54">
        <v>0.82449717291968505</v>
      </c>
      <c r="AD239" s="54">
        <v>5.2554865136604102E-2</v>
      </c>
      <c r="AE239" s="54">
        <v>0.55728871380063705</v>
      </c>
      <c r="AF239" s="54">
        <v>0.34839709877742597</v>
      </c>
      <c r="AG239" s="317">
        <v>9.4314187421935994E-2</v>
      </c>
      <c r="AH239" s="220">
        <v>2.371</v>
      </c>
      <c r="AI239" s="220">
        <v>3.1840000000000002</v>
      </c>
      <c r="AJ239" s="221">
        <v>6.7430000000000003</v>
      </c>
      <c r="AK239" s="210">
        <v>2.3719999999999999</v>
      </c>
      <c r="AL239" s="210">
        <v>3.3090000000000002</v>
      </c>
      <c r="AM239" s="210">
        <v>6.9139999999999997</v>
      </c>
      <c r="AN239" s="203"/>
      <c r="AO239" s="203"/>
      <c r="AP239" s="203"/>
      <c r="AQ239" s="203"/>
      <c r="AR239" s="203">
        <f t="shared" si="401"/>
        <v>2.0614909136719999</v>
      </c>
      <c r="AS239" s="203">
        <f t="shared" si="402"/>
        <v>2.5196000000000001</v>
      </c>
      <c r="AT239" s="203">
        <f t="shared" si="403"/>
        <v>3.0795111055119997</v>
      </c>
      <c r="AU239" s="203">
        <f t="shared" si="404"/>
        <v>3.2548090981419997</v>
      </c>
      <c r="AV239" s="203">
        <f t="shared" si="405"/>
        <v>3.9781</v>
      </c>
      <c r="AW239" s="203">
        <f t="shared" si="406"/>
        <v>4.8621222133819995</v>
      </c>
      <c r="AX239" s="203">
        <f t="shared" si="407"/>
        <v>5.8365818311520004</v>
      </c>
      <c r="AY239" s="203">
        <f t="shared" si="408"/>
        <v>7.1336000000000004</v>
      </c>
      <c r="AZ239" s="203">
        <f t="shared" si="409"/>
        <v>8.7188444285919999</v>
      </c>
      <c r="BB239" s="1" t="str">
        <f t="shared" si="357"/>
        <v>NP</v>
      </c>
      <c r="BC239" s="1" t="str">
        <f t="shared" si="358"/>
        <v>A</v>
      </c>
      <c r="BD239" s="1" t="str">
        <f t="shared" si="359"/>
        <v>NP</v>
      </c>
      <c r="BE239" s="1" t="str">
        <f t="shared" si="360"/>
        <v>NO</v>
      </c>
      <c r="BF239" s="1" t="str">
        <f t="shared" si="361"/>
        <v>NO</v>
      </c>
      <c r="BG239" s="1" t="str">
        <f t="shared" si="362"/>
        <v>YES</v>
      </c>
      <c r="BH239" s="1" t="str">
        <f t="shared" si="410"/>
        <v>YES</v>
      </c>
      <c r="BJ239" s="12">
        <v>34</v>
      </c>
      <c r="BK239" s="1" t="str">
        <f t="shared" si="363"/>
        <v>NP</v>
      </c>
      <c r="BL239" s="1" t="str">
        <f t="shared" si="364"/>
        <v>NP</v>
      </c>
      <c r="BM239" s="1" t="str">
        <f t="shared" si="365"/>
        <v>NP</v>
      </c>
      <c r="BN239" s="1" t="str">
        <f t="shared" si="366"/>
        <v>NO</v>
      </c>
      <c r="BO239" s="1" t="str">
        <f t="shared" si="367"/>
        <v>NO</v>
      </c>
      <c r="BP239" s="1" t="str">
        <f t="shared" si="368"/>
        <v>NO</v>
      </c>
      <c r="BQ239" s="1" t="str">
        <f t="shared" si="369"/>
        <v>YES</v>
      </c>
      <c r="BS239" s="1" t="str">
        <f t="shared" si="370"/>
        <v>TP</v>
      </c>
      <c r="BT239" s="1" t="str">
        <f t="shared" si="371"/>
        <v>TP</v>
      </c>
      <c r="BU239" s="1" t="str">
        <f t="shared" si="372"/>
        <v>TP</v>
      </c>
      <c r="BV239" s="1" t="str">
        <f t="shared" si="373"/>
        <v>YES</v>
      </c>
      <c r="BW239" s="1" t="str">
        <f t="shared" si="374"/>
        <v>YES</v>
      </c>
      <c r="BX239" s="1" t="str">
        <f t="shared" si="375"/>
        <v>YES</v>
      </c>
      <c r="BY239" s="244" t="str">
        <f t="shared" si="376"/>
        <v>YES</v>
      </c>
      <c r="BZ239" s="244" t="str">
        <f t="shared" si="377"/>
        <v>NO</v>
      </c>
      <c r="CA239" s="244" t="str">
        <f t="shared" si="378"/>
        <v>NO</v>
      </c>
      <c r="CB239" s="244" t="str">
        <f t="shared" si="379"/>
        <v>NO</v>
      </c>
      <c r="CC239" s="244" t="str">
        <f t="shared" si="380"/>
        <v>NO</v>
      </c>
      <c r="CD239" s="244" t="str">
        <f t="shared" si="352"/>
        <v>NO</v>
      </c>
      <c r="CE239" s="1" t="str">
        <f t="shared" si="353"/>
        <v>NO</v>
      </c>
      <c r="CF239" s="1" t="str">
        <f t="shared" si="354"/>
        <v>NO</v>
      </c>
      <c r="CG239" s="1" t="str">
        <f t="shared" si="355"/>
        <v>NO</v>
      </c>
      <c r="CH239" s="1" t="str">
        <f t="shared" si="356"/>
        <v>NO</v>
      </c>
      <c r="CI239" s="244" t="str">
        <f t="shared" si="381"/>
        <v>NO</v>
      </c>
      <c r="CJ239" s="244" t="str">
        <f t="shared" si="382"/>
        <v>NO</v>
      </c>
      <c r="CK239" s="244" t="str">
        <f t="shared" si="383"/>
        <v>NO</v>
      </c>
      <c r="CL239" s="244" t="str">
        <f t="shared" si="384"/>
        <v>NO</v>
      </c>
      <c r="CM239" s="244" t="str">
        <f t="shared" si="385"/>
        <v>NO</v>
      </c>
      <c r="CN239" s="244" t="str">
        <f t="shared" si="386"/>
        <v>NO</v>
      </c>
      <c r="CO239" s="244" t="str">
        <f t="shared" si="387"/>
        <v>NO</v>
      </c>
      <c r="CP239" s="244" t="str">
        <f t="shared" si="388"/>
        <v>NO</v>
      </c>
      <c r="CQ239" s="244" t="str">
        <f t="shared" si="389"/>
        <v>NO</v>
      </c>
      <c r="CR239" s="244" t="str">
        <f t="shared" si="390"/>
        <v>NO</v>
      </c>
    </row>
    <row r="240" spans="1:96">
      <c r="A240" s="64"/>
      <c r="B240" s="15"/>
      <c r="C240" s="15"/>
      <c r="D240" s="15"/>
      <c r="E240" s="15"/>
      <c r="F240" s="15"/>
      <c r="G240" s="15"/>
      <c r="H240" s="65"/>
      <c r="I240" s="52" t="s">
        <v>44</v>
      </c>
      <c r="J240" s="54">
        <v>0.90973984725307699</v>
      </c>
      <c r="K240" s="54">
        <v>2.7652280421684598E-2</v>
      </c>
      <c r="L240" s="54">
        <v>6.2607872325237401E-2</v>
      </c>
      <c r="M240" s="54">
        <v>0.26854251322592398</v>
      </c>
      <c r="N240" s="54">
        <v>0.61900926460287897</v>
      </c>
      <c r="O240" s="54">
        <v>0.112448222171196</v>
      </c>
      <c r="P240" s="54">
        <v>0.66142705649171096</v>
      </c>
      <c r="Q240" s="54">
        <v>6.8205724655586594E-2</v>
      </c>
      <c r="R240" s="54">
        <v>0.27036721885270099</v>
      </c>
      <c r="S240" s="54">
        <v>3.66074850492017E-2</v>
      </c>
      <c r="T240" s="54">
        <v>0.13212198904315001</v>
      </c>
      <c r="U240" s="54">
        <v>0.83127052590764705</v>
      </c>
      <c r="V240" s="54">
        <v>0.60309526075633302</v>
      </c>
      <c r="W240" s="54">
        <v>0.12700813291143301</v>
      </c>
      <c r="X240" s="54">
        <v>0.269896606332232</v>
      </c>
      <c r="Y240" s="54">
        <v>0.46675467316053099</v>
      </c>
      <c r="Z240" s="54">
        <v>0.52554627499947704</v>
      </c>
      <c r="AA240" s="54">
        <v>7.69905183999086E-3</v>
      </c>
      <c r="AB240" s="54">
        <v>0.46548242646721799</v>
      </c>
      <c r="AC240" s="54">
        <v>0.45612011992109203</v>
      </c>
      <c r="AD240" s="54">
        <v>7.8397453611688303E-2</v>
      </c>
      <c r="AE240" s="54">
        <v>0.13864997124550199</v>
      </c>
      <c r="AF240" s="54">
        <v>0.83619429684612701</v>
      </c>
      <c r="AG240" s="317">
        <v>2.5155731908370099E-2</v>
      </c>
      <c r="AH240" s="220">
        <v>3.2320000000000002</v>
      </c>
      <c r="AI240" s="220">
        <v>3.8359999999999999</v>
      </c>
      <c r="AJ240" s="221">
        <v>6.6269999999999998</v>
      </c>
      <c r="AK240" s="210">
        <v>3.0350000000000001</v>
      </c>
      <c r="AL240" s="210">
        <v>3.9940000000000002</v>
      </c>
      <c r="AM240" s="210">
        <v>6.7939999999999996</v>
      </c>
      <c r="AN240" s="203"/>
      <c r="AO240" s="203"/>
      <c r="AP240" s="203"/>
      <c r="AQ240" s="203"/>
      <c r="AR240" s="203">
        <f t="shared" si="401"/>
        <v>2.0614909136719999</v>
      </c>
      <c r="AS240" s="203">
        <f t="shared" si="402"/>
        <v>2.5196000000000001</v>
      </c>
      <c r="AT240" s="203">
        <f t="shared" si="403"/>
        <v>3.0795111055119997</v>
      </c>
      <c r="AU240" s="203">
        <f t="shared" si="404"/>
        <v>3.2548090981419997</v>
      </c>
      <c r="AV240" s="203">
        <f t="shared" si="405"/>
        <v>3.9781</v>
      </c>
      <c r="AW240" s="203">
        <f t="shared" si="406"/>
        <v>4.8621222133819995</v>
      </c>
      <c r="AX240" s="203">
        <f t="shared" si="407"/>
        <v>5.8365818311520004</v>
      </c>
      <c r="AY240" s="203">
        <f t="shared" si="408"/>
        <v>7.1336000000000004</v>
      </c>
      <c r="AZ240" s="203">
        <f t="shared" si="409"/>
        <v>8.7188444285919999</v>
      </c>
      <c r="BB240" s="1" t="str">
        <f t="shared" si="357"/>
        <v>P</v>
      </c>
      <c r="BC240" s="1" t="str">
        <f t="shared" si="358"/>
        <v>NP</v>
      </c>
      <c r="BD240" s="1" t="str">
        <f t="shared" si="359"/>
        <v>NP</v>
      </c>
      <c r="BE240" s="1" t="str">
        <f t="shared" si="360"/>
        <v>NO</v>
      </c>
      <c r="BF240" s="1" t="str">
        <f t="shared" si="361"/>
        <v>NO</v>
      </c>
      <c r="BG240" s="1" t="str">
        <f t="shared" si="362"/>
        <v>NO</v>
      </c>
      <c r="BH240" s="1" t="str">
        <f t="shared" si="410"/>
        <v>NO</v>
      </c>
      <c r="BJ240" s="12">
        <v>13</v>
      </c>
      <c r="BK240" s="1" t="str">
        <f t="shared" si="363"/>
        <v>NA</v>
      </c>
      <c r="BL240" s="1" t="str">
        <f t="shared" si="364"/>
        <v>NA</v>
      </c>
      <c r="BM240" s="1" t="str">
        <f t="shared" si="365"/>
        <v>NP</v>
      </c>
      <c r="BN240" s="1" t="str">
        <f t="shared" si="366"/>
        <v>NO</v>
      </c>
      <c r="BO240" s="1" t="str">
        <f t="shared" si="367"/>
        <v>NO</v>
      </c>
      <c r="BP240" s="1" t="str">
        <f t="shared" si="368"/>
        <v>NO</v>
      </c>
      <c r="BQ240" s="1" t="str">
        <f t="shared" si="369"/>
        <v>YES</v>
      </c>
      <c r="BS240" s="1" t="str">
        <f t="shared" si="370"/>
        <v>TN</v>
      </c>
      <c r="BT240" s="1" t="str">
        <f t="shared" si="371"/>
        <v>FP</v>
      </c>
      <c r="BU240" s="1" t="str">
        <f t="shared" si="372"/>
        <v>TP</v>
      </c>
      <c r="BV240" s="1" t="str">
        <f t="shared" si="373"/>
        <v>NO</v>
      </c>
      <c r="BW240" s="1" t="str">
        <f t="shared" si="374"/>
        <v>NO</v>
      </c>
      <c r="BX240" s="1" t="str">
        <f t="shared" si="375"/>
        <v>YES</v>
      </c>
      <c r="BY240" s="244" t="str">
        <f t="shared" si="376"/>
        <v>YES</v>
      </c>
      <c r="BZ240" s="244" t="str">
        <f t="shared" si="377"/>
        <v>NO</v>
      </c>
      <c r="CA240" s="244" t="str">
        <f t="shared" si="378"/>
        <v>NO</v>
      </c>
      <c r="CB240" s="244" t="str">
        <f t="shared" si="379"/>
        <v>NO</v>
      </c>
      <c r="CC240" s="244" t="str">
        <f t="shared" si="380"/>
        <v>NO</v>
      </c>
      <c r="CD240" s="244" t="str">
        <f t="shared" si="352"/>
        <v>YES</v>
      </c>
      <c r="CE240" s="1" t="str">
        <f t="shared" si="353"/>
        <v>NO</v>
      </c>
      <c r="CF240" s="1" t="str">
        <f t="shared" si="354"/>
        <v>NO</v>
      </c>
      <c r="CG240" s="1" t="str">
        <f t="shared" si="355"/>
        <v>NO</v>
      </c>
      <c r="CH240" s="1" t="str">
        <f t="shared" si="356"/>
        <v>YES</v>
      </c>
      <c r="CI240" s="244" t="str">
        <f t="shared" si="381"/>
        <v>NO</v>
      </c>
      <c r="CJ240" s="244" t="str">
        <f t="shared" si="382"/>
        <v>NO</v>
      </c>
      <c r="CK240" s="244" t="str">
        <f t="shared" si="383"/>
        <v>NO</v>
      </c>
      <c r="CL240" s="244" t="str">
        <f t="shared" si="384"/>
        <v>NO</v>
      </c>
      <c r="CM240" s="244" t="str">
        <f t="shared" si="385"/>
        <v>NO</v>
      </c>
      <c r="CN240" s="244" t="str">
        <f t="shared" si="386"/>
        <v>YES</v>
      </c>
      <c r="CO240" s="244" t="str">
        <f t="shared" si="387"/>
        <v>NO</v>
      </c>
      <c r="CP240" s="244" t="str">
        <f t="shared" si="388"/>
        <v>NO</v>
      </c>
      <c r="CQ240" s="244" t="str">
        <f t="shared" si="389"/>
        <v>NO</v>
      </c>
      <c r="CR240" s="244" t="str">
        <f t="shared" si="390"/>
        <v>YES</v>
      </c>
    </row>
    <row r="241" spans="1:96">
      <c r="A241" s="64"/>
      <c r="B241" s="15"/>
      <c r="C241" s="15"/>
      <c r="D241" s="15"/>
      <c r="E241" s="15"/>
      <c r="F241" s="15"/>
      <c r="G241" s="15"/>
      <c r="H241" s="65"/>
      <c r="I241" s="52" t="s">
        <v>20</v>
      </c>
      <c r="J241" s="54">
        <v>0.31103909358514498</v>
      </c>
      <c r="K241" s="54">
        <v>0.67596548917488097</v>
      </c>
      <c r="L241" s="54">
        <v>1.29954172399733E-2</v>
      </c>
      <c r="M241" s="54">
        <v>5.1108086421916603E-2</v>
      </c>
      <c r="N241" s="54">
        <v>0.56829339554760505</v>
      </c>
      <c r="O241" s="54">
        <v>0.38059851803047701</v>
      </c>
      <c r="P241" s="54">
        <v>0.17656326848235099</v>
      </c>
      <c r="Q241" s="54">
        <v>0.60617153245977695</v>
      </c>
      <c r="R241" s="54">
        <v>0.21726519905787101</v>
      </c>
      <c r="S241" s="54">
        <v>0.97749334887186201</v>
      </c>
      <c r="T241" s="54">
        <v>2.2385125380928201E-2</v>
      </c>
      <c r="U241" s="54">
        <v>1.21525747208917E-4</v>
      </c>
      <c r="V241" s="54">
        <v>5.1220819409747598E-2</v>
      </c>
      <c r="W241" s="54">
        <v>7.1597298326126796E-2</v>
      </c>
      <c r="X241" s="54">
        <v>0.87718188226412497</v>
      </c>
      <c r="Y241" s="54">
        <v>0.33373273615808002</v>
      </c>
      <c r="Z241" s="54">
        <v>0.60644857468193103</v>
      </c>
      <c r="AA241" s="54">
        <v>5.9818689159988399E-2</v>
      </c>
      <c r="AB241" s="54">
        <v>0.85462313401148204</v>
      </c>
      <c r="AC241" s="54">
        <v>0.104240991931143</v>
      </c>
      <c r="AD241" s="54">
        <v>4.1135874057374601E-2</v>
      </c>
      <c r="AE241" s="54">
        <v>0.93700509642074903</v>
      </c>
      <c r="AF241" s="54">
        <v>1.2651485327663799E-2</v>
      </c>
      <c r="AG241" s="317">
        <v>5.03434182515866E-2</v>
      </c>
      <c r="AH241" s="220">
        <v>1.871</v>
      </c>
      <c r="AI241" s="220">
        <v>4.2409999999999997</v>
      </c>
      <c r="AJ241" s="221">
        <v>6.6269999999999998</v>
      </c>
      <c r="AK241" s="210">
        <v>1.8360000000000001</v>
      </c>
      <c r="AL241" s="210">
        <v>4.2190000000000003</v>
      </c>
      <c r="AM241" s="210">
        <v>6.5449999999999999</v>
      </c>
      <c r="AN241" s="203"/>
      <c r="AO241" s="203"/>
      <c r="AP241" s="203"/>
      <c r="AQ241" s="203"/>
      <c r="AR241" s="203">
        <f t="shared" si="401"/>
        <v>2.0614909136719999</v>
      </c>
      <c r="AS241" s="203">
        <f t="shared" si="402"/>
        <v>2.5196000000000001</v>
      </c>
      <c r="AT241" s="203">
        <f t="shared" si="403"/>
        <v>3.0795111055119997</v>
      </c>
      <c r="AU241" s="203">
        <f t="shared" si="404"/>
        <v>3.2548090981419997</v>
      </c>
      <c r="AV241" s="203">
        <f t="shared" si="405"/>
        <v>3.9781</v>
      </c>
      <c r="AW241" s="203">
        <f t="shared" si="406"/>
        <v>4.8621222133819995</v>
      </c>
      <c r="AX241" s="203">
        <f t="shared" si="407"/>
        <v>5.8365818311520004</v>
      </c>
      <c r="AY241" s="203">
        <f t="shared" si="408"/>
        <v>7.1336000000000004</v>
      </c>
      <c r="AZ241" s="203">
        <f t="shared" si="409"/>
        <v>8.7188444285919999</v>
      </c>
      <c r="BB241" s="1" t="str">
        <f t="shared" si="357"/>
        <v>A</v>
      </c>
      <c r="BC241" s="1" t="str">
        <f t="shared" si="358"/>
        <v>NA</v>
      </c>
      <c r="BD241" s="1" t="str">
        <f t="shared" si="359"/>
        <v>NP</v>
      </c>
      <c r="BE241" s="1" t="str">
        <f t="shared" si="360"/>
        <v>NO</v>
      </c>
      <c r="BF241" s="1" t="str">
        <f t="shared" si="361"/>
        <v>NO</v>
      </c>
      <c r="BG241" s="1" t="str">
        <f t="shared" si="362"/>
        <v>YES</v>
      </c>
      <c r="BH241" s="1" t="str">
        <f t="shared" si="410"/>
        <v>YES</v>
      </c>
      <c r="BJ241" s="12">
        <v>53</v>
      </c>
      <c r="BK241" s="1" t="str">
        <f t="shared" si="363"/>
        <v>A</v>
      </c>
      <c r="BL241" s="1" t="str">
        <f t="shared" si="364"/>
        <v>NA</v>
      </c>
      <c r="BM241" s="1" t="str">
        <f t="shared" si="365"/>
        <v>NP</v>
      </c>
      <c r="BN241" s="1" t="str">
        <f t="shared" si="366"/>
        <v>NO</v>
      </c>
      <c r="BO241" s="1" t="str">
        <f t="shared" si="367"/>
        <v>NO</v>
      </c>
      <c r="BP241" s="1" t="str">
        <f t="shared" si="368"/>
        <v>YES</v>
      </c>
      <c r="BQ241" s="1" t="str">
        <f t="shared" si="369"/>
        <v>YES</v>
      </c>
      <c r="BS241" s="1" t="str">
        <f t="shared" si="370"/>
        <v>TP</v>
      </c>
      <c r="BT241" s="1" t="str">
        <f t="shared" si="371"/>
        <v>TN</v>
      </c>
      <c r="BU241" s="1" t="str">
        <f t="shared" si="372"/>
        <v>TP</v>
      </c>
      <c r="BV241" s="1" t="str">
        <f t="shared" si="373"/>
        <v>NO</v>
      </c>
      <c r="BW241" s="1" t="str">
        <f t="shared" si="374"/>
        <v>YES</v>
      </c>
      <c r="BX241" s="1" t="str">
        <f t="shared" si="375"/>
        <v>YES</v>
      </c>
      <c r="BY241" s="244" t="str">
        <f t="shared" si="376"/>
        <v>YES</v>
      </c>
      <c r="BZ241" s="244" t="str">
        <f t="shared" si="377"/>
        <v>NO</v>
      </c>
      <c r="CA241" s="244" t="str">
        <f t="shared" si="378"/>
        <v>NO</v>
      </c>
      <c r="CB241" s="244" t="str">
        <f t="shared" si="379"/>
        <v>NO</v>
      </c>
      <c r="CC241" s="244" t="str">
        <f t="shared" si="380"/>
        <v>NO</v>
      </c>
      <c r="CD241" s="244" t="str">
        <f t="shared" si="352"/>
        <v>NO</v>
      </c>
      <c r="CE241" s="1" t="str">
        <f t="shared" si="353"/>
        <v>NO</v>
      </c>
      <c r="CF241" s="1" t="str">
        <f t="shared" si="354"/>
        <v>NO</v>
      </c>
      <c r="CG241" s="1" t="str">
        <f t="shared" si="355"/>
        <v>NO</v>
      </c>
      <c r="CH241" s="1" t="str">
        <f t="shared" si="356"/>
        <v>NO</v>
      </c>
      <c r="CI241" s="244" t="str">
        <f t="shared" si="381"/>
        <v>NO</v>
      </c>
      <c r="CJ241" s="244" t="str">
        <f t="shared" si="382"/>
        <v>NO</v>
      </c>
      <c r="CK241" s="244" t="str">
        <f t="shared" si="383"/>
        <v>NO</v>
      </c>
      <c r="CL241" s="244" t="str">
        <f t="shared" si="384"/>
        <v>NO</v>
      </c>
      <c r="CM241" s="244" t="str">
        <f t="shared" si="385"/>
        <v>NO</v>
      </c>
      <c r="CN241" s="244" t="str">
        <f t="shared" si="386"/>
        <v>NO</v>
      </c>
      <c r="CO241" s="244" t="str">
        <f t="shared" si="387"/>
        <v>NO</v>
      </c>
      <c r="CP241" s="244" t="str">
        <f t="shared" si="388"/>
        <v>NO</v>
      </c>
      <c r="CQ241" s="244" t="str">
        <f t="shared" si="389"/>
        <v>NO</v>
      </c>
      <c r="CR241" s="244" t="str">
        <f t="shared" si="390"/>
        <v>NO</v>
      </c>
    </row>
    <row r="242" spans="1:96" ht="16.5" thickBot="1">
      <c r="A242" s="74"/>
      <c r="B242" s="75"/>
      <c r="C242" s="75"/>
      <c r="D242" s="75"/>
      <c r="E242" s="75"/>
      <c r="F242" s="75"/>
      <c r="G242" s="75"/>
      <c r="H242" s="76"/>
      <c r="I242" s="53" t="s">
        <v>32</v>
      </c>
      <c r="J242" s="59">
        <v>0.95224747452848202</v>
      </c>
      <c r="K242" s="59">
        <v>4.6372866333523999E-2</v>
      </c>
      <c r="L242" s="59">
        <v>1.3796591379939801E-3</v>
      </c>
      <c r="M242" s="59">
        <v>0.86329856803022198</v>
      </c>
      <c r="N242" s="59">
        <v>1.9355749685008299E-3</v>
      </c>
      <c r="O242" s="59">
        <v>0.134765857001277</v>
      </c>
      <c r="P242" s="59">
        <v>4.1188450064712299E-2</v>
      </c>
      <c r="Q242" s="59">
        <v>0.52552522854521899</v>
      </c>
      <c r="R242" s="59">
        <v>0.43328632139006801</v>
      </c>
      <c r="S242" s="59">
        <v>0.123136361992774</v>
      </c>
      <c r="T242" s="59">
        <v>0.63415967254602801</v>
      </c>
      <c r="U242" s="59">
        <v>0.24270396546119599</v>
      </c>
      <c r="V242" s="59">
        <v>4.5813745567011496E-3</v>
      </c>
      <c r="W242" s="59">
        <v>5.1465212866982898E-2</v>
      </c>
      <c r="X242" s="59">
        <v>0.94395341257631504</v>
      </c>
      <c r="Y242" s="59">
        <v>0.55138602318653096</v>
      </c>
      <c r="Z242" s="59">
        <v>0.10904675355545999</v>
      </c>
      <c r="AA242" s="59">
        <v>0.33956722325800798</v>
      </c>
      <c r="AB242" s="59">
        <v>0.932647410988662</v>
      </c>
      <c r="AC242" s="59">
        <v>1.5383417227393399E-2</v>
      </c>
      <c r="AD242" s="59">
        <v>5.1969171783944397E-2</v>
      </c>
      <c r="AE242" s="59">
        <v>0.89768696512273605</v>
      </c>
      <c r="AF242" s="59">
        <v>7.8129306445459401E-2</v>
      </c>
      <c r="AG242" s="320">
        <v>2.4183728431804299E-2</v>
      </c>
      <c r="AH242" s="222">
        <v>2.5379999999999998</v>
      </c>
      <c r="AI242" s="222">
        <v>5.2549999999999999</v>
      </c>
      <c r="AJ242" s="223">
        <v>6.1689999999999996</v>
      </c>
      <c r="AK242" s="210">
        <v>2.6040000000000001</v>
      </c>
      <c r="AL242" s="210">
        <v>5.3579999999999997</v>
      </c>
      <c r="AM242" s="210">
        <v>6.1319999999999997</v>
      </c>
      <c r="AN242" s="203"/>
      <c r="AO242" s="203"/>
      <c r="AP242" s="203"/>
      <c r="AQ242" s="203"/>
      <c r="AR242" s="203">
        <f t="shared" si="401"/>
        <v>2.0614909136719999</v>
      </c>
      <c r="AS242" s="203">
        <f t="shared" si="402"/>
        <v>2.5196000000000001</v>
      </c>
      <c r="AT242" s="203">
        <f t="shared" si="403"/>
        <v>3.0795111055119997</v>
      </c>
      <c r="AU242" s="203">
        <f t="shared" si="404"/>
        <v>3.2548090981419997</v>
      </c>
      <c r="AV242" s="203">
        <f t="shared" si="405"/>
        <v>3.9781</v>
      </c>
      <c r="AW242" s="203">
        <f t="shared" si="406"/>
        <v>4.8621222133819995</v>
      </c>
      <c r="AX242" s="203">
        <f t="shared" si="407"/>
        <v>5.8365818311520004</v>
      </c>
      <c r="AY242" s="203">
        <f t="shared" si="408"/>
        <v>7.1336000000000004</v>
      </c>
      <c r="AZ242" s="203">
        <f t="shared" si="409"/>
        <v>8.7188444285919999</v>
      </c>
      <c r="BB242" s="1" t="str">
        <f t="shared" si="357"/>
        <v>NA</v>
      </c>
      <c r="BC242" s="1" t="str">
        <f t="shared" si="358"/>
        <v>P</v>
      </c>
      <c r="BD242" s="1" t="str">
        <f t="shared" si="359"/>
        <v>NP</v>
      </c>
      <c r="BE242" s="1" t="str">
        <f t="shared" si="360"/>
        <v>NO</v>
      </c>
      <c r="BF242" s="1" t="str">
        <f t="shared" si="361"/>
        <v>NO</v>
      </c>
      <c r="BG242" s="1" t="str">
        <f t="shared" si="362"/>
        <v>NO</v>
      </c>
      <c r="BH242" s="1" t="str">
        <f t="shared" si="410"/>
        <v>NO</v>
      </c>
      <c r="BJ242" s="12">
        <v>27</v>
      </c>
      <c r="BK242" s="1" t="str">
        <f t="shared" si="363"/>
        <v>NA</v>
      </c>
      <c r="BL242" s="1" t="str">
        <f t="shared" si="364"/>
        <v>P</v>
      </c>
      <c r="BM242" s="1" t="str">
        <f t="shared" si="365"/>
        <v>NP</v>
      </c>
      <c r="BN242" s="1" t="str">
        <f t="shared" si="366"/>
        <v>NO</v>
      </c>
      <c r="BO242" s="1" t="str">
        <f t="shared" si="367"/>
        <v>NO</v>
      </c>
      <c r="BP242" s="1" t="str">
        <f t="shared" si="368"/>
        <v>NO</v>
      </c>
      <c r="BQ242" s="1" t="str">
        <f t="shared" si="369"/>
        <v>NO</v>
      </c>
      <c r="BS242" s="1" t="str">
        <f t="shared" si="370"/>
        <v>TN</v>
      </c>
      <c r="BT242" s="1" t="str">
        <f t="shared" si="371"/>
        <v>TN</v>
      </c>
      <c r="BU242" s="1" t="str">
        <f t="shared" si="372"/>
        <v>TP</v>
      </c>
      <c r="BV242" s="1" t="str">
        <f t="shared" si="373"/>
        <v>NO</v>
      </c>
      <c r="BW242" s="1" t="str">
        <f t="shared" si="374"/>
        <v>NO</v>
      </c>
      <c r="BX242" s="1" t="str">
        <f t="shared" si="375"/>
        <v>YES</v>
      </c>
      <c r="BY242" s="244" t="str">
        <f t="shared" si="376"/>
        <v>YES</v>
      </c>
      <c r="BZ242" s="244" t="str">
        <f t="shared" si="377"/>
        <v>NO</v>
      </c>
      <c r="CA242" s="244" t="str">
        <f t="shared" si="378"/>
        <v>NO</v>
      </c>
      <c r="CB242" s="244" t="str">
        <f t="shared" si="379"/>
        <v>NO</v>
      </c>
      <c r="CC242" s="244" t="str">
        <f t="shared" si="380"/>
        <v>NO</v>
      </c>
      <c r="CD242" s="244" t="str">
        <f t="shared" si="352"/>
        <v>NO</v>
      </c>
      <c r="CE242" s="1" t="str">
        <f t="shared" si="353"/>
        <v>NO</v>
      </c>
      <c r="CF242" s="1" t="str">
        <f t="shared" si="354"/>
        <v>NO</v>
      </c>
      <c r="CG242" s="1" t="str">
        <f t="shared" si="355"/>
        <v>NO</v>
      </c>
      <c r="CH242" s="1" t="str">
        <f t="shared" si="356"/>
        <v>NO</v>
      </c>
      <c r="CI242" s="244" t="str">
        <f t="shared" si="381"/>
        <v>NO</v>
      </c>
      <c r="CJ242" s="244" t="str">
        <f t="shared" si="382"/>
        <v>NO</v>
      </c>
      <c r="CK242" s="244" t="str">
        <f t="shared" si="383"/>
        <v>NO</v>
      </c>
      <c r="CL242" s="244" t="str">
        <f t="shared" si="384"/>
        <v>NO</v>
      </c>
      <c r="CM242" s="244" t="str">
        <f t="shared" si="385"/>
        <v>NO</v>
      </c>
      <c r="CN242" s="244" t="str">
        <f t="shared" si="386"/>
        <v>NO</v>
      </c>
      <c r="CO242" s="244" t="str">
        <f t="shared" si="387"/>
        <v>NO</v>
      </c>
      <c r="CP242" s="244" t="str">
        <f t="shared" si="388"/>
        <v>NO</v>
      </c>
      <c r="CQ242" s="244" t="str">
        <f t="shared" si="389"/>
        <v>NO</v>
      </c>
      <c r="CR242" s="244" t="str">
        <f t="shared" si="390"/>
        <v>NO</v>
      </c>
    </row>
    <row r="243" spans="1:96">
      <c r="A243" s="61">
        <v>30</v>
      </c>
      <c r="B243" s="62">
        <v>120</v>
      </c>
      <c r="C243" s="62">
        <v>4</v>
      </c>
      <c r="D243" s="62">
        <v>0.25</v>
      </c>
      <c r="E243" s="62">
        <v>6124128</v>
      </c>
      <c r="F243" s="62">
        <v>102.0688</v>
      </c>
      <c r="G243" s="62">
        <v>82</v>
      </c>
      <c r="H243" s="63">
        <v>68.333333333333329</v>
      </c>
      <c r="I243" s="60" t="s">
        <v>12</v>
      </c>
      <c r="J243" s="56">
        <v>9.6756515813836E-2</v>
      </c>
      <c r="K243" s="56">
        <v>0.89324585321121197</v>
      </c>
      <c r="L243" s="56">
        <v>9.9976309749513197E-3</v>
      </c>
      <c r="M243" s="56">
        <v>0.87083702049784595</v>
      </c>
      <c r="N243" s="56">
        <v>9.8017281598576103E-2</v>
      </c>
      <c r="O243" s="56">
        <v>3.1145697903577699E-2</v>
      </c>
      <c r="P243" s="56">
        <v>1.8039606283060599E-2</v>
      </c>
      <c r="Q243" s="56">
        <v>0.88331891897809101</v>
      </c>
      <c r="R243" s="56">
        <v>9.8641474738847407E-2</v>
      </c>
      <c r="S243" s="56">
        <v>0.161902761165123</v>
      </c>
      <c r="T243" s="56">
        <v>0.83114032866668797</v>
      </c>
      <c r="U243" s="56">
        <v>6.9569101681883298E-3</v>
      </c>
      <c r="V243" s="56">
        <v>9.3296789206624903E-2</v>
      </c>
      <c r="W243" s="56">
        <v>0.309182261268377</v>
      </c>
      <c r="X243" s="56">
        <v>0.59752094952499701</v>
      </c>
      <c r="Y243" s="56">
        <v>0.69185169644165201</v>
      </c>
      <c r="Z243" s="56">
        <v>0.243358945767019</v>
      </c>
      <c r="AA243" s="56">
        <v>6.4789357791327204E-2</v>
      </c>
      <c r="AB243" s="56">
        <v>0.830916459180708</v>
      </c>
      <c r="AC243" s="56">
        <v>6.1684741974469597E-2</v>
      </c>
      <c r="AD243" s="56">
        <v>0.10739879884482199</v>
      </c>
      <c r="AE243" s="56">
        <v>0.96149366038755002</v>
      </c>
      <c r="AF243" s="56">
        <v>7.2102241248346299E-3</v>
      </c>
      <c r="AG243" s="316">
        <v>3.1296115487615003E-2</v>
      </c>
      <c r="AH243" s="218">
        <v>2.5680000000000001</v>
      </c>
      <c r="AI243" s="218">
        <v>5.2240000000000002</v>
      </c>
      <c r="AJ243" s="219">
        <v>8.0079999999999991</v>
      </c>
      <c r="AK243" s="210">
        <v>2.544</v>
      </c>
      <c r="AL243" s="210">
        <v>5.2329999999999997</v>
      </c>
      <c r="AM243" s="210">
        <v>8.0519999999999996</v>
      </c>
      <c r="AN243" s="203">
        <v>3.6139999999999999</v>
      </c>
      <c r="AO243" s="203">
        <v>5.3277999999999999</v>
      </c>
      <c r="AP243" s="203">
        <v>8.3733000000000004</v>
      </c>
      <c r="AQ243" s="203"/>
      <c r="AR243" s="203">
        <f>$AN$35*0.81818182</f>
        <v>2.9569090974799996</v>
      </c>
      <c r="AS243" s="203">
        <f>$AN$35</f>
        <v>3.6139999999999999</v>
      </c>
      <c r="AT243" s="203">
        <f>$AN$35*1.22222222</f>
        <v>4.4171111030799999</v>
      </c>
      <c r="AU243" s="203">
        <f>$AO$35*0.81818182</f>
        <v>4.3591091005959992</v>
      </c>
      <c r="AV243" s="203">
        <f>$AO$35</f>
        <v>5.3277999999999999</v>
      </c>
      <c r="AW243" s="203">
        <f>$AO$35*1.22222222</f>
        <v>6.5117555437159993</v>
      </c>
      <c r="AX243" s="203">
        <f>$AP$35*0.81818182</f>
        <v>6.8508818334059995</v>
      </c>
      <c r="AY243" s="203">
        <f>$AP$35</f>
        <v>8.3733000000000004</v>
      </c>
      <c r="AZ243" s="203">
        <f>$AP$35*1.22222222</f>
        <v>10.234033314726</v>
      </c>
      <c r="BB243" s="1" t="str">
        <f t="shared" si="357"/>
        <v>A</v>
      </c>
      <c r="BC243" s="1" t="str">
        <f t="shared" si="358"/>
        <v>NP</v>
      </c>
      <c r="BD243" s="1" t="str">
        <f t="shared" si="359"/>
        <v>NP</v>
      </c>
      <c r="BE243" s="1" t="str">
        <f t="shared" si="360"/>
        <v>NO</v>
      </c>
      <c r="BF243" s="1" t="str">
        <f t="shared" si="361"/>
        <v>NO</v>
      </c>
      <c r="BG243" s="1" t="str">
        <f t="shared" si="362"/>
        <v>YES</v>
      </c>
      <c r="BH243" s="1" t="str">
        <f>IF(OR(BB243="P",BC243="P",BD243="P"),"NO","YES")</f>
        <v>YES</v>
      </c>
      <c r="BJ243" s="12">
        <v>23</v>
      </c>
      <c r="BK243" s="1" t="str">
        <f t="shared" si="363"/>
        <v>A</v>
      </c>
      <c r="BL243" s="1" t="str">
        <f t="shared" si="364"/>
        <v>NP</v>
      </c>
      <c r="BM243" s="1" t="str">
        <f t="shared" si="365"/>
        <v>NP</v>
      </c>
      <c r="BN243" s="1" t="str">
        <f t="shared" si="366"/>
        <v>NO</v>
      </c>
      <c r="BO243" s="1" t="str">
        <f t="shared" si="367"/>
        <v>NO</v>
      </c>
      <c r="BP243" s="1" t="str">
        <f t="shared" si="368"/>
        <v>YES</v>
      </c>
      <c r="BQ243" s="1" t="str">
        <f t="shared" si="369"/>
        <v>YES</v>
      </c>
      <c r="BS243" s="1" t="str">
        <f t="shared" si="370"/>
        <v>TP</v>
      </c>
      <c r="BT243" s="1" t="str">
        <f t="shared" si="371"/>
        <v>TP</v>
      </c>
      <c r="BU243" s="1" t="str">
        <f t="shared" si="372"/>
        <v>TP</v>
      </c>
      <c r="BV243" s="1" t="str">
        <f t="shared" si="373"/>
        <v>YES</v>
      </c>
      <c r="BW243" s="1" t="str">
        <f t="shared" si="374"/>
        <v>YES</v>
      </c>
      <c r="BX243" s="1" t="str">
        <f t="shared" si="375"/>
        <v>YES</v>
      </c>
      <c r="BY243" s="244" t="str">
        <f t="shared" si="376"/>
        <v>YES</v>
      </c>
      <c r="BZ243" s="244" t="str">
        <f t="shared" si="377"/>
        <v>NO</v>
      </c>
      <c r="CA243" s="244" t="str">
        <f t="shared" si="378"/>
        <v>NO</v>
      </c>
      <c r="CB243" s="244" t="str">
        <f t="shared" si="379"/>
        <v>NO</v>
      </c>
      <c r="CC243" s="244" t="str">
        <f t="shared" si="380"/>
        <v>NO</v>
      </c>
      <c r="CD243" s="244" t="str">
        <f t="shared" si="352"/>
        <v>NO</v>
      </c>
      <c r="CE243" s="1" t="str">
        <f t="shared" si="353"/>
        <v>NO</v>
      </c>
      <c r="CF243" s="1" t="str">
        <f t="shared" si="354"/>
        <v>NO</v>
      </c>
      <c r="CG243" s="1" t="str">
        <f t="shared" si="355"/>
        <v>NO</v>
      </c>
      <c r="CH243" s="1" t="str">
        <f t="shared" si="356"/>
        <v>NO</v>
      </c>
      <c r="CI243" s="244" t="str">
        <f t="shared" si="381"/>
        <v>NO</v>
      </c>
      <c r="CJ243" s="244" t="str">
        <f t="shared" si="382"/>
        <v>NO</v>
      </c>
      <c r="CK243" s="244" t="str">
        <f t="shared" si="383"/>
        <v>NO</v>
      </c>
      <c r="CL243" s="244" t="str">
        <f t="shared" si="384"/>
        <v>NO</v>
      </c>
      <c r="CM243" s="244" t="str">
        <f t="shared" si="385"/>
        <v>NO</v>
      </c>
      <c r="CN243" s="244" t="str">
        <f t="shared" si="386"/>
        <v>NO</v>
      </c>
      <c r="CO243" s="244" t="str">
        <f t="shared" si="387"/>
        <v>NO</v>
      </c>
      <c r="CP243" s="244" t="str">
        <f t="shared" si="388"/>
        <v>NO</v>
      </c>
      <c r="CQ243" s="244" t="str">
        <f t="shared" si="389"/>
        <v>NO</v>
      </c>
      <c r="CR243" s="244" t="str">
        <f t="shared" si="390"/>
        <v>NO</v>
      </c>
    </row>
    <row r="244" spans="1:96">
      <c r="A244" s="64"/>
      <c r="B244" s="15"/>
      <c r="C244" s="15"/>
      <c r="D244" s="15"/>
      <c r="E244" s="15"/>
      <c r="F244" s="15"/>
      <c r="G244" s="15"/>
      <c r="H244" s="65"/>
      <c r="I244" s="52" t="s">
        <v>13</v>
      </c>
      <c r="J244" s="54">
        <v>0.481811639105098</v>
      </c>
      <c r="K244" s="54">
        <v>0.128612370154749</v>
      </c>
      <c r="L244" s="54">
        <v>0.38957599074015198</v>
      </c>
      <c r="M244" s="54">
        <v>0.38493181516114999</v>
      </c>
      <c r="N244" s="54">
        <v>0.45618560376204598</v>
      </c>
      <c r="O244" s="54">
        <v>0.158882581076803</v>
      </c>
      <c r="P244" s="54">
        <v>9.8764733947906705E-2</v>
      </c>
      <c r="Q244" s="54">
        <v>0.57651978632629397</v>
      </c>
      <c r="R244" s="54">
        <v>0.32471547972579801</v>
      </c>
      <c r="S244" s="54">
        <v>0.69989130936563204</v>
      </c>
      <c r="T244" s="54">
        <v>0.19416632954236299</v>
      </c>
      <c r="U244" s="54">
        <v>0.105942361092003</v>
      </c>
      <c r="V244" s="54">
        <v>0.305761677675773</v>
      </c>
      <c r="W244" s="54">
        <v>0.19169739274942699</v>
      </c>
      <c r="X244" s="54">
        <v>0.50254092957479801</v>
      </c>
      <c r="Y244" s="54">
        <v>0.39657178919567898</v>
      </c>
      <c r="Z244" s="54">
        <v>0.16507325487622601</v>
      </c>
      <c r="AA244" s="54">
        <v>0.43835495592809398</v>
      </c>
      <c r="AB244" s="54">
        <v>0.14923144725833401</v>
      </c>
      <c r="AC244" s="54">
        <v>0.64877313656328495</v>
      </c>
      <c r="AD244" s="54">
        <v>0.20199541617837999</v>
      </c>
      <c r="AE244" s="54">
        <v>0.678270922826823</v>
      </c>
      <c r="AF244" s="54">
        <v>5.3848129875472203E-3</v>
      </c>
      <c r="AG244" s="317">
        <v>0.316344264185629</v>
      </c>
      <c r="AH244" s="220">
        <v>2.8340000000000001</v>
      </c>
      <c r="AI244" s="220">
        <v>5.19</v>
      </c>
      <c r="AJ244" s="221">
        <v>7.6660000000000004</v>
      </c>
      <c r="AK244" s="210">
        <v>3.8889999999999998</v>
      </c>
      <c r="AL244" s="210">
        <v>5.7430000000000003</v>
      </c>
      <c r="AM244" s="210">
        <v>8.6449999999999996</v>
      </c>
      <c r="AN244" s="203"/>
      <c r="AO244" s="203"/>
      <c r="AP244" s="203"/>
      <c r="AQ244" s="203"/>
      <c r="AR244" s="203">
        <f t="shared" ref="AR244:AR252" si="411">$AN$35*0.81818182</f>
        <v>2.9569090974799996</v>
      </c>
      <c r="AS244" s="203">
        <f t="shared" ref="AS244:AS252" si="412">$AN$35</f>
        <v>3.6139999999999999</v>
      </c>
      <c r="AT244" s="203">
        <f t="shared" ref="AT244:AT252" si="413">$AN$35*1.22222222</f>
        <v>4.4171111030799999</v>
      </c>
      <c r="AU244" s="203">
        <f t="shared" ref="AU244:AU252" si="414">$AO$35*0.81818182</f>
        <v>4.3591091005959992</v>
      </c>
      <c r="AV244" s="203">
        <f t="shared" ref="AV244:AV252" si="415">$AO$35</f>
        <v>5.3277999999999999</v>
      </c>
      <c r="AW244" s="203">
        <f t="shared" ref="AW244:AW252" si="416">$AO$35*1.22222222</f>
        <v>6.5117555437159993</v>
      </c>
      <c r="AX244" s="203">
        <f t="shared" ref="AX244:AX252" si="417">$AP$35*0.81818182</f>
        <v>6.8508818334059995</v>
      </c>
      <c r="AY244" s="203">
        <f t="shared" ref="AY244:AY252" si="418">$AP$35</f>
        <v>8.3733000000000004</v>
      </c>
      <c r="AZ244" s="203">
        <f t="shared" ref="AZ244:AZ252" si="419">$AP$35*1.22222222</f>
        <v>10.234033314726</v>
      </c>
      <c r="BB244" s="1" t="str">
        <f t="shared" si="357"/>
        <v>A</v>
      </c>
      <c r="BC244" s="1" t="str">
        <f t="shared" si="358"/>
        <v>NP</v>
      </c>
      <c r="BD244" s="1" t="str">
        <f t="shared" si="359"/>
        <v>NP</v>
      </c>
      <c r="BE244" s="1" t="str">
        <f t="shared" si="360"/>
        <v>NO</v>
      </c>
      <c r="BF244" s="1" t="str">
        <f t="shared" si="361"/>
        <v>NO</v>
      </c>
      <c r="BG244" s="1" t="str">
        <f t="shared" si="362"/>
        <v>YES</v>
      </c>
      <c r="BH244" s="1" t="str">
        <f t="shared" ref="BH244:BH252" si="420">IF(OR(BB244="P",BC244="P",BD244="P"),"NO","YES")</f>
        <v>YES</v>
      </c>
      <c r="BJ244" s="12">
        <v>42</v>
      </c>
      <c r="BK244" s="1" t="str">
        <f t="shared" si="363"/>
        <v>NA</v>
      </c>
      <c r="BL244" s="1" t="str">
        <f t="shared" si="364"/>
        <v>NA</v>
      </c>
      <c r="BM244" s="1" t="str">
        <f t="shared" si="365"/>
        <v>NA</v>
      </c>
      <c r="BN244" s="1" t="str">
        <f t="shared" si="366"/>
        <v>NO</v>
      </c>
      <c r="BO244" s="1" t="str">
        <f t="shared" si="367"/>
        <v>NO</v>
      </c>
      <c r="BP244" s="1" t="str">
        <f t="shared" si="368"/>
        <v>NO</v>
      </c>
      <c r="BQ244" s="1" t="str">
        <f t="shared" si="369"/>
        <v>YES</v>
      </c>
      <c r="BS244" s="1" t="str">
        <f t="shared" si="370"/>
        <v>FP</v>
      </c>
      <c r="BT244" s="1" t="str">
        <f t="shared" si="371"/>
        <v>FP</v>
      </c>
      <c r="BU244" s="1" t="str">
        <f t="shared" si="372"/>
        <v>FP</v>
      </c>
      <c r="BV244" s="1" t="str">
        <f t="shared" si="373"/>
        <v>NO</v>
      </c>
      <c r="BW244" s="1" t="str">
        <f t="shared" si="374"/>
        <v>NO</v>
      </c>
      <c r="BX244" s="1" t="str">
        <f t="shared" si="375"/>
        <v>NO</v>
      </c>
      <c r="BY244" s="244" t="str">
        <f t="shared" si="376"/>
        <v>NO</v>
      </c>
      <c r="BZ244" s="244" t="str">
        <f t="shared" si="377"/>
        <v>NO</v>
      </c>
      <c r="CA244" s="244" t="str">
        <f t="shared" si="378"/>
        <v>NO</v>
      </c>
      <c r="CB244" s="244" t="str">
        <f t="shared" si="379"/>
        <v>NO</v>
      </c>
      <c r="CC244" s="244" t="str">
        <f t="shared" si="380"/>
        <v>YES</v>
      </c>
      <c r="CD244" s="244" t="str">
        <f t="shared" si="352"/>
        <v>YES</v>
      </c>
      <c r="CE244" s="1" t="str">
        <f t="shared" si="353"/>
        <v>NO</v>
      </c>
      <c r="CF244" s="1" t="str">
        <f t="shared" si="354"/>
        <v>NO</v>
      </c>
      <c r="CG244" s="1" t="str">
        <f t="shared" si="355"/>
        <v>NO</v>
      </c>
      <c r="CH244" s="1" t="str">
        <f t="shared" si="356"/>
        <v>YES</v>
      </c>
      <c r="CI244" s="244" t="str">
        <f t="shared" si="381"/>
        <v>NO</v>
      </c>
      <c r="CJ244" s="244" t="str">
        <f t="shared" si="382"/>
        <v>NO</v>
      </c>
      <c r="CK244" s="244" t="str">
        <f t="shared" si="383"/>
        <v>NO</v>
      </c>
      <c r="CL244" s="244" t="str">
        <f t="shared" si="384"/>
        <v>NO</v>
      </c>
      <c r="CM244" s="244" t="str">
        <f t="shared" si="385"/>
        <v>NO</v>
      </c>
      <c r="CN244" s="244" t="str">
        <f t="shared" si="386"/>
        <v>YES</v>
      </c>
      <c r="CO244" s="244" t="str">
        <f t="shared" si="387"/>
        <v>NO</v>
      </c>
      <c r="CP244" s="244" t="str">
        <f t="shared" si="388"/>
        <v>NO</v>
      </c>
      <c r="CQ244" s="244" t="str">
        <f t="shared" si="389"/>
        <v>NO</v>
      </c>
      <c r="CR244" s="244" t="str">
        <f t="shared" si="390"/>
        <v>YES</v>
      </c>
    </row>
    <row r="245" spans="1:96">
      <c r="A245" s="64"/>
      <c r="B245" s="15"/>
      <c r="C245" s="15"/>
      <c r="D245" s="15"/>
      <c r="E245" s="15"/>
      <c r="F245" s="15"/>
      <c r="G245" s="15"/>
      <c r="H245" s="65"/>
      <c r="I245" s="52" t="s">
        <v>14</v>
      </c>
      <c r="J245" s="54">
        <v>0.77830484701562397</v>
      </c>
      <c r="K245" s="54">
        <v>0.10851795128045</v>
      </c>
      <c r="L245" s="54">
        <v>0.11317720170392399</v>
      </c>
      <c r="M245" s="54">
        <v>0.99374556816554704</v>
      </c>
      <c r="N245" s="54">
        <v>4.1525300162854597E-3</v>
      </c>
      <c r="O245" s="54">
        <v>2.1019018181674901E-3</v>
      </c>
      <c r="P245" s="54">
        <v>0.18942596277749499</v>
      </c>
      <c r="Q245" s="54">
        <v>0.132066687797598</v>
      </c>
      <c r="R245" s="54">
        <v>0.67850734942490598</v>
      </c>
      <c r="S245" s="54">
        <v>0.419570807705895</v>
      </c>
      <c r="T245" s="54">
        <v>0.240206376433898</v>
      </c>
      <c r="U245" s="54">
        <v>0.34022281586020497</v>
      </c>
      <c r="V245" s="54">
        <v>0.42967339519819298</v>
      </c>
      <c r="W245" s="54">
        <v>0.20028498765025701</v>
      </c>
      <c r="X245" s="54">
        <v>0.37004161715154898</v>
      </c>
      <c r="Y245" s="54">
        <v>0.935341528871248</v>
      </c>
      <c r="Z245" s="54">
        <v>2.8089087694910898E-2</v>
      </c>
      <c r="AA245" s="54">
        <v>3.6569383433840599E-2</v>
      </c>
      <c r="AB245" s="54">
        <v>0.14494407198412601</v>
      </c>
      <c r="AC245" s="54">
        <v>0.57119854486498101</v>
      </c>
      <c r="AD245" s="54">
        <v>0.28385738315089198</v>
      </c>
      <c r="AE245" s="54">
        <v>0.66164031534930701</v>
      </c>
      <c r="AF245" s="54">
        <v>0.145902935041062</v>
      </c>
      <c r="AG245" s="317">
        <v>0.19245674960963</v>
      </c>
      <c r="AH245" s="220">
        <v>4.181</v>
      </c>
      <c r="AI245" s="220">
        <v>4.5839999999999996</v>
      </c>
      <c r="AJ245" s="221">
        <v>7.9580000000000002</v>
      </c>
      <c r="AK245" s="210">
        <v>4.0640000000000001</v>
      </c>
      <c r="AL245" s="210">
        <v>4.4989999999999997</v>
      </c>
      <c r="AM245" s="210">
        <v>7.8470000000000004</v>
      </c>
      <c r="AN245" s="203"/>
      <c r="AO245" s="203"/>
      <c r="AP245" s="203"/>
      <c r="AQ245" s="203"/>
      <c r="AR245" s="203">
        <f t="shared" si="411"/>
        <v>2.9569090974799996</v>
      </c>
      <c r="AS245" s="203">
        <f t="shared" si="412"/>
        <v>3.6139999999999999</v>
      </c>
      <c r="AT245" s="203">
        <f t="shared" si="413"/>
        <v>4.4171111030799999</v>
      </c>
      <c r="AU245" s="203">
        <f t="shared" si="414"/>
        <v>4.3591091005959992</v>
      </c>
      <c r="AV245" s="203">
        <f t="shared" si="415"/>
        <v>5.3277999999999999</v>
      </c>
      <c r="AW245" s="203">
        <f t="shared" si="416"/>
        <v>6.5117555437159993</v>
      </c>
      <c r="AX245" s="203">
        <f t="shared" si="417"/>
        <v>6.8508818334059995</v>
      </c>
      <c r="AY245" s="203">
        <f t="shared" si="418"/>
        <v>8.3733000000000004</v>
      </c>
      <c r="AZ245" s="203">
        <f t="shared" si="419"/>
        <v>10.234033314726</v>
      </c>
      <c r="BB245" s="1" t="str">
        <f t="shared" si="357"/>
        <v>NA</v>
      </c>
      <c r="BC245" s="1" t="str">
        <f t="shared" si="358"/>
        <v>NP</v>
      </c>
      <c r="BD245" s="1" t="str">
        <f t="shared" si="359"/>
        <v>NP</v>
      </c>
      <c r="BE245" s="1" t="str">
        <f t="shared" si="360"/>
        <v>NO</v>
      </c>
      <c r="BF245" s="1" t="str">
        <f t="shared" si="361"/>
        <v>NO</v>
      </c>
      <c r="BG245" s="1" t="str">
        <f t="shared" si="362"/>
        <v>NO</v>
      </c>
      <c r="BH245" s="1" t="str">
        <f t="shared" si="420"/>
        <v>YES</v>
      </c>
      <c r="BJ245" s="12">
        <v>17</v>
      </c>
      <c r="BK245" s="1" t="str">
        <f t="shared" si="363"/>
        <v>NA</v>
      </c>
      <c r="BL245" s="1" t="str">
        <f t="shared" si="364"/>
        <v>NP</v>
      </c>
      <c r="BM245" s="1" t="str">
        <f t="shared" si="365"/>
        <v>NP</v>
      </c>
      <c r="BN245" s="1" t="str">
        <f t="shared" si="366"/>
        <v>NO</v>
      </c>
      <c r="BO245" s="1" t="str">
        <f t="shared" si="367"/>
        <v>NO</v>
      </c>
      <c r="BP245" s="1" t="str">
        <f t="shared" si="368"/>
        <v>NO</v>
      </c>
      <c r="BQ245" s="1" t="str">
        <f t="shared" si="369"/>
        <v>YES</v>
      </c>
      <c r="BS245" s="1" t="str">
        <f t="shared" si="370"/>
        <v>TN</v>
      </c>
      <c r="BT245" s="1" t="str">
        <f t="shared" si="371"/>
        <v>TP</v>
      </c>
      <c r="BU245" s="1" t="str">
        <f t="shared" si="372"/>
        <v>TP</v>
      </c>
      <c r="BV245" s="1" t="str">
        <f t="shared" si="373"/>
        <v>NO</v>
      </c>
      <c r="BW245" s="1" t="str">
        <f t="shared" si="374"/>
        <v>YES</v>
      </c>
      <c r="BX245" s="1" t="str">
        <f t="shared" si="375"/>
        <v>YES</v>
      </c>
      <c r="BY245" s="244" t="str">
        <f t="shared" si="376"/>
        <v>YES</v>
      </c>
      <c r="BZ245" s="244" t="str">
        <f t="shared" si="377"/>
        <v>NO</v>
      </c>
      <c r="CA245" s="244" t="str">
        <f t="shared" si="378"/>
        <v>NO</v>
      </c>
      <c r="CB245" s="244" t="str">
        <f t="shared" si="379"/>
        <v>NO</v>
      </c>
      <c r="CC245" s="244" t="str">
        <f t="shared" si="380"/>
        <v>NO</v>
      </c>
      <c r="CD245" s="244" t="str">
        <f t="shared" si="352"/>
        <v>NO</v>
      </c>
      <c r="CE245" s="1" t="str">
        <f t="shared" si="353"/>
        <v>NO</v>
      </c>
      <c r="CF245" s="1" t="str">
        <f t="shared" si="354"/>
        <v>NO</v>
      </c>
      <c r="CG245" s="1" t="str">
        <f t="shared" si="355"/>
        <v>NO</v>
      </c>
      <c r="CH245" s="1" t="str">
        <f t="shared" si="356"/>
        <v>NO</v>
      </c>
      <c r="CI245" s="244" t="str">
        <f t="shared" si="381"/>
        <v>NO</v>
      </c>
      <c r="CJ245" s="244" t="str">
        <f t="shared" si="382"/>
        <v>NO</v>
      </c>
      <c r="CK245" s="244" t="str">
        <f t="shared" si="383"/>
        <v>NO</v>
      </c>
      <c r="CL245" s="244" t="str">
        <f t="shared" si="384"/>
        <v>NO</v>
      </c>
      <c r="CM245" s="244" t="str">
        <f t="shared" si="385"/>
        <v>NO</v>
      </c>
      <c r="CN245" s="244" t="str">
        <f t="shared" si="386"/>
        <v>NO</v>
      </c>
      <c r="CO245" s="244" t="str">
        <f t="shared" si="387"/>
        <v>NO</v>
      </c>
      <c r="CP245" s="244" t="str">
        <f t="shared" si="388"/>
        <v>NO</v>
      </c>
      <c r="CQ245" s="244" t="str">
        <f t="shared" si="389"/>
        <v>NO</v>
      </c>
      <c r="CR245" s="244" t="str">
        <f t="shared" si="390"/>
        <v>NO</v>
      </c>
    </row>
    <row r="246" spans="1:96">
      <c r="A246" s="64"/>
      <c r="B246" s="15"/>
      <c r="C246" s="15"/>
      <c r="D246" s="15"/>
      <c r="E246" s="15"/>
      <c r="F246" s="15"/>
      <c r="G246" s="15"/>
      <c r="H246" s="65"/>
      <c r="I246" s="52" t="s">
        <v>15</v>
      </c>
      <c r="J246" s="54">
        <v>0.872194505038415</v>
      </c>
      <c r="K246" s="54">
        <v>7.46104661866651E-2</v>
      </c>
      <c r="L246" s="54">
        <v>5.3195028774919398E-2</v>
      </c>
      <c r="M246" s="54">
        <v>0.15241255939277801</v>
      </c>
      <c r="N246" s="54">
        <v>0.17647100959530601</v>
      </c>
      <c r="O246" s="54">
        <v>0.67111643101191398</v>
      </c>
      <c r="P246" s="54">
        <v>0.64421748343618901</v>
      </c>
      <c r="Q246" s="54">
        <v>0.28509332842027002</v>
      </c>
      <c r="R246" s="54">
        <v>7.0689188143540194E-2</v>
      </c>
      <c r="S246" s="54">
        <v>2.25255722134679E-2</v>
      </c>
      <c r="T246" s="54">
        <v>0.48502771252293198</v>
      </c>
      <c r="U246" s="54">
        <v>0.49244671526359901</v>
      </c>
      <c r="V246" s="54">
        <v>0.112208578570322</v>
      </c>
      <c r="W246" s="54">
        <v>0.15552920953152199</v>
      </c>
      <c r="X246" s="54">
        <v>0.73226221189815499</v>
      </c>
      <c r="Y246" s="54">
        <v>6.34371418070247E-2</v>
      </c>
      <c r="Z246" s="54">
        <v>0.20254321157133201</v>
      </c>
      <c r="AA246" s="54">
        <v>0.73401964662164199</v>
      </c>
      <c r="AB246" s="54">
        <v>0.80302195756691896</v>
      </c>
      <c r="AC246" s="54">
        <v>0.120622593133122</v>
      </c>
      <c r="AD246" s="54">
        <v>7.6355449299957995E-2</v>
      </c>
      <c r="AE246" s="54">
        <v>0.58628763893243496</v>
      </c>
      <c r="AF246" s="54">
        <v>0.327416230563774</v>
      </c>
      <c r="AG246" s="317">
        <v>8.6296130503789995E-2</v>
      </c>
      <c r="AH246" s="220">
        <v>3.181</v>
      </c>
      <c r="AI246" s="220">
        <v>6.04</v>
      </c>
      <c r="AJ246" s="221">
        <v>7.343</v>
      </c>
      <c r="AK246" s="210">
        <v>4.5</v>
      </c>
      <c r="AL246" s="210">
        <v>6.9989999999999997</v>
      </c>
      <c r="AM246" s="210">
        <v>9.2479999999999993</v>
      </c>
      <c r="AN246" s="203"/>
      <c r="AO246" s="203"/>
      <c r="AP246" s="203"/>
      <c r="AQ246" s="203"/>
      <c r="AR246" s="203">
        <f t="shared" si="411"/>
        <v>2.9569090974799996</v>
      </c>
      <c r="AS246" s="203">
        <f t="shared" si="412"/>
        <v>3.6139999999999999</v>
      </c>
      <c r="AT246" s="203">
        <f t="shared" si="413"/>
        <v>4.4171111030799999</v>
      </c>
      <c r="AU246" s="203">
        <f t="shared" si="414"/>
        <v>4.3591091005959992</v>
      </c>
      <c r="AV246" s="203">
        <f t="shared" si="415"/>
        <v>5.3277999999999999</v>
      </c>
      <c r="AW246" s="203">
        <f t="shared" si="416"/>
        <v>6.5117555437159993</v>
      </c>
      <c r="AX246" s="203">
        <f t="shared" si="417"/>
        <v>6.8508818334059995</v>
      </c>
      <c r="AY246" s="203">
        <f t="shared" si="418"/>
        <v>8.3733000000000004</v>
      </c>
      <c r="AZ246" s="203">
        <f t="shared" si="419"/>
        <v>10.234033314726</v>
      </c>
      <c r="BB246" s="1" t="str">
        <f t="shared" si="357"/>
        <v>NP</v>
      </c>
      <c r="BC246" s="1" t="str">
        <f t="shared" si="358"/>
        <v>NA</v>
      </c>
      <c r="BD246" s="1" t="str">
        <f t="shared" si="359"/>
        <v>NP</v>
      </c>
      <c r="BE246" s="1" t="str">
        <f t="shared" si="360"/>
        <v>NO</v>
      </c>
      <c r="BF246" s="1" t="str">
        <f t="shared" si="361"/>
        <v>NO</v>
      </c>
      <c r="BG246" s="1" t="str">
        <f t="shared" si="362"/>
        <v>NO</v>
      </c>
      <c r="BH246" s="1" t="str">
        <f t="shared" si="420"/>
        <v>YES</v>
      </c>
      <c r="BJ246" s="12">
        <v>30</v>
      </c>
      <c r="BK246" s="1" t="str">
        <f t="shared" si="363"/>
        <v>P</v>
      </c>
      <c r="BL246" s="1" t="str">
        <f t="shared" si="364"/>
        <v>P</v>
      </c>
      <c r="BM246" s="1" t="str">
        <f t="shared" si="365"/>
        <v>NA</v>
      </c>
      <c r="BN246" s="1" t="str">
        <f t="shared" si="366"/>
        <v>NO</v>
      </c>
      <c r="BO246" s="1" t="str">
        <f t="shared" si="367"/>
        <v>NO</v>
      </c>
      <c r="BP246" s="1" t="str">
        <f t="shared" si="368"/>
        <v>NO</v>
      </c>
      <c r="BQ246" s="1" t="str">
        <f t="shared" si="369"/>
        <v>NO</v>
      </c>
      <c r="BS246" s="1" t="str">
        <f t="shared" si="370"/>
        <v>FP</v>
      </c>
      <c r="BT246" s="1" t="str">
        <f t="shared" si="371"/>
        <v>TN</v>
      </c>
      <c r="BU246" s="1" t="str">
        <f t="shared" si="372"/>
        <v>FP</v>
      </c>
      <c r="BV246" s="1" t="str">
        <f t="shared" si="373"/>
        <v>NO</v>
      </c>
      <c r="BW246" s="1" t="str">
        <f t="shared" si="374"/>
        <v>NO</v>
      </c>
      <c r="BX246" s="1" t="str">
        <f t="shared" si="375"/>
        <v>NO</v>
      </c>
      <c r="BY246" s="244" t="str">
        <f t="shared" si="376"/>
        <v>YES</v>
      </c>
      <c r="BZ246" s="244" t="str">
        <f t="shared" si="377"/>
        <v>NO</v>
      </c>
      <c r="CA246" s="244" t="str">
        <f t="shared" si="378"/>
        <v>NO</v>
      </c>
      <c r="CB246" s="244" t="str">
        <f t="shared" si="379"/>
        <v>NO</v>
      </c>
      <c r="CC246" s="244" t="str">
        <f t="shared" si="380"/>
        <v>NO</v>
      </c>
      <c r="CD246" s="244" t="str">
        <f t="shared" si="352"/>
        <v>YES</v>
      </c>
      <c r="CE246" s="1" t="str">
        <f t="shared" si="353"/>
        <v>NO</v>
      </c>
      <c r="CF246" s="1" t="str">
        <f t="shared" si="354"/>
        <v>NO</v>
      </c>
      <c r="CG246" s="1" t="str">
        <f t="shared" si="355"/>
        <v>NO</v>
      </c>
      <c r="CH246" s="1" t="str">
        <f t="shared" si="356"/>
        <v>YES</v>
      </c>
      <c r="CI246" s="244" t="str">
        <f t="shared" si="381"/>
        <v>NO</v>
      </c>
      <c r="CJ246" s="244" t="str">
        <f t="shared" si="382"/>
        <v>NO</v>
      </c>
      <c r="CK246" s="244" t="str">
        <f t="shared" si="383"/>
        <v>NO</v>
      </c>
      <c r="CL246" s="244" t="str">
        <f t="shared" si="384"/>
        <v>NO</v>
      </c>
      <c r="CM246" s="244" t="str">
        <f t="shared" si="385"/>
        <v>NO</v>
      </c>
      <c r="CN246" s="244" t="str">
        <f t="shared" si="386"/>
        <v>YES</v>
      </c>
      <c r="CO246" s="244" t="str">
        <f t="shared" si="387"/>
        <v>NO</v>
      </c>
      <c r="CP246" s="244" t="str">
        <f t="shared" si="388"/>
        <v>NO</v>
      </c>
      <c r="CQ246" s="244" t="str">
        <f t="shared" si="389"/>
        <v>NO</v>
      </c>
      <c r="CR246" s="244" t="str">
        <f t="shared" si="390"/>
        <v>YES</v>
      </c>
    </row>
    <row r="247" spans="1:96">
      <c r="A247" s="64"/>
      <c r="B247" s="15"/>
      <c r="C247" s="15"/>
      <c r="D247" s="15"/>
      <c r="E247" s="15"/>
      <c r="F247" s="15"/>
      <c r="G247" s="15"/>
      <c r="H247" s="65"/>
      <c r="I247" s="52" t="s">
        <v>16</v>
      </c>
      <c r="J247" s="54">
        <v>0.97681374540083499</v>
      </c>
      <c r="K247" s="54">
        <v>1.1277712242401899E-2</v>
      </c>
      <c r="L247" s="54">
        <v>1.1908542356763E-2</v>
      </c>
      <c r="M247" s="54">
        <v>0.30053347182726198</v>
      </c>
      <c r="N247" s="54">
        <v>0.66810485296336497</v>
      </c>
      <c r="O247" s="54">
        <v>3.1361675209372601E-2</v>
      </c>
      <c r="P247" s="54">
        <v>0.48901586002300801</v>
      </c>
      <c r="Q247" s="54">
        <v>0.43308177762077799</v>
      </c>
      <c r="R247" s="54">
        <v>7.7902362356213006E-2</v>
      </c>
      <c r="S247" s="54">
        <v>0.45925843957540402</v>
      </c>
      <c r="T247" s="54">
        <v>0.25206933921624203</v>
      </c>
      <c r="U247" s="54">
        <v>0.28867222120835201</v>
      </c>
      <c r="V247" s="54">
        <v>0.55823547499058801</v>
      </c>
      <c r="W247" s="54">
        <v>0.25644444585416398</v>
      </c>
      <c r="X247" s="54">
        <v>0.18532007915524601</v>
      </c>
      <c r="Y247" s="54">
        <v>0.35890508878240601</v>
      </c>
      <c r="Z247" s="54">
        <v>0.222936376306759</v>
      </c>
      <c r="AA247" s="54">
        <v>0.41815853491083399</v>
      </c>
      <c r="AB247" s="54">
        <v>0.25280736294478701</v>
      </c>
      <c r="AC247" s="54">
        <v>0.27965787069079701</v>
      </c>
      <c r="AD247" s="54">
        <v>0.46753476636441399</v>
      </c>
      <c r="AE247" s="54">
        <v>0.192263056438845</v>
      </c>
      <c r="AF247" s="54">
        <v>0.64587727075067203</v>
      </c>
      <c r="AG247" s="317">
        <v>0.161859672810482</v>
      </c>
      <c r="AH247" s="220">
        <v>3.3980000000000001</v>
      </c>
      <c r="AI247" s="220">
        <v>5.1020000000000003</v>
      </c>
      <c r="AJ247" s="221">
        <v>8.407</v>
      </c>
      <c r="AK247" s="210">
        <v>3.5409999999999999</v>
      </c>
      <c r="AL247" s="210">
        <v>5.3319999999999999</v>
      </c>
      <c r="AM247" s="210">
        <v>8.609</v>
      </c>
      <c r="AN247" s="203"/>
      <c r="AO247" s="203"/>
      <c r="AP247" s="203"/>
      <c r="AQ247" s="203"/>
      <c r="AR247" s="203">
        <f t="shared" si="411"/>
        <v>2.9569090974799996</v>
      </c>
      <c r="AS247" s="203">
        <f t="shared" si="412"/>
        <v>3.6139999999999999</v>
      </c>
      <c r="AT247" s="203">
        <f t="shared" si="413"/>
        <v>4.4171111030799999</v>
      </c>
      <c r="AU247" s="203">
        <f t="shared" si="414"/>
        <v>4.3591091005959992</v>
      </c>
      <c r="AV247" s="203">
        <f t="shared" si="415"/>
        <v>5.3277999999999999</v>
      </c>
      <c r="AW247" s="203">
        <f t="shared" si="416"/>
        <v>6.5117555437159993</v>
      </c>
      <c r="AX247" s="203">
        <f t="shared" si="417"/>
        <v>6.8508818334059995</v>
      </c>
      <c r="AY247" s="203">
        <f t="shared" si="418"/>
        <v>8.3733000000000004</v>
      </c>
      <c r="AZ247" s="203">
        <f t="shared" si="419"/>
        <v>10.234033314726</v>
      </c>
      <c r="BB247" s="1" t="str">
        <f t="shared" si="357"/>
        <v>NP</v>
      </c>
      <c r="BC247" s="1" t="str">
        <f t="shared" si="358"/>
        <v>NP</v>
      </c>
      <c r="BD247" s="1" t="str">
        <f t="shared" si="359"/>
        <v>NA</v>
      </c>
      <c r="BE247" s="1" t="str">
        <f t="shared" si="360"/>
        <v>NO</v>
      </c>
      <c r="BF247" s="1" t="str">
        <f t="shared" si="361"/>
        <v>NO</v>
      </c>
      <c r="BG247" s="1" t="str">
        <f t="shared" si="362"/>
        <v>NO</v>
      </c>
      <c r="BH247" s="1" t="str">
        <f t="shared" si="420"/>
        <v>YES</v>
      </c>
      <c r="BJ247" s="12">
        <v>59</v>
      </c>
      <c r="BK247" s="1" t="str">
        <f t="shared" si="363"/>
        <v>NP</v>
      </c>
      <c r="BL247" s="1" t="str">
        <f t="shared" si="364"/>
        <v>NA</v>
      </c>
      <c r="BM247" s="1" t="str">
        <f t="shared" si="365"/>
        <v>NA</v>
      </c>
      <c r="BN247" s="1" t="str">
        <f t="shared" si="366"/>
        <v>NO</v>
      </c>
      <c r="BO247" s="1" t="str">
        <f t="shared" si="367"/>
        <v>NO</v>
      </c>
      <c r="BP247" s="1" t="str">
        <f t="shared" si="368"/>
        <v>NO</v>
      </c>
      <c r="BQ247" s="1" t="str">
        <f t="shared" si="369"/>
        <v>YES</v>
      </c>
      <c r="BS247" s="1" t="str">
        <f t="shared" si="370"/>
        <v>TP</v>
      </c>
      <c r="BT247" s="1" t="str">
        <f t="shared" si="371"/>
        <v>FP</v>
      </c>
      <c r="BU247" s="1" t="str">
        <f t="shared" si="372"/>
        <v>TN</v>
      </c>
      <c r="BV247" s="1" t="str">
        <f t="shared" si="373"/>
        <v>NO</v>
      </c>
      <c r="BW247" s="1" t="str">
        <f t="shared" si="374"/>
        <v>NO</v>
      </c>
      <c r="BX247" s="1" t="str">
        <f t="shared" si="375"/>
        <v>YES</v>
      </c>
      <c r="BY247" s="244" t="str">
        <f t="shared" si="376"/>
        <v>YES</v>
      </c>
      <c r="BZ247" s="244" t="str">
        <f t="shared" si="377"/>
        <v>NO</v>
      </c>
      <c r="CA247" s="244" t="str">
        <f t="shared" si="378"/>
        <v>NO</v>
      </c>
      <c r="CB247" s="244" t="str">
        <f t="shared" si="379"/>
        <v>NO</v>
      </c>
      <c r="CC247" s="244" t="str">
        <f t="shared" si="380"/>
        <v>NO</v>
      </c>
      <c r="CD247" s="244" t="str">
        <f t="shared" si="352"/>
        <v>YES</v>
      </c>
      <c r="CE247" s="1" t="str">
        <f t="shared" si="353"/>
        <v>NO</v>
      </c>
      <c r="CF247" s="1" t="str">
        <f t="shared" si="354"/>
        <v>NO</v>
      </c>
      <c r="CG247" s="1" t="str">
        <f t="shared" si="355"/>
        <v>NO</v>
      </c>
      <c r="CH247" s="1" t="str">
        <f t="shared" si="356"/>
        <v>YES</v>
      </c>
      <c r="CI247" s="244" t="str">
        <f t="shared" si="381"/>
        <v>NO</v>
      </c>
      <c r="CJ247" s="244" t="str">
        <f t="shared" si="382"/>
        <v>NO</v>
      </c>
      <c r="CK247" s="244" t="str">
        <f t="shared" si="383"/>
        <v>NO</v>
      </c>
      <c r="CL247" s="244" t="str">
        <f t="shared" si="384"/>
        <v>NO</v>
      </c>
      <c r="CM247" s="244" t="str">
        <f t="shared" si="385"/>
        <v>NO</v>
      </c>
      <c r="CN247" s="244" t="str">
        <f t="shared" si="386"/>
        <v>YES</v>
      </c>
      <c r="CO247" s="244" t="str">
        <f t="shared" si="387"/>
        <v>NO</v>
      </c>
      <c r="CP247" s="244" t="str">
        <f t="shared" si="388"/>
        <v>NO</v>
      </c>
      <c r="CQ247" s="244" t="str">
        <f t="shared" si="389"/>
        <v>NO</v>
      </c>
      <c r="CR247" s="244" t="str">
        <f t="shared" si="390"/>
        <v>YES</v>
      </c>
    </row>
    <row r="248" spans="1:96">
      <c r="A248" s="64"/>
      <c r="B248" s="15"/>
      <c r="C248" s="15"/>
      <c r="D248" s="15"/>
      <c r="E248" s="15"/>
      <c r="F248" s="15"/>
      <c r="G248" s="15"/>
      <c r="H248" s="65"/>
      <c r="I248" s="52" t="s">
        <v>17</v>
      </c>
      <c r="J248" s="54">
        <v>0.77830484701562397</v>
      </c>
      <c r="K248" s="54">
        <v>0.10851795128045</v>
      </c>
      <c r="L248" s="54">
        <v>0.11317720170392399</v>
      </c>
      <c r="M248" s="54">
        <v>0.99374556816554704</v>
      </c>
      <c r="N248" s="54">
        <v>4.1525300162854597E-3</v>
      </c>
      <c r="O248" s="54">
        <v>2.1019018181674901E-3</v>
      </c>
      <c r="P248" s="54">
        <v>0.18942596277749499</v>
      </c>
      <c r="Q248" s="54">
        <v>0.132066687797598</v>
      </c>
      <c r="R248" s="54">
        <v>0.67850734942490598</v>
      </c>
      <c r="S248" s="54">
        <v>0.419570807705895</v>
      </c>
      <c r="T248" s="54">
        <v>0.240206376433898</v>
      </c>
      <c r="U248" s="54">
        <v>0.34022281586020497</v>
      </c>
      <c r="V248" s="54">
        <v>0.42967339519819298</v>
      </c>
      <c r="W248" s="54">
        <v>0.20028498765025701</v>
      </c>
      <c r="X248" s="54">
        <v>0.37004161715154898</v>
      </c>
      <c r="Y248" s="54">
        <v>0.935341528871248</v>
      </c>
      <c r="Z248" s="54">
        <v>2.8089087694910898E-2</v>
      </c>
      <c r="AA248" s="54">
        <v>3.6569383433840599E-2</v>
      </c>
      <c r="AB248" s="54">
        <v>0.14494407198412601</v>
      </c>
      <c r="AC248" s="54">
        <v>0.57119854486498101</v>
      </c>
      <c r="AD248" s="54">
        <v>0.28385738315089198</v>
      </c>
      <c r="AE248" s="54">
        <v>0.66164031534930701</v>
      </c>
      <c r="AF248" s="54">
        <v>0.145902935041062</v>
      </c>
      <c r="AG248" s="317">
        <v>0.19245674960963</v>
      </c>
      <c r="AH248" s="220">
        <v>4.1459999999999999</v>
      </c>
      <c r="AI248" s="220">
        <v>4.5970000000000004</v>
      </c>
      <c r="AJ248" s="221">
        <v>7.9640000000000004</v>
      </c>
      <c r="AK248" s="210">
        <v>4.0999999999999996</v>
      </c>
      <c r="AL248" s="210">
        <v>4.5350000000000001</v>
      </c>
      <c r="AM248" s="210">
        <v>7.899</v>
      </c>
      <c r="AN248" s="203"/>
      <c r="AO248" s="203"/>
      <c r="AP248" s="203"/>
      <c r="AQ248" s="203"/>
      <c r="AR248" s="203">
        <f t="shared" si="411"/>
        <v>2.9569090974799996</v>
      </c>
      <c r="AS248" s="203">
        <f t="shared" si="412"/>
        <v>3.6139999999999999</v>
      </c>
      <c r="AT248" s="203">
        <f t="shared" si="413"/>
        <v>4.4171111030799999</v>
      </c>
      <c r="AU248" s="203">
        <f t="shared" si="414"/>
        <v>4.3591091005959992</v>
      </c>
      <c r="AV248" s="203">
        <f t="shared" si="415"/>
        <v>5.3277999999999999</v>
      </c>
      <c r="AW248" s="203">
        <f t="shared" si="416"/>
        <v>6.5117555437159993</v>
      </c>
      <c r="AX248" s="203">
        <f t="shared" si="417"/>
        <v>6.8508818334059995</v>
      </c>
      <c r="AY248" s="203">
        <f t="shared" si="418"/>
        <v>8.3733000000000004</v>
      </c>
      <c r="AZ248" s="203">
        <f t="shared" si="419"/>
        <v>10.234033314726</v>
      </c>
      <c r="BB248" s="1" t="str">
        <f t="shared" si="357"/>
        <v>NA</v>
      </c>
      <c r="BC248" s="1" t="str">
        <f t="shared" si="358"/>
        <v>NP</v>
      </c>
      <c r="BD248" s="1" t="str">
        <f t="shared" si="359"/>
        <v>NP</v>
      </c>
      <c r="BE248" s="1" t="str">
        <f t="shared" si="360"/>
        <v>NO</v>
      </c>
      <c r="BF248" s="1" t="str">
        <f t="shared" si="361"/>
        <v>NO</v>
      </c>
      <c r="BG248" s="1" t="str">
        <f t="shared" si="362"/>
        <v>NO</v>
      </c>
      <c r="BH248" s="1" t="str">
        <f t="shared" si="420"/>
        <v>YES</v>
      </c>
      <c r="BJ248" s="12">
        <v>61</v>
      </c>
      <c r="BK248" s="1" t="str">
        <f t="shared" si="363"/>
        <v>NA</v>
      </c>
      <c r="BL248" s="1" t="str">
        <f t="shared" si="364"/>
        <v>NP</v>
      </c>
      <c r="BM248" s="1" t="str">
        <f t="shared" si="365"/>
        <v>NP</v>
      </c>
      <c r="BN248" s="1" t="str">
        <f t="shared" si="366"/>
        <v>NO</v>
      </c>
      <c r="BO248" s="1" t="str">
        <f t="shared" si="367"/>
        <v>NO</v>
      </c>
      <c r="BP248" s="1" t="str">
        <f t="shared" si="368"/>
        <v>NO</v>
      </c>
      <c r="BQ248" s="1" t="str">
        <f t="shared" si="369"/>
        <v>YES</v>
      </c>
      <c r="BS248" s="1" t="str">
        <f t="shared" si="370"/>
        <v>TN</v>
      </c>
      <c r="BT248" s="1" t="str">
        <f t="shared" si="371"/>
        <v>TP</v>
      </c>
      <c r="BU248" s="1" t="str">
        <f t="shared" si="372"/>
        <v>TP</v>
      </c>
      <c r="BV248" s="1" t="str">
        <f t="shared" si="373"/>
        <v>NO</v>
      </c>
      <c r="BW248" s="1" t="str">
        <f t="shared" si="374"/>
        <v>YES</v>
      </c>
      <c r="BX248" s="1" t="str">
        <f t="shared" si="375"/>
        <v>YES</v>
      </c>
      <c r="BY248" s="244" t="str">
        <f t="shared" si="376"/>
        <v>YES</v>
      </c>
      <c r="BZ248" s="244" t="str">
        <f t="shared" si="377"/>
        <v>NO</v>
      </c>
      <c r="CA248" s="244" t="str">
        <f t="shared" si="378"/>
        <v>NO</v>
      </c>
      <c r="CB248" s="244" t="str">
        <f t="shared" si="379"/>
        <v>NO</v>
      </c>
      <c r="CC248" s="244" t="str">
        <f t="shared" si="380"/>
        <v>NO</v>
      </c>
      <c r="CD248" s="244" t="str">
        <f t="shared" si="352"/>
        <v>NO</v>
      </c>
      <c r="CE248" s="1" t="str">
        <f t="shared" si="353"/>
        <v>NO</v>
      </c>
      <c r="CF248" s="1" t="str">
        <f t="shared" si="354"/>
        <v>NO</v>
      </c>
      <c r="CG248" s="1" t="str">
        <f t="shared" si="355"/>
        <v>NO</v>
      </c>
      <c r="CH248" s="1" t="str">
        <f t="shared" si="356"/>
        <v>NO</v>
      </c>
      <c r="CI248" s="244" t="str">
        <f t="shared" si="381"/>
        <v>NO</v>
      </c>
      <c r="CJ248" s="244" t="str">
        <f t="shared" si="382"/>
        <v>NO</v>
      </c>
      <c r="CK248" s="244" t="str">
        <f t="shared" si="383"/>
        <v>NO</v>
      </c>
      <c r="CL248" s="244" t="str">
        <f t="shared" si="384"/>
        <v>NO</v>
      </c>
      <c r="CM248" s="244" t="str">
        <f t="shared" si="385"/>
        <v>NO</v>
      </c>
      <c r="CN248" s="244" t="str">
        <f t="shared" si="386"/>
        <v>NO</v>
      </c>
      <c r="CO248" s="244" t="str">
        <f t="shared" si="387"/>
        <v>NO</v>
      </c>
      <c r="CP248" s="244" t="str">
        <f t="shared" si="388"/>
        <v>NO</v>
      </c>
      <c r="CQ248" s="244" t="str">
        <f t="shared" si="389"/>
        <v>NO</v>
      </c>
      <c r="CR248" s="244" t="str">
        <f t="shared" si="390"/>
        <v>NO</v>
      </c>
    </row>
    <row r="249" spans="1:96">
      <c r="A249" s="64"/>
      <c r="B249" s="15"/>
      <c r="C249" s="15"/>
      <c r="D249" s="15"/>
      <c r="E249" s="15"/>
      <c r="F249" s="15"/>
      <c r="G249" s="15"/>
      <c r="H249" s="65"/>
      <c r="I249" s="52" t="s">
        <v>18</v>
      </c>
      <c r="J249" s="54">
        <v>0.481811639105098</v>
      </c>
      <c r="K249" s="54">
        <v>0.128612370154749</v>
      </c>
      <c r="L249" s="54">
        <v>0.38957599074015198</v>
      </c>
      <c r="M249" s="54">
        <v>0.38493181516114999</v>
      </c>
      <c r="N249" s="54">
        <v>0.45618560376204598</v>
      </c>
      <c r="O249" s="54">
        <v>0.158882581076803</v>
      </c>
      <c r="P249" s="54">
        <v>9.8764733947906705E-2</v>
      </c>
      <c r="Q249" s="54">
        <v>0.57651978632629397</v>
      </c>
      <c r="R249" s="54">
        <v>0.32471547972579801</v>
      </c>
      <c r="S249" s="54">
        <v>0.419570807705895</v>
      </c>
      <c r="T249" s="54">
        <v>0.240206376433898</v>
      </c>
      <c r="U249" s="54">
        <v>0.34022281586020497</v>
      </c>
      <c r="V249" s="54">
        <v>0.42967339519819298</v>
      </c>
      <c r="W249" s="54">
        <v>0.20028498765025701</v>
      </c>
      <c r="X249" s="54">
        <v>0.37004161715154898</v>
      </c>
      <c r="Y249" s="54">
        <v>0.935341528871248</v>
      </c>
      <c r="Z249" s="54">
        <v>2.8089087694910898E-2</v>
      </c>
      <c r="AA249" s="54">
        <v>3.6569383433840599E-2</v>
      </c>
      <c r="AB249" s="54">
        <v>0.14494407198412601</v>
      </c>
      <c r="AC249" s="54">
        <v>0.57119854486498101</v>
      </c>
      <c r="AD249" s="54">
        <v>0.28385738315089198</v>
      </c>
      <c r="AE249" s="54">
        <v>0.66164031534930701</v>
      </c>
      <c r="AF249" s="54">
        <v>0.145902935041062</v>
      </c>
      <c r="AG249" s="317">
        <v>0.19245674960963</v>
      </c>
      <c r="AH249" s="220">
        <v>3.7109999999999999</v>
      </c>
      <c r="AI249" s="220">
        <v>4.1239999999999997</v>
      </c>
      <c r="AJ249" s="221">
        <v>8.0220000000000002</v>
      </c>
      <c r="AK249" s="210">
        <v>4.0620000000000003</v>
      </c>
      <c r="AL249" s="210">
        <v>4.83</v>
      </c>
      <c r="AM249" s="210">
        <v>8.4309999999999992</v>
      </c>
      <c r="AN249" s="203"/>
      <c r="AO249" s="203"/>
      <c r="AP249" s="203"/>
      <c r="AQ249" s="203"/>
      <c r="AR249" s="203">
        <f t="shared" si="411"/>
        <v>2.9569090974799996</v>
      </c>
      <c r="AS249" s="203">
        <f t="shared" si="412"/>
        <v>3.6139999999999999</v>
      </c>
      <c r="AT249" s="203">
        <f t="shared" si="413"/>
        <v>4.4171111030799999</v>
      </c>
      <c r="AU249" s="203">
        <f t="shared" si="414"/>
        <v>4.3591091005959992</v>
      </c>
      <c r="AV249" s="203">
        <f t="shared" si="415"/>
        <v>5.3277999999999999</v>
      </c>
      <c r="AW249" s="203">
        <f t="shared" si="416"/>
        <v>6.5117555437159993</v>
      </c>
      <c r="AX249" s="203">
        <f t="shared" si="417"/>
        <v>6.8508818334059995</v>
      </c>
      <c r="AY249" s="203">
        <f t="shared" si="418"/>
        <v>8.3733000000000004</v>
      </c>
      <c r="AZ249" s="203">
        <f t="shared" si="419"/>
        <v>10.234033314726</v>
      </c>
      <c r="BB249" s="1" t="str">
        <f t="shared" si="357"/>
        <v>NA</v>
      </c>
      <c r="BC249" s="1" t="str">
        <f t="shared" si="358"/>
        <v>A</v>
      </c>
      <c r="BD249" s="1" t="str">
        <f t="shared" si="359"/>
        <v>NP</v>
      </c>
      <c r="BE249" s="1" t="str">
        <f t="shared" si="360"/>
        <v>NO</v>
      </c>
      <c r="BF249" s="1" t="str">
        <f t="shared" si="361"/>
        <v>NO</v>
      </c>
      <c r="BG249" s="1" t="str">
        <f t="shared" si="362"/>
        <v>YES</v>
      </c>
      <c r="BH249" s="1" t="str">
        <f t="shared" si="420"/>
        <v>YES</v>
      </c>
      <c r="BJ249" s="12">
        <v>62</v>
      </c>
      <c r="BK249" s="1" t="str">
        <f t="shared" si="363"/>
        <v>NA</v>
      </c>
      <c r="BL249" s="1" t="str">
        <f t="shared" si="364"/>
        <v>NP</v>
      </c>
      <c r="BM249" s="1" t="str">
        <f t="shared" si="365"/>
        <v>NA</v>
      </c>
      <c r="BN249" s="1" t="str">
        <f t="shared" si="366"/>
        <v>NO</v>
      </c>
      <c r="BO249" s="1" t="str">
        <f t="shared" si="367"/>
        <v>NO</v>
      </c>
      <c r="BP249" s="1" t="str">
        <f t="shared" si="368"/>
        <v>NO</v>
      </c>
      <c r="BQ249" s="1" t="str">
        <f t="shared" si="369"/>
        <v>YES</v>
      </c>
      <c r="BS249" s="1" t="str">
        <f t="shared" si="370"/>
        <v>TN</v>
      </c>
      <c r="BT249" s="1" t="str">
        <f t="shared" si="371"/>
        <v>TP</v>
      </c>
      <c r="BU249" s="1" t="str">
        <f t="shared" si="372"/>
        <v>FP</v>
      </c>
      <c r="BV249" s="1" t="str">
        <f t="shared" si="373"/>
        <v>NO</v>
      </c>
      <c r="BW249" s="1" t="str">
        <f t="shared" si="374"/>
        <v>NO</v>
      </c>
      <c r="BX249" s="1" t="str">
        <f t="shared" si="375"/>
        <v>YES</v>
      </c>
      <c r="BY249" s="244" t="str">
        <f t="shared" si="376"/>
        <v>YES</v>
      </c>
      <c r="BZ249" s="244" t="str">
        <f t="shared" si="377"/>
        <v>NO</v>
      </c>
      <c r="CA249" s="244" t="str">
        <f t="shared" si="378"/>
        <v>NO</v>
      </c>
      <c r="CB249" s="244" t="str">
        <f t="shared" si="379"/>
        <v>NO</v>
      </c>
      <c r="CC249" s="244" t="str">
        <f t="shared" si="380"/>
        <v>NO</v>
      </c>
      <c r="CD249" s="244" t="str">
        <f t="shared" si="352"/>
        <v>YES</v>
      </c>
      <c r="CE249" s="1" t="str">
        <f t="shared" si="353"/>
        <v>YES</v>
      </c>
      <c r="CF249" s="1" t="str">
        <f t="shared" si="354"/>
        <v>YES</v>
      </c>
      <c r="CG249" s="1" t="str">
        <f t="shared" si="355"/>
        <v>NO</v>
      </c>
      <c r="CH249" s="1" t="str">
        <f t="shared" si="356"/>
        <v>NO</v>
      </c>
      <c r="CI249" s="244" t="str">
        <f t="shared" si="381"/>
        <v>NO</v>
      </c>
      <c r="CJ249" s="244" t="str">
        <f t="shared" si="382"/>
        <v>NO</v>
      </c>
      <c r="CK249" s="244" t="str">
        <f t="shared" si="383"/>
        <v>NO</v>
      </c>
      <c r="CL249" s="244" t="str">
        <f t="shared" si="384"/>
        <v>NO</v>
      </c>
      <c r="CM249" s="244" t="str">
        <f t="shared" si="385"/>
        <v>NO</v>
      </c>
      <c r="CN249" s="244" t="str">
        <f t="shared" si="386"/>
        <v>YES</v>
      </c>
      <c r="CO249" s="244" t="str">
        <f t="shared" si="387"/>
        <v>YES</v>
      </c>
      <c r="CP249" s="244" t="str">
        <f t="shared" si="388"/>
        <v>YES</v>
      </c>
      <c r="CQ249" s="244" t="str">
        <f t="shared" si="389"/>
        <v>NO</v>
      </c>
      <c r="CR249" s="244" t="str">
        <f t="shared" si="390"/>
        <v>NO</v>
      </c>
    </row>
    <row r="250" spans="1:96">
      <c r="A250" s="64"/>
      <c r="B250" s="15"/>
      <c r="C250" s="15"/>
      <c r="D250" s="15"/>
      <c r="E250" s="15"/>
      <c r="F250" s="15"/>
      <c r="G250" s="15"/>
      <c r="H250" s="65"/>
      <c r="I250" s="52" t="s">
        <v>19</v>
      </c>
      <c r="J250" s="54">
        <v>9.6756515813836E-2</v>
      </c>
      <c r="K250" s="54">
        <v>0.89324585321121197</v>
      </c>
      <c r="L250" s="54">
        <v>9.9976309749513197E-3</v>
      </c>
      <c r="M250" s="54">
        <v>0.87083702049784595</v>
      </c>
      <c r="N250" s="54">
        <v>9.8017281598576103E-2</v>
      </c>
      <c r="O250" s="54">
        <v>3.1145697903577699E-2</v>
      </c>
      <c r="P250" s="54">
        <v>0.66724597080818004</v>
      </c>
      <c r="Q250" s="54">
        <v>0.15620337499718501</v>
      </c>
      <c r="R250" s="54">
        <v>0.176550654194634</v>
      </c>
      <c r="S250" s="54">
        <v>0.63002389722428898</v>
      </c>
      <c r="T250" s="54">
        <v>6.4969282015000601E-2</v>
      </c>
      <c r="U250" s="54">
        <v>0.30500682076070901</v>
      </c>
      <c r="V250" s="54">
        <v>6.8988943862585098E-2</v>
      </c>
      <c r="W250" s="54">
        <v>0.61829182238010905</v>
      </c>
      <c r="X250" s="54">
        <v>0.31271923375730498</v>
      </c>
      <c r="Y250" s="54">
        <v>0.98007185005574804</v>
      </c>
      <c r="Z250" s="54">
        <v>1.7766793535089601E-2</v>
      </c>
      <c r="AA250" s="54">
        <v>2.1613564091613698E-3</v>
      </c>
      <c r="AB250" s="54">
        <v>0.43305944587800999</v>
      </c>
      <c r="AC250" s="54">
        <v>0.28326898482859503</v>
      </c>
      <c r="AD250" s="54">
        <v>0.28367156929339399</v>
      </c>
      <c r="AE250" s="54">
        <v>3.9550889019076801E-2</v>
      </c>
      <c r="AF250" s="54">
        <v>0.44582654828476698</v>
      </c>
      <c r="AG250" s="317">
        <v>0.51462256269615503</v>
      </c>
      <c r="AH250" s="220">
        <v>3.4540000000000002</v>
      </c>
      <c r="AI250" s="220">
        <v>4.476</v>
      </c>
      <c r="AJ250" s="221">
        <v>8.2769999999999992</v>
      </c>
      <c r="AK250" s="210">
        <v>3.5550000000000002</v>
      </c>
      <c r="AL250" s="210">
        <v>4.8479999999999999</v>
      </c>
      <c r="AM250" s="210">
        <v>8.1859999999999999</v>
      </c>
      <c r="AN250" s="203"/>
      <c r="AO250" s="203"/>
      <c r="AP250" s="203"/>
      <c r="AQ250" s="203"/>
      <c r="AR250" s="203">
        <f t="shared" si="411"/>
        <v>2.9569090974799996</v>
      </c>
      <c r="AS250" s="203">
        <f t="shared" si="412"/>
        <v>3.6139999999999999</v>
      </c>
      <c r="AT250" s="203">
        <f t="shared" si="413"/>
        <v>4.4171111030799999</v>
      </c>
      <c r="AU250" s="203">
        <f t="shared" si="414"/>
        <v>4.3591091005959992</v>
      </c>
      <c r="AV250" s="203">
        <f t="shared" si="415"/>
        <v>5.3277999999999999</v>
      </c>
      <c r="AW250" s="203">
        <f t="shared" si="416"/>
        <v>6.5117555437159993</v>
      </c>
      <c r="AX250" s="203">
        <f t="shared" si="417"/>
        <v>6.8508818334059995</v>
      </c>
      <c r="AY250" s="203">
        <f t="shared" si="418"/>
        <v>8.3733000000000004</v>
      </c>
      <c r="AZ250" s="203">
        <f t="shared" si="419"/>
        <v>10.234033314726</v>
      </c>
      <c r="BB250" s="1" t="str">
        <f t="shared" si="357"/>
        <v>NP</v>
      </c>
      <c r="BC250" s="1" t="str">
        <f t="shared" si="358"/>
        <v>NP</v>
      </c>
      <c r="BD250" s="1" t="str">
        <f t="shared" si="359"/>
        <v>NP</v>
      </c>
      <c r="BE250" s="1" t="str">
        <f t="shared" si="360"/>
        <v>NO</v>
      </c>
      <c r="BF250" s="1" t="str">
        <f t="shared" si="361"/>
        <v>NO</v>
      </c>
      <c r="BG250" s="1" t="str">
        <f t="shared" si="362"/>
        <v>NO</v>
      </c>
      <c r="BH250" s="1" t="str">
        <f t="shared" si="420"/>
        <v>YES</v>
      </c>
      <c r="BJ250" s="12">
        <v>134</v>
      </c>
      <c r="BK250" s="1" t="str">
        <f t="shared" si="363"/>
        <v>NP</v>
      </c>
      <c r="BL250" s="1" t="str">
        <f t="shared" si="364"/>
        <v>NP</v>
      </c>
      <c r="BM250" s="1" t="str">
        <f t="shared" si="365"/>
        <v>NP</v>
      </c>
      <c r="BN250" s="1" t="str">
        <f t="shared" si="366"/>
        <v>NO</v>
      </c>
      <c r="BO250" s="1" t="str">
        <f t="shared" si="367"/>
        <v>NO</v>
      </c>
      <c r="BP250" s="1" t="str">
        <f t="shared" si="368"/>
        <v>NO</v>
      </c>
      <c r="BQ250" s="1" t="str">
        <f t="shared" si="369"/>
        <v>YES</v>
      </c>
      <c r="BS250" s="1" t="str">
        <f t="shared" si="370"/>
        <v>TP</v>
      </c>
      <c r="BT250" s="1" t="str">
        <f t="shared" si="371"/>
        <v>TP</v>
      </c>
      <c r="BU250" s="1" t="str">
        <f t="shared" si="372"/>
        <v>TP</v>
      </c>
      <c r="BV250" s="1" t="str">
        <f t="shared" si="373"/>
        <v>YES</v>
      </c>
      <c r="BW250" s="1" t="str">
        <f t="shared" si="374"/>
        <v>YES</v>
      </c>
      <c r="BX250" s="1" t="str">
        <f t="shared" si="375"/>
        <v>YES</v>
      </c>
      <c r="BY250" s="244" t="str">
        <f t="shared" si="376"/>
        <v>YES</v>
      </c>
      <c r="BZ250" s="244" t="str">
        <f t="shared" si="377"/>
        <v>NO</v>
      </c>
      <c r="CA250" s="244" t="str">
        <f t="shared" si="378"/>
        <v>NO</v>
      </c>
      <c r="CB250" s="244" t="str">
        <f t="shared" si="379"/>
        <v>NO</v>
      </c>
      <c r="CC250" s="244" t="str">
        <f t="shared" si="380"/>
        <v>NO</v>
      </c>
      <c r="CD250" s="244" t="str">
        <f t="shared" si="352"/>
        <v>NO</v>
      </c>
      <c r="CE250" s="1" t="str">
        <f t="shared" si="353"/>
        <v>NO</v>
      </c>
      <c r="CF250" s="1" t="str">
        <f t="shared" si="354"/>
        <v>NO</v>
      </c>
      <c r="CG250" s="1" t="str">
        <f t="shared" si="355"/>
        <v>NO</v>
      </c>
      <c r="CH250" s="1" t="str">
        <f t="shared" si="356"/>
        <v>NO</v>
      </c>
      <c r="CI250" s="244" t="str">
        <f t="shared" si="381"/>
        <v>NO</v>
      </c>
      <c r="CJ250" s="244" t="str">
        <f t="shared" si="382"/>
        <v>NO</v>
      </c>
      <c r="CK250" s="244" t="str">
        <f t="shared" si="383"/>
        <v>NO</v>
      </c>
      <c r="CL250" s="244" t="str">
        <f t="shared" si="384"/>
        <v>NO</v>
      </c>
      <c r="CM250" s="244" t="str">
        <f t="shared" si="385"/>
        <v>NO</v>
      </c>
      <c r="CN250" s="244" t="str">
        <f t="shared" si="386"/>
        <v>NO</v>
      </c>
      <c r="CO250" s="244" t="str">
        <f t="shared" si="387"/>
        <v>NO</v>
      </c>
      <c r="CP250" s="244" t="str">
        <f t="shared" si="388"/>
        <v>NO</v>
      </c>
      <c r="CQ250" s="244" t="str">
        <f t="shared" si="389"/>
        <v>NO</v>
      </c>
      <c r="CR250" s="244" t="str">
        <f t="shared" si="390"/>
        <v>NO</v>
      </c>
    </row>
    <row r="251" spans="1:96">
      <c r="A251" s="318"/>
      <c r="B251" s="54"/>
      <c r="C251" s="54"/>
      <c r="D251" s="54"/>
      <c r="E251" s="54"/>
      <c r="F251" s="54"/>
      <c r="G251" s="54"/>
      <c r="H251" s="317"/>
      <c r="I251" s="52" t="s">
        <v>42</v>
      </c>
      <c r="J251" s="54">
        <v>0.77830484701562397</v>
      </c>
      <c r="K251" s="54">
        <v>0.10851795128045</v>
      </c>
      <c r="L251" s="54">
        <v>0.11317720170392399</v>
      </c>
      <c r="M251" s="54">
        <v>4.6236061111586499E-2</v>
      </c>
      <c r="N251" s="54">
        <v>0.81748566477786999</v>
      </c>
      <c r="O251" s="54">
        <v>0.136278274110543</v>
      </c>
      <c r="P251" s="54">
        <v>9.9624074462932505E-2</v>
      </c>
      <c r="Q251" s="54">
        <v>9.1581405008008696E-2</v>
      </c>
      <c r="R251" s="54">
        <v>0.80879452052905798</v>
      </c>
      <c r="S251" s="54">
        <v>0.46931936213370001</v>
      </c>
      <c r="T251" s="54">
        <v>0.49026913809731798</v>
      </c>
      <c r="U251" s="54">
        <v>4.0411499768981098E-2</v>
      </c>
      <c r="V251" s="54">
        <v>0.38697907326306002</v>
      </c>
      <c r="W251" s="54">
        <v>0.24792119040434499</v>
      </c>
      <c r="X251" s="54">
        <v>0.36509973633259402</v>
      </c>
      <c r="Y251" s="54">
        <v>0.48490647538797199</v>
      </c>
      <c r="Z251" s="54">
        <v>0.301554457099869</v>
      </c>
      <c r="AA251" s="54">
        <v>0.21353906751215801</v>
      </c>
      <c r="AB251" s="54">
        <v>0.21993757334865299</v>
      </c>
      <c r="AC251" s="54">
        <v>0.67503319262342099</v>
      </c>
      <c r="AD251" s="54">
        <v>0.10502923402792499</v>
      </c>
      <c r="AE251" s="54">
        <v>0.78428476009637205</v>
      </c>
      <c r="AF251" s="54">
        <v>8.8199002665078699E-2</v>
      </c>
      <c r="AG251" s="317">
        <v>0.12751623723854799</v>
      </c>
      <c r="AH251" s="220">
        <v>3.8839999999999999</v>
      </c>
      <c r="AI251" s="220">
        <v>4.859</v>
      </c>
      <c r="AJ251" s="221">
        <v>7.61</v>
      </c>
      <c r="AK251" s="210">
        <v>3.9849999999999999</v>
      </c>
      <c r="AL251" s="210">
        <v>4.9950000000000001</v>
      </c>
      <c r="AM251" s="210">
        <v>7.444</v>
      </c>
      <c r="AN251" s="203"/>
      <c r="AO251" s="203"/>
      <c r="AP251" s="203"/>
      <c r="AQ251" s="203"/>
      <c r="AR251" s="203">
        <f t="shared" si="411"/>
        <v>2.9569090974799996</v>
      </c>
      <c r="AS251" s="203">
        <f t="shared" si="412"/>
        <v>3.6139999999999999</v>
      </c>
      <c r="AT251" s="203">
        <f t="shared" si="413"/>
        <v>4.4171111030799999</v>
      </c>
      <c r="AU251" s="203">
        <f t="shared" si="414"/>
        <v>4.3591091005959992</v>
      </c>
      <c r="AV251" s="203">
        <f t="shared" si="415"/>
        <v>5.3277999999999999</v>
      </c>
      <c r="AW251" s="203">
        <f t="shared" si="416"/>
        <v>6.5117555437159993</v>
      </c>
      <c r="AX251" s="203">
        <f t="shared" si="417"/>
        <v>6.8508818334059995</v>
      </c>
      <c r="AY251" s="203">
        <f t="shared" si="418"/>
        <v>8.3733000000000004</v>
      </c>
      <c r="AZ251" s="203">
        <f t="shared" si="419"/>
        <v>10.234033314726</v>
      </c>
      <c r="BB251" s="1" t="str">
        <f t="shared" si="357"/>
        <v>NA</v>
      </c>
      <c r="BC251" s="1" t="str">
        <f t="shared" si="358"/>
        <v>NP</v>
      </c>
      <c r="BD251" s="1" t="str">
        <f t="shared" si="359"/>
        <v>NP</v>
      </c>
      <c r="BE251" s="1" t="str">
        <f t="shared" si="360"/>
        <v>NO</v>
      </c>
      <c r="BF251" s="1" t="str">
        <f t="shared" si="361"/>
        <v>NO</v>
      </c>
      <c r="BG251" s="1" t="str">
        <f t="shared" si="362"/>
        <v>NO</v>
      </c>
      <c r="BH251" s="1" t="str">
        <f t="shared" si="420"/>
        <v>YES</v>
      </c>
      <c r="BJ251" s="12">
        <v>54</v>
      </c>
      <c r="BK251" s="1" t="str">
        <f t="shared" si="363"/>
        <v>NA</v>
      </c>
      <c r="BL251" s="1" t="str">
        <f t="shared" si="364"/>
        <v>NP</v>
      </c>
      <c r="BM251" s="1" t="str">
        <f t="shared" si="365"/>
        <v>NP</v>
      </c>
      <c r="BN251" s="1" t="str">
        <f t="shared" si="366"/>
        <v>NO</v>
      </c>
      <c r="BO251" s="1" t="str">
        <f t="shared" si="367"/>
        <v>NO</v>
      </c>
      <c r="BP251" s="1" t="str">
        <f t="shared" si="368"/>
        <v>NO</v>
      </c>
      <c r="BQ251" s="1" t="str">
        <f t="shared" si="369"/>
        <v>YES</v>
      </c>
      <c r="BS251" s="1" t="str">
        <f t="shared" si="370"/>
        <v>TN</v>
      </c>
      <c r="BT251" s="1" t="str">
        <f t="shared" si="371"/>
        <v>TP</v>
      </c>
      <c r="BU251" s="1" t="str">
        <f t="shared" si="372"/>
        <v>TP</v>
      </c>
      <c r="BV251" s="1" t="str">
        <f t="shared" si="373"/>
        <v>NO</v>
      </c>
      <c r="BW251" s="1" t="str">
        <f t="shared" si="374"/>
        <v>YES</v>
      </c>
      <c r="BX251" s="1" t="str">
        <f t="shared" si="375"/>
        <v>YES</v>
      </c>
      <c r="BY251" s="244" t="str">
        <f t="shared" si="376"/>
        <v>YES</v>
      </c>
      <c r="BZ251" s="244" t="str">
        <f t="shared" si="377"/>
        <v>NO</v>
      </c>
      <c r="CA251" s="244" t="str">
        <f t="shared" si="378"/>
        <v>NO</v>
      </c>
      <c r="CB251" s="244" t="str">
        <f t="shared" si="379"/>
        <v>NO</v>
      </c>
      <c r="CC251" s="244" t="str">
        <f t="shared" si="380"/>
        <v>NO</v>
      </c>
      <c r="CD251" s="244" t="str">
        <f t="shared" si="352"/>
        <v>NO</v>
      </c>
      <c r="CE251" s="1" t="str">
        <f t="shared" si="353"/>
        <v>NO</v>
      </c>
      <c r="CF251" s="1" t="str">
        <f t="shared" si="354"/>
        <v>NO</v>
      </c>
      <c r="CG251" s="1" t="str">
        <f t="shared" si="355"/>
        <v>NO</v>
      </c>
      <c r="CH251" s="1" t="str">
        <f t="shared" si="356"/>
        <v>NO</v>
      </c>
      <c r="CI251" s="244" t="str">
        <f t="shared" si="381"/>
        <v>NO</v>
      </c>
      <c r="CJ251" s="244" t="str">
        <f t="shared" si="382"/>
        <v>NO</v>
      </c>
      <c r="CK251" s="244" t="str">
        <f t="shared" si="383"/>
        <v>NO</v>
      </c>
      <c r="CL251" s="244" t="str">
        <f t="shared" si="384"/>
        <v>NO</v>
      </c>
      <c r="CM251" s="244" t="str">
        <f t="shared" si="385"/>
        <v>NO</v>
      </c>
      <c r="CN251" s="244" t="str">
        <f t="shared" si="386"/>
        <v>NO</v>
      </c>
      <c r="CO251" s="244" t="str">
        <f t="shared" si="387"/>
        <v>NO</v>
      </c>
      <c r="CP251" s="244" t="str">
        <f t="shared" si="388"/>
        <v>NO</v>
      </c>
      <c r="CQ251" s="244" t="str">
        <f t="shared" si="389"/>
        <v>NO</v>
      </c>
      <c r="CR251" s="244" t="str">
        <f t="shared" si="390"/>
        <v>NO</v>
      </c>
    </row>
    <row r="252" spans="1:96" ht="16.5" thickBot="1">
      <c r="A252" s="319"/>
      <c r="B252" s="59"/>
      <c r="C252" s="59"/>
      <c r="D252" s="59"/>
      <c r="E252" s="59"/>
      <c r="F252" s="59"/>
      <c r="G252" s="59"/>
      <c r="H252" s="320"/>
      <c r="I252" s="53" t="s">
        <v>43</v>
      </c>
      <c r="J252" s="59">
        <v>3.7054328507277301E-2</v>
      </c>
      <c r="K252" s="59">
        <v>0.76942193591596897</v>
      </c>
      <c r="L252" s="59">
        <v>0.19352373557675301</v>
      </c>
      <c r="M252" s="59">
        <v>0.29110314609732202</v>
      </c>
      <c r="N252" s="59">
        <v>0.15202952803483</v>
      </c>
      <c r="O252" s="59">
        <v>0.55686732586784604</v>
      </c>
      <c r="P252" s="59">
        <v>0.76292476457564395</v>
      </c>
      <c r="Q252" s="59">
        <v>0.21414779555430699</v>
      </c>
      <c r="R252" s="59">
        <v>2.29274398700475E-2</v>
      </c>
      <c r="S252" s="59">
        <v>0.97120428617190802</v>
      </c>
      <c r="T252" s="59">
        <v>1.52517510548703E-2</v>
      </c>
      <c r="U252" s="59">
        <v>1.3543962773221599E-2</v>
      </c>
      <c r="V252" s="59">
        <v>1.0424841591294301E-2</v>
      </c>
      <c r="W252" s="59">
        <v>0.92782748844942098</v>
      </c>
      <c r="X252" s="59">
        <v>6.17476699592844E-2</v>
      </c>
      <c r="Y252" s="59">
        <v>0.54060089902883002</v>
      </c>
      <c r="Z252" s="59">
        <v>9.1734346404369796E-2</v>
      </c>
      <c r="AA252" s="59">
        <v>0.36766475456679898</v>
      </c>
      <c r="AB252" s="59">
        <v>0.210411386852803</v>
      </c>
      <c r="AC252" s="59">
        <v>1.49589221815864E-2</v>
      </c>
      <c r="AD252" s="59">
        <v>0.77462969096560896</v>
      </c>
      <c r="AE252" s="59">
        <v>0.38667739694229403</v>
      </c>
      <c r="AF252" s="59">
        <v>0.116673974534314</v>
      </c>
      <c r="AG252" s="320">
        <v>0.49664862852339098</v>
      </c>
      <c r="AH252" s="222">
        <v>3.0680000000000001</v>
      </c>
      <c r="AI252" s="222">
        <v>4.8970000000000002</v>
      </c>
      <c r="AJ252" s="223">
        <v>9.3490000000000002</v>
      </c>
      <c r="AK252" s="210">
        <v>3.0329999999999999</v>
      </c>
      <c r="AL252" s="210">
        <v>4.9450000000000003</v>
      </c>
      <c r="AM252" s="210">
        <v>9.3049999999999997</v>
      </c>
      <c r="AN252" s="203"/>
      <c r="AO252" s="203"/>
      <c r="AP252" s="203"/>
      <c r="AQ252" s="203"/>
      <c r="AR252" s="203">
        <f t="shared" si="411"/>
        <v>2.9569090974799996</v>
      </c>
      <c r="AS252" s="203">
        <f t="shared" si="412"/>
        <v>3.6139999999999999</v>
      </c>
      <c r="AT252" s="203">
        <f t="shared" si="413"/>
        <v>4.4171111030799999</v>
      </c>
      <c r="AU252" s="203">
        <f t="shared" si="414"/>
        <v>4.3591091005959992</v>
      </c>
      <c r="AV252" s="203">
        <f t="shared" si="415"/>
        <v>5.3277999999999999</v>
      </c>
      <c r="AW252" s="203">
        <f t="shared" si="416"/>
        <v>6.5117555437159993</v>
      </c>
      <c r="AX252" s="203">
        <f t="shared" si="417"/>
        <v>6.8508818334059995</v>
      </c>
      <c r="AY252" s="203">
        <f t="shared" si="418"/>
        <v>8.3733000000000004</v>
      </c>
      <c r="AZ252" s="203">
        <f t="shared" si="419"/>
        <v>10.234033314726</v>
      </c>
      <c r="BB252" s="1" t="str">
        <f t="shared" si="357"/>
        <v>NP</v>
      </c>
      <c r="BC252" s="1" t="str">
        <f t="shared" si="358"/>
        <v>NP</v>
      </c>
      <c r="BD252" s="1" t="str">
        <f t="shared" si="359"/>
        <v>NA</v>
      </c>
      <c r="BE252" s="1" t="str">
        <f t="shared" si="360"/>
        <v>NO</v>
      </c>
      <c r="BF252" s="1" t="str">
        <f t="shared" si="361"/>
        <v>NO</v>
      </c>
      <c r="BG252" s="1" t="str">
        <f t="shared" si="362"/>
        <v>NO</v>
      </c>
      <c r="BH252" s="1" t="str">
        <f t="shared" si="420"/>
        <v>YES</v>
      </c>
      <c r="BJ252" s="12">
        <v>122</v>
      </c>
      <c r="BK252" s="1" t="str">
        <f t="shared" si="363"/>
        <v>NP</v>
      </c>
      <c r="BL252" s="1" t="str">
        <f t="shared" si="364"/>
        <v>NP</v>
      </c>
      <c r="BM252" s="1" t="str">
        <f t="shared" si="365"/>
        <v>NA</v>
      </c>
      <c r="BN252" s="1" t="str">
        <f t="shared" si="366"/>
        <v>NO</v>
      </c>
      <c r="BO252" s="1" t="str">
        <f t="shared" si="367"/>
        <v>NO</v>
      </c>
      <c r="BP252" s="1" t="str">
        <f t="shared" si="368"/>
        <v>NO</v>
      </c>
      <c r="BQ252" s="1" t="str">
        <f t="shared" si="369"/>
        <v>YES</v>
      </c>
      <c r="BS252" s="1" t="str">
        <f t="shared" si="370"/>
        <v>TP</v>
      </c>
      <c r="BT252" s="1" t="str">
        <f t="shared" si="371"/>
        <v>TP</v>
      </c>
      <c r="BU252" s="1" t="str">
        <f t="shared" si="372"/>
        <v>TN</v>
      </c>
      <c r="BV252" s="1" t="str">
        <f t="shared" si="373"/>
        <v>NO</v>
      </c>
      <c r="BW252" s="1" t="str">
        <f t="shared" si="374"/>
        <v>YES</v>
      </c>
      <c r="BX252" s="1" t="str">
        <f t="shared" si="375"/>
        <v>YES</v>
      </c>
      <c r="BY252" s="244" t="str">
        <f t="shared" si="376"/>
        <v>YES</v>
      </c>
      <c r="BZ252" s="244" t="str">
        <f t="shared" si="377"/>
        <v>NO</v>
      </c>
      <c r="CA252" s="244" t="str">
        <f t="shared" si="378"/>
        <v>NO</v>
      </c>
      <c r="CB252" s="244" t="str">
        <f t="shared" si="379"/>
        <v>NO</v>
      </c>
      <c r="CC252" s="244" t="str">
        <f t="shared" si="380"/>
        <v>NO</v>
      </c>
      <c r="CD252" s="244" t="str">
        <f t="shared" si="352"/>
        <v>NO</v>
      </c>
      <c r="CE252" s="1" t="str">
        <f t="shared" si="353"/>
        <v>NO</v>
      </c>
      <c r="CF252" s="1" t="str">
        <f t="shared" si="354"/>
        <v>NO</v>
      </c>
      <c r="CG252" s="1" t="str">
        <f t="shared" si="355"/>
        <v>NO</v>
      </c>
      <c r="CH252" s="1" t="str">
        <f t="shared" si="356"/>
        <v>NO</v>
      </c>
      <c r="CI252" s="244" t="str">
        <f t="shared" si="381"/>
        <v>NO</v>
      </c>
      <c r="CJ252" s="244" t="str">
        <f t="shared" si="382"/>
        <v>NO</v>
      </c>
      <c r="CK252" s="244" t="str">
        <f t="shared" si="383"/>
        <v>NO</v>
      </c>
      <c r="CL252" s="244" t="str">
        <f t="shared" si="384"/>
        <v>NO</v>
      </c>
      <c r="CM252" s="244" t="str">
        <f t="shared" si="385"/>
        <v>NO</v>
      </c>
      <c r="CN252" s="244" t="str">
        <f t="shared" si="386"/>
        <v>NO</v>
      </c>
      <c r="CO252" s="244" t="str">
        <f t="shared" si="387"/>
        <v>NO</v>
      </c>
      <c r="CP252" s="244" t="str">
        <f t="shared" si="388"/>
        <v>NO</v>
      </c>
      <c r="CQ252" s="244" t="str">
        <f t="shared" si="389"/>
        <v>NO</v>
      </c>
      <c r="CR252" s="244" t="str">
        <f t="shared" si="390"/>
        <v>NO</v>
      </c>
    </row>
    <row r="253" spans="1:96">
      <c r="A253" s="61">
        <v>30</v>
      </c>
      <c r="B253" s="62">
        <v>120</v>
      </c>
      <c r="C253" s="62">
        <v>5</v>
      </c>
      <c r="D253" s="62">
        <v>0.2</v>
      </c>
      <c r="E253" s="62">
        <v>7210100</v>
      </c>
      <c r="F253" s="62">
        <v>120.16833333333334</v>
      </c>
      <c r="G253" s="62">
        <v>115</v>
      </c>
      <c r="H253" s="63">
        <v>95.833333333333343</v>
      </c>
      <c r="I253" s="60" t="s">
        <v>12</v>
      </c>
      <c r="J253" s="56">
        <v>0.16550755958972799</v>
      </c>
      <c r="K253" s="56">
        <v>0.73811699390476004</v>
      </c>
      <c r="L253" s="56">
        <v>9.6375446505511594E-2</v>
      </c>
      <c r="M253" s="56">
        <v>3.7972527521493698E-3</v>
      </c>
      <c r="N253" s="56">
        <v>0.31817299928901199</v>
      </c>
      <c r="O253" s="56">
        <v>0.67802974795883797</v>
      </c>
      <c r="P253" s="56">
        <v>0.25443259741483698</v>
      </c>
      <c r="Q253" s="56">
        <v>0.41138337822252002</v>
      </c>
      <c r="R253" s="56">
        <v>0.334184024362641</v>
      </c>
      <c r="S253" s="56">
        <v>0.73769656141930695</v>
      </c>
      <c r="T253" s="56">
        <v>0.25833150212586498</v>
      </c>
      <c r="U253" s="56">
        <v>3.9719364548276197E-3</v>
      </c>
      <c r="V253" s="56">
        <v>0.573185477327111</v>
      </c>
      <c r="W253" s="56">
        <v>0.235740792248848</v>
      </c>
      <c r="X253" s="56">
        <v>0.191073730424039</v>
      </c>
      <c r="Y253" s="56">
        <v>0.22295326518452799</v>
      </c>
      <c r="Z253" s="56">
        <v>0.46539172608624202</v>
      </c>
      <c r="AA253" s="56">
        <v>0.31165500872922902</v>
      </c>
      <c r="AB253" s="56">
        <v>0.205039616886807</v>
      </c>
      <c r="AC253" s="56">
        <v>0.17484118514340299</v>
      </c>
      <c r="AD253" s="56">
        <v>0.62011919796978798</v>
      </c>
      <c r="AE253" s="56">
        <v>0.207791521246626</v>
      </c>
      <c r="AF253" s="56">
        <v>0.75749521938982201</v>
      </c>
      <c r="AG253" s="316">
        <v>3.4713259363551199E-2</v>
      </c>
      <c r="AH253" s="218">
        <v>4.4660000000000002</v>
      </c>
      <c r="AI253" s="218">
        <v>6.6479999999999997</v>
      </c>
      <c r="AJ253" s="219">
        <v>9.6829999999999998</v>
      </c>
      <c r="AK253" s="210">
        <v>4.5529999999999999</v>
      </c>
      <c r="AL253" s="210">
        <v>6.6230000000000002</v>
      </c>
      <c r="AM253" s="210">
        <v>9.6679999999999993</v>
      </c>
      <c r="AN253" s="203">
        <v>5.5549999999999997</v>
      </c>
      <c r="AO253" s="203">
        <v>7.4057000000000004</v>
      </c>
      <c r="AP253" s="203">
        <v>10.4861</v>
      </c>
      <c r="AQ253" s="203"/>
      <c r="AR253" s="203">
        <f>$AN$41*0.81818182</f>
        <v>4.5450000100999999</v>
      </c>
      <c r="AS253" s="203">
        <f>$AN$41</f>
        <v>5.5549999999999997</v>
      </c>
      <c r="AT253" s="203">
        <f>$AN$41*1.22222222</f>
        <v>6.7894444320999989</v>
      </c>
      <c r="AU253" s="203">
        <f>$AO$41*0.81818182</f>
        <v>6.0592091043740002</v>
      </c>
      <c r="AV253" s="203">
        <f>$AO$41</f>
        <v>7.4057000000000004</v>
      </c>
      <c r="AW253" s="203">
        <f>$AO$41*1.22222222</f>
        <v>9.0514110946540001</v>
      </c>
      <c r="AX253" s="203">
        <f>$AP$41*0.81818182</f>
        <v>8.579536382701999</v>
      </c>
      <c r="AY253" s="203">
        <f>$AP$41</f>
        <v>10.4861</v>
      </c>
      <c r="AZ253" s="203">
        <f>$AP$41*1.22222222</f>
        <v>12.816344421142</v>
      </c>
      <c r="BB253" s="1" t="str">
        <f t="shared" si="357"/>
        <v>A</v>
      </c>
      <c r="BC253" s="1" t="str">
        <f t="shared" si="358"/>
        <v>NP</v>
      </c>
      <c r="BD253" s="1" t="str">
        <f t="shared" si="359"/>
        <v>NP</v>
      </c>
      <c r="BE253" s="1" t="str">
        <f t="shared" si="360"/>
        <v>NO</v>
      </c>
      <c r="BF253" s="1" t="str">
        <f t="shared" si="361"/>
        <v>NO</v>
      </c>
      <c r="BG253" s="1" t="str">
        <f t="shared" si="362"/>
        <v>YES</v>
      </c>
      <c r="BH253" s="1" t="str">
        <f>IF(OR(BB253="P",BC253="P",BD253="P"),"NO","YES")</f>
        <v>YES</v>
      </c>
      <c r="BJ253" s="1">
        <v>23</v>
      </c>
      <c r="BK253" s="1" t="str">
        <f t="shared" si="363"/>
        <v>NP</v>
      </c>
      <c r="BL253" s="1" t="str">
        <f t="shared" si="364"/>
        <v>NP</v>
      </c>
      <c r="BM253" s="1" t="str">
        <f t="shared" si="365"/>
        <v>NP</v>
      </c>
      <c r="BN253" s="1" t="str">
        <f t="shared" si="366"/>
        <v>NO</v>
      </c>
      <c r="BO253" s="1" t="str">
        <f t="shared" si="367"/>
        <v>NO</v>
      </c>
      <c r="BP253" s="1" t="str">
        <f t="shared" si="368"/>
        <v>NO</v>
      </c>
      <c r="BQ253" s="1" t="str">
        <f t="shared" si="369"/>
        <v>YES</v>
      </c>
      <c r="BS253" s="1" t="str">
        <f t="shared" si="370"/>
        <v>TP</v>
      </c>
      <c r="BT253" s="1" t="str">
        <f t="shared" si="371"/>
        <v>TP</v>
      </c>
      <c r="BU253" s="1" t="str">
        <f t="shared" si="372"/>
        <v>TP</v>
      </c>
      <c r="BV253" s="1" t="str">
        <f t="shared" si="373"/>
        <v>YES</v>
      </c>
      <c r="BW253" s="1" t="str">
        <f t="shared" si="374"/>
        <v>YES</v>
      </c>
      <c r="BX253" s="1" t="str">
        <f t="shared" si="375"/>
        <v>YES</v>
      </c>
      <c r="BY253" s="244" t="str">
        <f t="shared" si="376"/>
        <v>YES</v>
      </c>
      <c r="BZ253" s="244" t="str">
        <f t="shared" si="377"/>
        <v>NO</v>
      </c>
      <c r="CA253" s="244" t="str">
        <f t="shared" si="378"/>
        <v>NO</v>
      </c>
      <c r="CB253" s="244" t="str">
        <f t="shared" si="379"/>
        <v>NO</v>
      </c>
      <c r="CC253" s="244" t="str">
        <f t="shared" si="380"/>
        <v>NO</v>
      </c>
      <c r="CD253" s="244" t="str">
        <f t="shared" si="352"/>
        <v>NO</v>
      </c>
      <c r="CE253" s="1" t="str">
        <f t="shared" si="353"/>
        <v>NO</v>
      </c>
      <c r="CF253" s="1" t="str">
        <f t="shared" si="354"/>
        <v>NO</v>
      </c>
      <c r="CG253" s="1" t="str">
        <f t="shared" si="355"/>
        <v>NO</v>
      </c>
      <c r="CH253" s="1" t="str">
        <f t="shared" si="356"/>
        <v>NO</v>
      </c>
      <c r="CI253" s="244" t="str">
        <f t="shared" si="381"/>
        <v>NO</v>
      </c>
      <c r="CJ253" s="244" t="str">
        <f t="shared" si="382"/>
        <v>NO</v>
      </c>
      <c r="CK253" s="244" t="str">
        <f t="shared" si="383"/>
        <v>NO</v>
      </c>
      <c r="CL253" s="244" t="str">
        <f t="shared" si="384"/>
        <v>NO</v>
      </c>
      <c r="CM253" s="244" t="str">
        <f t="shared" si="385"/>
        <v>NO</v>
      </c>
      <c r="CN253" s="244" t="str">
        <f t="shared" si="386"/>
        <v>NO</v>
      </c>
      <c r="CO253" s="244" t="str">
        <f t="shared" si="387"/>
        <v>NO</v>
      </c>
      <c r="CP253" s="244" t="str">
        <f t="shared" si="388"/>
        <v>NO</v>
      </c>
      <c r="CQ253" s="244" t="str">
        <f t="shared" si="389"/>
        <v>NO</v>
      </c>
      <c r="CR253" s="244" t="str">
        <f t="shared" si="390"/>
        <v>NO</v>
      </c>
    </row>
    <row r="254" spans="1:96">
      <c r="A254" s="64"/>
      <c r="B254" s="15"/>
      <c r="C254" s="15"/>
      <c r="D254" s="15"/>
      <c r="E254" s="15"/>
      <c r="F254" s="15"/>
      <c r="G254" s="15"/>
      <c r="H254" s="65"/>
      <c r="I254" s="52" t="s">
        <v>13</v>
      </c>
      <c r="J254" s="54">
        <v>0.24500425102378801</v>
      </c>
      <c r="K254" s="54">
        <v>0.630351731986456</v>
      </c>
      <c r="L254" s="54">
        <v>0.124644016989755</v>
      </c>
      <c r="M254" s="54">
        <v>3.7972527521493698E-3</v>
      </c>
      <c r="N254" s="54">
        <v>0.31817299928901199</v>
      </c>
      <c r="O254" s="54">
        <v>0.67802974795883797</v>
      </c>
      <c r="P254" s="54">
        <v>0.25443259741483698</v>
      </c>
      <c r="Q254" s="54">
        <v>0.41138337822252002</v>
      </c>
      <c r="R254" s="54">
        <v>0.334184024362641</v>
      </c>
      <c r="S254" s="54">
        <v>0.73769656141930695</v>
      </c>
      <c r="T254" s="54">
        <v>0.25833150212586498</v>
      </c>
      <c r="U254" s="54">
        <v>3.9719364548276197E-3</v>
      </c>
      <c r="V254" s="54">
        <v>0.573185477327111</v>
      </c>
      <c r="W254" s="54">
        <v>0.235740792248848</v>
      </c>
      <c r="X254" s="54">
        <v>0.191073730424039</v>
      </c>
      <c r="Y254" s="54">
        <v>0.22295326518452799</v>
      </c>
      <c r="Z254" s="54">
        <v>0.46539172608624202</v>
      </c>
      <c r="AA254" s="54">
        <v>0.31165500872922902</v>
      </c>
      <c r="AB254" s="54">
        <v>0.205039616886807</v>
      </c>
      <c r="AC254" s="54">
        <v>0.17484118514340299</v>
      </c>
      <c r="AD254" s="54">
        <v>0.62011919796978798</v>
      </c>
      <c r="AE254" s="54">
        <v>0.207791521246626</v>
      </c>
      <c r="AF254" s="54">
        <v>0.75749521938982201</v>
      </c>
      <c r="AG254" s="317">
        <v>3.4713259363551199E-2</v>
      </c>
      <c r="AH254" s="220">
        <v>4.7450000000000001</v>
      </c>
      <c r="AI254" s="220">
        <v>6.5590000000000002</v>
      </c>
      <c r="AJ254" s="221">
        <v>9.6240000000000006</v>
      </c>
      <c r="AK254" s="210">
        <v>4.7240000000000002</v>
      </c>
      <c r="AL254" s="210">
        <v>6.8090000000000002</v>
      </c>
      <c r="AM254" s="210">
        <v>9.7140000000000004</v>
      </c>
      <c r="AN254" s="203"/>
      <c r="AO254" s="203"/>
      <c r="AP254" s="203"/>
      <c r="AQ254" s="203"/>
      <c r="AR254" s="203">
        <f t="shared" ref="AR254:AR257" si="421">$AN$41*0.81818182</f>
        <v>4.5450000100999999</v>
      </c>
      <c r="AS254" s="203">
        <f t="shared" ref="AS254:AS257" si="422">$AN$41</f>
        <v>5.5549999999999997</v>
      </c>
      <c r="AT254" s="203">
        <f t="shared" ref="AT254:AT257" si="423">$AN$41*1.22222222</f>
        <v>6.7894444320999989</v>
      </c>
      <c r="AU254" s="203">
        <f t="shared" ref="AU254:AU257" si="424">$AO$41*0.81818182</f>
        <v>6.0592091043740002</v>
      </c>
      <c r="AV254" s="203">
        <f t="shared" ref="AV254:AV257" si="425">$AO$41</f>
        <v>7.4057000000000004</v>
      </c>
      <c r="AW254" s="203">
        <f t="shared" ref="AW254:AW257" si="426">$AO$41*1.22222222</f>
        <v>9.0514110946540001</v>
      </c>
      <c r="AX254" s="203">
        <f t="shared" ref="AX254:AX257" si="427">$AP$41*0.81818182</f>
        <v>8.579536382701999</v>
      </c>
      <c r="AY254" s="203">
        <f t="shared" ref="AY254:AY257" si="428">$AP$41</f>
        <v>10.4861</v>
      </c>
      <c r="AZ254" s="203">
        <f t="shared" ref="AZ254:AZ257" si="429">$AP$41*1.22222222</f>
        <v>12.816344421142</v>
      </c>
      <c r="BB254" s="1" t="str">
        <f t="shared" si="357"/>
        <v>NP</v>
      </c>
      <c r="BC254" s="1" t="str">
        <f t="shared" si="358"/>
        <v>NP</v>
      </c>
      <c r="BD254" s="1" t="str">
        <f t="shared" si="359"/>
        <v>NP</v>
      </c>
      <c r="BE254" s="1" t="str">
        <f t="shared" si="360"/>
        <v>NO</v>
      </c>
      <c r="BF254" s="1" t="str">
        <f t="shared" si="361"/>
        <v>NO</v>
      </c>
      <c r="BG254" s="1" t="str">
        <f t="shared" si="362"/>
        <v>NO</v>
      </c>
      <c r="BH254" s="1" t="str">
        <f t="shared" ref="BH254:BH257" si="430">IF(OR(BB254="P",BC254="P",BD254="P"),"NO","YES")</f>
        <v>YES</v>
      </c>
      <c r="BJ254" s="1">
        <v>70</v>
      </c>
      <c r="BK254" s="1" t="str">
        <f t="shared" si="363"/>
        <v>NP</v>
      </c>
      <c r="BL254" s="1" t="str">
        <f t="shared" si="364"/>
        <v>NP</v>
      </c>
      <c r="BM254" s="1" t="str">
        <f t="shared" si="365"/>
        <v>NP</v>
      </c>
      <c r="BN254" s="1" t="str">
        <f t="shared" si="366"/>
        <v>NO</v>
      </c>
      <c r="BO254" s="1" t="str">
        <f t="shared" si="367"/>
        <v>NO</v>
      </c>
      <c r="BP254" s="1" t="str">
        <f t="shared" si="368"/>
        <v>NO</v>
      </c>
      <c r="BQ254" s="1" t="str">
        <f t="shared" si="369"/>
        <v>YES</v>
      </c>
      <c r="BS254" s="1" t="str">
        <f t="shared" si="370"/>
        <v>TP</v>
      </c>
      <c r="BT254" s="1" t="str">
        <f t="shared" si="371"/>
        <v>TP</v>
      </c>
      <c r="BU254" s="1" t="str">
        <f t="shared" si="372"/>
        <v>TP</v>
      </c>
      <c r="BV254" s="1" t="str">
        <f t="shared" si="373"/>
        <v>YES</v>
      </c>
      <c r="BW254" s="1" t="str">
        <f t="shared" si="374"/>
        <v>YES</v>
      </c>
      <c r="BX254" s="1" t="str">
        <f t="shared" si="375"/>
        <v>YES</v>
      </c>
      <c r="BY254" s="244" t="str">
        <f t="shared" si="376"/>
        <v>YES</v>
      </c>
      <c r="BZ254" s="244" t="str">
        <f t="shared" si="377"/>
        <v>NO</v>
      </c>
      <c r="CA254" s="244" t="str">
        <f t="shared" si="378"/>
        <v>NO</v>
      </c>
      <c r="CB254" s="244" t="str">
        <f t="shared" si="379"/>
        <v>NO</v>
      </c>
      <c r="CC254" s="244" t="str">
        <f t="shared" si="380"/>
        <v>NO</v>
      </c>
      <c r="CD254" s="244" t="str">
        <f t="shared" si="352"/>
        <v>NO</v>
      </c>
      <c r="CE254" s="1" t="str">
        <f t="shared" si="353"/>
        <v>NO</v>
      </c>
      <c r="CF254" s="1" t="str">
        <f t="shared" si="354"/>
        <v>NO</v>
      </c>
      <c r="CG254" s="1" t="str">
        <f t="shared" si="355"/>
        <v>NO</v>
      </c>
      <c r="CH254" s="1" t="str">
        <f t="shared" si="356"/>
        <v>NO</v>
      </c>
      <c r="CI254" s="244" t="str">
        <f t="shared" si="381"/>
        <v>NO</v>
      </c>
      <c r="CJ254" s="244" t="str">
        <f t="shared" si="382"/>
        <v>NO</v>
      </c>
      <c r="CK254" s="244" t="str">
        <f t="shared" si="383"/>
        <v>NO</v>
      </c>
      <c r="CL254" s="244" t="str">
        <f t="shared" si="384"/>
        <v>NO</v>
      </c>
      <c r="CM254" s="244" t="str">
        <f t="shared" si="385"/>
        <v>NO</v>
      </c>
      <c r="CN254" s="244" t="str">
        <f t="shared" si="386"/>
        <v>NO</v>
      </c>
      <c r="CO254" s="244" t="str">
        <f t="shared" si="387"/>
        <v>NO</v>
      </c>
      <c r="CP254" s="244" t="str">
        <f t="shared" si="388"/>
        <v>NO</v>
      </c>
      <c r="CQ254" s="244" t="str">
        <f t="shared" si="389"/>
        <v>NO</v>
      </c>
      <c r="CR254" s="244" t="str">
        <f t="shared" si="390"/>
        <v>NO</v>
      </c>
    </row>
    <row r="255" spans="1:96">
      <c r="A255" s="64"/>
      <c r="B255" s="15"/>
      <c r="C255" s="15"/>
      <c r="D255" s="15"/>
      <c r="E255" s="15"/>
      <c r="F255" s="15"/>
      <c r="G255" s="15"/>
      <c r="H255" s="65"/>
      <c r="I255" s="52" t="s">
        <v>14</v>
      </c>
      <c r="J255" s="54">
        <v>0.49824233756257402</v>
      </c>
      <c r="K255" s="54">
        <v>0.24680621315305201</v>
      </c>
      <c r="L255" s="54">
        <v>0.25495144928437202</v>
      </c>
      <c r="M255" s="54">
        <v>0.80876777283504198</v>
      </c>
      <c r="N255" s="54">
        <v>3.3562477681388002E-2</v>
      </c>
      <c r="O255" s="54">
        <v>0.15766974948356899</v>
      </c>
      <c r="P255" s="54">
        <v>0.27255282137631598</v>
      </c>
      <c r="Q255" s="54">
        <v>0.206797229207594</v>
      </c>
      <c r="R255" s="54">
        <v>0.520649949416088</v>
      </c>
      <c r="S255" s="54">
        <v>0.90112922135180296</v>
      </c>
      <c r="T255" s="54">
        <v>2.8998639778594799E-2</v>
      </c>
      <c r="U255" s="54">
        <v>6.9872138869601794E-2</v>
      </c>
      <c r="V255" s="54">
        <v>0.19753186358917099</v>
      </c>
      <c r="W255" s="54">
        <v>0.627065000744356</v>
      </c>
      <c r="X255" s="54">
        <v>0.175403135666472</v>
      </c>
      <c r="Y255" s="54">
        <v>0.92634985772505196</v>
      </c>
      <c r="Z255" s="54">
        <v>2.6121944072384499E-2</v>
      </c>
      <c r="AA255" s="54">
        <v>4.7528198202562801E-2</v>
      </c>
      <c r="AB255" s="54">
        <v>0.48542133594651798</v>
      </c>
      <c r="AC255" s="54">
        <v>0.14786767346843299</v>
      </c>
      <c r="AD255" s="54">
        <v>0.36671099058504703</v>
      </c>
      <c r="AE255" s="54">
        <v>0.21826998681153401</v>
      </c>
      <c r="AF255" s="54">
        <v>0.55652196553105304</v>
      </c>
      <c r="AG255" s="317">
        <v>0.22520804765741101</v>
      </c>
      <c r="AH255" s="220">
        <v>5.0250000000000004</v>
      </c>
      <c r="AI255" s="220">
        <v>6.3159999999999998</v>
      </c>
      <c r="AJ255" s="221">
        <v>10.016999999999999</v>
      </c>
      <c r="AK255" s="210">
        <v>5.2729999999999997</v>
      </c>
      <c r="AL255" s="210">
        <v>6.6619999999999999</v>
      </c>
      <c r="AM255" s="210">
        <v>10.281000000000001</v>
      </c>
      <c r="AN255" s="203"/>
      <c r="AO255" s="203"/>
      <c r="AP255" s="203"/>
      <c r="AQ255" s="203"/>
      <c r="AR255" s="203">
        <f t="shared" si="421"/>
        <v>4.5450000100999999</v>
      </c>
      <c r="AS255" s="203">
        <f t="shared" si="422"/>
        <v>5.5549999999999997</v>
      </c>
      <c r="AT255" s="203">
        <f t="shared" si="423"/>
        <v>6.7894444320999989</v>
      </c>
      <c r="AU255" s="203">
        <f t="shared" si="424"/>
        <v>6.0592091043740002</v>
      </c>
      <c r="AV255" s="203">
        <f t="shared" si="425"/>
        <v>7.4057000000000004</v>
      </c>
      <c r="AW255" s="203">
        <f t="shared" si="426"/>
        <v>9.0514110946540001</v>
      </c>
      <c r="AX255" s="203">
        <f t="shared" si="427"/>
        <v>8.579536382701999</v>
      </c>
      <c r="AY255" s="203">
        <f t="shared" si="428"/>
        <v>10.4861</v>
      </c>
      <c r="AZ255" s="203">
        <f t="shared" si="429"/>
        <v>12.816344421142</v>
      </c>
      <c r="BB255" s="1" t="str">
        <f t="shared" si="357"/>
        <v>NP</v>
      </c>
      <c r="BC255" s="1" t="str">
        <f t="shared" si="358"/>
        <v>NP</v>
      </c>
      <c r="BD255" s="1" t="str">
        <f t="shared" si="359"/>
        <v>NP</v>
      </c>
      <c r="BE255" s="1" t="str">
        <f t="shared" si="360"/>
        <v>NO</v>
      </c>
      <c r="BF255" s="1" t="str">
        <f t="shared" si="361"/>
        <v>NO</v>
      </c>
      <c r="BG255" s="1" t="str">
        <f t="shared" si="362"/>
        <v>NO</v>
      </c>
      <c r="BH255" s="1" t="str">
        <f t="shared" si="430"/>
        <v>YES</v>
      </c>
      <c r="BJ255" s="1">
        <v>155</v>
      </c>
      <c r="BK255" s="1" t="str">
        <f t="shared" si="363"/>
        <v>NP</v>
      </c>
      <c r="BL255" s="1" t="str">
        <f t="shared" si="364"/>
        <v>NP</v>
      </c>
      <c r="BM255" s="1" t="str">
        <f t="shared" si="365"/>
        <v>NP</v>
      </c>
      <c r="BN255" s="1" t="str">
        <f t="shared" si="366"/>
        <v>NO</v>
      </c>
      <c r="BO255" s="1" t="str">
        <f t="shared" si="367"/>
        <v>NO</v>
      </c>
      <c r="BP255" s="1" t="str">
        <f t="shared" si="368"/>
        <v>NO</v>
      </c>
      <c r="BQ255" s="1" t="str">
        <f t="shared" si="369"/>
        <v>YES</v>
      </c>
      <c r="BS255" s="1" t="str">
        <f t="shared" si="370"/>
        <v>TP</v>
      </c>
      <c r="BT255" s="1" t="str">
        <f t="shared" si="371"/>
        <v>TP</v>
      </c>
      <c r="BU255" s="1" t="str">
        <f t="shared" si="372"/>
        <v>TP</v>
      </c>
      <c r="BV255" s="1" t="str">
        <f t="shared" si="373"/>
        <v>YES</v>
      </c>
      <c r="BW255" s="1" t="str">
        <f t="shared" si="374"/>
        <v>YES</v>
      </c>
      <c r="BX255" s="1" t="str">
        <f t="shared" si="375"/>
        <v>YES</v>
      </c>
      <c r="BY255" s="244" t="str">
        <f t="shared" si="376"/>
        <v>YES</v>
      </c>
      <c r="BZ255" s="244" t="str">
        <f t="shared" si="377"/>
        <v>NO</v>
      </c>
      <c r="CA255" s="244" t="str">
        <f t="shared" si="378"/>
        <v>NO</v>
      </c>
      <c r="CB255" s="244" t="str">
        <f t="shared" si="379"/>
        <v>NO</v>
      </c>
      <c r="CC255" s="244" t="str">
        <f t="shared" si="380"/>
        <v>NO</v>
      </c>
      <c r="CD255" s="244" t="str">
        <f t="shared" si="352"/>
        <v>NO</v>
      </c>
      <c r="CE255" s="1" t="str">
        <f t="shared" si="353"/>
        <v>NO</v>
      </c>
      <c r="CF255" s="1" t="str">
        <f t="shared" si="354"/>
        <v>NO</v>
      </c>
      <c r="CG255" s="1" t="str">
        <f t="shared" si="355"/>
        <v>NO</v>
      </c>
      <c r="CH255" s="1" t="str">
        <f t="shared" si="356"/>
        <v>NO</v>
      </c>
      <c r="CI255" s="244" t="str">
        <f t="shared" si="381"/>
        <v>NO</v>
      </c>
      <c r="CJ255" s="244" t="str">
        <f t="shared" si="382"/>
        <v>NO</v>
      </c>
      <c r="CK255" s="244" t="str">
        <f t="shared" si="383"/>
        <v>NO</v>
      </c>
      <c r="CL255" s="244" t="str">
        <f t="shared" si="384"/>
        <v>NO</v>
      </c>
      <c r="CM255" s="244" t="str">
        <f t="shared" si="385"/>
        <v>NO</v>
      </c>
      <c r="CN255" s="244" t="str">
        <f t="shared" si="386"/>
        <v>NO</v>
      </c>
      <c r="CO255" s="244" t="str">
        <f t="shared" si="387"/>
        <v>NO</v>
      </c>
      <c r="CP255" s="244" t="str">
        <f t="shared" si="388"/>
        <v>NO</v>
      </c>
      <c r="CQ255" s="244" t="str">
        <f t="shared" si="389"/>
        <v>NO</v>
      </c>
      <c r="CR255" s="244" t="str">
        <f t="shared" si="390"/>
        <v>NO</v>
      </c>
    </row>
    <row r="256" spans="1:96">
      <c r="A256" s="318"/>
      <c r="B256" s="54"/>
      <c r="C256" s="54"/>
      <c r="D256" s="54"/>
      <c r="E256" s="54"/>
      <c r="F256" s="54"/>
      <c r="G256" s="54"/>
      <c r="H256" s="317"/>
      <c r="I256" s="52" t="s">
        <v>15</v>
      </c>
      <c r="J256" s="54">
        <v>0.24500425102378801</v>
      </c>
      <c r="K256" s="54">
        <v>0.630351731986456</v>
      </c>
      <c r="L256" s="54">
        <v>0.124644016989755</v>
      </c>
      <c r="M256" s="54">
        <v>3.7972527521493698E-3</v>
      </c>
      <c r="N256" s="54">
        <v>0.31817299928901199</v>
      </c>
      <c r="O256" s="54">
        <v>0.67802974795883797</v>
      </c>
      <c r="P256" s="54">
        <v>0.25443259741483698</v>
      </c>
      <c r="Q256" s="54">
        <v>0.41138337822252002</v>
      </c>
      <c r="R256" s="54">
        <v>0.334184024362641</v>
      </c>
      <c r="S256" s="54">
        <v>0.73769656141930695</v>
      </c>
      <c r="T256" s="54">
        <v>0.25833150212586498</v>
      </c>
      <c r="U256" s="54">
        <v>3.9719364548276197E-3</v>
      </c>
      <c r="V256" s="54">
        <v>0.573185477327111</v>
      </c>
      <c r="W256" s="54">
        <v>0.235740792248848</v>
      </c>
      <c r="X256" s="54">
        <v>0.191073730424039</v>
      </c>
      <c r="Y256" s="54">
        <v>0.22295326518452799</v>
      </c>
      <c r="Z256" s="54">
        <v>0.46539172608624202</v>
      </c>
      <c r="AA256" s="54">
        <v>0.31165500872922902</v>
      </c>
      <c r="AB256" s="54">
        <v>0.205039616886807</v>
      </c>
      <c r="AC256" s="54">
        <v>0.17484118514340299</v>
      </c>
      <c r="AD256" s="54">
        <v>0.62011919796978798</v>
      </c>
      <c r="AE256" s="54">
        <v>0.207791521246626</v>
      </c>
      <c r="AF256" s="54">
        <v>0.75749521938982201</v>
      </c>
      <c r="AG256" s="317">
        <v>3.4713259363551199E-2</v>
      </c>
      <c r="AH256" s="220">
        <v>4.593</v>
      </c>
      <c r="AI256" s="220">
        <v>6.5750000000000002</v>
      </c>
      <c r="AJ256" s="221">
        <v>9.8840000000000003</v>
      </c>
      <c r="AK256" s="210">
        <v>4.6369999999999996</v>
      </c>
      <c r="AL256" s="210">
        <v>6.7519999999999998</v>
      </c>
      <c r="AM256" s="210">
        <v>9.8490000000000002</v>
      </c>
      <c r="AN256" s="203"/>
      <c r="AO256" s="203"/>
      <c r="AP256" s="203"/>
      <c r="AQ256" s="203"/>
      <c r="AR256" s="203">
        <f t="shared" si="421"/>
        <v>4.5450000100999999</v>
      </c>
      <c r="AS256" s="203">
        <f t="shared" si="422"/>
        <v>5.5549999999999997</v>
      </c>
      <c r="AT256" s="203">
        <f t="shared" si="423"/>
        <v>6.7894444320999989</v>
      </c>
      <c r="AU256" s="203">
        <f t="shared" si="424"/>
        <v>6.0592091043740002</v>
      </c>
      <c r="AV256" s="203">
        <f t="shared" si="425"/>
        <v>7.4057000000000004</v>
      </c>
      <c r="AW256" s="203">
        <f t="shared" si="426"/>
        <v>9.0514110946540001</v>
      </c>
      <c r="AX256" s="203">
        <f t="shared" si="427"/>
        <v>8.579536382701999</v>
      </c>
      <c r="AY256" s="203">
        <f t="shared" si="428"/>
        <v>10.4861</v>
      </c>
      <c r="AZ256" s="203">
        <f t="shared" si="429"/>
        <v>12.816344421142</v>
      </c>
      <c r="BB256" s="1" t="str">
        <f t="shared" si="357"/>
        <v>NP</v>
      </c>
      <c r="BC256" s="1" t="str">
        <f t="shared" si="358"/>
        <v>NP</v>
      </c>
      <c r="BD256" s="1" t="str">
        <f t="shared" si="359"/>
        <v>NP</v>
      </c>
      <c r="BE256" s="1" t="str">
        <f t="shared" si="360"/>
        <v>NO</v>
      </c>
      <c r="BF256" s="1" t="str">
        <f t="shared" si="361"/>
        <v>NO</v>
      </c>
      <c r="BG256" s="1" t="str">
        <f t="shared" si="362"/>
        <v>NO</v>
      </c>
      <c r="BH256" s="1" t="str">
        <f t="shared" si="430"/>
        <v>YES</v>
      </c>
      <c r="BJ256" s="1">
        <v>206</v>
      </c>
      <c r="BK256" s="1" t="str">
        <f t="shared" si="363"/>
        <v>NP</v>
      </c>
      <c r="BL256" s="1" t="str">
        <f t="shared" si="364"/>
        <v>NP</v>
      </c>
      <c r="BM256" s="1" t="str">
        <f t="shared" si="365"/>
        <v>NP</v>
      </c>
      <c r="BN256" s="1" t="str">
        <f t="shared" si="366"/>
        <v>NO</v>
      </c>
      <c r="BO256" s="1" t="str">
        <f t="shared" si="367"/>
        <v>NO</v>
      </c>
      <c r="BP256" s="1" t="str">
        <f t="shared" si="368"/>
        <v>NO</v>
      </c>
      <c r="BQ256" s="1" t="str">
        <f t="shared" si="369"/>
        <v>YES</v>
      </c>
      <c r="BS256" s="1" t="str">
        <f t="shared" si="370"/>
        <v>TP</v>
      </c>
      <c r="BT256" s="1" t="str">
        <f t="shared" si="371"/>
        <v>TP</v>
      </c>
      <c r="BU256" s="1" t="str">
        <f t="shared" si="372"/>
        <v>TP</v>
      </c>
      <c r="BV256" s="1" t="str">
        <f t="shared" si="373"/>
        <v>YES</v>
      </c>
      <c r="BW256" s="1" t="str">
        <f t="shared" si="374"/>
        <v>YES</v>
      </c>
      <c r="BX256" s="1" t="str">
        <f t="shared" si="375"/>
        <v>YES</v>
      </c>
      <c r="BY256" s="244" t="str">
        <f t="shared" si="376"/>
        <v>YES</v>
      </c>
      <c r="BZ256" s="244" t="str">
        <f t="shared" si="377"/>
        <v>NO</v>
      </c>
      <c r="CA256" s="244" t="str">
        <f t="shared" si="378"/>
        <v>NO</v>
      </c>
      <c r="CB256" s="244" t="str">
        <f t="shared" si="379"/>
        <v>NO</v>
      </c>
      <c r="CC256" s="244" t="str">
        <f t="shared" si="380"/>
        <v>NO</v>
      </c>
      <c r="CD256" s="244" t="str">
        <f t="shared" si="352"/>
        <v>NO</v>
      </c>
      <c r="CE256" s="1" t="str">
        <f t="shared" si="353"/>
        <v>NO</v>
      </c>
      <c r="CF256" s="1" t="str">
        <f t="shared" si="354"/>
        <v>NO</v>
      </c>
      <c r="CG256" s="1" t="str">
        <f t="shared" si="355"/>
        <v>NO</v>
      </c>
      <c r="CH256" s="1" t="str">
        <f t="shared" si="356"/>
        <v>NO</v>
      </c>
      <c r="CI256" s="244" t="str">
        <f t="shared" si="381"/>
        <v>NO</v>
      </c>
      <c r="CJ256" s="244" t="str">
        <f t="shared" si="382"/>
        <v>NO</v>
      </c>
      <c r="CK256" s="244" t="str">
        <f t="shared" si="383"/>
        <v>NO</v>
      </c>
      <c r="CL256" s="244" t="str">
        <f t="shared" si="384"/>
        <v>NO</v>
      </c>
      <c r="CM256" s="244" t="str">
        <f t="shared" si="385"/>
        <v>NO</v>
      </c>
      <c r="CN256" s="244" t="str">
        <f t="shared" si="386"/>
        <v>NO</v>
      </c>
      <c r="CO256" s="244" t="str">
        <f t="shared" si="387"/>
        <v>NO</v>
      </c>
      <c r="CP256" s="244" t="str">
        <f t="shared" si="388"/>
        <v>NO</v>
      </c>
      <c r="CQ256" s="244" t="str">
        <f t="shared" si="389"/>
        <v>NO</v>
      </c>
      <c r="CR256" s="244" t="str">
        <f t="shared" si="390"/>
        <v>NO</v>
      </c>
    </row>
    <row r="257" spans="1:96" ht="16.5" thickBot="1">
      <c r="A257" s="319"/>
      <c r="B257" s="59"/>
      <c r="C257" s="59"/>
      <c r="D257" s="59"/>
      <c r="E257" s="59"/>
      <c r="F257" s="59"/>
      <c r="G257" s="59"/>
      <c r="H257" s="320"/>
      <c r="I257" s="53" t="s">
        <v>16</v>
      </c>
      <c r="J257" s="59">
        <v>0.24500425102378801</v>
      </c>
      <c r="K257" s="59">
        <v>0.630351731986456</v>
      </c>
      <c r="L257" s="59">
        <v>0.124644016989755</v>
      </c>
      <c r="M257" s="59">
        <v>0.80876777283504198</v>
      </c>
      <c r="N257" s="59">
        <v>3.3562477681388002E-2</v>
      </c>
      <c r="O257" s="59">
        <v>0.15766974948356899</v>
      </c>
      <c r="P257" s="59">
        <v>0.27255282137631598</v>
      </c>
      <c r="Q257" s="59">
        <v>0.206797229207594</v>
      </c>
      <c r="R257" s="59">
        <v>0.520649949416088</v>
      </c>
      <c r="S257" s="59">
        <v>0.90112922135180296</v>
      </c>
      <c r="T257" s="59">
        <v>2.8998639778594799E-2</v>
      </c>
      <c r="U257" s="59">
        <v>6.9872138869601794E-2</v>
      </c>
      <c r="V257" s="59">
        <v>0.19753186358917099</v>
      </c>
      <c r="W257" s="59">
        <v>0.627065000744356</v>
      </c>
      <c r="X257" s="59">
        <v>0.175403135666472</v>
      </c>
      <c r="Y257" s="59">
        <v>0.92634985772505196</v>
      </c>
      <c r="Z257" s="59">
        <v>2.6121944072384499E-2</v>
      </c>
      <c r="AA257" s="59">
        <v>4.7528198202562801E-2</v>
      </c>
      <c r="AB257" s="59">
        <v>0.48542133594651798</v>
      </c>
      <c r="AC257" s="59">
        <v>0.14786767346843299</v>
      </c>
      <c r="AD257" s="59">
        <v>0.36671099058504703</v>
      </c>
      <c r="AE257" s="59">
        <v>0.21826998681153401</v>
      </c>
      <c r="AF257" s="59">
        <v>0.55652196553105304</v>
      </c>
      <c r="AG257" s="320">
        <v>0.22520804765741101</v>
      </c>
      <c r="AH257" s="222">
        <v>5.2380000000000004</v>
      </c>
      <c r="AI257" s="222">
        <v>6.3860000000000001</v>
      </c>
      <c r="AJ257" s="223">
        <v>9.9939999999999998</v>
      </c>
      <c r="AK257" s="210">
        <v>5.0869999999999997</v>
      </c>
      <c r="AL257" s="210">
        <v>6.17</v>
      </c>
      <c r="AM257" s="210">
        <v>10.286</v>
      </c>
      <c r="AN257" s="203"/>
      <c r="AO257" s="203"/>
      <c r="AP257" s="203"/>
      <c r="AQ257" s="203"/>
      <c r="AR257" s="203">
        <f t="shared" si="421"/>
        <v>4.5450000100999999</v>
      </c>
      <c r="AS257" s="203">
        <f t="shared" si="422"/>
        <v>5.5549999999999997</v>
      </c>
      <c r="AT257" s="203">
        <f t="shared" si="423"/>
        <v>6.7894444320999989</v>
      </c>
      <c r="AU257" s="203">
        <f t="shared" si="424"/>
        <v>6.0592091043740002</v>
      </c>
      <c r="AV257" s="203">
        <f t="shared" si="425"/>
        <v>7.4057000000000004</v>
      </c>
      <c r="AW257" s="203">
        <f t="shared" si="426"/>
        <v>9.0514110946540001</v>
      </c>
      <c r="AX257" s="203">
        <f t="shared" si="427"/>
        <v>8.579536382701999</v>
      </c>
      <c r="AY257" s="203">
        <f t="shared" si="428"/>
        <v>10.4861</v>
      </c>
      <c r="AZ257" s="203">
        <f t="shared" si="429"/>
        <v>12.816344421142</v>
      </c>
      <c r="BB257" s="1" t="str">
        <f t="shared" si="357"/>
        <v>NP</v>
      </c>
      <c r="BC257" s="1" t="str">
        <f t="shared" si="358"/>
        <v>NP</v>
      </c>
      <c r="BD257" s="1" t="str">
        <f t="shared" si="359"/>
        <v>NP</v>
      </c>
      <c r="BE257" s="1" t="str">
        <f t="shared" si="360"/>
        <v>NO</v>
      </c>
      <c r="BF257" s="1" t="str">
        <f t="shared" si="361"/>
        <v>NO</v>
      </c>
      <c r="BG257" s="1" t="str">
        <f t="shared" si="362"/>
        <v>NO</v>
      </c>
      <c r="BH257" s="1" t="str">
        <f t="shared" si="430"/>
        <v>YES</v>
      </c>
      <c r="BJ257" s="1">
        <v>81</v>
      </c>
      <c r="BK257" s="1" t="str">
        <f t="shared" si="363"/>
        <v>NP</v>
      </c>
      <c r="BL257" s="1" t="str">
        <f t="shared" si="364"/>
        <v>NP</v>
      </c>
      <c r="BM257" s="1" t="str">
        <f t="shared" si="365"/>
        <v>NP</v>
      </c>
      <c r="BN257" s="1" t="str">
        <f t="shared" si="366"/>
        <v>NO</v>
      </c>
      <c r="BO257" s="1" t="str">
        <f t="shared" si="367"/>
        <v>NO</v>
      </c>
      <c r="BP257" s="1" t="str">
        <f t="shared" si="368"/>
        <v>NO</v>
      </c>
      <c r="BQ257" s="1" t="str">
        <f t="shared" si="369"/>
        <v>YES</v>
      </c>
      <c r="BS257" s="1" t="str">
        <f t="shared" si="370"/>
        <v>TP</v>
      </c>
      <c r="BT257" s="1" t="str">
        <f t="shared" si="371"/>
        <v>TP</v>
      </c>
      <c r="BU257" s="1" t="str">
        <f t="shared" si="372"/>
        <v>TP</v>
      </c>
      <c r="BV257" s="1" t="str">
        <f t="shared" si="373"/>
        <v>YES</v>
      </c>
      <c r="BW257" s="1" t="str">
        <f t="shared" si="374"/>
        <v>YES</v>
      </c>
      <c r="BX257" s="1" t="str">
        <f t="shared" si="375"/>
        <v>YES</v>
      </c>
      <c r="BY257" s="244" t="str">
        <f t="shared" si="376"/>
        <v>YES</v>
      </c>
      <c r="BZ257" s="244" t="str">
        <f t="shared" si="377"/>
        <v>NO</v>
      </c>
      <c r="CA257" s="244" t="str">
        <f t="shared" si="378"/>
        <v>NO</v>
      </c>
      <c r="CB257" s="244" t="str">
        <f t="shared" si="379"/>
        <v>NO</v>
      </c>
      <c r="CC257" s="244" t="str">
        <f t="shared" si="380"/>
        <v>NO</v>
      </c>
      <c r="CD257" s="244" t="str">
        <f t="shared" si="352"/>
        <v>NO</v>
      </c>
      <c r="CE257" s="1" t="str">
        <f t="shared" si="353"/>
        <v>NO</v>
      </c>
      <c r="CF257" s="1" t="str">
        <f t="shared" si="354"/>
        <v>NO</v>
      </c>
      <c r="CG257" s="1" t="str">
        <f t="shared" si="355"/>
        <v>NO</v>
      </c>
      <c r="CH257" s="1" t="str">
        <f t="shared" si="356"/>
        <v>NO</v>
      </c>
      <c r="CI257" s="244" t="str">
        <f t="shared" si="381"/>
        <v>NO</v>
      </c>
      <c r="CJ257" s="244" t="str">
        <f t="shared" si="382"/>
        <v>NO</v>
      </c>
      <c r="CK257" s="244" t="str">
        <f t="shared" si="383"/>
        <v>NO</v>
      </c>
      <c r="CL257" s="244" t="str">
        <f t="shared" si="384"/>
        <v>NO</v>
      </c>
      <c r="CM257" s="244" t="str">
        <f t="shared" si="385"/>
        <v>NO</v>
      </c>
      <c r="CN257" s="244" t="str">
        <f t="shared" si="386"/>
        <v>NO</v>
      </c>
      <c r="CO257" s="244" t="str">
        <f t="shared" si="387"/>
        <v>NO</v>
      </c>
      <c r="CP257" s="244" t="str">
        <f t="shared" si="388"/>
        <v>NO</v>
      </c>
      <c r="CQ257" s="244" t="str">
        <f t="shared" si="389"/>
        <v>NO</v>
      </c>
      <c r="CR257" s="244" t="str">
        <f t="shared" si="390"/>
        <v>NO</v>
      </c>
    </row>
    <row r="258" spans="1:96">
      <c r="A258" s="61">
        <v>60</v>
      </c>
      <c r="B258" s="62">
        <v>120</v>
      </c>
      <c r="C258" s="62">
        <v>1</v>
      </c>
      <c r="D258" s="62">
        <v>1</v>
      </c>
      <c r="E258" s="62">
        <v>2205042</v>
      </c>
      <c r="F258" s="62">
        <v>36.750700000000002</v>
      </c>
      <c r="G258" s="62">
        <v>16</v>
      </c>
      <c r="H258" s="63">
        <v>13.333333333333334</v>
      </c>
      <c r="I258" s="60" t="s">
        <v>12</v>
      </c>
      <c r="J258" s="56">
        <v>0.49883396617877201</v>
      </c>
      <c r="K258" s="56">
        <v>0.36468433194619199</v>
      </c>
      <c r="L258" s="56">
        <v>0.136481701875035</v>
      </c>
      <c r="M258" s="56">
        <v>0.27537866384884402</v>
      </c>
      <c r="N258" s="56">
        <v>0.22174049964478201</v>
      </c>
      <c r="O258" s="56">
        <v>0.50288083650637305</v>
      </c>
      <c r="P258" s="56">
        <v>0.55111888980432999</v>
      </c>
      <c r="Q258" s="56">
        <v>0.332400202728307</v>
      </c>
      <c r="R258" s="56">
        <v>0.116480907467362</v>
      </c>
      <c r="S258" s="56">
        <v>0.59088511196941296</v>
      </c>
      <c r="T258" s="56">
        <v>0.36419943569871699</v>
      </c>
      <c r="U258" s="56">
        <v>4.4915452331868798E-2</v>
      </c>
      <c r="V258" s="56">
        <v>0.387160178388263</v>
      </c>
      <c r="W258" s="56">
        <v>0.275380547643787</v>
      </c>
      <c r="X258" s="56">
        <v>0.337459273967949</v>
      </c>
      <c r="Y258" s="56">
        <v>0.74518896841408599</v>
      </c>
      <c r="Z258" s="56">
        <v>5.6778244677801997E-3</v>
      </c>
      <c r="AA258" s="56">
        <v>0.249133207118133</v>
      </c>
      <c r="AB258" s="56">
        <v>0.81942490287024905</v>
      </c>
      <c r="AC258" s="56">
        <v>0.15566372412545401</v>
      </c>
      <c r="AD258" s="56">
        <v>2.4911373004296598E-2</v>
      </c>
      <c r="AE258" s="56">
        <v>6.8400863925012795E-2</v>
      </c>
      <c r="AF258" s="56">
        <v>0.78405283257646596</v>
      </c>
      <c r="AG258" s="316">
        <v>0.14754630349851999</v>
      </c>
      <c r="AH258" s="218">
        <v>0.85399999999999998</v>
      </c>
      <c r="AI258" s="218">
        <v>2.7959999999999998</v>
      </c>
      <c r="AJ258" s="219">
        <v>5.335</v>
      </c>
      <c r="AK258" s="210">
        <v>0.82199999999999995</v>
      </c>
      <c r="AL258" s="210">
        <v>2.7919999999999998</v>
      </c>
      <c r="AM258" s="210">
        <v>5.3819999999999997</v>
      </c>
      <c r="AN258" s="203">
        <v>0.55630000000000002</v>
      </c>
      <c r="AO258" s="203">
        <v>2.0175000000000001</v>
      </c>
      <c r="AP258" s="203">
        <v>5.0681000000000003</v>
      </c>
      <c r="AQ258" s="203"/>
      <c r="AR258" s="203">
        <f>$AN$6*0.81818182</f>
        <v>0.45515454646600001</v>
      </c>
      <c r="AS258" s="203">
        <f>$AN$6</f>
        <v>0.55630000000000002</v>
      </c>
      <c r="AT258" s="203">
        <f>$AN$6*1.22222222</f>
        <v>0.67992222098599997</v>
      </c>
      <c r="AU258" s="203">
        <f>$AO$6*0.81818182</f>
        <v>1.6506818218499999</v>
      </c>
      <c r="AV258" s="203">
        <f>$AO$6</f>
        <v>2.0175000000000001</v>
      </c>
      <c r="AW258" s="203">
        <f>$AO$6*1.22222222</f>
        <v>2.4658333288500001</v>
      </c>
      <c r="AX258" s="203">
        <f>$AP$6*0.81818182</f>
        <v>4.146627281942</v>
      </c>
      <c r="AY258" s="203">
        <f>$AP$6</f>
        <v>5.0681000000000003</v>
      </c>
      <c r="AZ258" s="203">
        <f>$AP$6*1.22222222</f>
        <v>6.1943444331819997</v>
      </c>
      <c r="BB258" s="1" t="str">
        <f t="shared" si="357"/>
        <v>P</v>
      </c>
      <c r="BC258" s="1" t="str">
        <f t="shared" si="358"/>
        <v>P</v>
      </c>
      <c r="BD258" s="1" t="str">
        <f t="shared" si="359"/>
        <v>NA</v>
      </c>
      <c r="BE258" s="1" t="str">
        <f t="shared" si="360"/>
        <v>NO</v>
      </c>
      <c r="BF258" s="1" t="str">
        <f t="shared" si="361"/>
        <v>NO</v>
      </c>
      <c r="BG258" s="1" t="str">
        <f t="shared" si="362"/>
        <v>NO</v>
      </c>
      <c r="BH258" s="1" t="str">
        <f>IF(OR(BB258="P",BC258="P",BD258="P"),"NO","YES")</f>
        <v>NO</v>
      </c>
      <c r="BJ258" s="1">
        <v>5</v>
      </c>
      <c r="BK258" s="1" t="str">
        <f t="shared" si="363"/>
        <v>P</v>
      </c>
      <c r="BL258" s="1" t="str">
        <f t="shared" si="364"/>
        <v>P</v>
      </c>
      <c r="BM258" s="1" t="str">
        <f t="shared" si="365"/>
        <v>NA</v>
      </c>
      <c r="BN258" s="1" t="str">
        <f t="shared" si="366"/>
        <v>NO</v>
      </c>
      <c r="BO258" s="1" t="str">
        <f t="shared" si="367"/>
        <v>NO</v>
      </c>
      <c r="BP258" s="1" t="str">
        <f t="shared" si="368"/>
        <v>NO</v>
      </c>
      <c r="BQ258" s="1" t="str">
        <f t="shared" si="369"/>
        <v>NO</v>
      </c>
      <c r="BS258" s="1" t="str">
        <f t="shared" si="370"/>
        <v>TN</v>
      </c>
      <c r="BT258" s="1" t="str">
        <f t="shared" si="371"/>
        <v>TN</v>
      </c>
      <c r="BU258" s="1" t="str">
        <f t="shared" si="372"/>
        <v>TN</v>
      </c>
      <c r="BV258" s="1" t="str">
        <f t="shared" si="373"/>
        <v>NO</v>
      </c>
      <c r="BW258" s="1" t="str">
        <f t="shared" si="374"/>
        <v>NO</v>
      </c>
      <c r="BX258" s="1" t="str">
        <f t="shared" si="375"/>
        <v>NO</v>
      </c>
      <c r="BY258" s="244" t="str">
        <f t="shared" si="376"/>
        <v>YES</v>
      </c>
      <c r="BZ258" s="244" t="str">
        <f t="shared" si="377"/>
        <v>NO</v>
      </c>
      <c r="CA258" s="244" t="str">
        <f t="shared" si="378"/>
        <v>NO</v>
      </c>
      <c r="CB258" s="244" t="str">
        <f t="shared" si="379"/>
        <v>NO</v>
      </c>
      <c r="CC258" s="244" t="str">
        <f t="shared" si="380"/>
        <v>NO</v>
      </c>
      <c r="CD258" s="244" t="str">
        <f t="shared" si="352"/>
        <v>NO</v>
      </c>
      <c r="CE258" s="1" t="str">
        <f t="shared" si="353"/>
        <v>NO</v>
      </c>
      <c r="CF258" s="1" t="str">
        <f t="shared" si="354"/>
        <v>NO</v>
      </c>
      <c r="CG258" s="1" t="str">
        <f t="shared" si="355"/>
        <v>NO</v>
      </c>
      <c r="CH258" s="1" t="str">
        <f t="shared" si="356"/>
        <v>NO</v>
      </c>
      <c r="CI258" s="244" t="str">
        <f t="shared" si="381"/>
        <v>NO</v>
      </c>
      <c r="CJ258" s="244" t="str">
        <f t="shared" si="382"/>
        <v>NO</v>
      </c>
      <c r="CK258" s="244" t="str">
        <f t="shared" si="383"/>
        <v>NO</v>
      </c>
      <c r="CL258" s="244" t="str">
        <f t="shared" si="384"/>
        <v>NO</v>
      </c>
      <c r="CM258" s="244" t="str">
        <f t="shared" si="385"/>
        <v>NO</v>
      </c>
      <c r="CN258" s="244" t="str">
        <f t="shared" si="386"/>
        <v>NO</v>
      </c>
      <c r="CO258" s="244" t="str">
        <f t="shared" si="387"/>
        <v>NO</v>
      </c>
      <c r="CP258" s="244" t="str">
        <f t="shared" si="388"/>
        <v>NO</v>
      </c>
      <c r="CQ258" s="244" t="str">
        <f t="shared" si="389"/>
        <v>NO</v>
      </c>
      <c r="CR258" s="244" t="str">
        <f t="shared" si="390"/>
        <v>NO</v>
      </c>
    </row>
    <row r="259" spans="1:96">
      <c r="A259" s="64"/>
      <c r="B259" s="15"/>
      <c r="C259" s="15"/>
      <c r="D259" s="15"/>
      <c r="E259" s="15"/>
      <c r="F259" s="15"/>
      <c r="G259" s="15"/>
      <c r="H259" s="65"/>
      <c r="I259" s="52" t="s">
        <v>13</v>
      </c>
      <c r="J259" s="54">
        <v>0.70301001125357798</v>
      </c>
      <c r="K259" s="54">
        <v>0.27805425253303501</v>
      </c>
      <c r="L259" s="54">
        <v>1.8935736213385599E-2</v>
      </c>
      <c r="M259" s="54">
        <v>0.271576874252208</v>
      </c>
      <c r="N259" s="54">
        <v>0.14424721910514501</v>
      </c>
      <c r="O259" s="54">
        <v>0.58417590664264596</v>
      </c>
      <c r="P259" s="54">
        <v>0.422322850072121</v>
      </c>
      <c r="Q259" s="54">
        <v>4.9016484683961199E-2</v>
      </c>
      <c r="R259" s="54">
        <v>0.52866066524391697</v>
      </c>
      <c r="S259" s="54">
        <v>0.89288884683748804</v>
      </c>
      <c r="T259" s="54">
        <v>2.7444450064523399E-2</v>
      </c>
      <c r="U259" s="54">
        <v>7.9666703097987596E-2</v>
      </c>
      <c r="V259" s="54">
        <v>0.17905132999200299</v>
      </c>
      <c r="W259" s="54">
        <v>0.56036658802254802</v>
      </c>
      <c r="X259" s="54">
        <v>0.26058208198544702</v>
      </c>
      <c r="Y259" s="54">
        <v>0.74742981834514299</v>
      </c>
      <c r="Z259" s="54">
        <v>0.22691571230966401</v>
      </c>
      <c r="AA259" s="54">
        <v>2.5654469345191801E-2</v>
      </c>
      <c r="AB259" s="54">
        <v>0.94980212568479205</v>
      </c>
      <c r="AC259" s="54">
        <v>1.51046588705446E-2</v>
      </c>
      <c r="AD259" s="54">
        <v>3.5093215444662797E-2</v>
      </c>
      <c r="AE259" s="54">
        <v>0.864717405083823</v>
      </c>
      <c r="AF259" s="54">
        <v>2.8079665868856402E-3</v>
      </c>
      <c r="AG259" s="317">
        <v>0.13247462832929099</v>
      </c>
      <c r="AH259" s="220">
        <v>1.1859999999999999</v>
      </c>
      <c r="AI259" s="220">
        <v>2.3330000000000002</v>
      </c>
      <c r="AJ259" s="221">
        <v>5.2530000000000001</v>
      </c>
      <c r="AK259" s="210">
        <v>1.21</v>
      </c>
      <c r="AL259" s="210">
        <v>2.3239999999999998</v>
      </c>
      <c r="AM259" s="210">
        <v>5.319</v>
      </c>
      <c r="AN259" s="203"/>
      <c r="AO259" s="203"/>
      <c r="AP259" s="203"/>
      <c r="AQ259" s="203"/>
      <c r="AR259" s="203">
        <f t="shared" ref="AR259:AR268" si="431">$AN$6*0.81818182</f>
        <v>0.45515454646600001</v>
      </c>
      <c r="AS259" s="203">
        <f t="shared" ref="AS259:AS268" si="432">$AN$6</f>
        <v>0.55630000000000002</v>
      </c>
      <c r="AT259" s="203">
        <f t="shared" ref="AT259:AT268" si="433">$AN$6*1.22222222</f>
        <v>0.67992222098599997</v>
      </c>
      <c r="AU259" s="203">
        <f t="shared" ref="AU259:AU268" si="434">$AO$6*0.81818182</f>
        <v>1.6506818218499999</v>
      </c>
      <c r="AV259" s="203">
        <f t="shared" ref="AV259:AV268" si="435">$AO$6</f>
        <v>2.0175000000000001</v>
      </c>
      <c r="AW259" s="203">
        <f t="shared" ref="AW259:AW268" si="436">$AO$6*1.22222222</f>
        <v>2.4658333288500001</v>
      </c>
      <c r="AX259" s="203">
        <f t="shared" ref="AX259:AX268" si="437">$AP$6*0.81818182</f>
        <v>4.146627281942</v>
      </c>
      <c r="AY259" s="203">
        <f t="shared" ref="AY259:AY268" si="438">$AP$6</f>
        <v>5.0681000000000003</v>
      </c>
      <c r="AZ259" s="203">
        <f t="shared" ref="AZ259:AZ268" si="439">$AP$6*1.22222222</f>
        <v>6.1943444331819997</v>
      </c>
      <c r="BB259" s="1" t="str">
        <f t="shared" si="357"/>
        <v>P</v>
      </c>
      <c r="BC259" s="1" t="str">
        <f t="shared" si="358"/>
        <v>NA</v>
      </c>
      <c r="BD259" s="1" t="str">
        <f t="shared" si="359"/>
        <v>NA</v>
      </c>
      <c r="BE259" s="1" t="str">
        <f t="shared" si="360"/>
        <v>NO</v>
      </c>
      <c r="BF259" s="1" t="str">
        <f t="shared" si="361"/>
        <v>NO</v>
      </c>
      <c r="BG259" s="1" t="str">
        <f t="shared" si="362"/>
        <v>NO</v>
      </c>
      <c r="BH259" s="1" t="str">
        <f t="shared" ref="BH259:BH268" si="440">IF(OR(BB259="P",BC259="P",BD259="P"),"NO","YES")</f>
        <v>NO</v>
      </c>
      <c r="BJ259" s="1">
        <v>23</v>
      </c>
      <c r="BK259" s="1" t="str">
        <f t="shared" si="363"/>
        <v>P</v>
      </c>
      <c r="BL259" s="1" t="str">
        <f t="shared" si="364"/>
        <v>NA</v>
      </c>
      <c r="BM259" s="1" t="str">
        <f t="shared" si="365"/>
        <v>NA</v>
      </c>
      <c r="BN259" s="1" t="str">
        <f t="shared" si="366"/>
        <v>NO</v>
      </c>
      <c r="BO259" s="1" t="str">
        <f t="shared" si="367"/>
        <v>NO</v>
      </c>
      <c r="BP259" s="1" t="str">
        <f t="shared" si="368"/>
        <v>NO</v>
      </c>
      <c r="BQ259" s="1" t="str">
        <f t="shared" si="369"/>
        <v>NO</v>
      </c>
      <c r="BS259" s="1" t="str">
        <f t="shared" si="370"/>
        <v>TN</v>
      </c>
      <c r="BT259" s="1" t="str">
        <f t="shared" si="371"/>
        <v>TN</v>
      </c>
      <c r="BU259" s="1" t="str">
        <f t="shared" si="372"/>
        <v>TN</v>
      </c>
      <c r="BV259" s="1" t="str">
        <f t="shared" si="373"/>
        <v>NO</v>
      </c>
      <c r="BW259" s="1" t="str">
        <f t="shared" si="374"/>
        <v>NO</v>
      </c>
      <c r="BX259" s="1" t="str">
        <f t="shared" si="375"/>
        <v>NO</v>
      </c>
      <c r="BY259" s="244" t="str">
        <f t="shared" si="376"/>
        <v>YES</v>
      </c>
      <c r="BZ259" s="244" t="str">
        <f t="shared" si="377"/>
        <v>NO</v>
      </c>
      <c r="CA259" s="244" t="str">
        <f t="shared" si="378"/>
        <v>NO</v>
      </c>
      <c r="CB259" s="244" t="str">
        <f t="shared" si="379"/>
        <v>NO</v>
      </c>
      <c r="CC259" s="244" t="str">
        <f t="shared" si="380"/>
        <v>NO</v>
      </c>
      <c r="CD259" s="244" t="str">
        <f t="shared" si="352"/>
        <v>NO</v>
      </c>
      <c r="CE259" s="1" t="str">
        <f t="shared" si="353"/>
        <v>NO</v>
      </c>
      <c r="CF259" s="1" t="str">
        <f t="shared" si="354"/>
        <v>NO</v>
      </c>
      <c r="CG259" s="1" t="str">
        <f t="shared" si="355"/>
        <v>NO</v>
      </c>
      <c r="CH259" s="1" t="str">
        <f t="shared" si="356"/>
        <v>NO</v>
      </c>
      <c r="CI259" s="244" t="str">
        <f t="shared" si="381"/>
        <v>NO</v>
      </c>
      <c r="CJ259" s="244" t="str">
        <f t="shared" si="382"/>
        <v>NO</v>
      </c>
      <c r="CK259" s="244" t="str">
        <f t="shared" si="383"/>
        <v>NO</v>
      </c>
      <c r="CL259" s="244" t="str">
        <f t="shared" si="384"/>
        <v>NO</v>
      </c>
      <c r="CM259" s="244" t="str">
        <f t="shared" si="385"/>
        <v>NO</v>
      </c>
      <c r="CN259" s="244" t="str">
        <f t="shared" si="386"/>
        <v>NO</v>
      </c>
      <c r="CO259" s="244" t="str">
        <f t="shared" si="387"/>
        <v>NO</v>
      </c>
      <c r="CP259" s="244" t="str">
        <f t="shared" si="388"/>
        <v>NO</v>
      </c>
      <c r="CQ259" s="244" t="str">
        <f t="shared" si="389"/>
        <v>NO</v>
      </c>
      <c r="CR259" s="244" t="str">
        <f t="shared" si="390"/>
        <v>NO</v>
      </c>
    </row>
    <row r="260" spans="1:96">
      <c r="A260" s="64"/>
      <c r="B260" s="15"/>
      <c r="C260" s="15"/>
      <c r="D260" s="15"/>
      <c r="E260" s="15"/>
      <c r="F260" s="15"/>
      <c r="G260" s="15"/>
      <c r="H260" s="65"/>
      <c r="I260" s="52" t="s">
        <v>14</v>
      </c>
      <c r="J260" s="54">
        <v>0.89135430932719495</v>
      </c>
      <c r="K260" s="54">
        <v>9.0025117988256895E-2</v>
      </c>
      <c r="L260" s="54">
        <v>1.8620572684547299E-2</v>
      </c>
      <c r="M260" s="54">
        <v>0.51453656872381404</v>
      </c>
      <c r="N260" s="54">
        <v>0.426088241263891</v>
      </c>
      <c r="O260" s="54">
        <v>5.9375190012293903E-2</v>
      </c>
      <c r="P260" s="54">
        <v>0.518033803343251</v>
      </c>
      <c r="Q260" s="54">
        <v>8.6318037649415105E-2</v>
      </c>
      <c r="R260" s="54">
        <v>0.39564815900733302</v>
      </c>
      <c r="S260" s="54">
        <v>0.59514792216688195</v>
      </c>
      <c r="T260" s="54">
        <v>0.29170203836921099</v>
      </c>
      <c r="U260" s="54">
        <v>0.113150039463906</v>
      </c>
      <c r="V260" s="54">
        <v>0.955899205729834</v>
      </c>
      <c r="W260" s="54">
        <v>3.6807362938488998E-2</v>
      </c>
      <c r="X260" s="54">
        <v>7.2934313316769198E-3</v>
      </c>
      <c r="Y260" s="54">
        <v>0.66613267291101796</v>
      </c>
      <c r="Z260" s="54">
        <v>0.16815675217851001</v>
      </c>
      <c r="AA260" s="54">
        <v>0.16571057491047</v>
      </c>
      <c r="AB260" s="54">
        <v>0.43574483416761001</v>
      </c>
      <c r="AC260" s="54">
        <v>0.323641544172731</v>
      </c>
      <c r="AD260" s="54">
        <v>0.24061362165965799</v>
      </c>
      <c r="AE260" s="54">
        <v>0.66292497367228698</v>
      </c>
      <c r="AF260" s="54">
        <v>0.209235793814569</v>
      </c>
      <c r="AG260" s="317">
        <v>0.127839232513143</v>
      </c>
      <c r="AH260" s="220">
        <v>1.115</v>
      </c>
      <c r="AI260" s="220">
        <v>2.1669999999999998</v>
      </c>
      <c r="AJ260" s="221">
        <v>5.383</v>
      </c>
      <c r="AK260" s="210">
        <v>1.0649999999999999</v>
      </c>
      <c r="AL260" s="210">
        <v>2.1680000000000001</v>
      </c>
      <c r="AM260" s="210">
        <v>5.4530000000000003</v>
      </c>
      <c r="AN260" s="203"/>
      <c r="AO260" s="203"/>
      <c r="AP260" s="203"/>
      <c r="AQ260" s="203"/>
      <c r="AR260" s="203">
        <f t="shared" si="431"/>
        <v>0.45515454646600001</v>
      </c>
      <c r="AS260" s="203">
        <f t="shared" si="432"/>
        <v>0.55630000000000002</v>
      </c>
      <c r="AT260" s="203">
        <f t="shared" si="433"/>
        <v>0.67992222098599997</v>
      </c>
      <c r="AU260" s="203">
        <f t="shared" si="434"/>
        <v>1.6506818218499999</v>
      </c>
      <c r="AV260" s="203">
        <f t="shared" si="435"/>
        <v>2.0175000000000001</v>
      </c>
      <c r="AW260" s="203">
        <f t="shared" si="436"/>
        <v>2.4658333288500001</v>
      </c>
      <c r="AX260" s="203">
        <f t="shared" si="437"/>
        <v>4.146627281942</v>
      </c>
      <c r="AY260" s="203">
        <f t="shared" si="438"/>
        <v>5.0681000000000003</v>
      </c>
      <c r="AZ260" s="203">
        <f t="shared" si="439"/>
        <v>6.1943444331819997</v>
      </c>
      <c r="BB260" s="1" t="str">
        <f t="shared" si="357"/>
        <v>P</v>
      </c>
      <c r="BC260" s="1" t="str">
        <f t="shared" si="358"/>
        <v>NA</v>
      </c>
      <c r="BD260" s="1" t="str">
        <f t="shared" si="359"/>
        <v>NA</v>
      </c>
      <c r="BE260" s="1" t="str">
        <f t="shared" si="360"/>
        <v>NO</v>
      </c>
      <c r="BF260" s="1" t="str">
        <f t="shared" si="361"/>
        <v>NO</v>
      </c>
      <c r="BG260" s="1" t="str">
        <f t="shared" si="362"/>
        <v>NO</v>
      </c>
      <c r="BH260" s="1" t="str">
        <f t="shared" si="440"/>
        <v>NO</v>
      </c>
      <c r="BJ260" s="1">
        <v>6</v>
      </c>
      <c r="BK260" s="1" t="str">
        <f t="shared" si="363"/>
        <v>P</v>
      </c>
      <c r="BL260" s="1" t="str">
        <f t="shared" si="364"/>
        <v>NA</v>
      </c>
      <c r="BM260" s="1" t="str">
        <f t="shared" si="365"/>
        <v>NA</v>
      </c>
      <c r="BN260" s="1" t="str">
        <f t="shared" si="366"/>
        <v>NO</v>
      </c>
      <c r="BO260" s="1" t="str">
        <f t="shared" si="367"/>
        <v>NO</v>
      </c>
      <c r="BP260" s="1" t="str">
        <f t="shared" si="368"/>
        <v>NO</v>
      </c>
      <c r="BQ260" s="1" t="str">
        <f t="shared" si="369"/>
        <v>NO</v>
      </c>
      <c r="BS260" s="1" t="str">
        <f t="shared" si="370"/>
        <v>TN</v>
      </c>
      <c r="BT260" s="1" t="str">
        <f t="shared" si="371"/>
        <v>TN</v>
      </c>
      <c r="BU260" s="1" t="str">
        <f t="shared" si="372"/>
        <v>TN</v>
      </c>
      <c r="BV260" s="1" t="str">
        <f t="shared" si="373"/>
        <v>NO</v>
      </c>
      <c r="BW260" s="1" t="str">
        <f t="shared" si="374"/>
        <v>NO</v>
      </c>
      <c r="BX260" s="1" t="str">
        <f t="shared" si="375"/>
        <v>NO</v>
      </c>
      <c r="BY260" s="244" t="str">
        <f t="shared" si="376"/>
        <v>YES</v>
      </c>
      <c r="BZ260" s="244" t="str">
        <f t="shared" si="377"/>
        <v>NO</v>
      </c>
      <c r="CA260" s="244" t="str">
        <f t="shared" si="378"/>
        <v>NO</v>
      </c>
      <c r="CB260" s="244" t="str">
        <f t="shared" si="379"/>
        <v>NO</v>
      </c>
      <c r="CC260" s="244" t="str">
        <f t="shared" si="380"/>
        <v>NO</v>
      </c>
      <c r="CD260" s="244" t="str">
        <f t="shared" si="352"/>
        <v>NO</v>
      </c>
      <c r="CE260" s="1" t="str">
        <f t="shared" si="353"/>
        <v>NO</v>
      </c>
      <c r="CF260" s="1" t="str">
        <f t="shared" si="354"/>
        <v>NO</v>
      </c>
      <c r="CG260" s="1" t="str">
        <f t="shared" si="355"/>
        <v>NO</v>
      </c>
      <c r="CH260" s="1" t="str">
        <f t="shared" si="356"/>
        <v>NO</v>
      </c>
      <c r="CI260" s="244" t="str">
        <f t="shared" si="381"/>
        <v>NO</v>
      </c>
      <c r="CJ260" s="244" t="str">
        <f t="shared" si="382"/>
        <v>NO</v>
      </c>
      <c r="CK260" s="244" t="str">
        <f t="shared" si="383"/>
        <v>NO</v>
      </c>
      <c r="CL260" s="244" t="str">
        <f t="shared" si="384"/>
        <v>NO</v>
      </c>
      <c r="CM260" s="244" t="str">
        <f t="shared" si="385"/>
        <v>NO</v>
      </c>
      <c r="CN260" s="244" t="str">
        <f t="shared" si="386"/>
        <v>NO</v>
      </c>
      <c r="CO260" s="244" t="str">
        <f t="shared" si="387"/>
        <v>NO</v>
      </c>
      <c r="CP260" s="244" t="str">
        <f t="shared" si="388"/>
        <v>NO</v>
      </c>
      <c r="CQ260" s="244" t="str">
        <f t="shared" si="389"/>
        <v>NO</v>
      </c>
      <c r="CR260" s="244" t="str">
        <f t="shared" si="390"/>
        <v>NO</v>
      </c>
    </row>
    <row r="261" spans="1:96">
      <c r="A261" s="64"/>
      <c r="B261" s="15"/>
      <c r="C261" s="15"/>
      <c r="D261" s="15"/>
      <c r="E261" s="15"/>
      <c r="F261" s="15"/>
      <c r="G261" s="15"/>
      <c r="H261" s="65"/>
      <c r="I261" s="52" t="s">
        <v>15</v>
      </c>
      <c r="J261" s="54">
        <v>0.57592793650723495</v>
      </c>
      <c r="K261" s="54">
        <v>0.29738686814658399</v>
      </c>
      <c r="L261" s="54">
        <v>0.126685195346179</v>
      </c>
      <c r="M261" s="54">
        <v>0.65668776517246696</v>
      </c>
      <c r="N261" s="54">
        <v>0.10996693004135499</v>
      </c>
      <c r="O261" s="54">
        <v>0.23334530478617699</v>
      </c>
      <c r="P261" s="54">
        <v>0.56840827645792102</v>
      </c>
      <c r="Q261" s="54">
        <v>0.116668742988786</v>
      </c>
      <c r="R261" s="54">
        <v>0.31492298055329099</v>
      </c>
      <c r="S261" s="54">
        <v>0.86641495607118402</v>
      </c>
      <c r="T261" s="54">
        <v>3.8889201905446598E-2</v>
      </c>
      <c r="U261" s="54">
        <v>9.4695842023368407E-2</v>
      </c>
      <c r="V261" s="54">
        <v>0.24503475223429799</v>
      </c>
      <c r="W261" s="54">
        <v>0.55562933011041005</v>
      </c>
      <c r="X261" s="54">
        <v>0.19933591765528999</v>
      </c>
      <c r="Y261" s="54">
        <v>0.85159004500291802</v>
      </c>
      <c r="Z261" s="54">
        <v>5.0628136022862598E-2</v>
      </c>
      <c r="AA261" s="54">
        <v>9.7781818974218795E-2</v>
      </c>
      <c r="AB261" s="54">
        <v>0.64571786981871904</v>
      </c>
      <c r="AC261" s="54">
        <v>0.27889721448249299</v>
      </c>
      <c r="AD261" s="54">
        <v>7.5384915698786498E-2</v>
      </c>
      <c r="AE261" s="54">
        <v>0.48317739123008902</v>
      </c>
      <c r="AF261" s="54">
        <v>0.45973024936835</v>
      </c>
      <c r="AG261" s="317">
        <v>5.7092359401560197E-2</v>
      </c>
      <c r="AH261" s="220">
        <v>1.105</v>
      </c>
      <c r="AI261" s="220">
        <v>2.5009999999999999</v>
      </c>
      <c r="AJ261" s="221">
        <v>5.335</v>
      </c>
      <c r="AK261" s="210">
        <v>1.0740000000000001</v>
      </c>
      <c r="AL261" s="210">
        <v>2.476</v>
      </c>
      <c r="AM261" s="210">
        <v>5.3479999999999999</v>
      </c>
      <c r="AN261" s="203"/>
      <c r="AO261" s="203"/>
      <c r="AP261" s="203"/>
      <c r="AQ261" s="203"/>
      <c r="AR261" s="203">
        <f t="shared" si="431"/>
        <v>0.45515454646600001</v>
      </c>
      <c r="AS261" s="203">
        <f t="shared" si="432"/>
        <v>0.55630000000000002</v>
      </c>
      <c r="AT261" s="203">
        <f t="shared" si="433"/>
        <v>0.67992222098599997</v>
      </c>
      <c r="AU261" s="203">
        <f t="shared" si="434"/>
        <v>1.6506818218499999</v>
      </c>
      <c r="AV261" s="203">
        <f t="shared" si="435"/>
        <v>2.0175000000000001</v>
      </c>
      <c r="AW261" s="203">
        <f t="shared" si="436"/>
        <v>2.4658333288500001</v>
      </c>
      <c r="AX261" s="203">
        <f t="shared" si="437"/>
        <v>4.146627281942</v>
      </c>
      <c r="AY261" s="203">
        <f t="shared" si="438"/>
        <v>5.0681000000000003</v>
      </c>
      <c r="AZ261" s="203">
        <f t="shared" si="439"/>
        <v>6.1943444331819997</v>
      </c>
      <c r="BB261" s="1" t="str">
        <f t="shared" si="357"/>
        <v>P</v>
      </c>
      <c r="BC261" s="1" t="str">
        <f t="shared" si="358"/>
        <v>P</v>
      </c>
      <c r="BD261" s="1" t="str">
        <f t="shared" si="359"/>
        <v>NA</v>
      </c>
      <c r="BE261" s="1" t="str">
        <f t="shared" si="360"/>
        <v>NO</v>
      </c>
      <c r="BF261" s="1" t="str">
        <f t="shared" si="361"/>
        <v>NO</v>
      </c>
      <c r="BG261" s="1" t="str">
        <f t="shared" si="362"/>
        <v>NO</v>
      </c>
      <c r="BH261" s="1" t="str">
        <f t="shared" si="440"/>
        <v>NO</v>
      </c>
      <c r="BJ261" s="1">
        <v>46</v>
      </c>
      <c r="BK261" s="1" t="str">
        <f t="shared" si="363"/>
        <v>P</v>
      </c>
      <c r="BL261" s="1" t="str">
        <f t="shared" si="364"/>
        <v>P</v>
      </c>
      <c r="BM261" s="1" t="str">
        <f t="shared" si="365"/>
        <v>NA</v>
      </c>
      <c r="BN261" s="1" t="str">
        <f t="shared" si="366"/>
        <v>NO</v>
      </c>
      <c r="BO261" s="1" t="str">
        <f t="shared" si="367"/>
        <v>NO</v>
      </c>
      <c r="BP261" s="1" t="str">
        <f t="shared" si="368"/>
        <v>NO</v>
      </c>
      <c r="BQ261" s="1" t="str">
        <f t="shared" si="369"/>
        <v>NO</v>
      </c>
      <c r="BS261" s="1" t="str">
        <f t="shared" si="370"/>
        <v>TN</v>
      </c>
      <c r="BT261" s="1" t="str">
        <f t="shared" si="371"/>
        <v>TN</v>
      </c>
      <c r="BU261" s="1" t="str">
        <f t="shared" si="372"/>
        <v>TN</v>
      </c>
      <c r="BV261" s="1" t="str">
        <f t="shared" si="373"/>
        <v>NO</v>
      </c>
      <c r="BW261" s="1" t="str">
        <f t="shared" si="374"/>
        <v>NO</v>
      </c>
      <c r="BX261" s="1" t="str">
        <f t="shared" si="375"/>
        <v>NO</v>
      </c>
      <c r="BY261" s="244" t="str">
        <f t="shared" si="376"/>
        <v>YES</v>
      </c>
      <c r="BZ261" s="244" t="str">
        <f t="shared" si="377"/>
        <v>NO</v>
      </c>
      <c r="CA261" s="244" t="str">
        <f t="shared" si="378"/>
        <v>NO</v>
      </c>
      <c r="CB261" s="244" t="str">
        <f t="shared" si="379"/>
        <v>NO</v>
      </c>
      <c r="CC261" s="244" t="str">
        <f t="shared" si="380"/>
        <v>NO</v>
      </c>
      <c r="CD261" s="244" t="str">
        <f t="shared" si="352"/>
        <v>NO</v>
      </c>
      <c r="CE261" s="1" t="str">
        <f t="shared" si="353"/>
        <v>NO</v>
      </c>
      <c r="CF261" s="1" t="str">
        <f t="shared" si="354"/>
        <v>NO</v>
      </c>
      <c r="CG261" s="1" t="str">
        <f t="shared" si="355"/>
        <v>NO</v>
      </c>
      <c r="CH261" s="1" t="str">
        <f t="shared" si="356"/>
        <v>NO</v>
      </c>
      <c r="CI261" s="244" t="str">
        <f t="shared" si="381"/>
        <v>NO</v>
      </c>
      <c r="CJ261" s="244" t="str">
        <f t="shared" si="382"/>
        <v>NO</v>
      </c>
      <c r="CK261" s="244" t="str">
        <f t="shared" si="383"/>
        <v>NO</v>
      </c>
      <c r="CL261" s="244" t="str">
        <f t="shared" si="384"/>
        <v>NO</v>
      </c>
      <c r="CM261" s="244" t="str">
        <f t="shared" si="385"/>
        <v>NO</v>
      </c>
      <c r="CN261" s="244" t="str">
        <f t="shared" si="386"/>
        <v>NO</v>
      </c>
      <c r="CO261" s="244" t="str">
        <f t="shared" si="387"/>
        <v>NO</v>
      </c>
      <c r="CP261" s="244" t="str">
        <f t="shared" si="388"/>
        <v>NO</v>
      </c>
      <c r="CQ261" s="244" t="str">
        <f t="shared" si="389"/>
        <v>NO</v>
      </c>
      <c r="CR261" s="244" t="str">
        <f t="shared" si="390"/>
        <v>NO</v>
      </c>
    </row>
    <row r="262" spans="1:96">
      <c r="A262" s="64"/>
      <c r="B262" s="15"/>
      <c r="C262" s="15"/>
      <c r="D262" s="15"/>
      <c r="E262" s="15"/>
      <c r="F262" s="15"/>
      <c r="G262" s="15"/>
      <c r="H262" s="65"/>
      <c r="I262" s="52" t="s">
        <v>16</v>
      </c>
      <c r="J262" s="54">
        <v>0.53930728401876005</v>
      </c>
      <c r="K262" s="54">
        <v>0.40854493873099501</v>
      </c>
      <c r="L262" s="54">
        <v>5.2147777250243998E-2</v>
      </c>
      <c r="M262" s="54">
        <v>0.41975417321630398</v>
      </c>
      <c r="N262" s="54">
        <v>0.11125682146482201</v>
      </c>
      <c r="O262" s="54">
        <v>0.468989005318872</v>
      </c>
      <c r="P262" s="54">
        <v>0.92919493798007202</v>
      </c>
      <c r="Q262" s="54">
        <v>6.6135413467482501E-2</v>
      </c>
      <c r="R262" s="54">
        <v>4.6696485524453301E-3</v>
      </c>
      <c r="S262" s="54">
        <v>0.97871018628074202</v>
      </c>
      <c r="T262" s="54">
        <v>2.0727052004372099E-2</v>
      </c>
      <c r="U262" s="54">
        <v>5.6276171488500704E-4</v>
      </c>
      <c r="V262" s="54">
        <v>0.77406834236289401</v>
      </c>
      <c r="W262" s="54">
        <v>0.15691382659698899</v>
      </c>
      <c r="X262" s="54">
        <v>6.9017831040116495E-2</v>
      </c>
      <c r="Y262" s="54">
        <v>0.57133073884501295</v>
      </c>
      <c r="Z262" s="54">
        <v>0.36004564783873899</v>
      </c>
      <c r="AA262" s="54">
        <v>6.8623613316246501E-2</v>
      </c>
      <c r="AB262" s="54">
        <v>3.8356228263409203E-2</v>
      </c>
      <c r="AC262" s="54">
        <v>0.45053711518954698</v>
      </c>
      <c r="AD262" s="54">
        <v>0.51110665654704202</v>
      </c>
      <c r="AE262" s="54">
        <v>0.80902048189938602</v>
      </c>
      <c r="AF262" s="54">
        <v>0.14548532322930199</v>
      </c>
      <c r="AG262" s="317">
        <v>4.5494194871310997E-2</v>
      </c>
      <c r="AH262" s="220">
        <v>0.57199999999999995</v>
      </c>
      <c r="AI262" s="220">
        <v>2.1469999999999998</v>
      </c>
      <c r="AJ262" s="221">
        <v>5.625</v>
      </c>
      <c r="AK262" s="210">
        <v>0.55100000000000005</v>
      </c>
      <c r="AL262" s="210">
        <v>2.202</v>
      </c>
      <c r="AM262" s="210">
        <v>5.6639999999999997</v>
      </c>
      <c r="AN262" s="203"/>
      <c r="AO262" s="203"/>
      <c r="AP262" s="203"/>
      <c r="AQ262" s="203"/>
      <c r="AR262" s="203">
        <f t="shared" si="431"/>
        <v>0.45515454646600001</v>
      </c>
      <c r="AS262" s="203">
        <f t="shared" si="432"/>
        <v>0.55630000000000002</v>
      </c>
      <c r="AT262" s="203">
        <f t="shared" si="433"/>
        <v>0.67992222098599997</v>
      </c>
      <c r="AU262" s="203">
        <f t="shared" si="434"/>
        <v>1.6506818218499999</v>
      </c>
      <c r="AV262" s="203">
        <f t="shared" si="435"/>
        <v>2.0175000000000001</v>
      </c>
      <c r="AW262" s="203">
        <f t="shared" si="436"/>
        <v>2.4658333288500001</v>
      </c>
      <c r="AX262" s="203">
        <f t="shared" si="437"/>
        <v>4.146627281942</v>
      </c>
      <c r="AY262" s="203">
        <f t="shared" si="438"/>
        <v>5.0681000000000003</v>
      </c>
      <c r="AZ262" s="203">
        <f t="shared" si="439"/>
        <v>6.1943444331819997</v>
      </c>
      <c r="BB262" s="1" t="str">
        <f t="shared" si="357"/>
        <v>NA</v>
      </c>
      <c r="BC262" s="1" t="str">
        <f t="shared" si="358"/>
        <v>NA</v>
      </c>
      <c r="BD262" s="1" t="str">
        <f t="shared" si="359"/>
        <v>NA</v>
      </c>
      <c r="BE262" s="1" t="str">
        <f t="shared" si="360"/>
        <v>NO</v>
      </c>
      <c r="BF262" s="1" t="str">
        <f t="shared" si="361"/>
        <v>NO</v>
      </c>
      <c r="BG262" s="1" t="str">
        <f t="shared" si="362"/>
        <v>NO</v>
      </c>
      <c r="BH262" s="1" t="str">
        <f t="shared" si="440"/>
        <v>YES</v>
      </c>
      <c r="BJ262" s="1">
        <v>13</v>
      </c>
      <c r="BK262" s="1" t="str">
        <f t="shared" si="363"/>
        <v>NP</v>
      </c>
      <c r="BL262" s="1" t="str">
        <f t="shared" si="364"/>
        <v>NA</v>
      </c>
      <c r="BM262" s="1" t="str">
        <f t="shared" si="365"/>
        <v>NA</v>
      </c>
      <c r="BN262" s="1" t="str">
        <f t="shared" si="366"/>
        <v>NO</v>
      </c>
      <c r="BO262" s="1" t="str">
        <f t="shared" si="367"/>
        <v>NO</v>
      </c>
      <c r="BP262" s="1" t="str">
        <f t="shared" si="368"/>
        <v>NO</v>
      </c>
      <c r="BQ262" s="1" t="str">
        <f t="shared" si="369"/>
        <v>YES</v>
      </c>
      <c r="BS262" s="1" t="str">
        <f t="shared" si="370"/>
        <v>FN</v>
      </c>
      <c r="BT262" s="1" t="str">
        <f t="shared" si="371"/>
        <v>TN</v>
      </c>
      <c r="BU262" s="1" t="str">
        <f t="shared" si="372"/>
        <v>TN</v>
      </c>
      <c r="BV262" s="1" t="str">
        <f t="shared" si="373"/>
        <v>NO</v>
      </c>
      <c r="BW262" s="1" t="str">
        <f t="shared" si="374"/>
        <v>NO</v>
      </c>
      <c r="BX262" s="1" t="str">
        <f t="shared" si="375"/>
        <v>NO</v>
      </c>
      <c r="BY262" s="244" t="str">
        <f t="shared" si="376"/>
        <v>YES</v>
      </c>
      <c r="BZ262" s="244" t="str">
        <f t="shared" si="377"/>
        <v>NO</v>
      </c>
      <c r="CA262" s="244" t="str">
        <f t="shared" si="378"/>
        <v>NO</v>
      </c>
      <c r="CB262" s="244" t="str">
        <f t="shared" si="379"/>
        <v>NO</v>
      </c>
      <c r="CC262" s="244" t="str">
        <f t="shared" si="380"/>
        <v>NO</v>
      </c>
      <c r="CD262" s="244" t="str">
        <f t="shared" ref="CD262:CD325" si="441">IF(AND(OR(BS262="FP",BS262="FN",BT262="FP",BT262="FN",BU262="FP",BU262="FN")),"YES","NO")</f>
        <v>YES</v>
      </c>
      <c r="CE262" s="1" t="str">
        <f t="shared" ref="CE262:CE325" si="442">IF(AND(BJ262&gt;60,OR(BS262="FP",BS262="FN",BT262="FP",BT262="FN",BU262="FP",BU262="FN")),"YES","NO")</f>
        <v>NO</v>
      </c>
      <c r="CF262" s="1" t="str">
        <f t="shared" ref="CF262:CF325" si="443">IF(AND(BJ262&lt;&gt;"inf",BJ262&gt;60,OR(BS262="FP",BS262="FN",BT262="FP",BT262="FN",BU262="FP",BU262="FN")),"YES","NO")</f>
        <v>NO</v>
      </c>
      <c r="CG262" s="1" t="str">
        <f t="shared" ref="CG262:CG325" si="444">IF(AND(BJ262="inf",OR(BS262="FP",BS262="FN",BT262="FP",BT262="FN",BU262="FP",BU262="FN")),"YES","NO")</f>
        <v>NO</v>
      </c>
      <c r="CH262" s="1" t="str">
        <f t="shared" ref="CH262:CH325" si="445">IF(AND(BJ262&lt;=60,OR(BS262="FP",BS262="FN",BT262="FP",BT262="FN",BU262="FP",BU262="FN")),"YES","NO")</f>
        <v>YES</v>
      </c>
      <c r="CI262" s="244" t="str">
        <f t="shared" si="381"/>
        <v>YES</v>
      </c>
      <c r="CJ262" s="244" t="str">
        <f t="shared" si="382"/>
        <v>NO</v>
      </c>
      <c r="CK262" s="244" t="str">
        <f t="shared" si="383"/>
        <v>NO</v>
      </c>
      <c r="CL262" s="244" t="str">
        <f t="shared" si="384"/>
        <v>NO</v>
      </c>
      <c r="CM262" s="244" t="str">
        <f t="shared" si="385"/>
        <v>YES</v>
      </c>
      <c r="CN262" s="244" t="str">
        <f t="shared" si="386"/>
        <v>NO</v>
      </c>
      <c r="CO262" s="244" t="str">
        <f t="shared" si="387"/>
        <v>NO</v>
      </c>
      <c r="CP262" s="244" t="str">
        <f t="shared" si="388"/>
        <v>NO</v>
      </c>
      <c r="CQ262" s="244" t="str">
        <f t="shared" si="389"/>
        <v>NO</v>
      </c>
      <c r="CR262" s="244" t="str">
        <f t="shared" si="390"/>
        <v>NO</v>
      </c>
    </row>
    <row r="263" spans="1:96">
      <c r="A263" s="64"/>
      <c r="B263" s="15"/>
      <c r="C263" s="15"/>
      <c r="D263" s="15"/>
      <c r="E263" s="15"/>
      <c r="F263" s="15"/>
      <c r="G263" s="15"/>
      <c r="H263" s="65"/>
      <c r="I263" s="52" t="s">
        <v>17</v>
      </c>
      <c r="J263" s="54">
        <v>0.49883396617877201</v>
      </c>
      <c r="K263" s="54">
        <v>0.36468433194619199</v>
      </c>
      <c r="L263" s="54">
        <v>0.136481701875035</v>
      </c>
      <c r="M263" s="54">
        <v>0.27537866384884402</v>
      </c>
      <c r="N263" s="54">
        <v>0.22174049964478201</v>
      </c>
      <c r="O263" s="54">
        <v>0.50288083650637305</v>
      </c>
      <c r="P263" s="54">
        <v>0.55111888980432999</v>
      </c>
      <c r="Q263" s="54">
        <v>0.332400202728307</v>
      </c>
      <c r="R263" s="54">
        <v>0.116480907467362</v>
      </c>
      <c r="S263" s="54">
        <v>0.59088511196941296</v>
      </c>
      <c r="T263" s="54">
        <v>0.36419943569871699</v>
      </c>
      <c r="U263" s="54">
        <v>4.4915452331868798E-2</v>
      </c>
      <c r="V263" s="54">
        <v>0.387160178388263</v>
      </c>
      <c r="W263" s="54">
        <v>0.275380547643787</v>
      </c>
      <c r="X263" s="54">
        <v>0.337459273967949</v>
      </c>
      <c r="Y263" s="54">
        <v>0.74518896841408599</v>
      </c>
      <c r="Z263" s="54">
        <v>5.6778244677801997E-3</v>
      </c>
      <c r="AA263" s="54">
        <v>0.249133207118133</v>
      </c>
      <c r="AB263" s="54">
        <v>0.81942490287024905</v>
      </c>
      <c r="AC263" s="54">
        <v>0.15566372412545401</v>
      </c>
      <c r="AD263" s="54">
        <v>2.4911373004296598E-2</v>
      </c>
      <c r="AE263" s="54">
        <v>6.8400863925012795E-2</v>
      </c>
      <c r="AF263" s="54">
        <v>0.78405283257646596</v>
      </c>
      <c r="AG263" s="317">
        <v>0.14754630349851999</v>
      </c>
      <c r="AH263" s="220">
        <v>0.83</v>
      </c>
      <c r="AI263" s="220">
        <v>2.8250000000000002</v>
      </c>
      <c r="AJ263" s="221">
        <v>5.4240000000000004</v>
      </c>
      <c r="AK263" s="210">
        <v>0.87</v>
      </c>
      <c r="AL263" s="210">
        <v>2.8029999999999999</v>
      </c>
      <c r="AM263" s="210">
        <v>5.3949999999999996</v>
      </c>
      <c r="AN263" s="203"/>
      <c r="AO263" s="203"/>
      <c r="AP263" s="203"/>
      <c r="AQ263" s="203"/>
      <c r="AR263" s="203">
        <f t="shared" si="431"/>
        <v>0.45515454646600001</v>
      </c>
      <c r="AS263" s="203">
        <f t="shared" si="432"/>
        <v>0.55630000000000002</v>
      </c>
      <c r="AT263" s="203">
        <f t="shared" si="433"/>
        <v>0.67992222098599997</v>
      </c>
      <c r="AU263" s="203">
        <f t="shared" si="434"/>
        <v>1.6506818218499999</v>
      </c>
      <c r="AV263" s="203">
        <f t="shared" si="435"/>
        <v>2.0175000000000001</v>
      </c>
      <c r="AW263" s="203">
        <f t="shared" si="436"/>
        <v>2.4658333288500001</v>
      </c>
      <c r="AX263" s="203">
        <f t="shared" si="437"/>
        <v>4.146627281942</v>
      </c>
      <c r="AY263" s="203">
        <f t="shared" si="438"/>
        <v>5.0681000000000003</v>
      </c>
      <c r="AZ263" s="203">
        <f t="shared" si="439"/>
        <v>6.1943444331819997</v>
      </c>
      <c r="BB263" s="1" t="str">
        <f t="shared" ref="BB263:BB326" si="446">IF(AH263&lt;AR263,"A",IF(AND(AR263&lt;=AH263,AH263&lt;=AS263),"NP",IF(AND(AS263&lt;AH263,AH263&lt;=AT263),"NA","P")))</f>
        <v>P</v>
      </c>
      <c r="BC263" s="1" t="str">
        <f t="shared" ref="BC263:BC326" si="447">IF(AI263&lt;AU263,"A",IF(AND(AU263&lt;=AI263,AI263&lt;=AV263),"NP",IF(AND(AV263&lt;AI263,AI263&lt;=AW263),"NA","P")))</f>
        <v>P</v>
      </c>
      <c r="BD263" s="1" t="str">
        <f t="shared" ref="BD263:BD326" si="448">IF(AJ263&lt;AX263,"A",IF(AND(AX263&lt;=AJ263,AJ263&lt;=AY263),"NP",IF(AND(AY263&lt;AJ263,AJ263&lt;=AZ263),"NA","P")))</f>
        <v>NA</v>
      </c>
      <c r="BE263" s="1" t="str">
        <f t="shared" ref="BE263:BE326" si="449">IF(AND(BB263="A",BC263="A",BD263="A"),"YES","NO")</f>
        <v>NO</v>
      </c>
      <c r="BF263" s="1" t="str">
        <f t="shared" ref="BF263:BF326" si="450">IF(OR(AND(BB263="A",BC263="A"),AND(BB263="A",BD263="A"),AND(BC263="A",BD263="A")),"YES","NO")</f>
        <v>NO</v>
      </c>
      <c r="BG263" s="1" t="str">
        <f t="shared" ref="BG263:BG326" si="451">IF(OR(BB263="A",BC263="A",BD263="A"),"YES","NO")</f>
        <v>NO</v>
      </c>
      <c r="BH263" s="1" t="str">
        <f t="shared" si="440"/>
        <v>NO</v>
      </c>
      <c r="BJ263" s="1">
        <v>23</v>
      </c>
      <c r="BK263" s="1" t="str">
        <f t="shared" ref="BK263:BK326" si="452">IF(AK263&lt;AR263,"A",IF(AND(AR263&lt;=AK263,AK263&lt;=AS263),"NP",IF(AND(AS263&lt;AK263,AK263&lt;=AT263),"NA","P")))</f>
        <v>P</v>
      </c>
      <c r="BL263" s="1" t="str">
        <f t="shared" ref="BL263:BL326" si="453">IF(AL263&lt;AU263,"A",IF(AND(AU263&lt;=AL263,AL263&lt;=AV263),"NP",IF(AND(AV263&lt;AL263,AL263&lt;=AW263),"NA","P")))</f>
        <v>P</v>
      </c>
      <c r="BM263" s="1" t="str">
        <f t="shared" ref="BM263:BM326" si="454">IF(AM263&lt;AX263,"A",IF(AND(AX263&lt;=AM263,AM263&lt;=AY263),"NP",IF(AND(AY263&lt;AM263,AM263&lt;=AZ263),"NA","P")))</f>
        <v>NA</v>
      </c>
      <c r="BN263" s="1" t="str">
        <f t="shared" ref="BN263:BN326" si="455">IF(AND(BK263="A",BL263="A",BM263="A"),"YES","NO")</f>
        <v>NO</v>
      </c>
      <c r="BO263" s="1" t="str">
        <f t="shared" ref="BO263:BO326" si="456">IF(OR(AND(BK263="A",BL263="A"),AND(BK263="A",BM263="A"),AND(BL263="A",BM263="A")),"YES","NO")</f>
        <v>NO</v>
      </c>
      <c r="BP263" s="1" t="str">
        <f t="shared" ref="BP263:BP326" si="457">IF(OR(BK263="A",BL263="A",BM263="A"),"YES","NO")</f>
        <v>NO</v>
      </c>
      <c r="BQ263" s="1" t="str">
        <f t="shared" ref="BQ263:BQ326" si="458">IF(OR(BK263="P",BL263="P",BM263="P"),"NO","YES")</f>
        <v>NO</v>
      </c>
      <c r="BS263" s="1" t="str">
        <f t="shared" ref="BS263:BS326" si="459">IF(OR(AND(BB263="A",BK263="A"),AND(BB263="A",BK263="NP"),AND(BB263="NP",BK263="A"),AND(BB263="NP",BK263="NP")),"TP",IF(OR(AND(BB263="A",BK263="NA"),AND(BB263="A",BK263="P"),AND(BB263="NP",BK263="NA"),AND(BB263="NP",BK263="P")),"FP",IF(OR(AND(BB263="NA",BK263="A"),AND(BB263="NA",BK263="NP"),AND(BB263="P",BK263="A"),AND(BB263="P",BK263="NP")),"FN","TN")))</f>
        <v>TN</v>
      </c>
      <c r="BT263" s="1" t="str">
        <f t="shared" ref="BT263:BT326" si="460">IF(OR(AND(BC263="A",BL263="A"),AND(BC263="A",BL263="NP"),AND(BC263="NP",BL263="A"),AND(BC263="NP",BL263="NP")),"TP",IF(OR(AND(BC263="A",BL263="NA"),AND(BC263="A",BL263="P"),AND(BC263="NP",BL263="NA"),AND(BC263="NP",BL263="P")),"FP",IF(OR(AND(BC263="NA",BL263="A"),AND(BC263="NA",BL263="NP"),AND(BC263="P",BL263="A"),AND(BC263="P",BL263="NP")),"FN","TN")))</f>
        <v>TN</v>
      </c>
      <c r="BU263" s="1" t="str">
        <f t="shared" ref="BU263:BU326" si="461">IF(OR(AND(BD263="A",BM263="A"),AND(BD263="A",BM263="NP"),AND(BD263="NP",BM263="A"),AND(BD263="NP",BM263="NP")),"TP",IF(OR(AND(BD263="A",BM263="NA"),AND(BD263="A",BM263="P"),AND(BD263="NP",BM263="NA"),AND(BD263="NP",BM263="P")),"FP",IF(OR(AND(BD263="NA",BM263="A"),AND(BD263="NA",BM263="NP"),AND(BD263="P",BM263="A"),AND(BD263="P",BM263="NP")),"FN","TN")))</f>
        <v>TN</v>
      </c>
      <c r="BV263" s="1" t="str">
        <f t="shared" ref="BV263:BV326" si="462">IF(AND(BS263="TP",BT263="TP",BU263="TP"),"YES","NO")</f>
        <v>NO</v>
      </c>
      <c r="BW263" s="1" t="str">
        <f t="shared" ref="BW263:BW326" si="463">IF(OR(AND(BS263="TP",BT263="TP"),AND(BS263="TP",BU263="TP"),AND(BT263="TP",BU263="TP")),"YES","NO")</f>
        <v>NO</v>
      </c>
      <c r="BX263" s="1" t="str">
        <f t="shared" ref="BX263:BX326" si="464">IF(OR(BS263="TP",BT263="TP",BU263="TP"),"YES","NO")</f>
        <v>NO</v>
      </c>
      <c r="BY263" s="244" t="str">
        <f t="shared" ref="BY263:BY326" si="465">IF(AND(OR(BS263="TP",BS263="TN",BT263="TP",BT263="TN",BU263="TP",BU263="TN")),"YES","NO")</f>
        <v>YES</v>
      </c>
      <c r="BZ263" s="244" t="str">
        <f t="shared" ref="BZ263:BZ326" si="466">IF(AND(BJ263&gt;60,BY263="NO"),"YES","NO")</f>
        <v>NO</v>
      </c>
      <c r="CA263" s="244" t="str">
        <f t="shared" ref="CA263:CA326" si="467">IF(AND(BJ263&lt;&gt;"inf",BJ263&gt;60,BY263="NO"),"YES","NO")</f>
        <v>NO</v>
      </c>
      <c r="CB263" s="244" t="str">
        <f t="shared" ref="CB263:CB326" si="468">IF(AND(BJ263="inf",BY263="NO"),"YES","NO")</f>
        <v>NO</v>
      </c>
      <c r="CC263" s="244" t="str">
        <f t="shared" ref="CC263:CC326" si="469">IF(AND(BJ263&lt;=60,BY263="NO"),"YES","NO")</f>
        <v>NO</v>
      </c>
      <c r="CD263" s="244" t="str">
        <f t="shared" si="441"/>
        <v>NO</v>
      </c>
      <c r="CE263" s="1" t="str">
        <f t="shared" si="442"/>
        <v>NO</v>
      </c>
      <c r="CF263" s="1" t="str">
        <f t="shared" si="443"/>
        <v>NO</v>
      </c>
      <c r="CG263" s="1" t="str">
        <f t="shared" si="444"/>
        <v>NO</v>
      </c>
      <c r="CH263" s="1" t="str">
        <f t="shared" si="445"/>
        <v>NO</v>
      </c>
      <c r="CI263" s="244" t="str">
        <f t="shared" ref="CI263:CI326" si="470">IF(AND(OR(BS263="FN",BT263="FN",BU263="FN")),"YES","NO")</f>
        <v>NO</v>
      </c>
      <c r="CJ263" s="244" t="str">
        <f t="shared" ref="CJ263:CJ326" si="471">IF(AND(BJ263&gt;60,OR(BS263="FN",BT263="FN",BU263="FN")),"YES","NO")</f>
        <v>NO</v>
      </c>
      <c r="CK263" s="244" t="str">
        <f t="shared" ref="CK263:CK326" si="472">IF(AND(BJ263&lt;&gt;"inf",BJ263&gt;60,OR(BS263="FN",BT263="FN",BU263="FN")),"YES","NO")</f>
        <v>NO</v>
      </c>
      <c r="CL263" s="244" t="str">
        <f t="shared" ref="CL263:CL326" si="473">IF(AND(BJ263="inf",OR(BS263="FN",BT263="FN",BU263="FN")),"YES","NO")</f>
        <v>NO</v>
      </c>
      <c r="CM263" s="244" t="str">
        <f t="shared" ref="CM263:CM326" si="474">IF(AND(BJ263&lt;=60,OR(BS263="FN",BT263="FN",BU263="FN")),"YES","NO")</f>
        <v>NO</v>
      </c>
      <c r="CN263" s="244" t="str">
        <f t="shared" ref="CN263:CN326" si="475">IF(AND(OR(BS263="FP",BT263="FP",BU263="FP")),"YES","NO")</f>
        <v>NO</v>
      </c>
      <c r="CO263" s="244" t="str">
        <f t="shared" ref="CO263:CO326" si="476">IF(AND(BJ263&gt;60,OR(BS263="FP",BT263="FP",BU263="FP")),"YES","NO")</f>
        <v>NO</v>
      </c>
      <c r="CP263" s="244" t="str">
        <f t="shared" ref="CP263:CP326" si="477">IF(AND(BJ263&lt;&gt;"inf",BJ263&gt;60,OR(BS263="FP",BT263="FP",BU263="FP")),"YES","NO")</f>
        <v>NO</v>
      </c>
      <c r="CQ263" s="244" t="str">
        <f t="shared" ref="CQ263:CQ326" si="478">IF(AND(BJ263="inf",OR(BS263="FP",BT263="FP",BU263="FP")),"YES","NO")</f>
        <v>NO</v>
      </c>
      <c r="CR263" s="244" t="str">
        <f t="shared" ref="CR263:CR326" si="479">IF(AND(BJ263&lt;=60,OR(BS263="FP",BT263="FP",BU263="FP")),"YES","NO")</f>
        <v>NO</v>
      </c>
    </row>
    <row r="264" spans="1:96">
      <c r="A264" s="64"/>
      <c r="B264" s="15"/>
      <c r="C264" s="15"/>
      <c r="D264" s="15"/>
      <c r="E264" s="15"/>
      <c r="F264" s="15"/>
      <c r="G264" s="15"/>
      <c r="H264" s="65"/>
      <c r="I264" s="52" t="s">
        <v>18</v>
      </c>
      <c r="J264" s="54">
        <v>0.70301001125357798</v>
      </c>
      <c r="K264" s="54">
        <v>0.27805425253303501</v>
      </c>
      <c r="L264" s="54">
        <v>1.8935736213385599E-2</v>
      </c>
      <c r="M264" s="54">
        <v>0.271576874252208</v>
      </c>
      <c r="N264" s="54">
        <v>0.14424721910514501</v>
      </c>
      <c r="O264" s="54">
        <v>0.58417590664264596</v>
      </c>
      <c r="P264" s="54">
        <v>0.422322850072121</v>
      </c>
      <c r="Q264" s="54">
        <v>4.9016484683961199E-2</v>
      </c>
      <c r="R264" s="54">
        <v>0.52866066524391697</v>
      </c>
      <c r="S264" s="54">
        <v>0.89288884683748804</v>
      </c>
      <c r="T264" s="54">
        <v>2.7444450064523399E-2</v>
      </c>
      <c r="U264" s="54">
        <v>7.9666703097987596E-2</v>
      </c>
      <c r="V264" s="54">
        <v>0.17905132999200299</v>
      </c>
      <c r="W264" s="54">
        <v>0.56036658802254802</v>
      </c>
      <c r="X264" s="54">
        <v>0.26058208198544702</v>
      </c>
      <c r="Y264" s="54">
        <v>0.74742981834514299</v>
      </c>
      <c r="Z264" s="54">
        <v>0.22691571230966401</v>
      </c>
      <c r="AA264" s="54">
        <v>2.5654469345191801E-2</v>
      </c>
      <c r="AB264" s="54">
        <v>0.94980212568479205</v>
      </c>
      <c r="AC264" s="54">
        <v>1.51046588705446E-2</v>
      </c>
      <c r="AD264" s="54">
        <v>3.5093215444662797E-2</v>
      </c>
      <c r="AE264" s="54">
        <v>0.864717405083823</v>
      </c>
      <c r="AF264" s="54">
        <v>2.8079665868856402E-3</v>
      </c>
      <c r="AG264" s="317">
        <v>0.13247462832929099</v>
      </c>
      <c r="AH264" s="220">
        <v>1.194</v>
      </c>
      <c r="AI264" s="220">
        <v>2.31</v>
      </c>
      <c r="AJ264" s="221">
        <v>5.2629999999999999</v>
      </c>
      <c r="AK264" s="210">
        <v>1.2010000000000001</v>
      </c>
      <c r="AL264" s="210">
        <v>2.3610000000000002</v>
      </c>
      <c r="AM264" s="210">
        <v>5.2370000000000001</v>
      </c>
      <c r="AN264" s="203"/>
      <c r="AO264" s="203"/>
      <c r="AP264" s="203"/>
      <c r="AQ264" s="203"/>
      <c r="AR264" s="203">
        <f t="shared" si="431"/>
        <v>0.45515454646600001</v>
      </c>
      <c r="AS264" s="203">
        <f t="shared" si="432"/>
        <v>0.55630000000000002</v>
      </c>
      <c r="AT264" s="203">
        <f t="shared" si="433"/>
        <v>0.67992222098599997</v>
      </c>
      <c r="AU264" s="203">
        <f t="shared" si="434"/>
        <v>1.6506818218499999</v>
      </c>
      <c r="AV264" s="203">
        <f t="shared" si="435"/>
        <v>2.0175000000000001</v>
      </c>
      <c r="AW264" s="203">
        <f t="shared" si="436"/>
        <v>2.4658333288500001</v>
      </c>
      <c r="AX264" s="203">
        <f t="shared" si="437"/>
        <v>4.146627281942</v>
      </c>
      <c r="AY264" s="203">
        <f t="shared" si="438"/>
        <v>5.0681000000000003</v>
      </c>
      <c r="AZ264" s="203">
        <f t="shared" si="439"/>
        <v>6.1943444331819997</v>
      </c>
      <c r="BB264" s="1" t="str">
        <f t="shared" si="446"/>
        <v>P</v>
      </c>
      <c r="BC264" s="1" t="str">
        <f t="shared" si="447"/>
        <v>NA</v>
      </c>
      <c r="BD264" s="1" t="str">
        <f t="shared" si="448"/>
        <v>NA</v>
      </c>
      <c r="BE264" s="1" t="str">
        <f t="shared" si="449"/>
        <v>NO</v>
      </c>
      <c r="BF264" s="1" t="str">
        <f t="shared" si="450"/>
        <v>NO</v>
      </c>
      <c r="BG264" s="1" t="str">
        <f t="shared" si="451"/>
        <v>NO</v>
      </c>
      <c r="BH264" s="1" t="str">
        <f t="shared" si="440"/>
        <v>NO</v>
      </c>
      <c r="BJ264" s="1">
        <v>4</v>
      </c>
      <c r="BK264" s="1" t="str">
        <f t="shared" si="452"/>
        <v>P</v>
      </c>
      <c r="BL264" s="1" t="str">
        <f t="shared" si="453"/>
        <v>NA</v>
      </c>
      <c r="BM264" s="1" t="str">
        <f t="shared" si="454"/>
        <v>NA</v>
      </c>
      <c r="BN264" s="1" t="str">
        <f t="shared" si="455"/>
        <v>NO</v>
      </c>
      <c r="BO264" s="1" t="str">
        <f t="shared" si="456"/>
        <v>NO</v>
      </c>
      <c r="BP264" s="1" t="str">
        <f t="shared" si="457"/>
        <v>NO</v>
      </c>
      <c r="BQ264" s="1" t="str">
        <f t="shared" si="458"/>
        <v>NO</v>
      </c>
      <c r="BS264" s="1" t="str">
        <f t="shared" si="459"/>
        <v>TN</v>
      </c>
      <c r="BT264" s="1" t="str">
        <f t="shared" si="460"/>
        <v>TN</v>
      </c>
      <c r="BU264" s="1" t="str">
        <f t="shared" si="461"/>
        <v>TN</v>
      </c>
      <c r="BV264" s="1" t="str">
        <f t="shared" si="462"/>
        <v>NO</v>
      </c>
      <c r="BW264" s="1" t="str">
        <f t="shared" si="463"/>
        <v>NO</v>
      </c>
      <c r="BX264" s="1" t="str">
        <f t="shared" si="464"/>
        <v>NO</v>
      </c>
      <c r="BY264" s="244" t="str">
        <f t="shared" si="465"/>
        <v>YES</v>
      </c>
      <c r="BZ264" s="244" t="str">
        <f t="shared" si="466"/>
        <v>NO</v>
      </c>
      <c r="CA264" s="244" t="str">
        <f t="shared" si="467"/>
        <v>NO</v>
      </c>
      <c r="CB264" s="244" t="str">
        <f t="shared" si="468"/>
        <v>NO</v>
      </c>
      <c r="CC264" s="244" t="str">
        <f t="shared" si="469"/>
        <v>NO</v>
      </c>
      <c r="CD264" s="244" t="str">
        <f t="shared" si="441"/>
        <v>NO</v>
      </c>
      <c r="CE264" s="1" t="str">
        <f t="shared" si="442"/>
        <v>NO</v>
      </c>
      <c r="CF264" s="1" t="str">
        <f t="shared" si="443"/>
        <v>NO</v>
      </c>
      <c r="CG264" s="1" t="str">
        <f t="shared" si="444"/>
        <v>NO</v>
      </c>
      <c r="CH264" s="1" t="str">
        <f t="shared" si="445"/>
        <v>NO</v>
      </c>
      <c r="CI264" s="244" t="str">
        <f t="shared" si="470"/>
        <v>NO</v>
      </c>
      <c r="CJ264" s="244" t="str">
        <f t="shared" si="471"/>
        <v>NO</v>
      </c>
      <c r="CK264" s="244" t="str">
        <f t="shared" si="472"/>
        <v>NO</v>
      </c>
      <c r="CL264" s="244" t="str">
        <f t="shared" si="473"/>
        <v>NO</v>
      </c>
      <c r="CM264" s="244" t="str">
        <f t="shared" si="474"/>
        <v>NO</v>
      </c>
      <c r="CN264" s="244" t="str">
        <f t="shared" si="475"/>
        <v>NO</v>
      </c>
      <c r="CO264" s="244" t="str">
        <f t="shared" si="476"/>
        <v>NO</v>
      </c>
      <c r="CP264" s="244" t="str">
        <f t="shared" si="477"/>
        <v>NO</v>
      </c>
      <c r="CQ264" s="244" t="str">
        <f t="shared" si="478"/>
        <v>NO</v>
      </c>
      <c r="CR264" s="244" t="str">
        <f t="shared" si="479"/>
        <v>NO</v>
      </c>
    </row>
    <row r="265" spans="1:96">
      <c r="A265" s="64"/>
      <c r="B265" s="15"/>
      <c r="C265" s="15"/>
      <c r="D265" s="15"/>
      <c r="E265" s="15"/>
      <c r="F265" s="15"/>
      <c r="G265" s="15"/>
      <c r="H265" s="65"/>
      <c r="I265" s="52" t="s">
        <v>19</v>
      </c>
      <c r="J265" s="54">
        <v>0.96746806406571195</v>
      </c>
      <c r="K265" s="54">
        <v>2.41480845866574E-2</v>
      </c>
      <c r="L265" s="54">
        <v>8.3838513476304204E-3</v>
      </c>
      <c r="M265" s="54">
        <v>7.2578730521050502E-2</v>
      </c>
      <c r="N265" s="54">
        <v>0.78198144606656905</v>
      </c>
      <c r="O265" s="54">
        <v>0.14543982341237899</v>
      </c>
      <c r="P265" s="54">
        <v>0.87466385139652802</v>
      </c>
      <c r="Q265" s="54">
        <v>7.5956813646688201E-2</v>
      </c>
      <c r="R265" s="54">
        <v>4.9379334956783302E-2</v>
      </c>
      <c r="S265" s="54">
        <v>0.48686631328618901</v>
      </c>
      <c r="T265" s="54">
        <v>0.34327933677358102</v>
      </c>
      <c r="U265" s="54">
        <v>0.16985434994022799</v>
      </c>
      <c r="V265" s="54">
        <v>0.98040641313686805</v>
      </c>
      <c r="W265" s="54">
        <v>1.8783589138600301E-2</v>
      </c>
      <c r="X265" s="54">
        <v>8.0999772453127505E-4</v>
      </c>
      <c r="Y265" s="54">
        <v>0.99296244750711005</v>
      </c>
      <c r="Z265" s="54">
        <v>1.4856382094073899E-3</v>
      </c>
      <c r="AA265" s="54">
        <v>5.5519142834816702E-3</v>
      </c>
      <c r="AB265" s="54">
        <v>0.27933372471968398</v>
      </c>
      <c r="AC265" s="54">
        <v>0.464434331530998</v>
      </c>
      <c r="AD265" s="54">
        <v>0.25623194374931602</v>
      </c>
      <c r="AE265" s="54">
        <v>0.26532846712332198</v>
      </c>
      <c r="AF265" s="54">
        <v>0.65008284069356703</v>
      </c>
      <c r="AG265" s="317">
        <v>8.4588692183109104E-2</v>
      </c>
      <c r="AH265" s="220">
        <v>0.754</v>
      </c>
      <c r="AI265" s="220">
        <v>1.996</v>
      </c>
      <c r="AJ265" s="221">
        <v>5.4390000000000001</v>
      </c>
      <c r="AK265" s="210">
        <v>0.74</v>
      </c>
      <c r="AL265" s="210">
        <v>1.978</v>
      </c>
      <c r="AM265" s="210">
        <v>5.4450000000000003</v>
      </c>
      <c r="AN265" s="203"/>
      <c r="AO265" s="203"/>
      <c r="AP265" s="203"/>
      <c r="AQ265" s="203"/>
      <c r="AR265" s="203">
        <f t="shared" si="431"/>
        <v>0.45515454646600001</v>
      </c>
      <c r="AS265" s="203">
        <f t="shared" si="432"/>
        <v>0.55630000000000002</v>
      </c>
      <c r="AT265" s="203">
        <f t="shared" si="433"/>
        <v>0.67992222098599997</v>
      </c>
      <c r="AU265" s="203">
        <f t="shared" si="434"/>
        <v>1.6506818218499999</v>
      </c>
      <c r="AV265" s="203">
        <f t="shared" si="435"/>
        <v>2.0175000000000001</v>
      </c>
      <c r="AW265" s="203">
        <f t="shared" si="436"/>
        <v>2.4658333288500001</v>
      </c>
      <c r="AX265" s="203">
        <f t="shared" si="437"/>
        <v>4.146627281942</v>
      </c>
      <c r="AY265" s="203">
        <f t="shared" si="438"/>
        <v>5.0681000000000003</v>
      </c>
      <c r="AZ265" s="203">
        <f t="shared" si="439"/>
        <v>6.1943444331819997</v>
      </c>
      <c r="BB265" s="1" t="str">
        <f t="shared" si="446"/>
        <v>P</v>
      </c>
      <c r="BC265" s="1" t="str">
        <f t="shared" si="447"/>
        <v>NP</v>
      </c>
      <c r="BD265" s="1" t="str">
        <f t="shared" si="448"/>
        <v>NA</v>
      </c>
      <c r="BE265" s="1" t="str">
        <f t="shared" si="449"/>
        <v>NO</v>
      </c>
      <c r="BF265" s="1" t="str">
        <f t="shared" si="450"/>
        <v>NO</v>
      </c>
      <c r="BG265" s="1" t="str">
        <f t="shared" si="451"/>
        <v>NO</v>
      </c>
      <c r="BH265" s="1" t="str">
        <f t="shared" si="440"/>
        <v>NO</v>
      </c>
      <c r="BJ265" s="1">
        <v>11</v>
      </c>
      <c r="BK265" s="1" t="str">
        <f t="shared" si="452"/>
        <v>P</v>
      </c>
      <c r="BL265" s="1" t="str">
        <f t="shared" si="453"/>
        <v>NP</v>
      </c>
      <c r="BM265" s="1" t="str">
        <f t="shared" si="454"/>
        <v>NA</v>
      </c>
      <c r="BN265" s="1" t="str">
        <f t="shared" si="455"/>
        <v>NO</v>
      </c>
      <c r="BO265" s="1" t="str">
        <f t="shared" si="456"/>
        <v>NO</v>
      </c>
      <c r="BP265" s="1" t="str">
        <f t="shared" si="457"/>
        <v>NO</v>
      </c>
      <c r="BQ265" s="1" t="str">
        <f t="shared" si="458"/>
        <v>NO</v>
      </c>
      <c r="BS265" s="1" t="str">
        <f t="shared" si="459"/>
        <v>TN</v>
      </c>
      <c r="BT265" s="1" t="str">
        <f t="shared" si="460"/>
        <v>TP</v>
      </c>
      <c r="BU265" s="1" t="str">
        <f t="shared" si="461"/>
        <v>TN</v>
      </c>
      <c r="BV265" s="1" t="str">
        <f t="shared" si="462"/>
        <v>NO</v>
      </c>
      <c r="BW265" s="1" t="str">
        <f t="shared" si="463"/>
        <v>NO</v>
      </c>
      <c r="BX265" s="1" t="str">
        <f t="shared" si="464"/>
        <v>YES</v>
      </c>
      <c r="BY265" s="244" t="str">
        <f t="shared" si="465"/>
        <v>YES</v>
      </c>
      <c r="BZ265" s="244" t="str">
        <f t="shared" si="466"/>
        <v>NO</v>
      </c>
      <c r="CA265" s="244" t="str">
        <f t="shared" si="467"/>
        <v>NO</v>
      </c>
      <c r="CB265" s="244" t="str">
        <f t="shared" si="468"/>
        <v>NO</v>
      </c>
      <c r="CC265" s="244" t="str">
        <f t="shared" si="469"/>
        <v>NO</v>
      </c>
      <c r="CD265" s="244" t="str">
        <f t="shared" si="441"/>
        <v>NO</v>
      </c>
      <c r="CE265" s="1" t="str">
        <f t="shared" si="442"/>
        <v>NO</v>
      </c>
      <c r="CF265" s="1" t="str">
        <f t="shared" si="443"/>
        <v>NO</v>
      </c>
      <c r="CG265" s="1" t="str">
        <f t="shared" si="444"/>
        <v>NO</v>
      </c>
      <c r="CH265" s="1" t="str">
        <f t="shared" si="445"/>
        <v>NO</v>
      </c>
      <c r="CI265" s="244" t="str">
        <f t="shared" si="470"/>
        <v>NO</v>
      </c>
      <c r="CJ265" s="244" t="str">
        <f t="shared" si="471"/>
        <v>NO</v>
      </c>
      <c r="CK265" s="244" t="str">
        <f t="shared" si="472"/>
        <v>NO</v>
      </c>
      <c r="CL265" s="244" t="str">
        <f t="shared" si="473"/>
        <v>NO</v>
      </c>
      <c r="CM265" s="244" t="str">
        <f t="shared" si="474"/>
        <v>NO</v>
      </c>
      <c r="CN265" s="244" t="str">
        <f t="shared" si="475"/>
        <v>NO</v>
      </c>
      <c r="CO265" s="244" t="str">
        <f t="shared" si="476"/>
        <v>NO</v>
      </c>
      <c r="CP265" s="244" t="str">
        <f t="shared" si="477"/>
        <v>NO</v>
      </c>
      <c r="CQ265" s="244" t="str">
        <f t="shared" si="478"/>
        <v>NO</v>
      </c>
      <c r="CR265" s="244" t="str">
        <f t="shared" si="479"/>
        <v>NO</v>
      </c>
    </row>
    <row r="266" spans="1:96">
      <c r="A266" s="64"/>
      <c r="B266" s="15"/>
      <c r="C266" s="15"/>
      <c r="D266" s="15"/>
      <c r="E266" s="15"/>
      <c r="F266" s="15"/>
      <c r="G266" s="15"/>
      <c r="H266" s="65"/>
      <c r="I266" s="52" t="s">
        <v>42</v>
      </c>
      <c r="J266" s="54">
        <v>0.57592793650723495</v>
      </c>
      <c r="K266" s="54">
        <v>0.29738686814658399</v>
      </c>
      <c r="L266" s="54">
        <v>0.126685195346179</v>
      </c>
      <c r="M266" s="54">
        <v>0.65668776517246696</v>
      </c>
      <c r="N266" s="54">
        <v>0.10996693004135499</v>
      </c>
      <c r="O266" s="54">
        <v>0.23334530478617699</v>
      </c>
      <c r="P266" s="54">
        <v>0.56840827645792102</v>
      </c>
      <c r="Q266" s="54">
        <v>0.116668742988786</v>
      </c>
      <c r="R266" s="54">
        <v>0.31492298055329099</v>
      </c>
      <c r="S266" s="54">
        <v>0.86641495607118402</v>
      </c>
      <c r="T266" s="54">
        <v>3.8889201905446598E-2</v>
      </c>
      <c r="U266" s="54">
        <v>9.4695842023368407E-2</v>
      </c>
      <c r="V266" s="54">
        <v>0.24503475223429799</v>
      </c>
      <c r="W266" s="54">
        <v>0.55562933011041005</v>
      </c>
      <c r="X266" s="54">
        <v>0.19933591765528999</v>
      </c>
      <c r="Y266" s="54">
        <v>0.85159004500291802</v>
      </c>
      <c r="Z266" s="54">
        <v>5.0628136022862598E-2</v>
      </c>
      <c r="AA266" s="54">
        <v>9.7781818974218795E-2</v>
      </c>
      <c r="AB266" s="54">
        <v>0.64571786981871904</v>
      </c>
      <c r="AC266" s="54">
        <v>0.27889721448249299</v>
      </c>
      <c r="AD266" s="54">
        <v>7.5384915698786498E-2</v>
      </c>
      <c r="AE266" s="54">
        <v>0.92748680805328798</v>
      </c>
      <c r="AF266" s="54">
        <v>6.6700758803758906E-2</v>
      </c>
      <c r="AG266" s="317">
        <v>5.8124331429527604E-3</v>
      </c>
      <c r="AH266" s="220">
        <v>1.119</v>
      </c>
      <c r="AI266" s="220">
        <v>2.4489999999999998</v>
      </c>
      <c r="AJ266" s="221">
        <v>5.3170000000000002</v>
      </c>
      <c r="AK266" s="210">
        <v>1.079</v>
      </c>
      <c r="AL266" s="210">
        <v>2.4820000000000002</v>
      </c>
      <c r="AM266" s="210">
        <v>5.3449999999999998</v>
      </c>
      <c r="AN266" s="203"/>
      <c r="AO266" s="203"/>
      <c r="AP266" s="203"/>
      <c r="AQ266" s="203"/>
      <c r="AR266" s="203">
        <f t="shared" si="431"/>
        <v>0.45515454646600001</v>
      </c>
      <c r="AS266" s="203">
        <f t="shared" si="432"/>
        <v>0.55630000000000002</v>
      </c>
      <c r="AT266" s="203">
        <f t="shared" si="433"/>
        <v>0.67992222098599997</v>
      </c>
      <c r="AU266" s="203">
        <f t="shared" si="434"/>
        <v>1.6506818218499999</v>
      </c>
      <c r="AV266" s="203">
        <f t="shared" si="435"/>
        <v>2.0175000000000001</v>
      </c>
      <c r="AW266" s="203">
        <f t="shared" si="436"/>
        <v>2.4658333288500001</v>
      </c>
      <c r="AX266" s="203">
        <f t="shared" si="437"/>
        <v>4.146627281942</v>
      </c>
      <c r="AY266" s="203">
        <f t="shared" si="438"/>
        <v>5.0681000000000003</v>
      </c>
      <c r="AZ266" s="203">
        <f t="shared" si="439"/>
        <v>6.1943444331819997</v>
      </c>
      <c r="BB266" s="1" t="str">
        <f t="shared" si="446"/>
        <v>P</v>
      </c>
      <c r="BC266" s="1" t="str">
        <f t="shared" si="447"/>
        <v>NA</v>
      </c>
      <c r="BD266" s="1" t="str">
        <f t="shared" si="448"/>
        <v>NA</v>
      </c>
      <c r="BE266" s="1" t="str">
        <f t="shared" si="449"/>
        <v>NO</v>
      </c>
      <c r="BF266" s="1" t="str">
        <f t="shared" si="450"/>
        <v>NO</v>
      </c>
      <c r="BG266" s="1" t="str">
        <f t="shared" si="451"/>
        <v>NO</v>
      </c>
      <c r="BH266" s="1" t="str">
        <f t="shared" si="440"/>
        <v>NO</v>
      </c>
      <c r="BJ266" s="1">
        <v>33</v>
      </c>
      <c r="BK266" s="1" t="str">
        <f t="shared" si="452"/>
        <v>P</v>
      </c>
      <c r="BL266" s="1" t="str">
        <f t="shared" si="453"/>
        <v>P</v>
      </c>
      <c r="BM266" s="1" t="str">
        <f t="shared" si="454"/>
        <v>NA</v>
      </c>
      <c r="BN266" s="1" t="str">
        <f t="shared" si="455"/>
        <v>NO</v>
      </c>
      <c r="BO266" s="1" t="str">
        <f t="shared" si="456"/>
        <v>NO</v>
      </c>
      <c r="BP266" s="1" t="str">
        <f t="shared" si="457"/>
        <v>NO</v>
      </c>
      <c r="BQ266" s="1" t="str">
        <f t="shared" si="458"/>
        <v>NO</v>
      </c>
      <c r="BS266" s="1" t="str">
        <f t="shared" si="459"/>
        <v>TN</v>
      </c>
      <c r="BT266" s="1" t="str">
        <f t="shared" si="460"/>
        <v>TN</v>
      </c>
      <c r="BU266" s="1" t="str">
        <f t="shared" si="461"/>
        <v>TN</v>
      </c>
      <c r="BV266" s="1" t="str">
        <f t="shared" si="462"/>
        <v>NO</v>
      </c>
      <c r="BW266" s="1" t="str">
        <f t="shared" si="463"/>
        <v>NO</v>
      </c>
      <c r="BX266" s="1" t="str">
        <f t="shared" si="464"/>
        <v>NO</v>
      </c>
      <c r="BY266" s="244" t="str">
        <f t="shared" si="465"/>
        <v>YES</v>
      </c>
      <c r="BZ266" s="244" t="str">
        <f t="shared" si="466"/>
        <v>NO</v>
      </c>
      <c r="CA266" s="244" t="str">
        <f t="shared" si="467"/>
        <v>NO</v>
      </c>
      <c r="CB266" s="244" t="str">
        <f t="shared" si="468"/>
        <v>NO</v>
      </c>
      <c r="CC266" s="244" t="str">
        <f t="shared" si="469"/>
        <v>NO</v>
      </c>
      <c r="CD266" s="244" t="str">
        <f t="shared" si="441"/>
        <v>NO</v>
      </c>
      <c r="CE266" s="1" t="str">
        <f t="shared" si="442"/>
        <v>NO</v>
      </c>
      <c r="CF266" s="1" t="str">
        <f t="shared" si="443"/>
        <v>NO</v>
      </c>
      <c r="CG266" s="1" t="str">
        <f t="shared" si="444"/>
        <v>NO</v>
      </c>
      <c r="CH266" s="1" t="str">
        <f t="shared" si="445"/>
        <v>NO</v>
      </c>
      <c r="CI266" s="244" t="str">
        <f t="shared" si="470"/>
        <v>NO</v>
      </c>
      <c r="CJ266" s="244" t="str">
        <f t="shared" si="471"/>
        <v>NO</v>
      </c>
      <c r="CK266" s="244" t="str">
        <f t="shared" si="472"/>
        <v>NO</v>
      </c>
      <c r="CL266" s="244" t="str">
        <f t="shared" si="473"/>
        <v>NO</v>
      </c>
      <c r="CM266" s="244" t="str">
        <f t="shared" si="474"/>
        <v>NO</v>
      </c>
      <c r="CN266" s="244" t="str">
        <f t="shared" si="475"/>
        <v>NO</v>
      </c>
      <c r="CO266" s="244" t="str">
        <f t="shared" si="476"/>
        <v>NO</v>
      </c>
      <c r="CP266" s="244" t="str">
        <f t="shared" si="477"/>
        <v>NO</v>
      </c>
      <c r="CQ266" s="244" t="str">
        <f t="shared" si="478"/>
        <v>NO</v>
      </c>
      <c r="CR266" s="244" t="str">
        <f t="shared" si="479"/>
        <v>NO</v>
      </c>
    </row>
    <row r="267" spans="1:96">
      <c r="A267" s="318"/>
      <c r="B267" s="54"/>
      <c r="C267" s="54"/>
      <c r="D267" s="54"/>
      <c r="E267" s="54"/>
      <c r="F267" s="54"/>
      <c r="G267" s="54"/>
      <c r="H267" s="317"/>
      <c r="I267" s="52" t="s">
        <v>43</v>
      </c>
      <c r="J267" s="54">
        <v>0.68046970925486405</v>
      </c>
      <c r="K267" s="54">
        <v>0.31538464876153299</v>
      </c>
      <c r="L267" s="54">
        <v>4.1456419836022303E-3</v>
      </c>
      <c r="M267" s="54">
        <v>0.55108169528954498</v>
      </c>
      <c r="N267" s="54">
        <v>0.42594542501622501</v>
      </c>
      <c r="O267" s="54">
        <v>2.2972879694228999E-2</v>
      </c>
      <c r="P267" s="54">
        <v>0.28990165720697603</v>
      </c>
      <c r="Q267" s="54">
        <v>0.28600460863767901</v>
      </c>
      <c r="R267" s="54">
        <v>0.42409373415534402</v>
      </c>
      <c r="S267" s="54">
        <v>0.99239000006177203</v>
      </c>
      <c r="T267" s="54">
        <v>5.2012311376965397E-3</v>
      </c>
      <c r="U267" s="54">
        <v>2.4087688005308599E-3</v>
      </c>
      <c r="V267" s="54">
        <v>1.9641224051729699E-2</v>
      </c>
      <c r="W267" s="54">
        <v>0.14195884378610499</v>
      </c>
      <c r="X267" s="54">
        <v>0.83839993216216502</v>
      </c>
      <c r="Y267" s="54">
        <v>0.23184263254839699</v>
      </c>
      <c r="Z267" s="54">
        <v>0.69459485745276395</v>
      </c>
      <c r="AA267" s="54">
        <v>7.3562509998838205E-2</v>
      </c>
      <c r="AB267" s="54">
        <v>5.0887496666290701E-2</v>
      </c>
      <c r="AC267" s="54">
        <v>0.65418200576858898</v>
      </c>
      <c r="AD267" s="54">
        <v>0.29493049756511902</v>
      </c>
      <c r="AE267" s="54">
        <v>0.48317739123008902</v>
      </c>
      <c r="AF267" s="54">
        <v>0.45973024936835</v>
      </c>
      <c r="AG267" s="317">
        <v>5.7092359401560197E-2</v>
      </c>
      <c r="AH267" s="220">
        <v>0.89900000000000002</v>
      </c>
      <c r="AI267" s="220">
        <v>3.0089999999999999</v>
      </c>
      <c r="AJ267" s="221">
        <v>5.3330000000000002</v>
      </c>
      <c r="AK267" s="210">
        <v>0.93600000000000005</v>
      </c>
      <c r="AL267" s="210">
        <v>3.0169999999999999</v>
      </c>
      <c r="AM267" s="210">
        <v>5.46</v>
      </c>
      <c r="AN267" s="203"/>
      <c r="AO267" s="203"/>
      <c r="AP267" s="203"/>
      <c r="AQ267" s="203"/>
      <c r="AR267" s="203">
        <f t="shared" si="431"/>
        <v>0.45515454646600001</v>
      </c>
      <c r="AS267" s="203">
        <f t="shared" si="432"/>
        <v>0.55630000000000002</v>
      </c>
      <c r="AT267" s="203">
        <f t="shared" si="433"/>
        <v>0.67992222098599997</v>
      </c>
      <c r="AU267" s="203">
        <f t="shared" si="434"/>
        <v>1.6506818218499999</v>
      </c>
      <c r="AV267" s="203">
        <f t="shared" si="435"/>
        <v>2.0175000000000001</v>
      </c>
      <c r="AW267" s="203">
        <f t="shared" si="436"/>
        <v>2.4658333288500001</v>
      </c>
      <c r="AX267" s="203">
        <f t="shared" si="437"/>
        <v>4.146627281942</v>
      </c>
      <c r="AY267" s="203">
        <f t="shared" si="438"/>
        <v>5.0681000000000003</v>
      </c>
      <c r="AZ267" s="203">
        <f t="shared" si="439"/>
        <v>6.1943444331819997</v>
      </c>
      <c r="BB267" s="1" t="str">
        <f t="shared" si="446"/>
        <v>P</v>
      </c>
      <c r="BC267" s="1" t="str">
        <f t="shared" si="447"/>
        <v>P</v>
      </c>
      <c r="BD267" s="1" t="str">
        <f t="shared" si="448"/>
        <v>NA</v>
      </c>
      <c r="BE267" s="1" t="str">
        <f t="shared" si="449"/>
        <v>NO</v>
      </c>
      <c r="BF267" s="1" t="str">
        <f t="shared" si="450"/>
        <v>NO</v>
      </c>
      <c r="BG267" s="1" t="str">
        <f t="shared" si="451"/>
        <v>NO</v>
      </c>
      <c r="BH267" s="1" t="str">
        <f t="shared" si="440"/>
        <v>NO</v>
      </c>
      <c r="BJ267" s="1">
        <v>45</v>
      </c>
      <c r="BK267" s="1" t="str">
        <f t="shared" si="452"/>
        <v>P</v>
      </c>
      <c r="BL267" s="1" t="str">
        <f t="shared" si="453"/>
        <v>P</v>
      </c>
      <c r="BM267" s="1" t="str">
        <f t="shared" si="454"/>
        <v>NA</v>
      </c>
      <c r="BN267" s="1" t="str">
        <f t="shared" si="455"/>
        <v>NO</v>
      </c>
      <c r="BO267" s="1" t="str">
        <f t="shared" si="456"/>
        <v>NO</v>
      </c>
      <c r="BP267" s="1" t="str">
        <f t="shared" si="457"/>
        <v>NO</v>
      </c>
      <c r="BQ267" s="1" t="str">
        <f t="shared" si="458"/>
        <v>NO</v>
      </c>
      <c r="BS267" s="1" t="str">
        <f t="shared" si="459"/>
        <v>TN</v>
      </c>
      <c r="BT267" s="1" t="str">
        <f t="shared" si="460"/>
        <v>TN</v>
      </c>
      <c r="BU267" s="1" t="str">
        <f t="shared" si="461"/>
        <v>TN</v>
      </c>
      <c r="BV267" s="1" t="str">
        <f t="shared" si="462"/>
        <v>NO</v>
      </c>
      <c r="BW267" s="1" t="str">
        <f t="shared" si="463"/>
        <v>NO</v>
      </c>
      <c r="BX267" s="1" t="str">
        <f t="shared" si="464"/>
        <v>NO</v>
      </c>
      <c r="BY267" s="244" t="str">
        <f t="shared" si="465"/>
        <v>YES</v>
      </c>
      <c r="BZ267" s="244" t="str">
        <f t="shared" si="466"/>
        <v>NO</v>
      </c>
      <c r="CA267" s="244" t="str">
        <f t="shared" si="467"/>
        <v>NO</v>
      </c>
      <c r="CB267" s="244" t="str">
        <f t="shared" si="468"/>
        <v>NO</v>
      </c>
      <c r="CC267" s="244" t="str">
        <f t="shared" si="469"/>
        <v>NO</v>
      </c>
      <c r="CD267" s="244" t="str">
        <f t="shared" si="441"/>
        <v>NO</v>
      </c>
      <c r="CE267" s="1" t="str">
        <f t="shared" si="442"/>
        <v>NO</v>
      </c>
      <c r="CF267" s="1" t="str">
        <f t="shared" si="443"/>
        <v>NO</v>
      </c>
      <c r="CG267" s="1" t="str">
        <f t="shared" si="444"/>
        <v>NO</v>
      </c>
      <c r="CH267" s="1" t="str">
        <f t="shared" si="445"/>
        <v>NO</v>
      </c>
      <c r="CI267" s="244" t="str">
        <f t="shared" si="470"/>
        <v>NO</v>
      </c>
      <c r="CJ267" s="244" t="str">
        <f t="shared" si="471"/>
        <v>NO</v>
      </c>
      <c r="CK267" s="244" t="str">
        <f t="shared" si="472"/>
        <v>NO</v>
      </c>
      <c r="CL267" s="244" t="str">
        <f t="shared" si="473"/>
        <v>NO</v>
      </c>
      <c r="CM267" s="244" t="str">
        <f t="shared" si="474"/>
        <v>NO</v>
      </c>
      <c r="CN267" s="244" t="str">
        <f t="shared" si="475"/>
        <v>NO</v>
      </c>
      <c r="CO267" s="244" t="str">
        <f t="shared" si="476"/>
        <v>NO</v>
      </c>
      <c r="CP267" s="244" t="str">
        <f t="shared" si="477"/>
        <v>NO</v>
      </c>
      <c r="CQ267" s="244" t="str">
        <f t="shared" si="478"/>
        <v>NO</v>
      </c>
      <c r="CR267" s="244" t="str">
        <f t="shared" si="479"/>
        <v>NO</v>
      </c>
    </row>
    <row r="268" spans="1:96" ht="16.5" thickBot="1">
      <c r="A268" s="319"/>
      <c r="B268" s="59"/>
      <c r="C268" s="59"/>
      <c r="D268" s="59"/>
      <c r="E268" s="59"/>
      <c r="F268" s="59"/>
      <c r="G268" s="59"/>
      <c r="H268" s="320"/>
      <c r="I268" s="53" t="s">
        <v>45</v>
      </c>
      <c r="J268" s="59">
        <v>0.53930728401876005</v>
      </c>
      <c r="K268" s="59">
        <v>0.40854493873099501</v>
      </c>
      <c r="L268" s="59">
        <v>5.2147777250243998E-2</v>
      </c>
      <c r="M268" s="59">
        <v>0.41975417321630398</v>
      </c>
      <c r="N268" s="59">
        <v>0.11125682146482201</v>
      </c>
      <c r="O268" s="59">
        <v>0.468989005318872</v>
      </c>
      <c r="P268" s="59">
        <v>0.83364884307422604</v>
      </c>
      <c r="Q268" s="59">
        <v>4.9877703568004299E-2</v>
      </c>
      <c r="R268" s="59">
        <v>0.116473453357768</v>
      </c>
      <c r="S268" s="59">
        <v>0.411609526787661</v>
      </c>
      <c r="T268" s="59">
        <v>0.29401365758604497</v>
      </c>
      <c r="U268" s="59">
        <v>0.29437681562629198</v>
      </c>
      <c r="V268" s="59">
        <v>0.31140564185645098</v>
      </c>
      <c r="W268" s="59">
        <v>8.5099934020055806E-2</v>
      </c>
      <c r="X268" s="59">
        <v>0.60349442412349197</v>
      </c>
      <c r="Y268" s="59">
        <v>0.158278853609992</v>
      </c>
      <c r="Z268" s="59">
        <v>0.62048674314121299</v>
      </c>
      <c r="AA268" s="59">
        <v>0.22123440324879401</v>
      </c>
      <c r="AB268" s="59">
        <v>0.46845471988649601</v>
      </c>
      <c r="AC268" s="59">
        <v>0.51078236567327695</v>
      </c>
      <c r="AD268" s="59">
        <v>2.07629144402263E-2</v>
      </c>
      <c r="AE268" s="59">
        <v>0.72828247412334002</v>
      </c>
      <c r="AF268" s="59">
        <v>0.16941467133506</v>
      </c>
      <c r="AG268" s="320">
        <v>0.102302854541598</v>
      </c>
      <c r="AH268" s="222">
        <v>1.0389999999999999</v>
      </c>
      <c r="AI268" s="222">
        <v>2.96</v>
      </c>
      <c r="AJ268" s="223">
        <v>5.2510000000000003</v>
      </c>
      <c r="AK268" s="210">
        <v>0.98899999999999999</v>
      </c>
      <c r="AL268" s="210">
        <v>2.9529999999999998</v>
      </c>
      <c r="AM268" s="210">
        <v>5.2670000000000003</v>
      </c>
      <c r="AN268" s="203"/>
      <c r="AO268" s="203"/>
      <c r="AP268" s="203"/>
      <c r="AQ268" s="203"/>
      <c r="AR268" s="203">
        <f t="shared" si="431"/>
        <v>0.45515454646600001</v>
      </c>
      <c r="AS268" s="203">
        <f t="shared" si="432"/>
        <v>0.55630000000000002</v>
      </c>
      <c r="AT268" s="203">
        <f t="shared" si="433"/>
        <v>0.67992222098599997</v>
      </c>
      <c r="AU268" s="203">
        <f t="shared" si="434"/>
        <v>1.6506818218499999</v>
      </c>
      <c r="AV268" s="203">
        <f t="shared" si="435"/>
        <v>2.0175000000000001</v>
      </c>
      <c r="AW268" s="203">
        <f t="shared" si="436"/>
        <v>2.4658333288500001</v>
      </c>
      <c r="AX268" s="203">
        <f t="shared" si="437"/>
        <v>4.146627281942</v>
      </c>
      <c r="AY268" s="203">
        <f t="shared" si="438"/>
        <v>5.0681000000000003</v>
      </c>
      <c r="AZ268" s="203">
        <f t="shared" si="439"/>
        <v>6.1943444331819997</v>
      </c>
      <c r="BB268" s="1" t="str">
        <f t="shared" si="446"/>
        <v>P</v>
      </c>
      <c r="BC268" s="1" t="str">
        <f t="shared" si="447"/>
        <v>P</v>
      </c>
      <c r="BD268" s="1" t="str">
        <f t="shared" si="448"/>
        <v>NA</v>
      </c>
      <c r="BE268" s="1" t="str">
        <f t="shared" si="449"/>
        <v>NO</v>
      </c>
      <c r="BF268" s="1" t="str">
        <f t="shared" si="450"/>
        <v>NO</v>
      </c>
      <c r="BG268" s="1" t="str">
        <f t="shared" si="451"/>
        <v>NO</v>
      </c>
      <c r="BH268" s="1" t="str">
        <f t="shared" si="440"/>
        <v>NO</v>
      </c>
      <c r="BJ268" s="1">
        <v>11</v>
      </c>
      <c r="BK268" s="1" t="str">
        <f t="shared" si="452"/>
        <v>P</v>
      </c>
      <c r="BL268" s="1" t="str">
        <f t="shared" si="453"/>
        <v>P</v>
      </c>
      <c r="BM268" s="1" t="str">
        <f t="shared" si="454"/>
        <v>NA</v>
      </c>
      <c r="BN268" s="1" t="str">
        <f t="shared" si="455"/>
        <v>NO</v>
      </c>
      <c r="BO268" s="1" t="str">
        <f t="shared" si="456"/>
        <v>NO</v>
      </c>
      <c r="BP268" s="1" t="str">
        <f t="shared" si="457"/>
        <v>NO</v>
      </c>
      <c r="BQ268" s="1" t="str">
        <f t="shared" si="458"/>
        <v>NO</v>
      </c>
      <c r="BS268" s="1" t="str">
        <f t="shared" si="459"/>
        <v>TN</v>
      </c>
      <c r="BT268" s="1" t="str">
        <f t="shared" si="460"/>
        <v>TN</v>
      </c>
      <c r="BU268" s="1" t="str">
        <f t="shared" si="461"/>
        <v>TN</v>
      </c>
      <c r="BV268" s="1" t="str">
        <f t="shared" si="462"/>
        <v>NO</v>
      </c>
      <c r="BW268" s="1" t="str">
        <f t="shared" si="463"/>
        <v>NO</v>
      </c>
      <c r="BX268" s="1" t="str">
        <f t="shared" si="464"/>
        <v>NO</v>
      </c>
      <c r="BY268" s="244" t="str">
        <f t="shared" si="465"/>
        <v>YES</v>
      </c>
      <c r="BZ268" s="244" t="str">
        <f t="shared" si="466"/>
        <v>NO</v>
      </c>
      <c r="CA268" s="244" t="str">
        <f t="shared" si="467"/>
        <v>NO</v>
      </c>
      <c r="CB268" s="244" t="str">
        <f t="shared" si="468"/>
        <v>NO</v>
      </c>
      <c r="CC268" s="244" t="str">
        <f t="shared" si="469"/>
        <v>NO</v>
      </c>
      <c r="CD268" s="244" t="str">
        <f t="shared" si="441"/>
        <v>NO</v>
      </c>
      <c r="CE268" s="1" t="str">
        <f t="shared" si="442"/>
        <v>NO</v>
      </c>
      <c r="CF268" s="1" t="str">
        <f t="shared" si="443"/>
        <v>NO</v>
      </c>
      <c r="CG268" s="1" t="str">
        <f t="shared" si="444"/>
        <v>NO</v>
      </c>
      <c r="CH268" s="1" t="str">
        <f t="shared" si="445"/>
        <v>NO</v>
      </c>
      <c r="CI268" s="244" t="str">
        <f t="shared" si="470"/>
        <v>NO</v>
      </c>
      <c r="CJ268" s="244" t="str">
        <f t="shared" si="471"/>
        <v>NO</v>
      </c>
      <c r="CK268" s="244" t="str">
        <f t="shared" si="472"/>
        <v>NO</v>
      </c>
      <c r="CL268" s="244" t="str">
        <f t="shared" si="473"/>
        <v>NO</v>
      </c>
      <c r="CM268" s="244" t="str">
        <f t="shared" si="474"/>
        <v>NO</v>
      </c>
      <c r="CN268" s="244" t="str">
        <f t="shared" si="475"/>
        <v>NO</v>
      </c>
      <c r="CO268" s="244" t="str">
        <f t="shared" si="476"/>
        <v>NO</v>
      </c>
      <c r="CP268" s="244" t="str">
        <f t="shared" si="477"/>
        <v>NO</v>
      </c>
      <c r="CQ268" s="244" t="str">
        <f t="shared" si="478"/>
        <v>NO</v>
      </c>
      <c r="CR268" s="244" t="str">
        <f t="shared" si="479"/>
        <v>NO</v>
      </c>
    </row>
    <row r="269" spans="1:96">
      <c r="A269" s="61">
        <v>60</v>
      </c>
      <c r="B269" s="62">
        <v>120</v>
      </c>
      <c r="C269" s="62">
        <v>1.5</v>
      </c>
      <c r="D269" s="62">
        <v>0.66</v>
      </c>
      <c r="E269" s="62">
        <v>2110325</v>
      </c>
      <c r="F269" s="62">
        <v>35.172083333333333</v>
      </c>
      <c r="G269" s="62">
        <v>9</v>
      </c>
      <c r="H269" s="63">
        <v>7.5</v>
      </c>
      <c r="I269" s="60" t="s">
        <v>12</v>
      </c>
      <c r="J269" s="56">
        <v>0.957747430674879</v>
      </c>
      <c r="K269" s="56">
        <v>3.0460506356328998E-3</v>
      </c>
      <c r="L269" s="56">
        <v>3.9206518689487699E-2</v>
      </c>
      <c r="M269" s="56">
        <v>0.69555830944585295</v>
      </c>
      <c r="N269" s="56">
        <v>0.185514272110678</v>
      </c>
      <c r="O269" s="56">
        <v>0.11892741844346701</v>
      </c>
      <c r="P269" s="56">
        <v>0.36194383299168098</v>
      </c>
      <c r="Q269" s="56">
        <v>0.63637313019291297</v>
      </c>
      <c r="R269" s="56">
        <v>1.6830368154052699E-3</v>
      </c>
      <c r="S269" s="56">
        <v>0.43357435584433401</v>
      </c>
      <c r="T269" s="56">
        <v>3.5104572186861902E-2</v>
      </c>
      <c r="U269" s="56">
        <v>0.53132107196880396</v>
      </c>
      <c r="V269" s="56">
        <v>0.97036996586613899</v>
      </c>
      <c r="W269" s="56">
        <v>2.5668210607245199E-2</v>
      </c>
      <c r="X269" s="56">
        <v>3.9618235266155599E-3</v>
      </c>
      <c r="Y269" s="56">
        <v>0.47104586786997998</v>
      </c>
      <c r="Z269" s="56">
        <v>0.31179525624854898</v>
      </c>
      <c r="AA269" s="56">
        <v>0.21715887588147001</v>
      </c>
      <c r="AB269" s="56">
        <v>0.29588785993397398</v>
      </c>
      <c r="AC269" s="56">
        <v>9.8451562272950904E-2</v>
      </c>
      <c r="AD269" s="56">
        <v>0.60566057779307403</v>
      </c>
      <c r="AE269" s="56">
        <v>0.92202751336031497</v>
      </c>
      <c r="AF269" s="56">
        <v>7.2895618423672301E-2</v>
      </c>
      <c r="AG269" s="316">
        <v>5.0768682160123799E-3</v>
      </c>
      <c r="AH269" s="218">
        <v>1.329</v>
      </c>
      <c r="AI269" s="218">
        <v>2.4260000000000002</v>
      </c>
      <c r="AJ269" s="219">
        <v>5.9009999999999998</v>
      </c>
      <c r="AK269" s="210">
        <v>1.331</v>
      </c>
      <c r="AL269" s="210">
        <v>2.4889999999999999</v>
      </c>
      <c r="AM269" s="210">
        <v>6.1719999999999997</v>
      </c>
      <c r="AN269" s="203">
        <v>0.8518</v>
      </c>
      <c r="AO269" s="203">
        <v>2.2370999999999999</v>
      </c>
      <c r="AP269" s="203">
        <v>5.3787000000000003</v>
      </c>
      <c r="AQ269" s="203"/>
      <c r="AR269" s="203">
        <f>$AN$16*0.81818182</f>
        <v>0.69692727427599999</v>
      </c>
      <c r="AS269" s="203">
        <f>$AN$16</f>
        <v>0.8518</v>
      </c>
      <c r="AT269" s="203">
        <f>$AN$16*1.22222222</f>
        <v>1.041088886996</v>
      </c>
      <c r="AU269" s="203">
        <f>$AO$16*0.81818182</f>
        <v>1.8303545495219997</v>
      </c>
      <c r="AV269" s="203">
        <f>$AO$16</f>
        <v>2.2370999999999999</v>
      </c>
      <c r="AW269" s="203">
        <f>$AO$16*1.22222222</f>
        <v>2.7342333283619995</v>
      </c>
      <c r="AX269" s="203">
        <f>$AP$16*0.81818182</f>
        <v>4.4007545552340002</v>
      </c>
      <c r="AY269" s="203">
        <f>$AP$16</f>
        <v>5.3787000000000003</v>
      </c>
      <c r="AZ269" s="203">
        <f>$AP$16*1.22222222</f>
        <v>6.5739666547139999</v>
      </c>
      <c r="BB269" s="1" t="str">
        <f t="shared" si="446"/>
        <v>P</v>
      </c>
      <c r="BC269" s="1" t="str">
        <f t="shared" si="447"/>
        <v>NA</v>
      </c>
      <c r="BD269" s="1" t="str">
        <f t="shared" si="448"/>
        <v>NA</v>
      </c>
      <c r="BE269" s="1" t="str">
        <f t="shared" si="449"/>
        <v>NO</v>
      </c>
      <c r="BF269" s="1" t="str">
        <f t="shared" si="450"/>
        <v>NO</v>
      </c>
      <c r="BG269" s="1" t="str">
        <f t="shared" si="451"/>
        <v>NO</v>
      </c>
      <c r="BH269" s="1" t="str">
        <f>IF(OR(BB269="P",BC269="P",BD269="P"),"NO","YES")</f>
        <v>NO</v>
      </c>
      <c r="BJ269" s="12">
        <v>31</v>
      </c>
      <c r="BK269" s="1" t="str">
        <f t="shared" si="452"/>
        <v>P</v>
      </c>
      <c r="BL269" s="1" t="str">
        <f t="shared" si="453"/>
        <v>NA</v>
      </c>
      <c r="BM269" s="1" t="str">
        <f t="shared" si="454"/>
        <v>NA</v>
      </c>
      <c r="BN269" s="1" t="str">
        <f t="shared" si="455"/>
        <v>NO</v>
      </c>
      <c r="BO269" s="1" t="str">
        <f t="shared" si="456"/>
        <v>NO</v>
      </c>
      <c r="BP269" s="1" t="str">
        <f t="shared" si="457"/>
        <v>NO</v>
      </c>
      <c r="BQ269" s="1" t="str">
        <f t="shared" si="458"/>
        <v>NO</v>
      </c>
      <c r="BS269" s="1" t="str">
        <f t="shared" si="459"/>
        <v>TN</v>
      </c>
      <c r="BT269" s="1" t="str">
        <f t="shared" si="460"/>
        <v>TN</v>
      </c>
      <c r="BU269" s="1" t="str">
        <f t="shared" si="461"/>
        <v>TN</v>
      </c>
      <c r="BV269" s="1" t="str">
        <f t="shared" si="462"/>
        <v>NO</v>
      </c>
      <c r="BW269" s="1" t="str">
        <f t="shared" si="463"/>
        <v>NO</v>
      </c>
      <c r="BX269" s="1" t="str">
        <f t="shared" si="464"/>
        <v>NO</v>
      </c>
      <c r="BY269" s="244" t="str">
        <f t="shared" si="465"/>
        <v>YES</v>
      </c>
      <c r="BZ269" s="244" t="str">
        <f t="shared" si="466"/>
        <v>NO</v>
      </c>
      <c r="CA269" s="244" t="str">
        <f t="shared" si="467"/>
        <v>NO</v>
      </c>
      <c r="CB269" s="244" t="str">
        <f t="shared" si="468"/>
        <v>NO</v>
      </c>
      <c r="CC269" s="244" t="str">
        <f t="shared" si="469"/>
        <v>NO</v>
      </c>
      <c r="CD269" s="244" t="str">
        <f t="shared" si="441"/>
        <v>NO</v>
      </c>
      <c r="CE269" s="1" t="str">
        <f t="shared" si="442"/>
        <v>NO</v>
      </c>
      <c r="CF269" s="1" t="str">
        <f t="shared" si="443"/>
        <v>NO</v>
      </c>
      <c r="CG269" s="1" t="str">
        <f t="shared" si="444"/>
        <v>NO</v>
      </c>
      <c r="CH269" s="1" t="str">
        <f t="shared" si="445"/>
        <v>NO</v>
      </c>
      <c r="CI269" s="244" t="str">
        <f t="shared" si="470"/>
        <v>NO</v>
      </c>
      <c r="CJ269" s="244" t="str">
        <f t="shared" si="471"/>
        <v>NO</v>
      </c>
      <c r="CK269" s="244" t="str">
        <f t="shared" si="472"/>
        <v>NO</v>
      </c>
      <c r="CL269" s="244" t="str">
        <f t="shared" si="473"/>
        <v>NO</v>
      </c>
      <c r="CM269" s="244" t="str">
        <f t="shared" si="474"/>
        <v>NO</v>
      </c>
      <c r="CN269" s="244" t="str">
        <f t="shared" si="475"/>
        <v>NO</v>
      </c>
      <c r="CO269" s="244" t="str">
        <f t="shared" si="476"/>
        <v>NO</v>
      </c>
      <c r="CP269" s="244" t="str">
        <f t="shared" si="477"/>
        <v>NO</v>
      </c>
      <c r="CQ269" s="244" t="str">
        <f t="shared" si="478"/>
        <v>NO</v>
      </c>
      <c r="CR269" s="244" t="str">
        <f t="shared" si="479"/>
        <v>NO</v>
      </c>
    </row>
    <row r="270" spans="1:96">
      <c r="A270" s="64"/>
      <c r="B270" s="15"/>
      <c r="C270" s="15"/>
      <c r="D270" s="15"/>
      <c r="E270" s="15"/>
      <c r="F270" s="15"/>
      <c r="G270" s="15"/>
      <c r="H270" s="65"/>
      <c r="I270" s="52" t="s">
        <v>13</v>
      </c>
      <c r="J270" s="54">
        <v>0.56601541332653804</v>
      </c>
      <c r="K270" s="54">
        <v>0.31759630381557002</v>
      </c>
      <c r="L270" s="54">
        <v>0.11638828285789</v>
      </c>
      <c r="M270" s="54">
        <v>0.61485541272637001</v>
      </c>
      <c r="N270" s="54">
        <v>5.8396128559132898E-2</v>
      </c>
      <c r="O270" s="54">
        <v>0.32674845871449598</v>
      </c>
      <c r="P270" s="54">
        <v>0.27651230339418897</v>
      </c>
      <c r="Q270" s="54">
        <v>0.47007498262988501</v>
      </c>
      <c r="R270" s="54">
        <v>0.25341271397592402</v>
      </c>
      <c r="S270" s="54">
        <v>0.51600609827708299</v>
      </c>
      <c r="T270" s="54">
        <v>0.32310108713478602</v>
      </c>
      <c r="U270" s="54">
        <v>0.16089281458812901</v>
      </c>
      <c r="V270" s="54">
        <v>2.80521473628447E-4</v>
      </c>
      <c r="W270" s="54">
        <v>0.57617835716136501</v>
      </c>
      <c r="X270" s="54">
        <v>0.42354112136500599</v>
      </c>
      <c r="Y270" s="54">
        <v>0.943893359317448</v>
      </c>
      <c r="Z270" s="54">
        <v>1.35136082353828E-2</v>
      </c>
      <c r="AA270" s="54">
        <v>4.2593032447168701E-2</v>
      </c>
      <c r="AB270" s="54">
        <v>0.84377905009176302</v>
      </c>
      <c r="AC270" s="54">
        <v>4.5530371524836501E-2</v>
      </c>
      <c r="AD270" s="54">
        <v>0.1106905783834</v>
      </c>
      <c r="AE270" s="54">
        <v>0.38059955282160401</v>
      </c>
      <c r="AF270" s="54">
        <v>0.59019074566099905</v>
      </c>
      <c r="AG270" s="317">
        <v>2.9209701517396301E-2</v>
      </c>
      <c r="AH270" s="220">
        <v>1.3360000000000001</v>
      </c>
      <c r="AI270" s="220">
        <v>2.95</v>
      </c>
      <c r="AJ270" s="221">
        <v>5.415</v>
      </c>
      <c r="AK270" s="210">
        <v>1.272</v>
      </c>
      <c r="AL270" s="210">
        <v>2.9159999999999999</v>
      </c>
      <c r="AM270" s="210">
        <v>5.5739999999999998</v>
      </c>
      <c r="AN270" s="203"/>
      <c r="AO270" s="203"/>
      <c r="AP270" s="203"/>
      <c r="AQ270" s="203"/>
      <c r="AR270" s="203">
        <f t="shared" ref="AR270:AR283" si="480">$AN$16*0.81818182</f>
        <v>0.69692727427599999</v>
      </c>
      <c r="AS270" s="203">
        <f t="shared" ref="AS270:AS283" si="481">$AN$16</f>
        <v>0.8518</v>
      </c>
      <c r="AT270" s="203">
        <f t="shared" ref="AT270:AT283" si="482">$AN$16*1.22222222</f>
        <v>1.041088886996</v>
      </c>
      <c r="AU270" s="203">
        <f t="shared" ref="AU270:AU283" si="483">$AO$16*0.81818182</f>
        <v>1.8303545495219997</v>
      </c>
      <c r="AV270" s="203">
        <f t="shared" ref="AV270:AV283" si="484">$AO$16</f>
        <v>2.2370999999999999</v>
      </c>
      <c r="AW270" s="203">
        <f t="shared" ref="AW270:AW283" si="485">$AO$16*1.22222222</f>
        <v>2.7342333283619995</v>
      </c>
      <c r="AX270" s="203">
        <f t="shared" ref="AX270:AX283" si="486">$AP$16*0.81818182</f>
        <v>4.4007545552340002</v>
      </c>
      <c r="AY270" s="203">
        <f t="shared" ref="AY270:AY283" si="487">$AP$16</f>
        <v>5.3787000000000003</v>
      </c>
      <c r="AZ270" s="203">
        <f t="shared" ref="AZ270:AZ283" si="488">$AP$16*1.22222222</f>
        <v>6.5739666547139999</v>
      </c>
      <c r="BB270" s="1" t="str">
        <f t="shared" si="446"/>
        <v>P</v>
      </c>
      <c r="BC270" s="1" t="str">
        <f t="shared" si="447"/>
        <v>P</v>
      </c>
      <c r="BD270" s="1" t="str">
        <f t="shared" si="448"/>
        <v>NA</v>
      </c>
      <c r="BE270" s="1" t="str">
        <f t="shared" si="449"/>
        <v>NO</v>
      </c>
      <c r="BF270" s="1" t="str">
        <f t="shared" si="450"/>
        <v>NO</v>
      </c>
      <c r="BG270" s="1" t="str">
        <f t="shared" si="451"/>
        <v>NO</v>
      </c>
      <c r="BH270" s="1" t="str">
        <f t="shared" ref="BH270:BH283" si="489">IF(OR(BB270="P",BC270="P",BD270="P"),"NO","YES")</f>
        <v>NO</v>
      </c>
      <c r="BJ270" s="12">
        <v>31</v>
      </c>
      <c r="BK270" s="1" t="str">
        <f t="shared" si="452"/>
        <v>P</v>
      </c>
      <c r="BL270" s="1" t="str">
        <f t="shared" si="453"/>
        <v>P</v>
      </c>
      <c r="BM270" s="1" t="str">
        <f t="shared" si="454"/>
        <v>NA</v>
      </c>
      <c r="BN270" s="1" t="str">
        <f t="shared" si="455"/>
        <v>NO</v>
      </c>
      <c r="BO270" s="1" t="str">
        <f t="shared" si="456"/>
        <v>NO</v>
      </c>
      <c r="BP270" s="1" t="str">
        <f t="shared" si="457"/>
        <v>NO</v>
      </c>
      <c r="BQ270" s="1" t="str">
        <f t="shared" si="458"/>
        <v>NO</v>
      </c>
      <c r="BS270" s="1" t="str">
        <f t="shared" si="459"/>
        <v>TN</v>
      </c>
      <c r="BT270" s="1" t="str">
        <f t="shared" si="460"/>
        <v>TN</v>
      </c>
      <c r="BU270" s="1" t="str">
        <f t="shared" si="461"/>
        <v>TN</v>
      </c>
      <c r="BV270" s="1" t="str">
        <f t="shared" si="462"/>
        <v>NO</v>
      </c>
      <c r="BW270" s="1" t="str">
        <f t="shared" si="463"/>
        <v>NO</v>
      </c>
      <c r="BX270" s="1" t="str">
        <f t="shared" si="464"/>
        <v>NO</v>
      </c>
      <c r="BY270" s="244" t="str">
        <f t="shared" si="465"/>
        <v>YES</v>
      </c>
      <c r="BZ270" s="244" t="str">
        <f t="shared" si="466"/>
        <v>NO</v>
      </c>
      <c r="CA270" s="244" t="str">
        <f t="shared" si="467"/>
        <v>NO</v>
      </c>
      <c r="CB270" s="244" t="str">
        <f t="shared" si="468"/>
        <v>NO</v>
      </c>
      <c r="CC270" s="244" t="str">
        <f t="shared" si="469"/>
        <v>NO</v>
      </c>
      <c r="CD270" s="244" t="str">
        <f t="shared" si="441"/>
        <v>NO</v>
      </c>
      <c r="CE270" s="1" t="str">
        <f t="shared" si="442"/>
        <v>NO</v>
      </c>
      <c r="CF270" s="1" t="str">
        <f t="shared" si="443"/>
        <v>NO</v>
      </c>
      <c r="CG270" s="1" t="str">
        <f t="shared" si="444"/>
        <v>NO</v>
      </c>
      <c r="CH270" s="1" t="str">
        <f t="shared" si="445"/>
        <v>NO</v>
      </c>
      <c r="CI270" s="244" t="str">
        <f t="shared" si="470"/>
        <v>NO</v>
      </c>
      <c r="CJ270" s="244" t="str">
        <f t="shared" si="471"/>
        <v>NO</v>
      </c>
      <c r="CK270" s="244" t="str">
        <f t="shared" si="472"/>
        <v>NO</v>
      </c>
      <c r="CL270" s="244" t="str">
        <f t="shared" si="473"/>
        <v>NO</v>
      </c>
      <c r="CM270" s="244" t="str">
        <f t="shared" si="474"/>
        <v>NO</v>
      </c>
      <c r="CN270" s="244" t="str">
        <f t="shared" si="475"/>
        <v>NO</v>
      </c>
      <c r="CO270" s="244" t="str">
        <f t="shared" si="476"/>
        <v>NO</v>
      </c>
      <c r="CP270" s="244" t="str">
        <f t="shared" si="477"/>
        <v>NO</v>
      </c>
      <c r="CQ270" s="244" t="str">
        <f t="shared" si="478"/>
        <v>NO</v>
      </c>
      <c r="CR270" s="244" t="str">
        <f t="shared" si="479"/>
        <v>NO</v>
      </c>
    </row>
    <row r="271" spans="1:96">
      <c r="A271" s="64"/>
      <c r="B271" s="15"/>
      <c r="C271" s="15"/>
      <c r="D271" s="15"/>
      <c r="E271" s="15"/>
      <c r="F271" s="15"/>
      <c r="G271" s="15"/>
      <c r="H271" s="65"/>
      <c r="I271" s="52" t="s">
        <v>14</v>
      </c>
      <c r="J271" s="54">
        <v>0.83718770513581697</v>
      </c>
      <c r="K271" s="54">
        <v>4.6274476934457097E-2</v>
      </c>
      <c r="L271" s="54">
        <v>0.11653781792972499</v>
      </c>
      <c r="M271" s="54">
        <v>0.50322755611417302</v>
      </c>
      <c r="N271" s="54">
        <v>0.44955257275806698</v>
      </c>
      <c r="O271" s="54">
        <v>4.7219871127758398E-2</v>
      </c>
      <c r="P271" s="54">
        <v>0.16438049540263</v>
      </c>
      <c r="Q271" s="54">
        <v>0.83029789277168098</v>
      </c>
      <c r="R271" s="54">
        <v>5.3216118256881302E-3</v>
      </c>
      <c r="S271" s="54">
        <v>0.91562107393180603</v>
      </c>
      <c r="T271" s="54">
        <v>6.5097677769699103E-2</v>
      </c>
      <c r="U271" s="54">
        <v>1.9281248298494199E-2</v>
      </c>
      <c r="V271" s="54">
        <v>8.7717445601271898E-2</v>
      </c>
      <c r="W271" s="54">
        <v>0.69933024699857305</v>
      </c>
      <c r="X271" s="54">
        <v>0.212952307400154</v>
      </c>
      <c r="Y271" s="54">
        <v>0.10793276522989299</v>
      </c>
      <c r="Z271" s="54">
        <v>0.77495463425307798</v>
      </c>
      <c r="AA271" s="54">
        <v>0.117112600517027</v>
      </c>
      <c r="AB271" s="54">
        <v>0.78203310513095103</v>
      </c>
      <c r="AC271" s="54">
        <v>0.16950898007599699</v>
      </c>
      <c r="AD271" s="54">
        <v>4.8457914793051497E-2</v>
      </c>
      <c r="AE271" s="54">
        <v>0.81391885357121696</v>
      </c>
      <c r="AF271" s="54">
        <v>0.175418636483372</v>
      </c>
      <c r="AG271" s="317">
        <v>1.06625099454096E-2</v>
      </c>
      <c r="AH271" s="220">
        <v>0.996</v>
      </c>
      <c r="AI271" s="220">
        <v>2.8359999999999999</v>
      </c>
      <c r="AJ271" s="221">
        <v>5.4450000000000003</v>
      </c>
      <c r="AK271" s="210">
        <v>0.97899999999999998</v>
      </c>
      <c r="AL271" s="210">
        <v>2.8130000000000002</v>
      </c>
      <c r="AM271" s="210">
        <v>5.3609999999999998</v>
      </c>
      <c r="AN271" s="203"/>
      <c r="AO271" s="203"/>
      <c r="AP271" s="203"/>
      <c r="AQ271" s="203"/>
      <c r="AR271" s="203">
        <f t="shared" si="480"/>
        <v>0.69692727427599999</v>
      </c>
      <c r="AS271" s="203">
        <f t="shared" si="481"/>
        <v>0.8518</v>
      </c>
      <c r="AT271" s="203">
        <f t="shared" si="482"/>
        <v>1.041088886996</v>
      </c>
      <c r="AU271" s="203">
        <f t="shared" si="483"/>
        <v>1.8303545495219997</v>
      </c>
      <c r="AV271" s="203">
        <f t="shared" si="484"/>
        <v>2.2370999999999999</v>
      </c>
      <c r="AW271" s="203">
        <f t="shared" si="485"/>
        <v>2.7342333283619995</v>
      </c>
      <c r="AX271" s="203">
        <f t="shared" si="486"/>
        <v>4.4007545552340002</v>
      </c>
      <c r="AY271" s="203">
        <f t="shared" si="487"/>
        <v>5.3787000000000003</v>
      </c>
      <c r="AZ271" s="203">
        <f t="shared" si="488"/>
        <v>6.5739666547139999</v>
      </c>
      <c r="BB271" s="1" t="str">
        <f t="shared" si="446"/>
        <v>NA</v>
      </c>
      <c r="BC271" s="1" t="str">
        <f t="shared" si="447"/>
        <v>P</v>
      </c>
      <c r="BD271" s="1" t="str">
        <f t="shared" si="448"/>
        <v>NA</v>
      </c>
      <c r="BE271" s="1" t="str">
        <f t="shared" si="449"/>
        <v>NO</v>
      </c>
      <c r="BF271" s="1" t="str">
        <f t="shared" si="450"/>
        <v>NO</v>
      </c>
      <c r="BG271" s="1" t="str">
        <f t="shared" si="451"/>
        <v>NO</v>
      </c>
      <c r="BH271" s="1" t="str">
        <f t="shared" si="489"/>
        <v>NO</v>
      </c>
      <c r="BJ271" s="12">
        <v>11</v>
      </c>
      <c r="BK271" s="1" t="str">
        <f t="shared" si="452"/>
        <v>NA</v>
      </c>
      <c r="BL271" s="1" t="str">
        <f t="shared" si="453"/>
        <v>P</v>
      </c>
      <c r="BM271" s="1" t="str">
        <f t="shared" si="454"/>
        <v>NP</v>
      </c>
      <c r="BN271" s="1" t="str">
        <f t="shared" si="455"/>
        <v>NO</v>
      </c>
      <c r="BO271" s="1" t="str">
        <f t="shared" si="456"/>
        <v>NO</v>
      </c>
      <c r="BP271" s="1" t="str">
        <f t="shared" si="457"/>
        <v>NO</v>
      </c>
      <c r="BQ271" s="1" t="str">
        <f t="shared" si="458"/>
        <v>NO</v>
      </c>
      <c r="BS271" s="1" t="str">
        <f t="shared" si="459"/>
        <v>TN</v>
      </c>
      <c r="BT271" s="1" t="str">
        <f t="shared" si="460"/>
        <v>TN</v>
      </c>
      <c r="BU271" s="1" t="str">
        <f t="shared" si="461"/>
        <v>FN</v>
      </c>
      <c r="BV271" s="1" t="str">
        <f t="shared" si="462"/>
        <v>NO</v>
      </c>
      <c r="BW271" s="1" t="str">
        <f t="shared" si="463"/>
        <v>NO</v>
      </c>
      <c r="BX271" s="1" t="str">
        <f t="shared" si="464"/>
        <v>NO</v>
      </c>
      <c r="BY271" s="244" t="str">
        <f t="shared" si="465"/>
        <v>YES</v>
      </c>
      <c r="BZ271" s="244" t="str">
        <f t="shared" si="466"/>
        <v>NO</v>
      </c>
      <c r="CA271" s="244" t="str">
        <f t="shared" si="467"/>
        <v>NO</v>
      </c>
      <c r="CB271" s="244" t="str">
        <f t="shared" si="468"/>
        <v>NO</v>
      </c>
      <c r="CC271" s="244" t="str">
        <f t="shared" si="469"/>
        <v>NO</v>
      </c>
      <c r="CD271" s="244" t="str">
        <f t="shared" si="441"/>
        <v>YES</v>
      </c>
      <c r="CE271" s="1" t="str">
        <f t="shared" si="442"/>
        <v>NO</v>
      </c>
      <c r="CF271" s="1" t="str">
        <f t="shared" si="443"/>
        <v>NO</v>
      </c>
      <c r="CG271" s="1" t="str">
        <f t="shared" si="444"/>
        <v>NO</v>
      </c>
      <c r="CH271" s="1" t="str">
        <f t="shared" si="445"/>
        <v>YES</v>
      </c>
      <c r="CI271" s="244" t="str">
        <f t="shared" si="470"/>
        <v>YES</v>
      </c>
      <c r="CJ271" s="244" t="str">
        <f t="shared" si="471"/>
        <v>NO</v>
      </c>
      <c r="CK271" s="244" t="str">
        <f t="shared" si="472"/>
        <v>NO</v>
      </c>
      <c r="CL271" s="244" t="str">
        <f t="shared" si="473"/>
        <v>NO</v>
      </c>
      <c r="CM271" s="244" t="str">
        <f t="shared" si="474"/>
        <v>YES</v>
      </c>
      <c r="CN271" s="244" t="str">
        <f t="shared" si="475"/>
        <v>NO</v>
      </c>
      <c r="CO271" s="244" t="str">
        <f t="shared" si="476"/>
        <v>NO</v>
      </c>
      <c r="CP271" s="244" t="str">
        <f t="shared" si="477"/>
        <v>NO</v>
      </c>
      <c r="CQ271" s="244" t="str">
        <f t="shared" si="478"/>
        <v>NO</v>
      </c>
      <c r="CR271" s="244" t="str">
        <f t="shared" si="479"/>
        <v>NO</v>
      </c>
    </row>
    <row r="272" spans="1:96">
      <c r="A272" s="64"/>
      <c r="B272" s="15"/>
      <c r="C272" s="15"/>
      <c r="D272" s="15"/>
      <c r="E272" s="15"/>
      <c r="F272" s="15"/>
      <c r="G272" s="15"/>
      <c r="H272" s="65"/>
      <c r="I272" s="52" t="s">
        <v>15</v>
      </c>
      <c r="J272" s="54">
        <v>0.91431698562130204</v>
      </c>
      <c r="K272" s="54">
        <v>3.3319573253173203E-2</v>
      </c>
      <c r="L272" s="54">
        <v>5.2363441125524102E-2</v>
      </c>
      <c r="M272" s="54">
        <v>0.10577487829079101</v>
      </c>
      <c r="N272" s="54">
        <v>0.49567688331306903</v>
      </c>
      <c r="O272" s="54">
        <v>0.39854823839613801</v>
      </c>
      <c r="P272" s="54">
        <v>0.29242579776120903</v>
      </c>
      <c r="Q272" s="54">
        <v>0.13981729398772999</v>
      </c>
      <c r="R272" s="54">
        <v>0.56775690825105896</v>
      </c>
      <c r="S272" s="54">
        <v>0.14349234814037201</v>
      </c>
      <c r="T272" s="54">
        <v>0.41679411631601798</v>
      </c>
      <c r="U272" s="54">
        <v>0.43971353554360798</v>
      </c>
      <c r="V272" s="54">
        <v>0.99809243069751796</v>
      </c>
      <c r="W272" s="54">
        <v>1.15455011592557E-3</v>
      </c>
      <c r="X272" s="54">
        <v>7.5301918655612499E-4</v>
      </c>
      <c r="Y272" s="54">
        <v>0.28178535628656498</v>
      </c>
      <c r="Z272" s="54">
        <v>0.57167634185396499</v>
      </c>
      <c r="AA272" s="54">
        <v>0.14653830185946901</v>
      </c>
      <c r="AB272" s="54">
        <v>6.2419590601465097E-2</v>
      </c>
      <c r="AC272" s="54">
        <v>0.54437021536402896</v>
      </c>
      <c r="AD272" s="54">
        <v>0.39321019403450502</v>
      </c>
      <c r="AE272" s="54">
        <v>0.40036382085967998</v>
      </c>
      <c r="AF272" s="54">
        <v>0.40268428521007998</v>
      </c>
      <c r="AG272" s="317">
        <v>0.19695189393023901</v>
      </c>
      <c r="AH272" s="220">
        <v>1.7829999999999999</v>
      </c>
      <c r="AI272" s="220">
        <v>2.363</v>
      </c>
      <c r="AJ272" s="221">
        <v>6.0019999999999998</v>
      </c>
      <c r="AK272" s="210">
        <v>1.8140000000000001</v>
      </c>
      <c r="AL272" s="210">
        <v>2.2909999999999999</v>
      </c>
      <c r="AM272" s="210">
        <v>6.0350000000000001</v>
      </c>
      <c r="AN272" s="203"/>
      <c r="AO272" s="203"/>
      <c r="AP272" s="203"/>
      <c r="AQ272" s="203"/>
      <c r="AR272" s="203">
        <f t="shared" si="480"/>
        <v>0.69692727427599999</v>
      </c>
      <c r="AS272" s="203">
        <f t="shared" si="481"/>
        <v>0.8518</v>
      </c>
      <c r="AT272" s="203">
        <f t="shared" si="482"/>
        <v>1.041088886996</v>
      </c>
      <c r="AU272" s="203">
        <f t="shared" si="483"/>
        <v>1.8303545495219997</v>
      </c>
      <c r="AV272" s="203">
        <f t="shared" si="484"/>
        <v>2.2370999999999999</v>
      </c>
      <c r="AW272" s="203">
        <f t="shared" si="485"/>
        <v>2.7342333283619995</v>
      </c>
      <c r="AX272" s="203">
        <f t="shared" si="486"/>
        <v>4.4007545552340002</v>
      </c>
      <c r="AY272" s="203">
        <f t="shared" si="487"/>
        <v>5.3787000000000003</v>
      </c>
      <c r="AZ272" s="203">
        <f t="shared" si="488"/>
        <v>6.5739666547139999</v>
      </c>
      <c r="BB272" s="1" t="str">
        <f t="shared" si="446"/>
        <v>P</v>
      </c>
      <c r="BC272" s="1" t="str">
        <f t="shared" si="447"/>
        <v>NA</v>
      </c>
      <c r="BD272" s="1" t="str">
        <f t="shared" si="448"/>
        <v>NA</v>
      </c>
      <c r="BE272" s="1" t="str">
        <f t="shared" si="449"/>
        <v>NO</v>
      </c>
      <c r="BF272" s="1" t="str">
        <f t="shared" si="450"/>
        <v>NO</v>
      </c>
      <c r="BG272" s="1" t="str">
        <f t="shared" si="451"/>
        <v>NO</v>
      </c>
      <c r="BH272" s="1" t="str">
        <f t="shared" si="489"/>
        <v>NO</v>
      </c>
      <c r="BJ272" s="12">
        <v>7</v>
      </c>
      <c r="BK272" s="1" t="str">
        <f t="shared" si="452"/>
        <v>P</v>
      </c>
      <c r="BL272" s="1" t="str">
        <f t="shared" si="453"/>
        <v>NA</v>
      </c>
      <c r="BM272" s="1" t="str">
        <f t="shared" si="454"/>
        <v>NA</v>
      </c>
      <c r="BN272" s="1" t="str">
        <f t="shared" si="455"/>
        <v>NO</v>
      </c>
      <c r="BO272" s="1" t="str">
        <f t="shared" si="456"/>
        <v>NO</v>
      </c>
      <c r="BP272" s="1" t="str">
        <f t="shared" si="457"/>
        <v>NO</v>
      </c>
      <c r="BQ272" s="1" t="str">
        <f t="shared" si="458"/>
        <v>NO</v>
      </c>
      <c r="BS272" s="1" t="str">
        <f t="shared" si="459"/>
        <v>TN</v>
      </c>
      <c r="BT272" s="1" t="str">
        <f t="shared" si="460"/>
        <v>TN</v>
      </c>
      <c r="BU272" s="1" t="str">
        <f t="shared" si="461"/>
        <v>TN</v>
      </c>
      <c r="BV272" s="1" t="str">
        <f t="shared" si="462"/>
        <v>NO</v>
      </c>
      <c r="BW272" s="1" t="str">
        <f t="shared" si="463"/>
        <v>NO</v>
      </c>
      <c r="BX272" s="1" t="str">
        <f t="shared" si="464"/>
        <v>NO</v>
      </c>
      <c r="BY272" s="244" t="str">
        <f t="shared" si="465"/>
        <v>YES</v>
      </c>
      <c r="BZ272" s="244" t="str">
        <f t="shared" si="466"/>
        <v>NO</v>
      </c>
      <c r="CA272" s="244" t="str">
        <f t="shared" si="467"/>
        <v>NO</v>
      </c>
      <c r="CB272" s="244" t="str">
        <f t="shared" si="468"/>
        <v>NO</v>
      </c>
      <c r="CC272" s="244" t="str">
        <f t="shared" si="469"/>
        <v>NO</v>
      </c>
      <c r="CD272" s="244" t="str">
        <f t="shared" si="441"/>
        <v>NO</v>
      </c>
      <c r="CE272" s="1" t="str">
        <f t="shared" si="442"/>
        <v>NO</v>
      </c>
      <c r="CF272" s="1" t="str">
        <f t="shared" si="443"/>
        <v>NO</v>
      </c>
      <c r="CG272" s="1" t="str">
        <f t="shared" si="444"/>
        <v>NO</v>
      </c>
      <c r="CH272" s="1" t="str">
        <f t="shared" si="445"/>
        <v>NO</v>
      </c>
      <c r="CI272" s="244" t="str">
        <f t="shared" si="470"/>
        <v>NO</v>
      </c>
      <c r="CJ272" s="244" t="str">
        <f t="shared" si="471"/>
        <v>NO</v>
      </c>
      <c r="CK272" s="244" t="str">
        <f t="shared" si="472"/>
        <v>NO</v>
      </c>
      <c r="CL272" s="244" t="str">
        <f t="shared" si="473"/>
        <v>NO</v>
      </c>
      <c r="CM272" s="244" t="str">
        <f t="shared" si="474"/>
        <v>NO</v>
      </c>
      <c r="CN272" s="244" t="str">
        <f t="shared" si="475"/>
        <v>NO</v>
      </c>
      <c r="CO272" s="244" t="str">
        <f t="shared" si="476"/>
        <v>NO</v>
      </c>
      <c r="CP272" s="244" t="str">
        <f t="shared" si="477"/>
        <v>NO</v>
      </c>
      <c r="CQ272" s="244" t="str">
        <f t="shared" si="478"/>
        <v>NO</v>
      </c>
      <c r="CR272" s="244" t="str">
        <f t="shared" si="479"/>
        <v>NO</v>
      </c>
    </row>
    <row r="273" spans="1:96">
      <c r="A273" s="64"/>
      <c r="B273" s="15"/>
      <c r="C273" s="15"/>
      <c r="D273" s="15"/>
      <c r="E273" s="15"/>
      <c r="F273" s="15"/>
      <c r="G273" s="15"/>
      <c r="H273" s="65"/>
      <c r="I273" s="52" t="s">
        <v>16</v>
      </c>
      <c r="J273" s="54">
        <v>0.93767740676031197</v>
      </c>
      <c r="K273" s="54">
        <v>3.27726499273404E-2</v>
      </c>
      <c r="L273" s="54">
        <v>2.9549943312347299E-2</v>
      </c>
      <c r="M273" s="54">
        <v>0.29338789429314499</v>
      </c>
      <c r="N273" s="54">
        <v>0.62067247019127103</v>
      </c>
      <c r="O273" s="54">
        <v>8.5939635515582702E-2</v>
      </c>
      <c r="P273" s="54">
        <v>0.26399667403371402</v>
      </c>
      <c r="Q273" s="54">
        <v>0.53525393190052695</v>
      </c>
      <c r="R273" s="54">
        <v>0.20074939406575801</v>
      </c>
      <c r="S273" s="54">
        <v>0.96367939799569302</v>
      </c>
      <c r="T273" s="54">
        <v>2.6615485874844799E-2</v>
      </c>
      <c r="U273" s="54">
        <v>9.7051161294613407E-3</v>
      </c>
      <c r="V273" s="54">
        <v>0.47089735664292398</v>
      </c>
      <c r="W273" s="54">
        <v>2.9680521063876801E-2</v>
      </c>
      <c r="X273" s="54">
        <v>0.49942212229319799</v>
      </c>
      <c r="Y273" s="54">
        <v>0.87248866418245696</v>
      </c>
      <c r="Z273" s="54">
        <v>0.115382963045344</v>
      </c>
      <c r="AA273" s="54">
        <v>1.2128372772198999E-2</v>
      </c>
      <c r="AB273" s="54">
        <v>4.1919737991815399E-2</v>
      </c>
      <c r="AC273" s="54">
        <v>0.56427512102250099</v>
      </c>
      <c r="AD273" s="54">
        <v>0.39380514098568298</v>
      </c>
      <c r="AE273" s="54">
        <v>0.67216962761569099</v>
      </c>
      <c r="AF273" s="54">
        <v>2.2362633315959799E-3</v>
      </c>
      <c r="AG273" s="317">
        <v>0.32559410905271302</v>
      </c>
      <c r="AH273" s="220">
        <v>0.86399999999999999</v>
      </c>
      <c r="AI273" s="220">
        <v>2.6749999999999998</v>
      </c>
      <c r="AJ273" s="221">
        <v>5.9930000000000003</v>
      </c>
      <c r="AK273" s="210">
        <v>0.877</v>
      </c>
      <c r="AL273" s="210">
        <v>2.702</v>
      </c>
      <c r="AM273" s="210">
        <v>6.0170000000000003</v>
      </c>
      <c r="AN273" s="203"/>
      <c r="AO273" s="203"/>
      <c r="AP273" s="203"/>
      <c r="AQ273" s="203"/>
      <c r="AR273" s="203">
        <f t="shared" si="480"/>
        <v>0.69692727427599999</v>
      </c>
      <c r="AS273" s="203">
        <f t="shared" si="481"/>
        <v>0.8518</v>
      </c>
      <c r="AT273" s="203">
        <f t="shared" si="482"/>
        <v>1.041088886996</v>
      </c>
      <c r="AU273" s="203">
        <f t="shared" si="483"/>
        <v>1.8303545495219997</v>
      </c>
      <c r="AV273" s="203">
        <f t="shared" si="484"/>
        <v>2.2370999999999999</v>
      </c>
      <c r="AW273" s="203">
        <f t="shared" si="485"/>
        <v>2.7342333283619995</v>
      </c>
      <c r="AX273" s="203">
        <f t="shared" si="486"/>
        <v>4.4007545552340002</v>
      </c>
      <c r="AY273" s="203">
        <f t="shared" si="487"/>
        <v>5.3787000000000003</v>
      </c>
      <c r="AZ273" s="203">
        <f t="shared" si="488"/>
        <v>6.5739666547139999</v>
      </c>
      <c r="BB273" s="1" t="str">
        <f t="shared" si="446"/>
        <v>NA</v>
      </c>
      <c r="BC273" s="1" t="str">
        <f t="shared" si="447"/>
        <v>NA</v>
      </c>
      <c r="BD273" s="1" t="str">
        <f t="shared" si="448"/>
        <v>NA</v>
      </c>
      <c r="BE273" s="1" t="str">
        <f t="shared" si="449"/>
        <v>NO</v>
      </c>
      <c r="BF273" s="1" t="str">
        <f t="shared" si="450"/>
        <v>NO</v>
      </c>
      <c r="BG273" s="1" t="str">
        <f t="shared" si="451"/>
        <v>NO</v>
      </c>
      <c r="BH273" s="1" t="str">
        <f t="shared" si="489"/>
        <v>YES</v>
      </c>
      <c r="BJ273" s="12">
        <v>47</v>
      </c>
      <c r="BK273" s="1" t="str">
        <f t="shared" si="452"/>
        <v>NA</v>
      </c>
      <c r="BL273" s="1" t="str">
        <f t="shared" si="453"/>
        <v>NA</v>
      </c>
      <c r="BM273" s="1" t="str">
        <f t="shared" si="454"/>
        <v>NA</v>
      </c>
      <c r="BN273" s="1" t="str">
        <f t="shared" si="455"/>
        <v>NO</v>
      </c>
      <c r="BO273" s="1" t="str">
        <f t="shared" si="456"/>
        <v>NO</v>
      </c>
      <c r="BP273" s="1" t="str">
        <f t="shared" si="457"/>
        <v>NO</v>
      </c>
      <c r="BQ273" s="1" t="str">
        <f t="shared" si="458"/>
        <v>YES</v>
      </c>
      <c r="BS273" s="1" t="str">
        <f t="shared" si="459"/>
        <v>TN</v>
      </c>
      <c r="BT273" s="1" t="str">
        <f t="shared" si="460"/>
        <v>TN</v>
      </c>
      <c r="BU273" s="1" t="str">
        <f t="shared" si="461"/>
        <v>TN</v>
      </c>
      <c r="BV273" s="1" t="str">
        <f t="shared" si="462"/>
        <v>NO</v>
      </c>
      <c r="BW273" s="1" t="str">
        <f t="shared" si="463"/>
        <v>NO</v>
      </c>
      <c r="BX273" s="1" t="str">
        <f t="shared" si="464"/>
        <v>NO</v>
      </c>
      <c r="BY273" s="244" t="str">
        <f t="shared" si="465"/>
        <v>YES</v>
      </c>
      <c r="BZ273" s="244" t="str">
        <f t="shared" si="466"/>
        <v>NO</v>
      </c>
      <c r="CA273" s="244" t="str">
        <f t="shared" si="467"/>
        <v>NO</v>
      </c>
      <c r="CB273" s="244" t="str">
        <f t="shared" si="468"/>
        <v>NO</v>
      </c>
      <c r="CC273" s="244" t="str">
        <f t="shared" si="469"/>
        <v>NO</v>
      </c>
      <c r="CD273" s="244" t="str">
        <f t="shared" si="441"/>
        <v>NO</v>
      </c>
      <c r="CE273" s="1" t="str">
        <f t="shared" si="442"/>
        <v>NO</v>
      </c>
      <c r="CF273" s="1" t="str">
        <f t="shared" si="443"/>
        <v>NO</v>
      </c>
      <c r="CG273" s="1" t="str">
        <f t="shared" si="444"/>
        <v>NO</v>
      </c>
      <c r="CH273" s="1" t="str">
        <f t="shared" si="445"/>
        <v>NO</v>
      </c>
      <c r="CI273" s="244" t="str">
        <f t="shared" si="470"/>
        <v>NO</v>
      </c>
      <c r="CJ273" s="244" t="str">
        <f t="shared" si="471"/>
        <v>NO</v>
      </c>
      <c r="CK273" s="244" t="str">
        <f t="shared" si="472"/>
        <v>NO</v>
      </c>
      <c r="CL273" s="244" t="str">
        <f t="shared" si="473"/>
        <v>NO</v>
      </c>
      <c r="CM273" s="244" t="str">
        <f t="shared" si="474"/>
        <v>NO</v>
      </c>
      <c r="CN273" s="244" t="str">
        <f t="shared" si="475"/>
        <v>NO</v>
      </c>
      <c r="CO273" s="244" t="str">
        <f t="shared" si="476"/>
        <v>NO</v>
      </c>
      <c r="CP273" s="244" t="str">
        <f t="shared" si="477"/>
        <v>NO</v>
      </c>
      <c r="CQ273" s="244" t="str">
        <f t="shared" si="478"/>
        <v>NO</v>
      </c>
      <c r="CR273" s="244" t="str">
        <f t="shared" si="479"/>
        <v>NO</v>
      </c>
    </row>
    <row r="274" spans="1:96">
      <c r="A274" s="64"/>
      <c r="B274" s="15"/>
      <c r="C274" s="15"/>
      <c r="D274" s="15"/>
      <c r="E274" s="15"/>
      <c r="F274" s="15"/>
      <c r="G274" s="15"/>
      <c r="H274" s="65"/>
      <c r="I274" s="52" t="s">
        <v>17</v>
      </c>
      <c r="J274" s="54">
        <v>0.85634952590294799</v>
      </c>
      <c r="K274" s="54">
        <v>9.4495525851159501E-2</v>
      </c>
      <c r="L274" s="54">
        <v>4.9154948245891998E-2</v>
      </c>
      <c r="M274" s="54">
        <v>0.101320564376292</v>
      </c>
      <c r="N274" s="54">
        <v>0.60785070457440804</v>
      </c>
      <c r="O274" s="54">
        <v>0.29082873104929802</v>
      </c>
      <c r="P274" s="54">
        <v>0.60534074018079398</v>
      </c>
      <c r="Q274" s="54">
        <v>0.34148597190385299</v>
      </c>
      <c r="R274" s="54">
        <v>5.3173287915352099E-2</v>
      </c>
      <c r="S274" s="54">
        <v>0.89692247068914199</v>
      </c>
      <c r="T274" s="54">
        <v>2.7938759011517399E-2</v>
      </c>
      <c r="U274" s="54">
        <v>7.5138770299340199E-2</v>
      </c>
      <c r="V274" s="54">
        <v>9.2777359970460105E-2</v>
      </c>
      <c r="W274" s="54">
        <v>0.33091222805714998</v>
      </c>
      <c r="X274" s="54">
        <v>0.57631041197238897</v>
      </c>
      <c r="Y274" s="54">
        <v>0.39250215941044098</v>
      </c>
      <c r="Z274" s="54">
        <v>6.9104925727691793E-2</v>
      </c>
      <c r="AA274" s="54">
        <v>0.53839291486186602</v>
      </c>
      <c r="AB274" s="54">
        <v>4.6389131187177399E-2</v>
      </c>
      <c r="AC274" s="54">
        <v>0.45998715136837498</v>
      </c>
      <c r="AD274" s="54">
        <v>0.493623717444447</v>
      </c>
      <c r="AE274" s="54">
        <v>0.49994054248057501</v>
      </c>
      <c r="AF274" s="54">
        <v>0.17849751145220799</v>
      </c>
      <c r="AG274" s="317">
        <v>0.321561946067216</v>
      </c>
      <c r="AH274" s="220">
        <v>0.76200000000000001</v>
      </c>
      <c r="AI274" s="220">
        <v>3.4359999999999999</v>
      </c>
      <c r="AJ274" s="221">
        <v>6.0919999999999996</v>
      </c>
      <c r="AK274" s="210">
        <v>0.72899999999999998</v>
      </c>
      <c r="AL274" s="210">
        <v>3.4980000000000002</v>
      </c>
      <c r="AM274" s="210">
        <v>6.2130000000000001</v>
      </c>
      <c r="AN274" s="203"/>
      <c r="AO274" s="203"/>
      <c r="AP274" s="203"/>
      <c r="AQ274" s="203"/>
      <c r="AR274" s="203">
        <f t="shared" si="480"/>
        <v>0.69692727427599999</v>
      </c>
      <c r="AS274" s="203">
        <f t="shared" si="481"/>
        <v>0.8518</v>
      </c>
      <c r="AT274" s="203">
        <f t="shared" si="482"/>
        <v>1.041088886996</v>
      </c>
      <c r="AU274" s="203">
        <f t="shared" si="483"/>
        <v>1.8303545495219997</v>
      </c>
      <c r="AV274" s="203">
        <f t="shared" si="484"/>
        <v>2.2370999999999999</v>
      </c>
      <c r="AW274" s="203">
        <f t="shared" si="485"/>
        <v>2.7342333283619995</v>
      </c>
      <c r="AX274" s="203">
        <f t="shared" si="486"/>
        <v>4.4007545552340002</v>
      </c>
      <c r="AY274" s="203">
        <f t="shared" si="487"/>
        <v>5.3787000000000003</v>
      </c>
      <c r="AZ274" s="203">
        <f t="shared" si="488"/>
        <v>6.5739666547139999</v>
      </c>
      <c r="BB274" s="1" t="str">
        <f t="shared" si="446"/>
        <v>NP</v>
      </c>
      <c r="BC274" s="1" t="str">
        <f t="shared" si="447"/>
        <v>P</v>
      </c>
      <c r="BD274" s="1" t="str">
        <f t="shared" si="448"/>
        <v>NA</v>
      </c>
      <c r="BE274" s="1" t="str">
        <f t="shared" si="449"/>
        <v>NO</v>
      </c>
      <c r="BF274" s="1" t="str">
        <f t="shared" si="450"/>
        <v>NO</v>
      </c>
      <c r="BG274" s="1" t="str">
        <f t="shared" si="451"/>
        <v>NO</v>
      </c>
      <c r="BH274" s="1" t="str">
        <f t="shared" si="489"/>
        <v>NO</v>
      </c>
      <c r="BJ274" s="12">
        <v>9</v>
      </c>
      <c r="BK274" s="1" t="str">
        <f t="shared" si="452"/>
        <v>NP</v>
      </c>
      <c r="BL274" s="1" t="str">
        <f t="shared" si="453"/>
        <v>P</v>
      </c>
      <c r="BM274" s="1" t="str">
        <f t="shared" si="454"/>
        <v>NA</v>
      </c>
      <c r="BN274" s="1" t="str">
        <f t="shared" si="455"/>
        <v>NO</v>
      </c>
      <c r="BO274" s="1" t="str">
        <f t="shared" si="456"/>
        <v>NO</v>
      </c>
      <c r="BP274" s="1" t="str">
        <f t="shared" si="457"/>
        <v>NO</v>
      </c>
      <c r="BQ274" s="1" t="str">
        <f t="shared" si="458"/>
        <v>NO</v>
      </c>
      <c r="BS274" s="1" t="str">
        <f t="shared" si="459"/>
        <v>TP</v>
      </c>
      <c r="BT274" s="1" t="str">
        <f t="shared" si="460"/>
        <v>TN</v>
      </c>
      <c r="BU274" s="1" t="str">
        <f t="shared" si="461"/>
        <v>TN</v>
      </c>
      <c r="BV274" s="1" t="str">
        <f t="shared" si="462"/>
        <v>NO</v>
      </c>
      <c r="BW274" s="1" t="str">
        <f t="shared" si="463"/>
        <v>NO</v>
      </c>
      <c r="BX274" s="1" t="str">
        <f t="shared" si="464"/>
        <v>YES</v>
      </c>
      <c r="BY274" s="244" t="str">
        <f t="shared" si="465"/>
        <v>YES</v>
      </c>
      <c r="BZ274" s="244" t="str">
        <f t="shared" si="466"/>
        <v>NO</v>
      </c>
      <c r="CA274" s="244" t="str">
        <f t="shared" si="467"/>
        <v>NO</v>
      </c>
      <c r="CB274" s="244" t="str">
        <f t="shared" si="468"/>
        <v>NO</v>
      </c>
      <c r="CC274" s="244" t="str">
        <f t="shared" si="469"/>
        <v>NO</v>
      </c>
      <c r="CD274" s="244" t="str">
        <f t="shared" si="441"/>
        <v>NO</v>
      </c>
      <c r="CE274" s="1" t="str">
        <f t="shared" si="442"/>
        <v>NO</v>
      </c>
      <c r="CF274" s="1" t="str">
        <f t="shared" si="443"/>
        <v>NO</v>
      </c>
      <c r="CG274" s="1" t="str">
        <f t="shared" si="444"/>
        <v>NO</v>
      </c>
      <c r="CH274" s="1" t="str">
        <f t="shared" si="445"/>
        <v>NO</v>
      </c>
      <c r="CI274" s="244" t="str">
        <f t="shared" si="470"/>
        <v>NO</v>
      </c>
      <c r="CJ274" s="244" t="str">
        <f t="shared" si="471"/>
        <v>NO</v>
      </c>
      <c r="CK274" s="244" t="str">
        <f t="shared" si="472"/>
        <v>NO</v>
      </c>
      <c r="CL274" s="244" t="str">
        <f t="shared" si="473"/>
        <v>NO</v>
      </c>
      <c r="CM274" s="244" t="str">
        <f t="shared" si="474"/>
        <v>NO</v>
      </c>
      <c r="CN274" s="244" t="str">
        <f t="shared" si="475"/>
        <v>NO</v>
      </c>
      <c r="CO274" s="244" t="str">
        <f t="shared" si="476"/>
        <v>NO</v>
      </c>
      <c r="CP274" s="244" t="str">
        <f t="shared" si="477"/>
        <v>NO</v>
      </c>
      <c r="CQ274" s="244" t="str">
        <f t="shared" si="478"/>
        <v>NO</v>
      </c>
      <c r="CR274" s="244" t="str">
        <f t="shared" si="479"/>
        <v>NO</v>
      </c>
    </row>
    <row r="275" spans="1:96">
      <c r="A275" s="64"/>
      <c r="B275" s="15"/>
      <c r="C275" s="15"/>
      <c r="D275" s="15"/>
      <c r="E275" s="15"/>
      <c r="F275" s="15"/>
      <c r="G275" s="15"/>
      <c r="H275" s="65"/>
      <c r="I275" s="52" t="s">
        <v>18</v>
      </c>
      <c r="J275" s="54">
        <v>0.97879016050981504</v>
      </c>
      <c r="K275" s="54">
        <v>2.6741197795865299E-3</v>
      </c>
      <c r="L275" s="54">
        <v>1.8535719710597798E-2</v>
      </c>
      <c r="M275" s="54">
        <v>0.548682132052981</v>
      </c>
      <c r="N275" s="54">
        <v>0.15220657747226701</v>
      </c>
      <c r="O275" s="54">
        <v>0.29911129047474999</v>
      </c>
      <c r="P275" s="54">
        <v>0.781120050684178</v>
      </c>
      <c r="Q275" s="54">
        <v>7.4109546833398696E-2</v>
      </c>
      <c r="R275" s="54">
        <v>0.14477040248242201</v>
      </c>
      <c r="S275" s="54">
        <v>0.49984694951553599</v>
      </c>
      <c r="T275" s="54">
        <v>0.23896647691408801</v>
      </c>
      <c r="U275" s="54">
        <v>0.261186573570375</v>
      </c>
      <c r="V275" s="54">
        <v>0.97366560538826097</v>
      </c>
      <c r="W275" s="54">
        <v>2.3849376746039399E-2</v>
      </c>
      <c r="X275" s="54">
        <v>2.4850178656995398E-3</v>
      </c>
      <c r="Y275" s="54">
        <v>0.59093009903781701</v>
      </c>
      <c r="Z275" s="54">
        <v>2.4292191872728301E-2</v>
      </c>
      <c r="AA275" s="54">
        <v>0.38477770908945302</v>
      </c>
      <c r="AB275" s="54">
        <v>0.61369033816898699</v>
      </c>
      <c r="AC275" s="54">
        <v>0.25304371096304901</v>
      </c>
      <c r="AD275" s="54">
        <v>0.133265950867963</v>
      </c>
      <c r="AE275" s="54">
        <v>0.97805071705626201</v>
      </c>
      <c r="AF275" s="54">
        <v>8.7104325990834397E-3</v>
      </c>
      <c r="AG275" s="317">
        <v>1.32388503446538E-2</v>
      </c>
      <c r="AH275" s="220">
        <v>1.3089999999999999</v>
      </c>
      <c r="AI275" s="220">
        <v>2.44</v>
      </c>
      <c r="AJ275" s="221">
        <v>5.6310000000000002</v>
      </c>
      <c r="AK275" s="210">
        <v>1.256</v>
      </c>
      <c r="AL275" s="210">
        <v>2.7309999999999999</v>
      </c>
      <c r="AM275" s="210">
        <v>5.5860000000000003</v>
      </c>
      <c r="AN275" s="203"/>
      <c r="AO275" s="203"/>
      <c r="AP275" s="203"/>
      <c r="AQ275" s="203"/>
      <c r="AR275" s="203">
        <f t="shared" si="480"/>
        <v>0.69692727427599999</v>
      </c>
      <c r="AS275" s="203">
        <f t="shared" si="481"/>
        <v>0.8518</v>
      </c>
      <c r="AT275" s="203">
        <f t="shared" si="482"/>
        <v>1.041088886996</v>
      </c>
      <c r="AU275" s="203">
        <f t="shared" si="483"/>
        <v>1.8303545495219997</v>
      </c>
      <c r="AV275" s="203">
        <f t="shared" si="484"/>
        <v>2.2370999999999999</v>
      </c>
      <c r="AW275" s="203">
        <f t="shared" si="485"/>
        <v>2.7342333283619995</v>
      </c>
      <c r="AX275" s="203">
        <f t="shared" si="486"/>
        <v>4.4007545552340002</v>
      </c>
      <c r="AY275" s="203">
        <f t="shared" si="487"/>
        <v>5.3787000000000003</v>
      </c>
      <c r="AZ275" s="203">
        <f t="shared" si="488"/>
        <v>6.5739666547139999</v>
      </c>
      <c r="BB275" s="1" t="str">
        <f t="shared" si="446"/>
        <v>P</v>
      </c>
      <c r="BC275" s="1" t="str">
        <f t="shared" si="447"/>
        <v>NA</v>
      </c>
      <c r="BD275" s="1" t="str">
        <f t="shared" si="448"/>
        <v>NA</v>
      </c>
      <c r="BE275" s="1" t="str">
        <f t="shared" si="449"/>
        <v>NO</v>
      </c>
      <c r="BF275" s="1" t="str">
        <f t="shared" si="450"/>
        <v>NO</v>
      </c>
      <c r="BG275" s="1" t="str">
        <f t="shared" si="451"/>
        <v>NO</v>
      </c>
      <c r="BH275" s="1" t="str">
        <f t="shared" si="489"/>
        <v>NO</v>
      </c>
      <c r="BJ275" s="12">
        <v>104</v>
      </c>
      <c r="BK275" s="1" t="str">
        <f t="shared" si="452"/>
        <v>P</v>
      </c>
      <c r="BL275" s="1" t="str">
        <f t="shared" si="453"/>
        <v>NA</v>
      </c>
      <c r="BM275" s="1" t="str">
        <f t="shared" si="454"/>
        <v>NA</v>
      </c>
      <c r="BN275" s="1" t="str">
        <f t="shared" si="455"/>
        <v>NO</v>
      </c>
      <c r="BO275" s="1" t="str">
        <f t="shared" si="456"/>
        <v>NO</v>
      </c>
      <c r="BP275" s="1" t="str">
        <f t="shared" si="457"/>
        <v>NO</v>
      </c>
      <c r="BQ275" s="1" t="str">
        <f t="shared" si="458"/>
        <v>NO</v>
      </c>
      <c r="BS275" s="1" t="str">
        <f t="shared" si="459"/>
        <v>TN</v>
      </c>
      <c r="BT275" s="1" t="str">
        <f t="shared" si="460"/>
        <v>TN</v>
      </c>
      <c r="BU275" s="1" t="str">
        <f t="shared" si="461"/>
        <v>TN</v>
      </c>
      <c r="BV275" s="1" t="str">
        <f t="shared" si="462"/>
        <v>NO</v>
      </c>
      <c r="BW275" s="1" t="str">
        <f t="shared" si="463"/>
        <v>NO</v>
      </c>
      <c r="BX275" s="1" t="str">
        <f t="shared" si="464"/>
        <v>NO</v>
      </c>
      <c r="BY275" s="244" t="str">
        <f t="shared" si="465"/>
        <v>YES</v>
      </c>
      <c r="BZ275" s="244" t="str">
        <f t="shared" si="466"/>
        <v>NO</v>
      </c>
      <c r="CA275" s="244" t="str">
        <f t="shared" si="467"/>
        <v>NO</v>
      </c>
      <c r="CB275" s="244" t="str">
        <f t="shared" si="468"/>
        <v>NO</v>
      </c>
      <c r="CC275" s="244" t="str">
        <f t="shared" si="469"/>
        <v>NO</v>
      </c>
      <c r="CD275" s="244" t="str">
        <f t="shared" si="441"/>
        <v>NO</v>
      </c>
      <c r="CE275" s="1" t="str">
        <f t="shared" si="442"/>
        <v>NO</v>
      </c>
      <c r="CF275" s="1" t="str">
        <f t="shared" si="443"/>
        <v>NO</v>
      </c>
      <c r="CG275" s="1" t="str">
        <f t="shared" si="444"/>
        <v>NO</v>
      </c>
      <c r="CH275" s="1" t="str">
        <f t="shared" si="445"/>
        <v>NO</v>
      </c>
      <c r="CI275" s="244" t="str">
        <f t="shared" si="470"/>
        <v>NO</v>
      </c>
      <c r="CJ275" s="244" t="str">
        <f t="shared" si="471"/>
        <v>NO</v>
      </c>
      <c r="CK275" s="244" t="str">
        <f t="shared" si="472"/>
        <v>NO</v>
      </c>
      <c r="CL275" s="244" t="str">
        <f t="shared" si="473"/>
        <v>NO</v>
      </c>
      <c r="CM275" s="244" t="str">
        <f t="shared" si="474"/>
        <v>NO</v>
      </c>
      <c r="CN275" s="244" t="str">
        <f t="shared" si="475"/>
        <v>NO</v>
      </c>
      <c r="CO275" s="244" t="str">
        <f t="shared" si="476"/>
        <v>NO</v>
      </c>
      <c r="CP275" s="244" t="str">
        <f t="shared" si="477"/>
        <v>NO</v>
      </c>
      <c r="CQ275" s="244" t="str">
        <f t="shared" si="478"/>
        <v>NO</v>
      </c>
      <c r="CR275" s="244" t="str">
        <f t="shared" si="479"/>
        <v>NO</v>
      </c>
    </row>
    <row r="276" spans="1:96">
      <c r="A276" s="64"/>
      <c r="B276" s="15"/>
      <c r="C276" s="15"/>
      <c r="D276" s="15"/>
      <c r="E276" s="15"/>
      <c r="F276" s="15"/>
      <c r="G276" s="15"/>
      <c r="H276" s="65"/>
      <c r="I276" s="52" t="s">
        <v>19</v>
      </c>
      <c r="J276" s="54">
        <v>0.83718770513581697</v>
      </c>
      <c r="K276" s="54">
        <v>4.6274476934457097E-2</v>
      </c>
      <c r="L276" s="54">
        <v>0.11653781792972499</v>
      </c>
      <c r="M276" s="54">
        <v>0.50322755611417302</v>
      </c>
      <c r="N276" s="54">
        <v>0.44955257275806698</v>
      </c>
      <c r="O276" s="54">
        <v>4.7219871127758398E-2</v>
      </c>
      <c r="P276" s="54">
        <v>0.16438049540263</v>
      </c>
      <c r="Q276" s="54">
        <v>0.83029789277168098</v>
      </c>
      <c r="R276" s="54">
        <v>5.3216118256881302E-3</v>
      </c>
      <c r="S276" s="54">
        <v>0.91562107393180603</v>
      </c>
      <c r="T276" s="54">
        <v>6.5097677769699103E-2</v>
      </c>
      <c r="U276" s="54">
        <v>1.9281248298494199E-2</v>
      </c>
      <c r="V276" s="54">
        <v>8.7717445601271898E-2</v>
      </c>
      <c r="W276" s="54">
        <v>0.69933024699857305</v>
      </c>
      <c r="X276" s="54">
        <v>0.212952307400154</v>
      </c>
      <c r="Y276" s="54">
        <v>0.943893359317448</v>
      </c>
      <c r="Z276" s="54">
        <v>1.35136082353828E-2</v>
      </c>
      <c r="AA276" s="54">
        <v>4.2593032447168701E-2</v>
      </c>
      <c r="AB276" s="54">
        <v>0.84377905009176302</v>
      </c>
      <c r="AC276" s="54">
        <v>4.5530371524836501E-2</v>
      </c>
      <c r="AD276" s="54">
        <v>0.1106905783834</v>
      </c>
      <c r="AE276" s="54">
        <v>0.38059955282160401</v>
      </c>
      <c r="AF276" s="54">
        <v>0.59019074566099905</v>
      </c>
      <c r="AG276" s="317">
        <v>2.9209701517396301E-2</v>
      </c>
      <c r="AH276" s="220">
        <v>0.99299999999999999</v>
      </c>
      <c r="AI276" s="220">
        <v>2.75</v>
      </c>
      <c r="AJ276" s="221">
        <v>5.6580000000000004</v>
      </c>
      <c r="AK276" s="210">
        <v>0.995</v>
      </c>
      <c r="AL276" s="210">
        <v>2.7309999999999999</v>
      </c>
      <c r="AM276" s="210">
        <v>5.5730000000000004</v>
      </c>
      <c r="AN276" s="203"/>
      <c r="AO276" s="203"/>
      <c r="AP276" s="203"/>
      <c r="AQ276" s="203"/>
      <c r="AR276" s="203">
        <f t="shared" si="480"/>
        <v>0.69692727427599999</v>
      </c>
      <c r="AS276" s="203">
        <f t="shared" si="481"/>
        <v>0.8518</v>
      </c>
      <c r="AT276" s="203">
        <f t="shared" si="482"/>
        <v>1.041088886996</v>
      </c>
      <c r="AU276" s="203">
        <f t="shared" si="483"/>
        <v>1.8303545495219997</v>
      </c>
      <c r="AV276" s="203">
        <f t="shared" si="484"/>
        <v>2.2370999999999999</v>
      </c>
      <c r="AW276" s="203">
        <f t="shared" si="485"/>
        <v>2.7342333283619995</v>
      </c>
      <c r="AX276" s="203">
        <f t="shared" si="486"/>
        <v>4.4007545552340002</v>
      </c>
      <c r="AY276" s="203">
        <f t="shared" si="487"/>
        <v>5.3787000000000003</v>
      </c>
      <c r="AZ276" s="203">
        <f t="shared" si="488"/>
        <v>6.5739666547139999</v>
      </c>
      <c r="BB276" s="1" t="str">
        <f t="shared" si="446"/>
        <v>NA</v>
      </c>
      <c r="BC276" s="1" t="str">
        <f t="shared" si="447"/>
        <v>P</v>
      </c>
      <c r="BD276" s="1" t="str">
        <f t="shared" si="448"/>
        <v>NA</v>
      </c>
      <c r="BE276" s="1" t="str">
        <f t="shared" si="449"/>
        <v>NO</v>
      </c>
      <c r="BF276" s="1" t="str">
        <f t="shared" si="450"/>
        <v>NO</v>
      </c>
      <c r="BG276" s="1" t="str">
        <f t="shared" si="451"/>
        <v>NO</v>
      </c>
      <c r="BH276" s="1" t="str">
        <f t="shared" si="489"/>
        <v>NO</v>
      </c>
      <c r="BJ276" s="12">
        <v>14</v>
      </c>
      <c r="BK276" s="1" t="str">
        <f t="shared" si="452"/>
        <v>NA</v>
      </c>
      <c r="BL276" s="1" t="str">
        <f t="shared" si="453"/>
        <v>NA</v>
      </c>
      <c r="BM276" s="1" t="str">
        <f t="shared" si="454"/>
        <v>NA</v>
      </c>
      <c r="BN276" s="1" t="str">
        <f t="shared" si="455"/>
        <v>NO</v>
      </c>
      <c r="BO276" s="1" t="str">
        <f t="shared" si="456"/>
        <v>NO</v>
      </c>
      <c r="BP276" s="1" t="str">
        <f t="shared" si="457"/>
        <v>NO</v>
      </c>
      <c r="BQ276" s="1" t="str">
        <f t="shared" si="458"/>
        <v>YES</v>
      </c>
      <c r="BS276" s="1" t="str">
        <f t="shared" si="459"/>
        <v>TN</v>
      </c>
      <c r="BT276" s="1" t="str">
        <f t="shared" si="460"/>
        <v>TN</v>
      </c>
      <c r="BU276" s="1" t="str">
        <f t="shared" si="461"/>
        <v>TN</v>
      </c>
      <c r="BV276" s="1" t="str">
        <f t="shared" si="462"/>
        <v>NO</v>
      </c>
      <c r="BW276" s="1" t="str">
        <f t="shared" si="463"/>
        <v>NO</v>
      </c>
      <c r="BX276" s="1" t="str">
        <f t="shared" si="464"/>
        <v>NO</v>
      </c>
      <c r="BY276" s="244" t="str">
        <f t="shared" si="465"/>
        <v>YES</v>
      </c>
      <c r="BZ276" s="244" t="str">
        <f t="shared" si="466"/>
        <v>NO</v>
      </c>
      <c r="CA276" s="244" t="str">
        <f t="shared" si="467"/>
        <v>NO</v>
      </c>
      <c r="CB276" s="244" t="str">
        <f t="shared" si="468"/>
        <v>NO</v>
      </c>
      <c r="CC276" s="244" t="str">
        <f t="shared" si="469"/>
        <v>NO</v>
      </c>
      <c r="CD276" s="244" t="str">
        <f t="shared" si="441"/>
        <v>NO</v>
      </c>
      <c r="CE276" s="1" t="str">
        <f t="shared" si="442"/>
        <v>NO</v>
      </c>
      <c r="CF276" s="1" t="str">
        <f t="shared" si="443"/>
        <v>NO</v>
      </c>
      <c r="CG276" s="1" t="str">
        <f t="shared" si="444"/>
        <v>NO</v>
      </c>
      <c r="CH276" s="1" t="str">
        <f t="shared" si="445"/>
        <v>NO</v>
      </c>
      <c r="CI276" s="244" t="str">
        <f t="shared" si="470"/>
        <v>NO</v>
      </c>
      <c r="CJ276" s="244" t="str">
        <f t="shared" si="471"/>
        <v>NO</v>
      </c>
      <c r="CK276" s="244" t="str">
        <f t="shared" si="472"/>
        <v>NO</v>
      </c>
      <c r="CL276" s="244" t="str">
        <f t="shared" si="473"/>
        <v>NO</v>
      </c>
      <c r="CM276" s="244" t="str">
        <f t="shared" si="474"/>
        <v>NO</v>
      </c>
      <c r="CN276" s="244" t="str">
        <f t="shared" si="475"/>
        <v>NO</v>
      </c>
      <c r="CO276" s="244" t="str">
        <f t="shared" si="476"/>
        <v>NO</v>
      </c>
      <c r="CP276" s="244" t="str">
        <f t="shared" si="477"/>
        <v>NO</v>
      </c>
      <c r="CQ276" s="244" t="str">
        <f t="shared" si="478"/>
        <v>NO</v>
      </c>
      <c r="CR276" s="244" t="str">
        <f t="shared" si="479"/>
        <v>NO</v>
      </c>
    </row>
    <row r="277" spans="1:96">
      <c r="A277" s="64"/>
      <c r="B277" s="15"/>
      <c r="C277" s="15"/>
      <c r="D277" s="15"/>
      <c r="E277" s="15"/>
      <c r="F277" s="15"/>
      <c r="G277" s="15"/>
      <c r="H277" s="65"/>
      <c r="I277" s="52" t="s">
        <v>42</v>
      </c>
      <c r="J277" s="54">
        <v>0.91431698562130204</v>
      </c>
      <c r="K277" s="54">
        <v>3.3319573253173203E-2</v>
      </c>
      <c r="L277" s="54">
        <v>5.2363441125524102E-2</v>
      </c>
      <c r="M277" s="54">
        <v>0.10577487829079101</v>
      </c>
      <c r="N277" s="54">
        <v>0.49567688331306903</v>
      </c>
      <c r="O277" s="54">
        <v>0.39854823839613801</v>
      </c>
      <c r="P277" s="54">
        <v>0.29242579776120903</v>
      </c>
      <c r="Q277" s="54">
        <v>0.13981729398772999</v>
      </c>
      <c r="R277" s="54">
        <v>0.56775690825105896</v>
      </c>
      <c r="S277" s="54">
        <v>0.14349234814037201</v>
      </c>
      <c r="T277" s="54">
        <v>0.41679411631601798</v>
      </c>
      <c r="U277" s="54">
        <v>0.43971353554360798</v>
      </c>
      <c r="V277" s="54">
        <v>0.99809243069751796</v>
      </c>
      <c r="W277" s="54">
        <v>1.15455011592557E-3</v>
      </c>
      <c r="X277" s="54">
        <v>7.5301918655612499E-4</v>
      </c>
      <c r="Y277" s="54">
        <v>0.28178535628656498</v>
      </c>
      <c r="Z277" s="54">
        <v>0.57167634185396499</v>
      </c>
      <c r="AA277" s="54">
        <v>0.14653830185946901</v>
      </c>
      <c r="AB277" s="54">
        <v>6.2419590601465097E-2</v>
      </c>
      <c r="AC277" s="54">
        <v>0.54437021536402896</v>
      </c>
      <c r="AD277" s="54">
        <v>0.39321019403450502</v>
      </c>
      <c r="AE277" s="54">
        <v>0.40036382085967998</v>
      </c>
      <c r="AF277" s="54">
        <v>0.40268428521007998</v>
      </c>
      <c r="AG277" s="317">
        <v>0.19695189393023901</v>
      </c>
      <c r="AH277" s="220">
        <v>1.825</v>
      </c>
      <c r="AI277" s="220">
        <v>2.4239999999999999</v>
      </c>
      <c r="AJ277" s="221">
        <v>5.9790000000000001</v>
      </c>
      <c r="AK277" s="210">
        <v>1.833</v>
      </c>
      <c r="AL277" s="210">
        <v>2.4079999999999999</v>
      </c>
      <c r="AM277" s="210">
        <v>5.9669999999999996</v>
      </c>
      <c r="AN277" s="203"/>
      <c r="AO277" s="203"/>
      <c r="AP277" s="203"/>
      <c r="AQ277" s="203"/>
      <c r="AR277" s="203">
        <f t="shared" si="480"/>
        <v>0.69692727427599999</v>
      </c>
      <c r="AS277" s="203">
        <f t="shared" si="481"/>
        <v>0.8518</v>
      </c>
      <c r="AT277" s="203">
        <f t="shared" si="482"/>
        <v>1.041088886996</v>
      </c>
      <c r="AU277" s="203">
        <f t="shared" si="483"/>
        <v>1.8303545495219997</v>
      </c>
      <c r="AV277" s="203">
        <f t="shared" si="484"/>
        <v>2.2370999999999999</v>
      </c>
      <c r="AW277" s="203">
        <f t="shared" si="485"/>
        <v>2.7342333283619995</v>
      </c>
      <c r="AX277" s="203">
        <f t="shared" si="486"/>
        <v>4.4007545552340002</v>
      </c>
      <c r="AY277" s="203">
        <f t="shared" si="487"/>
        <v>5.3787000000000003</v>
      </c>
      <c r="AZ277" s="203">
        <f t="shared" si="488"/>
        <v>6.5739666547139999</v>
      </c>
      <c r="BB277" s="1" t="str">
        <f t="shared" si="446"/>
        <v>P</v>
      </c>
      <c r="BC277" s="1" t="str">
        <f t="shared" si="447"/>
        <v>NA</v>
      </c>
      <c r="BD277" s="1" t="str">
        <f t="shared" si="448"/>
        <v>NA</v>
      </c>
      <c r="BE277" s="1" t="str">
        <f t="shared" si="449"/>
        <v>NO</v>
      </c>
      <c r="BF277" s="1" t="str">
        <f t="shared" si="450"/>
        <v>NO</v>
      </c>
      <c r="BG277" s="1" t="str">
        <f t="shared" si="451"/>
        <v>NO</v>
      </c>
      <c r="BH277" s="1" t="str">
        <f t="shared" si="489"/>
        <v>NO</v>
      </c>
      <c r="BJ277" s="12">
        <v>11</v>
      </c>
      <c r="BK277" s="1" t="str">
        <f t="shared" si="452"/>
        <v>P</v>
      </c>
      <c r="BL277" s="1" t="str">
        <f t="shared" si="453"/>
        <v>NA</v>
      </c>
      <c r="BM277" s="1" t="str">
        <f t="shared" si="454"/>
        <v>NA</v>
      </c>
      <c r="BN277" s="1" t="str">
        <f t="shared" si="455"/>
        <v>NO</v>
      </c>
      <c r="BO277" s="1" t="str">
        <f t="shared" si="456"/>
        <v>NO</v>
      </c>
      <c r="BP277" s="1" t="str">
        <f t="shared" si="457"/>
        <v>NO</v>
      </c>
      <c r="BQ277" s="1" t="str">
        <f t="shared" si="458"/>
        <v>NO</v>
      </c>
      <c r="BS277" s="1" t="str">
        <f t="shared" si="459"/>
        <v>TN</v>
      </c>
      <c r="BT277" s="1" t="str">
        <f t="shared" si="460"/>
        <v>TN</v>
      </c>
      <c r="BU277" s="1" t="str">
        <f t="shared" si="461"/>
        <v>TN</v>
      </c>
      <c r="BV277" s="1" t="str">
        <f t="shared" si="462"/>
        <v>NO</v>
      </c>
      <c r="BW277" s="1" t="str">
        <f t="shared" si="463"/>
        <v>NO</v>
      </c>
      <c r="BX277" s="1" t="str">
        <f t="shared" si="464"/>
        <v>NO</v>
      </c>
      <c r="BY277" s="244" t="str">
        <f t="shared" si="465"/>
        <v>YES</v>
      </c>
      <c r="BZ277" s="244" t="str">
        <f t="shared" si="466"/>
        <v>NO</v>
      </c>
      <c r="CA277" s="244" t="str">
        <f t="shared" si="467"/>
        <v>NO</v>
      </c>
      <c r="CB277" s="244" t="str">
        <f t="shared" si="468"/>
        <v>NO</v>
      </c>
      <c r="CC277" s="244" t="str">
        <f t="shared" si="469"/>
        <v>NO</v>
      </c>
      <c r="CD277" s="244" t="str">
        <f t="shared" si="441"/>
        <v>NO</v>
      </c>
      <c r="CE277" s="1" t="str">
        <f t="shared" si="442"/>
        <v>NO</v>
      </c>
      <c r="CF277" s="1" t="str">
        <f t="shared" si="443"/>
        <v>NO</v>
      </c>
      <c r="CG277" s="1" t="str">
        <f t="shared" si="444"/>
        <v>NO</v>
      </c>
      <c r="CH277" s="1" t="str">
        <f t="shared" si="445"/>
        <v>NO</v>
      </c>
      <c r="CI277" s="244" t="str">
        <f t="shared" si="470"/>
        <v>NO</v>
      </c>
      <c r="CJ277" s="244" t="str">
        <f t="shared" si="471"/>
        <v>NO</v>
      </c>
      <c r="CK277" s="244" t="str">
        <f t="shared" si="472"/>
        <v>NO</v>
      </c>
      <c r="CL277" s="244" t="str">
        <f t="shared" si="473"/>
        <v>NO</v>
      </c>
      <c r="CM277" s="244" t="str">
        <f t="shared" si="474"/>
        <v>NO</v>
      </c>
      <c r="CN277" s="244" t="str">
        <f t="shared" si="475"/>
        <v>NO</v>
      </c>
      <c r="CO277" s="244" t="str">
        <f t="shared" si="476"/>
        <v>NO</v>
      </c>
      <c r="CP277" s="244" t="str">
        <f t="shared" si="477"/>
        <v>NO</v>
      </c>
      <c r="CQ277" s="244" t="str">
        <f t="shared" si="478"/>
        <v>NO</v>
      </c>
      <c r="CR277" s="244" t="str">
        <f t="shared" si="479"/>
        <v>NO</v>
      </c>
    </row>
    <row r="278" spans="1:96">
      <c r="A278" s="64"/>
      <c r="B278" s="15"/>
      <c r="C278" s="15"/>
      <c r="D278" s="15"/>
      <c r="E278" s="15"/>
      <c r="F278" s="15"/>
      <c r="G278" s="15"/>
      <c r="H278" s="65"/>
      <c r="I278" s="52" t="s">
        <v>43</v>
      </c>
      <c r="J278" s="54">
        <v>0.65310622317295397</v>
      </c>
      <c r="K278" s="54">
        <v>0.32403793803251801</v>
      </c>
      <c r="L278" s="54">
        <v>2.28558387945276E-2</v>
      </c>
      <c r="M278" s="54">
        <v>0.27156991889628601</v>
      </c>
      <c r="N278" s="54">
        <v>0.67210459409670598</v>
      </c>
      <c r="O278" s="54">
        <v>5.6325487007007298E-2</v>
      </c>
      <c r="P278" s="54">
        <v>0.91907906886187896</v>
      </c>
      <c r="Q278" s="54">
        <v>2.8848723546006601E-2</v>
      </c>
      <c r="R278" s="54">
        <v>5.2072207592113999E-2</v>
      </c>
      <c r="S278" s="54">
        <v>0.92522039737148598</v>
      </c>
      <c r="T278" s="54">
        <v>5.1182733389797397E-2</v>
      </c>
      <c r="U278" s="54">
        <v>2.35968692387158E-2</v>
      </c>
      <c r="V278" s="54">
        <v>0.76489021572733495</v>
      </c>
      <c r="W278" s="54">
        <v>0.187698227177345</v>
      </c>
      <c r="X278" s="54">
        <v>4.7411557095319398E-2</v>
      </c>
      <c r="Y278" s="54">
        <v>0.95534471148017197</v>
      </c>
      <c r="Z278" s="54">
        <v>4.4612957906888899E-2</v>
      </c>
      <c r="AA278" s="54">
        <v>4.2330612938456998E-5</v>
      </c>
      <c r="AB278" s="54">
        <v>0.11695552945981</v>
      </c>
      <c r="AC278" s="54">
        <v>0.103088340534272</v>
      </c>
      <c r="AD278" s="54">
        <v>0.77995613000591602</v>
      </c>
      <c r="AE278" s="54">
        <v>0.95151807386729803</v>
      </c>
      <c r="AF278" s="54">
        <v>3.5670053579165799E-2</v>
      </c>
      <c r="AG278" s="317">
        <v>1.28118725535359E-2</v>
      </c>
      <c r="AH278" s="220">
        <v>0.73299999999999998</v>
      </c>
      <c r="AI278" s="220">
        <v>2.266</v>
      </c>
      <c r="AJ278" s="221">
        <v>6.0979999999999999</v>
      </c>
      <c r="AK278" s="210">
        <v>0.79100000000000004</v>
      </c>
      <c r="AL278" s="210">
        <v>2.2909999999999999</v>
      </c>
      <c r="AM278" s="210">
        <v>6.343</v>
      </c>
      <c r="AN278" s="203"/>
      <c r="AO278" s="203"/>
      <c r="AP278" s="203"/>
      <c r="AQ278" s="203"/>
      <c r="AR278" s="203">
        <f t="shared" si="480"/>
        <v>0.69692727427599999</v>
      </c>
      <c r="AS278" s="203">
        <f t="shared" si="481"/>
        <v>0.8518</v>
      </c>
      <c r="AT278" s="203">
        <f t="shared" si="482"/>
        <v>1.041088886996</v>
      </c>
      <c r="AU278" s="203">
        <f t="shared" si="483"/>
        <v>1.8303545495219997</v>
      </c>
      <c r="AV278" s="203">
        <f t="shared" si="484"/>
        <v>2.2370999999999999</v>
      </c>
      <c r="AW278" s="203">
        <f t="shared" si="485"/>
        <v>2.7342333283619995</v>
      </c>
      <c r="AX278" s="203">
        <f t="shared" si="486"/>
        <v>4.4007545552340002</v>
      </c>
      <c r="AY278" s="203">
        <f t="shared" si="487"/>
        <v>5.3787000000000003</v>
      </c>
      <c r="AZ278" s="203">
        <f t="shared" si="488"/>
        <v>6.5739666547139999</v>
      </c>
      <c r="BB278" s="1" t="str">
        <f t="shared" si="446"/>
        <v>NP</v>
      </c>
      <c r="BC278" s="1" t="str">
        <f t="shared" si="447"/>
        <v>NA</v>
      </c>
      <c r="BD278" s="1" t="str">
        <f t="shared" si="448"/>
        <v>NA</v>
      </c>
      <c r="BE278" s="1" t="str">
        <f t="shared" si="449"/>
        <v>NO</v>
      </c>
      <c r="BF278" s="1" t="str">
        <f t="shared" si="450"/>
        <v>NO</v>
      </c>
      <c r="BG278" s="1" t="str">
        <f t="shared" si="451"/>
        <v>NO</v>
      </c>
      <c r="BH278" s="1" t="str">
        <f t="shared" si="489"/>
        <v>YES</v>
      </c>
      <c r="BJ278" s="12">
        <v>11</v>
      </c>
      <c r="BK278" s="1" t="str">
        <f t="shared" si="452"/>
        <v>NP</v>
      </c>
      <c r="BL278" s="1" t="str">
        <f t="shared" si="453"/>
        <v>NA</v>
      </c>
      <c r="BM278" s="1" t="str">
        <f t="shared" si="454"/>
        <v>NA</v>
      </c>
      <c r="BN278" s="1" t="str">
        <f t="shared" si="455"/>
        <v>NO</v>
      </c>
      <c r="BO278" s="1" t="str">
        <f t="shared" si="456"/>
        <v>NO</v>
      </c>
      <c r="BP278" s="1" t="str">
        <f t="shared" si="457"/>
        <v>NO</v>
      </c>
      <c r="BQ278" s="1" t="str">
        <f t="shared" si="458"/>
        <v>YES</v>
      </c>
      <c r="BS278" s="1" t="str">
        <f t="shared" si="459"/>
        <v>TP</v>
      </c>
      <c r="BT278" s="1" t="str">
        <f t="shared" si="460"/>
        <v>TN</v>
      </c>
      <c r="BU278" s="1" t="str">
        <f t="shared" si="461"/>
        <v>TN</v>
      </c>
      <c r="BV278" s="1" t="str">
        <f t="shared" si="462"/>
        <v>NO</v>
      </c>
      <c r="BW278" s="1" t="str">
        <f t="shared" si="463"/>
        <v>NO</v>
      </c>
      <c r="BX278" s="1" t="str">
        <f t="shared" si="464"/>
        <v>YES</v>
      </c>
      <c r="BY278" s="244" t="str">
        <f t="shared" si="465"/>
        <v>YES</v>
      </c>
      <c r="BZ278" s="244" t="str">
        <f t="shared" si="466"/>
        <v>NO</v>
      </c>
      <c r="CA278" s="244" t="str">
        <f t="shared" si="467"/>
        <v>NO</v>
      </c>
      <c r="CB278" s="244" t="str">
        <f t="shared" si="468"/>
        <v>NO</v>
      </c>
      <c r="CC278" s="244" t="str">
        <f t="shared" si="469"/>
        <v>NO</v>
      </c>
      <c r="CD278" s="244" t="str">
        <f t="shared" si="441"/>
        <v>NO</v>
      </c>
      <c r="CE278" s="1" t="str">
        <f t="shared" si="442"/>
        <v>NO</v>
      </c>
      <c r="CF278" s="1" t="str">
        <f t="shared" si="443"/>
        <v>NO</v>
      </c>
      <c r="CG278" s="1" t="str">
        <f t="shared" si="444"/>
        <v>NO</v>
      </c>
      <c r="CH278" s="1" t="str">
        <f t="shared" si="445"/>
        <v>NO</v>
      </c>
      <c r="CI278" s="244" t="str">
        <f t="shared" si="470"/>
        <v>NO</v>
      </c>
      <c r="CJ278" s="244" t="str">
        <f t="shared" si="471"/>
        <v>NO</v>
      </c>
      <c r="CK278" s="244" t="str">
        <f t="shared" si="472"/>
        <v>NO</v>
      </c>
      <c r="CL278" s="244" t="str">
        <f t="shared" si="473"/>
        <v>NO</v>
      </c>
      <c r="CM278" s="244" t="str">
        <f t="shared" si="474"/>
        <v>NO</v>
      </c>
      <c r="CN278" s="244" t="str">
        <f t="shared" si="475"/>
        <v>NO</v>
      </c>
      <c r="CO278" s="244" t="str">
        <f t="shared" si="476"/>
        <v>NO</v>
      </c>
      <c r="CP278" s="244" t="str">
        <f t="shared" si="477"/>
        <v>NO</v>
      </c>
      <c r="CQ278" s="244" t="str">
        <f t="shared" si="478"/>
        <v>NO</v>
      </c>
      <c r="CR278" s="244" t="str">
        <f t="shared" si="479"/>
        <v>NO</v>
      </c>
    </row>
    <row r="279" spans="1:96">
      <c r="A279" s="64"/>
      <c r="B279" s="15"/>
      <c r="C279" s="15"/>
      <c r="D279" s="15"/>
      <c r="E279" s="15"/>
      <c r="F279" s="15"/>
      <c r="G279" s="15"/>
      <c r="H279" s="65"/>
      <c r="I279" s="52" t="s">
        <v>45</v>
      </c>
      <c r="J279" s="54">
        <v>0.69989167153976695</v>
      </c>
      <c r="K279" s="54">
        <v>0.25468407102695401</v>
      </c>
      <c r="L279" s="54">
        <v>4.5424257433277902E-2</v>
      </c>
      <c r="M279" s="54">
        <v>0.39648256148587901</v>
      </c>
      <c r="N279" s="54">
        <v>0.51350234962988595</v>
      </c>
      <c r="O279" s="54">
        <v>9.0015088884233402E-2</v>
      </c>
      <c r="P279" s="54">
        <v>0.43146424791753801</v>
      </c>
      <c r="Q279" s="54">
        <v>0.31839321294311002</v>
      </c>
      <c r="R279" s="54">
        <v>0.25014253913935097</v>
      </c>
      <c r="S279" s="54">
        <v>0.96797421321662502</v>
      </c>
      <c r="T279" s="54">
        <v>1.05545103765304E-2</v>
      </c>
      <c r="U279" s="54">
        <v>2.1471276406843601E-2</v>
      </c>
      <c r="V279" s="54">
        <v>0.79344182555071696</v>
      </c>
      <c r="W279" s="54">
        <v>2.7223365880889E-2</v>
      </c>
      <c r="X279" s="54">
        <v>0.17933480856839301</v>
      </c>
      <c r="Y279" s="54">
        <v>0.73832674492650596</v>
      </c>
      <c r="Z279" s="54">
        <v>7.6788323218113005E-2</v>
      </c>
      <c r="AA279" s="54">
        <v>0.18488493185537999</v>
      </c>
      <c r="AB279" s="54">
        <v>0.31229019292447102</v>
      </c>
      <c r="AC279" s="54">
        <v>0.46308392302613799</v>
      </c>
      <c r="AD279" s="54">
        <v>0.22462588404938999</v>
      </c>
      <c r="AE279" s="54">
        <v>0.85859017174470498</v>
      </c>
      <c r="AF279" s="54">
        <v>0.107490702067658</v>
      </c>
      <c r="AG279" s="317">
        <v>3.3919126187636303E-2</v>
      </c>
      <c r="AH279" s="220">
        <v>1.1140000000000001</v>
      </c>
      <c r="AI279" s="220">
        <v>2.6789999999999998</v>
      </c>
      <c r="AJ279" s="221">
        <v>5.74</v>
      </c>
      <c r="AK279" s="210">
        <v>1.0940000000000001</v>
      </c>
      <c r="AL279" s="210">
        <v>2.661</v>
      </c>
      <c r="AM279" s="210">
        <v>5.68</v>
      </c>
      <c r="AN279" s="203"/>
      <c r="AO279" s="203"/>
      <c r="AP279" s="203"/>
      <c r="AQ279" s="203"/>
      <c r="AR279" s="203">
        <f t="shared" si="480"/>
        <v>0.69692727427599999</v>
      </c>
      <c r="AS279" s="203">
        <f t="shared" si="481"/>
        <v>0.8518</v>
      </c>
      <c r="AT279" s="203">
        <f t="shared" si="482"/>
        <v>1.041088886996</v>
      </c>
      <c r="AU279" s="203">
        <f t="shared" si="483"/>
        <v>1.8303545495219997</v>
      </c>
      <c r="AV279" s="203">
        <f t="shared" si="484"/>
        <v>2.2370999999999999</v>
      </c>
      <c r="AW279" s="203">
        <f t="shared" si="485"/>
        <v>2.7342333283619995</v>
      </c>
      <c r="AX279" s="203">
        <f t="shared" si="486"/>
        <v>4.4007545552340002</v>
      </c>
      <c r="AY279" s="203">
        <f t="shared" si="487"/>
        <v>5.3787000000000003</v>
      </c>
      <c r="AZ279" s="203">
        <f t="shared" si="488"/>
        <v>6.5739666547139999</v>
      </c>
      <c r="BB279" s="1" t="str">
        <f t="shared" si="446"/>
        <v>P</v>
      </c>
      <c r="BC279" s="1" t="str">
        <f t="shared" si="447"/>
        <v>NA</v>
      </c>
      <c r="BD279" s="1" t="str">
        <f t="shared" si="448"/>
        <v>NA</v>
      </c>
      <c r="BE279" s="1" t="str">
        <f t="shared" si="449"/>
        <v>NO</v>
      </c>
      <c r="BF279" s="1" t="str">
        <f t="shared" si="450"/>
        <v>NO</v>
      </c>
      <c r="BG279" s="1" t="str">
        <f t="shared" si="451"/>
        <v>NO</v>
      </c>
      <c r="BH279" s="1" t="str">
        <f t="shared" si="489"/>
        <v>NO</v>
      </c>
      <c r="BJ279" s="12">
        <v>6</v>
      </c>
      <c r="BK279" s="1" t="str">
        <f t="shared" si="452"/>
        <v>P</v>
      </c>
      <c r="BL279" s="1" t="str">
        <f t="shared" si="453"/>
        <v>NA</v>
      </c>
      <c r="BM279" s="1" t="str">
        <f t="shared" si="454"/>
        <v>NA</v>
      </c>
      <c r="BN279" s="1" t="str">
        <f t="shared" si="455"/>
        <v>NO</v>
      </c>
      <c r="BO279" s="1" t="str">
        <f t="shared" si="456"/>
        <v>NO</v>
      </c>
      <c r="BP279" s="1" t="str">
        <f t="shared" si="457"/>
        <v>NO</v>
      </c>
      <c r="BQ279" s="1" t="str">
        <f t="shared" si="458"/>
        <v>NO</v>
      </c>
      <c r="BS279" s="1" t="str">
        <f t="shared" si="459"/>
        <v>TN</v>
      </c>
      <c r="BT279" s="1" t="str">
        <f t="shared" si="460"/>
        <v>TN</v>
      </c>
      <c r="BU279" s="1" t="str">
        <f t="shared" si="461"/>
        <v>TN</v>
      </c>
      <c r="BV279" s="1" t="str">
        <f t="shared" si="462"/>
        <v>NO</v>
      </c>
      <c r="BW279" s="1" t="str">
        <f t="shared" si="463"/>
        <v>NO</v>
      </c>
      <c r="BX279" s="1" t="str">
        <f t="shared" si="464"/>
        <v>NO</v>
      </c>
      <c r="BY279" s="244" t="str">
        <f t="shared" si="465"/>
        <v>YES</v>
      </c>
      <c r="BZ279" s="244" t="str">
        <f t="shared" si="466"/>
        <v>NO</v>
      </c>
      <c r="CA279" s="244" t="str">
        <f t="shared" si="467"/>
        <v>NO</v>
      </c>
      <c r="CB279" s="244" t="str">
        <f t="shared" si="468"/>
        <v>NO</v>
      </c>
      <c r="CC279" s="244" t="str">
        <f t="shared" si="469"/>
        <v>NO</v>
      </c>
      <c r="CD279" s="244" t="str">
        <f t="shared" si="441"/>
        <v>NO</v>
      </c>
      <c r="CE279" s="1" t="str">
        <f t="shared" si="442"/>
        <v>NO</v>
      </c>
      <c r="CF279" s="1" t="str">
        <f t="shared" si="443"/>
        <v>NO</v>
      </c>
      <c r="CG279" s="1" t="str">
        <f t="shared" si="444"/>
        <v>NO</v>
      </c>
      <c r="CH279" s="1" t="str">
        <f t="shared" si="445"/>
        <v>NO</v>
      </c>
      <c r="CI279" s="244" t="str">
        <f t="shared" si="470"/>
        <v>NO</v>
      </c>
      <c r="CJ279" s="244" t="str">
        <f t="shared" si="471"/>
        <v>NO</v>
      </c>
      <c r="CK279" s="244" t="str">
        <f t="shared" si="472"/>
        <v>NO</v>
      </c>
      <c r="CL279" s="244" t="str">
        <f t="shared" si="473"/>
        <v>NO</v>
      </c>
      <c r="CM279" s="244" t="str">
        <f t="shared" si="474"/>
        <v>NO</v>
      </c>
      <c r="CN279" s="244" t="str">
        <f t="shared" si="475"/>
        <v>NO</v>
      </c>
      <c r="CO279" s="244" t="str">
        <f t="shared" si="476"/>
        <v>NO</v>
      </c>
      <c r="CP279" s="244" t="str">
        <f t="shared" si="477"/>
        <v>NO</v>
      </c>
      <c r="CQ279" s="244" t="str">
        <f t="shared" si="478"/>
        <v>NO</v>
      </c>
      <c r="CR279" s="244" t="str">
        <f t="shared" si="479"/>
        <v>NO</v>
      </c>
    </row>
    <row r="280" spans="1:96">
      <c r="A280" s="64"/>
      <c r="B280" s="15"/>
      <c r="C280" s="15"/>
      <c r="D280" s="15"/>
      <c r="E280" s="15"/>
      <c r="F280" s="15"/>
      <c r="G280" s="15"/>
      <c r="H280" s="65"/>
      <c r="I280" s="52" t="s">
        <v>44</v>
      </c>
      <c r="J280" s="54">
        <v>4.11554129087996E-2</v>
      </c>
      <c r="K280" s="54">
        <v>0.95183014785105902</v>
      </c>
      <c r="L280" s="54">
        <v>7.0144392401413303E-3</v>
      </c>
      <c r="M280" s="54">
        <v>0.60815100973409197</v>
      </c>
      <c r="N280" s="54">
        <v>6.5096245070438305E-2</v>
      </c>
      <c r="O280" s="54">
        <v>0.32675274519546799</v>
      </c>
      <c r="P280" s="54">
        <v>6.0425470782938202E-2</v>
      </c>
      <c r="Q280" s="54">
        <v>0.749505777459335</v>
      </c>
      <c r="R280" s="54">
        <v>0.190068751757726</v>
      </c>
      <c r="S280" s="54">
        <v>0.78031283156550202</v>
      </c>
      <c r="T280" s="54">
        <v>3.8866845871198097E-2</v>
      </c>
      <c r="U280" s="54">
        <v>0.180820322563299</v>
      </c>
      <c r="V280" s="54">
        <v>0.38705392593816201</v>
      </c>
      <c r="W280" s="54">
        <v>0.47490271470152201</v>
      </c>
      <c r="X280" s="54">
        <v>0.138043359360315</v>
      </c>
      <c r="Y280" s="54">
        <v>0.89404751569474294</v>
      </c>
      <c r="Z280" s="54">
        <v>8.5992712926945894E-2</v>
      </c>
      <c r="AA280" s="54">
        <v>1.9959771378310599E-2</v>
      </c>
      <c r="AB280" s="54">
        <v>0.19499097057531201</v>
      </c>
      <c r="AC280" s="54">
        <v>0.26738368972235799</v>
      </c>
      <c r="AD280" s="54">
        <v>0.53762533970232895</v>
      </c>
      <c r="AE280" s="54">
        <v>0.79600997585675604</v>
      </c>
      <c r="AF280" s="54">
        <v>1.9289878251566198E-2</v>
      </c>
      <c r="AG280" s="317">
        <v>0.18470014589167699</v>
      </c>
      <c r="AH280" s="220">
        <v>1.077</v>
      </c>
      <c r="AI280" s="220">
        <v>2.3490000000000002</v>
      </c>
      <c r="AJ280" s="221">
        <v>6.0419999999999998</v>
      </c>
      <c r="AK280" s="210">
        <v>1.0860000000000001</v>
      </c>
      <c r="AL280" s="210">
        <v>2.383</v>
      </c>
      <c r="AM280" s="210">
        <v>6.1580000000000004</v>
      </c>
      <c r="AN280" s="203"/>
      <c r="AO280" s="203"/>
      <c r="AP280" s="203"/>
      <c r="AQ280" s="203"/>
      <c r="AR280" s="203">
        <f t="shared" si="480"/>
        <v>0.69692727427599999</v>
      </c>
      <c r="AS280" s="203">
        <f t="shared" si="481"/>
        <v>0.8518</v>
      </c>
      <c r="AT280" s="203">
        <f t="shared" si="482"/>
        <v>1.041088886996</v>
      </c>
      <c r="AU280" s="203">
        <f t="shared" si="483"/>
        <v>1.8303545495219997</v>
      </c>
      <c r="AV280" s="203">
        <f t="shared" si="484"/>
        <v>2.2370999999999999</v>
      </c>
      <c r="AW280" s="203">
        <f t="shared" si="485"/>
        <v>2.7342333283619995</v>
      </c>
      <c r="AX280" s="203">
        <f t="shared" si="486"/>
        <v>4.4007545552340002</v>
      </c>
      <c r="AY280" s="203">
        <f t="shared" si="487"/>
        <v>5.3787000000000003</v>
      </c>
      <c r="AZ280" s="203">
        <f t="shared" si="488"/>
        <v>6.5739666547139999</v>
      </c>
      <c r="BB280" s="1" t="str">
        <f t="shared" si="446"/>
        <v>P</v>
      </c>
      <c r="BC280" s="1" t="str">
        <f t="shared" si="447"/>
        <v>NA</v>
      </c>
      <c r="BD280" s="1" t="str">
        <f t="shared" si="448"/>
        <v>NA</v>
      </c>
      <c r="BE280" s="1" t="str">
        <f t="shared" si="449"/>
        <v>NO</v>
      </c>
      <c r="BF280" s="1" t="str">
        <f t="shared" si="450"/>
        <v>NO</v>
      </c>
      <c r="BG280" s="1" t="str">
        <f t="shared" si="451"/>
        <v>NO</v>
      </c>
      <c r="BH280" s="1" t="str">
        <f t="shared" si="489"/>
        <v>NO</v>
      </c>
      <c r="BJ280" s="12">
        <v>36</v>
      </c>
      <c r="BK280" s="1" t="str">
        <f t="shared" si="452"/>
        <v>P</v>
      </c>
      <c r="BL280" s="1" t="str">
        <f t="shared" si="453"/>
        <v>NA</v>
      </c>
      <c r="BM280" s="1" t="str">
        <f t="shared" si="454"/>
        <v>NA</v>
      </c>
      <c r="BN280" s="1" t="str">
        <f t="shared" si="455"/>
        <v>NO</v>
      </c>
      <c r="BO280" s="1" t="str">
        <f t="shared" si="456"/>
        <v>NO</v>
      </c>
      <c r="BP280" s="1" t="str">
        <f t="shared" si="457"/>
        <v>NO</v>
      </c>
      <c r="BQ280" s="1" t="str">
        <f t="shared" si="458"/>
        <v>NO</v>
      </c>
      <c r="BS280" s="1" t="str">
        <f t="shared" si="459"/>
        <v>TN</v>
      </c>
      <c r="BT280" s="1" t="str">
        <f t="shared" si="460"/>
        <v>TN</v>
      </c>
      <c r="BU280" s="1" t="str">
        <f t="shared" si="461"/>
        <v>TN</v>
      </c>
      <c r="BV280" s="1" t="str">
        <f t="shared" si="462"/>
        <v>NO</v>
      </c>
      <c r="BW280" s="1" t="str">
        <f t="shared" si="463"/>
        <v>NO</v>
      </c>
      <c r="BX280" s="1" t="str">
        <f t="shared" si="464"/>
        <v>NO</v>
      </c>
      <c r="BY280" s="244" t="str">
        <f t="shared" si="465"/>
        <v>YES</v>
      </c>
      <c r="BZ280" s="244" t="str">
        <f t="shared" si="466"/>
        <v>NO</v>
      </c>
      <c r="CA280" s="244" t="str">
        <f t="shared" si="467"/>
        <v>NO</v>
      </c>
      <c r="CB280" s="244" t="str">
        <f t="shared" si="468"/>
        <v>NO</v>
      </c>
      <c r="CC280" s="244" t="str">
        <f t="shared" si="469"/>
        <v>NO</v>
      </c>
      <c r="CD280" s="244" t="str">
        <f t="shared" si="441"/>
        <v>NO</v>
      </c>
      <c r="CE280" s="1" t="str">
        <f t="shared" si="442"/>
        <v>NO</v>
      </c>
      <c r="CF280" s="1" t="str">
        <f t="shared" si="443"/>
        <v>NO</v>
      </c>
      <c r="CG280" s="1" t="str">
        <f t="shared" si="444"/>
        <v>NO</v>
      </c>
      <c r="CH280" s="1" t="str">
        <f t="shared" si="445"/>
        <v>NO</v>
      </c>
      <c r="CI280" s="244" t="str">
        <f t="shared" si="470"/>
        <v>NO</v>
      </c>
      <c r="CJ280" s="244" t="str">
        <f t="shared" si="471"/>
        <v>NO</v>
      </c>
      <c r="CK280" s="244" t="str">
        <f t="shared" si="472"/>
        <v>NO</v>
      </c>
      <c r="CL280" s="244" t="str">
        <f t="shared" si="473"/>
        <v>NO</v>
      </c>
      <c r="CM280" s="244" t="str">
        <f t="shared" si="474"/>
        <v>NO</v>
      </c>
      <c r="CN280" s="244" t="str">
        <f t="shared" si="475"/>
        <v>NO</v>
      </c>
      <c r="CO280" s="244" t="str">
        <f t="shared" si="476"/>
        <v>NO</v>
      </c>
      <c r="CP280" s="244" t="str">
        <f t="shared" si="477"/>
        <v>NO</v>
      </c>
      <c r="CQ280" s="244" t="str">
        <f t="shared" si="478"/>
        <v>NO</v>
      </c>
      <c r="CR280" s="244" t="str">
        <f t="shared" si="479"/>
        <v>NO</v>
      </c>
    </row>
    <row r="281" spans="1:96">
      <c r="A281" s="64"/>
      <c r="B281" s="15"/>
      <c r="C281" s="15"/>
      <c r="D281" s="15"/>
      <c r="E281" s="15"/>
      <c r="F281" s="15"/>
      <c r="G281" s="15"/>
      <c r="H281" s="65"/>
      <c r="I281" s="52" t="s">
        <v>20</v>
      </c>
      <c r="J281" s="54">
        <v>0.85634952590294799</v>
      </c>
      <c r="K281" s="54">
        <v>9.4495525851159501E-2</v>
      </c>
      <c r="L281" s="54">
        <v>4.9154948245891998E-2</v>
      </c>
      <c r="M281" s="54">
        <v>0.101320564376292</v>
      </c>
      <c r="N281" s="54">
        <v>0.60785070457440804</v>
      </c>
      <c r="O281" s="54">
        <v>0.29082873104929802</v>
      </c>
      <c r="P281" s="54">
        <v>0.60534074018079398</v>
      </c>
      <c r="Q281" s="54">
        <v>0.34148597190385299</v>
      </c>
      <c r="R281" s="54">
        <v>5.3173287915352099E-2</v>
      </c>
      <c r="S281" s="54">
        <v>0.89692247068914199</v>
      </c>
      <c r="T281" s="54">
        <v>2.7938759011517399E-2</v>
      </c>
      <c r="U281" s="54">
        <v>7.5138770299340199E-2</v>
      </c>
      <c r="V281" s="54">
        <v>9.2777359970460105E-2</v>
      </c>
      <c r="W281" s="54">
        <v>0.33091222805714998</v>
      </c>
      <c r="X281" s="54">
        <v>0.57631041197238897</v>
      </c>
      <c r="Y281" s="54">
        <v>0.39250215941044098</v>
      </c>
      <c r="Z281" s="54">
        <v>6.9104925727691793E-2</v>
      </c>
      <c r="AA281" s="54">
        <v>0.53839291486186602</v>
      </c>
      <c r="AB281" s="54">
        <v>4.6389131187177399E-2</v>
      </c>
      <c r="AC281" s="54">
        <v>0.45998715136837498</v>
      </c>
      <c r="AD281" s="54">
        <v>0.493623717444447</v>
      </c>
      <c r="AE281" s="54">
        <v>0.49994054248057501</v>
      </c>
      <c r="AF281" s="54">
        <v>0.17849751145220799</v>
      </c>
      <c r="AG281" s="317">
        <v>0.321561946067216</v>
      </c>
      <c r="AH281" s="220">
        <v>0.77700000000000002</v>
      </c>
      <c r="AI281" s="220">
        <v>3.3959999999999999</v>
      </c>
      <c r="AJ281" s="221">
        <v>6.0369999999999999</v>
      </c>
      <c r="AK281" s="210">
        <v>0.78400000000000003</v>
      </c>
      <c r="AL281" s="210">
        <v>3.4049999999999998</v>
      </c>
      <c r="AM281" s="210">
        <v>6.2069999999999999</v>
      </c>
      <c r="AN281" s="203"/>
      <c r="AO281" s="203"/>
      <c r="AP281" s="203"/>
      <c r="AQ281" s="203"/>
      <c r="AR281" s="203">
        <f t="shared" si="480"/>
        <v>0.69692727427599999</v>
      </c>
      <c r="AS281" s="203">
        <f t="shared" si="481"/>
        <v>0.8518</v>
      </c>
      <c r="AT281" s="203">
        <f t="shared" si="482"/>
        <v>1.041088886996</v>
      </c>
      <c r="AU281" s="203">
        <f t="shared" si="483"/>
        <v>1.8303545495219997</v>
      </c>
      <c r="AV281" s="203">
        <f t="shared" si="484"/>
        <v>2.2370999999999999</v>
      </c>
      <c r="AW281" s="203">
        <f t="shared" si="485"/>
        <v>2.7342333283619995</v>
      </c>
      <c r="AX281" s="203">
        <f t="shared" si="486"/>
        <v>4.4007545552340002</v>
      </c>
      <c r="AY281" s="203">
        <f t="shared" si="487"/>
        <v>5.3787000000000003</v>
      </c>
      <c r="AZ281" s="203">
        <f t="shared" si="488"/>
        <v>6.5739666547139999</v>
      </c>
      <c r="BB281" s="1" t="str">
        <f t="shared" si="446"/>
        <v>NP</v>
      </c>
      <c r="BC281" s="1" t="str">
        <f t="shared" si="447"/>
        <v>P</v>
      </c>
      <c r="BD281" s="1" t="str">
        <f t="shared" si="448"/>
        <v>NA</v>
      </c>
      <c r="BE281" s="1" t="str">
        <f t="shared" si="449"/>
        <v>NO</v>
      </c>
      <c r="BF281" s="1" t="str">
        <f t="shared" si="450"/>
        <v>NO</v>
      </c>
      <c r="BG281" s="1" t="str">
        <f t="shared" si="451"/>
        <v>NO</v>
      </c>
      <c r="BH281" s="1" t="str">
        <f t="shared" si="489"/>
        <v>NO</v>
      </c>
      <c r="BJ281" s="12">
        <v>31</v>
      </c>
      <c r="BK281" s="1" t="str">
        <f t="shared" si="452"/>
        <v>NP</v>
      </c>
      <c r="BL281" s="1" t="str">
        <f t="shared" si="453"/>
        <v>P</v>
      </c>
      <c r="BM281" s="1" t="str">
        <f t="shared" si="454"/>
        <v>NA</v>
      </c>
      <c r="BN281" s="1" t="str">
        <f t="shared" si="455"/>
        <v>NO</v>
      </c>
      <c r="BO281" s="1" t="str">
        <f t="shared" si="456"/>
        <v>NO</v>
      </c>
      <c r="BP281" s="1" t="str">
        <f t="shared" si="457"/>
        <v>NO</v>
      </c>
      <c r="BQ281" s="1" t="str">
        <f t="shared" si="458"/>
        <v>NO</v>
      </c>
      <c r="BS281" s="1" t="str">
        <f t="shared" si="459"/>
        <v>TP</v>
      </c>
      <c r="BT281" s="1" t="str">
        <f t="shared" si="460"/>
        <v>TN</v>
      </c>
      <c r="BU281" s="1" t="str">
        <f t="shared" si="461"/>
        <v>TN</v>
      </c>
      <c r="BV281" s="1" t="str">
        <f t="shared" si="462"/>
        <v>NO</v>
      </c>
      <c r="BW281" s="1" t="str">
        <f t="shared" si="463"/>
        <v>NO</v>
      </c>
      <c r="BX281" s="1" t="str">
        <f t="shared" si="464"/>
        <v>YES</v>
      </c>
      <c r="BY281" s="244" t="str">
        <f t="shared" si="465"/>
        <v>YES</v>
      </c>
      <c r="BZ281" s="244" t="str">
        <f t="shared" si="466"/>
        <v>NO</v>
      </c>
      <c r="CA281" s="244" t="str">
        <f t="shared" si="467"/>
        <v>NO</v>
      </c>
      <c r="CB281" s="244" t="str">
        <f t="shared" si="468"/>
        <v>NO</v>
      </c>
      <c r="CC281" s="244" t="str">
        <f t="shared" si="469"/>
        <v>NO</v>
      </c>
      <c r="CD281" s="244" t="str">
        <f t="shared" si="441"/>
        <v>NO</v>
      </c>
      <c r="CE281" s="1" t="str">
        <f t="shared" si="442"/>
        <v>NO</v>
      </c>
      <c r="CF281" s="1" t="str">
        <f t="shared" si="443"/>
        <v>NO</v>
      </c>
      <c r="CG281" s="1" t="str">
        <f t="shared" si="444"/>
        <v>NO</v>
      </c>
      <c r="CH281" s="1" t="str">
        <f t="shared" si="445"/>
        <v>NO</v>
      </c>
      <c r="CI281" s="244" t="str">
        <f t="shared" si="470"/>
        <v>NO</v>
      </c>
      <c r="CJ281" s="244" t="str">
        <f t="shared" si="471"/>
        <v>NO</v>
      </c>
      <c r="CK281" s="244" t="str">
        <f t="shared" si="472"/>
        <v>NO</v>
      </c>
      <c r="CL281" s="244" t="str">
        <f t="shared" si="473"/>
        <v>NO</v>
      </c>
      <c r="CM281" s="244" t="str">
        <f t="shared" si="474"/>
        <v>NO</v>
      </c>
      <c r="CN281" s="244" t="str">
        <f t="shared" si="475"/>
        <v>NO</v>
      </c>
      <c r="CO281" s="244" t="str">
        <f t="shared" si="476"/>
        <v>NO</v>
      </c>
      <c r="CP281" s="244" t="str">
        <f t="shared" si="477"/>
        <v>NO</v>
      </c>
      <c r="CQ281" s="244" t="str">
        <f t="shared" si="478"/>
        <v>NO</v>
      </c>
      <c r="CR281" s="244" t="str">
        <f t="shared" si="479"/>
        <v>NO</v>
      </c>
    </row>
    <row r="282" spans="1:96">
      <c r="A282" s="318"/>
      <c r="B282" s="54"/>
      <c r="C282" s="54"/>
      <c r="D282" s="54"/>
      <c r="E282" s="54"/>
      <c r="F282" s="54"/>
      <c r="G282" s="54"/>
      <c r="H282" s="317"/>
      <c r="I282" s="52" t="s">
        <v>32</v>
      </c>
      <c r="J282" s="54">
        <v>0.89635614180038703</v>
      </c>
      <c r="K282" s="54">
        <v>7.40259801982823E-3</v>
      </c>
      <c r="L282" s="54">
        <v>9.6241260179784696E-2</v>
      </c>
      <c r="M282" s="54">
        <v>5.4003413977263902E-2</v>
      </c>
      <c r="N282" s="54">
        <v>0.27987683160847399</v>
      </c>
      <c r="O282" s="54">
        <v>0.66611975441426097</v>
      </c>
      <c r="P282" s="54">
        <v>0.77128224266798295</v>
      </c>
      <c r="Q282" s="54">
        <v>0.18502496284931899</v>
      </c>
      <c r="R282" s="54">
        <v>4.3692794482696799E-2</v>
      </c>
      <c r="S282" s="54">
        <v>0.80082509864377405</v>
      </c>
      <c r="T282" s="54">
        <v>5.0044520860650803E-2</v>
      </c>
      <c r="U282" s="54">
        <v>0.149130380495575</v>
      </c>
      <c r="V282" s="54">
        <v>0.88399550115930203</v>
      </c>
      <c r="W282" s="54">
        <v>9.4937339249058603E-2</v>
      </c>
      <c r="X282" s="54">
        <v>2.1067159591639101E-2</v>
      </c>
      <c r="Y282" s="54">
        <v>0.63881652879002904</v>
      </c>
      <c r="Z282" s="54">
        <v>0.20626069953659201</v>
      </c>
      <c r="AA282" s="54">
        <v>0.15492277167337701</v>
      </c>
      <c r="AB282" s="54">
        <v>0.25484390318721201</v>
      </c>
      <c r="AC282" s="54">
        <v>0.59107380777265806</v>
      </c>
      <c r="AD282" s="54">
        <v>0.15408228904012899</v>
      </c>
      <c r="AE282" s="54">
        <v>0.76371512369380301</v>
      </c>
      <c r="AF282" s="54">
        <v>0.13601703143737301</v>
      </c>
      <c r="AG282" s="317">
        <v>0.100267844868822</v>
      </c>
      <c r="AH282" s="220">
        <v>0.96</v>
      </c>
      <c r="AI282" s="220">
        <v>2.4769999999999999</v>
      </c>
      <c r="AJ282" s="221">
        <v>5.8490000000000002</v>
      </c>
      <c r="AK282" s="210">
        <v>1.113</v>
      </c>
      <c r="AL282" s="210">
        <v>2.5339999999999998</v>
      </c>
      <c r="AM282" s="210">
        <v>5.79</v>
      </c>
      <c r="AN282" s="203"/>
      <c r="AO282" s="203"/>
      <c r="AP282" s="203"/>
      <c r="AQ282" s="203"/>
      <c r="AR282" s="203">
        <f t="shared" si="480"/>
        <v>0.69692727427599999</v>
      </c>
      <c r="AS282" s="203">
        <f t="shared" si="481"/>
        <v>0.8518</v>
      </c>
      <c r="AT282" s="203">
        <f t="shared" si="482"/>
        <v>1.041088886996</v>
      </c>
      <c r="AU282" s="203">
        <f t="shared" si="483"/>
        <v>1.8303545495219997</v>
      </c>
      <c r="AV282" s="203">
        <f t="shared" si="484"/>
        <v>2.2370999999999999</v>
      </c>
      <c r="AW282" s="203">
        <f t="shared" si="485"/>
        <v>2.7342333283619995</v>
      </c>
      <c r="AX282" s="203">
        <f t="shared" si="486"/>
        <v>4.4007545552340002</v>
      </c>
      <c r="AY282" s="203">
        <f t="shared" si="487"/>
        <v>5.3787000000000003</v>
      </c>
      <c r="AZ282" s="203">
        <f t="shared" si="488"/>
        <v>6.5739666547139999</v>
      </c>
      <c r="BB282" s="1" t="str">
        <f t="shared" si="446"/>
        <v>NA</v>
      </c>
      <c r="BC282" s="1" t="str">
        <f t="shared" si="447"/>
        <v>NA</v>
      </c>
      <c r="BD282" s="1" t="str">
        <f t="shared" si="448"/>
        <v>NA</v>
      </c>
      <c r="BE282" s="1" t="str">
        <f t="shared" si="449"/>
        <v>NO</v>
      </c>
      <c r="BF282" s="1" t="str">
        <f t="shared" si="450"/>
        <v>NO</v>
      </c>
      <c r="BG282" s="1" t="str">
        <f t="shared" si="451"/>
        <v>NO</v>
      </c>
      <c r="BH282" s="1" t="str">
        <f t="shared" si="489"/>
        <v>YES</v>
      </c>
      <c r="BJ282" s="12">
        <v>14</v>
      </c>
      <c r="BK282" s="1" t="str">
        <f t="shared" si="452"/>
        <v>P</v>
      </c>
      <c r="BL282" s="1" t="str">
        <f t="shared" si="453"/>
        <v>NA</v>
      </c>
      <c r="BM282" s="1" t="str">
        <f t="shared" si="454"/>
        <v>NA</v>
      </c>
      <c r="BN282" s="1" t="str">
        <f t="shared" si="455"/>
        <v>NO</v>
      </c>
      <c r="BO282" s="1" t="str">
        <f t="shared" si="456"/>
        <v>NO</v>
      </c>
      <c r="BP282" s="1" t="str">
        <f t="shared" si="457"/>
        <v>NO</v>
      </c>
      <c r="BQ282" s="1" t="str">
        <f t="shared" si="458"/>
        <v>NO</v>
      </c>
      <c r="BS282" s="1" t="str">
        <f t="shared" si="459"/>
        <v>TN</v>
      </c>
      <c r="BT282" s="1" t="str">
        <f t="shared" si="460"/>
        <v>TN</v>
      </c>
      <c r="BU282" s="1" t="str">
        <f t="shared" si="461"/>
        <v>TN</v>
      </c>
      <c r="BV282" s="1" t="str">
        <f t="shared" si="462"/>
        <v>NO</v>
      </c>
      <c r="BW282" s="1" t="str">
        <f t="shared" si="463"/>
        <v>NO</v>
      </c>
      <c r="BX282" s="1" t="str">
        <f t="shared" si="464"/>
        <v>NO</v>
      </c>
      <c r="BY282" s="244" t="str">
        <f t="shared" si="465"/>
        <v>YES</v>
      </c>
      <c r="BZ282" s="244" t="str">
        <f t="shared" si="466"/>
        <v>NO</v>
      </c>
      <c r="CA282" s="244" t="str">
        <f t="shared" si="467"/>
        <v>NO</v>
      </c>
      <c r="CB282" s="244" t="str">
        <f t="shared" si="468"/>
        <v>NO</v>
      </c>
      <c r="CC282" s="244" t="str">
        <f t="shared" si="469"/>
        <v>NO</v>
      </c>
      <c r="CD282" s="244" t="str">
        <f t="shared" si="441"/>
        <v>NO</v>
      </c>
      <c r="CE282" s="1" t="str">
        <f t="shared" si="442"/>
        <v>NO</v>
      </c>
      <c r="CF282" s="1" t="str">
        <f t="shared" si="443"/>
        <v>NO</v>
      </c>
      <c r="CG282" s="1" t="str">
        <f t="shared" si="444"/>
        <v>NO</v>
      </c>
      <c r="CH282" s="1" t="str">
        <f t="shared" si="445"/>
        <v>NO</v>
      </c>
      <c r="CI282" s="244" t="str">
        <f t="shared" si="470"/>
        <v>NO</v>
      </c>
      <c r="CJ282" s="244" t="str">
        <f t="shared" si="471"/>
        <v>NO</v>
      </c>
      <c r="CK282" s="244" t="str">
        <f t="shared" si="472"/>
        <v>NO</v>
      </c>
      <c r="CL282" s="244" t="str">
        <f t="shared" si="473"/>
        <v>NO</v>
      </c>
      <c r="CM282" s="244" t="str">
        <f t="shared" si="474"/>
        <v>NO</v>
      </c>
      <c r="CN282" s="244" t="str">
        <f t="shared" si="475"/>
        <v>NO</v>
      </c>
      <c r="CO282" s="244" t="str">
        <f t="shared" si="476"/>
        <v>NO</v>
      </c>
      <c r="CP282" s="244" t="str">
        <f t="shared" si="477"/>
        <v>NO</v>
      </c>
      <c r="CQ282" s="244" t="str">
        <f t="shared" si="478"/>
        <v>NO</v>
      </c>
      <c r="CR282" s="244" t="str">
        <f t="shared" si="479"/>
        <v>NO</v>
      </c>
    </row>
    <row r="283" spans="1:96" ht="16.5" thickBot="1">
      <c r="A283" s="319"/>
      <c r="B283" s="59"/>
      <c r="C283" s="59"/>
      <c r="D283" s="59"/>
      <c r="E283" s="59"/>
      <c r="F283" s="59"/>
      <c r="G283" s="59"/>
      <c r="H283" s="320"/>
      <c r="I283" s="53" t="s">
        <v>31</v>
      </c>
      <c r="J283" s="59">
        <v>0.97879016050981504</v>
      </c>
      <c r="K283" s="59">
        <v>2.6741197795865299E-3</v>
      </c>
      <c r="L283" s="59">
        <v>1.8535719710597798E-2</v>
      </c>
      <c r="M283" s="59">
        <v>0.548682132052981</v>
      </c>
      <c r="N283" s="59">
        <v>0.15220657747226701</v>
      </c>
      <c r="O283" s="59">
        <v>0.29911129047474999</v>
      </c>
      <c r="P283" s="59">
        <v>0.781120050684178</v>
      </c>
      <c r="Q283" s="59">
        <v>7.4109546833398696E-2</v>
      </c>
      <c r="R283" s="59">
        <v>0.14477040248242201</v>
      </c>
      <c r="S283" s="59">
        <v>0.938876782002801</v>
      </c>
      <c r="T283" s="59">
        <v>3.83884138145522E-2</v>
      </c>
      <c r="U283" s="59">
        <v>2.2734804182646E-2</v>
      </c>
      <c r="V283" s="59">
        <v>0.86979826393468196</v>
      </c>
      <c r="W283" s="59">
        <v>5.1522216785418698E-2</v>
      </c>
      <c r="X283" s="59">
        <v>7.8679519279898497E-2</v>
      </c>
      <c r="Y283" s="59">
        <v>0.436735507073719</v>
      </c>
      <c r="Z283" s="59">
        <v>0.40072332696350998</v>
      </c>
      <c r="AA283" s="59">
        <v>0.16254116596276899</v>
      </c>
      <c r="AB283" s="59">
        <v>0.71499832351584303</v>
      </c>
      <c r="AC283" s="59">
        <v>2.5554946864570001E-2</v>
      </c>
      <c r="AD283" s="59">
        <v>0.25944672961958598</v>
      </c>
      <c r="AE283" s="59">
        <v>0.82667943513116404</v>
      </c>
      <c r="AF283" s="59">
        <v>0.139084251451356</v>
      </c>
      <c r="AG283" s="320">
        <v>3.4236313417479597E-2</v>
      </c>
      <c r="AH283" s="222">
        <v>1.1259999999999999</v>
      </c>
      <c r="AI283" s="222">
        <v>2.6360000000000001</v>
      </c>
      <c r="AJ283" s="223">
        <v>5.7290000000000001</v>
      </c>
      <c r="AK283" s="210">
        <v>1.1339999999999999</v>
      </c>
      <c r="AL283" s="210">
        <v>2.6230000000000002</v>
      </c>
      <c r="AM283" s="210">
        <v>5.8239999999999998</v>
      </c>
      <c r="AN283" s="203"/>
      <c r="AO283" s="203"/>
      <c r="AP283" s="203"/>
      <c r="AQ283" s="203"/>
      <c r="AR283" s="203">
        <f t="shared" si="480"/>
        <v>0.69692727427599999</v>
      </c>
      <c r="AS283" s="203">
        <f t="shared" si="481"/>
        <v>0.8518</v>
      </c>
      <c r="AT283" s="203">
        <f t="shared" si="482"/>
        <v>1.041088886996</v>
      </c>
      <c r="AU283" s="203">
        <f t="shared" si="483"/>
        <v>1.8303545495219997</v>
      </c>
      <c r="AV283" s="203">
        <f t="shared" si="484"/>
        <v>2.2370999999999999</v>
      </c>
      <c r="AW283" s="203">
        <f t="shared" si="485"/>
        <v>2.7342333283619995</v>
      </c>
      <c r="AX283" s="203">
        <f t="shared" si="486"/>
        <v>4.4007545552340002</v>
      </c>
      <c r="AY283" s="203">
        <f t="shared" si="487"/>
        <v>5.3787000000000003</v>
      </c>
      <c r="AZ283" s="203">
        <f t="shared" si="488"/>
        <v>6.5739666547139999</v>
      </c>
      <c r="BB283" s="1" t="str">
        <f t="shared" si="446"/>
        <v>P</v>
      </c>
      <c r="BC283" s="1" t="str">
        <f t="shared" si="447"/>
        <v>NA</v>
      </c>
      <c r="BD283" s="1" t="str">
        <f t="shared" si="448"/>
        <v>NA</v>
      </c>
      <c r="BE283" s="1" t="str">
        <f t="shared" si="449"/>
        <v>NO</v>
      </c>
      <c r="BF283" s="1" t="str">
        <f t="shared" si="450"/>
        <v>NO</v>
      </c>
      <c r="BG283" s="1" t="str">
        <f t="shared" si="451"/>
        <v>NO</v>
      </c>
      <c r="BH283" s="1" t="str">
        <f t="shared" si="489"/>
        <v>NO</v>
      </c>
      <c r="BJ283" s="12">
        <v>24</v>
      </c>
      <c r="BK283" s="1" t="str">
        <f t="shared" si="452"/>
        <v>P</v>
      </c>
      <c r="BL283" s="1" t="str">
        <f t="shared" si="453"/>
        <v>NA</v>
      </c>
      <c r="BM283" s="1" t="str">
        <f t="shared" si="454"/>
        <v>NA</v>
      </c>
      <c r="BN283" s="1" t="str">
        <f t="shared" si="455"/>
        <v>NO</v>
      </c>
      <c r="BO283" s="1" t="str">
        <f t="shared" si="456"/>
        <v>NO</v>
      </c>
      <c r="BP283" s="1" t="str">
        <f t="shared" si="457"/>
        <v>NO</v>
      </c>
      <c r="BQ283" s="1" t="str">
        <f t="shared" si="458"/>
        <v>NO</v>
      </c>
      <c r="BS283" s="1" t="str">
        <f t="shared" si="459"/>
        <v>TN</v>
      </c>
      <c r="BT283" s="1" t="str">
        <f t="shared" si="460"/>
        <v>TN</v>
      </c>
      <c r="BU283" s="1" t="str">
        <f t="shared" si="461"/>
        <v>TN</v>
      </c>
      <c r="BV283" s="1" t="str">
        <f t="shared" si="462"/>
        <v>NO</v>
      </c>
      <c r="BW283" s="1" t="str">
        <f t="shared" si="463"/>
        <v>NO</v>
      </c>
      <c r="BX283" s="1" t="str">
        <f t="shared" si="464"/>
        <v>NO</v>
      </c>
      <c r="BY283" s="244" t="str">
        <f t="shared" si="465"/>
        <v>YES</v>
      </c>
      <c r="BZ283" s="244" t="str">
        <f t="shared" si="466"/>
        <v>NO</v>
      </c>
      <c r="CA283" s="244" t="str">
        <f t="shared" si="467"/>
        <v>NO</v>
      </c>
      <c r="CB283" s="244" t="str">
        <f t="shared" si="468"/>
        <v>NO</v>
      </c>
      <c r="CC283" s="244" t="str">
        <f t="shared" si="469"/>
        <v>NO</v>
      </c>
      <c r="CD283" s="244" t="str">
        <f t="shared" si="441"/>
        <v>NO</v>
      </c>
      <c r="CE283" s="1" t="str">
        <f t="shared" si="442"/>
        <v>NO</v>
      </c>
      <c r="CF283" s="1" t="str">
        <f t="shared" si="443"/>
        <v>NO</v>
      </c>
      <c r="CG283" s="1" t="str">
        <f t="shared" si="444"/>
        <v>NO</v>
      </c>
      <c r="CH283" s="1" t="str">
        <f t="shared" si="445"/>
        <v>NO</v>
      </c>
      <c r="CI283" s="244" t="str">
        <f t="shared" si="470"/>
        <v>NO</v>
      </c>
      <c r="CJ283" s="244" t="str">
        <f t="shared" si="471"/>
        <v>NO</v>
      </c>
      <c r="CK283" s="244" t="str">
        <f t="shared" si="472"/>
        <v>NO</v>
      </c>
      <c r="CL283" s="244" t="str">
        <f t="shared" si="473"/>
        <v>NO</v>
      </c>
      <c r="CM283" s="244" t="str">
        <f t="shared" si="474"/>
        <v>NO</v>
      </c>
      <c r="CN283" s="244" t="str">
        <f t="shared" si="475"/>
        <v>NO</v>
      </c>
      <c r="CO283" s="244" t="str">
        <f t="shared" si="476"/>
        <v>NO</v>
      </c>
      <c r="CP283" s="244" t="str">
        <f t="shared" si="477"/>
        <v>NO</v>
      </c>
      <c r="CQ283" s="244" t="str">
        <f t="shared" si="478"/>
        <v>NO</v>
      </c>
      <c r="CR283" s="244" t="str">
        <f t="shared" si="479"/>
        <v>NO</v>
      </c>
    </row>
    <row r="284" spans="1:96">
      <c r="A284" s="61">
        <v>60</v>
      </c>
      <c r="B284" s="62">
        <v>120</v>
      </c>
      <c r="C284" s="62">
        <v>2</v>
      </c>
      <c r="D284" s="62">
        <v>0.5</v>
      </c>
      <c r="E284" s="62">
        <v>2494445</v>
      </c>
      <c r="F284" s="62">
        <v>41.574083333333334</v>
      </c>
      <c r="G284" s="62">
        <v>11</v>
      </c>
      <c r="H284" s="63">
        <v>9.1666666666666661</v>
      </c>
      <c r="I284" s="60" t="s">
        <v>12</v>
      </c>
      <c r="J284" s="56">
        <v>0.17794195280911301</v>
      </c>
      <c r="K284" s="56">
        <v>0.62808990377918705</v>
      </c>
      <c r="L284" s="56">
        <v>0.19396814341169899</v>
      </c>
      <c r="M284" s="56">
        <v>0.31875007349015599</v>
      </c>
      <c r="N284" s="56">
        <v>0.33961502912491998</v>
      </c>
      <c r="O284" s="56">
        <v>0.34163489738492298</v>
      </c>
      <c r="P284" s="56">
        <v>0.63778867731926703</v>
      </c>
      <c r="Q284" s="56">
        <v>0.18947993695818399</v>
      </c>
      <c r="R284" s="56">
        <v>0.17273138572254801</v>
      </c>
      <c r="S284" s="56">
        <v>0.93922891512131201</v>
      </c>
      <c r="T284" s="56">
        <v>5.7556946885226702E-2</v>
      </c>
      <c r="U284" s="56">
        <v>3.2141379934610402E-3</v>
      </c>
      <c r="V284" s="56">
        <v>0.15855388562209899</v>
      </c>
      <c r="W284" s="56">
        <v>0.164412538664966</v>
      </c>
      <c r="X284" s="56">
        <v>0.67703357571293399</v>
      </c>
      <c r="Y284" s="56">
        <v>0.71135482965058705</v>
      </c>
      <c r="Z284" s="56">
        <v>4.5084489424946299E-2</v>
      </c>
      <c r="AA284" s="56">
        <v>0.24356068092446601</v>
      </c>
      <c r="AB284" s="56">
        <v>0.30387388315238101</v>
      </c>
      <c r="AC284" s="56">
        <v>0.67322782724965302</v>
      </c>
      <c r="AD284" s="56">
        <v>2.2898289597964801E-2</v>
      </c>
      <c r="AE284" s="56">
        <v>0.94380057448318999</v>
      </c>
      <c r="AF284" s="56">
        <v>1.6960346805983101E-2</v>
      </c>
      <c r="AG284" s="316">
        <v>3.9239078710826797E-2</v>
      </c>
      <c r="AH284" s="218">
        <v>1.413</v>
      </c>
      <c r="AI284" s="218">
        <v>3.766</v>
      </c>
      <c r="AJ284" s="219">
        <v>5.8019999999999996</v>
      </c>
      <c r="AK284" s="210">
        <v>1.427</v>
      </c>
      <c r="AL284" s="210">
        <v>3.7050000000000001</v>
      </c>
      <c r="AM284" s="210">
        <v>6.1669999999999998</v>
      </c>
      <c r="AN284" s="203">
        <v>1.2084999999999999</v>
      </c>
      <c r="AO284" s="203">
        <v>2.7267999999999999</v>
      </c>
      <c r="AP284" s="203">
        <v>5.8274999999999997</v>
      </c>
      <c r="AQ284" s="203"/>
      <c r="AR284" s="203">
        <f>$AN$25*0.81818182</f>
        <v>0.98877272946999983</v>
      </c>
      <c r="AS284" s="203">
        <f>$AN$25</f>
        <v>1.2084999999999999</v>
      </c>
      <c r="AT284" s="203">
        <f>$AN$25*1.22222222</f>
        <v>1.4770555528699998</v>
      </c>
      <c r="AU284" s="203">
        <f>$AO$25*0.81818182</f>
        <v>2.2310181867759997</v>
      </c>
      <c r="AV284" s="203">
        <f>$AO$25</f>
        <v>2.7267999999999999</v>
      </c>
      <c r="AW284" s="203">
        <f>$AO$25*1.22222222</f>
        <v>3.3327555494959995</v>
      </c>
      <c r="AX284" s="203">
        <f>$AP$25*0.81818182</f>
        <v>4.7679545560499994</v>
      </c>
      <c r="AY284" s="203">
        <f>$AP$25</f>
        <v>5.8274999999999997</v>
      </c>
      <c r="AZ284" s="203">
        <f>$AP$25*1.22222222</f>
        <v>7.1224999870499994</v>
      </c>
      <c r="BB284" s="1" t="str">
        <f t="shared" si="446"/>
        <v>NA</v>
      </c>
      <c r="BC284" s="1" t="str">
        <f t="shared" si="447"/>
        <v>P</v>
      </c>
      <c r="BD284" s="1" t="str">
        <f t="shared" si="448"/>
        <v>NP</v>
      </c>
      <c r="BE284" s="1" t="str">
        <f t="shared" si="449"/>
        <v>NO</v>
      </c>
      <c r="BF284" s="1" t="str">
        <f t="shared" si="450"/>
        <v>NO</v>
      </c>
      <c r="BG284" s="1" t="str">
        <f t="shared" si="451"/>
        <v>NO</v>
      </c>
      <c r="BH284" s="1" t="str">
        <f>IF(OR(BB284="P",BC284="P",BD284="P"),"NO","YES")</f>
        <v>NO</v>
      </c>
      <c r="BJ284" s="1">
        <v>4</v>
      </c>
      <c r="BK284" s="1" t="str">
        <f t="shared" si="452"/>
        <v>NA</v>
      </c>
      <c r="BL284" s="1" t="str">
        <f t="shared" si="453"/>
        <v>P</v>
      </c>
      <c r="BM284" s="1" t="str">
        <f t="shared" si="454"/>
        <v>NA</v>
      </c>
      <c r="BN284" s="1" t="str">
        <f t="shared" si="455"/>
        <v>NO</v>
      </c>
      <c r="BO284" s="1" t="str">
        <f t="shared" si="456"/>
        <v>NO</v>
      </c>
      <c r="BP284" s="1" t="str">
        <f t="shared" si="457"/>
        <v>NO</v>
      </c>
      <c r="BQ284" s="1" t="str">
        <f t="shared" si="458"/>
        <v>NO</v>
      </c>
      <c r="BS284" s="1" t="str">
        <f t="shared" si="459"/>
        <v>TN</v>
      </c>
      <c r="BT284" s="1" t="str">
        <f t="shared" si="460"/>
        <v>TN</v>
      </c>
      <c r="BU284" s="1" t="str">
        <f t="shared" si="461"/>
        <v>FP</v>
      </c>
      <c r="BV284" s="1" t="str">
        <f t="shared" si="462"/>
        <v>NO</v>
      </c>
      <c r="BW284" s="1" t="str">
        <f t="shared" si="463"/>
        <v>NO</v>
      </c>
      <c r="BX284" s="1" t="str">
        <f t="shared" si="464"/>
        <v>NO</v>
      </c>
      <c r="BY284" s="244" t="str">
        <f t="shared" si="465"/>
        <v>YES</v>
      </c>
      <c r="BZ284" s="244" t="str">
        <f t="shared" si="466"/>
        <v>NO</v>
      </c>
      <c r="CA284" s="244" t="str">
        <f t="shared" si="467"/>
        <v>NO</v>
      </c>
      <c r="CB284" s="244" t="str">
        <f t="shared" si="468"/>
        <v>NO</v>
      </c>
      <c r="CC284" s="244" t="str">
        <f t="shared" si="469"/>
        <v>NO</v>
      </c>
      <c r="CD284" s="244" t="str">
        <f t="shared" si="441"/>
        <v>YES</v>
      </c>
      <c r="CE284" s="1" t="str">
        <f t="shared" si="442"/>
        <v>NO</v>
      </c>
      <c r="CF284" s="1" t="str">
        <f t="shared" si="443"/>
        <v>NO</v>
      </c>
      <c r="CG284" s="1" t="str">
        <f t="shared" si="444"/>
        <v>NO</v>
      </c>
      <c r="CH284" s="1" t="str">
        <f t="shared" si="445"/>
        <v>YES</v>
      </c>
      <c r="CI284" s="244" t="str">
        <f t="shared" si="470"/>
        <v>NO</v>
      </c>
      <c r="CJ284" s="244" t="str">
        <f t="shared" si="471"/>
        <v>NO</v>
      </c>
      <c r="CK284" s="244" t="str">
        <f t="shared" si="472"/>
        <v>NO</v>
      </c>
      <c r="CL284" s="244" t="str">
        <f t="shared" si="473"/>
        <v>NO</v>
      </c>
      <c r="CM284" s="244" t="str">
        <f t="shared" si="474"/>
        <v>NO</v>
      </c>
      <c r="CN284" s="244" t="str">
        <f t="shared" si="475"/>
        <v>YES</v>
      </c>
      <c r="CO284" s="244" t="str">
        <f t="shared" si="476"/>
        <v>NO</v>
      </c>
      <c r="CP284" s="244" t="str">
        <f t="shared" si="477"/>
        <v>NO</v>
      </c>
      <c r="CQ284" s="244" t="str">
        <f t="shared" si="478"/>
        <v>NO</v>
      </c>
      <c r="CR284" s="244" t="str">
        <f t="shared" si="479"/>
        <v>YES</v>
      </c>
    </row>
    <row r="285" spans="1:96">
      <c r="A285" s="64"/>
      <c r="B285" s="15"/>
      <c r="C285" s="15"/>
      <c r="D285" s="15"/>
      <c r="E285" s="15"/>
      <c r="F285" s="15"/>
      <c r="G285" s="15"/>
      <c r="H285" s="65"/>
      <c r="I285" s="52" t="s">
        <v>13</v>
      </c>
      <c r="J285" s="54">
        <v>0.28653060549706499</v>
      </c>
      <c r="K285" s="54">
        <v>0.68017264065347405</v>
      </c>
      <c r="L285" s="54">
        <v>3.3296753849460098E-2</v>
      </c>
      <c r="M285" s="54">
        <v>0.39080506403013798</v>
      </c>
      <c r="N285" s="54">
        <v>0.30222979740765799</v>
      </c>
      <c r="O285" s="54">
        <v>0.30696513856220298</v>
      </c>
      <c r="P285" s="54">
        <v>0.611103706261658</v>
      </c>
      <c r="Q285" s="54">
        <v>0.19530847794831199</v>
      </c>
      <c r="R285" s="54">
        <v>0.19358781579002901</v>
      </c>
      <c r="S285" s="54">
        <v>0.64536944848035804</v>
      </c>
      <c r="T285" s="54">
        <v>0.203384943630083</v>
      </c>
      <c r="U285" s="54">
        <v>0.15124560788955799</v>
      </c>
      <c r="V285" s="54">
        <v>0.70283809082870496</v>
      </c>
      <c r="W285" s="54">
        <v>0.26662970324713597</v>
      </c>
      <c r="X285" s="54">
        <v>3.0532205924158801E-2</v>
      </c>
      <c r="Y285" s="54">
        <v>0.68088004904202604</v>
      </c>
      <c r="Z285" s="54">
        <v>3.9802454857092301E-2</v>
      </c>
      <c r="AA285" s="54">
        <v>0.27931749610088102</v>
      </c>
      <c r="AB285" s="54">
        <v>0.31558987521135301</v>
      </c>
      <c r="AC285" s="54">
        <v>0.55620296425673299</v>
      </c>
      <c r="AD285" s="54">
        <v>0.128207160531913</v>
      </c>
      <c r="AE285" s="54">
        <v>0.38556378761768401</v>
      </c>
      <c r="AF285" s="54">
        <v>0.437102553362542</v>
      </c>
      <c r="AG285" s="317">
        <v>0.17733365901977299</v>
      </c>
      <c r="AH285" s="220">
        <v>1.456</v>
      </c>
      <c r="AI285" s="220">
        <v>3.0739999999999998</v>
      </c>
      <c r="AJ285" s="221">
        <v>5.8369999999999997</v>
      </c>
      <c r="AK285" s="210">
        <v>1.456</v>
      </c>
      <c r="AL285" s="210">
        <v>3.0329999999999999</v>
      </c>
      <c r="AM285" s="210">
        <v>5.98</v>
      </c>
      <c r="AN285" s="203"/>
      <c r="AO285" s="203"/>
      <c r="AP285" s="203"/>
      <c r="AQ285" s="203"/>
      <c r="AR285" s="203">
        <f t="shared" ref="AR285:AR300" si="490">$AN$25*0.81818182</f>
        <v>0.98877272946999983</v>
      </c>
      <c r="AS285" s="203">
        <f t="shared" ref="AS285:AS300" si="491">$AN$25</f>
        <v>1.2084999999999999</v>
      </c>
      <c r="AT285" s="203">
        <f t="shared" ref="AT285:AT300" si="492">$AN$25*1.22222222</f>
        <v>1.4770555528699998</v>
      </c>
      <c r="AU285" s="203">
        <f t="shared" ref="AU285:AU300" si="493">$AO$25*0.81818182</f>
        <v>2.2310181867759997</v>
      </c>
      <c r="AV285" s="203">
        <f t="shared" ref="AV285:AV300" si="494">$AO$25</f>
        <v>2.7267999999999999</v>
      </c>
      <c r="AW285" s="203">
        <f t="shared" ref="AW285:AW300" si="495">$AO$25*1.22222222</f>
        <v>3.3327555494959995</v>
      </c>
      <c r="AX285" s="203">
        <f t="shared" ref="AX285:AX300" si="496">$AP$25*0.81818182</f>
        <v>4.7679545560499994</v>
      </c>
      <c r="AY285" s="203">
        <f t="shared" ref="AY285:AY300" si="497">$AP$25</f>
        <v>5.8274999999999997</v>
      </c>
      <c r="AZ285" s="203">
        <f t="shared" ref="AZ285:AZ300" si="498">$AP$25*1.22222222</f>
        <v>7.1224999870499994</v>
      </c>
      <c r="BB285" s="1" t="str">
        <f t="shared" si="446"/>
        <v>NA</v>
      </c>
      <c r="BC285" s="1" t="str">
        <f t="shared" si="447"/>
        <v>NA</v>
      </c>
      <c r="BD285" s="1" t="str">
        <f t="shared" si="448"/>
        <v>NA</v>
      </c>
      <c r="BE285" s="1" t="str">
        <f t="shared" si="449"/>
        <v>NO</v>
      </c>
      <c r="BF285" s="1" t="str">
        <f t="shared" si="450"/>
        <v>NO</v>
      </c>
      <c r="BG285" s="1" t="str">
        <f t="shared" si="451"/>
        <v>NO</v>
      </c>
      <c r="BH285" s="1" t="str">
        <f t="shared" ref="BH285:BH300" si="499">IF(OR(BB285="P",BC285="P",BD285="P"),"NO","YES")</f>
        <v>YES</v>
      </c>
      <c r="BJ285" s="1">
        <v>15</v>
      </c>
      <c r="BK285" s="1" t="str">
        <f t="shared" si="452"/>
        <v>NA</v>
      </c>
      <c r="BL285" s="1" t="str">
        <f t="shared" si="453"/>
        <v>NA</v>
      </c>
      <c r="BM285" s="1" t="str">
        <f t="shared" si="454"/>
        <v>NA</v>
      </c>
      <c r="BN285" s="1" t="str">
        <f t="shared" si="455"/>
        <v>NO</v>
      </c>
      <c r="BO285" s="1" t="str">
        <f t="shared" si="456"/>
        <v>NO</v>
      </c>
      <c r="BP285" s="1" t="str">
        <f t="shared" si="457"/>
        <v>NO</v>
      </c>
      <c r="BQ285" s="1" t="str">
        <f t="shared" si="458"/>
        <v>YES</v>
      </c>
      <c r="BS285" s="1" t="str">
        <f t="shared" si="459"/>
        <v>TN</v>
      </c>
      <c r="BT285" s="1" t="str">
        <f t="shared" si="460"/>
        <v>TN</v>
      </c>
      <c r="BU285" s="1" t="str">
        <f t="shared" si="461"/>
        <v>TN</v>
      </c>
      <c r="BV285" s="1" t="str">
        <f t="shared" si="462"/>
        <v>NO</v>
      </c>
      <c r="BW285" s="1" t="str">
        <f t="shared" si="463"/>
        <v>NO</v>
      </c>
      <c r="BX285" s="1" t="str">
        <f t="shared" si="464"/>
        <v>NO</v>
      </c>
      <c r="BY285" s="244" t="str">
        <f t="shared" si="465"/>
        <v>YES</v>
      </c>
      <c r="BZ285" s="244" t="str">
        <f t="shared" si="466"/>
        <v>NO</v>
      </c>
      <c r="CA285" s="244" t="str">
        <f t="shared" si="467"/>
        <v>NO</v>
      </c>
      <c r="CB285" s="244" t="str">
        <f t="shared" si="468"/>
        <v>NO</v>
      </c>
      <c r="CC285" s="244" t="str">
        <f t="shared" si="469"/>
        <v>NO</v>
      </c>
      <c r="CD285" s="244" t="str">
        <f t="shared" si="441"/>
        <v>NO</v>
      </c>
      <c r="CE285" s="1" t="str">
        <f t="shared" si="442"/>
        <v>NO</v>
      </c>
      <c r="CF285" s="1" t="str">
        <f t="shared" si="443"/>
        <v>NO</v>
      </c>
      <c r="CG285" s="1" t="str">
        <f t="shared" si="444"/>
        <v>NO</v>
      </c>
      <c r="CH285" s="1" t="str">
        <f t="shared" si="445"/>
        <v>NO</v>
      </c>
      <c r="CI285" s="244" t="str">
        <f t="shared" si="470"/>
        <v>NO</v>
      </c>
      <c r="CJ285" s="244" t="str">
        <f t="shared" si="471"/>
        <v>NO</v>
      </c>
      <c r="CK285" s="244" t="str">
        <f t="shared" si="472"/>
        <v>NO</v>
      </c>
      <c r="CL285" s="244" t="str">
        <f t="shared" si="473"/>
        <v>NO</v>
      </c>
      <c r="CM285" s="244" t="str">
        <f t="shared" si="474"/>
        <v>NO</v>
      </c>
      <c r="CN285" s="244" t="str">
        <f t="shared" si="475"/>
        <v>NO</v>
      </c>
      <c r="CO285" s="244" t="str">
        <f t="shared" si="476"/>
        <v>NO</v>
      </c>
      <c r="CP285" s="244" t="str">
        <f t="shared" si="477"/>
        <v>NO</v>
      </c>
      <c r="CQ285" s="244" t="str">
        <f t="shared" si="478"/>
        <v>NO</v>
      </c>
      <c r="CR285" s="244" t="str">
        <f t="shared" si="479"/>
        <v>NO</v>
      </c>
    </row>
    <row r="286" spans="1:96">
      <c r="A286" s="64"/>
      <c r="B286" s="15"/>
      <c r="C286" s="15"/>
      <c r="D286" s="15"/>
      <c r="E286" s="15"/>
      <c r="F286" s="15"/>
      <c r="G286" s="15"/>
      <c r="H286" s="65"/>
      <c r="I286" s="52" t="s">
        <v>14</v>
      </c>
      <c r="J286" s="54">
        <v>0.20516608127326899</v>
      </c>
      <c r="K286" s="54">
        <v>0.62954110288571397</v>
      </c>
      <c r="L286" s="54">
        <v>0.16529281584101599</v>
      </c>
      <c r="M286" s="54">
        <v>0.16373031323714601</v>
      </c>
      <c r="N286" s="54">
        <v>0.73489105247666098</v>
      </c>
      <c r="O286" s="54">
        <v>0.101378634286192</v>
      </c>
      <c r="P286" s="54">
        <v>0.64598467554785699</v>
      </c>
      <c r="Q286" s="54">
        <v>0.206972293373544</v>
      </c>
      <c r="R286" s="54">
        <v>0.14704303107859801</v>
      </c>
      <c r="S286" s="54">
        <v>0.80607440234554795</v>
      </c>
      <c r="T286" s="54">
        <v>0.177963637358444</v>
      </c>
      <c r="U286" s="54">
        <v>1.5961960296007199E-2</v>
      </c>
      <c r="V286" s="54">
        <v>0.163401301640444</v>
      </c>
      <c r="W286" s="54">
        <v>0.22562040996925201</v>
      </c>
      <c r="X286" s="54">
        <v>0.61097828839030199</v>
      </c>
      <c r="Y286" s="54">
        <v>0.66882728220001797</v>
      </c>
      <c r="Z286" s="54">
        <v>0.24190128617512299</v>
      </c>
      <c r="AA286" s="54">
        <v>8.9271431624857595E-2</v>
      </c>
      <c r="AB286" s="54">
        <v>0.23178763315133699</v>
      </c>
      <c r="AC286" s="54">
        <v>0.57829346711594998</v>
      </c>
      <c r="AD286" s="54">
        <v>0.189918899732712</v>
      </c>
      <c r="AE286" s="54">
        <v>0.89651698442167704</v>
      </c>
      <c r="AF286" s="54">
        <v>9.98494443172072E-2</v>
      </c>
      <c r="AG286" s="317">
        <v>3.6335712611151802E-3</v>
      </c>
      <c r="AH286" s="220">
        <v>1.2190000000000001</v>
      </c>
      <c r="AI286" s="220">
        <v>3.4119999999999999</v>
      </c>
      <c r="AJ286" s="221">
        <v>5.8470000000000004</v>
      </c>
      <c r="AK286" s="210">
        <v>1.2729999999999999</v>
      </c>
      <c r="AL286" s="210">
        <v>3.4089999999999998</v>
      </c>
      <c r="AM286" s="210">
        <v>5.9050000000000002</v>
      </c>
      <c r="AN286" s="203"/>
      <c r="AO286" s="203"/>
      <c r="AP286" s="203"/>
      <c r="AQ286" s="203"/>
      <c r="AR286" s="203">
        <f t="shared" si="490"/>
        <v>0.98877272946999983</v>
      </c>
      <c r="AS286" s="203">
        <f t="shared" si="491"/>
        <v>1.2084999999999999</v>
      </c>
      <c r="AT286" s="203">
        <f t="shared" si="492"/>
        <v>1.4770555528699998</v>
      </c>
      <c r="AU286" s="203">
        <f t="shared" si="493"/>
        <v>2.2310181867759997</v>
      </c>
      <c r="AV286" s="203">
        <f t="shared" si="494"/>
        <v>2.7267999999999999</v>
      </c>
      <c r="AW286" s="203">
        <f t="shared" si="495"/>
        <v>3.3327555494959995</v>
      </c>
      <c r="AX286" s="203">
        <f t="shared" si="496"/>
        <v>4.7679545560499994</v>
      </c>
      <c r="AY286" s="203">
        <f t="shared" si="497"/>
        <v>5.8274999999999997</v>
      </c>
      <c r="AZ286" s="203">
        <f t="shared" si="498"/>
        <v>7.1224999870499994</v>
      </c>
      <c r="BB286" s="1" t="str">
        <f t="shared" si="446"/>
        <v>NA</v>
      </c>
      <c r="BC286" s="1" t="str">
        <f t="shared" si="447"/>
        <v>P</v>
      </c>
      <c r="BD286" s="1" t="str">
        <f t="shared" si="448"/>
        <v>NA</v>
      </c>
      <c r="BE286" s="1" t="str">
        <f t="shared" si="449"/>
        <v>NO</v>
      </c>
      <c r="BF286" s="1" t="str">
        <f t="shared" si="450"/>
        <v>NO</v>
      </c>
      <c r="BG286" s="1" t="str">
        <f t="shared" si="451"/>
        <v>NO</v>
      </c>
      <c r="BH286" s="1" t="str">
        <f t="shared" si="499"/>
        <v>NO</v>
      </c>
      <c r="BJ286" s="1">
        <v>7</v>
      </c>
      <c r="BK286" s="1" t="str">
        <f t="shared" si="452"/>
        <v>NA</v>
      </c>
      <c r="BL286" s="1" t="str">
        <f t="shared" si="453"/>
        <v>P</v>
      </c>
      <c r="BM286" s="1" t="str">
        <f t="shared" si="454"/>
        <v>NA</v>
      </c>
      <c r="BN286" s="1" t="str">
        <f t="shared" si="455"/>
        <v>NO</v>
      </c>
      <c r="BO286" s="1" t="str">
        <f t="shared" si="456"/>
        <v>NO</v>
      </c>
      <c r="BP286" s="1" t="str">
        <f t="shared" si="457"/>
        <v>NO</v>
      </c>
      <c r="BQ286" s="1" t="str">
        <f t="shared" si="458"/>
        <v>NO</v>
      </c>
      <c r="BS286" s="1" t="str">
        <f t="shared" si="459"/>
        <v>TN</v>
      </c>
      <c r="BT286" s="1" t="str">
        <f t="shared" si="460"/>
        <v>TN</v>
      </c>
      <c r="BU286" s="1" t="str">
        <f t="shared" si="461"/>
        <v>TN</v>
      </c>
      <c r="BV286" s="1" t="str">
        <f t="shared" si="462"/>
        <v>NO</v>
      </c>
      <c r="BW286" s="1" t="str">
        <f t="shared" si="463"/>
        <v>NO</v>
      </c>
      <c r="BX286" s="1" t="str">
        <f t="shared" si="464"/>
        <v>NO</v>
      </c>
      <c r="BY286" s="244" t="str">
        <f t="shared" si="465"/>
        <v>YES</v>
      </c>
      <c r="BZ286" s="244" t="str">
        <f t="shared" si="466"/>
        <v>NO</v>
      </c>
      <c r="CA286" s="244" t="str">
        <f t="shared" si="467"/>
        <v>NO</v>
      </c>
      <c r="CB286" s="244" t="str">
        <f t="shared" si="468"/>
        <v>NO</v>
      </c>
      <c r="CC286" s="244" t="str">
        <f t="shared" si="469"/>
        <v>NO</v>
      </c>
      <c r="CD286" s="244" t="str">
        <f t="shared" si="441"/>
        <v>NO</v>
      </c>
      <c r="CE286" s="1" t="str">
        <f t="shared" si="442"/>
        <v>NO</v>
      </c>
      <c r="CF286" s="1" t="str">
        <f t="shared" si="443"/>
        <v>NO</v>
      </c>
      <c r="CG286" s="1" t="str">
        <f t="shared" si="444"/>
        <v>NO</v>
      </c>
      <c r="CH286" s="1" t="str">
        <f t="shared" si="445"/>
        <v>NO</v>
      </c>
      <c r="CI286" s="244" t="str">
        <f t="shared" si="470"/>
        <v>NO</v>
      </c>
      <c r="CJ286" s="244" t="str">
        <f t="shared" si="471"/>
        <v>NO</v>
      </c>
      <c r="CK286" s="244" t="str">
        <f t="shared" si="472"/>
        <v>NO</v>
      </c>
      <c r="CL286" s="244" t="str">
        <f t="shared" si="473"/>
        <v>NO</v>
      </c>
      <c r="CM286" s="244" t="str">
        <f t="shared" si="474"/>
        <v>NO</v>
      </c>
      <c r="CN286" s="244" t="str">
        <f t="shared" si="475"/>
        <v>NO</v>
      </c>
      <c r="CO286" s="244" t="str">
        <f t="shared" si="476"/>
        <v>NO</v>
      </c>
      <c r="CP286" s="244" t="str">
        <f t="shared" si="477"/>
        <v>NO</v>
      </c>
      <c r="CQ286" s="244" t="str">
        <f t="shared" si="478"/>
        <v>NO</v>
      </c>
      <c r="CR286" s="244" t="str">
        <f t="shared" si="479"/>
        <v>NO</v>
      </c>
    </row>
    <row r="287" spans="1:96">
      <c r="A287" s="64"/>
      <c r="B287" s="15"/>
      <c r="C287" s="15"/>
      <c r="D287" s="15"/>
      <c r="E287" s="15"/>
      <c r="F287" s="15"/>
      <c r="G287" s="15"/>
      <c r="H287" s="65"/>
      <c r="I287" s="52" t="s">
        <v>15</v>
      </c>
      <c r="J287" s="54">
        <v>0.86874997531248699</v>
      </c>
      <c r="K287" s="54">
        <v>0.119580141977984</v>
      </c>
      <c r="L287" s="54">
        <v>1.1669882709528401E-2</v>
      </c>
      <c r="M287" s="54">
        <v>0.83529366495780499</v>
      </c>
      <c r="N287" s="54">
        <v>3.01933173284268E-2</v>
      </c>
      <c r="O287" s="54">
        <v>0.134513017713768</v>
      </c>
      <c r="P287" s="54">
        <v>0.76696843341556997</v>
      </c>
      <c r="Q287" s="54">
        <v>4.3171525114773499E-2</v>
      </c>
      <c r="R287" s="54">
        <v>0.18986004146965499</v>
      </c>
      <c r="S287" s="54">
        <v>0.109628394577635</v>
      </c>
      <c r="T287" s="54">
        <v>0.56335550594042905</v>
      </c>
      <c r="U287" s="54">
        <v>0.327016099481935</v>
      </c>
      <c r="V287" s="54">
        <v>0.31306739702390501</v>
      </c>
      <c r="W287" s="54">
        <v>0.56527718370201296</v>
      </c>
      <c r="X287" s="54">
        <v>0.12165541927408099</v>
      </c>
      <c r="Y287" s="54">
        <v>0.93276864633552203</v>
      </c>
      <c r="Z287" s="54">
        <v>9.2716577530992297E-3</v>
      </c>
      <c r="AA287" s="54">
        <v>5.7959695911378201E-2</v>
      </c>
      <c r="AB287" s="54">
        <v>7.3873033841865707E-2</v>
      </c>
      <c r="AC287" s="54">
        <v>0.13976065728522899</v>
      </c>
      <c r="AD287" s="54">
        <v>0.78636630887290504</v>
      </c>
      <c r="AE287" s="54">
        <v>6.16481015079808E-2</v>
      </c>
      <c r="AF287" s="54">
        <v>0.52603409184461203</v>
      </c>
      <c r="AG287" s="317">
        <v>0.41231780664740703</v>
      </c>
      <c r="AH287" s="220">
        <v>1.4059999999999999</v>
      </c>
      <c r="AI287" s="220">
        <v>2.5390000000000001</v>
      </c>
      <c r="AJ287" s="221">
        <v>6.8810000000000002</v>
      </c>
      <c r="AK287" s="210">
        <v>1.429</v>
      </c>
      <c r="AL287" s="210">
        <v>2.5510000000000002</v>
      </c>
      <c r="AM287" s="210">
        <v>7.0129999999999999</v>
      </c>
      <c r="AN287" s="203"/>
      <c r="AO287" s="203"/>
      <c r="AP287" s="203"/>
      <c r="AQ287" s="203"/>
      <c r="AR287" s="203">
        <f t="shared" si="490"/>
        <v>0.98877272946999983</v>
      </c>
      <c r="AS287" s="203">
        <f t="shared" si="491"/>
        <v>1.2084999999999999</v>
      </c>
      <c r="AT287" s="203">
        <f t="shared" si="492"/>
        <v>1.4770555528699998</v>
      </c>
      <c r="AU287" s="203">
        <f t="shared" si="493"/>
        <v>2.2310181867759997</v>
      </c>
      <c r="AV287" s="203">
        <f t="shared" si="494"/>
        <v>2.7267999999999999</v>
      </c>
      <c r="AW287" s="203">
        <f t="shared" si="495"/>
        <v>3.3327555494959995</v>
      </c>
      <c r="AX287" s="203">
        <f t="shared" si="496"/>
        <v>4.7679545560499994</v>
      </c>
      <c r="AY287" s="203">
        <f t="shared" si="497"/>
        <v>5.8274999999999997</v>
      </c>
      <c r="AZ287" s="203">
        <f t="shared" si="498"/>
        <v>7.1224999870499994</v>
      </c>
      <c r="BB287" s="1" t="str">
        <f t="shared" si="446"/>
        <v>NA</v>
      </c>
      <c r="BC287" s="1" t="str">
        <f t="shared" si="447"/>
        <v>NP</v>
      </c>
      <c r="BD287" s="1" t="str">
        <f t="shared" si="448"/>
        <v>NA</v>
      </c>
      <c r="BE287" s="1" t="str">
        <f t="shared" si="449"/>
        <v>NO</v>
      </c>
      <c r="BF287" s="1" t="str">
        <f t="shared" si="450"/>
        <v>NO</v>
      </c>
      <c r="BG287" s="1" t="str">
        <f t="shared" si="451"/>
        <v>NO</v>
      </c>
      <c r="BH287" s="1" t="str">
        <f t="shared" si="499"/>
        <v>YES</v>
      </c>
      <c r="BJ287" s="1">
        <v>42</v>
      </c>
      <c r="BK287" s="1" t="str">
        <f t="shared" si="452"/>
        <v>NA</v>
      </c>
      <c r="BL287" s="1" t="str">
        <f t="shared" si="453"/>
        <v>NP</v>
      </c>
      <c r="BM287" s="1" t="str">
        <f t="shared" si="454"/>
        <v>NA</v>
      </c>
      <c r="BN287" s="1" t="str">
        <f t="shared" si="455"/>
        <v>NO</v>
      </c>
      <c r="BO287" s="1" t="str">
        <f t="shared" si="456"/>
        <v>NO</v>
      </c>
      <c r="BP287" s="1" t="str">
        <f t="shared" si="457"/>
        <v>NO</v>
      </c>
      <c r="BQ287" s="1" t="str">
        <f t="shared" si="458"/>
        <v>YES</v>
      </c>
      <c r="BS287" s="1" t="str">
        <f t="shared" si="459"/>
        <v>TN</v>
      </c>
      <c r="BT287" s="1" t="str">
        <f t="shared" si="460"/>
        <v>TP</v>
      </c>
      <c r="BU287" s="1" t="str">
        <f t="shared" si="461"/>
        <v>TN</v>
      </c>
      <c r="BV287" s="1" t="str">
        <f t="shared" si="462"/>
        <v>NO</v>
      </c>
      <c r="BW287" s="1" t="str">
        <f t="shared" si="463"/>
        <v>NO</v>
      </c>
      <c r="BX287" s="1" t="str">
        <f t="shared" si="464"/>
        <v>YES</v>
      </c>
      <c r="BY287" s="244" t="str">
        <f t="shared" si="465"/>
        <v>YES</v>
      </c>
      <c r="BZ287" s="244" t="str">
        <f t="shared" si="466"/>
        <v>NO</v>
      </c>
      <c r="CA287" s="244" t="str">
        <f t="shared" si="467"/>
        <v>NO</v>
      </c>
      <c r="CB287" s="244" t="str">
        <f t="shared" si="468"/>
        <v>NO</v>
      </c>
      <c r="CC287" s="244" t="str">
        <f t="shared" si="469"/>
        <v>NO</v>
      </c>
      <c r="CD287" s="244" t="str">
        <f t="shared" si="441"/>
        <v>NO</v>
      </c>
      <c r="CE287" s="1" t="str">
        <f t="shared" si="442"/>
        <v>NO</v>
      </c>
      <c r="CF287" s="1" t="str">
        <f t="shared" si="443"/>
        <v>NO</v>
      </c>
      <c r="CG287" s="1" t="str">
        <f t="shared" si="444"/>
        <v>NO</v>
      </c>
      <c r="CH287" s="1" t="str">
        <f t="shared" si="445"/>
        <v>NO</v>
      </c>
      <c r="CI287" s="244" t="str">
        <f t="shared" si="470"/>
        <v>NO</v>
      </c>
      <c r="CJ287" s="244" t="str">
        <f t="shared" si="471"/>
        <v>NO</v>
      </c>
      <c r="CK287" s="244" t="str">
        <f t="shared" si="472"/>
        <v>NO</v>
      </c>
      <c r="CL287" s="244" t="str">
        <f t="shared" si="473"/>
        <v>NO</v>
      </c>
      <c r="CM287" s="244" t="str">
        <f t="shared" si="474"/>
        <v>NO</v>
      </c>
      <c r="CN287" s="244" t="str">
        <f t="shared" si="475"/>
        <v>NO</v>
      </c>
      <c r="CO287" s="244" t="str">
        <f t="shared" si="476"/>
        <v>NO</v>
      </c>
      <c r="CP287" s="244" t="str">
        <f t="shared" si="477"/>
        <v>NO</v>
      </c>
      <c r="CQ287" s="244" t="str">
        <f t="shared" si="478"/>
        <v>NO</v>
      </c>
      <c r="CR287" s="244" t="str">
        <f t="shared" si="479"/>
        <v>NO</v>
      </c>
    </row>
    <row r="288" spans="1:96">
      <c r="A288" s="64"/>
      <c r="B288" s="15"/>
      <c r="C288" s="15"/>
      <c r="D288" s="15"/>
      <c r="E288" s="15"/>
      <c r="F288" s="15"/>
      <c r="G288" s="15"/>
      <c r="H288" s="65"/>
      <c r="I288" s="52" t="s">
        <v>16</v>
      </c>
      <c r="J288" s="54">
        <v>0.74840897686882302</v>
      </c>
      <c r="K288" s="54">
        <v>0.24465458228321699</v>
      </c>
      <c r="L288" s="54">
        <v>6.9364408479596299E-3</v>
      </c>
      <c r="M288" s="54">
        <v>0.96334575118142995</v>
      </c>
      <c r="N288" s="54">
        <v>2.8520502227828599E-2</v>
      </c>
      <c r="O288" s="54">
        <v>8.1337465907412795E-3</v>
      </c>
      <c r="P288" s="54">
        <v>0.118383139023363</v>
      </c>
      <c r="Q288" s="54">
        <v>0.27231962032356699</v>
      </c>
      <c r="R288" s="54">
        <v>0.60929724065306901</v>
      </c>
      <c r="S288" s="54">
        <v>0.34125450768044302</v>
      </c>
      <c r="T288" s="54">
        <v>7.52507166670974E-2</v>
      </c>
      <c r="U288" s="54">
        <v>0.583494775652459</v>
      </c>
      <c r="V288" s="54">
        <v>0.40403002203982202</v>
      </c>
      <c r="W288" s="54">
        <v>0.45308516127141302</v>
      </c>
      <c r="X288" s="54">
        <v>0.14288481668876299</v>
      </c>
      <c r="Y288" s="54">
        <v>0.61762950519344095</v>
      </c>
      <c r="Z288" s="54">
        <v>0.29532514614759198</v>
      </c>
      <c r="AA288" s="54">
        <v>8.7045348658965793E-2</v>
      </c>
      <c r="AB288" s="54">
        <v>0.45405002393731497</v>
      </c>
      <c r="AC288" s="54">
        <v>0.33977338960171299</v>
      </c>
      <c r="AD288" s="54">
        <v>0.20617658646097101</v>
      </c>
      <c r="AE288" s="54">
        <v>0.25234137820107599</v>
      </c>
      <c r="AF288" s="54">
        <v>0.68860782343911398</v>
      </c>
      <c r="AG288" s="317">
        <v>5.90507983598089E-2</v>
      </c>
      <c r="AH288" s="220">
        <v>2.2330000000000001</v>
      </c>
      <c r="AI288" s="220">
        <v>2.7290000000000001</v>
      </c>
      <c r="AJ288" s="221">
        <v>5.8630000000000004</v>
      </c>
      <c r="AK288" s="210">
        <v>2.2269999999999999</v>
      </c>
      <c r="AL288" s="210">
        <v>2.8069999999999999</v>
      </c>
      <c r="AM288" s="210">
        <v>5.6959999999999997</v>
      </c>
      <c r="AN288" s="203"/>
      <c r="AO288" s="203"/>
      <c r="AP288" s="203"/>
      <c r="AQ288" s="203"/>
      <c r="AR288" s="203">
        <f t="shared" si="490"/>
        <v>0.98877272946999983</v>
      </c>
      <c r="AS288" s="203">
        <f t="shared" si="491"/>
        <v>1.2084999999999999</v>
      </c>
      <c r="AT288" s="203">
        <f t="shared" si="492"/>
        <v>1.4770555528699998</v>
      </c>
      <c r="AU288" s="203">
        <f t="shared" si="493"/>
        <v>2.2310181867759997</v>
      </c>
      <c r="AV288" s="203">
        <f t="shared" si="494"/>
        <v>2.7267999999999999</v>
      </c>
      <c r="AW288" s="203">
        <f t="shared" si="495"/>
        <v>3.3327555494959995</v>
      </c>
      <c r="AX288" s="203">
        <f t="shared" si="496"/>
        <v>4.7679545560499994</v>
      </c>
      <c r="AY288" s="203">
        <f t="shared" si="497"/>
        <v>5.8274999999999997</v>
      </c>
      <c r="AZ288" s="203">
        <f t="shared" si="498"/>
        <v>7.1224999870499994</v>
      </c>
      <c r="BB288" s="1" t="str">
        <f t="shared" si="446"/>
        <v>P</v>
      </c>
      <c r="BC288" s="1" t="str">
        <f t="shared" si="447"/>
        <v>NA</v>
      </c>
      <c r="BD288" s="1" t="str">
        <f t="shared" si="448"/>
        <v>NA</v>
      </c>
      <c r="BE288" s="1" t="str">
        <f t="shared" si="449"/>
        <v>NO</v>
      </c>
      <c r="BF288" s="1" t="str">
        <f t="shared" si="450"/>
        <v>NO</v>
      </c>
      <c r="BG288" s="1" t="str">
        <f t="shared" si="451"/>
        <v>NO</v>
      </c>
      <c r="BH288" s="1" t="str">
        <f t="shared" si="499"/>
        <v>NO</v>
      </c>
      <c r="BJ288" s="1">
        <v>4</v>
      </c>
      <c r="BK288" s="1" t="str">
        <f t="shared" si="452"/>
        <v>P</v>
      </c>
      <c r="BL288" s="1" t="str">
        <f t="shared" si="453"/>
        <v>NA</v>
      </c>
      <c r="BM288" s="1" t="str">
        <f t="shared" si="454"/>
        <v>NP</v>
      </c>
      <c r="BN288" s="1" t="str">
        <f t="shared" si="455"/>
        <v>NO</v>
      </c>
      <c r="BO288" s="1" t="str">
        <f t="shared" si="456"/>
        <v>NO</v>
      </c>
      <c r="BP288" s="1" t="str">
        <f t="shared" si="457"/>
        <v>NO</v>
      </c>
      <c r="BQ288" s="1" t="str">
        <f t="shared" si="458"/>
        <v>NO</v>
      </c>
      <c r="BS288" s="1" t="str">
        <f t="shared" si="459"/>
        <v>TN</v>
      </c>
      <c r="BT288" s="1" t="str">
        <f t="shared" si="460"/>
        <v>TN</v>
      </c>
      <c r="BU288" s="1" t="str">
        <f t="shared" si="461"/>
        <v>FN</v>
      </c>
      <c r="BV288" s="1" t="str">
        <f t="shared" si="462"/>
        <v>NO</v>
      </c>
      <c r="BW288" s="1" t="str">
        <f t="shared" si="463"/>
        <v>NO</v>
      </c>
      <c r="BX288" s="1" t="str">
        <f t="shared" si="464"/>
        <v>NO</v>
      </c>
      <c r="BY288" s="244" t="str">
        <f t="shared" si="465"/>
        <v>YES</v>
      </c>
      <c r="BZ288" s="244" t="str">
        <f t="shared" si="466"/>
        <v>NO</v>
      </c>
      <c r="CA288" s="244" t="str">
        <f t="shared" si="467"/>
        <v>NO</v>
      </c>
      <c r="CB288" s="244" t="str">
        <f t="shared" si="468"/>
        <v>NO</v>
      </c>
      <c r="CC288" s="244" t="str">
        <f t="shared" si="469"/>
        <v>NO</v>
      </c>
      <c r="CD288" s="244" t="str">
        <f t="shared" si="441"/>
        <v>YES</v>
      </c>
      <c r="CE288" s="1" t="str">
        <f t="shared" si="442"/>
        <v>NO</v>
      </c>
      <c r="CF288" s="1" t="str">
        <f t="shared" si="443"/>
        <v>NO</v>
      </c>
      <c r="CG288" s="1" t="str">
        <f t="shared" si="444"/>
        <v>NO</v>
      </c>
      <c r="CH288" s="1" t="str">
        <f t="shared" si="445"/>
        <v>YES</v>
      </c>
      <c r="CI288" s="244" t="str">
        <f t="shared" si="470"/>
        <v>YES</v>
      </c>
      <c r="CJ288" s="244" t="str">
        <f t="shared" si="471"/>
        <v>NO</v>
      </c>
      <c r="CK288" s="244" t="str">
        <f t="shared" si="472"/>
        <v>NO</v>
      </c>
      <c r="CL288" s="244" t="str">
        <f t="shared" si="473"/>
        <v>NO</v>
      </c>
      <c r="CM288" s="244" t="str">
        <f t="shared" si="474"/>
        <v>YES</v>
      </c>
      <c r="CN288" s="244" t="str">
        <f t="shared" si="475"/>
        <v>NO</v>
      </c>
      <c r="CO288" s="244" t="str">
        <f t="shared" si="476"/>
        <v>NO</v>
      </c>
      <c r="CP288" s="244" t="str">
        <f t="shared" si="477"/>
        <v>NO</v>
      </c>
      <c r="CQ288" s="244" t="str">
        <f t="shared" si="478"/>
        <v>NO</v>
      </c>
      <c r="CR288" s="244" t="str">
        <f t="shared" si="479"/>
        <v>NO</v>
      </c>
    </row>
    <row r="289" spans="1:96">
      <c r="A289" s="64"/>
      <c r="B289" s="15"/>
      <c r="C289" s="15"/>
      <c r="D289" s="15"/>
      <c r="E289" s="15"/>
      <c r="F289" s="15"/>
      <c r="G289" s="15"/>
      <c r="H289" s="65"/>
      <c r="I289" s="52" t="s">
        <v>17</v>
      </c>
      <c r="J289" s="54">
        <v>0.99338224673679298</v>
      </c>
      <c r="K289" s="54">
        <v>5.97683416109673E-3</v>
      </c>
      <c r="L289" s="54">
        <v>6.4091910210972703E-4</v>
      </c>
      <c r="M289" s="54">
        <v>0.30064112017678901</v>
      </c>
      <c r="N289" s="54">
        <v>0.108256280782606</v>
      </c>
      <c r="O289" s="54">
        <v>0.59110259904060303</v>
      </c>
      <c r="P289" s="54">
        <v>0.88103166243734898</v>
      </c>
      <c r="Q289" s="54">
        <v>2.59603497600088E-2</v>
      </c>
      <c r="R289" s="54">
        <v>9.3007987802641606E-2</v>
      </c>
      <c r="S289" s="54">
        <v>0.217233395392713</v>
      </c>
      <c r="T289" s="54">
        <v>0.475405490127432</v>
      </c>
      <c r="U289" s="54">
        <v>0.30736111447985398</v>
      </c>
      <c r="V289" s="54">
        <v>0.267185634418805</v>
      </c>
      <c r="W289" s="54">
        <v>1.8110772795294199E-2</v>
      </c>
      <c r="X289" s="54">
        <v>0.71470359278590001</v>
      </c>
      <c r="Y289" s="54">
        <v>0.94106094479101698</v>
      </c>
      <c r="Z289" s="54">
        <v>2.7991163695731201E-2</v>
      </c>
      <c r="AA289" s="54">
        <v>3.0947891513251499E-2</v>
      </c>
      <c r="AB289" s="54">
        <v>0.136339307903736</v>
      </c>
      <c r="AC289" s="54">
        <v>0.58827509566335201</v>
      </c>
      <c r="AD289" s="54">
        <v>0.27538559643291</v>
      </c>
      <c r="AE289" s="54">
        <v>0.80955130333426295</v>
      </c>
      <c r="AF289" s="54">
        <v>0.152174071775142</v>
      </c>
      <c r="AG289" s="317">
        <v>3.8274624890593599E-2</v>
      </c>
      <c r="AH289" s="220">
        <v>1.2230000000000001</v>
      </c>
      <c r="AI289" s="220">
        <v>3.2010000000000001</v>
      </c>
      <c r="AJ289" s="221">
        <v>5.8150000000000004</v>
      </c>
      <c r="AK289" s="210">
        <v>1.2669999999999999</v>
      </c>
      <c r="AL289" s="210">
        <v>3.1949999999999998</v>
      </c>
      <c r="AM289" s="210">
        <v>5.7969999999999997</v>
      </c>
      <c r="AN289" s="203"/>
      <c r="AO289" s="203"/>
      <c r="AP289" s="203"/>
      <c r="AQ289" s="203"/>
      <c r="AR289" s="203">
        <f t="shared" si="490"/>
        <v>0.98877272946999983</v>
      </c>
      <c r="AS289" s="203">
        <f t="shared" si="491"/>
        <v>1.2084999999999999</v>
      </c>
      <c r="AT289" s="203">
        <f t="shared" si="492"/>
        <v>1.4770555528699998</v>
      </c>
      <c r="AU289" s="203">
        <f t="shared" si="493"/>
        <v>2.2310181867759997</v>
      </c>
      <c r="AV289" s="203">
        <f t="shared" si="494"/>
        <v>2.7267999999999999</v>
      </c>
      <c r="AW289" s="203">
        <f t="shared" si="495"/>
        <v>3.3327555494959995</v>
      </c>
      <c r="AX289" s="203">
        <f t="shared" si="496"/>
        <v>4.7679545560499994</v>
      </c>
      <c r="AY289" s="203">
        <f t="shared" si="497"/>
        <v>5.8274999999999997</v>
      </c>
      <c r="AZ289" s="203">
        <f t="shared" si="498"/>
        <v>7.1224999870499994</v>
      </c>
      <c r="BB289" s="1" t="str">
        <f t="shared" si="446"/>
        <v>NA</v>
      </c>
      <c r="BC289" s="1" t="str">
        <f t="shared" si="447"/>
        <v>NA</v>
      </c>
      <c r="BD289" s="1" t="str">
        <f t="shared" si="448"/>
        <v>NP</v>
      </c>
      <c r="BE289" s="1" t="str">
        <f t="shared" si="449"/>
        <v>NO</v>
      </c>
      <c r="BF289" s="1" t="str">
        <f t="shared" si="450"/>
        <v>NO</v>
      </c>
      <c r="BG289" s="1" t="str">
        <f t="shared" si="451"/>
        <v>NO</v>
      </c>
      <c r="BH289" s="1" t="str">
        <f t="shared" si="499"/>
        <v>YES</v>
      </c>
      <c r="BJ289" s="1">
        <v>27</v>
      </c>
      <c r="BK289" s="1" t="str">
        <f t="shared" si="452"/>
        <v>NA</v>
      </c>
      <c r="BL289" s="1" t="str">
        <f t="shared" si="453"/>
        <v>NA</v>
      </c>
      <c r="BM289" s="1" t="str">
        <f t="shared" si="454"/>
        <v>NP</v>
      </c>
      <c r="BN289" s="1" t="str">
        <f t="shared" si="455"/>
        <v>NO</v>
      </c>
      <c r="BO289" s="1" t="str">
        <f t="shared" si="456"/>
        <v>NO</v>
      </c>
      <c r="BP289" s="1" t="str">
        <f t="shared" si="457"/>
        <v>NO</v>
      </c>
      <c r="BQ289" s="1" t="str">
        <f t="shared" si="458"/>
        <v>YES</v>
      </c>
      <c r="BS289" s="1" t="str">
        <f t="shared" si="459"/>
        <v>TN</v>
      </c>
      <c r="BT289" s="1" t="str">
        <f t="shared" si="460"/>
        <v>TN</v>
      </c>
      <c r="BU289" s="1" t="str">
        <f t="shared" si="461"/>
        <v>TP</v>
      </c>
      <c r="BV289" s="1" t="str">
        <f t="shared" si="462"/>
        <v>NO</v>
      </c>
      <c r="BW289" s="1" t="str">
        <f t="shared" si="463"/>
        <v>NO</v>
      </c>
      <c r="BX289" s="1" t="str">
        <f t="shared" si="464"/>
        <v>YES</v>
      </c>
      <c r="BY289" s="244" t="str">
        <f t="shared" si="465"/>
        <v>YES</v>
      </c>
      <c r="BZ289" s="244" t="str">
        <f t="shared" si="466"/>
        <v>NO</v>
      </c>
      <c r="CA289" s="244" t="str">
        <f t="shared" si="467"/>
        <v>NO</v>
      </c>
      <c r="CB289" s="244" t="str">
        <f t="shared" si="468"/>
        <v>NO</v>
      </c>
      <c r="CC289" s="244" t="str">
        <f t="shared" si="469"/>
        <v>NO</v>
      </c>
      <c r="CD289" s="244" t="str">
        <f t="shared" si="441"/>
        <v>NO</v>
      </c>
      <c r="CE289" s="1" t="str">
        <f t="shared" si="442"/>
        <v>NO</v>
      </c>
      <c r="CF289" s="1" t="str">
        <f t="shared" si="443"/>
        <v>NO</v>
      </c>
      <c r="CG289" s="1" t="str">
        <f t="shared" si="444"/>
        <v>NO</v>
      </c>
      <c r="CH289" s="1" t="str">
        <f t="shared" si="445"/>
        <v>NO</v>
      </c>
      <c r="CI289" s="244" t="str">
        <f t="shared" si="470"/>
        <v>NO</v>
      </c>
      <c r="CJ289" s="244" t="str">
        <f t="shared" si="471"/>
        <v>NO</v>
      </c>
      <c r="CK289" s="244" t="str">
        <f t="shared" si="472"/>
        <v>NO</v>
      </c>
      <c r="CL289" s="244" t="str">
        <f t="shared" si="473"/>
        <v>NO</v>
      </c>
      <c r="CM289" s="244" t="str">
        <f t="shared" si="474"/>
        <v>NO</v>
      </c>
      <c r="CN289" s="244" t="str">
        <f t="shared" si="475"/>
        <v>NO</v>
      </c>
      <c r="CO289" s="244" t="str">
        <f t="shared" si="476"/>
        <v>NO</v>
      </c>
      <c r="CP289" s="244" t="str">
        <f t="shared" si="477"/>
        <v>NO</v>
      </c>
      <c r="CQ289" s="244" t="str">
        <f t="shared" si="478"/>
        <v>NO</v>
      </c>
      <c r="CR289" s="244" t="str">
        <f t="shared" si="479"/>
        <v>NO</v>
      </c>
    </row>
    <row r="290" spans="1:96">
      <c r="A290" s="64"/>
      <c r="B290" s="15"/>
      <c r="C290" s="15"/>
      <c r="D290" s="15"/>
      <c r="E290" s="15"/>
      <c r="F290" s="15"/>
      <c r="G290" s="15"/>
      <c r="H290" s="65"/>
      <c r="I290" s="52" t="s">
        <v>18</v>
      </c>
      <c r="J290" s="54">
        <v>0.80865267913211902</v>
      </c>
      <c r="K290" s="54">
        <v>7.4046754700213796E-2</v>
      </c>
      <c r="L290" s="54">
        <v>0.117300566167666</v>
      </c>
      <c r="M290" s="54">
        <v>0.33765498606465999</v>
      </c>
      <c r="N290" s="54">
        <v>0.33072403405946299</v>
      </c>
      <c r="O290" s="54">
        <v>0.33162097987587602</v>
      </c>
      <c r="P290" s="54">
        <v>0.67501906500624698</v>
      </c>
      <c r="Q290" s="54">
        <v>9.6958211933018901E-2</v>
      </c>
      <c r="R290" s="54">
        <v>0.22802272306073301</v>
      </c>
      <c r="S290" s="54">
        <v>0.51235696513571405</v>
      </c>
      <c r="T290" s="54">
        <v>0.46598021847208998</v>
      </c>
      <c r="U290" s="54">
        <v>2.1662816392194299E-2</v>
      </c>
      <c r="V290" s="54">
        <v>0.15961288303099599</v>
      </c>
      <c r="W290" s="54">
        <v>0.79146104268095696</v>
      </c>
      <c r="X290" s="54">
        <v>4.8926074288045802E-2</v>
      </c>
      <c r="Y290" s="54">
        <v>7.8357233987306901E-2</v>
      </c>
      <c r="Z290" s="54">
        <v>0.50228535560434195</v>
      </c>
      <c r="AA290" s="54">
        <v>0.41935741040835001</v>
      </c>
      <c r="AB290" s="54">
        <v>6.7545766522927903E-2</v>
      </c>
      <c r="AC290" s="54">
        <v>0.53064710762386702</v>
      </c>
      <c r="AD290" s="54">
        <v>0.40180712585320399</v>
      </c>
      <c r="AE290" s="54">
        <v>0.95032644682725997</v>
      </c>
      <c r="AF290" s="54">
        <v>3.14219276394345E-3</v>
      </c>
      <c r="AG290" s="317">
        <v>4.6531360408795602E-2</v>
      </c>
      <c r="AH290" s="220">
        <v>1.1839999999999999</v>
      </c>
      <c r="AI290" s="220">
        <v>3.1619999999999999</v>
      </c>
      <c r="AJ290" s="221">
        <v>6.0369999999999999</v>
      </c>
      <c r="AK290" s="210">
        <v>1.248</v>
      </c>
      <c r="AL290" s="210">
        <v>3.194</v>
      </c>
      <c r="AM290" s="210">
        <v>6.0190000000000001</v>
      </c>
      <c r="AN290" s="203"/>
      <c r="AO290" s="203"/>
      <c r="AP290" s="203"/>
      <c r="AQ290" s="203"/>
      <c r="AR290" s="203">
        <f t="shared" si="490"/>
        <v>0.98877272946999983</v>
      </c>
      <c r="AS290" s="203">
        <f t="shared" si="491"/>
        <v>1.2084999999999999</v>
      </c>
      <c r="AT290" s="203">
        <f t="shared" si="492"/>
        <v>1.4770555528699998</v>
      </c>
      <c r="AU290" s="203">
        <f t="shared" si="493"/>
        <v>2.2310181867759997</v>
      </c>
      <c r="AV290" s="203">
        <f t="shared" si="494"/>
        <v>2.7267999999999999</v>
      </c>
      <c r="AW290" s="203">
        <f t="shared" si="495"/>
        <v>3.3327555494959995</v>
      </c>
      <c r="AX290" s="203">
        <f t="shared" si="496"/>
        <v>4.7679545560499994</v>
      </c>
      <c r="AY290" s="203">
        <f t="shared" si="497"/>
        <v>5.8274999999999997</v>
      </c>
      <c r="AZ290" s="203">
        <f t="shared" si="498"/>
        <v>7.1224999870499994</v>
      </c>
      <c r="BB290" s="1" t="str">
        <f t="shared" si="446"/>
        <v>NP</v>
      </c>
      <c r="BC290" s="1" t="str">
        <f t="shared" si="447"/>
        <v>NA</v>
      </c>
      <c r="BD290" s="1" t="str">
        <f t="shared" si="448"/>
        <v>NA</v>
      </c>
      <c r="BE290" s="1" t="str">
        <f t="shared" si="449"/>
        <v>NO</v>
      </c>
      <c r="BF290" s="1" t="str">
        <f t="shared" si="450"/>
        <v>NO</v>
      </c>
      <c r="BG290" s="1" t="str">
        <f t="shared" si="451"/>
        <v>NO</v>
      </c>
      <c r="BH290" s="1" t="str">
        <f t="shared" si="499"/>
        <v>YES</v>
      </c>
      <c r="BJ290" s="1">
        <v>17</v>
      </c>
      <c r="BK290" s="1" t="str">
        <f t="shared" si="452"/>
        <v>NA</v>
      </c>
      <c r="BL290" s="1" t="str">
        <f t="shared" si="453"/>
        <v>NA</v>
      </c>
      <c r="BM290" s="1" t="str">
        <f t="shared" si="454"/>
        <v>NA</v>
      </c>
      <c r="BN290" s="1" t="str">
        <f t="shared" si="455"/>
        <v>NO</v>
      </c>
      <c r="BO290" s="1" t="str">
        <f t="shared" si="456"/>
        <v>NO</v>
      </c>
      <c r="BP290" s="1" t="str">
        <f t="shared" si="457"/>
        <v>NO</v>
      </c>
      <c r="BQ290" s="1" t="str">
        <f t="shared" si="458"/>
        <v>YES</v>
      </c>
      <c r="BS290" s="1" t="str">
        <f t="shared" si="459"/>
        <v>FP</v>
      </c>
      <c r="BT290" s="1" t="str">
        <f t="shared" si="460"/>
        <v>TN</v>
      </c>
      <c r="BU290" s="1" t="str">
        <f t="shared" si="461"/>
        <v>TN</v>
      </c>
      <c r="BV290" s="1" t="str">
        <f t="shared" si="462"/>
        <v>NO</v>
      </c>
      <c r="BW290" s="1" t="str">
        <f t="shared" si="463"/>
        <v>NO</v>
      </c>
      <c r="BX290" s="1" t="str">
        <f t="shared" si="464"/>
        <v>NO</v>
      </c>
      <c r="BY290" s="244" t="str">
        <f t="shared" si="465"/>
        <v>YES</v>
      </c>
      <c r="BZ290" s="244" t="str">
        <f t="shared" si="466"/>
        <v>NO</v>
      </c>
      <c r="CA290" s="244" t="str">
        <f t="shared" si="467"/>
        <v>NO</v>
      </c>
      <c r="CB290" s="244" t="str">
        <f t="shared" si="468"/>
        <v>NO</v>
      </c>
      <c r="CC290" s="244" t="str">
        <f t="shared" si="469"/>
        <v>NO</v>
      </c>
      <c r="CD290" s="244" t="str">
        <f t="shared" si="441"/>
        <v>YES</v>
      </c>
      <c r="CE290" s="1" t="str">
        <f t="shared" si="442"/>
        <v>NO</v>
      </c>
      <c r="CF290" s="1" t="str">
        <f t="shared" si="443"/>
        <v>NO</v>
      </c>
      <c r="CG290" s="1" t="str">
        <f t="shared" si="444"/>
        <v>NO</v>
      </c>
      <c r="CH290" s="1" t="str">
        <f t="shared" si="445"/>
        <v>YES</v>
      </c>
      <c r="CI290" s="244" t="str">
        <f t="shared" si="470"/>
        <v>NO</v>
      </c>
      <c r="CJ290" s="244" t="str">
        <f t="shared" si="471"/>
        <v>NO</v>
      </c>
      <c r="CK290" s="244" t="str">
        <f t="shared" si="472"/>
        <v>NO</v>
      </c>
      <c r="CL290" s="244" t="str">
        <f t="shared" si="473"/>
        <v>NO</v>
      </c>
      <c r="CM290" s="244" t="str">
        <f t="shared" si="474"/>
        <v>NO</v>
      </c>
      <c r="CN290" s="244" t="str">
        <f t="shared" si="475"/>
        <v>YES</v>
      </c>
      <c r="CO290" s="244" t="str">
        <f t="shared" si="476"/>
        <v>NO</v>
      </c>
      <c r="CP290" s="244" t="str">
        <f t="shared" si="477"/>
        <v>NO</v>
      </c>
      <c r="CQ290" s="244" t="str">
        <f t="shared" si="478"/>
        <v>NO</v>
      </c>
      <c r="CR290" s="244" t="str">
        <f t="shared" si="479"/>
        <v>YES</v>
      </c>
    </row>
    <row r="291" spans="1:96">
      <c r="A291" s="64"/>
      <c r="B291" s="15"/>
      <c r="C291" s="15"/>
      <c r="D291" s="15"/>
      <c r="E291" s="15"/>
      <c r="F291" s="15"/>
      <c r="G291" s="15"/>
      <c r="H291" s="65"/>
      <c r="I291" s="52" t="s">
        <v>19</v>
      </c>
      <c r="J291" s="54">
        <v>0.72549376676680999</v>
      </c>
      <c r="K291" s="54">
        <v>8.5825163585283304E-2</v>
      </c>
      <c r="L291" s="54">
        <v>0.18868106964790499</v>
      </c>
      <c r="M291" s="54">
        <v>0.24009827657889199</v>
      </c>
      <c r="N291" s="54">
        <v>2.93190948404984E-2</v>
      </c>
      <c r="O291" s="54">
        <v>0.73058262858060896</v>
      </c>
      <c r="P291" s="54">
        <v>0.78240579327986004</v>
      </c>
      <c r="Q291" s="54">
        <v>0.11564323411671699</v>
      </c>
      <c r="R291" s="54">
        <v>0.10195097260342199</v>
      </c>
      <c r="S291" s="54">
        <v>0.83725459995692697</v>
      </c>
      <c r="T291" s="54">
        <v>6.4980925806102902E-2</v>
      </c>
      <c r="U291" s="54">
        <v>9.7764474236969504E-2</v>
      </c>
      <c r="V291" s="54">
        <v>7.1058678839606801E-2</v>
      </c>
      <c r="W291" s="54">
        <v>0.73251337009043005</v>
      </c>
      <c r="X291" s="54">
        <v>0.196427951069962</v>
      </c>
      <c r="Y291" s="54">
        <v>0.19942888339687101</v>
      </c>
      <c r="Z291" s="54">
        <v>0.65192653064763095</v>
      </c>
      <c r="AA291" s="54">
        <v>0.14864458595549701</v>
      </c>
      <c r="AB291" s="54">
        <v>0.51729266163868204</v>
      </c>
      <c r="AC291" s="54">
        <v>9.8144575219651503E-2</v>
      </c>
      <c r="AD291" s="54">
        <v>0.38456276314166599</v>
      </c>
      <c r="AE291" s="54">
        <v>0.57814311212411096</v>
      </c>
      <c r="AF291" s="54">
        <v>0.35797686072775298</v>
      </c>
      <c r="AG291" s="317">
        <v>6.3880027148135399E-2</v>
      </c>
      <c r="AH291" s="220">
        <v>1.345</v>
      </c>
      <c r="AI291" s="220">
        <v>3.1509999999999998</v>
      </c>
      <c r="AJ291" s="221">
        <v>6.2649999999999997</v>
      </c>
      <c r="AK291" s="210">
        <v>1.3620000000000001</v>
      </c>
      <c r="AL291" s="210">
        <v>3.2559999999999998</v>
      </c>
      <c r="AM291" s="210">
        <v>6.2779999999999996</v>
      </c>
      <c r="AN291" s="203"/>
      <c r="AO291" s="203"/>
      <c r="AP291" s="203"/>
      <c r="AQ291" s="203"/>
      <c r="AR291" s="203">
        <f t="shared" si="490"/>
        <v>0.98877272946999983</v>
      </c>
      <c r="AS291" s="203">
        <f t="shared" si="491"/>
        <v>1.2084999999999999</v>
      </c>
      <c r="AT291" s="203">
        <f t="shared" si="492"/>
        <v>1.4770555528699998</v>
      </c>
      <c r="AU291" s="203">
        <f t="shared" si="493"/>
        <v>2.2310181867759997</v>
      </c>
      <c r="AV291" s="203">
        <f t="shared" si="494"/>
        <v>2.7267999999999999</v>
      </c>
      <c r="AW291" s="203">
        <f t="shared" si="495"/>
        <v>3.3327555494959995</v>
      </c>
      <c r="AX291" s="203">
        <f t="shared" si="496"/>
        <v>4.7679545560499994</v>
      </c>
      <c r="AY291" s="203">
        <f t="shared" si="497"/>
        <v>5.8274999999999997</v>
      </c>
      <c r="AZ291" s="203">
        <f t="shared" si="498"/>
        <v>7.1224999870499994</v>
      </c>
      <c r="BB291" s="1" t="str">
        <f t="shared" si="446"/>
        <v>NA</v>
      </c>
      <c r="BC291" s="1" t="str">
        <f t="shared" si="447"/>
        <v>NA</v>
      </c>
      <c r="BD291" s="1" t="str">
        <f t="shared" si="448"/>
        <v>NA</v>
      </c>
      <c r="BE291" s="1" t="str">
        <f t="shared" si="449"/>
        <v>NO</v>
      </c>
      <c r="BF291" s="1" t="str">
        <f t="shared" si="450"/>
        <v>NO</v>
      </c>
      <c r="BG291" s="1" t="str">
        <f t="shared" si="451"/>
        <v>NO</v>
      </c>
      <c r="BH291" s="1" t="str">
        <f t="shared" si="499"/>
        <v>YES</v>
      </c>
      <c r="BJ291" s="1">
        <v>49</v>
      </c>
      <c r="BK291" s="1" t="str">
        <f t="shared" si="452"/>
        <v>NA</v>
      </c>
      <c r="BL291" s="1" t="str">
        <f t="shared" si="453"/>
        <v>NA</v>
      </c>
      <c r="BM291" s="1" t="str">
        <f t="shared" si="454"/>
        <v>NA</v>
      </c>
      <c r="BN291" s="1" t="str">
        <f t="shared" si="455"/>
        <v>NO</v>
      </c>
      <c r="BO291" s="1" t="str">
        <f t="shared" si="456"/>
        <v>NO</v>
      </c>
      <c r="BP291" s="1" t="str">
        <f t="shared" si="457"/>
        <v>NO</v>
      </c>
      <c r="BQ291" s="1" t="str">
        <f t="shared" si="458"/>
        <v>YES</v>
      </c>
      <c r="BS291" s="1" t="str">
        <f t="shared" si="459"/>
        <v>TN</v>
      </c>
      <c r="BT291" s="1" t="str">
        <f t="shared" si="460"/>
        <v>TN</v>
      </c>
      <c r="BU291" s="1" t="str">
        <f t="shared" si="461"/>
        <v>TN</v>
      </c>
      <c r="BV291" s="1" t="str">
        <f t="shared" si="462"/>
        <v>NO</v>
      </c>
      <c r="BW291" s="1" t="str">
        <f t="shared" si="463"/>
        <v>NO</v>
      </c>
      <c r="BX291" s="1" t="str">
        <f t="shared" si="464"/>
        <v>NO</v>
      </c>
      <c r="BY291" s="244" t="str">
        <f t="shared" si="465"/>
        <v>YES</v>
      </c>
      <c r="BZ291" s="244" t="str">
        <f t="shared" si="466"/>
        <v>NO</v>
      </c>
      <c r="CA291" s="244" t="str">
        <f t="shared" si="467"/>
        <v>NO</v>
      </c>
      <c r="CB291" s="244" t="str">
        <f t="shared" si="468"/>
        <v>NO</v>
      </c>
      <c r="CC291" s="244" t="str">
        <f t="shared" si="469"/>
        <v>NO</v>
      </c>
      <c r="CD291" s="244" t="str">
        <f t="shared" si="441"/>
        <v>NO</v>
      </c>
      <c r="CE291" s="1" t="str">
        <f t="shared" si="442"/>
        <v>NO</v>
      </c>
      <c r="CF291" s="1" t="str">
        <f t="shared" si="443"/>
        <v>NO</v>
      </c>
      <c r="CG291" s="1" t="str">
        <f t="shared" si="444"/>
        <v>NO</v>
      </c>
      <c r="CH291" s="1" t="str">
        <f t="shared" si="445"/>
        <v>NO</v>
      </c>
      <c r="CI291" s="244" t="str">
        <f t="shared" si="470"/>
        <v>NO</v>
      </c>
      <c r="CJ291" s="244" t="str">
        <f t="shared" si="471"/>
        <v>NO</v>
      </c>
      <c r="CK291" s="244" t="str">
        <f t="shared" si="472"/>
        <v>NO</v>
      </c>
      <c r="CL291" s="244" t="str">
        <f t="shared" si="473"/>
        <v>NO</v>
      </c>
      <c r="CM291" s="244" t="str">
        <f t="shared" si="474"/>
        <v>NO</v>
      </c>
      <c r="CN291" s="244" t="str">
        <f t="shared" si="475"/>
        <v>NO</v>
      </c>
      <c r="CO291" s="244" t="str">
        <f t="shared" si="476"/>
        <v>NO</v>
      </c>
      <c r="CP291" s="244" t="str">
        <f t="shared" si="477"/>
        <v>NO</v>
      </c>
      <c r="CQ291" s="244" t="str">
        <f t="shared" si="478"/>
        <v>NO</v>
      </c>
      <c r="CR291" s="244" t="str">
        <f t="shared" si="479"/>
        <v>NO</v>
      </c>
    </row>
    <row r="292" spans="1:96">
      <c r="A292" s="64"/>
      <c r="B292" s="15"/>
      <c r="C292" s="15"/>
      <c r="D292" s="15"/>
      <c r="E292" s="15"/>
      <c r="F292" s="15"/>
      <c r="G292" s="15"/>
      <c r="H292" s="65"/>
      <c r="I292" s="52" t="s">
        <v>42</v>
      </c>
      <c r="J292" s="54">
        <v>0.66101685355640005</v>
      </c>
      <c r="K292" s="54">
        <v>0.23666950102644899</v>
      </c>
      <c r="L292" s="54">
        <v>0.102313645417149</v>
      </c>
      <c r="M292" s="54">
        <v>0.176697394090988</v>
      </c>
      <c r="N292" s="54">
        <v>0.30337631380936803</v>
      </c>
      <c r="O292" s="54">
        <v>0.51992629209964303</v>
      </c>
      <c r="P292" s="54">
        <v>0.99246502615605703</v>
      </c>
      <c r="Q292" s="54">
        <v>1.98540779688616E-4</v>
      </c>
      <c r="R292" s="54">
        <v>7.3364330642541296E-3</v>
      </c>
      <c r="S292" s="54">
        <v>0.22574779419396401</v>
      </c>
      <c r="T292" s="54">
        <v>0.432988075418622</v>
      </c>
      <c r="U292" s="54">
        <v>0.34126413038741299</v>
      </c>
      <c r="V292" s="54">
        <v>0.140624875912606</v>
      </c>
      <c r="W292" s="54">
        <v>0.802886764873456</v>
      </c>
      <c r="X292" s="54">
        <v>5.6488359213936801E-2</v>
      </c>
      <c r="Y292" s="54">
        <v>0.218634659574583</v>
      </c>
      <c r="Z292" s="54">
        <v>0.74329698310976</v>
      </c>
      <c r="AA292" s="54">
        <v>3.8068357315655603E-2</v>
      </c>
      <c r="AB292" s="54">
        <v>0.81641933563870706</v>
      </c>
      <c r="AC292" s="54">
        <v>5.6328680104734602E-2</v>
      </c>
      <c r="AD292" s="54">
        <v>0.12725198425655701</v>
      </c>
      <c r="AE292" s="54">
        <v>0.92729063286514701</v>
      </c>
      <c r="AF292" s="54">
        <v>3.4881759365591902E-2</v>
      </c>
      <c r="AG292" s="317">
        <v>3.7827607769260099E-2</v>
      </c>
      <c r="AH292" s="220">
        <v>1.6950000000000001</v>
      </c>
      <c r="AI292" s="220">
        <v>2.8889999999999998</v>
      </c>
      <c r="AJ292" s="221">
        <v>6.1870000000000003</v>
      </c>
      <c r="AK292" s="210">
        <v>1.6180000000000001</v>
      </c>
      <c r="AL292" s="210">
        <v>2.8479999999999999</v>
      </c>
      <c r="AM292" s="210">
        <v>6.2229999999999999</v>
      </c>
      <c r="AN292" s="203"/>
      <c r="AO292" s="203"/>
      <c r="AP292" s="203"/>
      <c r="AQ292" s="203"/>
      <c r="AR292" s="203">
        <f t="shared" si="490"/>
        <v>0.98877272946999983</v>
      </c>
      <c r="AS292" s="203">
        <f t="shared" si="491"/>
        <v>1.2084999999999999</v>
      </c>
      <c r="AT292" s="203">
        <f t="shared" si="492"/>
        <v>1.4770555528699998</v>
      </c>
      <c r="AU292" s="203">
        <f t="shared" si="493"/>
        <v>2.2310181867759997</v>
      </c>
      <c r="AV292" s="203">
        <f t="shared" si="494"/>
        <v>2.7267999999999999</v>
      </c>
      <c r="AW292" s="203">
        <f t="shared" si="495"/>
        <v>3.3327555494959995</v>
      </c>
      <c r="AX292" s="203">
        <f t="shared" si="496"/>
        <v>4.7679545560499994</v>
      </c>
      <c r="AY292" s="203">
        <f t="shared" si="497"/>
        <v>5.8274999999999997</v>
      </c>
      <c r="AZ292" s="203">
        <f t="shared" si="498"/>
        <v>7.1224999870499994</v>
      </c>
      <c r="BB292" s="1" t="str">
        <f t="shared" si="446"/>
        <v>P</v>
      </c>
      <c r="BC292" s="1" t="str">
        <f t="shared" si="447"/>
        <v>NA</v>
      </c>
      <c r="BD292" s="1" t="str">
        <f t="shared" si="448"/>
        <v>NA</v>
      </c>
      <c r="BE292" s="1" t="str">
        <f t="shared" si="449"/>
        <v>NO</v>
      </c>
      <c r="BF292" s="1" t="str">
        <f t="shared" si="450"/>
        <v>NO</v>
      </c>
      <c r="BG292" s="1" t="str">
        <f t="shared" si="451"/>
        <v>NO</v>
      </c>
      <c r="BH292" s="1" t="str">
        <f t="shared" si="499"/>
        <v>NO</v>
      </c>
      <c r="BJ292" s="1">
        <v>12</v>
      </c>
      <c r="BK292" s="1" t="str">
        <f t="shared" si="452"/>
        <v>P</v>
      </c>
      <c r="BL292" s="1" t="str">
        <f t="shared" si="453"/>
        <v>NA</v>
      </c>
      <c r="BM292" s="1" t="str">
        <f t="shared" si="454"/>
        <v>NA</v>
      </c>
      <c r="BN292" s="1" t="str">
        <f t="shared" si="455"/>
        <v>NO</v>
      </c>
      <c r="BO292" s="1" t="str">
        <f t="shared" si="456"/>
        <v>NO</v>
      </c>
      <c r="BP292" s="1" t="str">
        <f t="shared" si="457"/>
        <v>NO</v>
      </c>
      <c r="BQ292" s="1" t="str">
        <f t="shared" si="458"/>
        <v>NO</v>
      </c>
      <c r="BS292" s="1" t="str">
        <f t="shared" si="459"/>
        <v>TN</v>
      </c>
      <c r="BT292" s="1" t="str">
        <f t="shared" si="460"/>
        <v>TN</v>
      </c>
      <c r="BU292" s="1" t="str">
        <f t="shared" si="461"/>
        <v>TN</v>
      </c>
      <c r="BV292" s="1" t="str">
        <f t="shared" si="462"/>
        <v>NO</v>
      </c>
      <c r="BW292" s="1" t="str">
        <f t="shared" si="463"/>
        <v>NO</v>
      </c>
      <c r="BX292" s="1" t="str">
        <f t="shared" si="464"/>
        <v>NO</v>
      </c>
      <c r="BY292" s="244" t="str">
        <f t="shared" si="465"/>
        <v>YES</v>
      </c>
      <c r="BZ292" s="244" t="str">
        <f t="shared" si="466"/>
        <v>NO</v>
      </c>
      <c r="CA292" s="244" t="str">
        <f t="shared" si="467"/>
        <v>NO</v>
      </c>
      <c r="CB292" s="244" t="str">
        <f t="shared" si="468"/>
        <v>NO</v>
      </c>
      <c r="CC292" s="244" t="str">
        <f t="shared" si="469"/>
        <v>NO</v>
      </c>
      <c r="CD292" s="244" t="str">
        <f t="shared" si="441"/>
        <v>NO</v>
      </c>
      <c r="CE292" s="1" t="str">
        <f t="shared" si="442"/>
        <v>NO</v>
      </c>
      <c r="CF292" s="1" t="str">
        <f t="shared" si="443"/>
        <v>NO</v>
      </c>
      <c r="CG292" s="1" t="str">
        <f t="shared" si="444"/>
        <v>NO</v>
      </c>
      <c r="CH292" s="1" t="str">
        <f t="shared" si="445"/>
        <v>NO</v>
      </c>
      <c r="CI292" s="244" t="str">
        <f t="shared" si="470"/>
        <v>NO</v>
      </c>
      <c r="CJ292" s="244" t="str">
        <f t="shared" si="471"/>
        <v>NO</v>
      </c>
      <c r="CK292" s="244" t="str">
        <f t="shared" si="472"/>
        <v>NO</v>
      </c>
      <c r="CL292" s="244" t="str">
        <f t="shared" si="473"/>
        <v>NO</v>
      </c>
      <c r="CM292" s="244" t="str">
        <f t="shared" si="474"/>
        <v>NO</v>
      </c>
      <c r="CN292" s="244" t="str">
        <f t="shared" si="475"/>
        <v>NO</v>
      </c>
      <c r="CO292" s="244" t="str">
        <f t="shared" si="476"/>
        <v>NO</v>
      </c>
      <c r="CP292" s="244" t="str">
        <f t="shared" si="477"/>
        <v>NO</v>
      </c>
      <c r="CQ292" s="244" t="str">
        <f t="shared" si="478"/>
        <v>NO</v>
      </c>
      <c r="CR292" s="244" t="str">
        <f t="shared" si="479"/>
        <v>NO</v>
      </c>
    </row>
    <row r="293" spans="1:96">
      <c r="A293" s="64"/>
      <c r="B293" s="15"/>
      <c r="C293" s="15"/>
      <c r="D293" s="15"/>
      <c r="E293" s="15"/>
      <c r="F293" s="15"/>
      <c r="G293" s="15"/>
      <c r="H293" s="65"/>
      <c r="I293" s="52" t="s">
        <v>43</v>
      </c>
      <c r="J293" s="54">
        <v>0.76056020676192904</v>
      </c>
      <c r="K293" s="54">
        <v>6.0850220222550003E-2</v>
      </c>
      <c r="L293" s="54">
        <v>0.17858957301552</v>
      </c>
      <c r="M293" s="54">
        <v>8.8319262366461704E-2</v>
      </c>
      <c r="N293" s="54">
        <v>0.42194981921274199</v>
      </c>
      <c r="O293" s="54">
        <v>0.48973091842079602</v>
      </c>
      <c r="P293" s="54">
        <v>0.52500815908208398</v>
      </c>
      <c r="Q293" s="54">
        <v>0.43626956087852198</v>
      </c>
      <c r="R293" s="54">
        <v>3.8722280039393098E-2</v>
      </c>
      <c r="S293" s="54">
        <v>0.91975074498239695</v>
      </c>
      <c r="T293" s="54">
        <v>3.7291355650343597E-2</v>
      </c>
      <c r="U293" s="54">
        <v>4.2957899367258599E-2</v>
      </c>
      <c r="V293" s="54">
        <v>0.15463275559346101</v>
      </c>
      <c r="W293" s="54">
        <v>0.25141052565585598</v>
      </c>
      <c r="X293" s="54">
        <v>0.59395671875068101</v>
      </c>
      <c r="Y293" s="54">
        <v>0.59552563596505403</v>
      </c>
      <c r="Z293" s="54">
        <v>0.375687939890617</v>
      </c>
      <c r="AA293" s="54">
        <v>2.8786424144327898E-2</v>
      </c>
      <c r="AB293" s="54">
        <v>6.7783619683264296E-2</v>
      </c>
      <c r="AC293" s="54">
        <v>0.27199480793410102</v>
      </c>
      <c r="AD293" s="54">
        <v>0.66022157238263401</v>
      </c>
      <c r="AE293" s="54">
        <v>0.84439782987249801</v>
      </c>
      <c r="AF293" s="54">
        <v>9.4390046334670297E-2</v>
      </c>
      <c r="AG293" s="317">
        <v>6.1212123792831398E-2</v>
      </c>
      <c r="AH293" s="220">
        <v>1.1020000000000001</v>
      </c>
      <c r="AI293" s="220">
        <v>3.395</v>
      </c>
      <c r="AJ293" s="221">
        <v>6.569</v>
      </c>
      <c r="AK293" s="210">
        <v>1.097</v>
      </c>
      <c r="AL293" s="210">
        <v>3.3620000000000001</v>
      </c>
      <c r="AM293" s="210">
        <v>6.4989999999999997</v>
      </c>
      <c r="AN293" s="203"/>
      <c r="AO293" s="203"/>
      <c r="AP293" s="203"/>
      <c r="AQ293" s="203"/>
      <c r="AR293" s="203">
        <f t="shared" si="490"/>
        <v>0.98877272946999983</v>
      </c>
      <c r="AS293" s="203">
        <f t="shared" si="491"/>
        <v>1.2084999999999999</v>
      </c>
      <c r="AT293" s="203">
        <f t="shared" si="492"/>
        <v>1.4770555528699998</v>
      </c>
      <c r="AU293" s="203">
        <f t="shared" si="493"/>
        <v>2.2310181867759997</v>
      </c>
      <c r="AV293" s="203">
        <f t="shared" si="494"/>
        <v>2.7267999999999999</v>
      </c>
      <c r="AW293" s="203">
        <f t="shared" si="495"/>
        <v>3.3327555494959995</v>
      </c>
      <c r="AX293" s="203">
        <f t="shared" si="496"/>
        <v>4.7679545560499994</v>
      </c>
      <c r="AY293" s="203">
        <f t="shared" si="497"/>
        <v>5.8274999999999997</v>
      </c>
      <c r="AZ293" s="203">
        <f t="shared" si="498"/>
        <v>7.1224999870499994</v>
      </c>
      <c r="BB293" s="1" t="str">
        <f t="shared" si="446"/>
        <v>NP</v>
      </c>
      <c r="BC293" s="1" t="str">
        <f t="shared" si="447"/>
        <v>P</v>
      </c>
      <c r="BD293" s="1" t="str">
        <f t="shared" si="448"/>
        <v>NA</v>
      </c>
      <c r="BE293" s="1" t="str">
        <f t="shared" si="449"/>
        <v>NO</v>
      </c>
      <c r="BF293" s="1" t="str">
        <f t="shared" si="450"/>
        <v>NO</v>
      </c>
      <c r="BG293" s="1" t="str">
        <f t="shared" si="451"/>
        <v>NO</v>
      </c>
      <c r="BH293" s="1" t="str">
        <f t="shared" si="499"/>
        <v>NO</v>
      </c>
      <c r="BJ293" s="1">
        <v>628</v>
      </c>
      <c r="BK293" s="1" t="str">
        <f t="shared" si="452"/>
        <v>NP</v>
      </c>
      <c r="BL293" s="1" t="str">
        <f t="shared" si="453"/>
        <v>P</v>
      </c>
      <c r="BM293" s="1" t="str">
        <f t="shared" si="454"/>
        <v>NA</v>
      </c>
      <c r="BN293" s="1" t="str">
        <f t="shared" si="455"/>
        <v>NO</v>
      </c>
      <c r="BO293" s="1" t="str">
        <f t="shared" si="456"/>
        <v>NO</v>
      </c>
      <c r="BP293" s="1" t="str">
        <f t="shared" si="457"/>
        <v>NO</v>
      </c>
      <c r="BQ293" s="1" t="str">
        <f t="shared" si="458"/>
        <v>NO</v>
      </c>
      <c r="BS293" s="1" t="str">
        <f t="shared" si="459"/>
        <v>TP</v>
      </c>
      <c r="BT293" s="1" t="str">
        <f t="shared" si="460"/>
        <v>TN</v>
      </c>
      <c r="BU293" s="1" t="str">
        <f t="shared" si="461"/>
        <v>TN</v>
      </c>
      <c r="BV293" s="1" t="str">
        <f t="shared" si="462"/>
        <v>NO</v>
      </c>
      <c r="BW293" s="1" t="str">
        <f t="shared" si="463"/>
        <v>NO</v>
      </c>
      <c r="BX293" s="1" t="str">
        <f t="shared" si="464"/>
        <v>YES</v>
      </c>
      <c r="BY293" s="244" t="str">
        <f t="shared" si="465"/>
        <v>YES</v>
      </c>
      <c r="BZ293" s="244" t="str">
        <f t="shared" si="466"/>
        <v>NO</v>
      </c>
      <c r="CA293" s="244" t="str">
        <f t="shared" si="467"/>
        <v>NO</v>
      </c>
      <c r="CB293" s="244" t="str">
        <f t="shared" si="468"/>
        <v>NO</v>
      </c>
      <c r="CC293" s="244" t="str">
        <f t="shared" si="469"/>
        <v>NO</v>
      </c>
      <c r="CD293" s="244" t="str">
        <f t="shared" si="441"/>
        <v>NO</v>
      </c>
      <c r="CE293" s="1" t="str">
        <f t="shared" si="442"/>
        <v>NO</v>
      </c>
      <c r="CF293" s="1" t="str">
        <f t="shared" si="443"/>
        <v>NO</v>
      </c>
      <c r="CG293" s="1" t="str">
        <f t="shared" si="444"/>
        <v>NO</v>
      </c>
      <c r="CH293" s="1" t="str">
        <f t="shared" si="445"/>
        <v>NO</v>
      </c>
      <c r="CI293" s="244" t="str">
        <f t="shared" si="470"/>
        <v>NO</v>
      </c>
      <c r="CJ293" s="244" t="str">
        <f t="shared" si="471"/>
        <v>NO</v>
      </c>
      <c r="CK293" s="244" t="str">
        <f t="shared" si="472"/>
        <v>NO</v>
      </c>
      <c r="CL293" s="244" t="str">
        <f t="shared" si="473"/>
        <v>NO</v>
      </c>
      <c r="CM293" s="244" t="str">
        <f t="shared" si="474"/>
        <v>NO</v>
      </c>
      <c r="CN293" s="244" t="str">
        <f t="shared" si="475"/>
        <v>NO</v>
      </c>
      <c r="CO293" s="244" t="str">
        <f t="shared" si="476"/>
        <v>NO</v>
      </c>
      <c r="CP293" s="244" t="str">
        <f t="shared" si="477"/>
        <v>NO</v>
      </c>
      <c r="CQ293" s="244" t="str">
        <f t="shared" si="478"/>
        <v>NO</v>
      </c>
      <c r="CR293" s="244" t="str">
        <f t="shared" si="479"/>
        <v>NO</v>
      </c>
    </row>
    <row r="294" spans="1:96">
      <c r="A294" s="64"/>
      <c r="B294" s="15"/>
      <c r="C294" s="15"/>
      <c r="D294" s="15"/>
      <c r="E294" s="15"/>
      <c r="F294" s="15"/>
      <c r="G294" s="15"/>
      <c r="H294" s="65"/>
      <c r="I294" s="52" t="s">
        <v>45</v>
      </c>
      <c r="J294" s="54">
        <v>0.86428947515924603</v>
      </c>
      <c r="K294" s="54">
        <v>1.4060301550051E-2</v>
      </c>
      <c r="L294" s="54">
        <v>0.12165022329070201</v>
      </c>
      <c r="M294" s="54">
        <v>0.94138652779458698</v>
      </c>
      <c r="N294" s="54">
        <v>4.7423453259396599E-2</v>
      </c>
      <c r="O294" s="54">
        <v>1.11900189460155E-2</v>
      </c>
      <c r="P294" s="54">
        <v>0.83857054967227995</v>
      </c>
      <c r="Q294" s="54">
        <v>7.0819274644704902E-2</v>
      </c>
      <c r="R294" s="54">
        <v>9.0610175683014604E-2</v>
      </c>
      <c r="S294" s="54">
        <v>0.989925734549299</v>
      </c>
      <c r="T294" s="54">
        <v>8.74554787435477E-4</v>
      </c>
      <c r="U294" s="54">
        <v>9.1997106632648595E-3</v>
      </c>
      <c r="V294" s="54">
        <v>0.29245432052221298</v>
      </c>
      <c r="W294" s="54">
        <v>0.16753620303924799</v>
      </c>
      <c r="X294" s="54">
        <v>0.54000947643853703</v>
      </c>
      <c r="Y294" s="54">
        <v>0.989956006427129</v>
      </c>
      <c r="Z294" s="54">
        <v>8.5729364924210794E-3</v>
      </c>
      <c r="AA294" s="54">
        <v>1.47105708044947E-3</v>
      </c>
      <c r="AB294" s="54">
        <v>4.6988693368292797E-2</v>
      </c>
      <c r="AC294" s="54">
        <v>8.7549306014160402E-2</v>
      </c>
      <c r="AD294" s="54">
        <v>0.86546200061754597</v>
      </c>
      <c r="AE294" s="54">
        <v>0.73295947128468797</v>
      </c>
      <c r="AF294" s="54">
        <v>0.22614271950318601</v>
      </c>
      <c r="AG294" s="317">
        <v>4.0897809212125699E-2</v>
      </c>
      <c r="AH294" s="220">
        <v>1.034</v>
      </c>
      <c r="AI294" s="220">
        <v>3.1960000000000002</v>
      </c>
      <c r="AJ294" s="221">
        <v>6.7380000000000004</v>
      </c>
      <c r="AK294" s="210">
        <v>0.95499999999999996</v>
      </c>
      <c r="AL294" s="210">
        <v>3.1880000000000002</v>
      </c>
      <c r="AM294" s="210">
        <v>6.585</v>
      </c>
      <c r="AN294" s="203"/>
      <c r="AO294" s="203"/>
      <c r="AP294" s="203"/>
      <c r="AQ294" s="203"/>
      <c r="AR294" s="203">
        <f t="shared" si="490"/>
        <v>0.98877272946999983</v>
      </c>
      <c r="AS294" s="203">
        <f t="shared" si="491"/>
        <v>1.2084999999999999</v>
      </c>
      <c r="AT294" s="203">
        <f t="shared" si="492"/>
        <v>1.4770555528699998</v>
      </c>
      <c r="AU294" s="203">
        <f t="shared" si="493"/>
        <v>2.2310181867759997</v>
      </c>
      <c r="AV294" s="203">
        <f t="shared" si="494"/>
        <v>2.7267999999999999</v>
      </c>
      <c r="AW294" s="203">
        <f t="shared" si="495"/>
        <v>3.3327555494959995</v>
      </c>
      <c r="AX294" s="203">
        <f t="shared" si="496"/>
        <v>4.7679545560499994</v>
      </c>
      <c r="AY294" s="203">
        <f t="shared" si="497"/>
        <v>5.8274999999999997</v>
      </c>
      <c r="AZ294" s="203">
        <f t="shared" si="498"/>
        <v>7.1224999870499994</v>
      </c>
      <c r="BB294" s="1" t="str">
        <f t="shared" si="446"/>
        <v>NP</v>
      </c>
      <c r="BC294" s="1" t="str">
        <f t="shared" si="447"/>
        <v>NA</v>
      </c>
      <c r="BD294" s="1" t="str">
        <f t="shared" si="448"/>
        <v>NA</v>
      </c>
      <c r="BE294" s="1" t="str">
        <f t="shared" si="449"/>
        <v>NO</v>
      </c>
      <c r="BF294" s="1" t="str">
        <f t="shared" si="450"/>
        <v>NO</v>
      </c>
      <c r="BG294" s="1" t="str">
        <f t="shared" si="451"/>
        <v>NO</v>
      </c>
      <c r="BH294" s="1" t="str">
        <f t="shared" si="499"/>
        <v>YES</v>
      </c>
      <c r="BJ294" s="1">
        <v>18</v>
      </c>
      <c r="BK294" s="1" t="str">
        <f t="shared" si="452"/>
        <v>A</v>
      </c>
      <c r="BL294" s="1" t="str">
        <f t="shared" si="453"/>
        <v>NA</v>
      </c>
      <c r="BM294" s="1" t="str">
        <f t="shared" si="454"/>
        <v>NA</v>
      </c>
      <c r="BN294" s="1" t="str">
        <f t="shared" si="455"/>
        <v>NO</v>
      </c>
      <c r="BO294" s="1" t="str">
        <f t="shared" si="456"/>
        <v>NO</v>
      </c>
      <c r="BP294" s="1" t="str">
        <f t="shared" si="457"/>
        <v>YES</v>
      </c>
      <c r="BQ294" s="1" t="str">
        <f t="shared" si="458"/>
        <v>YES</v>
      </c>
      <c r="BS294" s="1" t="str">
        <f t="shared" si="459"/>
        <v>TP</v>
      </c>
      <c r="BT294" s="1" t="str">
        <f t="shared" si="460"/>
        <v>TN</v>
      </c>
      <c r="BU294" s="1" t="str">
        <f t="shared" si="461"/>
        <v>TN</v>
      </c>
      <c r="BV294" s="1" t="str">
        <f t="shared" si="462"/>
        <v>NO</v>
      </c>
      <c r="BW294" s="1" t="str">
        <f t="shared" si="463"/>
        <v>NO</v>
      </c>
      <c r="BX294" s="1" t="str">
        <f t="shared" si="464"/>
        <v>YES</v>
      </c>
      <c r="BY294" s="244" t="str">
        <f t="shared" si="465"/>
        <v>YES</v>
      </c>
      <c r="BZ294" s="244" t="str">
        <f t="shared" si="466"/>
        <v>NO</v>
      </c>
      <c r="CA294" s="244" t="str">
        <f t="shared" si="467"/>
        <v>NO</v>
      </c>
      <c r="CB294" s="244" t="str">
        <f t="shared" si="468"/>
        <v>NO</v>
      </c>
      <c r="CC294" s="244" t="str">
        <f t="shared" si="469"/>
        <v>NO</v>
      </c>
      <c r="CD294" s="244" t="str">
        <f t="shared" si="441"/>
        <v>NO</v>
      </c>
      <c r="CE294" s="1" t="str">
        <f t="shared" si="442"/>
        <v>NO</v>
      </c>
      <c r="CF294" s="1" t="str">
        <f t="shared" si="443"/>
        <v>NO</v>
      </c>
      <c r="CG294" s="1" t="str">
        <f t="shared" si="444"/>
        <v>NO</v>
      </c>
      <c r="CH294" s="1" t="str">
        <f t="shared" si="445"/>
        <v>NO</v>
      </c>
      <c r="CI294" s="244" t="str">
        <f t="shared" si="470"/>
        <v>NO</v>
      </c>
      <c r="CJ294" s="244" t="str">
        <f t="shared" si="471"/>
        <v>NO</v>
      </c>
      <c r="CK294" s="244" t="str">
        <f t="shared" si="472"/>
        <v>NO</v>
      </c>
      <c r="CL294" s="244" t="str">
        <f t="shared" si="473"/>
        <v>NO</v>
      </c>
      <c r="CM294" s="244" t="str">
        <f t="shared" si="474"/>
        <v>NO</v>
      </c>
      <c r="CN294" s="244" t="str">
        <f t="shared" si="475"/>
        <v>NO</v>
      </c>
      <c r="CO294" s="244" t="str">
        <f t="shared" si="476"/>
        <v>NO</v>
      </c>
      <c r="CP294" s="244" t="str">
        <f t="shared" si="477"/>
        <v>NO</v>
      </c>
      <c r="CQ294" s="244" t="str">
        <f t="shared" si="478"/>
        <v>NO</v>
      </c>
      <c r="CR294" s="244" t="str">
        <f t="shared" si="479"/>
        <v>NO</v>
      </c>
    </row>
    <row r="295" spans="1:96">
      <c r="A295" s="64"/>
      <c r="B295" s="15"/>
      <c r="C295" s="15"/>
      <c r="D295" s="15"/>
      <c r="E295" s="15"/>
      <c r="F295" s="15"/>
      <c r="G295" s="15"/>
      <c r="H295" s="65"/>
      <c r="I295" s="52" t="s">
        <v>44</v>
      </c>
      <c r="J295" s="54">
        <v>0.28653060549706499</v>
      </c>
      <c r="K295" s="54">
        <v>0.68017264065347405</v>
      </c>
      <c r="L295" s="54">
        <v>3.3296753849460098E-2</v>
      </c>
      <c r="M295" s="54">
        <v>0.39080506403013798</v>
      </c>
      <c r="N295" s="54">
        <v>0.30222979740765799</v>
      </c>
      <c r="O295" s="54">
        <v>0.30696513856220298</v>
      </c>
      <c r="P295" s="54">
        <v>0.611103706261658</v>
      </c>
      <c r="Q295" s="54">
        <v>0.19530847794831199</v>
      </c>
      <c r="R295" s="54">
        <v>0.19358781579002901</v>
      </c>
      <c r="S295" s="54">
        <v>0.64536944848035804</v>
      </c>
      <c r="T295" s="54">
        <v>0.203384943630083</v>
      </c>
      <c r="U295" s="54">
        <v>0.15124560788955799</v>
      </c>
      <c r="V295" s="54">
        <v>0.70283809082870496</v>
      </c>
      <c r="W295" s="54">
        <v>0.26662970324713597</v>
      </c>
      <c r="X295" s="54">
        <v>3.0532205924158801E-2</v>
      </c>
      <c r="Y295" s="54">
        <v>0.68088004904202604</v>
      </c>
      <c r="Z295" s="54">
        <v>3.9802454857092301E-2</v>
      </c>
      <c r="AA295" s="54">
        <v>0.27931749610088102</v>
      </c>
      <c r="AB295" s="54">
        <v>0.31558987521135301</v>
      </c>
      <c r="AC295" s="54">
        <v>0.55620296425673299</v>
      </c>
      <c r="AD295" s="54">
        <v>0.128207160531913</v>
      </c>
      <c r="AE295" s="54">
        <v>0.94380057448318999</v>
      </c>
      <c r="AF295" s="54">
        <v>1.6960346805983101E-2</v>
      </c>
      <c r="AG295" s="317">
        <v>3.9239078710826797E-2</v>
      </c>
      <c r="AH295" s="220">
        <v>1.589</v>
      </c>
      <c r="AI295" s="220">
        <v>3.0150000000000001</v>
      </c>
      <c r="AJ295" s="221">
        <v>5.8209999999999997</v>
      </c>
      <c r="AK295" s="210">
        <v>1.492</v>
      </c>
      <c r="AL295" s="210">
        <v>3.0569999999999999</v>
      </c>
      <c r="AM295" s="210">
        <v>5.9980000000000002</v>
      </c>
      <c r="AN295" s="203"/>
      <c r="AO295" s="203"/>
      <c r="AP295" s="203"/>
      <c r="AQ295" s="203"/>
      <c r="AR295" s="203">
        <f t="shared" si="490"/>
        <v>0.98877272946999983</v>
      </c>
      <c r="AS295" s="203">
        <f t="shared" si="491"/>
        <v>1.2084999999999999</v>
      </c>
      <c r="AT295" s="203">
        <f t="shared" si="492"/>
        <v>1.4770555528699998</v>
      </c>
      <c r="AU295" s="203">
        <f t="shared" si="493"/>
        <v>2.2310181867759997</v>
      </c>
      <c r="AV295" s="203">
        <f t="shared" si="494"/>
        <v>2.7267999999999999</v>
      </c>
      <c r="AW295" s="203">
        <f t="shared" si="495"/>
        <v>3.3327555494959995</v>
      </c>
      <c r="AX295" s="203">
        <f t="shared" si="496"/>
        <v>4.7679545560499994</v>
      </c>
      <c r="AY295" s="203">
        <f t="shared" si="497"/>
        <v>5.8274999999999997</v>
      </c>
      <c r="AZ295" s="203">
        <f t="shared" si="498"/>
        <v>7.1224999870499994</v>
      </c>
      <c r="BB295" s="1" t="str">
        <f t="shared" si="446"/>
        <v>P</v>
      </c>
      <c r="BC295" s="1" t="str">
        <f t="shared" si="447"/>
        <v>NA</v>
      </c>
      <c r="BD295" s="1" t="str">
        <f t="shared" si="448"/>
        <v>NP</v>
      </c>
      <c r="BE295" s="1" t="str">
        <f t="shared" si="449"/>
        <v>NO</v>
      </c>
      <c r="BF295" s="1" t="str">
        <f t="shared" si="450"/>
        <v>NO</v>
      </c>
      <c r="BG295" s="1" t="str">
        <f t="shared" si="451"/>
        <v>NO</v>
      </c>
      <c r="BH295" s="1" t="str">
        <f t="shared" si="499"/>
        <v>NO</v>
      </c>
      <c r="BJ295" s="1">
        <v>35</v>
      </c>
      <c r="BK295" s="1" t="str">
        <f t="shared" si="452"/>
        <v>P</v>
      </c>
      <c r="BL295" s="1" t="str">
        <f t="shared" si="453"/>
        <v>NA</v>
      </c>
      <c r="BM295" s="1" t="str">
        <f t="shared" si="454"/>
        <v>NA</v>
      </c>
      <c r="BN295" s="1" t="str">
        <f t="shared" si="455"/>
        <v>NO</v>
      </c>
      <c r="BO295" s="1" t="str">
        <f t="shared" si="456"/>
        <v>NO</v>
      </c>
      <c r="BP295" s="1" t="str">
        <f t="shared" si="457"/>
        <v>NO</v>
      </c>
      <c r="BQ295" s="1" t="str">
        <f t="shared" si="458"/>
        <v>NO</v>
      </c>
      <c r="BS295" s="1" t="str">
        <f t="shared" si="459"/>
        <v>TN</v>
      </c>
      <c r="BT295" s="1" t="str">
        <f t="shared" si="460"/>
        <v>TN</v>
      </c>
      <c r="BU295" s="1" t="str">
        <f t="shared" si="461"/>
        <v>FP</v>
      </c>
      <c r="BV295" s="1" t="str">
        <f t="shared" si="462"/>
        <v>NO</v>
      </c>
      <c r="BW295" s="1" t="str">
        <f t="shared" si="463"/>
        <v>NO</v>
      </c>
      <c r="BX295" s="1" t="str">
        <f t="shared" si="464"/>
        <v>NO</v>
      </c>
      <c r="BY295" s="244" t="str">
        <f t="shared" si="465"/>
        <v>YES</v>
      </c>
      <c r="BZ295" s="244" t="str">
        <f t="shared" si="466"/>
        <v>NO</v>
      </c>
      <c r="CA295" s="244" t="str">
        <f t="shared" si="467"/>
        <v>NO</v>
      </c>
      <c r="CB295" s="244" t="str">
        <f t="shared" si="468"/>
        <v>NO</v>
      </c>
      <c r="CC295" s="244" t="str">
        <f t="shared" si="469"/>
        <v>NO</v>
      </c>
      <c r="CD295" s="244" t="str">
        <f t="shared" si="441"/>
        <v>YES</v>
      </c>
      <c r="CE295" s="1" t="str">
        <f t="shared" si="442"/>
        <v>NO</v>
      </c>
      <c r="CF295" s="1" t="str">
        <f t="shared" si="443"/>
        <v>NO</v>
      </c>
      <c r="CG295" s="1" t="str">
        <f t="shared" si="444"/>
        <v>NO</v>
      </c>
      <c r="CH295" s="1" t="str">
        <f t="shared" si="445"/>
        <v>YES</v>
      </c>
      <c r="CI295" s="244" t="str">
        <f t="shared" si="470"/>
        <v>NO</v>
      </c>
      <c r="CJ295" s="244" t="str">
        <f t="shared" si="471"/>
        <v>NO</v>
      </c>
      <c r="CK295" s="244" t="str">
        <f t="shared" si="472"/>
        <v>NO</v>
      </c>
      <c r="CL295" s="244" t="str">
        <f t="shared" si="473"/>
        <v>NO</v>
      </c>
      <c r="CM295" s="244" t="str">
        <f t="shared" si="474"/>
        <v>NO</v>
      </c>
      <c r="CN295" s="244" t="str">
        <f t="shared" si="475"/>
        <v>YES</v>
      </c>
      <c r="CO295" s="244" t="str">
        <f t="shared" si="476"/>
        <v>NO</v>
      </c>
      <c r="CP295" s="244" t="str">
        <f t="shared" si="477"/>
        <v>NO</v>
      </c>
      <c r="CQ295" s="244" t="str">
        <f t="shared" si="478"/>
        <v>NO</v>
      </c>
      <c r="CR295" s="244" t="str">
        <f t="shared" si="479"/>
        <v>YES</v>
      </c>
    </row>
    <row r="296" spans="1:96">
      <c r="A296" s="64"/>
      <c r="B296" s="15"/>
      <c r="C296" s="15"/>
      <c r="D296" s="15"/>
      <c r="E296" s="15"/>
      <c r="F296" s="15"/>
      <c r="G296" s="15"/>
      <c r="H296" s="65"/>
      <c r="I296" s="52" t="s">
        <v>20</v>
      </c>
      <c r="J296" s="54">
        <v>0.86874997531248699</v>
      </c>
      <c r="K296" s="54">
        <v>0.119580141977984</v>
      </c>
      <c r="L296" s="54">
        <v>1.1669882709528401E-2</v>
      </c>
      <c r="M296" s="54">
        <v>0.83529366495780499</v>
      </c>
      <c r="N296" s="54">
        <v>3.01933173284268E-2</v>
      </c>
      <c r="O296" s="54">
        <v>0.134513017713768</v>
      </c>
      <c r="P296" s="54">
        <v>0.76696843341556997</v>
      </c>
      <c r="Q296" s="54">
        <v>4.3171525114773499E-2</v>
      </c>
      <c r="R296" s="54">
        <v>0.18986004146965499</v>
      </c>
      <c r="S296" s="54">
        <v>0.109628394577635</v>
      </c>
      <c r="T296" s="54">
        <v>0.56335550594042905</v>
      </c>
      <c r="U296" s="54">
        <v>0.327016099481935</v>
      </c>
      <c r="V296" s="54">
        <v>0.31306739702390501</v>
      </c>
      <c r="W296" s="54">
        <v>0.56527718370201296</v>
      </c>
      <c r="X296" s="54">
        <v>0.12165541927408099</v>
      </c>
      <c r="Y296" s="54">
        <v>0.93276864633552203</v>
      </c>
      <c r="Z296" s="54">
        <v>9.2716577530992297E-3</v>
      </c>
      <c r="AA296" s="54">
        <v>5.7959695911378201E-2</v>
      </c>
      <c r="AB296" s="54">
        <v>7.3873033841865707E-2</v>
      </c>
      <c r="AC296" s="54">
        <v>0.13976065728522899</v>
      </c>
      <c r="AD296" s="54">
        <v>0.78636630887290504</v>
      </c>
      <c r="AE296" s="54">
        <v>0.76157834492630405</v>
      </c>
      <c r="AF296" s="54">
        <v>8.09719361392464E-2</v>
      </c>
      <c r="AG296" s="317">
        <v>0.15744971893444801</v>
      </c>
      <c r="AH296" s="220">
        <v>1.4159999999999999</v>
      </c>
      <c r="AI296" s="220">
        <v>2.5489999999999999</v>
      </c>
      <c r="AJ296" s="221">
        <v>6.5069999999999997</v>
      </c>
      <c r="AK296" s="210">
        <v>1.419</v>
      </c>
      <c r="AL296" s="210">
        <v>2.524</v>
      </c>
      <c r="AM296" s="210">
        <v>6.7839999999999998</v>
      </c>
      <c r="AN296" s="203"/>
      <c r="AO296" s="203"/>
      <c r="AP296" s="203"/>
      <c r="AQ296" s="203"/>
      <c r="AR296" s="203">
        <f t="shared" si="490"/>
        <v>0.98877272946999983</v>
      </c>
      <c r="AS296" s="203">
        <f t="shared" si="491"/>
        <v>1.2084999999999999</v>
      </c>
      <c r="AT296" s="203">
        <f t="shared" si="492"/>
        <v>1.4770555528699998</v>
      </c>
      <c r="AU296" s="203">
        <f t="shared" si="493"/>
        <v>2.2310181867759997</v>
      </c>
      <c r="AV296" s="203">
        <f t="shared" si="494"/>
        <v>2.7267999999999999</v>
      </c>
      <c r="AW296" s="203">
        <f t="shared" si="495"/>
        <v>3.3327555494959995</v>
      </c>
      <c r="AX296" s="203">
        <f t="shared" si="496"/>
        <v>4.7679545560499994</v>
      </c>
      <c r="AY296" s="203">
        <f t="shared" si="497"/>
        <v>5.8274999999999997</v>
      </c>
      <c r="AZ296" s="203">
        <f t="shared" si="498"/>
        <v>7.1224999870499994</v>
      </c>
      <c r="BB296" s="1" t="str">
        <f t="shared" si="446"/>
        <v>NA</v>
      </c>
      <c r="BC296" s="1" t="str">
        <f t="shared" si="447"/>
        <v>NP</v>
      </c>
      <c r="BD296" s="1" t="str">
        <f t="shared" si="448"/>
        <v>NA</v>
      </c>
      <c r="BE296" s="1" t="str">
        <f t="shared" si="449"/>
        <v>NO</v>
      </c>
      <c r="BF296" s="1" t="str">
        <f t="shared" si="450"/>
        <v>NO</v>
      </c>
      <c r="BG296" s="1" t="str">
        <f t="shared" si="451"/>
        <v>NO</v>
      </c>
      <c r="BH296" s="1" t="str">
        <f t="shared" si="499"/>
        <v>YES</v>
      </c>
      <c r="BJ296" s="1">
        <v>5</v>
      </c>
      <c r="BK296" s="1" t="str">
        <f t="shared" si="452"/>
        <v>NA</v>
      </c>
      <c r="BL296" s="1" t="str">
        <f t="shared" si="453"/>
        <v>NP</v>
      </c>
      <c r="BM296" s="1" t="str">
        <f t="shared" si="454"/>
        <v>NA</v>
      </c>
      <c r="BN296" s="1" t="str">
        <f t="shared" si="455"/>
        <v>NO</v>
      </c>
      <c r="BO296" s="1" t="str">
        <f t="shared" si="456"/>
        <v>NO</v>
      </c>
      <c r="BP296" s="1" t="str">
        <f t="shared" si="457"/>
        <v>NO</v>
      </c>
      <c r="BQ296" s="1" t="str">
        <f t="shared" si="458"/>
        <v>YES</v>
      </c>
      <c r="BS296" s="1" t="str">
        <f t="shared" si="459"/>
        <v>TN</v>
      </c>
      <c r="BT296" s="1" t="str">
        <f t="shared" si="460"/>
        <v>TP</v>
      </c>
      <c r="BU296" s="1" t="str">
        <f t="shared" si="461"/>
        <v>TN</v>
      </c>
      <c r="BV296" s="1" t="str">
        <f t="shared" si="462"/>
        <v>NO</v>
      </c>
      <c r="BW296" s="1" t="str">
        <f t="shared" si="463"/>
        <v>NO</v>
      </c>
      <c r="BX296" s="1" t="str">
        <f t="shared" si="464"/>
        <v>YES</v>
      </c>
      <c r="BY296" s="244" t="str">
        <f t="shared" si="465"/>
        <v>YES</v>
      </c>
      <c r="BZ296" s="244" t="str">
        <f t="shared" si="466"/>
        <v>NO</v>
      </c>
      <c r="CA296" s="244" t="str">
        <f t="shared" si="467"/>
        <v>NO</v>
      </c>
      <c r="CB296" s="244" t="str">
        <f t="shared" si="468"/>
        <v>NO</v>
      </c>
      <c r="CC296" s="244" t="str">
        <f t="shared" si="469"/>
        <v>NO</v>
      </c>
      <c r="CD296" s="244" t="str">
        <f t="shared" si="441"/>
        <v>NO</v>
      </c>
      <c r="CE296" s="1" t="str">
        <f t="shared" si="442"/>
        <v>NO</v>
      </c>
      <c r="CF296" s="1" t="str">
        <f t="shared" si="443"/>
        <v>NO</v>
      </c>
      <c r="CG296" s="1" t="str">
        <f t="shared" si="444"/>
        <v>NO</v>
      </c>
      <c r="CH296" s="1" t="str">
        <f t="shared" si="445"/>
        <v>NO</v>
      </c>
      <c r="CI296" s="244" t="str">
        <f t="shared" si="470"/>
        <v>NO</v>
      </c>
      <c r="CJ296" s="244" t="str">
        <f t="shared" si="471"/>
        <v>NO</v>
      </c>
      <c r="CK296" s="244" t="str">
        <f t="shared" si="472"/>
        <v>NO</v>
      </c>
      <c r="CL296" s="244" t="str">
        <f t="shared" si="473"/>
        <v>NO</v>
      </c>
      <c r="CM296" s="244" t="str">
        <f t="shared" si="474"/>
        <v>NO</v>
      </c>
      <c r="CN296" s="244" t="str">
        <f t="shared" si="475"/>
        <v>NO</v>
      </c>
      <c r="CO296" s="244" t="str">
        <f t="shared" si="476"/>
        <v>NO</v>
      </c>
      <c r="CP296" s="244" t="str">
        <f t="shared" si="477"/>
        <v>NO</v>
      </c>
      <c r="CQ296" s="244" t="str">
        <f t="shared" si="478"/>
        <v>NO</v>
      </c>
      <c r="CR296" s="244" t="str">
        <f t="shared" si="479"/>
        <v>NO</v>
      </c>
    </row>
    <row r="297" spans="1:96">
      <c r="A297" s="64"/>
      <c r="B297" s="15"/>
      <c r="C297" s="15"/>
      <c r="D297" s="15"/>
      <c r="E297" s="15"/>
      <c r="F297" s="15"/>
      <c r="G297" s="15"/>
      <c r="H297" s="65"/>
      <c r="I297" s="52" t="s">
        <v>32</v>
      </c>
      <c r="J297" s="54">
        <v>0.96059989300960502</v>
      </c>
      <c r="K297" s="54">
        <v>1.7060095144749699E-4</v>
      </c>
      <c r="L297" s="54">
        <v>3.9229506038947301E-2</v>
      </c>
      <c r="M297" s="54">
        <v>0.99096071350535098</v>
      </c>
      <c r="N297" s="54">
        <v>3.5365823675237401E-3</v>
      </c>
      <c r="O297" s="54">
        <v>5.5027041271247202E-3</v>
      </c>
      <c r="P297" s="54">
        <v>0.67292606506081099</v>
      </c>
      <c r="Q297" s="54">
        <v>8.2019766598935895E-2</v>
      </c>
      <c r="R297" s="54">
        <v>0.24505416834025201</v>
      </c>
      <c r="S297" s="54">
        <v>0.41283176758018902</v>
      </c>
      <c r="T297" s="54">
        <v>0.22497449721079099</v>
      </c>
      <c r="U297" s="54">
        <v>0.36219373520901799</v>
      </c>
      <c r="V297" s="54">
        <v>0.14443887798337701</v>
      </c>
      <c r="W297" s="54">
        <v>0.44767476494534703</v>
      </c>
      <c r="X297" s="54">
        <v>0.40788635707127402</v>
      </c>
      <c r="Y297" s="54">
        <v>0.882995937946502</v>
      </c>
      <c r="Z297" s="54">
        <v>6.60736954085379E-2</v>
      </c>
      <c r="AA297" s="54">
        <v>5.0930366644959299E-2</v>
      </c>
      <c r="AB297" s="54">
        <v>1.7152810494284899E-2</v>
      </c>
      <c r="AC297" s="54">
        <v>0.46161100628977503</v>
      </c>
      <c r="AD297" s="54">
        <v>0.52123618321593901</v>
      </c>
      <c r="AE297" s="54">
        <v>0.36409931782731902</v>
      </c>
      <c r="AF297" s="54">
        <v>0.47952536787757</v>
      </c>
      <c r="AG297" s="317">
        <v>0.15637531429510901</v>
      </c>
      <c r="AH297" s="220">
        <v>1.45</v>
      </c>
      <c r="AI297" s="220">
        <v>2.7530000000000001</v>
      </c>
      <c r="AJ297" s="221">
        <v>6.4039999999999999</v>
      </c>
      <c r="AK297" s="210">
        <v>1.4650000000000001</v>
      </c>
      <c r="AL297" s="210">
        <v>2.9089999999999998</v>
      </c>
      <c r="AM297" s="210">
        <v>6.2990000000000004</v>
      </c>
      <c r="AN297" s="203"/>
      <c r="AO297" s="203"/>
      <c r="AP297" s="203"/>
      <c r="AQ297" s="203"/>
      <c r="AR297" s="203">
        <f t="shared" si="490"/>
        <v>0.98877272946999983</v>
      </c>
      <c r="AS297" s="203">
        <f t="shared" si="491"/>
        <v>1.2084999999999999</v>
      </c>
      <c r="AT297" s="203">
        <f t="shared" si="492"/>
        <v>1.4770555528699998</v>
      </c>
      <c r="AU297" s="203">
        <f t="shared" si="493"/>
        <v>2.2310181867759997</v>
      </c>
      <c r="AV297" s="203">
        <f t="shared" si="494"/>
        <v>2.7267999999999999</v>
      </c>
      <c r="AW297" s="203">
        <f t="shared" si="495"/>
        <v>3.3327555494959995</v>
      </c>
      <c r="AX297" s="203">
        <f t="shared" si="496"/>
        <v>4.7679545560499994</v>
      </c>
      <c r="AY297" s="203">
        <f t="shared" si="497"/>
        <v>5.8274999999999997</v>
      </c>
      <c r="AZ297" s="203">
        <f t="shared" si="498"/>
        <v>7.1224999870499994</v>
      </c>
      <c r="BB297" s="1" t="str">
        <f t="shared" si="446"/>
        <v>NA</v>
      </c>
      <c r="BC297" s="1" t="str">
        <f t="shared" si="447"/>
        <v>NA</v>
      </c>
      <c r="BD297" s="1" t="str">
        <f t="shared" si="448"/>
        <v>NA</v>
      </c>
      <c r="BE297" s="1" t="str">
        <f t="shared" si="449"/>
        <v>NO</v>
      </c>
      <c r="BF297" s="1" t="str">
        <f t="shared" si="450"/>
        <v>NO</v>
      </c>
      <c r="BG297" s="1" t="str">
        <f t="shared" si="451"/>
        <v>NO</v>
      </c>
      <c r="BH297" s="1" t="str">
        <f t="shared" si="499"/>
        <v>YES</v>
      </c>
      <c r="BJ297" s="1">
        <v>9</v>
      </c>
      <c r="BK297" s="1" t="str">
        <f t="shared" si="452"/>
        <v>NA</v>
      </c>
      <c r="BL297" s="1" t="str">
        <f t="shared" si="453"/>
        <v>NA</v>
      </c>
      <c r="BM297" s="1" t="str">
        <f t="shared" si="454"/>
        <v>NA</v>
      </c>
      <c r="BN297" s="1" t="str">
        <f t="shared" si="455"/>
        <v>NO</v>
      </c>
      <c r="BO297" s="1" t="str">
        <f t="shared" si="456"/>
        <v>NO</v>
      </c>
      <c r="BP297" s="1" t="str">
        <f t="shared" si="457"/>
        <v>NO</v>
      </c>
      <c r="BQ297" s="1" t="str">
        <f t="shared" si="458"/>
        <v>YES</v>
      </c>
      <c r="BS297" s="1" t="str">
        <f t="shared" si="459"/>
        <v>TN</v>
      </c>
      <c r="BT297" s="1" t="str">
        <f t="shared" si="460"/>
        <v>TN</v>
      </c>
      <c r="BU297" s="1" t="str">
        <f t="shared" si="461"/>
        <v>TN</v>
      </c>
      <c r="BV297" s="1" t="str">
        <f t="shared" si="462"/>
        <v>NO</v>
      </c>
      <c r="BW297" s="1" t="str">
        <f t="shared" si="463"/>
        <v>NO</v>
      </c>
      <c r="BX297" s="1" t="str">
        <f t="shared" si="464"/>
        <v>NO</v>
      </c>
      <c r="BY297" s="244" t="str">
        <f t="shared" si="465"/>
        <v>YES</v>
      </c>
      <c r="BZ297" s="244" t="str">
        <f t="shared" si="466"/>
        <v>NO</v>
      </c>
      <c r="CA297" s="244" t="str">
        <f t="shared" si="467"/>
        <v>NO</v>
      </c>
      <c r="CB297" s="244" t="str">
        <f t="shared" si="468"/>
        <v>NO</v>
      </c>
      <c r="CC297" s="244" t="str">
        <f t="shared" si="469"/>
        <v>NO</v>
      </c>
      <c r="CD297" s="244" t="str">
        <f t="shared" si="441"/>
        <v>NO</v>
      </c>
      <c r="CE297" s="1" t="str">
        <f t="shared" si="442"/>
        <v>NO</v>
      </c>
      <c r="CF297" s="1" t="str">
        <f t="shared" si="443"/>
        <v>NO</v>
      </c>
      <c r="CG297" s="1" t="str">
        <f t="shared" si="444"/>
        <v>NO</v>
      </c>
      <c r="CH297" s="1" t="str">
        <f t="shared" si="445"/>
        <v>NO</v>
      </c>
      <c r="CI297" s="244" t="str">
        <f t="shared" si="470"/>
        <v>NO</v>
      </c>
      <c r="CJ297" s="244" t="str">
        <f t="shared" si="471"/>
        <v>NO</v>
      </c>
      <c r="CK297" s="244" t="str">
        <f t="shared" si="472"/>
        <v>NO</v>
      </c>
      <c r="CL297" s="244" t="str">
        <f t="shared" si="473"/>
        <v>NO</v>
      </c>
      <c r="CM297" s="244" t="str">
        <f t="shared" si="474"/>
        <v>NO</v>
      </c>
      <c r="CN297" s="244" t="str">
        <f t="shared" si="475"/>
        <v>NO</v>
      </c>
      <c r="CO297" s="244" t="str">
        <f t="shared" si="476"/>
        <v>NO</v>
      </c>
      <c r="CP297" s="244" t="str">
        <f t="shared" si="477"/>
        <v>NO</v>
      </c>
      <c r="CQ297" s="244" t="str">
        <f t="shared" si="478"/>
        <v>NO</v>
      </c>
      <c r="CR297" s="244" t="str">
        <f t="shared" si="479"/>
        <v>NO</v>
      </c>
    </row>
    <row r="298" spans="1:96">
      <c r="A298" s="64"/>
      <c r="B298" s="15"/>
      <c r="C298" s="15"/>
      <c r="D298" s="15"/>
      <c r="E298" s="15"/>
      <c r="F298" s="15"/>
      <c r="G298" s="15"/>
      <c r="H298" s="65"/>
      <c r="I298" s="52" t="s">
        <v>31</v>
      </c>
      <c r="J298" s="54">
        <v>0.80345253574721798</v>
      </c>
      <c r="K298" s="54">
        <v>9.4395772809246797E-2</v>
      </c>
      <c r="L298" s="54">
        <v>0.102151691443534</v>
      </c>
      <c r="M298" s="54">
        <v>0.442391967099248</v>
      </c>
      <c r="N298" s="54">
        <v>0.34399880061617</v>
      </c>
      <c r="O298" s="54">
        <v>0.21360923228458101</v>
      </c>
      <c r="P298" s="54">
        <v>0.45819529698370998</v>
      </c>
      <c r="Q298" s="54">
        <v>0.54068748519468002</v>
      </c>
      <c r="R298" s="54">
        <v>1.11721782160933E-3</v>
      </c>
      <c r="S298" s="54">
        <v>0.29398521987030901</v>
      </c>
      <c r="T298" s="54">
        <v>0.69690807508261399</v>
      </c>
      <c r="U298" s="54">
        <v>9.1067050470760007E-3</v>
      </c>
      <c r="V298" s="54">
        <v>0.77788484471401798</v>
      </c>
      <c r="W298" s="54">
        <v>0.215874911370701</v>
      </c>
      <c r="X298" s="54">
        <v>6.2402439152809902E-3</v>
      </c>
      <c r="Y298" s="54">
        <v>0.37944388822349201</v>
      </c>
      <c r="Z298" s="54">
        <v>0.27263956644681397</v>
      </c>
      <c r="AA298" s="54">
        <v>0.34791654532969302</v>
      </c>
      <c r="AB298" s="54">
        <v>0.40943728845885002</v>
      </c>
      <c r="AC298" s="54">
        <v>0.22549090736195199</v>
      </c>
      <c r="AD298" s="54">
        <v>0.36507180417919699</v>
      </c>
      <c r="AE298" s="54">
        <v>1.8163627561167101E-2</v>
      </c>
      <c r="AF298" s="54">
        <v>0.36316755843827903</v>
      </c>
      <c r="AG298" s="317">
        <v>0.61866881400055296</v>
      </c>
      <c r="AH298" s="220">
        <v>1.1819999999999999</v>
      </c>
      <c r="AI298" s="220">
        <v>3.0419999999999998</v>
      </c>
      <c r="AJ298" s="221">
        <v>6.6769999999999996</v>
      </c>
      <c r="AK298" s="210">
        <v>1.246</v>
      </c>
      <c r="AL298" s="210">
        <v>3.0630000000000002</v>
      </c>
      <c r="AM298" s="210">
        <v>6.8029999999999999</v>
      </c>
      <c r="AN298" s="203"/>
      <c r="AO298" s="203"/>
      <c r="AP298" s="203"/>
      <c r="AQ298" s="203"/>
      <c r="AR298" s="203">
        <f t="shared" si="490"/>
        <v>0.98877272946999983</v>
      </c>
      <c r="AS298" s="203">
        <f t="shared" si="491"/>
        <v>1.2084999999999999</v>
      </c>
      <c r="AT298" s="203">
        <f t="shared" si="492"/>
        <v>1.4770555528699998</v>
      </c>
      <c r="AU298" s="203">
        <f t="shared" si="493"/>
        <v>2.2310181867759997</v>
      </c>
      <c r="AV298" s="203">
        <f t="shared" si="494"/>
        <v>2.7267999999999999</v>
      </c>
      <c r="AW298" s="203">
        <f t="shared" si="495"/>
        <v>3.3327555494959995</v>
      </c>
      <c r="AX298" s="203">
        <f t="shared" si="496"/>
        <v>4.7679545560499994</v>
      </c>
      <c r="AY298" s="203">
        <f t="shared" si="497"/>
        <v>5.8274999999999997</v>
      </c>
      <c r="AZ298" s="203">
        <f t="shared" si="498"/>
        <v>7.1224999870499994</v>
      </c>
      <c r="BB298" s="1" t="str">
        <f t="shared" si="446"/>
        <v>NP</v>
      </c>
      <c r="BC298" s="1" t="str">
        <f t="shared" si="447"/>
        <v>NA</v>
      </c>
      <c r="BD298" s="1" t="str">
        <f t="shared" si="448"/>
        <v>NA</v>
      </c>
      <c r="BE298" s="1" t="str">
        <f t="shared" si="449"/>
        <v>NO</v>
      </c>
      <c r="BF298" s="1" t="str">
        <f t="shared" si="450"/>
        <v>NO</v>
      </c>
      <c r="BG298" s="1" t="str">
        <f t="shared" si="451"/>
        <v>NO</v>
      </c>
      <c r="BH298" s="1" t="str">
        <f t="shared" si="499"/>
        <v>YES</v>
      </c>
      <c r="BJ298" s="1">
        <v>14</v>
      </c>
      <c r="BK298" s="1" t="str">
        <f t="shared" si="452"/>
        <v>NA</v>
      </c>
      <c r="BL298" s="1" t="str">
        <f t="shared" si="453"/>
        <v>NA</v>
      </c>
      <c r="BM298" s="1" t="str">
        <f t="shared" si="454"/>
        <v>NA</v>
      </c>
      <c r="BN298" s="1" t="str">
        <f t="shared" si="455"/>
        <v>NO</v>
      </c>
      <c r="BO298" s="1" t="str">
        <f t="shared" si="456"/>
        <v>NO</v>
      </c>
      <c r="BP298" s="1" t="str">
        <f t="shared" si="457"/>
        <v>NO</v>
      </c>
      <c r="BQ298" s="1" t="str">
        <f t="shared" si="458"/>
        <v>YES</v>
      </c>
      <c r="BS298" s="1" t="str">
        <f t="shared" si="459"/>
        <v>FP</v>
      </c>
      <c r="BT298" s="1" t="str">
        <f t="shared" si="460"/>
        <v>TN</v>
      </c>
      <c r="BU298" s="1" t="str">
        <f t="shared" si="461"/>
        <v>TN</v>
      </c>
      <c r="BV298" s="1" t="str">
        <f t="shared" si="462"/>
        <v>NO</v>
      </c>
      <c r="BW298" s="1" t="str">
        <f t="shared" si="463"/>
        <v>NO</v>
      </c>
      <c r="BX298" s="1" t="str">
        <f t="shared" si="464"/>
        <v>NO</v>
      </c>
      <c r="BY298" s="244" t="str">
        <f t="shared" si="465"/>
        <v>YES</v>
      </c>
      <c r="BZ298" s="244" t="str">
        <f t="shared" si="466"/>
        <v>NO</v>
      </c>
      <c r="CA298" s="244" t="str">
        <f t="shared" si="467"/>
        <v>NO</v>
      </c>
      <c r="CB298" s="244" t="str">
        <f t="shared" si="468"/>
        <v>NO</v>
      </c>
      <c r="CC298" s="244" t="str">
        <f t="shared" si="469"/>
        <v>NO</v>
      </c>
      <c r="CD298" s="244" t="str">
        <f t="shared" si="441"/>
        <v>YES</v>
      </c>
      <c r="CE298" s="1" t="str">
        <f t="shared" si="442"/>
        <v>NO</v>
      </c>
      <c r="CF298" s="1" t="str">
        <f t="shared" si="443"/>
        <v>NO</v>
      </c>
      <c r="CG298" s="1" t="str">
        <f t="shared" si="444"/>
        <v>NO</v>
      </c>
      <c r="CH298" s="1" t="str">
        <f t="shared" si="445"/>
        <v>YES</v>
      </c>
      <c r="CI298" s="244" t="str">
        <f t="shared" si="470"/>
        <v>NO</v>
      </c>
      <c r="CJ298" s="244" t="str">
        <f t="shared" si="471"/>
        <v>NO</v>
      </c>
      <c r="CK298" s="244" t="str">
        <f t="shared" si="472"/>
        <v>NO</v>
      </c>
      <c r="CL298" s="244" t="str">
        <f t="shared" si="473"/>
        <v>NO</v>
      </c>
      <c r="CM298" s="244" t="str">
        <f t="shared" si="474"/>
        <v>NO</v>
      </c>
      <c r="CN298" s="244" t="str">
        <f t="shared" si="475"/>
        <v>YES</v>
      </c>
      <c r="CO298" s="244" t="str">
        <f t="shared" si="476"/>
        <v>NO</v>
      </c>
      <c r="CP298" s="244" t="str">
        <f t="shared" si="477"/>
        <v>NO</v>
      </c>
      <c r="CQ298" s="244" t="str">
        <f t="shared" si="478"/>
        <v>NO</v>
      </c>
      <c r="CR298" s="244" t="str">
        <f t="shared" si="479"/>
        <v>YES</v>
      </c>
    </row>
    <row r="299" spans="1:96">
      <c r="A299" s="64"/>
      <c r="B299" s="15"/>
      <c r="C299" s="15"/>
      <c r="D299" s="15"/>
      <c r="E299" s="15"/>
      <c r="F299" s="15"/>
      <c r="G299" s="15"/>
      <c r="H299" s="65"/>
      <c r="I299" s="52" t="s">
        <v>53</v>
      </c>
      <c r="J299" s="54">
        <v>0.72549376676680999</v>
      </c>
      <c r="K299" s="54">
        <v>8.5825163585283304E-2</v>
      </c>
      <c r="L299" s="54">
        <v>0.18868106964790499</v>
      </c>
      <c r="M299" s="54">
        <v>0.24009827657889199</v>
      </c>
      <c r="N299" s="54">
        <v>2.93190948404984E-2</v>
      </c>
      <c r="O299" s="54">
        <v>0.73058262858060896</v>
      </c>
      <c r="P299" s="54">
        <v>0.78240579327986004</v>
      </c>
      <c r="Q299" s="54">
        <v>0.11564323411671699</v>
      </c>
      <c r="R299" s="54">
        <v>0.10195097260342199</v>
      </c>
      <c r="S299" s="54">
        <v>0.83725459995692697</v>
      </c>
      <c r="T299" s="54">
        <v>6.4980925806102902E-2</v>
      </c>
      <c r="U299" s="54">
        <v>9.7764474236969504E-2</v>
      </c>
      <c r="V299" s="54">
        <v>7.1058678839606801E-2</v>
      </c>
      <c r="W299" s="54">
        <v>0.73251337009043005</v>
      </c>
      <c r="X299" s="54">
        <v>0.196427951069962</v>
      </c>
      <c r="Y299" s="54">
        <v>0.19942888339687101</v>
      </c>
      <c r="Z299" s="54">
        <v>0.65192653064763095</v>
      </c>
      <c r="AA299" s="54">
        <v>0.14864458595549701</v>
      </c>
      <c r="AB299" s="54">
        <v>0.51729266163868204</v>
      </c>
      <c r="AC299" s="54">
        <v>9.8144575219651503E-2</v>
      </c>
      <c r="AD299" s="54">
        <v>0.38456276314166599</v>
      </c>
      <c r="AE299" s="54">
        <v>0.795532082322437</v>
      </c>
      <c r="AF299" s="54">
        <v>2.71686905605588E-2</v>
      </c>
      <c r="AG299" s="317">
        <v>0.17729922711700399</v>
      </c>
      <c r="AH299" s="220">
        <v>1.3280000000000001</v>
      </c>
      <c r="AI299" s="220">
        <v>3.153</v>
      </c>
      <c r="AJ299" s="221">
        <v>6.2709999999999999</v>
      </c>
      <c r="AK299" s="210">
        <v>1.333</v>
      </c>
      <c r="AL299" s="210">
        <v>3.0790000000000002</v>
      </c>
      <c r="AM299" s="210">
        <v>6.3310000000000004</v>
      </c>
      <c r="AN299" s="203"/>
      <c r="AO299" s="203"/>
      <c r="AP299" s="203"/>
      <c r="AQ299" s="203"/>
      <c r="AR299" s="203">
        <f t="shared" si="490"/>
        <v>0.98877272946999983</v>
      </c>
      <c r="AS299" s="203">
        <f t="shared" si="491"/>
        <v>1.2084999999999999</v>
      </c>
      <c r="AT299" s="203">
        <f t="shared" si="492"/>
        <v>1.4770555528699998</v>
      </c>
      <c r="AU299" s="203">
        <f t="shared" si="493"/>
        <v>2.2310181867759997</v>
      </c>
      <c r="AV299" s="203">
        <f t="shared" si="494"/>
        <v>2.7267999999999999</v>
      </c>
      <c r="AW299" s="203">
        <f t="shared" si="495"/>
        <v>3.3327555494959995</v>
      </c>
      <c r="AX299" s="203">
        <f t="shared" si="496"/>
        <v>4.7679545560499994</v>
      </c>
      <c r="AY299" s="203">
        <f t="shared" si="497"/>
        <v>5.8274999999999997</v>
      </c>
      <c r="AZ299" s="203">
        <f t="shared" si="498"/>
        <v>7.1224999870499994</v>
      </c>
      <c r="BB299" s="1" t="str">
        <f t="shared" si="446"/>
        <v>NA</v>
      </c>
      <c r="BC299" s="1" t="str">
        <f t="shared" si="447"/>
        <v>NA</v>
      </c>
      <c r="BD299" s="1" t="str">
        <f t="shared" si="448"/>
        <v>NA</v>
      </c>
      <c r="BE299" s="1" t="str">
        <f t="shared" si="449"/>
        <v>NO</v>
      </c>
      <c r="BF299" s="1" t="str">
        <f t="shared" si="450"/>
        <v>NO</v>
      </c>
      <c r="BG299" s="1" t="str">
        <f t="shared" si="451"/>
        <v>NO</v>
      </c>
      <c r="BH299" s="1" t="str">
        <f t="shared" si="499"/>
        <v>YES</v>
      </c>
      <c r="BJ299" s="1">
        <v>139</v>
      </c>
      <c r="BK299" s="1" t="str">
        <f t="shared" si="452"/>
        <v>NA</v>
      </c>
      <c r="BL299" s="1" t="str">
        <f t="shared" si="453"/>
        <v>NA</v>
      </c>
      <c r="BM299" s="1" t="str">
        <f t="shared" si="454"/>
        <v>NA</v>
      </c>
      <c r="BN299" s="1" t="str">
        <f t="shared" si="455"/>
        <v>NO</v>
      </c>
      <c r="BO299" s="1" t="str">
        <f t="shared" si="456"/>
        <v>NO</v>
      </c>
      <c r="BP299" s="1" t="str">
        <f t="shared" si="457"/>
        <v>NO</v>
      </c>
      <c r="BQ299" s="1" t="str">
        <f t="shared" si="458"/>
        <v>YES</v>
      </c>
      <c r="BS299" s="1" t="str">
        <f t="shared" si="459"/>
        <v>TN</v>
      </c>
      <c r="BT299" s="1" t="str">
        <f t="shared" si="460"/>
        <v>TN</v>
      </c>
      <c r="BU299" s="1" t="str">
        <f t="shared" si="461"/>
        <v>TN</v>
      </c>
      <c r="BV299" s="1" t="str">
        <f t="shared" si="462"/>
        <v>NO</v>
      </c>
      <c r="BW299" s="1" t="str">
        <f t="shared" si="463"/>
        <v>NO</v>
      </c>
      <c r="BX299" s="1" t="str">
        <f t="shared" si="464"/>
        <v>NO</v>
      </c>
      <c r="BY299" s="244" t="str">
        <f t="shared" si="465"/>
        <v>YES</v>
      </c>
      <c r="BZ299" s="244" t="str">
        <f t="shared" si="466"/>
        <v>NO</v>
      </c>
      <c r="CA299" s="244" t="str">
        <f t="shared" si="467"/>
        <v>NO</v>
      </c>
      <c r="CB299" s="244" t="str">
        <f t="shared" si="468"/>
        <v>NO</v>
      </c>
      <c r="CC299" s="244" t="str">
        <f t="shared" si="469"/>
        <v>NO</v>
      </c>
      <c r="CD299" s="244" t="str">
        <f t="shared" si="441"/>
        <v>NO</v>
      </c>
      <c r="CE299" s="1" t="str">
        <f t="shared" si="442"/>
        <v>NO</v>
      </c>
      <c r="CF299" s="1" t="str">
        <f t="shared" si="443"/>
        <v>NO</v>
      </c>
      <c r="CG299" s="1" t="str">
        <f t="shared" si="444"/>
        <v>NO</v>
      </c>
      <c r="CH299" s="1" t="str">
        <f t="shared" si="445"/>
        <v>NO</v>
      </c>
      <c r="CI299" s="244" t="str">
        <f t="shared" si="470"/>
        <v>NO</v>
      </c>
      <c r="CJ299" s="244" t="str">
        <f t="shared" si="471"/>
        <v>NO</v>
      </c>
      <c r="CK299" s="244" t="str">
        <f t="shared" si="472"/>
        <v>NO</v>
      </c>
      <c r="CL299" s="244" t="str">
        <f t="shared" si="473"/>
        <v>NO</v>
      </c>
      <c r="CM299" s="244" t="str">
        <f t="shared" si="474"/>
        <v>NO</v>
      </c>
      <c r="CN299" s="244" t="str">
        <f t="shared" si="475"/>
        <v>NO</v>
      </c>
      <c r="CO299" s="244" t="str">
        <f t="shared" si="476"/>
        <v>NO</v>
      </c>
      <c r="CP299" s="244" t="str">
        <f t="shared" si="477"/>
        <v>NO</v>
      </c>
      <c r="CQ299" s="244" t="str">
        <f t="shared" si="478"/>
        <v>NO</v>
      </c>
      <c r="CR299" s="244" t="str">
        <f t="shared" si="479"/>
        <v>NO</v>
      </c>
    </row>
    <row r="300" spans="1:96" ht="16.5" thickBot="1">
      <c r="A300" s="74"/>
      <c r="B300" s="75"/>
      <c r="C300" s="75"/>
      <c r="D300" s="75"/>
      <c r="E300" s="75"/>
      <c r="F300" s="75"/>
      <c r="G300" s="75"/>
      <c r="H300" s="76"/>
      <c r="I300" s="53" t="s">
        <v>54</v>
      </c>
      <c r="J300" s="59">
        <v>0.28696363913876599</v>
      </c>
      <c r="K300" s="59">
        <v>0.637412167623154</v>
      </c>
      <c r="L300" s="59">
        <v>7.5624193238079104E-2</v>
      </c>
      <c r="M300" s="59">
        <v>0.75503905590878895</v>
      </c>
      <c r="N300" s="59">
        <v>6.6597161025875706E-2</v>
      </c>
      <c r="O300" s="59">
        <v>0.17836378306533399</v>
      </c>
      <c r="P300" s="59">
        <v>4.1187258999466701E-2</v>
      </c>
      <c r="Q300" s="59">
        <v>0.81807839174498198</v>
      </c>
      <c r="R300" s="59">
        <v>0.14073434925555001</v>
      </c>
      <c r="S300" s="59">
        <v>8.3529852778630495E-2</v>
      </c>
      <c r="T300" s="59">
        <v>0.67308449293017603</v>
      </c>
      <c r="U300" s="59">
        <v>0.24338565429119199</v>
      </c>
      <c r="V300" s="59">
        <v>0.79445351117719398</v>
      </c>
      <c r="W300" s="59">
        <v>0.104769071047412</v>
      </c>
      <c r="X300" s="59">
        <v>0.10077741777539299</v>
      </c>
      <c r="Y300" s="59">
        <v>0.61306783438623602</v>
      </c>
      <c r="Z300" s="59">
        <v>9.6997768523594805E-2</v>
      </c>
      <c r="AA300" s="59">
        <v>0.28993439709016799</v>
      </c>
      <c r="AB300" s="59">
        <v>0.105241506744098</v>
      </c>
      <c r="AC300" s="59">
        <v>0.697290668713341</v>
      </c>
      <c r="AD300" s="59">
        <v>0.19746782454256001</v>
      </c>
      <c r="AE300" s="59">
        <v>0.82322713744559395</v>
      </c>
      <c r="AF300" s="59">
        <v>0.12989383925768999</v>
      </c>
      <c r="AG300" s="320">
        <v>4.6879023296715103E-2</v>
      </c>
      <c r="AH300" s="222">
        <v>1.4910000000000001</v>
      </c>
      <c r="AI300" s="222">
        <v>3.0430000000000001</v>
      </c>
      <c r="AJ300" s="223">
        <v>6.133</v>
      </c>
      <c r="AK300" s="210">
        <v>1.56</v>
      </c>
      <c r="AL300" s="210">
        <v>3.1379999999999999</v>
      </c>
      <c r="AM300" s="210">
        <v>5.9889999999999999</v>
      </c>
      <c r="AN300" s="203"/>
      <c r="AO300" s="203"/>
      <c r="AP300" s="203"/>
      <c r="AQ300" s="203"/>
      <c r="AR300" s="203">
        <f t="shared" si="490"/>
        <v>0.98877272946999983</v>
      </c>
      <c r="AS300" s="203">
        <f t="shared" si="491"/>
        <v>1.2084999999999999</v>
      </c>
      <c r="AT300" s="203">
        <f t="shared" si="492"/>
        <v>1.4770555528699998</v>
      </c>
      <c r="AU300" s="203">
        <f t="shared" si="493"/>
        <v>2.2310181867759997</v>
      </c>
      <c r="AV300" s="203">
        <f t="shared" si="494"/>
        <v>2.7267999999999999</v>
      </c>
      <c r="AW300" s="203">
        <f t="shared" si="495"/>
        <v>3.3327555494959995</v>
      </c>
      <c r="AX300" s="203">
        <f t="shared" si="496"/>
        <v>4.7679545560499994</v>
      </c>
      <c r="AY300" s="203">
        <f t="shared" si="497"/>
        <v>5.8274999999999997</v>
      </c>
      <c r="AZ300" s="203">
        <f t="shared" si="498"/>
        <v>7.1224999870499994</v>
      </c>
      <c r="BB300" s="1" t="str">
        <f t="shared" si="446"/>
        <v>P</v>
      </c>
      <c r="BC300" s="1" t="str">
        <f t="shared" si="447"/>
        <v>NA</v>
      </c>
      <c r="BD300" s="1" t="str">
        <f t="shared" si="448"/>
        <v>NA</v>
      </c>
      <c r="BE300" s="1" t="str">
        <f t="shared" si="449"/>
        <v>NO</v>
      </c>
      <c r="BF300" s="1" t="str">
        <f t="shared" si="450"/>
        <v>NO</v>
      </c>
      <c r="BG300" s="1" t="str">
        <f t="shared" si="451"/>
        <v>NO</v>
      </c>
      <c r="BH300" s="1" t="str">
        <f t="shared" si="499"/>
        <v>NO</v>
      </c>
      <c r="BJ300" s="1">
        <v>7</v>
      </c>
      <c r="BK300" s="1" t="str">
        <f t="shared" si="452"/>
        <v>P</v>
      </c>
      <c r="BL300" s="1" t="str">
        <f t="shared" si="453"/>
        <v>NA</v>
      </c>
      <c r="BM300" s="1" t="str">
        <f t="shared" si="454"/>
        <v>NA</v>
      </c>
      <c r="BN300" s="1" t="str">
        <f t="shared" si="455"/>
        <v>NO</v>
      </c>
      <c r="BO300" s="1" t="str">
        <f t="shared" si="456"/>
        <v>NO</v>
      </c>
      <c r="BP300" s="1" t="str">
        <f t="shared" si="457"/>
        <v>NO</v>
      </c>
      <c r="BQ300" s="1" t="str">
        <f t="shared" si="458"/>
        <v>NO</v>
      </c>
      <c r="BS300" s="1" t="str">
        <f t="shared" si="459"/>
        <v>TN</v>
      </c>
      <c r="BT300" s="1" t="str">
        <f t="shared" si="460"/>
        <v>TN</v>
      </c>
      <c r="BU300" s="1" t="str">
        <f t="shared" si="461"/>
        <v>TN</v>
      </c>
      <c r="BV300" s="1" t="str">
        <f t="shared" si="462"/>
        <v>NO</v>
      </c>
      <c r="BW300" s="1" t="str">
        <f t="shared" si="463"/>
        <v>NO</v>
      </c>
      <c r="BX300" s="1" t="str">
        <f t="shared" si="464"/>
        <v>NO</v>
      </c>
      <c r="BY300" s="244" t="str">
        <f t="shared" si="465"/>
        <v>YES</v>
      </c>
      <c r="BZ300" s="244" t="str">
        <f t="shared" si="466"/>
        <v>NO</v>
      </c>
      <c r="CA300" s="244" t="str">
        <f t="shared" si="467"/>
        <v>NO</v>
      </c>
      <c r="CB300" s="244" t="str">
        <f t="shared" si="468"/>
        <v>NO</v>
      </c>
      <c r="CC300" s="244" t="str">
        <f t="shared" si="469"/>
        <v>NO</v>
      </c>
      <c r="CD300" s="244" t="str">
        <f t="shared" si="441"/>
        <v>NO</v>
      </c>
      <c r="CE300" s="1" t="str">
        <f t="shared" si="442"/>
        <v>NO</v>
      </c>
      <c r="CF300" s="1" t="str">
        <f t="shared" si="443"/>
        <v>NO</v>
      </c>
      <c r="CG300" s="1" t="str">
        <f t="shared" si="444"/>
        <v>NO</v>
      </c>
      <c r="CH300" s="1" t="str">
        <f t="shared" si="445"/>
        <v>NO</v>
      </c>
      <c r="CI300" s="244" t="str">
        <f t="shared" si="470"/>
        <v>NO</v>
      </c>
      <c r="CJ300" s="244" t="str">
        <f t="shared" si="471"/>
        <v>NO</v>
      </c>
      <c r="CK300" s="244" t="str">
        <f t="shared" si="472"/>
        <v>NO</v>
      </c>
      <c r="CL300" s="244" t="str">
        <f t="shared" si="473"/>
        <v>NO</v>
      </c>
      <c r="CM300" s="244" t="str">
        <f t="shared" si="474"/>
        <v>NO</v>
      </c>
      <c r="CN300" s="244" t="str">
        <f t="shared" si="475"/>
        <v>NO</v>
      </c>
      <c r="CO300" s="244" t="str">
        <f t="shared" si="476"/>
        <v>NO</v>
      </c>
      <c r="CP300" s="244" t="str">
        <f t="shared" si="477"/>
        <v>NO</v>
      </c>
      <c r="CQ300" s="244" t="str">
        <f t="shared" si="478"/>
        <v>NO</v>
      </c>
      <c r="CR300" s="244" t="str">
        <f t="shared" si="479"/>
        <v>NO</v>
      </c>
    </row>
    <row r="301" spans="1:96">
      <c r="A301" s="61">
        <v>60</v>
      </c>
      <c r="B301" s="62">
        <v>120</v>
      </c>
      <c r="C301" s="62">
        <v>3</v>
      </c>
      <c r="D301" s="62">
        <v>0.33</v>
      </c>
      <c r="E301" s="62">
        <v>4553553</v>
      </c>
      <c r="F301" s="62">
        <v>75.89255</v>
      </c>
      <c r="G301" s="62">
        <v>42</v>
      </c>
      <c r="H301" s="63">
        <v>35</v>
      </c>
      <c r="I301" s="60" t="s">
        <v>12</v>
      </c>
      <c r="J301" s="56">
        <v>0.88531911915804495</v>
      </c>
      <c r="K301" s="56">
        <v>5.9665926671088601E-3</v>
      </c>
      <c r="L301" s="56">
        <v>0.10871428817484501</v>
      </c>
      <c r="M301" s="56">
        <v>7.2294947351605396E-2</v>
      </c>
      <c r="N301" s="56">
        <v>0.916891139898941</v>
      </c>
      <c r="O301" s="56">
        <v>1.0813912749452601E-2</v>
      </c>
      <c r="P301" s="56">
        <v>0.64672482454795599</v>
      </c>
      <c r="Q301" s="56">
        <v>2.4781448190047601E-3</v>
      </c>
      <c r="R301" s="56">
        <v>0.35079703063303802</v>
      </c>
      <c r="S301" s="56">
        <v>0.94745167516518003</v>
      </c>
      <c r="T301" s="56">
        <v>1.7037342638272099E-2</v>
      </c>
      <c r="U301" s="56">
        <v>3.55109821965474E-2</v>
      </c>
      <c r="V301" s="56">
        <v>0.109116322214161</v>
      </c>
      <c r="W301" s="56">
        <v>0.29120182584086302</v>
      </c>
      <c r="X301" s="56">
        <v>0.59968185194497503</v>
      </c>
      <c r="Y301" s="56">
        <v>0.85466186290505397</v>
      </c>
      <c r="Z301" s="56">
        <v>2.93636046172931E-2</v>
      </c>
      <c r="AA301" s="56">
        <v>0.11597453247765201</v>
      </c>
      <c r="AB301" s="56">
        <v>0.42481317687968101</v>
      </c>
      <c r="AC301" s="56">
        <v>0.55930871696016804</v>
      </c>
      <c r="AD301" s="56">
        <v>1.5878106160150798E-2</v>
      </c>
      <c r="AE301" s="56">
        <v>0.27170444742852601</v>
      </c>
      <c r="AF301" s="56">
        <v>0.62383590255457599</v>
      </c>
      <c r="AG301" s="316">
        <v>0.104459650016896</v>
      </c>
      <c r="AH301" s="218">
        <v>1.998</v>
      </c>
      <c r="AI301" s="218">
        <v>4.05</v>
      </c>
      <c r="AJ301" s="219">
        <v>6.7549999999999999</v>
      </c>
      <c r="AK301" s="210">
        <v>1.9490000000000001</v>
      </c>
      <c r="AL301" s="210">
        <v>4.0869999999999997</v>
      </c>
      <c r="AM301" s="210">
        <v>6.6269999999999998</v>
      </c>
      <c r="AN301" s="203">
        <v>2.5196000000000001</v>
      </c>
      <c r="AO301" s="203">
        <v>3.9781</v>
      </c>
      <c r="AP301" s="203">
        <v>7.1336000000000004</v>
      </c>
      <c r="AQ301" s="203"/>
      <c r="AR301" s="203">
        <f>$AN$33*0.81818182</f>
        <v>2.0614909136719999</v>
      </c>
      <c r="AS301" s="203">
        <f>$AN$33</f>
        <v>2.5196000000000001</v>
      </c>
      <c r="AT301" s="203">
        <f>$AN$33*1.22222222</f>
        <v>3.0795111055119997</v>
      </c>
      <c r="AU301" s="203">
        <f>$AO$33*0.81818182</f>
        <v>3.2548090981419997</v>
      </c>
      <c r="AV301" s="203">
        <f>$AO$33</f>
        <v>3.9781</v>
      </c>
      <c r="AW301" s="203">
        <f>$AO$33*1.22222222</f>
        <v>4.8621222133819995</v>
      </c>
      <c r="AX301" s="203">
        <f>$AP$33*0.81818182</f>
        <v>5.8365818311520004</v>
      </c>
      <c r="AY301" s="203">
        <f>$AP$33</f>
        <v>7.1336000000000004</v>
      </c>
      <c r="AZ301" s="203">
        <f>$AP$33*1.22222222</f>
        <v>8.7188444285919999</v>
      </c>
      <c r="BB301" s="1" t="str">
        <f t="shared" si="446"/>
        <v>A</v>
      </c>
      <c r="BC301" s="1" t="str">
        <f t="shared" si="447"/>
        <v>NA</v>
      </c>
      <c r="BD301" s="1" t="str">
        <f t="shared" si="448"/>
        <v>NP</v>
      </c>
      <c r="BE301" s="1" t="str">
        <f t="shared" si="449"/>
        <v>NO</v>
      </c>
      <c r="BF301" s="1" t="str">
        <f t="shared" si="450"/>
        <v>NO</v>
      </c>
      <c r="BG301" s="1" t="str">
        <f t="shared" si="451"/>
        <v>YES</v>
      </c>
      <c r="BH301" s="1" t="str">
        <f>IF(OR(BB301="P",BC301="P",BD301="P"),"NO","YES")</f>
        <v>YES</v>
      </c>
      <c r="BJ301" s="12">
        <v>52</v>
      </c>
      <c r="BK301" s="1" t="str">
        <f t="shared" si="452"/>
        <v>A</v>
      </c>
      <c r="BL301" s="1" t="str">
        <f t="shared" si="453"/>
        <v>NA</v>
      </c>
      <c r="BM301" s="1" t="str">
        <f t="shared" si="454"/>
        <v>NP</v>
      </c>
      <c r="BN301" s="1" t="str">
        <f t="shared" si="455"/>
        <v>NO</v>
      </c>
      <c r="BO301" s="1" t="str">
        <f t="shared" si="456"/>
        <v>NO</v>
      </c>
      <c r="BP301" s="1" t="str">
        <f t="shared" si="457"/>
        <v>YES</v>
      </c>
      <c r="BQ301" s="1" t="str">
        <f t="shared" si="458"/>
        <v>YES</v>
      </c>
      <c r="BS301" s="1" t="str">
        <f t="shared" si="459"/>
        <v>TP</v>
      </c>
      <c r="BT301" s="1" t="str">
        <f t="shared" si="460"/>
        <v>TN</v>
      </c>
      <c r="BU301" s="1" t="str">
        <f t="shared" si="461"/>
        <v>TP</v>
      </c>
      <c r="BV301" s="1" t="str">
        <f t="shared" si="462"/>
        <v>NO</v>
      </c>
      <c r="BW301" s="1" t="str">
        <f t="shared" si="463"/>
        <v>YES</v>
      </c>
      <c r="BX301" s="1" t="str">
        <f t="shared" si="464"/>
        <v>YES</v>
      </c>
      <c r="BY301" s="244" t="str">
        <f t="shared" si="465"/>
        <v>YES</v>
      </c>
      <c r="BZ301" s="244" t="str">
        <f t="shared" si="466"/>
        <v>NO</v>
      </c>
      <c r="CA301" s="244" t="str">
        <f t="shared" si="467"/>
        <v>NO</v>
      </c>
      <c r="CB301" s="244" t="str">
        <f t="shared" si="468"/>
        <v>NO</v>
      </c>
      <c r="CC301" s="244" t="str">
        <f t="shared" si="469"/>
        <v>NO</v>
      </c>
      <c r="CD301" s="244" t="str">
        <f t="shared" si="441"/>
        <v>NO</v>
      </c>
      <c r="CE301" s="1" t="str">
        <f t="shared" si="442"/>
        <v>NO</v>
      </c>
      <c r="CF301" s="1" t="str">
        <f t="shared" si="443"/>
        <v>NO</v>
      </c>
      <c r="CG301" s="1" t="str">
        <f t="shared" si="444"/>
        <v>NO</v>
      </c>
      <c r="CH301" s="1" t="str">
        <f t="shared" si="445"/>
        <v>NO</v>
      </c>
      <c r="CI301" s="244" t="str">
        <f t="shared" si="470"/>
        <v>NO</v>
      </c>
      <c r="CJ301" s="244" t="str">
        <f t="shared" si="471"/>
        <v>NO</v>
      </c>
      <c r="CK301" s="244" t="str">
        <f t="shared" si="472"/>
        <v>NO</v>
      </c>
      <c r="CL301" s="244" t="str">
        <f t="shared" si="473"/>
        <v>NO</v>
      </c>
      <c r="CM301" s="244" t="str">
        <f t="shared" si="474"/>
        <v>NO</v>
      </c>
      <c r="CN301" s="244" t="str">
        <f t="shared" si="475"/>
        <v>NO</v>
      </c>
      <c r="CO301" s="244" t="str">
        <f t="shared" si="476"/>
        <v>NO</v>
      </c>
      <c r="CP301" s="244" t="str">
        <f t="shared" si="477"/>
        <v>NO</v>
      </c>
      <c r="CQ301" s="244" t="str">
        <f t="shared" si="478"/>
        <v>NO</v>
      </c>
      <c r="CR301" s="244" t="str">
        <f t="shared" si="479"/>
        <v>NO</v>
      </c>
    </row>
    <row r="302" spans="1:96">
      <c r="A302" s="64"/>
      <c r="B302" s="15"/>
      <c r="C302" s="15"/>
      <c r="D302" s="15"/>
      <c r="E302" s="15"/>
      <c r="F302" s="15"/>
      <c r="G302" s="15"/>
      <c r="H302" s="65"/>
      <c r="I302" s="52" t="s">
        <v>13</v>
      </c>
      <c r="J302" s="54">
        <v>0.115835639338795</v>
      </c>
      <c r="K302" s="54">
        <v>0.74445004038353502</v>
      </c>
      <c r="L302" s="54">
        <v>0.139714320277669</v>
      </c>
      <c r="M302" s="54">
        <v>0.24044602938179699</v>
      </c>
      <c r="N302" s="54">
        <v>0.20079386814275299</v>
      </c>
      <c r="O302" s="54">
        <v>0.55876010247544805</v>
      </c>
      <c r="P302" s="54">
        <v>0.16539718673185</v>
      </c>
      <c r="Q302" s="54">
        <v>0.68725835415224101</v>
      </c>
      <c r="R302" s="54">
        <v>0.14734445911590699</v>
      </c>
      <c r="S302" s="54">
        <v>0.33743525543769798</v>
      </c>
      <c r="T302" s="54">
        <v>0.48882814989608903</v>
      </c>
      <c r="U302" s="54">
        <v>0.173736594666211</v>
      </c>
      <c r="V302" s="54">
        <v>0.23867331266106201</v>
      </c>
      <c r="W302" s="54">
        <v>0.13016271753018099</v>
      </c>
      <c r="X302" s="54">
        <v>0.631163969808755</v>
      </c>
      <c r="Y302" s="54">
        <v>0.624998166979157</v>
      </c>
      <c r="Z302" s="54">
        <v>0.28931902705462997</v>
      </c>
      <c r="AA302" s="54">
        <v>8.5682805966212E-2</v>
      </c>
      <c r="AB302" s="54">
        <v>0.81050974981204804</v>
      </c>
      <c r="AC302" s="54">
        <v>0.18940324988582199</v>
      </c>
      <c r="AD302" s="54">
        <v>8.7000302129491795E-5</v>
      </c>
      <c r="AE302" s="54">
        <v>1.5825874828442499E-2</v>
      </c>
      <c r="AF302" s="54">
        <v>0.67967413850887104</v>
      </c>
      <c r="AG302" s="317">
        <v>0.30449998666268502</v>
      </c>
      <c r="AH302" s="220">
        <v>1.9910000000000001</v>
      </c>
      <c r="AI302" s="220">
        <v>4.2</v>
      </c>
      <c r="AJ302" s="221">
        <v>6.7569999999999997</v>
      </c>
      <c r="AK302" s="210">
        <v>2.0419999999999998</v>
      </c>
      <c r="AL302" s="210">
        <v>4.2469999999999999</v>
      </c>
      <c r="AM302" s="210">
        <v>6.8609999999999998</v>
      </c>
      <c r="AN302" s="203"/>
      <c r="AO302" s="203"/>
      <c r="AP302" s="203"/>
      <c r="AQ302" s="203"/>
      <c r="AR302" s="203">
        <f t="shared" ref="AR302:AR316" si="500">$AN$33*0.81818182</f>
        <v>2.0614909136719999</v>
      </c>
      <c r="AS302" s="203">
        <f t="shared" ref="AS302:AS316" si="501">$AN$33</f>
        <v>2.5196000000000001</v>
      </c>
      <c r="AT302" s="203">
        <f t="shared" ref="AT302:AT316" si="502">$AN$33*1.22222222</f>
        <v>3.0795111055119997</v>
      </c>
      <c r="AU302" s="203">
        <f t="shared" ref="AU302:AU316" si="503">$AO$33*0.81818182</f>
        <v>3.2548090981419997</v>
      </c>
      <c r="AV302" s="203">
        <f t="shared" ref="AV302:AV316" si="504">$AO$33</f>
        <v>3.9781</v>
      </c>
      <c r="AW302" s="203">
        <f t="shared" ref="AW302:AW316" si="505">$AO$33*1.22222222</f>
        <v>4.8621222133819995</v>
      </c>
      <c r="AX302" s="203">
        <f t="shared" ref="AX302:AX316" si="506">$AP$33*0.81818182</f>
        <v>5.8365818311520004</v>
      </c>
      <c r="AY302" s="203">
        <f t="shared" ref="AY302:AY316" si="507">$AP$33</f>
        <v>7.1336000000000004</v>
      </c>
      <c r="AZ302" s="203">
        <f t="shared" ref="AZ302:AZ316" si="508">$AP$33*1.22222222</f>
        <v>8.7188444285919999</v>
      </c>
      <c r="BB302" s="1" t="str">
        <f t="shared" si="446"/>
        <v>A</v>
      </c>
      <c r="BC302" s="1" t="str">
        <f t="shared" si="447"/>
        <v>NA</v>
      </c>
      <c r="BD302" s="1" t="str">
        <f t="shared" si="448"/>
        <v>NP</v>
      </c>
      <c r="BE302" s="1" t="str">
        <f t="shared" si="449"/>
        <v>NO</v>
      </c>
      <c r="BF302" s="1" t="str">
        <f t="shared" si="450"/>
        <v>NO</v>
      </c>
      <c r="BG302" s="1" t="str">
        <f t="shared" si="451"/>
        <v>YES</v>
      </c>
      <c r="BH302" s="1" t="str">
        <f t="shared" ref="BH302:BH316" si="509">IF(OR(BB302="P",BC302="P",BD302="P"),"NO","YES")</f>
        <v>YES</v>
      </c>
      <c r="BJ302" s="12">
        <v>48</v>
      </c>
      <c r="BK302" s="1" t="str">
        <f t="shared" si="452"/>
        <v>A</v>
      </c>
      <c r="BL302" s="1" t="str">
        <f t="shared" si="453"/>
        <v>NA</v>
      </c>
      <c r="BM302" s="1" t="str">
        <f t="shared" si="454"/>
        <v>NP</v>
      </c>
      <c r="BN302" s="1" t="str">
        <f t="shared" si="455"/>
        <v>NO</v>
      </c>
      <c r="BO302" s="1" t="str">
        <f t="shared" si="456"/>
        <v>NO</v>
      </c>
      <c r="BP302" s="1" t="str">
        <f t="shared" si="457"/>
        <v>YES</v>
      </c>
      <c r="BQ302" s="1" t="str">
        <f t="shared" si="458"/>
        <v>YES</v>
      </c>
      <c r="BS302" s="1" t="str">
        <f t="shared" si="459"/>
        <v>TP</v>
      </c>
      <c r="BT302" s="1" t="str">
        <f t="shared" si="460"/>
        <v>TN</v>
      </c>
      <c r="BU302" s="1" t="str">
        <f t="shared" si="461"/>
        <v>TP</v>
      </c>
      <c r="BV302" s="1" t="str">
        <f t="shared" si="462"/>
        <v>NO</v>
      </c>
      <c r="BW302" s="1" t="str">
        <f t="shared" si="463"/>
        <v>YES</v>
      </c>
      <c r="BX302" s="1" t="str">
        <f t="shared" si="464"/>
        <v>YES</v>
      </c>
      <c r="BY302" s="244" t="str">
        <f t="shared" si="465"/>
        <v>YES</v>
      </c>
      <c r="BZ302" s="244" t="str">
        <f t="shared" si="466"/>
        <v>NO</v>
      </c>
      <c r="CA302" s="244" t="str">
        <f t="shared" si="467"/>
        <v>NO</v>
      </c>
      <c r="CB302" s="244" t="str">
        <f t="shared" si="468"/>
        <v>NO</v>
      </c>
      <c r="CC302" s="244" t="str">
        <f t="shared" si="469"/>
        <v>NO</v>
      </c>
      <c r="CD302" s="244" t="str">
        <f t="shared" si="441"/>
        <v>NO</v>
      </c>
      <c r="CE302" s="1" t="str">
        <f t="shared" si="442"/>
        <v>NO</v>
      </c>
      <c r="CF302" s="1" t="str">
        <f t="shared" si="443"/>
        <v>NO</v>
      </c>
      <c r="CG302" s="1" t="str">
        <f t="shared" si="444"/>
        <v>NO</v>
      </c>
      <c r="CH302" s="1" t="str">
        <f t="shared" si="445"/>
        <v>NO</v>
      </c>
      <c r="CI302" s="244" t="str">
        <f t="shared" si="470"/>
        <v>NO</v>
      </c>
      <c r="CJ302" s="244" t="str">
        <f t="shared" si="471"/>
        <v>NO</v>
      </c>
      <c r="CK302" s="244" t="str">
        <f t="shared" si="472"/>
        <v>NO</v>
      </c>
      <c r="CL302" s="244" t="str">
        <f t="shared" si="473"/>
        <v>NO</v>
      </c>
      <c r="CM302" s="244" t="str">
        <f t="shared" si="474"/>
        <v>NO</v>
      </c>
      <c r="CN302" s="244" t="str">
        <f t="shared" si="475"/>
        <v>NO</v>
      </c>
      <c r="CO302" s="244" t="str">
        <f t="shared" si="476"/>
        <v>NO</v>
      </c>
      <c r="CP302" s="244" t="str">
        <f t="shared" si="477"/>
        <v>NO</v>
      </c>
      <c r="CQ302" s="244" t="str">
        <f t="shared" si="478"/>
        <v>NO</v>
      </c>
      <c r="CR302" s="244" t="str">
        <f t="shared" si="479"/>
        <v>NO</v>
      </c>
    </row>
    <row r="303" spans="1:96">
      <c r="A303" s="64"/>
      <c r="B303" s="15"/>
      <c r="C303" s="15"/>
      <c r="D303" s="15"/>
      <c r="E303" s="15"/>
      <c r="F303" s="15"/>
      <c r="G303" s="15"/>
      <c r="H303" s="65"/>
      <c r="I303" s="52" t="s">
        <v>14</v>
      </c>
      <c r="J303" s="54">
        <v>0.57122790400054801</v>
      </c>
      <c r="K303" s="54">
        <v>0.346984510966306</v>
      </c>
      <c r="L303" s="54">
        <v>8.1787585033145302E-2</v>
      </c>
      <c r="M303" s="54">
        <v>0.41835916634012299</v>
      </c>
      <c r="N303" s="54">
        <v>0.521068539863905</v>
      </c>
      <c r="O303" s="54">
        <v>6.0572293795971698E-2</v>
      </c>
      <c r="P303" s="54">
        <v>0.28752317261011301</v>
      </c>
      <c r="Q303" s="54">
        <v>0.52124849748793201</v>
      </c>
      <c r="R303" s="54">
        <v>0.19122832990195299</v>
      </c>
      <c r="S303" s="54">
        <v>0.35650320870809599</v>
      </c>
      <c r="T303" s="54">
        <v>0.10560786490236</v>
      </c>
      <c r="U303" s="54">
        <v>0.537888926389542</v>
      </c>
      <c r="V303" s="54">
        <v>0.35467914976392301</v>
      </c>
      <c r="W303" s="54">
        <v>7.1899982307766203E-2</v>
      </c>
      <c r="X303" s="54">
        <v>0.57342086792831004</v>
      </c>
      <c r="Y303" s="54">
        <v>0.50605414175052399</v>
      </c>
      <c r="Z303" s="54">
        <v>0.48810675540784099</v>
      </c>
      <c r="AA303" s="54">
        <v>5.8391028416335802E-3</v>
      </c>
      <c r="AB303" s="54">
        <v>0.296830199690445</v>
      </c>
      <c r="AC303" s="54">
        <v>0.58884992018253501</v>
      </c>
      <c r="AD303" s="54">
        <v>0.11431988012701801</v>
      </c>
      <c r="AE303" s="54">
        <v>0.95622811517702999</v>
      </c>
      <c r="AF303" s="54">
        <v>4.0476174151098797E-2</v>
      </c>
      <c r="AG303" s="317">
        <v>3.2957106718706202E-3</v>
      </c>
      <c r="AH303" s="220">
        <v>2.444</v>
      </c>
      <c r="AI303" s="220">
        <v>3.8919999999999999</v>
      </c>
      <c r="AJ303" s="221">
        <v>6.3150000000000004</v>
      </c>
      <c r="AK303" s="210">
        <v>2.5209999999999999</v>
      </c>
      <c r="AL303" s="210">
        <v>3.9750000000000001</v>
      </c>
      <c r="AM303" s="210">
        <v>6.5149999999999997</v>
      </c>
      <c r="AN303" s="203"/>
      <c r="AO303" s="203"/>
      <c r="AP303" s="203"/>
      <c r="AQ303" s="203"/>
      <c r="AR303" s="203">
        <f t="shared" si="500"/>
        <v>2.0614909136719999</v>
      </c>
      <c r="AS303" s="203">
        <f t="shared" si="501"/>
        <v>2.5196000000000001</v>
      </c>
      <c r="AT303" s="203">
        <f t="shared" si="502"/>
        <v>3.0795111055119997</v>
      </c>
      <c r="AU303" s="203">
        <f t="shared" si="503"/>
        <v>3.2548090981419997</v>
      </c>
      <c r="AV303" s="203">
        <f t="shared" si="504"/>
        <v>3.9781</v>
      </c>
      <c r="AW303" s="203">
        <f t="shared" si="505"/>
        <v>4.8621222133819995</v>
      </c>
      <c r="AX303" s="203">
        <f t="shared" si="506"/>
        <v>5.8365818311520004</v>
      </c>
      <c r="AY303" s="203">
        <f t="shared" si="507"/>
        <v>7.1336000000000004</v>
      </c>
      <c r="AZ303" s="203">
        <f t="shared" si="508"/>
        <v>8.7188444285919999</v>
      </c>
      <c r="BB303" s="1" t="str">
        <f t="shared" si="446"/>
        <v>NP</v>
      </c>
      <c r="BC303" s="1" t="str">
        <f t="shared" si="447"/>
        <v>NP</v>
      </c>
      <c r="BD303" s="1" t="str">
        <f t="shared" si="448"/>
        <v>NP</v>
      </c>
      <c r="BE303" s="1" t="str">
        <f t="shared" si="449"/>
        <v>NO</v>
      </c>
      <c r="BF303" s="1" t="str">
        <f t="shared" si="450"/>
        <v>NO</v>
      </c>
      <c r="BG303" s="1" t="str">
        <f t="shared" si="451"/>
        <v>NO</v>
      </c>
      <c r="BH303" s="1" t="str">
        <f t="shared" si="509"/>
        <v>YES</v>
      </c>
      <c r="BJ303" s="12">
        <v>29</v>
      </c>
      <c r="BK303" s="1" t="str">
        <f t="shared" si="452"/>
        <v>NA</v>
      </c>
      <c r="BL303" s="1" t="str">
        <f t="shared" si="453"/>
        <v>NP</v>
      </c>
      <c r="BM303" s="1" t="str">
        <f t="shared" si="454"/>
        <v>NP</v>
      </c>
      <c r="BN303" s="1" t="str">
        <f t="shared" si="455"/>
        <v>NO</v>
      </c>
      <c r="BO303" s="1" t="str">
        <f t="shared" si="456"/>
        <v>NO</v>
      </c>
      <c r="BP303" s="1" t="str">
        <f t="shared" si="457"/>
        <v>NO</v>
      </c>
      <c r="BQ303" s="1" t="str">
        <f t="shared" si="458"/>
        <v>YES</v>
      </c>
      <c r="BS303" s="1" t="str">
        <f t="shared" si="459"/>
        <v>FP</v>
      </c>
      <c r="BT303" s="1" t="str">
        <f t="shared" si="460"/>
        <v>TP</v>
      </c>
      <c r="BU303" s="1" t="str">
        <f t="shared" si="461"/>
        <v>TP</v>
      </c>
      <c r="BV303" s="1" t="str">
        <f t="shared" si="462"/>
        <v>NO</v>
      </c>
      <c r="BW303" s="1" t="str">
        <f t="shared" si="463"/>
        <v>YES</v>
      </c>
      <c r="BX303" s="1" t="str">
        <f t="shared" si="464"/>
        <v>YES</v>
      </c>
      <c r="BY303" s="244" t="str">
        <f t="shared" si="465"/>
        <v>YES</v>
      </c>
      <c r="BZ303" s="244" t="str">
        <f t="shared" si="466"/>
        <v>NO</v>
      </c>
      <c r="CA303" s="244" t="str">
        <f t="shared" si="467"/>
        <v>NO</v>
      </c>
      <c r="CB303" s="244" t="str">
        <f t="shared" si="468"/>
        <v>NO</v>
      </c>
      <c r="CC303" s="244" t="str">
        <f t="shared" si="469"/>
        <v>NO</v>
      </c>
      <c r="CD303" s="244" t="str">
        <f t="shared" si="441"/>
        <v>YES</v>
      </c>
      <c r="CE303" s="1" t="str">
        <f t="shared" si="442"/>
        <v>NO</v>
      </c>
      <c r="CF303" s="1" t="str">
        <f t="shared" si="443"/>
        <v>NO</v>
      </c>
      <c r="CG303" s="1" t="str">
        <f t="shared" si="444"/>
        <v>NO</v>
      </c>
      <c r="CH303" s="1" t="str">
        <f t="shared" si="445"/>
        <v>YES</v>
      </c>
      <c r="CI303" s="244" t="str">
        <f t="shared" si="470"/>
        <v>NO</v>
      </c>
      <c r="CJ303" s="244" t="str">
        <f t="shared" si="471"/>
        <v>NO</v>
      </c>
      <c r="CK303" s="244" t="str">
        <f t="shared" si="472"/>
        <v>NO</v>
      </c>
      <c r="CL303" s="244" t="str">
        <f t="shared" si="473"/>
        <v>NO</v>
      </c>
      <c r="CM303" s="244" t="str">
        <f t="shared" si="474"/>
        <v>NO</v>
      </c>
      <c r="CN303" s="244" t="str">
        <f t="shared" si="475"/>
        <v>YES</v>
      </c>
      <c r="CO303" s="244" t="str">
        <f t="shared" si="476"/>
        <v>NO</v>
      </c>
      <c r="CP303" s="244" t="str">
        <f t="shared" si="477"/>
        <v>NO</v>
      </c>
      <c r="CQ303" s="244" t="str">
        <f t="shared" si="478"/>
        <v>NO</v>
      </c>
      <c r="CR303" s="244" t="str">
        <f t="shared" si="479"/>
        <v>YES</v>
      </c>
    </row>
    <row r="304" spans="1:96">
      <c r="A304" s="64"/>
      <c r="B304" s="15"/>
      <c r="C304" s="15"/>
      <c r="D304" s="15"/>
      <c r="E304" s="15"/>
      <c r="F304" s="15"/>
      <c r="G304" s="15"/>
      <c r="H304" s="65"/>
      <c r="I304" s="52" t="s">
        <v>15</v>
      </c>
      <c r="J304" s="54">
        <v>0.51065566247559702</v>
      </c>
      <c r="K304" s="54">
        <v>0.47992193498845498</v>
      </c>
      <c r="L304" s="54">
        <v>9.4224025359466099E-3</v>
      </c>
      <c r="M304" s="54">
        <v>0.64392249221023401</v>
      </c>
      <c r="N304" s="54">
        <v>0.17156937341201201</v>
      </c>
      <c r="O304" s="54">
        <v>0.18450813437775301</v>
      </c>
      <c r="P304" s="54">
        <v>0.38587130076664</v>
      </c>
      <c r="Q304" s="54">
        <v>0.27491426236382099</v>
      </c>
      <c r="R304" s="54">
        <v>0.33921443686953801</v>
      </c>
      <c r="S304" s="54">
        <v>0.768613568375214</v>
      </c>
      <c r="T304" s="54">
        <v>0.122803410490891</v>
      </c>
      <c r="U304" s="54">
        <v>0.10858302113389399</v>
      </c>
      <c r="V304" s="54">
        <v>0.50217049256971602</v>
      </c>
      <c r="W304" s="54">
        <v>0.16379089646947501</v>
      </c>
      <c r="X304" s="54">
        <v>0.334038610960808</v>
      </c>
      <c r="Y304" s="54">
        <v>0.37506412034554598</v>
      </c>
      <c r="Z304" s="54">
        <v>0.38334975798293602</v>
      </c>
      <c r="AA304" s="54">
        <v>0.241586121671516</v>
      </c>
      <c r="AB304" s="54">
        <v>3.0730726573678199E-2</v>
      </c>
      <c r="AC304" s="54">
        <v>0.120744347074709</v>
      </c>
      <c r="AD304" s="54">
        <v>0.84852492635161203</v>
      </c>
      <c r="AE304" s="54">
        <v>0.73650818727154699</v>
      </c>
      <c r="AF304" s="54">
        <v>0.188400913043272</v>
      </c>
      <c r="AG304" s="317">
        <v>7.5090899685180304E-2</v>
      </c>
      <c r="AH304" s="220">
        <v>1.9690000000000001</v>
      </c>
      <c r="AI304" s="220">
        <v>3.7719999999999998</v>
      </c>
      <c r="AJ304" s="221">
        <v>7.5819999999999999</v>
      </c>
      <c r="AK304" s="210">
        <v>2.0830000000000002</v>
      </c>
      <c r="AL304" s="210">
        <v>3.9279999999999999</v>
      </c>
      <c r="AM304" s="210">
        <v>7.85</v>
      </c>
      <c r="AN304" s="203"/>
      <c r="AO304" s="203"/>
      <c r="AP304" s="203"/>
      <c r="AQ304" s="203"/>
      <c r="AR304" s="203">
        <f t="shared" si="500"/>
        <v>2.0614909136719999</v>
      </c>
      <c r="AS304" s="203">
        <f t="shared" si="501"/>
        <v>2.5196000000000001</v>
      </c>
      <c r="AT304" s="203">
        <f t="shared" si="502"/>
        <v>3.0795111055119997</v>
      </c>
      <c r="AU304" s="203">
        <f t="shared" si="503"/>
        <v>3.2548090981419997</v>
      </c>
      <c r="AV304" s="203">
        <f t="shared" si="504"/>
        <v>3.9781</v>
      </c>
      <c r="AW304" s="203">
        <f t="shared" si="505"/>
        <v>4.8621222133819995</v>
      </c>
      <c r="AX304" s="203">
        <f t="shared" si="506"/>
        <v>5.8365818311520004</v>
      </c>
      <c r="AY304" s="203">
        <f t="shared" si="507"/>
        <v>7.1336000000000004</v>
      </c>
      <c r="AZ304" s="203">
        <f t="shared" si="508"/>
        <v>8.7188444285919999</v>
      </c>
      <c r="BB304" s="1" t="str">
        <f t="shared" si="446"/>
        <v>A</v>
      </c>
      <c r="BC304" s="1" t="str">
        <f t="shared" si="447"/>
        <v>NP</v>
      </c>
      <c r="BD304" s="1" t="str">
        <f t="shared" si="448"/>
        <v>NA</v>
      </c>
      <c r="BE304" s="1" t="str">
        <f t="shared" si="449"/>
        <v>NO</v>
      </c>
      <c r="BF304" s="1" t="str">
        <f t="shared" si="450"/>
        <v>NO</v>
      </c>
      <c r="BG304" s="1" t="str">
        <f t="shared" si="451"/>
        <v>YES</v>
      </c>
      <c r="BH304" s="1" t="str">
        <f t="shared" si="509"/>
        <v>YES</v>
      </c>
      <c r="BJ304" s="12">
        <v>30</v>
      </c>
      <c r="BK304" s="1" t="str">
        <f t="shared" si="452"/>
        <v>NP</v>
      </c>
      <c r="BL304" s="1" t="str">
        <f t="shared" si="453"/>
        <v>NP</v>
      </c>
      <c r="BM304" s="1" t="str">
        <f t="shared" si="454"/>
        <v>NA</v>
      </c>
      <c r="BN304" s="1" t="str">
        <f t="shared" si="455"/>
        <v>NO</v>
      </c>
      <c r="BO304" s="1" t="str">
        <f t="shared" si="456"/>
        <v>NO</v>
      </c>
      <c r="BP304" s="1" t="str">
        <f t="shared" si="457"/>
        <v>NO</v>
      </c>
      <c r="BQ304" s="1" t="str">
        <f t="shared" si="458"/>
        <v>YES</v>
      </c>
      <c r="BS304" s="1" t="str">
        <f t="shared" si="459"/>
        <v>TP</v>
      </c>
      <c r="BT304" s="1" t="str">
        <f t="shared" si="460"/>
        <v>TP</v>
      </c>
      <c r="BU304" s="1" t="str">
        <f t="shared" si="461"/>
        <v>TN</v>
      </c>
      <c r="BV304" s="1" t="str">
        <f t="shared" si="462"/>
        <v>NO</v>
      </c>
      <c r="BW304" s="1" t="str">
        <f t="shared" si="463"/>
        <v>YES</v>
      </c>
      <c r="BX304" s="1" t="str">
        <f t="shared" si="464"/>
        <v>YES</v>
      </c>
      <c r="BY304" s="244" t="str">
        <f t="shared" si="465"/>
        <v>YES</v>
      </c>
      <c r="BZ304" s="244" t="str">
        <f t="shared" si="466"/>
        <v>NO</v>
      </c>
      <c r="CA304" s="244" t="str">
        <f t="shared" si="467"/>
        <v>NO</v>
      </c>
      <c r="CB304" s="244" t="str">
        <f t="shared" si="468"/>
        <v>NO</v>
      </c>
      <c r="CC304" s="244" t="str">
        <f t="shared" si="469"/>
        <v>NO</v>
      </c>
      <c r="CD304" s="244" t="str">
        <f t="shared" si="441"/>
        <v>NO</v>
      </c>
      <c r="CE304" s="1" t="str">
        <f t="shared" si="442"/>
        <v>NO</v>
      </c>
      <c r="CF304" s="1" t="str">
        <f t="shared" si="443"/>
        <v>NO</v>
      </c>
      <c r="CG304" s="1" t="str">
        <f t="shared" si="444"/>
        <v>NO</v>
      </c>
      <c r="CH304" s="1" t="str">
        <f t="shared" si="445"/>
        <v>NO</v>
      </c>
      <c r="CI304" s="244" t="str">
        <f t="shared" si="470"/>
        <v>NO</v>
      </c>
      <c r="CJ304" s="244" t="str">
        <f t="shared" si="471"/>
        <v>NO</v>
      </c>
      <c r="CK304" s="244" t="str">
        <f t="shared" si="472"/>
        <v>NO</v>
      </c>
      <c r="CL304" s="244" t="str">
        <f t="shared" si="473"/>
        <v>NO</v>
      </c>
      <c r="CM304" s="244" t="str">
        <f t="shared" si="474"/>
        <v>NO</v>
      </c>
      <c r="CN304" s="244" t="str">
        <f t="shared" si="475"/>
        <v>NO</v>
      </c>
      <c r="CO304" s="244" t="str">
        <f t="shared" si="476"/>
        <v>NO</v>
      </c>
      <c r="CP304" s="244" t="str">
        <f t="shared" si="477"/>
        <v>NO</v>
      </c>
      <c r="CQ304" s="244" t="str">
        <f t="shared" si="478"/>
        <v>NO</v>
      </c>
      <c r="CR304" s="244" t="str">
        <f t="shared" si="479"/>
        <v>NO</v>
      </c>
    </row>
    <row r="305" spans="1:96">
      <c r="A305" s="64"/>
      <c r="B305" s="15"/>
      <c r="C305" s="15"/>
      <c r="D305" s="15"/>
      <c r="E305" s="15"/>
      <c r="F305" s="15"/>
      <c r="G305" s="15"/>
      <c r="H305" s="65"/>
      <c r="I305" s="52" t="s">
        <v>16</v>
      </c>
      <c r="J305" s="54">
        <v>0.59805581478667702</v>
      </c>
      <c r="K305" s="54">
        <v>0.29979896695040698</v>
      </c>
      <c r="L305" s="54">
        <v>0.10214521826291501</v>
      </c>
      <c r="M305" s="54">
        <v>0.884837298521719</v>
      </c>
      <c r="N305" s="54">
        <v>5.3707414293084503E-2</v>
      </c>
      <c r="O305" s="54">
        <v>6.1455287185196203E-2</v>
      </c>
      <c r="P305" s="54">
        <v>0.35797962046699999</v>
      </c>
      <c r="Q305" s="54">
        <v>0.113043482723717</v>
      </c>
      <c r="R305" s="54">
        <v>0.52897689680928095</v>
      </c>
      <c r="S305" s="54">
        <v>0.93097655788712497</v>
      </c>
      <c r="T305" s="54">
        <v>3.63005909424279E-2</v>
      </c>
      <c r="U305" s="54">
        <v>3.2722851170446703E-2</v>
      </c>
      <c r="V305" s="54">
        <v>0.414666470065361</v>
      </c>
      <c r="W305" s="54">
        <v>0.34600313267990601</v>
      </c>
      <c r="X305" s="54">
        <v>0.23933039725473099</v>
      </c>
      <c r="Y305" s="54">
        <v>0.98389380756526601</v>
      </c>
      <c r="Z305" s="54">
        <v>1.5606108899230899E-3</v>
      </c>
      <c r="AA305" s="54">
        <v>1.45455815448107E-2</v>
      </c>
      <c r="AB305" s="54">
        <v>0.14320947066095499</v>
      </c>
      <c r="AC305" s="54">
        <v>0.72217472084341505</v>
      </c>
      <c r="AD305" s="54">
        <v>0.13461580849562901</v>
      </c>
      <c r="AE305" s="54">
        <v>0.22226037914409</v>
      </c>
      <c r="AF305" s="54">
        <v>7.6835626363303405E-2</v>
      </c>
      <c r="AG305" s="317">
        <v>0.70090399449260499</v>
      </c>
      <c r="AH305" s="220">
        <v>2.1070000000000002</v>
      </c>
      <c r="AI305" s="220">
        <v>3.375</v>
      </c>
      <c r="AJ305" s="221">
        <v>7.4240000000000004</v>
      </c>
      <c r="AK305" s="210">
        <v>2.2010000000000001</v>
      </c>
      <c r="AL305" s="210">
        <v>3.5950000000000002</v>
      </c>
      <c r="AM305" s="210">
        <v>7.37</v>
      </c>
      <c r="AN305" s="203"/>
      <c r="AO305" s="203"/>
      <c r="AP305" s="203"/>
      <c r="AQ305" s="203"/>
      <c r="AR305" s="203">
        <f t="shared" si="500"/>
        <v>2.0614909136719999</v>
      </c>
      <c r="AS305" s="203">
        <f t="shared" si="501"/>
        <v>2.5196000000000001</v>
      </c>
      <c r="AT305" s="203">
        <f t="shared" si="502"/>
        <v>3.0795111055119997</v>
      </c>
      <c r="AU305" s="203">
        <f t="shared" si="503"/>
        <v>3.2548090981419997</v>
      </c>
      <c r="AV305" s="203">
        <f t="shared" si="504"/>
        <v>3.9781</v>
      </c>
      <c r="AW305" s="203">
        <f t="shared" si="505"/>
        <v>4.8621222133819995</v>
      </c>
      <c r="AX305" s="203">
        <f t="shared" si="506"/>
        <v>5.8365818311520004</v>
      </c>
      <c r="AY305" s="203">
        <f t="shared" si="507"/>
        <v>7.1336000000000004</v>
      </c>
      <c r="AZ305" s="203">
        <f t="shared" si="508"/>
        <v>8.7188444285919999</v>
      </c>
      <c r="BB305" s="1" t="str">
        <f t="shared" si="446"/>
        <v>NP</v>
      </c>
      <c r="BC305" s="1" t="str">
        <f t="shared" si="447"/>
        <v>NP</v>
      </c>
      <c r="BD305" s="1" t="str">
        <f t="shared" si="448"/>
        <v>NA</v>
      </c>
      <c r="BE305" s="1" t="str">
        <f t="shared" si="449"/>
        <v>NO</v>
      </c>
      <c r="BF305" s="1" t="str">
        <f t="shared" si="450"/>
        <v>NO</v>
      </c>
      <c r="BG305" s="1" t="str">
        <f t="shared" si="451"/>
        <v>NO</v>
      </c>
      <c r="BH305" s="1" t="str">
        <f t="shared" si="509"/>
        <v>YES</v>
      </c>
      <c r="BJ305" s="12">
        <v>1052</v>
      </c>
      <c r="BK305" s="1" t="str">
        <f t="shared" si="452"/>
        <v>NP</v>
      </c>
      <c r="BL305" s="1" t="str">
        <f t="shared" si="453"/>
        <v>NP</v>
      </c>
      <c r="BM305" s="1" t="str">
        <f t="shared" si="454"/>
        <v>NA</v>
      </c>
      <c r="BN305" s="1" t="str">
        <f t="shared" si="455"/>
        <v>NO</v>
      </c>
      <c r="BO305" s="1" t="str">
        <f t="shared" si="456"/>
        <v>NO</v>
      </c>
      <c r="BP305" s="1" t="str">
        <f t="shared" si="457"/>
        <v>NO</v>
      </c>
      <c r="BQ305" s="1" t="str">
        <f t="shared" si="458"/>
        <v>YES</v>
      </c>
      <c r="BS305" s="1" t="str">
        <f t="shared" si="459"/>
        <v>TP</v>
      </c>
      <c r="BT305" s="1" t="str">
        <f t="shared" si="460"/>
        <v>TP</v>
      </c>
      <c r="BU305" s="1" t="str">
        <f t="shared" si="461"/>
        <v>TN</v>
      </c>
      <c r="BV305" s="1" t="str">
        <f t="shared" si="462"/>
        <v>NO</v>
      </c>
      <c r="BW305" s="1" t="str">
        <f t="shared" si="463"/>
        <v>YES</v>
      </c>
      <c r="BX305" s="1" t="str">
        <f t="shared" si="464"/>
        <v>YES</v>
      </c>
      <c r="BY305" s="244" t="str">
        <f t="shared" si="465"/>
        <v>YES</v>
      </c>
      <c r="BZ305" s="244" t="str">
        <f t="shared" si="466"/>
        <v>NO</v>
      </c>
      <c r="CA305" s="244" t="str">
        <f t="shared" si="467"/>
        <v>NO</v>
      </c>
      <c r="CB305" s="244" t="str">
        <f t="shared" si="468"/>
        <v>NO</v>
      </c>
      <c r="CC305" s="244" t="str">
        <f t="shared" si="469"/>
        <v>NO</v>
      </c>
      <c r="CD305" s="244" t="str">
        <f t="shared" si="441"/>
        <v>NO</v>
      </c>
      <c r="CE305" s="1" t="str">
        <f t="shared" si="442"/>
        <v>NO</v>
      </c>
      <c r="CF305" s="1" t="str">
        <f t="shared" si="443"/>
        <v>NO</v>
      </c>
      <c r="CG305" s="1" t="str">
        <f t="shared" si="444"/>
        <v>NO</v>
      </c>
      <c r="CH305" s="1" t="str">
        <f t="shared" si="445"/>
        <v>NO</v>
      </c>
      <c r="CI305" s="244" t="str">
        <f t="shared" si="470"/>
        <v>NO</v>
      </c>
      <c r="CJ305" s="244" t="str">
        <f t="shared" si="471"/>
        <v>NO</v>
      </c>
      <c r="CK305" s="244" t="str">
        <f t="shared" si="472"/>
        <v>NO</v>
      </c>
      <c r="CL305" s="244" t="str">
        <f t="shared" si="473"/>
        <v>NO</v>
      </c>
      <c r="CM305" s="244" t="str">
        <f t="shared" si="474"/>
        <v>NO</v>
      </c>
      <c r="CN305" s="244" t="str">
        <f t="shared" si="475"/>
        <v>NO</v>
      </c>
      <c r="CO305" s="244" t="str">
        <f t="shared" si="476"/>
        <v>NO</v>
      </c>
      <c r="CP305" s="244" t="str">
        <f t="shared" si="477"/>
        <v>NO</v>
      </c>
      <c r="CQ305" s="244" t="str">
        <f t="shared" si="478"/>
        <v>NO</v>
      </c>
      <c r="CR305" s="244" t="str">
        <f t="shared" si="479"/>
        <v>NO</v>
      </c>
    </row>
    <row r="306" spans="1:96">
      <c r="A306" s="64"/>
      <c r="B306" s="15"/>
      <c r="C306" s="15"/>
      <c r="D306" s="15"/>
      <c r="E306" s="15"/>
      <c r="F306" s="15"/>
      <c r="G306" s="15"/>
      <c r="H306" s="65"/>
      <c r="I306" s="52" t="s">
        <v>17</v>
      </c>
      <c r="J306" s="54">
        <v>0.31657849439368002</v>
      </c>
      <c r="K306" s="54">
        <v>0.58063873588566695</v>
      </c>
      <c r="L306" s="54">
        <v>0.10278276972065201</v>
      </c>
      <c r="M306" s="54">
        <v>0.74167413477878297</v>
      </c>
      <c r="N306" s="54">
        <v>0.19730440045477399</v>
      </c>
      <c r="O306" s="54">
        <v>6.1021464766441699E-2</v>
      </c>
      <c r="P306" s="54">
        <v>0.44740193985404397</v>
      </c>
      <c r="Q306" s="54">
        <v>4.6250555577618403E-2</v>
      </c>
      <c r="R306" s="54">
        <v>0.50634750456833699</v>
      </c>
      <c r="S306" s="54">
        <v>0.16303824557833299</v>
      </c>
      <c r="T306" s="54">
        <v>0.33330976796175099</v>
      </c>
      <c r="U306" s="54">
        <v>0.50365198645991505</v>
      </c>
      <c r="V306" s="54">
        <v>0.16118526829458801</v>
      </c>
      <c r="W306" s="54">
        <v>0.797305192570963</v>
      </c>
      <c r="X306" s="54">
        <v>4.1509539134447597E-2</v>
      </c>
      <c r="Y306" s="54">
        <v>1.2196547191933799E-3</v>
      </c>
      <c r="Z306" s="54">
        <v>0.69516241717207505</v>
      </c>
      <c r="AA306" s="54">
        <v>0.30361792810873101</v>
      </c>
      <c r="AB306" s="54">
        <v>0.85231024175296899</v>
      </c>
      <c r="AC306" s="54">
        <v>4.1603144734207002E-2</v>
      </c>
      <c r="AD306" s="54">
        <v>0.106086613512823</v>
      </c>
      <c r="AE306" s="54">
        <v>0.54422713945217904</v>
      </c>
      <c r="AF306" s="54">
        <v>0.43298865578821799</v>
      </c>
      <c r="AG306" s="317">
        <v>2.27842047596017E-2</v>
      </c>
      <c r="AH306" s="220">
        <v>2.8580000000000001</v>
      </c>
      <c r="AI306" s="220">
        <v>3.621</v>
      </c>
      <c r="AJ306" s="221">
        <v>6.8979999999999997</v>
      </c>
      <c r="AK306" s="210">
        <v>2.8239999999999998</v>
      </c>
      <c r="AL306" s="210">
        <v>3.6549999999999998</v>
      </c>
      <c r="AM306" s="210">
        <v>7.1719999999999997</v>
      </c>
      <c r="AN306" s="203"/>
      <c r="AO306" s="203"/>
      <c r="AP306" s="203"/>
      <c r="AQ306" s="203"/>
      <c r="AR306" s="203">
        <f t="shared" si="500"/>
        <v>2.0614909136719999</v>
      </c>
      <c r="AS306" s="203">
        <f t="shared" si="501"/>
        <v>2.5196000000000001</v>
      </c>
      <c r="AT306" s="203">
        <f t="shared" si="502"/>
        <v>3.0795111055119997</v>
      </c>
      <c r="AU306" s="203">
        <f t="shared" si="503"/>
        <v>3.2548090981419997</v>
      </c>
      <c r="AV306" s="203">
        <f t="shared" si="504"/>
        <v>3.9781</v>
      </c>
      <c r="AW306" s="203">
        <f t="shared" si="505"/>
        <v>4.8621222133819995</v>
      </c>
      <c r="AX306" s="203">
        <f t="shared" si="506"/>
        <v>5.8365818311520004</v>
      </c>
      <c r="AY306" s="203">
        <f t="shared" si="507"/>
        <v>7.1336000000000004</v>
      </c>
      <c r="AZ306" s="203">
        <f t="shared" si="508"/>
        <v>8.7188444285919999</v>
      </c>
      <c r="BB306" s="1" t="str">
        <f t="shared" si="446"/>
        <v>NA</v>
      </c>
      <c r="BC306" s="1" t="str">
        <f t="shared" si="447"/>
        <v>NP</v>
      </c>
      <c r="BD306" s="1" t="str">
        <f t="shared" si="448"/>
        <v>NP</v>
      </c>
      <c r="BE306" s="1" t="str">
        <f t="shared" si="449"/>
        <v>NO</v>
      </c>
      <c r="BF306" s="1" t="str">
        <f t="shared" si="450"/>
        <v>NO</v>
      </c>
      <c r="BG306" s="1" t="str">
        <f t="shared" si="451"/>
        <v>NO</v>
      </c>
      <c r="BH306" s="1" t="str">
        <f t="shared" si="509"/>
        <v>YES</v>
      </c>
      <c r="BJ306" s="12">
        <v>24</v>
      </c>
      <c r="BK306" s="1" t="str">
        <f t="shared" si="452"/>
        <v>NA</v>
      </c>
      <c r="BL306" s="1" t="str">
        <f t="shared" si="453"/>
        <v>NP</v>
      </c>
      <c r="BM306" s="1" t="str">
        <f t="shared" si="454"/>
        <v>NA</v>
      </c>
      <c r="BN306" s="1" t="str">
        <f t="shared" si="455"/>
        <v>NO</v>
      </c>
      <c r="BO306" s="1" t="str">
        <f t="shared" si="456"/>
        <v>NO</v>
      </c>
      <c r="BP306" s="1" t="str">
        <f t="shared" si="457"/>
        <v>NO</v>
      </c>
      <c r="BQ306" s="1" t="str">
        <f t="shared" si="458"/>
        <v>YES</v>
      </c>
      <c r="BS306" s="1" t="str">
        <f t="shared" si="459"/>
        <v>TN</v>
      </c>
      <c r="BT306" s="1" t="str">
        <f t="shared" si="460"/>
        <v>TP</v>
      </c>
      <c r="BU306" s="1" t="str">
        <f t="shared" si="461"/>
        <v>FP</v>
      </c>
      <c r="BV306" s="1" t="str">
        <f t="shared" si="462"/>
        <v>NO</v>
      </c>
      <c r="BW306" s="1" t="str">
        <f t="shared" si="463"/>
        <v>NO</v>
      </c>
      <c r="BX306" s="1" t="str">
        <f t="shared" si="464"/>
        <v>YES</v>
      </c>
      <c r="BY306" s="244" t="str">
        <f t="shared" si="465"/>
        <v>YES</v>
      </c>
      <c r="BZ306" s="244" t="str">
        <f t="shared" si="466"/>
        <v>NO</v>
      </c>
      <c r="CA306" s="244" t="str">
        <f t="shared" si="467"/>
        <v>NO</v>
      </c>
      <c r="CB306" s="244" t="str">
        <f t="shared" si="468"/>
        <v>NO</v>
      </c>
      <c r="CC306" s="244" t="str">
        <f t="shared" si="469"/>
        <v>NO</v>
      </c>
      <c r="CD306" s="244" t="str">
        <f t="shared" si="441"/>
        <v>YES</v>
      </c>
      <c r="CE306" s="1" t="str">
        <f t="shared" si="442"/>
        <v>NO</v>
      </c>
      <c r="CF306" s="1" t="str">
        <f t="shared" si="443"/>
        <v>NO</v>
      </c>
      <c r="CG306" s="1" t="str">
        <f t="shared" si="444"/>
        <v>NO</v>
      </c>
      <c r="CH306" s="1" t="str">
        <f t="shared" si="445"/>
        <v>YES</v>
      </c>
      <c r="CI306" s="244" t="str">
        <f t="shared" si="470"/>
        <v>NO</v>
      </c>
      <c r="CJ306" s="244" t="str">
        <f t="shared" si="471"/>
        <v>NO</v>
      </c>
      <c r="CK306" s="244" t="str">
        <f t="shared" si="472"/>
        <v>NO</v>
      </c>
      <c r="CL306" s="244" t="str">
        <f t="shared" si="473"/>
        <v>NO</v>
      </c>
      <c r="CM306" s="244" t="str">
        <f t="shared" si="474"/>
        <v>NO</v>
      </c>
      <c r="CN306" s="244" t="str">
        <f t="shared" si="475"/>
        <v>YES</v>
      </c>
      <c r="CO306" s="244" t="str">
        <f t="shared" si="476"/>
        <v>NO</v>
      </c>
      <c r="CP306" s="244" t="str">
        <f t="shared" si="477"/>
        <v>NO</v>
      </c>
      <c r="CQ306" s="244" t="str">
        <f t="shared" si="478"/>
        <v>NO</v>
      </c>
      <c r="CR306" s="244" t="str">
        <f t="shared" si="479"/>
        <v>YES</v>
      </c>
    </row>
    <row r="307" spans="1:96">
      <c r="A307" s="64"/>
      <c r="B307" s="15"/>
      <c r="C307" s="15"/>
      <c r="D307" s="15"/>
      <c r="E307" s="15"/>
      <c r="F307" s="15"/>
      <c r="G307" s="15"/>
      <c r="H307" s="65"/>
      <c r="I307" s="52" t="s">
        <v>18</v>
      </c>
      <c r="J307" s="54">
        <v>0.888734637176953</v>
      </c>
      <c r="K307" s="54">
        <v>6.7376556646069299E-2</v>
      </c>
      <c r="L307" s="54">
        <v>4.3888806176976901E-2</v>
      </c>
      <c r="M307" s="54">
        <v>0.34351558432893903</v>
      </c>
      <c r="N307" s="54">
        <v>0.56031477562985899</v>
      </c>
      <c r="O307" s="54">
        <v>9.6169640041200294E-2</v>
      </c>
      <c r="P307" s="54">
        <v>0.56792322371572901</v>
      </c>
      <c r="Q307" s="54">
        <v>0.14341583242505099</v>
      </c>
      <c r="R307" s="54">
        <v>0.28866094385921898</v>
      </c>
      <c r="S307" s="54">
        <v>0.31584396898560602</v>
      </c>
      <c r="T307" s="54">
        <v>0.214916624648086</v>
      </c>
      <c r="U307" s="54">
        <v>0.46923940636630701</v>
      </c>
      <c r="V307" s="54">
        <v>2.80950667292281E-2</v>
      </c>
      <c r="W307" s="54">
        <v>0.38178270277369297</v>
      </c>
      <c r="X307" s="54">
        <v>0.59012223049707802</v>
      </c>
      <c r="Y307" s="54">
        <v>0.83223038264003502</v>
      </c>
      <c r="Z307" s="54">
        <v>5.4404773415223297E-2</v>
      </c>
      <c r="AA307" s="54">
        <v>0.113364843944741</v>
      </c>
      <c r="AB307" s="54">
        <v>0.29092712838777401</v>
      </c>
      <c r="AC307" s="54">
        <v>0.37673769342325802</v>
      </c>
      <c r="AD307" s="54">
        <v>0.33233517818896702</v>
      </c>
      <c r="AE307" s="54">
        <v>0.57927629603307496</v>
      </c>
      <c r="AF307" s="54">
        <v>0.354481386537154</v>
      </c>
      <c r="AG307" s="317">
        <v>6.6242317429769701E-2</v>
      </c>
      <c r="AH307" s="220">
        <v>2.3690000000000002</v>
      </c>
      <c r="AI307" s="220">
        <v>3.9550000000000001</v>
      </c>
      <c r="AJ307" s="221">
        <v>6.6420000000000003</v>
      </c>
      <c r="AK307" s="210">
        <v>2.27</v>
      </c>
      <c r="AL307" s="210">
        <v>3.923</v>
      </c>
      <c r="AM307" s="210">
        <v>6.6239999999999997</v>
      </c>
      <c r="AN307" s="203"/>
      <c r="AO307" s="203"/>
      <c r="AP307" s="203"/>
      <c r="AQ307" s="203"/>
      <c r="AR307" s="203">
        <f t="shared" si="500"/>
        <v>2.0614909136719999</v>
      </c>
      <c r="AS307" s="203">
        <f t="shared" si="501"/>
        <v>2.5196000000000001</v>
      </c>
      <c r="AT307" s="203">
        <f t="shared" si="502"/>
        <v>3.0795111055119997</v>
      </c>
      <c r="AU307" s="203">
        <f t="shared" si="503"/>
        <v>3.2548090981419997</v>
      </c>
      <c r="AV307" s="203">
        <f t="shared" si="504"/>
        <v>3.9781</v>
      </c>
      <c r="AW307" s="203">
        <f t="shared" si="505"/>
        <v>4.8621222133819995</v>
      </c>
      <c r="AX307" s="203">
        <f t="shared" si="506"/>
        <v>5.8365818311520004</v>
      </c>
      <c r="AY307" s="203">
        <f t="shared" si="507"/>
        <v>7.1336000000000004</v>
      </c>
      <c r="AZ307" s="203">
        <f t="shared" si="508"/>
        <v>8.7188444285919999</v>
      </c>
      <c r="BB307" s="1" t="str">
        <f t="shared" si="446"/>
        <v>NP</v>
      </c>
      <c r="BC307" s="1" t="str">
        <f t="shared" si="447"/>
        <v>NP</v>
      </c>
      <c r="BD307" s="1" t="str">
        <f t="shared" si="448"/>
        <v>NP</v>
      </c>
      <c r="BE307" s="1" t="str">
        <f t="shared" si="449"/>
        <v>NO</v>
      </c>
      <c r="BF307" s="1" t="str">
        <f t="shared" si="450"/>
        <v>NO</v>
      </c>
      <c r="BG307" s="1" t="str">
        <f t="shared" si="451"/>
        <v>NO</v>
      </c>
      <c r="BH307" s="1" t="str">
        <f t="shared" si="509"/>
        <v>YES</v>
      </c>
      <c r="BJ307" s="12">
        <v>15</v>
      </c>
      <c r="BK307" s="1" t="str">
        <f t="shared" si="452"/>
        <v>NP</v>
      </c>
      <c r="BL307" s="1" t="str">
        <f t="shared" si="453"/>
        <v>NP</v>
      </c>
      <c r="BM307" s="1" t="str">
        <f t="shared" si="454"/>
        <v>NP</v>
      </c>
      <c r="BN307" s="1" t="str">
        <f t="shared" si="455"/>
        <v>NO</v>
      </c>
      <c r="BO307" s="1" t="str">
        <f t="shared" si="456"/>
        <v>NO</v>
      </c>
      <c r="BP307" s="1" t="str">
        <f t="shared" si="457"/>
        <v>NO</v>
      </c>
      <c r="BQ307" s="1" t="str">
        <f t="shared" si="458"/>
        <v>YES</v>
      </c>
      <c r="BS307" s="1" t="str">
        <f t="shared" si="459"/>
        <v>TP</v>
      </c>
      <c r="BT307" s="1" t="str">
        <f t="shared" si="460"/>
        <v>TP</v>
      </c>
      <c r="BU307" s="1" t="str">
        <f t="shared" si="461"/>
        <v>TP</v>
      </c>
      <c r="BV307" s="1" t="str">
        <f t="shared" si="462"/>
        <v>YES</v>
      </c>
      <c r="BW307" s="1" t="str">
        <f t="shared" si="463"/>
        <v>YES</v>
      </c>
      <c r="BX307" s="1" t="str">
        <f t="shared" si="464"/>
        <v>YES</v>
      </c>
      <c r="BY307" s="244" t="str">
        <f t="shared" si="465"/>
        <v>YES</v>
      </c>
      <c r="BZ307" s="244" t="str">
        <f t="shared" si="466"/>
        <v>NO</v>
      </c>
      <c r="CA307" s="244" t="str">
        <f t="shared" si="467"/>
        <v>NO</v>
      </c>
      <c r="CB307" s="244" t="str">
        <f t="shared" si="468"/>
        <v>NO</v>
      </c>
      <c r="CC307" s="244" t="str">
        <f t="shared" si="469"/>
        <v>NO</v>
      </c>
      <c r="CD307" s="244" t="str">
        <f t="shared" si="441"/>
        <v>NO</v>
      </c>
      <c r="CE307" s="1" t="str">
        <f t="shared" si="442"/>
        <v>NO</v>
      </c>
      <c r="CF307" s="1" t="str">
        <f t="shared" si="443"/>
        <v>NO</v>
      </c>
      <c r="CG307" s="1" t="str">
        <f t="shared" si="444"/>
        <v>NO</v>
      </c>
      <c r="CH307" s="1" t="str">
        <f t="shared" si="445"/>
        <v>NO</v>
      </c>
      <c r="CI307" s="244" t="str">
        <f t="shared" si="470"/>
        <v>NO</v>
      </c>
      <c r="CJ307" s="244" t="str">
        <f t="shared" si="471"/>
        <v>NO</v>
      </c>
      <c r="CK307" s="244" t="str">
        <f t="shared" si="472"/>
        <v>NO</v>
      </c>
      <c r="CL307" s="244" t="str">
        <f t="shared" si="473"/>
        <v>NO</v>
      </c>
      <c r="CM307" s="244" t="str">
        <f t="shared" si="474"/>
        <v>NO</v>
      </c>
      <c r="CN307" s="244" t="str">
        <f t="shared" si="475"/>
        <v>NO</v>
      </c>
      <c r="CO307" s="244" t="str">
        <f t="shared" si="476"/>
        <v>NO</v>
      </c>
      <c r="CP307" s="244" t="str">
        <f t="shared" si="477"/>
        <v>NO</v>
      </c>
      <c r="CQ307" s="244" t="str">
        <f t="shared" si="478"/>
        <v>NO</v>
      </c>
      <c r="CR307" s="244" t="str">
        <f t="shared" si="479"/>
        <v>NO</v>
      </c>
    </row>
    <row r="308" spans="1:96">
      <c r="A308" s="64"/>
      <c r="B308" s="15"/>
      <c r="C308" s="15"/>
      <c r="D308" s="15"/>
      <c r="E308" s="15"/>
      <c r="F308" s="15"/>
      <c r="G308" s="15"/>
      <c r="H308" s="65"/>
      <c r="I308" s="52" t="s">
        <v>19</v>
      </c>
      <c r="J308" s="54">
        <v>0.81883186771682004</v>
      </c>
      <c r="K308" s="54">
        <v>1.13966349471336E-2</v>
      </c>
      <c r="L308" s="54">
        <v>0.16977149733604599</v>
      </c>
      <c r="M308" s="54">
        <v>0.30891137209553798</v>
      </c>
      <c r="N308" s="54">
        <v>6.8822040141882299E-2</v>
      </c>
      <c r="O308" s="54">
        <v>0.62226658776257904</v>
      </c>
      <c r="P308" s="54">
        <v>0.18146454934794701</v>
      </c>
      <c r="Q308" s="54">
        <v>0.15927724030913501</v>
      </c>
      <c r="R308" s="54">
        <v>0.65925821034291598</v>
      </c>
      <c r="S308" s="54">
        <v>8.0759358128789996E-2</v>
      </c>
      <c r="T308" s="54">
        <v>0.70482460512661604</v>
      </c>
      <c r="U308" s="54">
        <v>0.214416036744593</v>
      </c>
      <c r="V308" s="54">
        <v>0.779850064960534</v>
      </c>
      <c r="W308" s="54">
        <v>0.20810100477476301</v>
      </c>
      <c r="X308" s="54">
        <v>1.20489302647022E-2</v>
      </c>
      <c r="Y308" s="54">
        <v>0.84428074178358303</v>
      </c>
      <c r="Z308" s="54">
        <v>0.116643570380978</v>
      </c>
      <c r="AA308" s="54">
        <v>3.9075687835437897E-2</v>
      </c>
      <c r="AB308" s="54">
        <v>5.53308797052618E-2</v>
      </c>
      <c r="AC308" s="54">
        <v>0.43987172900902499</v>
      </c>
      <c r="AD308" s="54">
        <v>0.50479739128571199</v>
      </c>
      <c r="AE308" s="54">
        <v>0.99105935092407105</v>
      </c>
      <c r="AF308" s="54">
        <v>1.5695822673230601E-3</v>
      </c>
      <c r="AG308" s="317">
        <v>7.3710668086057699E-3</v>
      </c>
      <c r="AH308" s="220">
        <v>2.944</v>
      </c>
      <c r="AI308" s="220">
        <v>3.181</v>
      </c>
      <c r="AJ308" s="221">
        <v>7.0149999999999997</v>
      </c>
      <c r="AK308" s="210">
        <v>2.9350000000000001</v>
      </c>
      <c r="AL308" s="210">
        <v>3.3159999999999998</v>
      </c>
      <c r="AM308" s="210">
        <v>7.0869999999999997</v>
      </c>
      <c r="AN308" s="203"/>
      <c r="AO308" s="203"/>
      <c r="AP308" s="203"/>
      <c r="AQ308" s="203"/>
      <c r="AR308" s="203">
        <f t="shared" si="500"/>
        <v>2.0614909136719999</v>
      </c>
      <c r="AS308" s="203">
        <f t="shared" si="501"/>
        <v>2.5196000000000001</v>
      </c>
      <c r="AT308" s="203">
        <f t="shared" si="502"/>
        <v>3.0795111055119997</v>
      </c>
      <c r="AU308" s="203">
        <f t="shared" si="503"/>
        <v>3.2548090981419997</v>
      </c>
      <c r="AV308" s="203">
        <f t="shared" si="504"/>
        <v>3.9781</v>
      </c>
      <c r="AW308" s="203">
        <f t="shared" si="505"/>
        <v>4.8621222133819995</v>
      </c>
      <c r="AX308" s="203">
        <f t="shared" si="506"/>
        <v>5.8365818311520004</v>
      </c>
      <c r="AY308" s="203">
        <f t="shared" si="507"/>
        <v>7.1336000000000004</v>
      </c>
      <c r="AZ308" s="203">
        <f t="shared" si="508"/>
        <v>8.7188444285919999</v>
      </c>
      <c r="BB308" s="1" t="str">
        <f t="shared" si="446"/>
        <v>NA</v>
      </c>
      <c r="BC308" s="1" t="str">
        <f t="shared" si="447"/>
        <v>A</v>
      </c>
      <c r="BD308" s="1" t="str">
        <f t="shared" si="448"/>
        <v>NP</v>
      </c>
      <c r="BE308" s="1" t="str">
        <f t="shared" si="449"/>
        <v>NO</v>
      </c>
      <c r="BF308" s="1" t="str">
        <f t="shared" si="450"/>
        <v>NO</v>
      </c>
      <c r="BG308" s="1" t="str">
        <f t="shared" si="451"/>
        <v>YES</v>
      </c>
      <c r="BH308" s="1" t="str">
        <f t="shared" si="509"/>
        <v>YES</v>
      </c>
      <c r="BJ308" s="12">
        <v>172</v>
      </c>
      <c r="BK308" s="1" t="str">
        <f t="shared" si="452"/>
        <v>NA</v>
      </c>
      <c r="BL308" s="1" t="str">
        <f t="shared" si="453"/>
        <v>NP</v>
      </c>
      <c r="BM308" s="1" t="str">
        <f t="shared" si="454"/>
        <v>NP</v>
      </c>
      <c r="BN308" s="1" t="str">
        <f t="shared" si="455"/>
        <v>NO</v>
      </c>
      <c r="BO308" s="1" t="str">
        <f t="shared" si="456"/>
        <v>NO</v>
      </c>
      <c r="BP308" s="1" t="str">
        <f t="shared" si="457"/>
        <v>NO</v>
      </c>
      <c r="BQ308" s="1" t="str">
        <f t="shared" si="458"/>
        <v>YES</v>
      </c>
      <c r="BS308" s="1" t="str">
        <f t="shared" si="459"/>
        <v>TN</v>
      </c>
      <c r="BT308" s="1" t="str">
        <f t="shared" si="460"/>
        <v>TP</v>
      </c>
      <c r="BU308" s="1" t="str">
        <f t="shared" si="461"/>
        <v>TP</v>
      </c>
      <c r="BV308" s="1" t="str">
        <f t="shared" si="462"/>
        <v>NO</v>
      </c>
      <c r="BW308" s="1" t="str">
        <f t="shared" si="463"/>
        <v>YES</v>
      </c>
      <c r="BX308" s="1" t="str">
        <f t="shared" si="464"/>
        <v>YES</v>
      </c>
      <c r="BY308" s="244" t="str">
        <f t="shared" si="465"/>
        <v>YES</v>
      </c>
      <c r="BZ308" s="244" t="str">
        <f t="shared" si="466"/>
        <v>NO</v>
      </c>
      <c r="CA308" s="244" t="str">
        <f t="shared" si="467"/>
        <v>NO</v>
      </c>
      <c r="CB308" s="244" t="str">
        <f t="shared" si="468"/>
        <v>NO</v>
      </c>
      <c r="CC308" s="244" t="str">
        <f t="shared" si="469"/>
        <v>NO</v>
      </c>
      <c r="CD308" s="244" t="str">
        <f t="shared" si="441"/>
        <v>NO</v>
      </c>
      <c r="CE308" s="1" t="str">
        <f t="shared" si="442"/>
        <v>NO</v>
      </c>
      <c r="CF308" s="1" t="str">
        <f t="shared" si="443"/>
        <v>NO</v>
      </c>
      <c r="CG308" s="1" t="str">
        <f t="shared" si="444"/>
        <v>NO</v>
      </c>
      <c r="CH308" s="1" t="str">
        <f t="shared" si="445"/>
        <v>NO</v>
      </c>
      <c r="CI308" s="244" t="str">
        <f t="shared" si="470"/>
        <v>NO</v>
      </c>
      <c r="CJ308" s="244" t="str">
        <f t="shared" si="471"/>
        <v>NO</v>
      </c>
      <c r="CK308" s="244" t="str">
        <f t="shared" si="472"/>
        <v>NO</v>
      </c>
      <c r="CL308" s="244" t="str">
        <f t="shared" si="473"/>
        <v>NO</v>
      </c>
      <c r="CM308" s="244" t="str">
        <f t="shared" si="474"/>
        <v>NO</v>
      </c>
      <c r="CN308" s="244" t="str">
        <f t="shared" si="475"/>
        <v>NO</v>
      </c>
      <c r="CO308" s="244" t="str">
        <f t="shared" si="476"/>
        <v>NO</v>
      </c>
      <c r="CP308" s="244" t="str">
        <f t="shared" si="477"/>
        <v>NO</v>
      </c>
      <c r="CQ308" s="244" t="str">
        <f t="shared" si="478"/>
        <v>NO</v>
      </c>
      <c r="CR308" s="244" t="str">
        <f t="shared" si="479"/>
        <v>NO</v>
      </c>
    </row>
    <row r="309" spans="1:96">
      <c r="A309" s="64"/>
      <c r="B309" s="15"/>
      <c r="C309" s="15"/>
      <c r="D309" s="15"/>
      <c r="E309" s="15"/>
      <c r="F309" s="15"/>
      <c r="G309" s="15"/>
      <c r="H309" s="65"/>
      <c r="I309" s="52" t="s">
        <v>42</v>
      </c>
      <c r="J309" s="54">
        <v>0.96522939200279401</v>
      </c>
      <c r="K309" s="54">
        <v>1.3015786735142899E-2</v>
      </c>
      <c r="L309" s="54">
        <v>2.17548212620624E-2</v>
      </c>
      <c r="M309" s="54">
        <v>0.33594769879853098</v>
      </c>
      <c r="N309" s="54">
        <v>0.101785956576147</v>
      </c>
      <c r="O309" s="54">
        <v>0.56226634462532099</v>
      </c>
      <c r="P309" s="54">
        <v>0.30098399072731802</v>
      </c>
      <c r="Q309" s="54">
        <v>0.16816227324160701</v>
      </c>
      <c r="R309" s="54">
        <v>0.530853736031073</v>
      </c>
      <c r="S309" s="54">
        <v>0.83628486368602595</v>
      </c>
      <c r="T309" s="54">
        <v>5.5547850282580198E-2</v>
      </c>
      <c r="U309" s="54">
        <v>0.108167286031393</v>
      </c>
      <c r="V309" s="54">
        <v>0.721794312047634</v>
      </c>
      <c r="W309" s="54">
        <v>8.3470398120865194E-2</v>
      </c>
      <c r="X309" s="54">
        <v>0.19473528983150001</v>
      </c>
      <c r="Y309" s="54">
        <v>0.65913838017050097</v>
      </c>
      <c r="Z309" s="54">
        <v>0.31724891720251103</v>
      </c>
      <c r="AA309" s="54">
        <v>2.36127026269876E-2</v>
      </c>
      <c r="AB309" s="54">
        <v>0.40760895136722702</v>
      </c>
      <c r="AC309" s="54">
        <v>0.37664496045450602</v>
      </c>
      <c r="AD309" s="54">
        <v>0.21574608817826599</v>
      </c>
      <c r="AE309" s="54">
        <v>0.737609591164745</v>
      </c>
      <c r="AF309" s="54">
        <v>2.5505312987178501E-2</v>
      </c>
      <c r="AG309" s="317">
        <v>0.23688509584807499</v>
      </c>
      <c r="AH309" s="220">
        <v>2.64</v>
      </c>
      <c r="AI309" s="220">
        <v>3.5779999999999998</v>
      </c>
      <c r="AJ309" s="221">
        <v>7.04</v>
      </c>
      <c r="AK309" s="210">
        <v>2.6059999999999999</v>
      </c>
      <c r="AL309" s="210">
        <v>3.593</v>
      </c>
      <c r="AM309" s="210">
        <v>7.0780000000000003</v>
      </c>
      <c r="AN309" s="203"/>
      <c r="AO309" s="203"/>
      <c r="AP309" s="203"/>
      <c r="AQ309" s="203"/>
      <c r="AR309" s="203">
        <f t="shared" si="500"/>
        <v>2.0614909136719999</v>
      </c>
      <c r="AS309" s="203">
        <f t="shared" si="501"/>
        <v>2.5196000000000001</v>
      </c>
      <c r="AT309" s="203">
        <f t="shared" si="502"/>
        <v>3.0795111055119997</v>
      </c>
      <c r="AU309" s="203">
        <f t="shared" si="503"/>
        <v>3.2548090981419997</v>
      </c>
      <c r="AV309" s="203">
        <f t="shared" si="504"/>
        <v>3.9781</v>
      </c>
      <c r="AW309" s="203">
        <f t="shared" si="505"/>
        <v>4.8621222133819995</v>
      </c>
      <c r="AX309" s="203">
        <f t="shared" si="506"/>
        <v>5.8365818311520004</v>
      </c>
      <c r="AY309" s="203">
        <f t="shared" si="507"/>
        <v>7.1336000000000004</v>
      </c>
      <c r="AZ309" s="203">
        <f t="shared" si="508"/>
        <v>8.7188444285919999</v>
      </c>
      <c r="BB309" s="1" t="str">
        <f t="shared" si="446"/>
        <v>NA</v>
      </c>
      <c r="BC309" s="1" t="str">
        <f t="shared" si="447"/>
        <v>NP</v>
      </c>
      <c r="BD309" s="1" t="str">
        <f t="shared" si="448"/>
        <v>NP</v>
      </c>
      <c r="BE309" s="1" t="str">
        <f t="shared" si="449"/>
        <v>NO</v>
      </c>
      <c r="BF309" s="1" t="str">
        <f t="shared" si="450"/>
        <v>NO</v>
      </c>
      <c r="BG309" s="1" t="str">
        <f t="shared" si="451"/>
        <v>NO</v>
      </c>
      <c r="BH309" s="1" t="str">
        <f t="shared" si="509"/>
        <v>YES</v>
      </c>
      <c r="BJ309" s="12">
        <v>28</v>
      </c>
      <c r="BK309" s="1" t="str">
        <f t="shared" si="452"/>
        <v>NA</v>
      </c>
      <c r="BL309" s="1" t="str">
        <f t="shared" si="453"/>
        <v>NP</v>
      </c>
      <c r="BM309" s="1" t="str">
        <f t="shared" si="454"/>
        <v>NP</v>
      </c>
      <c r="BN309" s="1" t="str">
        <f t="shared" si="455"/>
        <v>NO</v>
      </c>
      <c r="BO309" s="1" t="str">
        <f t="shared" si="456"/>
        <v>NO</v>
      </c>
      <c r="BP309" s="1" t="str">
        <f t="shared" si="457"/>
        <v>NO</v>
      </c>
      <c r="BQ309" s="1" t="str">
        <f t="shared" si="458"/>
        <v>YES</v>
      </c>
      <c r="BS309" s="1" t="str">
        <f t="shared" si="459"/>
        <v>TN</v>
      </c>
      <c r="BT309" s="1" t="str">
        <f t="shared" si="460"/>
        <v>TP</v>
      </c>
      <c r="BU309" s="1" t="str">
        <f t="shared" si="461"/>
        <v>TP</v>
      </c>
      <c r="BV309" s="1" t="str">
        <f t="shared" si="462"/>
        <v>NO</v>
      </c>
      <c r="BW309" s="1" t="str">
        <f t="shared" si="463"/>
        <v>YES</v>
      </c>
      <c r="BX309" s="1" t="str">
        <f t="shared" si="464"/>
        <v>YES</v>
      </c>
      <c r="BY309" s="244" t="str">
        <f t="shared" si="465"/>
        <v>YES</v>
      </c>
      <c r="BZ309" s="244" t="str">
        <f t="shared" si="466"/>
        <v>NO</v>
      </c>
      <c r="CA309" s="244" t="str">
        <f t="shared" si="467"/>
        <v>NO</v>
      </c>
      <c r="CB309" s="244" t="str">
        <f t="shared" si="468"/>
        <v>NO</v>
      </c>
      <c r="CC309" s="244" t="str">
        <f t="shared" si="469"/>
        <v>NO</v>
      </c>
      <c r="CD309" s="244" t="str">
        <f t="shared" si="441"/>
        <v>NO</v>
      </c>
      <c r="CE309" s="1" t="str">
        <f t="shared" si="442"/>
        <v>NO</v>
      </c>
      <c r="CF309" s="1" t="str">
        <f t="shared" si="443"/>
        <v>NO</v>
      </c>
      <c r="CG309" s="1" t="str">
        <f t="shared" si="444"/>
        <v>NO</v>
      </c>
      <c r="CH309" s="1" t="str">
        <f t="shared" si="445"/>
        <v>NO</v>
      </c>
      <c r="CI309" s="244" t="str">
        <f t="shared" si="470"/>
        <v>NO</v>
      </c>
      <c r="CJ309" s="244" t="str">
        <f t="shared" si="471"/>
        <v>NO</v>
      </c>
      <c r="CK309" s="244" t="str">
        <f t="shared" si="472"/>
        <v>NO</v>
      </c>
      <c r="CL309" s="244" t="str">
        <f t="shared" si="473"/>
        <v>NO</v>
      </c>
      <c r="CM309" s="244" t="str">
        <f t="shared" si="474"/>
        <v>NO</v>
      </c>
      <c r="CN309" s="244" t="str">
        <f t="shared" si="475"/>
        <v>NO</v>
      </c>
      <c r="CO309" s="244" t="str">
        <f t="shared" si="476"/>
        <v>NO</v>
      </c>
      <c r="CP309" s="244" t="str">
        <f t="shared" si="477"/>
        <v>NO</v>
      </c>
      <c r="CQ309" s="244" t="str">
        <f t="shared" si="478"/>
        <v>NO</v>
      </c>
      <c r="CR309" s="244" t="str">
        <f t="shared" si="479"/>
        <v>NO</v>
      </c>
    </row>
    <row r="310" spans="1:96">
      <c r="A310" s="64"/>
      <c r="B310" s="15"/>
      <c r="C310" s="15"/>
      <c r="D310" s="15"/>
      <c r="E310" s="15"/>
      <c r="F310" s="15"/>
      <c r="G310" s="15"/>
      <c r="H310" s="65"/>
      <c r="I310" s="52" t="s">
        <v>43</v>
      </c>
      <c r="J310" s="54">
        <v>0.57122790400054801</v>
      </c>
      <c r="K310" s="54">
        <v>0.346984510966306</v>
      </c>
      <c r="L310" s="54">
        <v>8.1787585033145302E-2</v>
      </c>
      <c r="M310" s="54">
        <v>0.41835916634012299</v>
      </c>
      <c r="N310" s="54">
        <v>0.521068539863905</v>
      </c>
      <c r="O310" s="54">
        <v>6.0572293795971698E-2</v>
      </c>
      <c r="P310" s="54">
        <v>0.28752317261011301</v>
      </c>
      <c r="Q310" s="54">
        <v>0.52124849748793201</v>
      </c>
      <c r="R310" s="54">
        <v>0.19122832990195299</v>
      </c>
      <c r="S310" s="54">
        <v>0.35650320870809599</v>
      </c>
      <c r="T310" s="54">
        <v>0.10560786490236</v>
      </c>
      <c r="U310" s="54">
        <v>0.537888926389542</v>
      </c>
      <c r="V310" s="54">
        <v>0.35467914976392301</v>
      </c>
      <c r="W310" s="54">
        <v>7.1899982307766203E-2</v>
      </c>
      <c r="X310" s="54">
        <v>0.57342086792831004</v>
      </c>
      <c r="Y310" s="54">
        <v>0.50605414175052399</v>
      </c>
      <c r="Z310" s="54">
        <v>0.48810675540784099</v>
      </c>
      <c r="AA310" s="54">
        <v>5.8391028416335802E-3</v>
      </c>
      <c r="AB310" s="54">
        <v>0.296830199690445</v>
      </c>
      <c r="AC310" s="54">
        <v>0.58884992018253501</v>
      </c>
      <c r="AD310" s="54">
        <v>0.11431988012701801</v>
      </c>
      <c r="AE310" s="54">
        <v>0.95622811517702999</v>
      </c>
      <c r="AF310" s="54">
        <v>4.0476174151098797E-2</v>
      </c>
      <c r="AG310" s="317">
        <v>3.2957106718706202E-3</v>
      </c>
      <c r="AH310" s="220">
        <v>2.427</v>
      </c>
      <c r="AI310" s="220">
        <v>3.976</v>
      </c>
      <c r="AJ310" s="221">
        <v>6.4980000000000002</v>
      </c>
      <c r="AK310" s="210">
        <v>2.5169999999999999</v>
      </c>
      <c r="AL310" s="210">
        <v>3.9510000000000001</v>
      </c>
      <c r="AM310" s="210">
        <v>6.444</v>
      </c>
      <c r="AN310" s="203"/>
      <c r="AO310" s="203"/>
      <c r="AP310" s="203"/>
      <c r="AQ310" s="203"/>
      <c r="AR310" s="203">
        <f t="shared" si="500"/>
        <v>2.0614909136719999</v>
      </c>
      <c r="AS310" s="203">
        <f t="shared" si="501"/>
        <v>2.5196000000000001</v>
      </c>
      <c r="AT310" s="203">
        <f t="shared" si="502"/>
        <v>3.0795111055119997</v>
      </c>
      <c r="AU310" s="203">
        <f t="shared" si="503"/>
        <v>3.2548090981419997</v>
      </c>
      <c r="AV310" s="203">
        <f t="shared" si="504"/>
        <v>3.9781</v>
      </c>
      <c r="AW310" s="203">
        <f t="shared" si="505"/>
        <v>4.8621222133819995</v>
      </c>
      <c r="AX310" s="203">
        <f t="shared" si="506"/>
        <v>5.8365818311520004</v>
      </c>
      <c r="AY310" s="203">
        <f t="shared" si="507"/>
        <v>7.1336000000000004</v>
      </c>
      <c r="AZ310" s="203">
        <f t="shared" si="508"/>
        <v>8.7188444285919999</v>
      </c>
      <c r="BB310" s="1" t="str">
        <f t="shared" si="446"/>
        <v>NP</v>
      </c>
      <c r="BC310" s="1" t="str">
        <f t="shared" si="447"/>
        <v>NP</v>
      </c>
      <c r="BD310" s="1" t="str">
        <f t="shared" si="448"/>
        <v>NP</v>
      </c>
      <c r="BE310" s="1" t="str">
        <f t="shared" si="449"/>
        <v>NO</v>
      </c>
      <c r="BF310" s="1" t="str">
        <f t="shared" si="450"/>
        <v>NO</v>
      </c>
      <c r="BG310" s="1" t="str">
        <f t="shared" si="451"/>
        <v>NO</v>
      </c>
      <c r="BH310" s="1" t="str">
        <f t="shared" si="509"/>
        <v>YES</v>
      </c>
      <c r="BJ310" s="12">
        <v>16</v>
      </c>
      <c r="BK310" s="1" t="str">
        <f t="shared" si="452"/>
        <v>NP</v>
      </c>
      <c r="BL310" s="1" t="str">
        <f t="shared" si="453"/>
        <v>NP</v>
      </c>
      <c r="BM310" s="1" t="str">
        <f t="shared" si="454"/>
        <v>NP</v>
      </c>
      <c r="BN310" s="1" t="str">
        <f t="shared" si="455"/>
        <v>NO</v>
      </c>
      <c r="BO310" s="1" t="str">
        <f t="shared" si="456"/>
        <v>NO</v>
      </c>
      <c r="BP310" s="1" t="str">
        <f t="shared" si="457"/>
        <v>NO</v>
      </c>
      <c r="BQ310" s="1" t="str">
        <f t="shared" si="458"/>
        <v>YES</v>
      </c>
      <c r="BS310" s="1" t="str">
        <f t="shared" si="459"/>
        <v>TP</v>
      </c>
      <c r="BT310" s="1" t="str">
        <f t="shared" si="460"/>
        <v>TP</v>
      </c>
      <c r="BU310" s="1" t="str">
        <f t="shared" si="461"/>
        <v>TP</v>
      </c>
      <c r="BV310" s="1" t="str">
        <f t="shared" si="462"/>
        <v>YES</v>
      </c>
      <c r="BW310" s="1" t="str">
        <f t="shared" si="463"/>
        <v>YES</v>
      </c>
      <c r="BX310" s="1" t="str">
        <f t="shared" si="464"/>
        <v>YES</v>
      </c>
      <c r="BY310" s="244" t="str">
        <f t="shared" si="465"/>
        <v>YES</v>
      </c>
      <c r="BZ310" s="244" t="str">
        <f t="shared" si="466"/>
        <v>NO</v>
      </c>
      <c r="CA310" s="244" t="str">
        <f t="shared" si="467"/>
        <v>NO</v>
      </c>
      <c r="CB310" s="244" t="str">
        <f t="shared" si="468"/>
        <v>NO</v>
      </c>
      <c r="CC310" s="244" t="str">
        <f t="shared" si="469"/>
        <v>NO</v>
      </c>
      <c r="CD310" s="244" t="str">
        <f t="shared" si="441"/>
        <v>NO</v>
      </c>
      <c r="CE310" s="1" t="str">
        <f t="shared" si="442"/>
        <v>NO</v>
      </c>
      <c r="CF310" s="1" t="str">
        <f t="shared" si="443"/>
        <v>NO</v>
      </c>
      <c r="CG310" s="1" t="str">
        <f t="shared" si="444"/>
        <v>NO</v>
      </c>
      <c r="CH310" s="1" t="str">
        <f t="shared" si="445"/>
        <v>NO</v>
      </c>
      <c r="CI310" s="244" t="str">
        <f t="shared" si="470"/>
        <v>NO</v>
      </c>
      <c r="CJ310" s="244" t="str">
        <f t="shared" si="471"/>
        <v>NO</v>
      </c>
      <c r="CK310" s="244" t="str">
        <f t="shared" si="472"/>
        <v>NO</v>
      </c>
      <c r="CL310" s="244" t="str">
        <f t="shared" si="473"/>
        <v>NO</v>
      </c>
      <c r="CM310" s="244" t="str">
        <f t="shared" si="474"/>
        <v>NO</v>
      </c>
      <c r="CN310" s="244" t="str">
        <f t="shared" si="475"/>
        <v>NO</v>
      </c>
      <c r="CO310" s="244" t="str">
        <f t="shared" si="476"/>
        <v>NO</v>
      </c>
      <c r="CP310" s="244" t="str">
        <f t="shared" si="477"/>
        <v>NO</v>
      </c>
      <c r="CQ310" s="244" t="str">
        <f t="shared" si="478"/>
        <v>NO</v>
      </c>
      <c r="CR310" s="244" t="str">
        <f t="shared" si="479"/>
        <v>NO</v>
      </c>
    </row>
    <row r="311" spans="1:96">
      <c r="A311" s="64"/>
      <c r="B311" s="15"/>
      <c r="C311" s="15"/>
      <c r="D311" s="15"/>
      <c r="E311" s="15"/>
      <c r="F311" s="15"/>
      <c r="G311" s="15"/>
      <c r="H311" s="65"/>
      <c r="I311" s="52" t="s">
        <v>45</v>
      </c>
      <c r="J311" s="54">
        <v>0.974614863674237</v>
      </c>
      <c r="K311" s="54">
        <v>1.39380603853811E-3</v>
      </c>
      <c r="L311" s="54">
        <v>2.3991330287224701E-2</v>
      </c>
      <c r="M311" s="54">
        <v>0.646627158793603</v>
      </c>
      <c r="N311" s="54">
        <v>0.198486349506035</v>
      </c>
      <c r="O311" s="54">
        <v>0.15488649170036001</v>
      </c>
      <c r="P311" s="54">
        <v>0.599792190535683</v>
      </c>
      <c r="Q311" s="54">
        <v>1.0495218073445301E-2</v>
      </c>
      <c r="R311" s="54">
        <v>0.389712591390871</v>
      </c>
      <c r="S311" s="54">
        <v>0.61716476444261104</v>
      </c>
      <c r="T311" s="54">
        <v>0.25170933703368498</v>
      </c>
      <c r="U311" s="54">
        <v>0.13112589852370299</v>
      </c>
      <c r="V311" s="54">
        <v>0.13011543729670699</v>
      </c>
      <c r="W311" s="54">
        <v>4.5126196608298003E-2</v>
      </c>
      <c r="X311" s="54">
        <v>0.82475836609499398</v>
      </c>
      <c r="Y311" s="54">
        <v>0.87807289455246396</v>
      </c>
      <c r="Z311" s="54">
        <v>2.0433398673704799E-2</v>
      </c>
      <c r="AA311" s="54">
        <v>0.10149370677383</v>
      </c>
      <c r="AB311" s="54">
        <v>7.9110989644336493E-2</v>
      </c>
      <c r="AC311" s="54">
        <v>0.62944914063227198</v>
      </c>
      <c r="AD311" s="54">
        <v>0.29143986972339098</v>
      </c>
      <c r="AE311" s="54">
        <v>0.595883904064203</v>
      </c>
      <c r="AF311" s="54">
        <v>0.25257992439026</v>
      </c>
      <c r="AG311" s="317">
        <v>0.151536171545535</v>
      </c>
      <c r="AH311" s="220">
        <v>1.9159999999999999</v>
      </c>
      <c r="AI311" s="220">
        <v>4.2869999999999999</v>
      </c>
      <c r="AJ311" s="221">
        <v>6.7649999999999997</v>
      </c>
      <c r="AK311" s="210">
        <v>1.952</v>
      </c>
      <c r="AL311" s="210">
        <v>4.2889999999999997</v>
      </c>
      <c r="AM311" s="210">
        <v>6.6269999999999998</v>
      </c>
      <c r="AN311" s="203"/>
      <c r="AO311" s="203"/>
      <c r="AP311" s="203"/>
      <c r="AQ311" s="203"/>
      <c r="AR311" s="203">
        <f t="shared" si="500"/>
        <v>2.0614909136719999</v>
      </c>
      <c r="AS311" s="203">
        <f t="shared" si="501"/>
        <v>2.5196000000000001</v>
      </c>
      <c r="AT311" s="203">
        <f t="shared" si="502"/>
        <v>3.0795111055119997</v>
      </c>
      <c r="AU311" s="203">
        <f t="shared" si="503"/>
        <v>3.2548090981419997</v>
      </c>
      <c r="AV311" s="203">
        <f t="shared" si="504"/>
        <v>3.9781</v>
      </c>
      <c r="AW311" s="203">
        <f t="shared" si="505"/>
        <v>4.8621222133819995</v>
      </c>
      <c r="AX311" s="203">
        <f t="shared" si="506"/>
        <v>5.8365818311520004</v>
      </c>
      <c r="AY311" s="203">
        <f t="shared" si="507"/>
        <v>7.1336000000000004</v>
      </c>
      <c r="AZ311" s="203">
        <f t="shared" si="508"/>
        <v>8.7188444285919999</v>
      </c>
      <c r="BB311" s="1" t="str">
        <f t="shared" si="446"/>
        <v>A</v>
      </c>
      <c r="BC311" s="1" t="str">
        <f t="shared" si="447"/>
        <v>NA</v>
      </c>
      <c r="BD311" s="1" t="str">
        <f t="shared" si="448"/>
        <v>NP</v>
      </c>
      <c r="BE311" s="1" t="str">
        <f t="shared" si="449"/>
        <v>NO</v>
      </c>
      <c r="BF311" s="1" t="str">
        <f t="shared" si="450"/>
        <v>NO</v>
      </c>
      <c r="BG311" s="1" t="str">
        <f t="shared" si="451"/>
        <v>YES</v>
      </c>
      <c r="BH311" s="1" t="str">
        <f t="shared" si="509"/>
        <v>YES</v>
      </c>
      <c r="BJ311" s="12">
        <v>25</v>
      </c>
      <c r="BK311" s="1" t="str">
        <f t="shared" si="452"/>
        <v>A</v>
      </c>
      <c r="BL311" s="1" t="str">
        <f t="shared" si="453"/>
        <v>NA</v>
      </c>
      <c r="BM311" s="1" t="str">
        <f t="shared" si="454"/>
        <v>NP</v>
      </c>
      <c r="BN311" s="1" t="str">
        <f t="shared" si="455"/>
        <v>NO</v>
      </c>
      <c r="BO311" s="1" t="str">
        <f t="shared" si="456"/>
        <v>NO</v>
      </c>
      <c r="BP311" s="1" t="str">
        <f t="shared" si="457"/>
        <v>YES</v>
      </c>
      <c r="BQ311" s="1" t="str">
        <f t="shared" si="458"/>
        <v>YES</v>
      </c>
      <c r="BS311" s="1" t="str">
        <f t="shared" si="459"/>
        <v>TP</v>
      </c>
      <c r="BT311" s="1" t="str">
        <f t="shared" si="460"/>
        <v>TN</v>
      </c>
      <c r="BU311" s="1" t="str">
        <f t="shared" si="461"/>
        <v>TP</v>
      </c>
      <c r="BV311" s="1" t="str">
        <f t="shared" si="462"/>
        <v>NO</v>
      </c>
      <c r="BW311" s="1" t="str">
        <f t="shared" si="463"/>
        <v>YES</v>
      </c>
      <c r="BX311" s="1" t="str">
        <f t="shared" si="464"/>
        <v>YES</v>
      </c>
      <c r="BY311" s="244" t="str">
        <f t="shared" si="465"/>
        <v>YES</v>
      </c>
      <c r="BZ311" s="244" t="str">
        <f t="shared" si="466"/>
        <v>NO</v>
      </c>
      <c r="CA311" s="244" t="str">
        <f t="shared" si="467"/>
        <v>NO</v>
      </c>
      <c r="CB311" s="244" t="str">
        <f t="shared" si="468"/>
        <v>NO</v>
      </c>
      <c r="CC311" s="244" t="str">
        <f t="shared" si="469"/>
        <v>NO</v>
      </c>
      <c r="CD311" s="244" t="str">
        <f t="shared" si="441"/>
        <v>NO</v>
      </c>
      <c r="CE311" s="1" t="str">
        <f t="shared" si="442"/>
        <v>NO</v>
      </c>
      <c r="CF311" s="1" t="str">
        <f t="shared" si="443"/>
        <v>NO</v>
      </c>
      <c r="CG311" s="1" t="str">
        <f t="shared" si="444"/>
        <v>NO</v>
      </c>
      <c r="CH311" s="1" t="str">
        <f t="shared" si="445"/>
        <v>NO</v>
      </c>
      <c r="CI311" s="244" t="str">
        <f t="shared" si="470"/>
        <v>NO</v>
      </c>
      <c r="CJ311" s="244" t="str">
        <f t="shared" si="471"/>
        <v>NO</v>
      </c>
      <c r="CK311" s="244" t="str">
        <f t="shared" si="472"/>
        <v>NO</v>
      </c>
      <c r="CL311" s="244" t="str">
        <f t="shared" si="473"/>
        <v>NO</v>
      </c>
      <c r="CM311" s="244" t="str">
        <f t="shared" si="474"/>
        <v>NO</v>
      </c>
      <c r="CN311" s="244" t="str">
        <f t="shared" si="475"/>
        <v>NO</v>
      </c>
      <c r="CO311" s="244" t="str">
        <f t="shared" si="476"/>
        <v>NO</v>
      </c>
      <c r="CP311" s="244" t="str">
        <f t="shared" si="477"/>
        <v>NO</v>
      </c>
      <c r="CQ311" s="244" t="str">
        <f t="shared" si="478"/>
        <v>NO</v>
      </c>
      <c r="CR311" s="244" t="str">
        <f t="shared" si="479"/>
        <v>NO</v>
      </c>
    </row>
    <row r="312" spans="1:96">
      <c r="A312" s="64"/>
      <c r="B312" s="15"/>
      <c r="C312" s="15"/>
      <c r="D312" s="15"/>
      <c r="E312" s="15"/>
      <c r="F312" s="15"/>
      <c r="G312" s="15"/>
      <c r="H312" s="65"/>
      <c r="I312" s="52" t="s">
        <v>44</v>
      </c>
      <c r="J312" s="54">
        <v>0.80143967180481701</v>
      </c>
      <c r="K312" s="54">
        <v>1.75136311890631E-2</v>
      </c>
      <c r="L312" s="54">
        <v>0.181046697006118</v>
      </c>
      <c r="M312" s="54">
        <v>0.89601213635368604</v>
      </c>
      <c r="N312" s="54">
        <v>1.04812539626505E-2</v>
      </c>
      <c r="O312" s="54">
        <v>9.3506609683662506E-2</v>
      </c>
      <c r="P312" s="54">
        <v>0.74759440370303898</v>
      </c>
      <c r="Q312" s="54">
        <v>5.5725018504020701E-2</v>
      </c>
      <c r="R312" s="54">
        <v>0.19668057779293999</v>
      </c>
      <c r="S312" s="54">
        <v>0.65756690244079397</v>
      </c>
      <c r="T312" s="54">
        <v>4.1814986658466301E-2</v>
      </c>
      <c r="U312" s="54">
        <v>0.30061811090073898</v>
      </c>
      <c r="V312" s="54">
        <v>0.53299070909365998</v>
      </c>
      <c r="W312" s="54">
        <v>0.45865707721774701</v>
      </c>
      <c r="X312" s="54">
        <v>8.3522136885926194E-3</v>
      </c>
      <c r="Y312" s="54">
        <v>0.40524067703390898</v>
      </c>
      <c r="Z312" s="54">
        <v>0.478355686762506</v>
      </c>
      <c r="AA312" s="54">
        <v>0.116403636203584</v>
      </c>
      <c r="AB312" s="54">
        <v>3.0730726573678199E-2</v>
      </c>
      <c r="AC312" s="54">
        <v>0.120744347074709</v>
      </c>
      <c r="AD312" s="54">
        <v>0.84852492635161203</v>
      </c>
      <c r="AE312" s="54">
        <v>0.73650818727154699</v>
      </c>
      <c r="AF312" s="54">
        <v>0.188400913043272</v>
      </c>
      <c r="AG312" s="317">
        <v>7.5090899685180304E-2</v>
      </c>
      <c r="AH312" s="220">
        <v>1.982</v>
      </c>
      <c r="AI312" s="220">
        <v>3.2970000000000002</v>
      </c>
      <c r="AJ312" s="221">
        <v>7.5339999999999998</v>
      </c>
      <c r="AK312" s="210">
        <v>2.141</v>
      </c>
      <c r="AL312" s="210">
        <v>3.411</v>
      </c>
      <c r="AM312" s="210">
        <v>7.4740000000000002</v>
      </c>
      <c r="AN312" s="203"/>
      <c r="AO312" s="203"/>
      <c r="AP312" s="203"/>
      <c r="AQ312" s="203"/>
      <c r="AR312" s="203">
        <f t="shared" si="500"/>
        <v>2.0614909136719999</v>
      </c>
      <c r="AS312" s="203">
        <f t="shared" si="501"/>
        <v>2.5196000000000001</v>
      </c>
      <c r="AT312" s="203">
        <f t="shared" si="502"/>
        <v>3.0795111055119997</v>
      </c>
      <c r="AU312" s="203">
        <f t="shared" si="503"/>
        <v>3.2548090981419997</v>
      </c>
      <c r="AV312" s="203">
        <f t="shared" si="504"/>
        <v>3.9781</v>
      </c>
      <c r="AW312" s="203">
        <f t="shared" si="505"/>
        <v>4.8621222133819995</v>
      </c>
      <c r="AX312" s="203">
        <f t="shared" si="506"/>
        <v>5.8365818311520004</v>
      </c>
      <c r="AY312" s="203">
        <f t="shared" si="507"/>
        <v>7.1336000000000004</v>
      </c>
      <c r="AZ312" s="203">
        <f t="shared" si="508"/>
        <v>8.7188444285919999</v>
      </c>
      <c r="BB312" s="1" t="str">
        <f t="shared" si="446"/>
        <v>A</v>
      </c>
      <c r="BC312" s="1" t="str">
        <f t="shared" si="447"/>
        <v>NP</v>
      </c>
      <c r="BD312" s="1" t="str">
        <f t="shared" si="448"/>
        <v>NA</v>
      </c>
      <c r="BE312" s="1" t="str">
        <f t="shared" si="449"/>
        <v>NO</v>
      </c>
      <c r="BF312" s="1" t="str">
        <f t="shared" si="450"/>
        <v>NO</v>
      </c>
      <c r="BG312" s="1" t="str">
        <f t="shared" si="451"/>
        <v>YES</v>
      </c>
      <c r="BH312" s="1" t="str">
        <f t="shared" si="509"/>
        <v>YES</v>
      </c>
      <c r="BJ312" s="12">
        <v>14</v>
      </c>
      <c r="BK312" s="1" t="str">
        <f t="shared" si="452"/>
        <v>NP</v>
      </c>
      <c r="BL312" s="1" t="str">
        <f t="shared" si="453"/>
        <v>NP</v>
      </c>
      <c r="BM312" s="1" t="str">
        <f t="shared" si="454"/>
        <v>NA</v>
      </c>
      <c r="BN312" s="1" t="str">
        <f t="shared" si="455"/>
        <v>NO</v>
      </c>
      <c r="BO312" s="1" t="str">
        <f t="shared" si="456"/>
        <v>NO</v>
      </c>
      <c r="BP312" s="1" t="str">
        <f t="shared" si="457"/>
        <v>NO</v>
      </c>
      <c r="BQ312" s="1" t="str">
        <f t="shared" si="458"/>
        <v>YES</v>
      </c>
      <c r="BS312" s="1" t="str">
        <f t="shared" si="459"/>
        <v>TP</v>
      </c>
      <c r="BT312" s="1" t="str">
        <f t="shared" si="460"/>
        <v>TP</v>
      </c>
      <c r="BU312" s="1" t="str">
        <f t="shared" si="461"/>
        <v>TN</v>
      </c>
      <c r="BV312" s="1" t="str">
        <f t="shared" si="462"/>
        <v>NO</v>
      </c>
      <c r="BW312" s="1" t="str">
        <f t="shared" si="463"/>
        <v>YES</v>
      </c>
      <c r="BX312" s="1" t="str">
        <f t="shared" si="464"/>
        <v>YES</v>
      </c>
      <c r="BY312" s="244" t="str">
        <f t="shared" si="465"/>
        <v>YES</v>
      </c>
      <c r="BZ312" s="244" t="str">
        <f t="shared" si="466"/>
        <v>NO</v>
      </c>
      <c r="CA312" s="244" t="str">
        <f t="shared" si="467"/>
        <v>NO</v>
      </c>
      <c r="CB312" s="244" t="str">
        <f t="shared" si="468"/>
        <v>NO</v>
      </c>
      <c r="CC312" s="244" t="str">
        <f t="shared" si="469"/>
        <v>NO</v>
      </c>
      <c r="CD312" s="244" t="str">
        <f t="shared" si="441"/>
        <v>NO</v>
      </c>
      <c r="CE312" s="1" t="str">
        <f t="shared" si="442"/>
        <v>NO</v>
      </c>
      <c r="CF312" s="1" t="str">
        <f t="shared" si="443"/>
        <v>NO</v>
      </c>
      <c r="CG312" s="1" t="str">
        <f t="shared" si="444"/>
        <v>NO</v>
      </c>
      <c r="CH312" s="1" t="str">
        <f t="shared" si="445"/>
        <v>NO</v>
      </c>
      <c r="CI312" s="244" t="str">
        <f t="shared" si="470"/>
        <v>NO</v>
      </c>
      <c r="CJ312" s="244" t="str">
        <f t="shared" si="471"/>
        <v>NO</v>
      </c>
      <c r="CK312" s="244" t="str">
        <f t="shared" si="472"/>
        <v>NO</v>
      </c>
      <c r="CL312" s="244" t="str">
        <f t="shared" si="473"/>
        <v>NO</v>
      </c>
      <c r="CM312" s="244" t="str">
        <f t="shared" si="474"/>
        <v>NO</v>
      </c>
      <c r="CN312" s="244" t="str">
        <f t="shared" si="475"/>
        <v>NO</v>
      </c>
      <c r="CO312" s="244" t="str">
        <f t="shared" si="476"/>
        <v>NO</v>
      </c>
      <c r="CP312" s="244" t="str">
        <f t="shared" si="477"/>
        <v>NO</v>
      </c>
      <c r="CQ312" s="244" t="str">
        <f t="shared" si="478"/>
        <v>NO</v>
      </c>
      <c r="CR312" s="244" t="str">
        <f t="shared" si="479"/>
        <v>NO</v>
      </c>
    </row>
    <row r="313" spans="1:96">
      <c r="A313" s="64"/>
      <c r="B313" s="15"/>
      <c r="C313" s="15"/>
      <c r="D313" s="15"/>
      <c r="E313" s="15"/>
      <c r="F313" s="15"/>
      <c r="G313" s="15"/>
      <c r="H313" s="65"/>
      <c r="I313" s="52" t="s">
        <v>20</v>
      </c>
      <c r="J313" s="54">
        <v>0.59805581478667702</v>
      </c>
      <c r="K313" s="54">
        <v>0.29979896695040698</v>
      </c>
      <c r="L313" s="54">
        <v>0.10214521826291501</v>
      </c>
      <c r="M313" s="54">
        <v>0.884837298521719</v>
      </c>
      <c r="N313" s="54">
        <v>5.3707414293084503E-2</v>
      </c>
      <c r="O313" s="54">
        <v>6.1455287185196203E-2</v>
      </c>
      <c r="P313" s="54">
        <v>0.35797962046699999</v>
      </c>
      <c r="Q313" s="54">
        <v>0.113043482723717</v>
      </c>
      <c r="R313" s="54">
        <v>0.52897689680928095</v>
      </c>
      <c r="S313" s="54">
        <v>0.93097655788712497</v>
      </c>
      <c r="T313" s="54">
        <v>3.63005909424279E-2</v>
      </c>
      <c r="U313" s="54">
        <v>3.2722851170446703E-2</v>
      </c>
      <c r="V313" s="54">
        <v>0.414666470065361</v>
      </c>
      <c r="W313" s="54">
        <v>0.34600313267990601</v>
      </c>
      <c r="X313" s="54">
        <v>0.23933039725473099</v>
      </c>
      <c r="Y313" s="54">
        <v>0.98389380756526601</v>
      </c>
      <c r="Z313" s="54">
        <v>1.5606108899230899E-3</v>
      </c>
      <c r="AA313" s="54">
        <v>1.45455815448107E-2</v>
      </c>
      <c r="AB313" s="54">
        <v>0.14320947066095499</v>
      </c>
      <c r="AC313" s="54">
        <v>0.72217472084341505</v>
      </c>
      <c r="AD313" s="54">
        <v>0.13461580849562901</v>
      </c>
      <c r="AE313" s="54">
        <v>0.22226037914409</v>
      </c>
      <c r="AF313" s="54">
        <v>7.6835626363303405E-2</v>
      </c>
      <c r="AG313" s="317">
        <v>0.70090399449260499</v>
      </c>
      <c r="AH313" s="220">
        <v>2.1819999999999999</v>
      </c>
      <c r="AI313" s="220">
        <v>3.4889999999999999</v>
      </c>
      <c r="AJ313" s="221">
        <v>7.3419999999999996</v>
      </c>
      <c r="AK313" s="210">
        <v>2.1829999999999998</v>
      </c>
      <c r="AL313" s="210">
        <v>3.5939999999999999</v>
      </c>
      <c r="AM313" s="210">
        <v>7.2949999999999999</v>
      </c>
      <c r="AN313" s="203"/>
      <c r="AO313" s="203"/>
      <c r="AP313" s="203"/>
      <c r="AQ313" s="203"/>
      <c r="AR313" s="203">
        <f t="shared" si="500"/>
        <v>2.0614909136719999</v>
      </c>
      <c r="AS313" s="203">
        <f t="shared" si="501"/>
        <v>2.5196000000000001</v>
      </c>
      <c r="AT313" s="203">
        <f t="shared" si="502"/>
        <v>3.0795111055119997</v>
      </c>
      <c r="AU313" s="203">
        <f t="shared" si="503"/>
        <v>3.2548090981419997</v>
      </c>
      <c r="AV313" s="203">
        <f t="shared" si="504"/>
        <v>3.9781</v>
      </c>
      <c r="AW313" s="203">
        <f t="shared" si="505"/>
        <v>4.8621222133819995</v>
      </c>
      <c r="AX313" s="203">
        <f t="shared" si="506"/>
        <v>5.8365818311520004</v>
      </c>
      <c r="AY313" s="203">
        <f t="shared" si="507"/>
        <v>7.1336000000000004</v>
      </c>
      <c r="AZ313" s="203">
        <f t="shared" si="508"/>
        <v>8.7188444285919999</v>
      </c>
      <c r="BB313" s="1" t="str">
        <f t="shared" si="446"/>
        <v>NP</v>
      </c>
      <c r="BC313" s="1" t="str">
        <f t="shared" si="447"/>
        <v>NP</v>
      </c>
      <c r="BD313" s="1" t="str">
        <f t="shared" si="448"/>
        <v>NA</v>
      </c>
      <c r="BE313" s="1" t="str">
        <f t="shared" si="449"/>
        <v>NO</v>
      </c>
      <c r="BF313" s="1" t="str">
        <f t="shared" si="450"/>
        <v>NO</v>
      </c>
      <c r="BG313" s="1" t="str">
        <f t="shared" si="451"/>
        <v>NO</v>
      </c>
      <c r="BH313" s="1" t="str">
        <f t="shared" si="509"/>
        <v>YES</v>
      </c>
      <c r="BJ313" s="12">
        <v>14</v>
      </c>
      <c r="BK313" s="1" t="str">
        <f t="shared" si="452"/>
        <v>NP</v>
      </c>
      <c r="BL313" s="1" t="str">
        <f t="shared" si="453"/>
        <v>NP</v>
      </c>
      <c r="BM313" s="1" t="str">
        <f t="shared" si="454"/>
        <v>NA</v>
      </c>
      <c r="BN313" s="1" t="str">
        <f t="shared" si="455"/>
        <v>NO</v>
      </c>
      <c r="BO313" s="1" t="str">
        <f t="shared" si="456"/>
        <v>NO</v>
      </c>
      <c r="BP313" s="1" t="str">
        <f t="shared" si="457"/>
        <v>NO</v>
      </c>
      <c r="BQ313" s="1" t="str">
        <f t="shared" si="458"/>
        <v>YES</v>
      </c>
      <c r="BS313" s="1" t="str">
        <f t="shared" si="459"/>
        <v>TP</v>
      </c>
      <c r="BT313" s="1" t="str">
        <f t="shared" si="460"/>
        <v>TP</v>
      </c>
      <c r="BU313" s="1" t="str">
        <f t="shared" si="461"/>
        <v>TN</v>
      </c>
      <c r="BV313" s="1" t="str">
        <f t="shared" si="462"/>
        <v>NO</v>
      </c>
      <c r="BW313" s="1" t="str">
        <f t="shared" si="463"/>
        <v>YES</v>
      </c>
      <c r="BX313" s="1" t="str">
        <f t="shared" si="464"/>
        <v>YES</v>
      </c>
      <c r="BY313" s="244" t="str">
        <f t="shared" si="465"/>
        <v>YES</v>
      </c>
      <c r="BZ313" s="244" t="str">
        <f t="shared" si="466"/>
        <v>NO</v>
      </c>
      <c r="CA313" s="244" t="str">
        <f t="shared" si="467"/>
        <v>NO</v>
      </c>
      <c r="CB313" s="244" t="str">
        <f t="shared" si="468"/>
        <v>NO</v>
      </c>
      <c r="CC313" s="244" t="str">
        <f t="shared" si="469"/>
        <v>NO</v>
      </c>
      <c r="CD313" s="244" t="str">
        <f t="shared" si="441"/>
        <v>NO</v>
      </c>
      <c r="CE313" s="1" t="str">
        <f t="shared" si="442"/>
        <v>NO</v>
      </c>
      <c r="CF313" s="1" t="str">
        <f t="shared" si="443"/>
        <v>NO</v>
      </c>
      <c r="CG313" s="1" t="str">
        <f t="shared" si="444"/>
        <v>NO</v>
      </c>
      <c r="CH313" s="1" t="str">
        <f t="shared" si="445"/>
        <v>NO</v>
      </c>
      <c r="CI313" s="244" t="str">
        <f t="shared" si="470"/>
        <v>NO</v>
      </c>
      <c r="CJ313" s="244" t="str">
        <f t="shared" si="471"/>
        <v>NO</v>
      </c>
      <c r="CK313" s="244" t="str">
        <f t="shared" si="472"/>
        <v>NO</v>
      </c>
      <c r="CL313" s="244" t="str">
        <f t="shared" si="473"/>
        <v>NO</v>
      </c>
      <c r="CM313" s="244" t="str">
        <f t="shared" si="474"/>
        <v>NO</v>
      </c>
      <c r="CN313" s="244" t="str">
        <f t="shared" si="475"/>
        <v>NO</v>
      </c>
      <c r="CO313" s="244" t="str">
        <f t="shared" si="476"/>
        <v>NO</v>
      </c>
      <c r="CP313" s="244" t="str">
        <f t="shared" si="477"/>
        <v>NO</v>
      </c>
      <c r="CQ313" s="244" t="str">
        <f t="shared" si="478"/>
        <v>NO</v>
      </c>
      <c r="CR313" s="244" t="str">
        <f t="shared" si="479"/>
        <v>NO</v>
      </c>
    </row>
    <row r="314" spans="1:96">
      <c r="A314" s="64"/>
      <c r="B314" s="15"/>
      <c r="C314" s="15"/>
      <c r="D314" s="15"/>
      <c r="E314" s="15"/>
      <c r="F314" s="15"/>
      <c r="G314" s="15"/>
      <c r="H314" s="65"/>
      <c r="I314" s="52" t="s">
        <v>32</v>
      </c>
      <c r="J314" s="54">
        <v>0.888734637176953</v>
      </c>
      <c r="K314" s="54">
        <v>6.7376556646069299E-2</v>
      </c>
      <c r="L314" s="54">
        <v>4.3888806176976901E-2</v>
      </c>
      <c r="M314" s="54">
        <v>0.34351558432893903</v>
      </c>
      <c r="N314" s="54">
        <v>0.56031477562985899</v>
      </c>
      <c r="O314" s="54">
        <v>9.6169640041200294E-2</v>
      </c>
      <c r="P314" s="54">
        <v>0.56792322371572901</v>
      </c>
      <c r="Q314" s="54">
        <v>0.14341583242505099</v>
      </c>
      <c r="R314" s="54">
        <v>0.28866094385921898</v>
      </c>
      <c r="S314" s="54">
        <v>0.31584396898560602</v>
      </c>
      <c r="T314" s="54">
        <v>0.214916624648086</v>
      </c>
      <c r="U314" s="54">
        <v>0.46923940636630701</v>
      </c>
      <c r="V314" s="54">
        <v>2.80950667292281E-2</v>
      </c>
      <c r="W314" s="54">
        <v>0.38178270277369297</v>
      </c>
      <c r="X314" s="54">
        <v>0.59012223049707802</v>
      </c>
      <c r="Y314" s="54">
        <v>0.84428074178358303</v>
      </c>
      <c r="Z314" s="54">
        <v>0.116643570380978</v>
      </c>
      <c r="AA314" s="54">
        <v>3.9075687835437897E-2</v>
      </c>
      <c r="AB314" s="54">
        <v>5.53308797052618E-2</v>
      </c>
      <c r="AC314" s="54">
        <v>0.43987172900902499</v>
      </c>
      <c r="AD314" s="54">
        <v>0.50479739128571199</v>
      </c>
      <c r="AE314" s="54">
        <v>0.99105935092407105</v>
      </c>
      <c r="AF314" s="54">
        <v>1.5695822673230601E-3</v>
      </c>
      <c r="AG314" s="317">
        <v>7.3710668086057699E-3</v>
      </c>
      <c r="AH314" s="220">
        <v>2.2269999999999999</v>
      </c>
      <c r="AI314" s="220">
        <v>3.87</v>
      </c>
      <c r="AJ314" s="221">
        <v>6.6989999999999998</v>
      </c>
      <c r="AK314" s="210">
        <v>2.3340000000000001</v>
      </c>
      <c r="AL314" s="210">
        <v>3.835</v>
      </c>
      <c r="AM314" s="210">
        <v>6.5069999999999997</v>
      </c>
      <c r="AN314" s="203"/>
      <c r="AO314" s="203"/>
      <c r="AP314" s="203"/>
      <c r="AQ314" s="203"/>
      <c r="AR314" s="203">
        <f t="shared" si="500"/>
        <v>2.0614909136719999</v>
      </c>
      <c r="AS314" s="203">
        <f t="shared" si="501"/>
        <v>2.5196000000000001</v>
      </c>
      <c r="AT314" s="203">
        <f t="shared" si="502"/>
        <v>3.0795111055119997</v>
      </c>
      <c r="AU314" s="203">
        <f t="shared" si="503"/>
        <v>3.2548090981419997</v>
      </c>
      <c r="AV314" s="203">
        <f t="shared" si="504"/>
        <v>3.9781</v>
      </c>
      <c r="AW314" s="203">
        <f t="shared" si="505"/>
        <v>4.8621222133819995</v>
      </c>
      <c r="AX314" s="203">
        <f t="shared" si="506"/>
        <v>5.8365818311520004</v>
      </c>
      <c r="AY314" s="203">
        <f t="shared" si="507"/>
        <v>7.1336000000000004</v>
      </c>
      <c r="AZ314" s="203">
        <f t="shared" si="508"/>
        <v>8.7188444285919999</v>
      </c>
      <c r="BB314" s="1" t="str">
        <f t="shared" si="446"/>
        <v>NP</v>
      </c>
      <c r="BC314" s="1" t="str">
        <f t="shared" si="447"/>
        <v>NP</v>
      </c>
      <c r="BD314" s="1" t="str">
        <f t="shared" si="448"/>
        <v>NP</v>
      </c>
      <c r="BE314" s="1" t="str">
        <f t="shared" si="449"/>
        <v>NO</v>
      </c>
      <c r="BF314" s="1" t="str">
        <f t="shared" si="450"/>
        <v>NO</v>
      </c>
      <c r="BG314" s="1" t="str">
        <f t="shared" si="451"/>
        <v>NO</v>
      </c>
      <c r="BH314" s="1" t="str">
        <f t="shared" si="509"/>
        <v>YES</v>
      </c>
      <c r="BJ314" s="12">
        <v>12</v>
      </c>
      <c r="BK314" s="1" t="str">
        <f t="shared" si="452"/>
        <v>NP</v>
      </c>
      <c r="BL314" s="1" t="str">
        <f t="shared" si="453"/>
        <v>NP</v>
      </c>
      <c r="BM314" s="1" t="str">
        <f t="shared" si="454"/>
        <v>NP</v>
      </c>
      <c r="BN314" s="1" t="str">
        <f t="shared" si="455"/>
        <v>NO</v>
      </c>
      <c r="BO314" s="1" t="str">
        <f t="shared" si="456"/>
        <v>NO</v>
      </c>
      <c r="BP314" s="1" t="str">
        <f t="shared" si="457"/>
        <v>NO</v>
      </c>
      <c r="BQ314" s="1" t="str">
        <f t="shared" si="458"/>
        <v>YES</v>
      </c>
      <c r="BS314" s="1" t="str">
        <f t="shared" si="459"/>
        <v>TP</v>
      </c>
      <c r="BT314" s="1" t="str">
        <f t="shared" si="460"/>
        <v>TP</v>
      </c>
      <c r="BU314" s="1" t="str">
        <f t="shared" si="461"/>
        <v>TP</v>
      </c>
      <c r="BV314" s="1" t="str">
        <f t="shared" si="462"/>
        <v>YES</v>
      </c>
      <c r="BW314" s="1" t="str">
        <f t="shared" si="463"/>
        <v>YES</v>
      </c>
      <c r="BX314" s="1" t="str">
        <f t="shared" si="464"/>
        <v>YES</v>
      </c>
      <c r="BY314" s="244" t="str">
        <f t="shared" si="465"/>
        <v>YES</v>
      </c>
      <c r="BZ314" s="244" t="str">
        <f t="shared" si="466"/>
        <v>NO</v>
      </c>
      <c r="CA314" s="244" t="str">
        <f t="shared" si="467"/>
        <v>NO</v>
      </c>
      <c r="CB314" s="244" t="str">
        <f t="shared" si="468"/>
        <v>NO</v>
      </c>
      <c r="CC314" s="244" t="str">
        <f t="shared" si="469"/>
        <v>NO</v>
      </c>
      <c r="CD314" s="244" t="str">
        <f t="shared" si="441"/>
        <v>NO</v>
      </c>
      <c r="CE314" s="1" t="str">
        <f t="shared" si="442"/>
        <v>NO</v>
      </c>
      <c r="CF314" s="1" t="str">
        <f t="shared" si="443"/>
        <v>NO</v>
      </c>
      <c r="CG314" s="1" t="str">
        <f t="shared" si="444"/>
        <v>NO</v>
      </c>
      <c r="CH314" s="1" t="str">
        <f t="shared" si="445"/>
        <v>NO</v>
      </c>
      <c r="CI314" s="244" t="str">
        <f t="shared" si="470"/>
        <v>NO</v>
      </c>
      <c r="CJ314" s="244" t="str">
        <f t="shared" si="471"/>
        <v>NO</v>
      </c>
      <c r="CK314" s="244" t="str">
        <f t="shared" si="472"/>
        <v>NO</v>
      </c>
      <c r="CL314" s="244" t="str">
        <f t="shared" si="473"/>
        <v>NO</v>
      </c>
      <c r="CM314" s="244" t="str">
        <f t="shared" si="474"/>
        <v>NO</v>
      </c>
      <c r="CN314" s="244" t="str">
        <f t="shared" si="475"/>
        <v>NO</v>
      </c>
      <c r="CO314" s="244" t="str">
        <f t="shared" si="476"/>
        <v>NO</v>
      </c>
      <c r="CP314" s="244" t="str">
        <f t="shared" si="477"/>
        <v>NO</v>
      </c>
      <c r="CQ314" s="244" t="str">
        <f t="shared" si="478"/>
        <v>NO</v>
      </c>
      <c r="CR314" s="244" t="str">
        <f t="shared" si="479"/>
        <v>NO</v>
      </c>
    </row>
    <row r="315" spans="1:96">
      <c r="A315" s="318"/>
      <c r="B315" s="54"/>
      <c r="C315" s="54"/>
      <c r="D315" s="54"/>
      <c r="E315" s="54"/>
      <c r="F315" s="54"/>
      <c r="G315" s="54"/>
      <c r="H315" s="317"/>
      <c r="I315" s="52" t="s">
        <v>31</v>
      </c>
      <c r="J315" s="54">
        <v>0.81883186771682004</v>
      </c>
      <c r="K315" s="54">
        <v>1.13966349471336E-2</v>
      </c>
      <c r="L315" s="54">
        <v>0.16977149733604599</v>
      </c>
      <c r="M315" s="54">
        <v>0.30891137209553798</v>
      </c>
      <c r="N315" s="54">
        <v>6.8822040141882299E-2</v>
      </c>
      <c r="O315" s="54">
        <v>0.62226658776257904</v>
      </c>
      <c r="P315" s="54">
        <v>0.18146454934794701</v>
      </c>
      <c r="Q315" s="54">
        <v>0.15927724030913501</v>
      </c>
      <c r="R315" s="54">
        <v>0.65925821034291598</v>
      </c>
      <c r="S315" s="54">
        <v>8.0759358128789996E-2</v>
      </c>
      <c r="T315" s="54">
        <v>0.70482460512661604</v>
      </c>
      <c r="U315" s="54">
        <v>0.214416036744593</v>
      </c>
      <c r="V315" s="54">
        <v>0.779850064960534</v>
      </c>
      <c r="W315" s="54">
        <v>0.20810100477476301</v>
      </c>
      <c r="X315" s="54">
        <v>1.20489302647022E-2</v>
      </c>
      <c r="Y315" s="54">
        <v>0.83223038264003502</v>
      </c>
      <c r="Z315" s="54">
        <v>5.4404773415223297E-2</v>
      </c>
      <c r="AA315" s="54">
        <v>0.113364843944741</v>
      </c>
      <c r="AB315" s="54">
        <v>0.29092712838777401</v>
      </c>
      <c r="AC315" s="54">
        <v>0.37673769342325802</v>
      </c>
      <c r="AD315" s="54">
        <v>0.33233517818896702</v>
      </c>
      <c r="AE315" s="54">
        <v>0.57927629603307496</v>
      </c>
      <c r="AF315" s="54">
        <v>0.354481386537154</v>
      </c>
      <c r="AG315" s="317">
        <v>6.6242317429769701E-2</v>
      </c>
      <c r="AH315" s="220">
        <v>2.7749999999999999</v>
      </c>
      <c r="AI315" s="220">
        <v>3.5630000000000002</v>
      </c>
      <c r="AJ315" s="221">
        <v>7.056</v>
      </c>
      <c r="AK315" s="210">
        <v>2.8220000000000001</v>
      </c>
      <c r="AL315" s="210">
        <v>3.637</v>
      </c>
      <c r="AM315" s="210">
        <v>6.9409999999999998</v>
      </c>
      <c r="AN315" s="203"/>
      <c r="AO315" s="203"/>
      <c r="AP315" s="203"/>
      <c r="AQ315" s="203"/>
      <c r="AR315" s="203">
        <f t="shared" si="500"/>
        <v>2.0614909136719999</v>
      </c>
      <c r="AS315" s="203">
        <f t="shared" si="501"/>
        <v>2.5196000000000001</v>
      </c>
      <c r="AT315" s="203">
        <f t="shared" si="502"/>
        <v>3.0795111055119997</v>
      </c>
      <c r="AU315" s="203">
        <f t="shared" si="503"/>
        <v>3.2548090981419997</v>
      </c>
      <c r="AV315" s="203">
        <f t="shared" si="504"/>
        <v>3.9781</v>
      </c>
      <c r="AW315" s="203">
        <f t="shared" si="505"/>
        <v>4.8621222133819995</v>
      </c>
      <c r="AX315" s="203">
        <f t="shared" si="506"/>
        <v>5.8365818311520004</v>
      </c>
      <c r="AY315" s="203">
        <f t="shared" si="507"/>
        <v>7.1336000000000004</v>
      </c>
      <c r="AZ315" s="203">
        <f t="shared" si="508"/>
        <v>8.7188444285919999</v>
      </c>
      <c r="BB315" s="1" t="str">
        <f t="shared" si="446"/>
        <v>NA</v>
      </c>
      <c r="BC315" s="1" t="str">
        <f t="shared" si="447"/>
        <v>NP</v>
      </c>
      <c r="BD315" s="1" t="str">
        <f t="shared" si="448"/>
        <v>NP</v>
      </c>
      <c r="BE315" s="1" t="str">
        <f t="shared" si="449"/>
        <v>NO</v>
      </c>
      <c r="BF315" s="1" t="str">
        <f t="shared" si="450"/>
        <v>NO</v>
      </c>
      <c r="BG315" s="1" t="str">
        <f t="shared" si="451"/>
        <v>NO</v>
      </c>
      <c r="BH315" s="1" t="str">
        <f t="shared" si="509"/>
        <v>YES</v>
      </c>
      <c r="BJ315" s="12">
        <v>20</v>
      </c>
      <c r="BK315" s="1" t="str">
        <f t="shared" si="452"/>
        <v>NA</v>
      </c>
      <c r="BL315" s="1" t="str">
        <f t="shared" si="453"/>
        <v>NP</v>
      </c>
      <c r="BM315" s="1" t="str">
        <f t="shared" si="454"/>
        <v>NP</v>
      </c>
      <c r="BN315" s="1" t="str">
        <f t="shared" si="455"/>
        <v>NO</v>
      </c>
      <c r="BO315" s="1" t="str">
        <f t="shared" si="456"/>
        <v>NO</v>
      </c>
      <c r="BP315" s="1" t="str">
        <f t="shared" si="457"/>
        <v>NO</v>
      </c>
      <c r="BQ315" s="1" t="str">
        <f t="shared" si="458"/>
        <v>YES</v>
      </c>
      <c r="BS315" s="1" t="str">
        <f t="shared" si="459"/>
        <v>TN</v>
      </c>
      <c r="BT315" s="1" t="str">
        <f t="shared" si="460"/>
        <v>TP</v>
      </c>
      <c r="BU315" s="1" t="str">
        <f t="shared" si="461"/>
        <v>TP</v>
      </c>
      <c r="BV315" s="1" t="str">
        <f t="shared" si="462"/>
        <v>NO</v>
      </c>
      <c r="BW315" s="1" t="str">
        <f t="shared" si="463"/>
        <v>YES</v>
      </c>
      <c r="BX315" s="1" t="str">
        <f t="shared" si="464"/>
        <v>YES</v>
      </c>
      <c r="BY315" s="244" t="str">
        <f t="shared" si="465"/>
        <v>YES</v>
      </c>
      <c r="BZ315" s="244" t="str">
        <f t="shared" si="466"/>
        <v>NO</v>
      </c>
      <c r="CA315" s="244" t="str">
        <f t="shared" si="467"/>
        <v>NO</v>
      </c>
      <c r="CB315" s="244" t="str">
        <f t="shared" si="468"/>
        <v>NO</v>
      </c>
      <c r="CC315" s="244" t="str">
        <f t="shared" si="469"/>
        <v>NO</v>
      </c>
      <c r="CD315" s="244" t="str">
        <f t="shared" si="441"/>
        <v>NO</v>
      </c>
      <c r="CE315" s="1" t="str">
        <f t="shared" si="442"/>
        <v>NO</v>
      </c>
      <c r="CF315" s="1" t="str">
        <f t="shared" si="443"/>
        <v>NO</v>
      </c>
      <c r="CG315" s="1" t="str">
        <f t="shared" si="444"/>
        <v>NO</v>
      </c>
      <c r="CH315" s="1" t="str">
        <f t="shared" si="445"/>
        <v>NO</v>
      </c>
      <c r="CI315" s="244" t="str">
        <f t="shared" si="470"/>
        <v>NO</v>
      </c>
      <c r="CJ315" s="244" t="str">
        <f t="shared" si="471"/>
        <v>NO</v>
      </c>
      <c r="CK315" s="244" t="str">
        <f t="shared" si="472"/>
        <v>NO</v>
      </c>
      <c r="CL315" s="244" t="str">
        <f t="shared" si="473"/>
        <v>NO</v>
      </c>
      <c r="CM315" s="244" t="str">
        <f t="shared" si="474"/>
        <v>NO</v>
      </c>
      <c r="CN315" s="244" t="str">
        <f t="shared" si="475"/>
        <v>NO</v>
      </c>
      <c r="CO315" s="244" t="str">
        <f t="shared" si="476"/>
        <v>NO</v>
      </c>
      <c r="CP315" s="244" t="str">
        <f t="shared" si="477"/>
        <v>NO</v>
      </c>
      <c r="CQ315" s="244" t="str">
        <f t="shared" si="478"/>
        <v>NO</v>
      </c>
      <c r="CR315" s="244" t="str">
        <f t="shared" si="479"/>
        <v>NO</v>
      </c>
    </row>
    <row r="316" spans="1:96" ht="16.5" thickBot="1">
      <c r="A316" s="319"/>
      <c r="B316" s="59"/>
      <c r="C316" s="59"/>
      <c r="D316" s="59"/>
      <c r="E316" s="59"/>
      <c r="F316" s="59"/>
      <c r="G316" s="59"/>
      <c r="H316" s="320"/>
      <c r="I316" s="53" t="s">
        <v>53</v>
      </c>
      <c r="J316" s="59">
        <v>0.99046365560673399</v>
      </c>
      <c r="K316" s="59">
        <v>2.5328722029014298E-3</v>
      </c>
      <c r="L316" s="59">
        <v>7.0034721903639002E-3</v>
      </c>
      <c r="M316" s="59">
        <v>0.90399427188011805</v>
      </c>
      <c r="N316" s="59">
        <v>2.0558167582502299E-2</v>
      </c>
      <c r="O316" s="59">
        <v>7.5447560537379305E-2</v>
      </c>
      <c r="P316" s="59">
        <v>0.48287099427427499</v>
      </c>
      <c r="Q316" s="59">
        <v>0.122788988911048</v>
      </c>
      <c r="R316" s="59">
        <v>0.39434001681467601</v>
      </c>
      <c r="S316" s="59">
        <v>0.72644347128201703</v>
      </c>
      <c r="T316" s="59">
        <v>0.17235992634845099</v>
      </c>
      <c r="U316" s="59">
        <v>0.10119660236953</v>
      </c>
      <c r="V316" s="59">
        <v>0.21017925522102501</v>
      </c>
      <c r="W316" s="59">
        <v>0.34348100765746498</v>
      </c>
      <c r="X316" s="59">
        <v>0.44633973712150798</v>
      </c>
      <c r="Y316" s="59">
        <v>0.956889129207804</v>
      </c>
      <c r="Z316" s="59">
        <v>2.2554986061313802E-3</v>
      </c>
      <c r="AA316" s="59">
        <v>4.0855372186063998E-2</v>
      </c>
      <c r="AB316" s="59">
        <v>0.33500382284430502</v>
      </c>
      <c r="AC316" s="59">
        <v>0.29652988904384298</v>
      </c>
      <c r="AD316" s="59">
        <v>0.368466288111851</v>
      </c>
      <c r="AE316" s="59">
        <v>0.22528664424467301</v>
      </c>
      <c r="AF316" s="59">
        <v>0.58967869164394304</v>
      </c>
      <c r="AG316" s="320">
        <v>0.185034664111382</v>
      </c>
      <c r="AH316" s="222">
        <v>1.986</v>
      </c>
      <c r="AI316" s="222">
        <v>3.6379999999999999</v>
      </c>
      <c r="AJ316" s="223">
        <v>6.8479999999999999</v>
      </c>
      <c r="AK316" s="210">
        <v>1.966</v>
      </c>
      <c r="AL316" s="210">
        <v>3.7050000000000001</v>
      </c>
      <c r="AM316" s="210">
        <v>6.8090000000000002</v>
      </c>
      <c r="AN316" s="203"/>
      <c r="AO316" s="203"/>
      <c r="AP316" s="203"/>
      <c r="AQ316" s="203"/>
      <c r="AR316" s="203">
        <f t="shared" si="500"/>
        <v>2.0614909136719999</v>
      </c>
      <c r="AS316" s="203">
        <f t="shared" si="501"/>
        <v>2.5196000000000001</v>
      </c>
      <c r="AT316" s="203">
        <f t="shared" si="502"/>
        <v>3.0795111055119997</v>
      </c>
      <c r="AU316" s="203">
        <f t="shared" si="503"/>
        <v>3.2548090981419997</v>
      </c>
      <c r="AV316" s="203">
        <f t="shared" si="504"/>
        <v>3.9781</v>
      </c>
      <c r="AW316" s="203">
        <f t="shared" si="505"/>
        <v>4.8621222133819995</v>
      </c>
      <c r="AX316" s="203">
        <f t="shared" si="506"/>
        <v>5.8365818311520004</v>
      </c>
      <c r="AY316" s="203">
        <f t="shared" si="507"/>
        <v>7.1336000000000004</v>
      </c>
      <c r="AZ316" s="203">
        <f t="shared" si="508"/>
        <v>8.7188444285919999</v>
      </c>
      <c r="BB316" s="1" t="str">
        <f t="shared" si="446"/>
        <v>A</v>
      </c>
      <c r="BC316" s="1" t="str">
        <f t="shared" si="447"/>
        <v>NP</v>
      </c>
      <c r="BD316" s="1" t="str">
        <f t="shared" si="448"/>
        <v>NP</v>
      </c>
      <c r="BE316" s="1" t="str">
        <f t="shared" si="449"/>
        <v>NO</v>
      </c>
      <c r="BF316" s="1" t="str">
        <f t="shared" si="450"/>
        <v>NO</v>
      </c>
      <c r="BG316" s="1" t="str">
        <f t="shared" si="451"/>
        <v>YES</v>
      </c>
      <c r="BH316" s="1" t="str">
        <f t="shared" si="509"/>
        <v>YES</v>
      </c>
      <c r="BJ316" s="12">
        <v>21</v>
      </c>
      <c r="BK316" s="1" t="str">
        <f t="shared" si="452"/>
        <v>A</v>
      </c>
      <c r="BL316" s="1" t="str">
        <f t="shared" si="453"/>
        <v>NP</v>
      </c>
      <c r="BM316" s="1" t="str">
        <f t="shared" si="454"/>
        <v>NP</v>
      </c>
      <c r="BN316" s="1" t="str">
        <f t="shared" si="455"/>
        <v>NO</v>
      </c>
      <c r="BO316" s="1" t="str">
        <f t="shared" si="456"/>
        <v>NO</v>
      </c>
      <c r="BP316" s="1" t="str">
        <f t="shared" si="457"/>
        <v>YES</v>
      </c>
      <c r="BQ316" s="1" t="str">
        <f t="shared" si="458"/>
        <v>YES</v>
      </c>
      <c r="BS316" s="1" t="str">
        <f t="shared" si="459"/>
        <v>TP</v>
      </c>
      <c r="BT316" s="1" t="str">
        <f t="shared" si="460"/>
        <v>TP</v>
      </c>
      <c r="BU316" s="1" t="str">
        <f t="shared" si="461"/>
        <v>TP</v>
      </c>
      <c r="BV316" s="1" t="str">
        <f t="shared" si="462"/>
        <v>YES</v>
      </c>
      <c r="BW316" s="1" t="str">
        <f t="shared" si="463"/>
        <v>YES</v>
      </c>
      <c r="BX316" s="1" t="str">
        <f t="shared" si="464"/>
        <v>YES</v>
      </c>
      <c r="BY316" s="244" t="str">
        <f t="shared" si="465"/>
        <v>YES</v>
      </c>
      <c r="BZ316" s="244" t="str">
        <f t="shared" si="466"/>
        <v>NO</v>
      </c>
      <c r="CA316" s="244" t="str">
        <f t="shared" si="467"/>
        <v>NO</v>
      </c>
      <c r="CB316" s="244" t="str">
        <f t="shared" si="468"/>
        <v>NO</v>
      </c>
      <c r="CC316" s="244" t="str">
        <f t="shared" si="469"/>
        <v>NO</v>
      </c>
      <c r="CD316" s="244" t="str">
        <f t="shared" si="441"/>
        <v>NO</v>
      </c>
      <c r="CE316" s="1" t="str">
        <f t="shared" si="442"/>
        <v>NO</v>
      </c>
      <c r="CF316" s="1" t="str">
        <f t="shared" si="443"/>
        <v>NO</v>
      </c>
      <c r="CG316" s="1" t="str">
        <f t="shared" si="444"/>
        <v>NO</v>
      </c>
      <c r="CH316" s="1" t="str">
        <f t="shared" si="445"/>
        <v>NO</v>
      </c>
      <c r="CI316" s="244" t="str">
        <f t="shared" si="470"/>
        <v>NO</v>
      </c>
      <c r="CJ316" s="244" t="str">
        <f t="shared" si="471"/>
        <v>NO</v>
      </c>
      <c r="CK316" s="244" t="str">
        <f t="shared" si="472"/>
        <v>NO</v>
      </c>
      <c r="CL316" s="244" t="str">
        <f t="shared" si="473"/>
        <v>NO</v>
      </c>
      <c r="CM316" s="244" t="str">
        <f t="shared" si="474"/>
        <v>NO</v>
      </c>
      <c r="CN316" s="244" t="str">
        <f t="shared" si="475"/>
        <v>NO</v>
      </c>
      <c r="CO316" s="244" t="str">
        <f t="shared" si="476"/>
        <v>NO</v>
      </c>
      <c r="CP316" s="244" t="str">
        <f t="shared" si="477"/>
        <v>NO</v>
      </c>
      <c r="CQ316" s="244" t="str">
        <f t="shared" si="478"/>
        <v>NO</v>
      </c>
      <c r="CR316" s="244" t="str">
        <f t="shared" si="479"/>
        <v>NO</v>
      </c>
    </row>
    <row r="317" spans="1:96">
      <c r="A317" s="61">
        <v>60</v>
      </c>
      <c r="B317" s="62">
        <v>120</v>
      </c>
      <c r="C317" s="62">
        <v>4</v>
      </c>
      <c r="D317" s="62">
        <v>0.25</v>
      </c>
      <c r="E317" s="62">
        <v>6609131</v>
      </c>
      <c r="F317" s="62">
        <v>110.15218333333334</v>
      </c>
      <c r="G317" s="62">
        <v>96</v>
      </c>
      <c r="H317" s="63">
        <v>80</v>
      </c>
      <c r="I317" s="60" t="s">
        <v>12</v>
      </c>
      <c r="J317" s="56">
        <v>0.84692626909227997</v>
      </c>
      <c r="K317" s="56">
        <v>0.134502254814585</v>
      </c>
      <c r="L317" s="56">
        <v>1.85714760931345E-2</v>
      </c>
      <c r="M317" s="56">
        <v>7.7016168390117198E-2</v>
      </c>
      <c r="N317" s="56">
        <v>0.21838984129023201</v>
      </c>
      <c r="O317" s="56">
        <v>0.70459399031964998</v>
      </c>
      <c r="P317" s="56">
        <v>0.20995961647318101</v>
      </c>
      <c r="Q317" s="56">
        <v>0.237042191640499</v>
      </c>
      <c r="R317" s="56">
        <v>0.55299819188631905</v>
      </c>
      <c r="S317" s="56">
        <v>0.95900520643646403</v>
      </c>
      <c r="T317" s="56">
        <v>2.2479848823648801E-3</v>
      </c>
      <c r="U317" s="56">
        <v>3.8746808681170197E-2</v>
      </c>
      <c r="V317" s="56">
        <v>0.540348279960563</v>
      </c>
      <c r="W317" s="56">
        <v>0.330741437048236</v>
      </c>
      <c r="X317" s="56">
        <v>0.1289102829912</v>
      </c>
      <c r="Y317" s="56">
        <v>0.18924237083176099</v>
      </c>
      <c r="Z317" s="56">
        <v>0.57971774065880399</v>
      </c>
      <c r="AA317" s="56">
        <v>0.23103988850943299</v>
      </c>
      <c r="AB317" s="56">
        <v>0.17147020189518999</v>
      </c>
      <c r="AC317" s="56">
        <v>0.68872156737542201</v>
      </c>
      <c r="AD317" s="56">
        <v>0.139808230729387</v>
      </c>
      <c r="AE317" s="56">
        <v>0.16176637342921801</v>
      </c>
      <c r="AF317" s="56">
        <v>0.31830439644679398</v>
      </c>
      <c r="AG317" s="316">
        <v>0.51992923012398595</v>
      </c>
      <c r="AH317" s="218">
        <v>2.9039999999999999</v>
      </c>
      <c r="AI317" s="218">
        <v>4.8920000000000003</v>
      </c>
      <c r="AJ317" s="219">
        <v>8.3710000000000004</v>
      </c>
      <c r="AK317" s="210">
        <v>3.157</v>
      </c>
      <c r="AL317" s="210">
        <v>5.0570000000000004</v>
      </c>
      <c r="AM317" s="210">
        <v>8.8079999999999998</v>
      </c>
      <c r="AN317" s="203">
        <v>3.6139999999999999</v>
      </c>
      <c r="AO317" s="203">
        <v>5.3277999999999999</v>
      </c>
      <c r="AP317" s="203">
        <v>8.3733000000000004</v>
      </c>
      <c r="AQ317" s="203"/>
      <c r="AR317" s="203">
        <f>$AN$35*0.81818182</f>
        <v>2.9569090974799996</v>
      </c>
      <c r="AS317" s="203">
        <f>$AN$35</f>
        <v>3.6139999999999999</v>
      </c>
      <c r="AT317" s="203">
        <f>$AN$35*1.22222222</f>
        <v>4.4171111030799999</v>
      </c>
      <c r="AU317" s="203">
        <f>$AO$35*0.81818182</f>
        <v>4.3591091005959992</v>
      </c>
      <c r="AV317" s="203">
        <f>$AO$35</f>
        <v>5.3277999999999999</v>
      </c>
      <c r="AW317" s="203">
        <f>$AO$35*1.22222222</f>
        <v>6.5117555437159993</v>
      </c>
      <c r="AX317" s="203">
        <f>$AP$35*0.81818182</f>
        <v>6.8508818334059995</v>
      </c>
      <c r="AY317" s="203">
        <f>$AP$35</f>
        <v>8.3733000000000004</v>
      </c>
      <c r="AZ317" s="203">
        <f>$AP$35*1.22222222</f>
        <v>10.234033314726</v>
      </c>
      <c r="BB317" s="1" t="str">
        <f t="shared" si="446"/>
        <v>A</v>
      </c>
      <c r="BC317" s="1" t="str">
        <f t="shared" si="447"/>
        <v>NP</v>
      </c>
      <c r="BD317" s="1" t="str">
        <f t="shared" si="448"/>
        <v>NP</v>
      </c>
      <c r="BE317" s="1" t="str">
        <f t="shared" si="449"/>
        <v>NO</v>
      </c>
      <c r="BF317" s="1" t="str">
        <f t="shared" si="450"/>
        <v>NO</v>
      </c>
      <c r="BG317" s="1" t="str">
        <f t="shared" si="451"/>
        <v>YES</v>
      </c>
      <c r="BH317" s="1" t="str">
        <f>IF(OR(BB317="P",BC317="P",BD317="P"),"NO","YES")</f>
        <v>YES</v>
      </c>
      <c r="BJ317" s="12">
        <v>233</v>
      </c>
      <c r="BK317" s="1" t="str">
        <f t="shared" si="452"/>
        <v>NP</v>
      </c>
      <c r="BL317" s="1" t="str">
        <f t="shared" si="453"/>
        <v>NP</v>
      </c>
      <c r="BM317" s="1" t="str">
        <f t="shared" si="454"/>
        <v>NA</v>
      </c>
      <c r="BN317" s="1" t="str">
        <f t="shared" si="455"/>
        <v>NO</v>
      </c>
      <c r="BO317" s="1" t="str">
        <f t="shared" si="456"/>
        <v>NO</v>
      </c>
      <c r="BP317" s="1" t="str">
        <f t="shared" si="457"/>
        <v>NO</v>
      </c>
      <c r="BQ317" s="1" t="str">
        <f t="shared" si="458"/>
        <v>YES</v>
      </c>
      <c r="BS317" s="1" t="str">
        <f t="shared" si="459"/>
        <v>TP</v>
      </c>
      <c r="BT317" s="1" t="str">
        <f t="shared" si="460"/>
        <v>TP</v>
      </c>
      <c r="BU317" s="1" t="str">
        <f t="shared" si="461"/>
        <v>FP</v>
      </c>
      <c r="BV317" s="1" t="str">
        <f t="shared" si="462"/>
        <v>NO</v>
      </c>
      <c r="BW317" s="1" t="str">
        <f t="shared" si="463"/>
        <v>YES</v>
      </c>
      <c r="BX317" s="1" t="str">
        <f t="shared" si="464"/>
        <v>YES</v>
      </c>
      <c r="BY317" s="244" t="str">
        <f t="shared" si="465"/>
        <v>YES</v>
      </c>
      <c r="BZ317" s="244" t="str">
        <f t="shared" si="466"/>
        <v>NO</v>
      </c>
      <c r="CA317" s="244" t="str">
        <f t="shared" si="467"/>
        <v>NO</v>
      </c>
      <c r="CB317" s="244" t="str">
        <f t="shared" si="468"/>
        <v>NO</v>
      </c>
      <c r="CC317" s="244" t="str">
        <f t="shared" si="469"/>
        <v>NO</v>
      </c>
      <c r="CD317" s="244" t="str">
        <f t="shared" si="441"/>
        <v>YES</v>
      </c>
      <c r="CE317" s="1" t="str">
        <f t="shared" si="442"/>
        <v>YES</v>
      </c>
      <c r="CF317" s="1" t="str">
        <f t="shared" si="443"/>
        <v>YES</v>
      </c>
      <c r="CG317" s="1" t="str">
        <f t="shared" si="444"/>
        <v>NO</v>
      </c>
      <c r="CH317" s="1" t="str">
        <f t="shared" si="445"/>
        <v>NO</v>
      </c>
      <c r="CI317" s="244" t="str">
        <f t="shared" si="470"/>
        <v>NO</v>
      </c>
      <c r="CJ317" s="244" t="str">
        <f t="shared" si="471"/>
        <v>NO</v>
      </c>
      <c r="CK317" s="244" t="str">
        <f t="shared" si="472"/>
        <v>NO</v>
      </c>
      <c r="CL317" s="244" t="str">
        <f t="shared" si="473"/>
        <v>NO</v>
      </c>
      <c r="CM317" s="244" t="str">
        <f t="shared" si="474"/>
        <v>NO</v>
      </c>
      <c r="CN317" s="244" t="str">
        <f t="shared" si="475"/>
        <v>YES</v>
      </c>
      <c r="CO317" s="244" t="str">
        <f t="shared" si="476"/>
        <v>YES</v>
      </c>
      <c r="CP317" s="244" t="str">
        <f t="shared" si="477"/>
        <v>YES</v>
      </c>
      <c r="CQ317" s="244" t="str">
        <f t="shared" si="478"/>
        <v>NO</v>
      </c>
      <c r="CR317" s="244" t="str">
        <f t="shared" si="479"/>
        <v>NO</v>
      </c>
    </row>
    <row r="318" spans="1:96">
      <c r="A318" s="64"/>
      <c r="B318" s="15"/>
      <c r="C318" s="15"/>
      <c r="D318" s="15"/>
      <c r="E318" s="15"/>
      <c r="F318" s="15"/>
      <c r="G318" s="15"/>
      <c r="H318" s="65"/>
      <c r="I318" s="52" t="s">
        <v>13</v>
      </c>
      <c r="J318" s="54">
        <v>0.904865510432731</v>
      </c>
      <c r="K318" s="54">
        <v>9.97469577415111E-3</v>
      </c>
      <c r="L318" s="54">
        <v>8.5159793793117194E-2</v>
      </c>
      <c r="M318" s="54">
        <v>0.60848485051078904</v>
      </c>
      <c r="N318" s="54">
        <v>0.10050167483914201</v>
      </c>
      <c r="O318" s="54">
        <v>0.29101347465006699</v>
      </c>
      <c r="P318" s="54">
        <v>0.33852377816310802</v>
      </c>
      <c r="Q318" s="54">
        <v>5.3071298471806902E-2</v>
      </c>
      <c r="R318" s="54">
        <v>0.608404923365084</v>
      </c>
      <c r="S318" s="54">
        <v>0.98100863949457495</v>
      </c>
      <c r="T318" s="54">
        <v>3.51102542473835E-3</v>
      </c>
      <c r="U318" s="54">
        <v>1.54803350806858E-2</v>
      </c>
      <c r="V318" s="54">
        <v>0.101917095539191</v>
      </c>
      <c r="W318" s="54">
        <v>0.66659021983840605</v>
      </c>
      <c r="X318" s="54">
        <v>0.231492684622402</v>
      </c>
      <c r="Y318" s="54">
        <v>0.65974598091694503</v>
      </c>
      <c r="Z318" s="54">
        <v>0.27623329450558798</v>
      </c>
      <c r="AA318" s="54">
        <v>6.4020724577465896E-2</v>
      </c>
      <c r="AB318" s="54">
        <v>0.34582335188699898</v>
      </c>
      <c r="AC318" s="54">
        <v>0.122133572335199</v>
      </c>
      <c r="AD318" s="54">
        <v>0.53204307577780097</v>
      </c>
      <c r="AE318" s="54">
        <v>0.21381899847948599</v>
      </c>
      <c r="AF318" s="54">
        <v>2.28272542120437E-2</v>
      </c>
      <c r="AG318" s="317">
        <v>0.76335374730846905</v>
      </c>
      <c r="AH318" s="220">
        <v>3.5609999999999999</v>
      </c>
      <c r="AI318" s="220">
        <v>4.7389999999999999</v>
      </c>
      <c r="AJ318" s="221">
        <v>9.9969999999999999</v>
      </c>
      <c r="AK318" s="210">
        <v>3.39</v>
      </c>
      <c r="AL318" s="210">
        <v>4.7050000000000001</v>
      </c>
      <c r="AM318" s="210">
        <v>9.5969999999999995</v>
      </c>
      <c r="AN318" s="203"/>
      <c r="AO318" s="203"/>
      <c r="AP318" s="203"/>
      <c r="AQ318" s="203"/>
      <c r="AR318" s="203">
        <f t="shared" ref="AR318:AR322" si="510">$AN$35*0.81818182</f>
        <v>2.9569090974799996</v>
      </c>
      <c r="AS318" s="203">
        <f t="shared" ref="AS318:AS322" si="511">$AN$35</f>
        <v>3.6139999999999999</v>
      </c>
      <c r="AT318" s="203">
        <f t="shared" ref="AT318:AT322" si="512">$AN$35*1.22222222</f>
        <v>4.4171111030799999</v>
      </c>
      <c r="AU318" s="203">
        <f t="shared" ref="AU318:AU322" si="513">$AO$35*0.81818182</f>
        <v>4.3591091005959992</v>
      </c>
      <c r="AV318" s="203">
        <f t="shared" ref="AV318:AV322" si="514">$AO$35</f>
        <v>5.3277999999999999</v>
      </c>
      <c r="AW318" s="203">
        <f t="shared" ref="AW318:AW322" si="515">$AO$35*1.22222222</f>
        <v>6.5117555437159993</v>
      </c>
      <c r="AX318" s="203">
        <f t="shared" ref="AX318:AX322" si="516">$AP$35*0.81818182</f>
        <v>6.8508818334059995</v>
      </c>
      <c r="AY318" s="203">
        <f t="shared" ref="AY318:AY322" si="517">$AP$35</f>
        <v>8.3733000000000004</v>
      </c>
      <c r="AZ318" s="203">
        <f t="shared" ref="AZ318:AZ322" si="518">$AP$35*1.22222222</f>
        <v>10.234033314726</v>
      </c>
      <c r="BB318" s="1" t="str">
        <f t="shared" si="446"/>
        <v>NP</v>
      </c>
      <c r="BC318" s="1" t="str">
        <f t="shared" si="447"/>
        <v>NP</v>
      </c>
      <c r="BD318" s="1" t="str">
        <f t="shared" si="448"/>
        <v>NA</v>
      </c>
      <c r="BE318" s="1" t="str">
        <f t="shared" si="449"/>
        <v>NO</v>
      </c>
      <c r="BF318" s="1" t="str">
        <f t="shared" si="450"/>
        <v>NO</v>
      </c>
      <c r="BG318" s="1" t="str">
        <f t="shared" si="451"/>
        <v>NO</v>
      </c>
      <c r="BH318" s="1" t="str">
        <f t="shared" ref="BH318:BH322" si="519">IF(OR(BB318="P",BC318="P",BD318="P"),"NO","YES")</f>
        <v>YES</v>
      </c>
      <c r="BJ318" s="12">
        <v>128</v>
      </c>
      <c r="BK318" s="1" t="str">
        <f t="shared" si="452"/>
        <v>NP</v>
      </c>
      <c r="BL318" s="1" t="str">
        <f t="shared" si="453"/>
        <v>NP</v>
      </c>
      <c r="BM318" s="1" t="str">
        <f t="shared" si="454"/>
        <v>NA</v>
      </c>
      <c r="BN318" s="1" t="str">
        <f t="shared" si="455"/>
        <v>NO</v>
      </c>
      <c r="BO318" s="1" t="str">
        <f t="shared" si="456"/>
        <v>NO</v>
      </c>
      <c r="BP318" s="1" t="str">
        <f t="shared" si="457"/>
        <v>NO</v>
      </c>
      <c r="BQ318" s="1" t="str">
        <f t="shared" si="458"/>
        <v>YES</v>
      </c>
      <c r="BS318" s="1" t="str">
        <f t="shared" si="459"/>
        <v>TP</v>
      </c>
      <c r="BT318" s="1" t="str">
        <f t="shared" si="460"/>
        <v>TP</v>
      </c>
      <c r="BU318" s="1" t="str">
        <f t="shared" si="461"/>
        <v>TN</v>
      </c>
      <c r="BV318" s="1" t="str">
        <f t="shared" si="462"/>
        <v>NO</v>
      </c>
      <c r="BW318" s="1" t="str">
        <f t="shared" si="463"/>
        <v>YES</v>
      </c>
      <c r="BX318" s="1" t="str">
        <f t="shared" si="464"/>
        <v>YES</v>
      </c>
      <c r="BY318" s="244" t="str">
        <f t="shared" si="465"/>
        <v>YES</v>
      </c>
      <c r="BZ318" s="244" t="str">
        <f t="shared" si="466"/>
        <v>NO</v>
      </c>
      <c r="CA318" s="244" t="str">
        <f t="shared" si="467"/>
        <v>NO</v>
      </c>
      <c r="CB318" s="244" t="str">
        <f t="shared" si="468"/>
        <v>NO</v>
      </c>
      <c r="CC318" s="244" t="str">
        <f t="shared" si="469"/>
        <v>NO</v>
      </c>
      <c r="CD318" s="244" t="str">
        <f t="shared" si="441"/>
        <v>NO</v>
      </c>
      <c r="CE318" s="1" t="str">
        <f t="shared" si="442"/>
        <v>NO</v>
      </c>
      <c r="CF318" s="1" t="str">
        <f t="shared" si="443"/>
        <v>NO</v>
      </c>
      <c r="CG318" s="1" t="str">
        <f t="shared" si="444"/>
        <v>NO</v>
      </c>
      <c r="CH318" s="1" t="str">
        <f t="shared" si="445"/>
        <v>NO</v>
      </c>
      <c r="CI318" s="244" t="str">
        <f t="shared" si="470"/>
        <v>NO</v>
      </c>
      <c r="CJ318" s="244" t="str">
        <f t="shared" si="471"/>
        <v>NO</v>
      </c>
      <c r="CK318" s="244" t="str">
        <f t="shared" si="472"/>
        <v>NO</v>
      </c>
      <c r="CL318" s="244" t="str">
        <f t="shared" si="473"/>
        <v>NO</v>
      </c>
      <c r="CM318" s="244" t="str">
        <f t="shared" si="474"/>
        <v>NO</v>
      </c>
      <c r="CN318" s="244" t="str">
        <f t="shared" si="475"/>
        <v>NO</v>
      </c>
      <c r="CO318" s="244" t="str">
        <f t="shared" si="476"/>
        <v>NO</v>
      </c>
      <c r="CP318" s="244" t="str">
        <f t="shared" si="477"/>
        <v>NO</v>
      </c>
      <c r="CQ318" s="244" t="str">
        <f t="shared" si="478"/>
        <v>NO</v>
      </c>
      <c r="CR318" s="244" t="str">
        <f t="shared" si="479"/>
        <v>NO</v>
      </c>
    </row>
    <row r="319" spans="1:96">
      <c r="A319" s="64"/>
      <c r="B319" s="15"/>
      <c r="C319" s="15"/>
      <c r="D319" s="15"/>
      <c r="E319" s="15"/>
      <c r="F319" s="15"/>
      <c r="G319" s="15"/>
      <c r="H319" s="65"/>
      <c r="I319" s="52" t="s">
        <v>14</v>
      </c>
      <c r="J319" s="54">
        <v>0.85001892501697396</v>
      </c>
      <c r="K319" s="54">
        <v>0.141470325919483</v>
      </c>
      <c r="L319" s="54">
        <v>8.5107490635425408E-3</v>
      </c>
      <c r="M319" s="54">
        <v>0.367299717261168</v>
      </c>
      <c r="N319" s="54">
        <v>9.7527864298555297E-2</v>
      </c>
      <c r="O319" s="54">
        <v>0.53517241844027597</v>
      </c>
      <c r="P319" s="54">
        <v>0.45522640270322501</v>
      </c>
      <c r="Q319" s="54">
        <v>3.5049093938955701E-2</v>
      </c>
      <c r="R319" s="54">
        <v>0.50972450335781905</v>
      </c>
      <c r="S319" s="54">
        <v>0.96491373478001696</v>
      </c>
      <c r="T319" s="54">
        <v>2.09903967508007E-3</v>
      </c>
      <c r="U319" s="54">
        <v>3.2987225544902E-2</v>
      </c>
      <c r="V319" s="54">
        <v>0.38401358150646597</v>
      </c>
      <c r="W319" s="54">
        <v>0.23150533697720899</v>
      </c>
      <c r="X319" s="54">
        <v>0.38448108151632299</v>
      </c>
      <c r="Y319" s="54">
        <v>0.142179207166684</v>
      </c>
      <c r="Z319" s="54">
        <v>0.13485685513370099</v>
      </c>
      <c r="AA319" s="54">
        <v>0.72296393769961398</v>
      </c>
      <c r="AB319" s="54">
        <v>4.4137132731462303E-2</v>
      </c>
      <c r="AC319" s="54">
        <v>0.460463130347116</v>
      </c>
      <c r="AD319" s="54">
        <v>0.49539973692142097</v>
      </c>
      <c r="AE319" s="54">
        <v>0.58060703791649304</v>
      </c>
      <c r="AF319" s="54">
        <v>0.38583763116324399</v>
      </c>
      <c r="AG319" s="317">
        <v>3.3555330920262097E-2</v>
      </c>
      <c r="AH319" s="220">
        <v>3.032</v>
      </c>
      <c r="AI319" s="220">
        <v>6.1820000000000004</v>
      </c>
      <c r="AJ319" s="221">
        <v>7.8550000000000004</v>
      </c>
      <c r="AK319" s="210">
        <v>3.0289999999999999</v>
      </c>
      <c r="AL319" s="210">
        <v>6.1669999999999998</v>
      </c>
      <c r="AM319" s="210">
        <v>8.0459999999999994</v>
      </c>
      <c r="AN319" s="203"/>
      <c r="AO319" s="203"/>
      <c r="AP319" s="203"/>
      <c r="AQ319" s="203"/>
      <c r="AR319" s="203">
        <f t="shared" si="510"/>
        <v>2.9569090974799996</v>
      </c>
      <c r="AS319" s="203">
        <f t="shared" si="511"/>
        <v>3.6139999999999999</v>
      </c>
      <c r="AT319" s="203">
        <f t="shared" si="512"/>
        <v>4.4171111030799999</v>
      </c>
      <c r="AU319" s="203">
        <f t="shared" si="513"/>
        <v>4.3591091005959992</v>
      </c>
      <c r="AV319" s="203">
        <f t="shared" si="514"/>
        <v>5.3277999999999999</v>
      </c>
      <c r="AW319" s="203">
        <f t="shared" si="515"/>
        <v>6.5117555437159993</v>
      </c>
      <c r="AX319" s="203">
        <f t="shared" si="516"/>
        <v>6.8508818334059995</v>
      </c>
      <c r="AY319" s="203">
        <f t="shared" si="517"/>
        <v>8.3733000000000004</v>
      </c>
      <c r="AZ319" s="203">
        <f t="shared" si="518"/>
        <v>10.234033314726</v>
      </c>
      <c r="BB319" s="1" t="str">
        <f t="shared" si="446"/>
        <v>NP</v>
      </c>
      <c r="BC319" s="1" t="str">
        <f t="shared" si="447"/>
        <v>NA</v>
      </c>
      <c r="BD319" s="1" t="str">
        <f t="shared" si="448"/>
        <v>NP</v>
      </c>
      <c r="BE319" s="1" t="str">
        <f t="shared" si="449"/>
        <v>NO</v>
      </c>
      <c r="BF319" s="1" t="str">
        <f t="shared" si="450"/>
        <v>NO</v>
      </c>
      <c r="BG319" s="1" t="str">
        <f t="shared" si="451"/>
        <v>NO</v>
      </c>
      <c r="BH319" s="1" t="str">
        <f t="shared" si="519"/>
        <v>YES</v>
      </c>
      <c r="BJ319" s="12">
        <v>40</v>
      </c>
      <c r="BK319" s="1" t="str">
        <f t="shared" si="452"/>
        <v>NP</v>
      </c>
      <c r="BL319" s="1" t="str">
        <f t="shared" si="453"/>
        <v>NA</v>
      </c>
      <c r="BM319" s="1" t="str">
        <f t="shared" si="454"/>
        <v>NP</v>
      </c>
      <c r="BN319" s="1" t="str">
        <f t="shared" si="455"/>
        <v>NO</v>
      </c>
      <c r="BO319" s="1" t="str">
        <f t="shared" si="456"/>
        <v>NO</v>
      </c>
      <c r="BP319" s="1" t="str">
        <f t="shared" si="457"/>
        <v>NO</v>
      </c>
      <c r="BQ319" s="1" t="str">
        <f t="shared" si="458"/>
        <v>YES</v>
      </c>
      <c r="BS319" s="1" t="str">
        <f t="shared" si="459"/>
        <v>TP</v>
      </c>
      <c r="BT319" s="1" t="str">
        <f t="shared" si="460"/>
        <v>TN</v>
      </c>
      <c r="BU319" s="1" t="str">
        <f t="shared" si="461"/>
        <v>TP</v>
      </c>
      <c r="BV319" s="1" t="str">
        <f t="shared" si="462"/>
        <v>NO</v>
      </c>
      <c r="BW319" s="1" t="str">
        <f t="shared" si="463"/>
        <v>YES</v>
      </c>
      <c r="BX319" s="1" t="str">
        <f t="shared" si="464"/>
        <v>YES</v>
      </c>
      <c r="BY319" s="244" t="str">
        <f t="shared" si="465"/>
        <v>YES</v>
      </c>
      <c r="BZ319" s="244" t="str">
        <f t="shared" si="466"/>
        <v>NO</v>
      </c>
      <c r="CA319" s="244" t="str">
        <f t="shared" si="467"/>
        <v>NO</v>
      </c>
      <c r="CB319" s="244" t="str">
        <f t="shared" si="468"/>
        <v>NO</v>
      </c>
      <c r="CC319" s="244" t="str">
        <f t="shared" si="469"/>
        <v>NO</v>
      </c>
      <c r="CD319" s="244" t="str">
        <f t="shared" si="441"/>
        <v>NO</v>
      </c>
      <c r="CE319" s="1" t="str">
        <f t="shared" si="442"/>
        <v>NO</v>
      </c>
      <c r="CF319" s="1" t="str">
        <f t="shared" si="443"/>
        <v>NO</v>
      </c>
      <c r="CG319" s="1" t="str">
        <f t="shared" si="444"/>
        <v>NO</v>
      </c>
      <c r="CH319" s="1" t="str">
        <f t="shared" si="445"/>
        <v>NO</v>
      </c>
      <c r="CI319" s="244" t="str">
        <f t="shared" si="470"/>
        <v>NO</v>
      </c>
      <c r="CJ319" s="244" t="str">
        <f t="shared" si="471"/>
        <v>NO</v>
      </c>
      <c r="CK319" s="244" t="str">
        <f t="shared" si="472"/>
        <v>NO</v>
      </c>
      <c r="CL319" s="244" t="str">
        <f t="shared" si="473"/>
        <v>NO</v>
      </c>
      <c r="CM319" s="244" t="str">
        <f t="shared" si="474"/>
        <v>NO</v>
      </c>
      <c r="CN319" s="244" t="str">
        <f t="shared" si="475"/>
        <v>NO</v>
      </c>
      <c r="CO319" s="244" t="str">
        <f t="shared" si="476"/>
        <v>NO</v>
      </c>
      <c r="CP319" s="244" t="str">
        <f t="shared" si="477"/>
        <v>NO</v>
      </c>
      <c r="CQ319" s="244" t="str">
        <f t="shared" si="478"/>
        <v>NO</v>
      </c>
      <c r="CR319" s="244" t="str">
        <f t="shared" si="479"/>
        <v>NO</v>
      </c>
    </row>
    <row r="320" spans="1:96">
      <c r="A320" s="64"/>
      <c r="B320" s="15"/>
      <c r="C320" s="15"/>
      <c r="D320" s="15"/>
      <c r="E320" s="15"/>
      <c r="F320" s="15"/>
      <c r="G320" s="15"/>
      <c r="H320" s="65"/>
      <c r="I320" s="52" t="s">
        <v>15</v>
      </c>
      <c r="J320" s="54">
        <v>0.189138737600692</v>
      </c>
      <c r="K320" s="54">
        <v>0.75641375997697002</v>
      </c>
      <c r="L320" s="54">
        <v>5.4447502422337597E-2</v>
      </c>
      <c r="M320" s="54">
        <v>0.407208378411411</v>
      </c>
      <c r="N320" s="54">
        <v>0.402345333861994</v>
      </c>
      <c r="O320" s="54">
        <v>0.190446287726593</v>
      </c>
      <c r="P320" s="54">
        <v>0.141924136096165</v>
      </c>
      <c r="Q320" s="54">
        <v>0.159707904267859</v>
      </c>
      <c r="R320" s="54">
        <v>0.69836795963597498</v>
      </c>
      <c r="S320" s="54">
        <v>0.88345147892200404</v>
      </c>
      <c r="T320" s="54">
        <v>9.4567674767686002E-2</v>
      </c>
      <c r="U320" s="54">
        <v>2.1980846310309301E-2</v>
      </c>
      <c r="V320" s="54">
        <v>0.32808540126199098</v>
      </c>
      <c r="W320" s="54">
        <v>0.44731607982792199</v>
      </c>
      <c r="X320" s="54">
        <v>0.224598518910085</v>
      </c>
      <c r="Y320" s="54">
        <v>1.9941744819674798E-3</v>
      </c>
      <c r="Z320" s="54">
        <v>0.71255625033181802</v>
      </c>
      <c r="AA320" s="54">
        <v>0.285449575186214</v>
      </c>
      <c r="AB320" s="54">
        <v>0.425967130621</v>
      </c>
      <c r="AC320" s="54">
        <v>0.217474809704639</v>
      </c>
      <c r="AD320" s="54">
        <v>0.356558059674359</v>
      </c>
      <c r="AE320" s="54">
        <v>0.31418212978249099</v>
      </c>
      <c r="AF320" s="54">
        <v>0.55208031478772901</v>
      </c>
      <c r="AG320" s="317">
        <v>0.133737555429779</v>
      </c>
      <c r="AH320" s="220">
        <v>3.5870000000000002</v>
      </c>
      <c r="AI320" s="220">
        <v>4.5970000000000004</v>
      </c>
      <c r="AJ320" s="221">
        <v>7.8289999999999997</v>
      </c>
      <c r="AK320" s="210">
        <v>3.66</v>
      </c>
      <c r="AL320" s="210">
        <v>4.6920000000000002</v>
      </c>
      <c r="AM320" s="210">
        <v>7.8140000000000001</v>
      </c>
      <c r="AN320" s="203"/>
      <c r="AO320" s="203"/>
      <c r="AP320" s="203"/>
      <c r="AQ320" s="203"/>
      <c r="AR320" s="203">
        <f t="shared" si="510"/>
        <v>2.9569090974799996</v>
      </c>
      <c r="AS320" s="203">
        <f t="shared" si="511"/>
        <v>3.6139999999999999</v>
      </c>
      <c r="AT320" s="203">
        <f t="shared" si="512"/>
        <v>4.4171111030799999</v>
      </c>
      <c r="AU320" s="203">
        <f t="shared" si="513"/>
        <v>4.3591091005959992</v>
      </c>
      <c r="AV320" s="203">
        <f t="shared" si="514"/>
        <v>5.3277999999999999</v>
      </c>
      <c r="AW320" s="203">
        <f t="shared" si="515"/>
        <v>6.5117555437159993</v>
      </c>
      <c r="AX320" s="203">
        <f t="shared" si="516"/>
        <v>6.8508818334059995</v>
      </c>
      <c r="AY320" s="203">
        <f t="shared" si="517"/>
        <v>8.3733000000000004</v>
      </c>
      <c r="AZ320" s="203">
        <f t="shared" si="518"/>
        <v>10.234033314726</v>
      </c>
      <c r="BB320" s="1" t="str">
        <f t="shared" si="446"/>
        <v>NP</v>
      </c>
      <c r="BC320" s="1" t="str">
        <f t="shared" si="447"/>
        <v>NP</v>
      </c>
      <c r="BD320" s="1" t="str">
        <f t="shared" si="448"/>
        <v>NP</v>
      </c>
      <c r="BE320" s="1" t="str">
        <f t="shared" si="449"/>
        <v>NO</v>
      </c>
      <c r="BF320" s="1" t="str">
        <f t="shared" si="450"/>
        <v>NO</v>
      </c>
      <c r="BG320" s="1" t="str">
        <f t="shared" si="451"/>
        <v>NO</v>
      </c>
      <c r="BH320" s="1" t="str">
        <f t="shared" si="519"/>
        <v>YES</v>
      </c>
      <c r="BJ320" s="12">
        <v>16</v>
      </c>
      <c r="BK320" s="1" t="str">
        <f t="shared" si="452"/>
        <v>NA</v>
      </c>
      <c r="BL320" s="1" t="str">
        <f t="shared" si="453"/>
        <v>NP</v>
      </c>
      <c r="BM320" s="1" t="str">
        <f t="shared" si="454"/>
        <v>NP</v>
      </c>
      <c r="BN320" s="1" t="str">
        <f t="shared" si="455"/>
        <v>NO</v>
      </c>
      <c r="BO320" s="1" t="str">
        <f t="shared" si="456"/>
        <v>NO</v>
      </c>
      <c r="BP320" s="1" t="str">
        <f t="shared" si="457"/>
        <v>NO</v>
      </c>
      <c r="BQ320" s="1" t="str">
        <f t="shared" si="458"/>
        <v>YES</v>
      </c>
      <c r="BS320" s="1" t="str">
        <f t="shared" si="459"/>
        <v>FP</v>
      </c>
      <c r="BT320" s="1" t="str">
        <f t="shared" si="460"/>
        <v>TP</v>
      </c>
      <c r="BU320" s="1" t="str">
        <f t="shared" si="461"/>
        <v>TP</v>
      </c>
      <c r="BV320" s="1" t="str">
        <f t="shared" si="462"/>
        <v>NO</v>
      </c>
      <c r="BW320" s="1" t="str">
        <f t="shared" si="463"/>
        <v>YES</v>
      </c>
      <c r="BX320" s="1" t="str">
        <f t="shared" si="464"/>
        <v>YES</v>
      </c>
      <c r="BY320" s="244" t="str">
        <f t="shared" si="465"/>
        <v>YES</v>
      </c>
      <c r="BZ320" s="244" t="str">
        <f t="shared" si="466"/>
        <v>NO</v>
      </c>
      <c r="CA320" s="244" t="str">
        <f t="shared" si="467"/>
        <v>NO</v>
      </c>
      <c r="CB320" s="244" t="str">
        <f t="shared" si="468"/>
        <v>NO</v>
      </c>
      <c r="CC320" s="244" t="str">
        <f t="shared" si="469"/>
        <v>NO</v>
      </c>
      <c r="CD320" s="244" t="str">
        <f t="shared" si="441"/>
        <v>YES</v>
      </c>
      <c r="CE320" s="1" t="str">
        <f t="shared" si="442"/>
        <v>NO</v>
      </c>
      <c r="CF320" s="1" t="str">
        <f t="shared" si="443"/>
        <v>NO</v>
      </c>
      <c r="CG320" s="1" t="str">
        <f t="shared" si="444"/>
        <v>NO</v>
      </c>
      <c r="CH320" s="1" t="str">
        <f t="shared" si="445"/>
        <v>YES</v>
      </c>
      <c r="CI320" s="244" t="str">
        <f t="shared" si="470"/>
        <v>NO</v>
      </c>
      <c r="CJ320" s="244" t="str">
        <f t="shared" si="471"/>
        <v>NO</v>
      </c>
      <c r="CK320" s="244" t="str">
        <f t="shared" si="472"/>
        <v>NO</v>
      </c>
      <c r="CL320" s="244" t="str">
        <f t="shared" si="473"/>
        <v>NO</v>
      </c>
      <c r="CM320" s="244" t="str">
        <f t="shared" si="474"/>
        <v>NO</v>
      </c>
      <c r="CN320" s="244" t="str">
        <f t="shared" si="475"/>
        <v>YES</v>
      </c>
      <c r="CO320" s="244" t="str">
        <f t="shared" si="476"/>
        <v>NO</v>
      </c>
      <c r="CP320" s="244" t="str">
        <f t="shared" si="477"/>
        <v>NO</v>
      </c>
      <c r="CQ320" s="244" t="str">
        <f t="shared" si="478"/>
        <v>NO</v>
      </c>
      <c r="CR320" s="244" t="str">
        <f t="shared" si="479"/>
        <v>YES</v>
      </c>
    </row>
    <row r="321" spans="1:96">
      <c r="A321" s="318"/>
      <c r="B321" s="54"/>
      <c r="C321" s="54"/>
      <c r="D321" s="54"/>
      <c r="E321" s="54"/>
      <c r="F321" s="54"/>
      <c r="G321" s="54"/>
      <c r="H321" s="317"/>
      <c r="I321" s="52" t="s">
        <v>16</v>
      </c>
      <c r="J321" s="54">
        <v>0.904865510432731</v>
      </c>
      <c r="K321" s="54">
        <v>9.97469577415111E-3</v>
      </c>
      <c r="L321" s="54">
        <v>8.5159793793117194E-2</v>
      </c>
      <c r="M321" s="54">
        <v>0.60848485051078904</v>
      </c>
      <c r="N321" s="54">
        <v>0.10050167483914201</v>
      </c>
      <c r="O321" s="54">
        <v>0.29101347465006699</v>
      </c>
      <c r="P321" s="54">
        <v>0.33852377816310802</v>
      </c>
      <c r="Q321" s="54">
        <v>5.3071298471806902E-2</v>
      </c>
      <c r="R321" s="54">
        <v>0.608404923365084</v>
      </c>
      <c r="S321" s="54">
        <v>0.98100863949457495</v>
      </c>
      <c r="T321" s="54">
        <v>3.51102542473835E-3</v>
      </c>
      <c r="U321" s="54">
        <v>1.54803350806858E-2</v>
      </c>
      <c r="V321" s="54">
        <v>0.101917095539191</v>
      </c>
      <c r="W321" s="54">
        <v>0.66659021983840605</v>
      </c>
      <c r="X321" s="54">
        <v>0.231492684622402</v>
      </c>
      <c r="Y321" s="54">
        <v>0.65974598091694503</v>
      </c>
      <c r="Z321" s="54">
        <v>0.27623329450558798</v>
      </c>
      <c r="AA321" s="54">
        <v>6.4020724577465896E-2</v>
      </c>
      <c r="AB321" s="54">
        <v>0.34582335188699898</v>
      </c>
      <c r="AC321" s="54">
        <v>0.122133572335199</v>
      </c>
      <c r="AD321" s="54">
        <v>0.53204307577780097</v>
      </c>
      <c r="AE321" s="54">
        <v>0.21381899847948599</v>
      </c>
      <c r="AF321" s="54">
        <v>2.28272542120437E-2</v>
      </c>
      <c r="AG321" s="317">
        <v>0.76335374730846905</v>
      </c>
      <c r="AH321" s="220">
        <v>3.4319999999999999</v>
      </c>
      <c r="AI321" s="220">
        <v>4.6609999999999996</v>
      </c>
      <c r="AJ321" s="221">
        <v>10.052</v>
      </c>
      <c r="AK321" s="210">
        <v>3.331</v>
      </c>
      <c r="AL321" s="210">
        <v>4.6399999999999997</v>
      </c>
      <c r="AM321" s="210">
        <v>9.6140000000000008</v>
      </c>
      <c r="AN321" s="203"/>
      <c r="AO321" s="203"/>
      <c r="AP321" s="203"/>
      <c r="AQ321" s="203"/>
      <c r="AR321" s="203">
        <f t="shared" si="510"/>
        <v>2.9569090974799996</v>
      </c>
      <c r="AS321" s="203">
        <f t="shared" si="511"/>
        <v>3.6139999999999999</v>
      </c>
      <c r="AT321" s="203">
        <f t="shared" si="512"/>
        <v>4.4171111030799999</v>
      </c>
      <c r="AU321" s="203">
        <f t="shared" si="513"/>
        <v>4.3591091005959992</v>
      </c>
      <c r="AV321" s="203">
        <f t="shared" si="514"/>
        <v>5.3277999999999999</v>
      </c>
      <c r="AW321" s="203">
        <f t="shared" si="515"/>
        <v>6.5117555437159993</v>
      </c>
      <c r="AX321" s="203">
        <f t="shared" si="516"/>
        <v>6.8508818334059995</v>
      </c>
      <c r="AY321" s="203">
        <f t="shared" si="517"/>
        <v>8.3733000000000004</v>
      </c>
      <c r="AZ321" s="203">
        <f t="shared" si="518"/>
        <v>10.234033314726</v>
      </c>
      <c r="BB321" s="1" t="str">
        <f t="shared" si="446"/>
        <v>NP</v>
      </c>
      <c r="BC321" s="1" t="str">
        <f t="shared" si="447"/>
        <v>NP</v>
      </c>
      <c r="BD321" s="1" t="str">
        <f t="shared" si="448"/>
        <v>NA</v>
      </c>
      <c r="BE321" s="1" t="str">
        <f t="shared" si="449"/>
        <v>NO</v>
      </c>
      <c r="BF321" s="1" t="str">
        <f t="shared" si="450"/>
        <v>NO</v>
      </c>
      <c r="BG321" s="1" t="str">
        <f t="shared" si="451"/>
        <v>NO</v>
      </c>
      <c r="BH321" s="1" t="str">
        <f t="shared" si="519"/>
        <v>YES</v>
      </c>
      <c r="BJ321" s="12">
        <v>84</v>
      </c>
      <c r="BK321" s="1" t="str">
        <f t="shared" si="452"/>
        <v>NP</v>
      </c>
      <c r="BL321" s="1" t="str">
        <f t="shared" si="453"/>
        <v>NP</v>
      </c>
      <c r="BM321" s="1" t="str">
        <f t="shared" si="454"/>
        <v>NA</v>
      </c>
      <c r="BN321" s="1" t="str">
        <f t="shared" si="455"/>
        <v>NO</v>
      </c>
      <c r="BO321" s="1" t="str">
        <f t="shared" si="456"/>
        <v>NO</v>
      </c>
      <c r="BP321" s="1" t="str">
        <f t="shared" si="457"/>
        <v>NO</v>
      </c>
      <c r="BQ321" s="1" t="str">
        <f t="shared" si="458"/>
        <v>YES</v>
      </c>
      <c r="BS321" s="1" t="str">
        <f t="shared" si="459"/>
        <v>TP</v>
      </c>
      <c r="BT321" s="1" t="str">
        <f t="shared" si="460"/>
        <v>TP</v>
      </c>
      <c r="BU321" s="1" t="str">
        <f t="shared" si="461"/>
        <v>TN</v>
      </c>
      <c r="BV321" s="1" t="str">
        <f t="shared" si="462"/>
        <v>NO</v>
      </c>
      <c r="BW321" s="1" t="str">
        <f t="shared" si="463"/>
        <v>YES</v>
      </c>
      <c r="BX321" s="1" t="str">
        <f t="shared" si="464"/>
        <v>YES</v>
      </c>
      <c r="BY321" s="244" t="str">
        <f t="shared" si="465"/>
        <v>YES</v>
      </c>
      <c r="BZ321" s="244" t="str">
        <f t="shared" si="466"/>
        <v>NO</v>
      </c>
      <c r="CA321" s="244" t="str">
        <f t="shared" si="467"/>
        <v>NO</v>
      </c>
      <c r="CB321" s="244" t="str">
        <f t="shared" si="468"/>
        <v>NO</v>
      </c>
      <c r="CC321" s="244" t="str">
        <f t="shared" si="469"/>
        <v>NO</v>
      </c>
      <c r="CD321" s="244" t="str">
        <f t="shared" si="441"/>
        <v>NO</v>
      </c>
      <c r="CE321" s="1" t="str">
        <f t="shared" si="442"/>
        <v>NO</v>
      </c>
      <c r="CF321" s="1" t="str">
        <f t="shared" si="443"/>
        <v>NO</v>
      </c>
      <c r="CG321" s="1" t="str">
        <f t="shared" si="444"/>
        <v>NO</v>
      </c>
      <c r="CH321" s="1" t="str">
        <f t="shared" si="445"/>
        <v>NO</v>
      </c>
      <c r="CI321" s="244" t="str">
        <f t="shared" si="470"/>
        <v>NO</v>
      </c>
      <c r="CJ321" s="244" t="str">
        <f t="shared" si="471"/>
        <v>NO</v>
      </c>
      <c r="CK321" s="244" t="str">
        <f t="shared" si="472"/>
        <v>NO</v>
      </c>
      <c r="CL321" s="244" t="str">
        <f t="shared" si="473"/>
        <v>NO</v>
      </c>
      <c r="CM321" s="244" t="str">
        <f t="shared" si="474"/>
        <v>NO</v>
      </c>
      <c r="CN321" s="244" t="str">
        <f t="shared" si="475"/>
        <v>NO</v>
      </c>
      <c r="CO321" s="244" t="str">
        <f t="shared" si="476"/>
        <v>NO</v>
      </c>
      <c r="CP321" s="244" t="str">
        <f t="shared" si="477"/>
        <v>NO</v>
      </c>
      <c r="CQ321" s="244" t="str">
        <f t="shared" si="478"/>
        <v>NO</v>
      </c>
      <c r="CR321" s="244" t="str">
        <f t="shared" si="479"/>
        <v>NO</v>
      </c>
    </row>
    <row r="322" spans="1:96" ht="16.5" thickBot="1">
      <c r="A322" s="319"/>
      <c r="B322" s="59"/>
      <c r="C322" s="59"/>
      <c r="D322" s="59"/>
      <c r="E322" s="59"/>
      <c r="F322" s="59"/>
      <c r="G322" s="59"/>
      <c r="H322" s="320"/>
      <c r="I322" s="53" t="s">
        <v>17</v>
      </c>
      <c r="J322" s="59">
        <v>0.64932341494141699</v>
      </c>
      <c r="K322" s="59">
        <v>0.192770730716532</v>
      </c>
      <c r="L322" s="59">
        <v>0.15790585434204901</v>
      </c>
      <c r="M322" s="59">
        <v>0.66875433714572896</v>
      </c>
      <c r="N322" s="59">
        <v>0.18306906598376199</v>
      </c>
      <c r="O322" s="59">
        <v>0.14817659687050799</v>
      </c>
      <c r="P322" s="59">
        <v>0.16949243390643901</v>
      </c>
      <c r="Q322" s="59">
        <v>0.65656957942194505</v>
      </c>
      <c r="R322" s="59">
        <v>0.173937986671615</v>
      </c>
      <c r="S322" s="59">
        <v>0.78888967036805402</v>
      </c>
      <c r="T322" s="59">
        <v>9.2339216810186406E-2</v>
      </c>
      <c r="U322" s="59">
        <v>0.11877111282175799</v>
      </c>
      <c r="V322" s="59">
        <v>0.18066179558211401</v>
      </c>
      <c r="W322" s="59">
        <v>5.6471514840702002E-2</v>
      </c>
      <c r="X322" s="59">
        <v>0.76286668957718295</v>
      </c>
      <c r="Y322" s="59">
        <v>0.21378874437079301</v>
      </c>
      <c r="Z322" s="59">
        <v>0.15154910346527201</v>
      </c>
      <c r="AA322" s="59">
        <v>0.63466215216393396</v>
      </c>
      <c r="AB322" s="59">
        <v>0.46552964524521501</v>
      </c>
      <c r="AC322" s="59">
        <v>0.49698241310220598</v>
      </c>
      <c r="AD322" s="59">
        <v>3.74879416525788E-2</v>
      </c>
      <c r="AE322" s="59">
        <v>0.69075530270132501</v>
      </c>
      <c r="AF322" s="59">
        <v>0.20444950623275401</v>
      </c>
      <c r="AG322" s="320">
        <v>0.10479519106592</v>
      </c>
      <c r="AH322" s="222">
        <v>3.1720000000000002</v>
      </c>
      <c r="AI322" s="222">
        <v>5.94</v>
      </c>
      <c r="AJ322" s="223">
        <v>7.4829999999999997</v>
      </c>
      <c r="AK322" s="210">
        <v>3.2650000000000001</v>
      </c>
      <c r="AL322" s="210">
        <v>6.0860000000000003</v>
      </c>
      <c r="AM322" s="210">
        <v>7.65</v>
      </c>
      <c r="AN322" s="203"/>
      <c r="AO322" s="203"/>
      <c r="AP322" s="203"/>
      <c r="AQ322" s="203"/>
      <c r="AR322" s="203">
        <f t="shared" si="510"/>
        <v>2.9569090974799996</v>
      </c>
      <c r="AS322" s="203">
        <f t="shared" si="511"/>
        <v>3.6139999999999999</v>
      </c>
      <c r="AT322" s="203">
        <f t="shared" si="512"/>
        <v>4.4171111030799999</v>
      </c>
      <c r="AU322" s="203">
        <f t="shared" si="513"/>
        <v>4.3591091005959992</v>
      </c>
      <c r="AV322" s="203">
        <f t="shared" si="514"/>
        <v>5.3277999999999999</v>
      </c>
      <c r="AW322" s="203">
        <f t="shared" si="515"/>
        <v>6.5117555437159993</v>
      </c>
      <c r="AX322" s="203">
        <f t="shared" si="516"/>
        <v>6.8508818334059995</v>
      </c>
      <c r="AY322" s="203">
        <f t="shared" si="517"/>
        <v>8.3733000000000004</v>
      </c>
      <c r="AZ322" s="203">
        <f t="shared" si="518"/>
        <v>10.234033314726</v>
      </c>
      <c r="BB322" s="1" t="str">
        <f t="shared" si="446"/>
        <v>NP</v>
      </c>
      <c r="BC322" s="1" t="str">
        <f t="shared" si="447"/>
        <v>NA</v>
      </c>
      <c r="BD322" s="1" t="str">
        <f t="shared" si="448"/>
        <v>NP</v>
      </c>
      <c r="BE322" s="1" t="str">
        <f t="shared" si="449"/>
        <v>NO</v>
      </c>
      <c r="BF322" s="1" t="str">
        <f t="shared" si="450"/>
        <v>NO</v>
      </c>
      <c r="BG322" s="1" t="str">
        <f t="shared" si="451"/>
        <v>NO</v>
      </c>
      <c r="BH322" s="1" t="str">
        <f t="shared" si="519"/>
        <v>YES</v>
      </c>
      <c r="BJ322" s="12">
        <v>121</v>
      </c>
      <c r="BK322" s="1" t="str">
        <f t="shared" si="452"/>
        <v>NP</v>
      </c>
      <c r="BL322" s="1" t="str">
        <f t="shared" si="453"/>
        <v>NA</v>
      </c>
      <c r="BM322" s="1" t="str">
        <f t="shared" si="454"/>
        <v>NP</v>
      </c>
      <c r="BN322" s="1" t="str">
        <f t="shared" si="455"/>
        <v>NO</v>
      </c>
      <c r="BO322" s="1" t="str">
        <f t="shared" si="456"/>
        <v>NO</v>
      </c>
      <c r="BP322" s="1" t="str">
        <f t="shared" si="457"/>
        <v>NO</v>
      </c>
      <c r="BQ322" s="1" t="str">
        <f t="shared" si="458"/>
        <v>YES</v>
      </c>
      <c r="BS322" s="1" t="str">
        <f t="shared" si="459"/>
        <v>TP</v>
      </c>
      <c r="BT322" s="1" t="str">
        <f t="shared" si="460"/>
        <v>TN</v>
      </c>
      <c r="BU322" s="1" t="str">
        <f t="shared" si="461"/>
        <v>TP</v>
      </c>
      <c r="BV322" s="1" t="str">
        <f t="shared" si="462"/>
        <v>NO</v>
      </c>
      <c r="BW322" s="1" t="str">
        <f t="shared" si="463"/>
        <v>YES</v>
      </c>
      <c r="BX322" s="1" t="str">
        <f t="shared" si="464"/>
        <v>YES</v>
      </c>
      <c r="BY322" s="244" t="str">
        <f t="shared" si="465"/>
        <v>YES</v>
      </c>
      <c r="BZ322" s="244" t="str">
        <f t="shared" si="466"/>
        <v>NO</v>
      </c>
      <c r="CA322" s="244" t="str">
        <f t="shared" si="467"/>
        <v>NO</v>
      </c>
      <c r="CB322" s="244" t="str">
        <f t="shared" si="468"/>
        <v>NO</v>
      </c>
      <c r="CC322" s="244" t="str">
        <f t="shared" si="469"/>
        <v>NO</v>
      </c>
      <c r="CD322" s="244" t="str">
        <f t="shared" si="441"/>
        <v>NO</v>
      </c>
      <c r="CE322" s="1" t="str">
        <f t="shared" si="442"/>
        <v>NO</v>
      </c>
      <c r="CF322" s="1" t="str">
        <f t="shared" si="443"/>
        <v>NO</v>
      </c>
      <c r="CG322" s="1" t="str">
        <f t="shared" si="444"/>
        <v>NO</v>
      </c>
      <c r="CH322" s="1" t="str">
        <f t="shared" si="445"/>
        <v>NO</v>
      </c>
      <c r="CI322" s="244" t="str">
        <f t="shared" si="470"/>
        <v>NO</v>
      </c>
      <c r="CJ322" s="244" t="str">
        <f t="shared" si="471"/>
        <v>NO</v>
      </c>
      <c r="CK322" s="244" t="str">
        <f t="shared" si="472"/>
        <v>NO</v>
      </c>
      <c r="CL322" s="244" t="str">
        <f t="shared" si="473"/>
        <v>NO</v>
      </c>
      <c r="CM322" s="244" t="str">
        <f t="shared" si="474"/>
        <v>NO</v>
      </c>
      <c r="CN322" s="244" t="str">
        <f t="shared" si="475"/>
        <v>NO</v>
      </c>
      <c r="CO322" s="244" t="str">
        <f t="shared" si="476"/>
        <v>NO</v>
      </c>
      <c r="CP322" s="244" t="str">
        <f t="shared" si="477"/>
        <v>NO</v>
      </c>
      <c r="CQ322" s="244" t="str">
        <f t="shared" si="478"/>
        <v>NO</v>
      </c>
      <c r="CR322" s="244" t="str">
        <f t="shared" si="479"/>
        <v>NO</v>
      </c>
    </row>
    <row r="323" spans="1:96">
      <c r="A323" s="61">
        <v>60</v>
      </c>
      <c r="B323" s="62">
        <v>120</v>
      </c>
      <c r="C323" s="62">
        <v>5</v>
      </c>
      <c r="D323" s="62">
        <v>0.2</v>
      </c>
      <c r="E323" s="62">
        <v>7279720</v>
      </c>
      <c r="F323" s="62">
        <v>121.32866666666668</v>
      </c>
      <c r="G323" s="62">
        <v>120</v>
      </c>
      <c r="H323" s="63">
        <v>100</v>
      </c>
      <c r="I323" s="60" t="s">
        <v>12</v>
      </c>
      <c r="J323" s="56">
        <v>0.37463045835928599</v>
      </c>
      <c r="K323" s="56">
        <v>0.57527877114238901</v>
      </c>
      <c r="L323" s="56">
        <v>5.0090770498324597E-2</v>
      </c>
      <c r="M323" s="56">
        <v>8.5336800925852496E-2</v>
      </c>
      <c r="N323" s="56">
        <v>0.38409727762131601</v>
      </c>
      <c r="O323" s="56">
        <v>0.53056592145283099</v>
      </c>
      <c r="P323" s="56">
        <v>7.4403357427091199E-2</v>
      </c>
      <c r="Q323" s="56">
        <v>0.69614577658052201</v>
      </c>
      <c r="R323" s="56">
        <v>0.22945086599238601</v>
      </c>
      <c r="S323" s="56">
        <v>0.11844361625401401</v>
      </c>
      <c r="T323" s="56">
        <v>0.26817291311400399</v>
      </c>
      <c r="U323" s="56">
        <v>0.61338347063198095</v>
      </c>
      <c r="V323" s="56">
        <v>0.27016843533865897</v>
      </c>
      <c r="W323" s="56">
        <v>0.11145374011140601</v>
      </c>
      <c r="X323" s="56">
        <v>0.61837782454993295</v>
      </c>
      <c r="Y323" s="56">
        <v>0.221816963904238</v>
      </c>
      <c r="Z323" s="56">
        <v>0.36974929768647802</v>
      </c>
      <c r="AA323" s="56">
        <v>0.40843373840928199</v>
      </c>
      <c r="AB323" s="56">
        <v>0.87099254857344999</v>
      </c>
      <c r="AC323" s="56">
        <v>6.2087494857683201E-3</v>
      </c>
      <c r="AD323" s="56">
        <v>0.122798701940781</v>
      </c>
      <c r="AE323" s="56">
        <v>0.37330113883335903</v>
      </c>
      <c r="AF323" s="56">
        <v>0.51100526422479098</v>
      </c>
      <c r="AG323" s="316">
        <v>0.115693596941849</v>
      </c>
      <c r="AH323" s="218">
        <v>4.8659999999999997</v>
      </c>
      <c r="AI323" s="218">
        <v>7.7130000000000001</v>
      </c>
      <c r="AJ323" s="219">
        <v>10.518000000000001</v>
      </c>
      <c r="AK323" s="210">
        <v>4.9139999999999997</v>
      </c>
      <c r="AL323" s="210">
        <v>7.4059999999999997</v>
      </c>
      <c r="AM323" s="210">
        <v>10.157999999999999</v>
      </c>
      <c r="AN323" s="203">
        <v>5.5549999999999997</v>
      </c>
      <c r="AO323" s="203">
        <v>7.4057000000000004</v>
      </c>
      <c r="AP323" s="203">
        <v>10.4861</v>
      </c>
      <c r="AQ323" s="203"/>
      <c r="AR323" s="203">
        <f>$AN$41*0.81818182</f>
        <v>4.5450000100999999</v>
      </c>
      <c r="AS323" s="203">
        <f>$AN$41</f>
        <v>5.5549999999999997</v>
      </c>
      <c r="AT323" s="203">
        <f>$AN$41*1.22222222</f>
        <v>6.7894444320999989</v>
      </c>
      <c r="AU323" s="203">
        <f>$AO$41*0.81818182</f>
        <v>6.0592091043740002</v>
      </c>
      <c r="AV323" s="203">
        <f>$AO$41</f>
        <v>7.4057000000000004</v>
      </c>
      <c r="AW323" s="203">
        <f>$AO$41*1.22222222</f>
        <v>9.0514110946540001</v>
      </c>
      <c r="AX323" s="203">
        <f>$AP$41*0.81818182</f>
        <v>8.579536382701999</v>
      </c>
      <c r="AY323" s="203">
        <f>$AP$41</f>
        <v>10.4861</v>
      </c>
      <c r="AZ323" s="203">
        <f>$AP$41*1.22222222</f>
        <v>12.816344421142</v>
      </c>
      <c r="BB323" s="1" t="str">
        <f t="shared" si="446"/>
        <v>NP</v>
      </c>
      <c r="BC323" s="1" t="str">
        <f t="shared" si="447"/>
        <v>NA</v>
      </c>
      <c r="BD323" s="1" t="str">
        <f t="shared" si="448"/>
        <v>NA</v>
      </c>
      <c r="BE323" s="1" t="str">
        <f t="shared" si="449"/>
        <v>NO</v>
      </c>
      <c r="BF323" s="1" t="str">
        <f t="shared" si="450"/>
        <v>NO</v>
      </c>
      <c r="BG323" s="1" t="str">
        <f t="shared" si="451"/>
        <v>NO</v>
      </c>
      <c r="BH323" s="1" t="str">
        <f>IF(OR(BB323="P",BC323="P",BD323="P"),"NO","YES")</f>
        <v>YES</v>
      </c>
      <c r="BJ323" s="1">
        <v>198</v>
      </c>
      <c r="BK323" s="1" t="str">
        <f t="shared" si="452"/>
        <v>NP</v>
      </c>
      <c r="BL323" s="1" t="str">
        <f t="shared" si="453"/>
        <v>NA</v>
      </c>
      <c r="BM323" s="1" t="str">
        <f t="shared" si="454"/>
        <v>NP</v>
      </c>
      <c r="BN323" s="1" t="str">
        <f t="shared" si="455"/>
        <v>NO</v>
      </c>
      <c r="BO323" s="1" t="str">
        <f t="shared" si="456"/>
        <v>NO</v>
      </c>
      <c r="BP323" s="1" t="str">
        <f t="shared" si="457"/>
        <v>NO</v>
      </c>
      <c r="BQ323" s="1" t="str">
        <f t="shared" si="458"/>
        <v>YES</v>
      </c>
      <c r="BS323" s="1" t="str">
        <f t="shared" si="459"/>
        <v>TP</v>
      </c>
      <c r="BT323" s="1" t="str">
        <f t="shared" si="460"/>
        <v>TN</v>
      </c>
      <c r="BU323" s="1" t="str">
        <f t="shared" si="461"/>
        <v>FN</v>
      </c>
      <c r="BV323" s="1" t="str">
        <f t="shared" si="462"/>
        <v>NO</v>
      </c>
      <c r="BW323" s="1" t="str">
        <f t="shared" si="463"/>
        <v>NO</v>
      </c>
      <c r="BX323" s="1" t="str">
        <f t="shared" si="464"/>
        <v>YES</v>
      </c>
      <c r="BY323" s="244" t="str">
        <f t="shared" si="465"/>
        <v>YES</v>
      </c>
      <c r="BZ323" s="244" t="str">
        <f t="shared" si="466"/>
        <v>NO</v>
      </c>
      <c r="CA323" s="244" t="str">
        <f t="shared" si="467"/>
        <v>NO</v>
      </c>
      <c r="CB323" s="244" t="str">
        <f t="shared" si="468"/>
        <v>NO</v>
      </c>
      <c r="CC323" s="244" t="str">
        <f t="shared" si="469"/>
        <v>NO</v>
      </c>
      <c r="CD323" s="244" t="str">
        <f t="shared" si="441"/>
        <v>YES</v>
      </c>
      <c r="CE323" s="1" t="str">
        <f t="shared" si="442"/>
        <v>YES</v>
      </c>
      <c r="CF323" s="1" t="str">
        <f t="shared" si="443"/>
        <v>YES</v>
      </c>
      <c r="CG323" s="1" t="str">
        <f t="shared" si="444"/>
        <v>NO</v>
      </c>
      <c r="CH323" s="1" t="str">
        <f t="shared" si="445"/>
        <v>NO</v>
      </c>
      <c r="CI323" s="244" t="str">
        <f t="shared" si="470"/>
        <v>YES</v>
      </c>
      <c r="CJ323" s="244" t="str">
        <f t="shared" si="471"/>
        <v>YES</v>
      </c>
      <c r="CK323" s="244" t="str">
        <f t="shared" si="472"/>
        <v>YES</v>
      </c>
      <c r="CL323" s="244" t="str">
        <f t="shared" si="473"/>
        <v>NO</v>
      </c>
      <c r="CM323" s="244" t="str">
        <f t="shared" si="474"/>
        <v>NO</v>
      </c>
      <c r="CN323" s="244" t="str">
        <f t="shared" si="475"/>
        <v>NO</v>
      </c>
      <c r="CO323" s="244" t="str">
        <f t="shared" si="476"/>
        <v>NO</v>
      </c>
      <c r="CP323" s="244" t="str">
        <f t="shared" si="477"/>
        <v>NO</v>
      </c>
      <c r="CQ323" s="244" t="str">
        <f t="shared" si="478"/>
        <v>NO</v>
      </c>
      <c r="CR323" s="244" t="str">
        <f t="shared" si="479"/>
        <v>NO</v>
      </c>
    </row>
    <row r="324" spans="1:96">
      <c r="A324" s="318"/>
      <c r="B324" s="54"/>
      <c r="C324" s="54"/>
      <c r="D324" s="54"/>
      <c r="E324" s="54"/>
      <c r="F324" s="54"/>
      <c r="G324" s="54"/>
      <c r="H324" s="317"/>
      <c r="I324" s="52" t="s">
        <v>13</v>
      </c>
      <c r="J324" s="54">
        <v>0.27286361255632902</v>
      </c>
      <c r="K324" s="54">
        <v>0.46451759412048899</v>
      </c>
      <c r="L324" s="54">
        <v>0.26261879332318</v>
      </c>
      <c r="M324" s="54">
        <v>0.44637397182838501</v>
      </c>
      <c r="N324" s="54">
        <v>0.44222507023899199</v>
      </c>
      <c r="O324" s="54">
        <v>0.111400957932621</v>
      </c>
      <c r="P324" s="54">
        <v>0.26459208667263301</v>
      </c>
      <c r="Q324" s="54">
        <v>0.16261078809929699</v>
      </c>
      <c r="R324" s="54">
        <v>0.57279712522806803</v>
      </c>
      <c r="S324" s="54">
        <v>0.43589608454895401</v>
      </c>
      <c r="T324" s="54">
        <v>2.93897947237086E-2</v>
      </c>
      <c r="U324" s="54">
        <v>0.53471412072733604</v>
      </c>
      <c r="V324" s="54">
        <v>0.30732886881055999</v>
      </c>
      <c r="W324" s="54">
        <v>0.55863158832836102</v>
      </c>
      <c r="X324" s="54">
        <v>0.134039542861078</v>
      </c>
      <c r="Y324" s="54">
        <v>0.67429571142859002</v>
      </c>
      <c r="Z324" s="54">
        <v>0.24486914084258399</v>
      </c>
      <c r="AA324" s="54">
        <v>8.0835147728824996E-2</v>
      </c>
      <c r="AB324" s="54">
        <v>0.51395957549168803</v>
      </c>
      <c r="AC324" s="54">
        <v>0.418961871831045</v>
      </c>
      <c r="AD324" s="54">
        <v>6.7078552677265105E-2</v>
      </c>
      <c r="AE324" s="54">
        <v>9.6146574949556099E-2</v>
      </c>
      <c r="AF324" s="54">
        <v>0.26305431739875001</v>
      </c>
      <c r="AG324" s="317">
        <v>0.64079910765169301</v>
      </c>
      <c r="AH324" s="220">
        <v>5.37</v>
      </c>
      <c r="AI324" s="220">
        <v>7.016</v>
      </c>
      <c r="AJ324" s="221">
        <v>10.429</v>
      </c>
      <c r="AK324" s="210">
        <v>5.79</v>
      </c>
      <c r="AL324" s="210">
        <v>7.3819999999999997</v>
      </c>
      <c r="AM324" s="210">
        <v>10.481999999999999</v>
      </c>
      <c r="AN324" s="203"/>
      <c r="AO324" s="203"/>
      <c r="AP324" s="203"/>
      <c r="AQ324" s="203"/>
      <c r="AR324" s="203">
        <f t="shared" ref="AR324:AR325" si="520">$AN$41*0.81818182</f>
        <v>4.5450000100999999</v>
      </c>
      <c r="AS324" s="203">
        <f t="shared" ref="AS324:AS325" si="521">$AN$41</f>
        <v>5.5549999999999997</v>
      </c>
      <c r="AT324" s="203">
        <f t="shared" ref="AT324:AT325" si="522">$AN$41*1.22222222</f>
        <v>6.7894444320999989</v>
      </c>
      <c r="AU324" s="203">
        <f t="shared" ref="AU324:AU325" si="523">$AO$41*0.81818182</f>
        <v>6.0592091043740002</v>
      </c>
      <c r="AV324" s="203">
        <f t="shared" ref="AV324:AV325" si="524">$AO$41</f>
        <v>7.4057000000000004</v>
      </c>
      <c r="AW324" s="203">
        <f t="shared" ref="AW324:AW325" si="525">$AO$41*1.22222222</f>
        <v>9.0514110946540001</v>
      </c>
      <c r="AX324" s="203">
        <f t="shared" ref="AX324:AX325" si="526">$AP$41*0.81818182</f>
        <v>8.579536382701999</v>
      </c>
      <c r="AY324" s="203">
        <f t="shared" ref="AY324:AY325" si="527">$AP$41</f>
        <v>10.4861</v>
      </c>
      <c r="AZ324" s="203">
        <f t="shared" ref="AZ324:AZ325" si="528">$AP$41*1.22222222</f>
        <v>12.816344421142</v>
      </c>
      <c r="BB324" s="1" t="str">
        <f t="shared" si="446"/>
        <v>NP</v>
      </c>
      <c r="BC324" s="1" t="str">
        <f t="shared" si="447"/>
        <v>NP</v>
      </c>
      <c r="BD324" s="1" t="str">
        <f t="shared" si="448"/>
        <v>NP</v>
      </c>
      <c r="BE324" s="1" t="str">
        <f t="shared" si="449"/>
        <v>NO</v>
      </c>
      <c r="BF324" s="1" t="str">
        <f t="shared" si="450"/>
        <v>NO</v>
      </c>
      <c r="BG324" s="1" t="str">
        <f t="shared" si="451"/>
        <v>NO</v>
      </c>
      <c r="BH324" s="1" t="str">
        <f t="shared" ref="BH324:BH325" si="529">IF(OR(BB324="P",BC324="P",BD324="P"),"NO","YES")</f>
        <v>YES</v>
      </c>
      <c r="BJ324" s="1">
        <v>305</v>
      </c>
      <c r="BK324" s="1" t="str">
        <f t="shared" si="452"/>
        <v>NA</v>
      </c>
      <c r="BL324" s="1" t="str">
        <f t="shared" si="453"/>
        <v>NP</v>
      </c>
      <c r="BM324" s="1" t="str">
        <f t="shared" si="454"/>
        <v>NP</v>
      </c>
      <c r="BN324" s="1" t="str">
        <f t="shared" si="455"/>
        <v>NO</v>
      </c>
      <c r="BO324" s="1" t="str">
        <f t="shared" si="456"/>
        <v>NO</v>
      </c>
      <c r="BP324" s="1" t="str">
        <f t="shared" si="457"/>
        <v>NO</v>
      </c>
      <c r="BQ324" s="1" t="str">
        <f t="shared" si="458"/>
        <v>YES</v>
      </c>
      <c r="BS324" s="1" t="str">
        <f t="shared" si="459"/>
        <v>FP</v>
      </c>
      <c r="BT324" s="1" t="str">
        <f t="shared" si="460"/>
        <v>TP</v>
      </c>
      <c r="BU324" s="1" t="str">
        <f t="shared" si="461"/>
        <v>TP</v>
      </c>
      <c r="BV324" s="1" t="str">
        <f t="shared" si="462"/>
        <v>NO</v>
      </c>
      <c r="BW324" s="1" t="str">
        <f t="shared" si="463"/>
        <v>YES</v>
      </c>
      <c r="BX324" s="1" t="str">
        <f t="shared" si="464"/>
        <v>YES</v>
      </c>
      <c r="BY324" s="244" t="str">
        <f t="shared" si="465"/>
        <v>YES</v>
      </c>
      <c r="BZ324" s="244" t="str">
        <f t="shared" si="466"/>
        <v>NO</v>
      </c>
      <c r="CA324" s="244" t="str">
        <f t="shared" si="467"/>
        <v>NO</v>
      </c>
      <c r="CB324" s="244" t="str">
        <f t="shared" si="468"/>
        <v>NO</v>
      </c>
      <c r="CC324" s="244" t="str">
        <f t="shared" si="469"/>
        <v>NO</v>
      </c>
      <c r="CD324" s="244" t="str">
        <f t="shared" si="441"/>
        <v>YES</v>
      </c>
      <c r="CE324" s="1" t="str">
        <f t="shared" si="442"/>
        <v>YES</v>
      </c>
      <c r="CF324" s="1" t="str">
        <f t="shared" si="443"/>
        <v>YES</v>
      </c>
      <c r="CG324" s="1" t="str">
        <f t="shared" si="444"/>
        <v>NO</v>
      </c>
      <c r="CH324" s="1" t="str">
        <f t="shared" si="445"/>
        <v>NO</v>
      </c>
      <c r="CI324" s="244" t="str">
        <f t="shared" si="470"/>
        <v>NO</v>
      </c>
      <c r="CJ324" s="244" t="str">
        <f t="shared" si="471"/>
        <v>NO</v>
      </c>
      <c r="CK324" s="244" t="str">
        <f t="shared" si="472"/>
        <v>NO</v>
      </c>
      <c r="CL324" s="244" t="str">
        <f t="shared" si="473"/>
        <v>NO</v>
      </c>
      <c r="CM324" s="244" t="str">
        <f t="shared" si="474"/>
        <v>NO</v>
      </c>
      <c r="CN324" s="244" t="str">
        <f t="shared" si="475"/>
        <v>YES</v>
      </c>
      <c r="CO324" s="244" t="str">
        <f t="shared" si="476"/>
        <v>YES</v>
      </c>
      <c r="CP324" s="244" t="str">
        <f t="shared" si="477"/>
        <v>YES</v>
      </c>
      <c r="CQ324" s="244" t="str">
        <f t="shared" si="478"/>
        <v>NO</v>
      </c>
      <c r="CR324" s="244" t="str">
        <f t="shared" si="479"/>
        <v>NO</v>
      </c>
    </row>
    <row r="325" spans="1:96" ht="16.5" thickBot="1">
      <c r="A325" s="319"/>
      <c r="B325" s="59"/>
      <c r="C325" s="59"/>
      <c r="D325" s="59"/>
      <c r="E325" s="59"/>
      <c r="F325" s="59"/>
      <c r="G325" s="59"/>
      <c r="H325" s="320"/>
      <c r="I325" s="53" t="s">
        <v>14</v>
      </c>
      <c r="J325" s="59">
        <v>0.90582224184692695</v>
      </c>
      <c r="K325" s="59">
        <v>9.1243930993670494E-2</v>
      </c>
      <c r="L325" s="59">
        <v>2.9338271594023801E-3</v>
      </c>
      <c r="M325" s="59">
        <v>0.44637397182838501</v>
      </c>
      <c r="N325" s="59">
        <v>0.44222507023899199</v>
      </c>
      <c r="O325" s="59">
        <v>0.111400957932621</v>
      </c>
      <c r="P325" s="59">
        <v>0.26459208667263301</v>
      </c>
      <c r="Q325" s="59">
        <v>0.16261078809929699</v>
      </c>
      <c r="R325" s="59">
        <v>0.57279712522806803</v>
      </c>
      <c r="S325" s="59">
        <v>0.43589608454895401</v>
      </c>
      <c r="T325" s="59">
        <v>2.93897947237086E-2</v>
      </c>
      <c r="U325" s="59">
        <v>0.53471412072733604</v>
      </c>
      <c r="V325" s="59">
        <v>0.30732886881055999</v>
      </c>
      <c r="W325" s="59">
        <v>0.55863158832836102</v>
      </c>
      <c r="X325" s="59">
        <v>0.134039542861078</v>
      </c>
      <c r="Y325" s="59">
        <v>0.67429571142859002</v>
      </c>
      <c r="Z325" s="59">
        <v>0.24486914084258399</v>
      </c>
      <c r="AA325" s="59">
        <v>8.0835147728824996E-2</v>
      </c>
      <c r="AB325" s="59">
        <v>0.51395957549168803</v>
      </c>
      <c r="AC325" s="59">
        <v>0.418961871831045</v>
      </c>
      <c r="AD325" s="59">
        <v>6.7078552677265105E-2</v>
      </c>
      <c r="AE325" s="59">
        <v>9.6146574949556099E-2</v>
      </c>
      <c r="AF325" s="59">
        <v>0.26305431739875001</v>
      </c>
      <c r="AG325" s="320">
        <v>0.64079910765169301</v>
      </c>
      <c r="AH325" s="222">
        <v>5.3940000000000001</v>
      </c>
      <c r="AI325" s="222">
        <v>7.18</v>
      </c>
      <c r="AJ325" s="223">
        <v>10.315</v>
      </c>
      <c r="AK325" s="210">
        <v>5.0940000000000003</v>
      </c>
      <c r="AL325" s="210">
        <v>6.9829999999999997</v>
      </c>
      <c r="AM325" s="210">
        <v>10.202</v>
      </c>
      <c r="AN325" s="203"/>
      <c r="AO325" s="203"/>
      <c r="AP325" s="203"/>
      <c r="AQ325" s="203"/>
      <c r="AR325" s="203">
        <f t="shared" si="520"/>
        <v>4.5450000100999999</v>
      </c>
      <c r="AS325" s="203">
        <f t="shared" si="521"/>
        <v>5.5549999999999997</v>
      </c>
      <c r="AT325" s="203">
        <f t="shared" si="522"/>
        <v>6.7894444320999989</v>
      </c>
      <c r="AU325" s="203">
        <f t="shared" si="523"/>
        <v>6.0592091043740002</v>
      </c>
      <c r="AV325" s="203">
        <f t="shared" si="524"/>
        <v>7.4057000000000004</v>
      </c>
      <c r="AW325" s="203">
        <f t="shared" si="525"/>
        <v>9.0514110946540001</v>
      </c>
      <c r="AX325" s="203">
        <f t="shared" si="526"/>
        <v>8.579536382701999</v>
      </c>
      <c r="AY325" s="203">
        <f t="shared" si="527"/>
        <v>10.4861</v>
      </c>
      <c r="AZ325" s="203">
        <f t="shared" si="528"/>
        <v>12.816344421142</v>
      </c>
      <c r="BB325" s="1" t="str">
        <f t="shared" si="446"/>
        <v>NP</v>
      </c>
      <c r="BC325" s="1" t="str">
        <f t="shared" si="447"/>
        <v>NP</v>
      </c>
      <c r="BD325" s="1" t="str">
        <f t="shared" si="448"/>
        <v>NP</v>
      </c>
      <c r="BE325" s="1" t="str">
        <f t="shared" si="449"/>
        <v>NO</v>
      </c>
      <c r="BF325" s="1" t="str">
        <f t="shared" si="450"/>
        <v>NO</v>
      </c>
      <c r="BG325" s="1" t="str">
        <f t="shared" si="451"/>
        <v>NO</v>
      </c>
      <c r="BH325" s="1" t="str">
        <f t="shared" si="529"/>
        <v>YES</v>
      </c>
      <c r="BJ325" s="1">
        <v>71</v>
      </c>
      <c r="BK325" s="1" t="str">
        <f t="shared" si="452"/>
        <v>NP</v>
      </c>
      <c r="BL325" s="1" t="str">
        <f t="shared" si="453"/>
        <v>NP</v>
      </c>
      <c r="BM325" s="1" t="str">
        <f t="shared" si="454"/>
        <v>NP</v>
      </c>
      <c r="BN325" s="1" t="str">
        <f t="shared" si="455"/>
        <v>NO</v>
      </c>
      <c r="BO325" s="1" t="str">
        <f t="shared" si="456"/>
        <v>NO</v>
      </c>
      <c r="BP325" s="1" t="str">
        <f t="shared" si="457"/>
        <v>NO</v>
      </c>
      <c r="BQ325" s="1" t="str">
        <f t="shared" si="458"/>
        <v>YES</v>
      </c>
      <c r="BS325" s="1" t="str">
        <f t="shared" si="459"/>
        <v>TP</v>
      </c>
      <c r="BT325" s="1" t="str">
        <f t="shared" si="460"/>
        <v>TP</v>
      </c>
      <c r="BU325" s="1" t="str">
        <f t="shared" si="461"/>
        <v>TP</v>
      </c>
      <c r="BV325" s="1" t="str">
        <f t="shared" si="462"/>
        <v>YES</v>
      </c>
      <c r="BW325" s="1" t="str">
        <f t="shared" si="463"/>
        <v>YES</v>
      </c>
      <c r="BX325" s="1" t="str">
        <f t="shared" si="464"/>
        <v>YES</v>
      </c>
      <c r="BY325" s="244" t="str">
        <f t="shared" si="465"/>
        <v>YES</v>
      </c>
      <c r="BZ325" s="244" t="str">
        <f t="shared" si="466"/>
        <v>NO</v>
      </c>
      <c r="CA325" s="244" t="str">
        <f t="shared" si="467"/>
        <v>NO</v>
      </c>
      <c r="CB325" s="244" t="str">
        <f t="shared" si="468"/>
        <v>NO</v>
      </c>
      <c r="CC325" s="244" t="str">
        <f t="shared" si="469"/>
        <v>NO</v>
      </c>
      <c r="CD325" s="244" t="str">
        <f t="shared" si="441"/>
        <v>NO</v>
      </c>
      <c r="CE325" s="1" t="str">
        <f t="shared" si="442"/>
        <v>NO</v>
      </c>
      <c r="CF325" s="1" t="str">
        <f t="shared" si="443"/>
        <v>NO</v>
      </c>
      <c r="CG325" s="1" t="str">
        <f t="shared" si="444"/>
        <v>NO</v>
      </c>
      <c r="CH325" s="1" t="str">
        <f t="shared" si="445"/>
        <v>NO</v>
      </c>
      <c r="CI325" s="244" t="str">
        <f t="shared" si="470"/>
        <v>NO</v>
      </c>
      <c r="CJ325" s="244" t="str">
        <f t="shared" si="471"/>
        <v>NO</v>
      </c>
      <c r="CK325" s="244" t="str">
        <f t="shared" si="472"/>
        <v>NO</v>
      </c>
      <c r="CL325" s="244" t="str">
        <f t="shared" si="473"/>
        <v>NO</v>
      </c>
      <c r="CM325" s="244" t="str">
        <f t="shared" si="474"/>
        <v>NO</v>
      </c>
      <c r="CN325" s="244" t="str">
        <f t="shared" si="475"/>
        <v>NO</v>
      </c>
      <c r="CO325" s="244" t="str">
        <f t="shared" si="476"/>
        <v>NO</v>
      </c>
      <c r="CP325" s="244" t="str">
        <f t="shared" si="477"/>
        <v>NO</v>
      </c>
      <c r="CQ325" s="244" t="str">
        <f t="shared" si="478"/>
        <v>NO</v>
      </c>
      <c r="CR325" s="244" t="str">
        <f t="shared" si="479"/>
        <v>NO</v>
      </c>
    </row>
    <row r="326" spans="1:96">
      <c r="A326" s="61">
        <v>120</v>
      </c>
      <c r="B326" s="62">
        <v>120</v>
      </c>
      <c r="C326" s="62">
        <v>1</v>
      </c>
      <c r="D326" s="62">
        <v>1</v>
      </c>
      <c r="E326" s="62">
        <v>2248054</v>
      </c>
      <c r="F326" s="62">
        <v>37.46756666666667</v>
      </c>
      <c r="G326" s="62">
        <v>11</v>
      </c>
      <c r="H326" s="63">
        <v>9.1666666666666661</v>
      </c>
      <c r="I326" s="60" t="s">
        <v>12</v>
      </c>
      <c r="J326" s="56">
        <v>0.56263787721666902</v>
      </c>
      <c r="K326" s="56">
        <v>0.43040796670896603</v>
      </c>
      <c r="L326" s="56">
        <v>6.9541560743638896E-3</v>
      </c>
      <c r="M326" s="56">
        <v>0.85620354500981499</v>
      </c>
      <c r="N326" s="56">
        <v>0.137292132367131</v>
      </c>
      <c r="O326" s="56">
        <v>6.5043226230534403E-3</v>
      </c>
      <c r="P326" s="56">
        <v>0.28250847945440299</v>
      </c>
      <c r="Q326" s="56">
        <v>0.11303852724258701</v>
      </c>
      <c r="R326" s="56">
        <v>0.60445299330300895</v>
      </c>
      <c r="S326" s="56">
        <v>0.184904462286061</v>
      </c>
      <c r="T326" s="56">
        <v>0.76403992632891105</v>
      </c>
      <c r="U326" s="56">
        <v>5.10556113850269E-2</v>
      </c>
      <c r="V326" s="56">
        <v>0.62562506287456898</v>
      </c>
      <c r="W326" s="56">
        <v>0.19907242852652701</v>
      </c>
      <c r="X326" s="56">
        <v>0.17530250859890301</v>
      </c>
      <c r="Y326" s="56">
        <v>0.77497303582015098</v>
      </c>
      <c r="Z326" s="56">
        <v>0.225009135563075</v>
      </c>
      <c r="AA326" s="56">
        <v>1.7828616773130001E-5</v>
      </c>
      <c r="AB326" s="56">
        <v>9.6326659758043096E-2</v>
      </c>
      <c r="AC326" s="56">
        <v>0.47417919524170898</v>
      </c>
      <c r="AD326" s="56">
        <v>0.42949414500024702</v>
      </c>
      <c r="AE326" s="56">
        <v>0.419709571647994</v>
      </c>
      <c r="AF326" s="56">
        <v>0.366359955083292</v>
      </c>
      <c r="AG326" s="316">
        <v>0.21393047326871201</v>
      </c>
      <c r="AH326" s="218">
        <v>1.2230000000000001</v>
      </c>
      <c r="AI326" s="218">
        <v>2.1309999999999998</v>
      </c>
      <c r="AJ326" s="219">
        <v>5.7759999999999998</v>
      </c>
      <c r="AK326" s="210">
        <v>1.175</v>
      </c>
      <c r="AL326" s="210">
        <v>2.1579999999999999</v>
      </c>
      <c r="AM326" s="210">
        <v>5.7370000000000001</v>
      </c>
      <c r="AN326" s="203">
        <v>0.55630000000000002</v>
      </c>
      <c r="AO326" s="203">
        <v>2.0175000000000001</v>
      </c>
      <c r="AP326" s="203">
        <v>5.0681000000000003</v>
      </c>
      <c r="AQ326" s="203"/>
      <c r="AR326" s="203">
        <f>$AN$6*0.81818182</f>
        <v>0.45515454646600001</v>
      </c>
      <c r="AS326" s="203">
        <f>$AN$6</f>
        <v>0.55630000000000002</v>
      </c>
      <c r="AT326" s="203">
        <f>$AN$6*1.22222222</f>
        <v>0.67992222098599997</v>
      </c>
      <c r="AU326" s="203">
        <f>$AO$6*0.81818182</f>
        <v>1.6506818218499999</v>
      </c>
      <c r="AV326" s="203">
        <f>$AO$6</f>
        <v>2.0175000000000001</v>
      </c>
      <c r="AW326" s="203">
        <f>$AO$6*1.22222222</f>
        <v>2.4658333288500001</v>
      </c>
      <c r="AX326" s="203">
        <f>$AP$6*0.81818182</f>
        <v>4.146627281942</v>
      </c>
      <c r="AY326" s="203">
        <f>$AP$6</f>
        <v>5.0681000000000003</v>
      </c>
      <c r="AZ326" s="203">
        <f>$AP$6*1.22222222</f>
        <v>6.1943444331819997</v>
      </c>
      <c r="BB326" s="1" t="str">
        <f t="shared" si="446"/>
        <v>P</v>
      </c>
      <c r="BC326" s="1" t="str">
        <f t="shared" si="447"/>
        <v>NA</v>
      </c>
      <c r="BD326" s="1" t="str">
        <f t="shared" si="448"/>
        <v>NA</v>
      </c>
      <c r="BE326" s="1" t="str">
        <f t="shared" si="449"/>
        <v>NO</v>
      </c>
      <c r="BF326" s="1" t="str">
        <f t="shared" si="450"/>
        <v>NO</v>
      </c>
      <c r="BG326" s="1" t="str">
        <f t="shared" si="451"/>
        <v>NO</v>
      </c>
      <c r="BH326" s="1" t="str">
        <f>IF(OR(BB326="P",BC326="P",BD326="P"),"NO","YES")</f>
        <v>NO</v>
      </c>
      <c r="BJ326" s="1">
        <v>13</v>
      </c>
      <c r="BK326" s="1" t="str">
        <f t="shared" si="452"/>
        <v>P</v>
      </c>
      <c r="BL326" s="1" t="str">
        <f t="shared" si="453"/>
        <v>NA</v>
      </c>
      <c r="BM326" s="1" t="str">
        <f t="shared" si="454"/>
        <v>NA</v>
      </c>
      <c r="BN326" s="1" t="str">
        <f t="shared" si="455"/>
        <v>NO</v>
      </c>
      <c r="BO326" s="1" t="str">
        <f t="shared" si="456"/>
        <v>NO</v>
      </c>
      <c r="BP326" s="1" t="str">
        <f t="shared" si="457"/>
        <v>NO</v>
      </c>
      <c r="BQ326" s="1" t="str">
        <f t="shared" si="458"/>
        <v>NO</v>
      </c>
      <c r="BS326" s="1" t="str">
        <f t="shared" si="459"/>
        <v>TN</v>
      </c>
      <c r="BT326" s="1" t="str">
        <f t="shared" si="460"/>
        <v>TN</v>
      </c>
      <c r="BU326" s="1" t="str">
        <f t="shared" si="461"/>
        <v>TN</v>
      </c>
      <c r="BV326" s="1" t="str">
        <f t="shared" si="462"/>
        <v>NO</v>
      </c>
      <c r="BW326" s="1" t="str">
        <f t="shared" si="463"/>
        <v>NO</v>
      </c>
      <c r="BX326" s="1" t="str">
        <f t="shared" si="464"/>
        <v>NO</v>
      </c>
      <c r="BY326" s="244" t="str">
        <f t="shared" si="465"/>
        <v>YES</v>
      </c>
      <c r="BZ326" s="244" t="str">
        <f t="shared" si="466"/>
        <v>NO</v>
      </c>
      <c r="CA326" s="244" t="str">
        <f t="shared" si="467"/>
        <v>NO</v>
      </c>
      <c r="CB326" s="244" t="str">
        <f t="shared" si="468"/>
        <v>NO</v>
      </c>
      <c r="CC326" s="244" t="str">
        <f t="shared" si="469"/>
        <v>NO</v>
      </c>
      <c r="CD326" s="244" t="str">
        <f t="shared" ref="CD326:CD389" si="530">IF(AND(OR(BS326="FP",BS326="FN",BT326="FP",BT326="FN",BU326="FP",BU326="FN")),"YES","NO")</f>
        <v>NO</v>
      </c>
      <c r="CE326" s="1" t="str">
        <f t="shared" ref="CE326:CE389" si="531">IF(AND(BJ326&gt;60,OR(BS326="FP",BS326="FN",BT326="FP",BT326="FN",BU326="FP",BU326="FN")),"YES","NO")</f>
        <v>NO</v>
      </c>
      <c r="CF326" s="1" t="str">
        <f t="shared" ref="CF326:CF389" si="532">IF(AND(BJ326&lt;&gt;"inf",BJ326&gt;60,OR(BS326="FP",BS326="FN",BT326="FP",BT326="FN",BU326="FP",BU326="FN")),"YES","NO")</f>
        <v>NO</v>
      </c>
      <c r="CG326" s="1" t="str">
        <f t="shared" ref="CG326:CG389" si="533">IF(AND(BJ326="inf",OR(BS326="FP",BS326="FN",BT326="FP",BT326="FN",BU326="FP",BU326="FN")),"YES","NO")</f>
        <v>NO</v>
      </c>
      <c r="CH326" s="1" t="str">
        <f t="shared" ref="CH326:CH389" si="534">IF(AND(BJ326&lt;=60,OR(BS326="FP",BS326="FN",BT326="FP",BT326="FN",BU326="FP",BU326="FN")),"YES","NO")</f>
        <v>NO</v>
      </c>
      <c r="CI326" s="244" t="str">
        <f t="shared" si="470"/>
        <v>NO</v>
      </c>
      <c r="CJ326" s="244" t="str">
        <f t="shared" si="471"/>
        <v>NO</v>
      </c>
      <c r="CK326" s="244" t="str">
        <f t="shared" si="472"/>
        <v>NO</v>
      </c>
      <c r="CL326" s="244" t="str">
        <f t="shared" si="473"/>
        <v>NO</v>
      </c>
      <c r="CM326" s="244" t="str">
        <f t="shared" si="474"/>
        <v>NO</v>
      </c>
      <c r="CN326" s="244" t="str">
        <f t="shared" si="475"/>
        <v>NO</v>
      </c>
      <c r="CO326" s="244" t="str">
        <f t="shared" si="476"/>
        <v>NO</v>
      </c>
      <c r="CP326" s="244" t="str">
        <f t="shared" si="477"/>
        <v>NO</v>
      </c>
      <c r="CQ326" s="244" t="str">
        <f t="shared" si="478"/>
        <v>NO</v>
      </c>
      <c r="CR326" s="244" t="str">
        <f t="shared" si="479"/>
        <v>NO</v>
      </c>
    </row>
    <row r="327" spans="1:96">
      <c r="A327" s="64"/>
      <c r="B327" s="15"/>
      <c r="C327" s="15"/>
      <c r="D327" s="15"/>
      <c r="E327" s="15"/>
      <c r="F327" s="15"/>
      <c r="G327" s="15"/>
      <c r="H327" s="65"/>
      <c r="I327" s="52" t="s">
        <v>13</v>
      </c>
      <c r="J327" s="54">
        <v>0.97958544421764704</v>
      </c>
      <c r="K327" s="54">
        <v>6.4241329836912603E-3</v>
      </c>
      <c r="L327" s="54">
        <v>1.3990422798661299E-2</v>
      </c>
      <c r="M327" s="54">
        <v>0.73271277398937396</v>
      </c>
      <c r="N327" s="54">
        <v>5.8640034373882099E-2</v>
      </c>
      <c r="O327" s="54">
        <v>0.208647191636743</v>
      </c>
      <c r="P327" s="54">
        <v>8.2738298206637098E-2</v>
      </c>
      <c r="Q327" s="54">
        <v>0.67468891127833497</v>
      </c>
      <c r="R327" s="54">
        <v>0.242572790515027</v>
      </c>
      <c r="S327" s="54">
        <v>0.28476513522799002</v>
      </c>
      <c r="T327" s="54">
        <v>0.62388318560608702</v>
      </c>
      <c r="U327" s="54">
        <v>9.1351679165921795E-2</v>
      </c>
      <c r="V327" s="54">
        <v>0.78529451048846799</v>
      </c>
      <c r="W327" s="54">
        <v>0.15819172971897599</v>
      </c>
      <c r="X327" s="54">
        <v>5.6513759792554998E-2</v>
      </c>
      <c r="Y327" s="54">
        <v>3.1566406660875103E-2</v>
      </c>
      <c r="Z327" s="54">
        <v>0.642291461987754</v>
      </c>
      <c r="AA327" s="54">
        <v>0.32614213135136899</v>
      </c>
      <c r="AB327" s="54">
        <v>0.201817889488726</v>
      </c>
      <c r="AC327" s="54">
        <v>0.71370943490960703</v>
      </c>
      <c r="AD327" s="54">
        <v>8.44726756016662E-2</v>
      </c>
      <c r="AE327" s="54">
        <v>0.82509088179530099</v>
      </c>
      <c r="AF327" s="54">
        <v>5.1525205492638497E-2</v>
      </c>
      <c r="AG327" s="317">
        <v>0.12338391271206001</v>
      </c>
      <c r="AH327" s="220">
        <v>0.91800000000000004</v>
      </c>
      <c r="AI327" s="220">
        <v>2.4510000000000001</v>
      </c>
      <c r="AJ327" s="221">
        <v>5.2960000000000003</v>
      </c>
      <c r="AK327" s="210">
        <v>0.92100000000000004</v>
      </c>
      <c r="AL327" s="210">
        <v>2.3839999999999999</v>
      </c>
      <c r="AM327" s="210">
        <v>5.2350000000000003</v>
      </c>
      <c r="AN327" s="203"/>
      <c r="AO327" s="203"/>
      <c r="AP327" s="203"/>
      <c r="AQ327" s="203"/>
      <c r="AR327" s="203">
        <f t="shared" ref="AR327:AR338" si="535">$AN$6*0.81818182</f>
        <v>0.45515454646600001</v>
      </c>
      <c r="AS327" s="203">
        <f t="shared" ref="AS327:AS338" si="536">$AN$6</f>
        <v>0.55630000000000002</v>
      </c>
      <c r="AT327" s="203">
        <f t="shared" ref="AT327:AT338" si="537">$AN$6*1.22222222</f>
        <v>0.67992222098599997</v>
      </c>
      <c r="AU327" s="203">
        <f t="shared" ref="AU327:AU338" si="538">$AO$6*0.81818182</f>
        <v>1.6506818218499999</v>
      </c>
      <c r="AV327" s="203">
        <f t="shared" ref="AV327:AV338" si="539">$AO$6</f>
        <v>2.0175000000000001</v>
      </c>
      <c r="AW327" s="203">
        <f t="shared" ref="AW327:AW338" si="540">$AO$6*1.22222222</f>
        <v>2.4658333288500001</v>
      </c>
      <c r="AX327" s="203">
        <f t="shared" ref="AX327:AX338" si="541">$AP$6*0.81818182</f>
        <v>4.146627281942</v>
      </c>
      <c r="AY327" s="203">
        <f t="shared" ref="AY327:AY338" si="542">$AP$6</f>
        <v>5.0681000000000003</v>
      </c>
      <c r="AZ327" s="203">
        <f t="shared" ref="AZ327:AZ338" si="543">$AP$6*1.22222222</f>
        <v>6.1943444331819997</v>
      </c>
      <c r="BB327" s="1" t="str">
        <f t="shared" ref="BB327:BB390" si="544">IF(AH327&lt;AR327,"A",IF(AND(AR327&lt;=AH327,AH327&lt;=AS327),"NP",IF(AND(AS327&lt;AH327,AH327&lt;=AT327),"NA","P")))</f>
        <v>P</v>
      </c>
      <c r="BC327" s="1" t="str">
        <f t="shared" ref="BC327:BC390" si="545">IF(AI327&lt;AU327,"A",IF(AND(AU327&lt;=AI327,AI327&lt;=AV327),"NP",IF(AND(AV327&lt;AI327,AI327&lt;=AW327),"NA","P")))</f>
        <v>NA</v>
      </c>
      <c r="BD327" s="1" t="str">
        <f t="shared" ref="BD327:BD390" si="546">IF(AJ327&lt;AX327,"A",IF(AND(AX327&lt;=AJ327,AJ327&lt;=AY327),"NP",IF(AND(AY327&lt;AJ327,AJ327&lt;=AZ327),"NA","P")))</f>
        <v>NA</v>
      </c>
      <c r="BE327" s="1" t="str">
        <f t="shared" ref="BE327:BE390" si="547">IF(AND(BB327="A",BC327="A",BD327="A"),"YES","NO")</f>
        <v>NO</v>
      </c>
      <c r="BF327" s="1" t="str">
        <f t="shared" ref="BF327:BF390" si="548">IF(OR(AND(BB327="A",BC327="A"),AND(BB327="A",BD327="A"),AND(BC327="A",BD327="A")),"YES","NO")</f>
        <v>NO</v>
      </c>
      <c r="BG327" s="1" t="str">
        <f t="shared" ref="BG327:BG390" si="549">IF(OR(BB327="A",BC327="A",BD327="A"),"YES","NO")</f>
        <v>NO</v>
      </c>
      <c r="BH327" s="1" t="str">
        <f t="shared" ref="BH327:BH338" si="550">IF(OR(BB327="P",BC327="P",BD327="P"),"NO","YES")</f>
        <v>NO</v>
      </c>
      <c r="BJ327" s="1">
        <v>17</v>
      </c>
      <c r="BK327" s="1" t="str">
        <f t="shared" ref="BK327:BK390" si="551">IF(AK327&lt;AR327,"A",IF(AND(AR327&lt;=AK327,AK327&lt;=AS327),"NP",IF(AND(AS327&lt;AK327,AK327&lt;=AT327),"NA","P")))</f>
        <v>P</v>
      </c>
      <c r="BL327" s="1" t="str">
        <f t="shared" ref="BL327:BL390" si="552">IF(AL327&lt;AU327,"A",IF(AND(AU327&lt;=AL327,AL327&lt;=AV327),"NP",IF(AND(AV327&lt;AL327,AL327&lt;=AW327),"NA","P")))</f>
        <v>NA</v>
      </c>
      <c r="BM327" s="1" t="str">
        <f t="shared" ref="BM327:BM390" si="553">IF(AM327&lt;AX327,"A",IF(AND(AX327&lt;=AM327,AM327&lt;=AY327),"NP",IF(AND(AY327&lt;AM327,AM327&lt;=AZ327),"NA","P")))</f>
        <v>NA</v>
      </c>
      <c r="BN327" s="1" t="str">
        <f t="shared" ref="BN327:BN390" si="554">IF(AND(BK327="A",BL327="A",BM327="A"),"YES","NO")</f>
        <v>NO</v>
      </c>
      <c r="BO327" s="1" t="str">
        <f t="shared" ref="BO327:BO390" si="555">IF(OR(AND(BK327="A",BL327="A"),AND(BK327="A",BM327="A"),AND(BL327="A",BM327="A")),"YES","NO")</f>
        <v>NO</v>
      </c>
      <c r="BP327" s="1" t="str">
        <f t="shared" ref="BP327:BP390" si="556">IF(OR(BK327="A",BL327="A",BM327="A"),"YES","NO")</f>
        <v>NO</v>
      </c>
      <c r="BQ327" s="1" t="str">
        <f t="shared" ref="BQ327:BQ390" si="557">IF(OR(BK327="P",BL327="P",BM327="P"),"NO","YES")</f>
        <v>NO</v>
      </c>
      <c r="BS327" s="1" t="str">
        <f t="shared" ref="BS327:BS390" si="558">IF(OR(AND(BB327="A",BK327="A"),AND(BB327="A",BK327="NP"),AND(BB327="NP",BK327="A"),AND(BB327="NP",BK327="NP")),"TP",IF(OR(AND(BB327="A",BK327="NA"),AND(BB327="A",BK327="P"),AND(BB327="NP",BK327="NA"),AND(BB327="NP",BK327="P")),"FP",IF(OR(AND(BB327="NA",BK327="A"),AND(BB327="NA",BK327="NP"),AND(BB327="P",BK327="A"),AND(BB327="P",BK327="NP")),"FN","TN")))</f>
        <v>TN</v>
      </c>
      <c r="BT327" s="1" t="str">
        <f t="shared" ref="BT327:BT390" si="559">IF(OR(AND(BC327="A",BL327="A"),AND(BC327="A",BL327="NP"),AND(BC327="NP",BL327="A"),AND(BC327="NP",BL327="NP")),"TP",IF(OR(AND(BC327="A",BL327="NA"),AND(BC327="A",BL327="P"),AND(BC327="NP",BL327="NA"),AND(BC327="NP",BL327="P")),"FP",IF(OR(AND(BC327="NA",BL327="A"),AND(BC327="NA",BL327="NP"),AND(BC327="P",BL327="A"),AND(BC327="P",BL327="NP")),"FN","TN")))</f>
        <v>TN</v>
      </c>
      <c r="BU327" s="1" t="str">
        <f t="shared" ref="BU327:BU390" si="560">IF(OR(AND(BD327="A",BM327="A"),AND(BD327="A",BM327="NP"),AND(BD327="NP",BM327="A"),AND(BD327="NP",BM327="NP")),"TP",IF(OR(AND(BD327="A",BM327="NA"),AND(BD327="A",BM327="P"),AND(BD327="NP",BM327="NA"),AND(BD327="NP",BM327="P")),"FP",IF(OR(AND(BD327="NA",BM327="A"),AND(BD327="NA",BM327="NP"),AND(BD327="P",BM327="A"),AND(BD327="P",BM327="NP")),"FN","TN")))</f>
        <v>TN</v>
      </c>
      <c r="BV327" s="1" t="str">
        <f t="shared" ref="BV327:BV390" si="561">IF(AND(BS327="TP",BT327="TP",BU327="TP"),"YES","NO")</f>
        <v>NO</v>
      </c>
      <c r="BW327" s="1" t="str">
        <f t="shared" ref="BW327:BW390" si="562">IF(OR(AND(BS327="TP",BT327="TP"),AND(BS327="TP",BU327="TP"),AND(BT327="TP",BU327="TP")),"YES","NO")</f>
        <v>NO</v>
      </c>
      <c r="BX327" s="1" t="str">
        <f t="shared" ref="BX327:BX390" si="563">IF(OR(BS327="TP",BT327="TP",BU327="TP"),"YES","NO")</f>
        <v>NO</v>
      </c>
      <c r="BY327" s="244" t="str">
        <f t="shared" ref="BY327:BY390" si="564">IF(AND(OR(BS327="TP",BS327="TN",BT327="TP",BT327="TN",BU327="TP",BU327="TN")),"YES","NO")</f>
        <v>YES</v>
      </c>
      <c r="BZ327" s="244" t="str">
        <f t="shared" ref="BZ327:BZ390" si="565">IF(AND(BJ327&gt;60,BY327="NO"),"YES","NO")</f>
        <v>NO</v>
      </c>
      <c r="CA327" s="244" t="str">
        <f t="shared" ref="CA327:CA390" si="566">IF(AND(BJ327&lt;&gt;"inf",BJ327&gt;60,BY327="NO"),"YES","NO")</f>
        <v>NO</v>
      </c>
      <c r="CB327" s="244" t="str">
        <f t="shared" ref="CB327:CB390" si="567">IF(AND(BJ327="inf",BY327="NO"),"YES","NO")</f>
        <v>NO</v>
      </c>
      <c r="CC327" s="244" t="str">
        <f t="shared" ref="CC327:CC390" si="568">IF(AND(BJ327&lt;=60,BY327="NO"),"YES","NO")</f>
        <v>NO</v>
      </c>
      <c r="CD327" s="244" t="str">
        <f t="shared" si="530"/>
        <v>NO</v>
      </c>
      <c r="CE327" s="1" t="str">
        <f t="shared" si="531"/>
        <v>NO</v>
      </c>
      <c r="CF327" s="1" t="str">
        <f t="shared" si="532"/>
        <v>NO</v>
      </c>
      <c r="CG327" s="1" t="str">
        <f t="shared" si="533"/>
        <v>NO</v>
      </c>
      <c r="CH327" s="1" t="str">
        <f t="shared" si="534"/>
        <v>NO</v>
      </c>
      <c r="CI327" s="244" t="str">
        <f t="shared" ref="CI327:CI390" si="569">IF(AND(OR(BS327="FN",BT327="FN",BU327="FN")),"YES","NO")</f>
        <v>NO</v>
      </c>
      <c r="CJ327" s="244" t="str">
        <f t="shared" ref="CJ327:CJ390" si="570">IF(AND(BJ327&gt;60,OR(BS327="FN",BT327="FN",BU327="FN")),"YES","NO")</f>
        <v>NO</v>
      </c>
      <c r="CK327" s="244" t="str">
        <f t="shared" ref="CK327:CK390" si="571">IF(AND(BJ327&lt;&gt;"inf",BJ327&gt;60,OR(BS327="FN",BT327="FN",BU327="FN")),"YES","NO")</f>
        <v>NO</v>
      </c>
      <c r="CL327" s="244" t="str">
        <f t="shared" ref="CL327:CL390" si="572">IF(AND(BJ327="inf",OR(BS327="FN",BT327="FN",BU327="FN")),"YES","NO")</f>
        <v>NO</v>
      </c>
      <c r="CM327" s="244" t="str">
        <f t="shared" ref="CM327:CM390" si="573">IF(AND(BJ327&lt;=60,OR(BS327="FN",BT327="FN",BU327="FN")),"YES","NO")</f>
        <v>NO</v>
      </c>
      <c r="CN327" s="244" t="str">
        <f t="shared" ref="CN327:CN390" si="574">IF(AND(OR(BS327="FP",BT327="FP",BU327="FP")),"YES","NO")</f>
        <v>NO</v>
      </c>
      <c r="CO327" s="244" t="str">
        <f t="shared" ref="CO327:CO390" si="575">IF(AND(BJ327&gt;60,OR(BS327="FP",BT327="FP",BU327="FP")),"YES","NO")</f>
        <v>NO</v>
      </c>
      <c r="CP327" s="244" t="str">
        <f t="shared" ref="CP327:CP390" si="576">IF(AND(BJ327&lt;&gt;"inf",BJ327&gt;60,OR(BS327="FP",BT327="FP",BU327="FP")),"YES","NO")</f>
        <v>NO</v>
      </c>
      <c r="CQ327" s="244" t="str">
        <f t="shared" ref="CQ327:CQ390" si="577">IF(AND(BJ327="inf",OR(BS327="FP",BT327="FP",BU327="FP")),"YES","NO")</f>
        <v>NO</v>
      </c>
      <c r="CR327" s="244" t="str">
        <f t="shared" ref="CR327:CR390" si="578">IF(AND(BJ327&lt;=60,OR(BS327="FP",BT327="FP",BU327="FP")),"YES","NO")</f>
        <v>NO</v>
      </c>
    </row>
    <row r="328" spans="1:96">
      <c r="A328" s="64"/>
      <c r="B328" s="15"/>
      <c r="C328" s="15"/>
      <c r="D328" s="15"/>
      <c r="E328" s="15"/>
      <c r="F328" s="15"/>
      <c r="G328" s="15"/>
      <c r="H328" s="65"/>
      <c r="I328" s="52" t="s">
        <v>14</v>
      </c>
      <c r="J328" s="54">
        <v>0.662432385475483</v>
      </c>
      <c r="K328" s="54">
        <v>0.237148367305303</v>
      </c>
      <c r="L328" s="54">
        <v>0.100419247219212</v>
      </c>
      <c r="M328" s="54">
        <v>0.62958754398599404</v>
      </c>
      <c r="N328" s="54">
        <v>2.9130812016525301E-2</v>
      </c>
      <c r="O328" s="54">
        <v>0.34128164399747901</v>
      </c>
      <c r="P328" s="54">
        <v>0.82357258910166597</v>
      </c>
      <c r="Q328" s="54">
        <v>0.13978849490371401</v>
      </c>
      <c r="R328" s="54">
        <v>3.6638915994618701E-2</v>
      </c>
      <c r="S328" s="54">
        <v>0.85916243824673999</v>
      </c>
      <c r="T328" s="54">
        <v>0.11153717017164599</v>
      </c>
      <c r="U328" s="54">
        <v>2.9300391581613901E-2</v>
      </c>
      <c r="V328" s="54">
        <v>5.6734317341903401E-2</v>
      </c>
      <c r="W328" s="54">
        <v>0.65254533349198096</v>
      </c>
      <c r="X328" s="54">
        <v>0.290720349166114</v>
      </c>
      <c r="Y328" s="54">
        <v>0.29469463053913902</v>
      </c>
      <c r="Z328" s="54">
        <v>0.31748741050514301</v>
      </c>
      <c r="AA328" s="54">
        <v>0.38781795895571702</v>
      </c>
      <c r="AB328" s="54">
        <v>0.90335074151064898</v>
      </c>
      <c r="AC328" s="54">
        <v>3.7551174377076502E-2</v>
      </c>
      <c r="AD328" s="54">
        <v>5.9098084112273602E-2</v>
      </c>
      <c r="AE328" s="54">
        <v>4.8114167864659E-3</v>
      </c>
      <c r="AF328" s="54">
        <v>0.69976090901299903</v>
      </c>
      <c r="AG328" s="317">
        <v>0.29542767420053401</v>
      </c>
      <c r="AH328" s="220">
        <v>0.72499999999999998</v>
      </c>
      <c r="AI328" s="220">
        <v>2.887</v>
      </c>
      <c r="AJ328" s="221">
        <v>5.5709999999999997</v>
      </c>
      <c r="AK328" s="210">
        <v>0.72499999999999998</v>
      </c>
      <c r="AL328" s="210">
        <v>2.8279999999999998</v>
      </c>
      <c r="AM328" s="210">
        <v>5.4160000000000004</v>
      </c>
      <c r="AN328" s="203"/>
      <c r="AO328" s="203"/>
      <c r="AP328" s="203"/>
      <c r="AQ328" s="203"/>
      <c r="AR328" s="203">
        <f t="shared" si="535"/>
        <v>0.45515454646600001</v>
      </c>
      <c r="AS328" s="203">
        <f t="shared" si="536"/>
        <v>0.55630000000000002</v>
      </c>
      <c r="AT328" s="203">
        <f t="shared" si="537"/>
        <v>0.67992222098599997</v>
      </c>
      <c r="AU328" s="203">
        <f t="shared" si="538"/>
        <v>1.6506818218499999</v>
      </c>
      <c r="AV328" s="203">
        <f t="shared" si="539"/>
        <v>2.0175000000000001</v>
      </c>
      <c r="AW328" s="203">
        <f t="shared" si="540"/>
        <v>2.4658333288500001</v>
      </c>
      <c r="AX328" s="203">
        <f t="shared" si="541"/>
        <v>4.146627281942</v>
      </c>
      <c r="AY328" s="203">
        <f t="shared" si="542"/>
        <v>5.0681000000000003</v>
      </c>
      <c r="AZ328" s="203">
        <f t="shared" si="543"/>
        <v>6.1943444331819997</v>
      </c>
      <c r="BB328" s="1" t="str">
        <f t="shared" si="544"/>
        <v>P</v>
      </c>
      <c r="BC328" s="1" t="str">
        <f t="shared" si="545"/>
        <v>P</v>
      </c>
      <c r="BD328" s="1" t="str">
        <f t="shared" si="546"/>
        <v>NA</v>
      </c>
      <c r="BE328" s="1" t="str">
        <f t="shared" si="547"/>
        <v>NO</v>
      </c>
      <c r="BF328" s="1" t="str">
        <f t="shared" si="548"/>
        <v>NO</v>
      </c>
      <c r="BG328" s="1" t="str">
        <f t="shared" si="549"/>
        <v>NO</v>
      </c>
      <c r="BH328" s="1" t="str">
        <f t="shared" si="550"/>
        <v>NO</v>
      </c>
      <c r="BJ328" s="1">
        <v>3</v>
      </c>
      <c r="BK328" s="1" t="str">
        <f t="shared" si="551"/>
        <v>P</v>
      </c>
      <c r="BL328" s="1" t="str">
        <f t="shared" si="552"/>
        <v>P</v>
      </c>
      <c r="BM328" s="1" t="str">
        <f t="shared" si="553"/>
        <v>NA</v>
      </c>
      <c r="BN328" s="1" t="str">
        <f t="shared" si="554"/>
        <v>NO</v>
      </c>
      <c r="BO328" s="1" t="str">
        <f t="shared" si="555"/>
        <v>NO</v>
      </c>
      <c r="BP328" s="1" t="str">
        <f t="shared" si="556"/>
        <v>NO</v>
      </c>
      <c r="BQ328" s="1" t="str">
        <f t="shared" si="557"/>
        <v>NO</v>
      </c>
      <c r="BS328" s="1" t="str">
        <f t="shared" si="558"/>
        <v>TN</v>
      </c>
      <c r="BT328" s="1" t="str">
        <f t="shared" si="559"/>
        <v>TN</v>
      </c>
      <c r="BU328" s="1" t="str">
        <f t="shared" si="560"/>
        <v>TN</v>
      </c>
      <c r="BV328" s="1" t="str">
        <f t="shared" si="561"/>
        <v>NO</v>
      </c>
      <c r="BW328" s="1" t="str">
        <f t="shared" si="562"/>
        <v>NO</v>
      </c>
      <c r="BX328" s="1" t="str">
        <f t="shared" si="563"/>
        <v>NO</v>
      </c>
      <c r="BY328" s="244" t="str">
        <f t="shared" si="564"/>
        <v>YES</v>
      </c>
      <c r="BZ328" s="244" t="str">
        <f t="shared" si="565"/>
        <v>NO</v>
      </c>
      <c r="CA328" s="244" t="str">
        <f t="shared" si="566"/>
        <v>NO</v>
      </c>
      <c r="CB328" s="244" t="str">
        <f t="shared" si="567"/>
        <v>NO</v>
      </c>
      <c r="CC328" s="244" t="str">
        <f t="shared" si="568"/>
        <v>NO</v>
      </c>
      <c r="CD328" s="244" t="str">
        <f t="shared" si="530"/>
        <v>NO</v>
      </c>
      <c r="CE328" s="1" t="str">
        <f t="shared" si="531"/>
        <v>NO</v>
      </c>
      <c r="CF328" s="1" t="str">
        <f t="shared" si="532"/>
        <v>NO</v>
      </c>
      <c r="CG328" s="1" t="str">
        <f t="shared" si="533"/>
        <v>NO</v>
      </c>
      <c r="CH328" s="1" t="str">
        <f t="shared" si="534"/>
        <v>NO</v>
      </c>
      <c r="CI328" s="244" t="str">
        <f t="shared" si="569"/>
        <v>NO</v>
      </c>
      <c r="CJ328" s="244" t="str">
        <f t="shared" si="570"/>
        <v>NO</v>
      </c>
      <c r="CK328" s="244" t="str">
        <f t="shared" si="571"/>
        <v>NO</v>
      </c>
      <c r="CL328" s="244" t="str">
        <f t="shared" si="572"/>
        <v>NO</v>
      </c>
      <c r="CM328" s="244" t="str">
        <f t="shared" si="573"/>
        <v>NO</v>
      </c>
      <c r="CN328" s="244" t="str">
        <f t="shared" si="574"/>
        <v>NO</v>
      </c>
      <c r="CO328" s="244" t="str">
        <f t="shared" si="575"/>
        <v>NO</v>
      </c>
      <c r="CP328" s="244" t="str">
        <f t="shared" si="576"/>
        <v>NO</v>
      </c>
      <c r="CQ328" s="244" t="str">
        <f t="shared" si="577"/>
        <v>NO</v>
      </c>
      <c r="CR328" s="244" t="str">
        <f t="shared" si="578"/>
        <v>NO</v>
      </c>
    </row>
    <row r="329" spans="1:96">
      <c r="A329" s="64"/>
      <c r="B329" s="15"/>
      <c r="C329" s="15"/>
      <c r="D329" s="15"/>
      <c r="E329" s="15"/>
      <c r="F329" s="15"/>
      <c r="G329" s="15"/>
      <c r="H329" s="65"/>
      <c r="I329" s="52" t="s">
        <v>15</v>
      </c>
      <c r="J329" s="54">
        <v>0.75144707459834503</v>
      </c>
      <c r="K329" s="54">
        <v>0.22424871499907401</v>
      </c>
      <c r="L329" s="54">
        <v>2.4304210402579698E-2</v>
      </c>
      <c r="M329" s="54">
        <v>0.22796040915781299</v>
      </c>
      <c r="N329" s="54">
        <v>0.75739985323063697</v>
      </c>
      <c r="O329" s="54">
        <v>1.4639737611548499E-2</v>
      </c>
      <c r="P329" s="54">
        <v>0.12378356623297899</v>
      </c>
      <c r="Q329" s="54">
        <v>5.5456723106799199E-3</v>
      </c>
      <c r="R329" s="54">
        <v>0.87067076145634104</v>
      </c>
      <c r="S329" s="54">
        <v>0.48945463714985199</v>
      </c>
      <c r="T329" s="54">
        <v>0.38927873054086698</v>
      </c>
      <c r="U329" s="54">
        <v>0.12126663230928</v>
      </c>
      <c r="V329" s="54">
        <v>0.90686083540053497</v>
      </c>
      <c r="W329" s="54">
        <v>5.9981275391431201E-2</v>
      </c>
      <c r="X329" s="54">
        <v>3.3157889208032899E-2</v>
      </c>
      <c r="Y329" s="54">
        <v>0.554290746954755</v>
      </c>
      <c r="Z329" s="54">
        <v>0.37568416377249497</v>
      </c>
      <c r="AA329" s="54">
        <v>7.0025089272749502E-2</v>
      </c>
      <c r="AB329" s="54">
        <v>0.433291824586651</v>
      </c>
      <c r="AC329" s="54">
        <v>0.34858834246619802</v>
      </c>
      <c r="AD329" s="54">
        <v>0.21811983294714901</v>
      </c>
      <c r="AE329" s="54">
        <v>0.12651076801254599</v>
      </c>
      <c r="AF329" s="54">
        <v>0.76879763704461102</v>
      </c>
      <c r="AG329" s="317">
        <v>0.104691594942842</v>
      </c>
      <c r="AH329" s="220">
        <v>1.538</v>
      </c>
      <c r="AI329" s="220">
        <v>2.0670000000000002</v>
      </c>
      <c r="AJ329" s="221">
        <v>5.4580000000000002</v>
      </c>
      <c r="AK329" s="210">
        <v>1.5569999999999999</v>
      </c>
      <c r="AL329" s="210">
        <v>2.1379999999999999</v>
      </c>
      <c r="AM329" s="210">
        <v>5.5010000000000003</v>
      </c>
      <c r="AN329" s="203"/>
      <c r="AO329" s="203"/>
      <c r="AP329" s="203"/>
      <c r="AQ329" s="203"/>
      <c r="AR329" s="203">
        <f t="shared" si="535"/>
        <v>0.45515454646600001</v>
      </c>
      <c r="AS329" s="203">
        <f t="shared" si="536"/>
        <v>0.55630000000000002</v>
      </c>
      <c r="AT329" s="203">
        <f t="shared" si="537"/>
        <v>0.67992222098599997</v>
      </c>
      <c r="AU329" s="203">
        <f t="shared" si="538"/>
        <v>1.6506818218499999</v>
      </c>
      <c r="AV329" s="203">
        <f t="shared" si="539"/>
        <v>2.0175000000000001</v>
      </c>
      <c r="AW329" s="203">
        <f t="shared" si="540"/>
        <v>2.4658333288500001</v>
      </c>
      <c r="AX329" s="203">
        <f t="shared" si="541"/>
        <v>4.146627281942</v>
      </c>
      <c r="AY329" s="203">
        <f t="shared" si="542"/>
        <v>5.0681000000000003</v>
      </c>
      <c r="AZ329" s="203">
        <f t="shared" si="543"/>
        <v>6.1943444331819997</v>
      </c>
      <c r="BB329" s="1" t="str">
        <f t="shared" si="544"/>
        <v>P</v>
      </c>
      <c r="BC329" s="1" t="str">
        <f t="shared" si="545"/>
        <v>NA</v>
      </c>
      <c r="BD329" s="1" t="str">
        <f t="shared" si="546"/>
        <v>NA</v>
      </c>
      <c r="BE329" s="1" t="str">
        <f t="shared" si="547"/>
        <v>NO</v>
      </c>
      <c r="BF329" s="1" t="str">
        <f t="shared" si="548"/>
        <v>NO</v>
      </c>
      <c r="BG329" s="1" t="str">
        <f t="shared" si="549"/>
        <v>NO</v>
      </c>
      <c r="BH329" s="1" t="str">
        <f t="shared" si="550"/>
        <v>NO</v>
      </c>
      <c r="BJ329" s="1">
        <v>5</v>
      </c>
      <c r="BK329" s="1" t="str">
        <f t="shared" si="551"/>
        <v>P</v>
      </c>
      <c r="BL329" s="1" t="str">
        <f t="shared" si="552"/>
        <v>NA</v>
      </c>
      <c r="BM329" s="1" t="str">
        <f t="shared" si="553"/>
        <v>NA</v>
      </c>
      <c r="BN329" s="1" t="str">
        <f t="shared" si="554"/>
        <v>NO</v>
      </c>
      <c r="BO329" s="1" t="str">
        <f t="shared" si="555"/>
        <v>NO</v>
      </c>
      <c r="BP329" s="1" t="str">
        <f t="shared" si="556"/>
        <v>NO</v>
      </c>
      <c r="BQ329" s="1" t="str">
        <f t="shared" si="557"/>
        <v>NO</v>
      </c>
      <c r="BS329" s="1" t="str">
        <f t="shared" si="558"/>
        <v>TN</v>
      </c>
      <c r="BT329" s="1" t="str">
        <f t="shared" si="559"/>
        <v>TN</v>
      </c>
      <c r="BU329" s="1" t="str">
        <f t="shared" si="560"/>
        <v>TN</v>
      </c>
      <c r="BV329" s="1" t="str">
        <f t="shared" si="561"/>
        <v>NO</v>
      </c>
      <c r="BW329" s="1" t="str">
        <f t="shared" si="562"/>
        <v>NO</v>
      </c>
      <c r="BX329" s="1" t="str">
        <f t="shared" si="563"/>
        <v>NO</v>
      </c>
      <c r="BY329" s="244" t="str">
        <f t="shared" si="564"/>
        <v>YES</v>
      </c>
      <c r="BZ329" s="244" t="str">
        <f t="shared" si="565"/>
        <v>NO</v>
      </c>
      <c r="CA329" s="244" t="str">
        <f t="shared" si="566"/>
        <v>NO</v>
      </c>
      <c r="CB329" s="244" t="str">
        <f t="shared" si="567"/>
        <v>NO</v>
      </c>
      <c r="CC329" s="244" t="str">
        <f t="shared" si="568"/>
        <v>NO</v>
      </c>
      <c r="CD329" s="244" t="str">
        <f t="shared" si="530"/>
        <v>NO</v>
      </c>
      <c r="CE329" s="1" t="str">
        <f t="shared" si="531"/>
        <v>NO</v>
      </c>
      <c r="CF329" s="1" t="str">
        <f t="shared" si="532"/>
        <v>NO</v>
      </c>
      <c r="CG329" s="1" t="str">
        <f t="shared" si="533"/>
        <v>NO</v>
      </c>
      <c r="CH329" s="1" t="str">
        <f t="shared" si="534"/>
        <v>NO</v>
      </c>
      <c r="CI329" s="244" t="str">
        <f t="shared" si="569"/>
        <v>NO</v>
      </c>
      <c r="CJ329" s="244" t="str">
        <f t="shared" si="570"/>
        <v>NO</v>
      </c>
      <c r="CK329" s="244" t="str">
        <f t="shared" si="571"/>
        <v>NO</v>
      </c>
      <c r="CL329" s="244" t="str">
        <f t="shared" si="572"/>
        <v>NO</v>
      </c>
      <c r="CM329" s="244" t="str">
        <f t="shared" si="573"/>
        <v>NO</v>
      </c>
      <c r="CN329" s="244" t="str">
        <f t="shared" si="574"/>
        <v>NO</v>
      </c>
      <c r="CO329" s="244" t="str">
        <f t="shared" si="575"/>
        <v>NO</v>
      </c>
      <c r="CP329" s="244" t="str">
        <f t="shared" si="576"/>
        <v>NO</v>
      </c>
      <c r="CQ329" s="244" t="str">
        <f t="shared" si="577"/>
        <v>NO</v>
      </c>
      <c r="CR329" s="244" t="str">
        <f t="shared" si="578"/>
        <v>NO</v>
      </c>
    </row>
    <row r="330" spans="1:96">
      <c r="A330" s="64"/>
      <c r="B330" s="15"/>
      <c r="C330" s="15"/>
      <c r="D330" s="15"/>
      <c r="E330" s="15"/>
      <c r="F330" s="15"/>
      <c r="G330" s="15"/>
      <c r="H330" s="65"/>
      <c r="I330" s="52" t="s">
        <v>16</v>
      </c>
      <c r="J330" s="54">
        <v>0.99098328514499001</v>
      </c>
      <c r="K330" s="54">
        <v>2.029003208736E-3</v>
      </c>
      <c r="L330" s="54">
        <v>6.9877116462735396E-3</v>
      </c>
      <c r="M330" s="54">
        <v>0.15838422321399601</v>
      </c>
      <c r="N330" s="54">
        <v>4.6912000547119401E-2</v>
      </c>
      <c r="O330" s="54">
        <v>0.794703776238884</v>
      </c>
      <c r="P330" s="54">
        <v>0.68227661949745</v>
      </c>
      <c r="Q330" s="54">
        <v>0.15180246543536299</v>
      </c>
      <c r="R330" s="54">
        <v>0.16592091506718601</v>
      </c>
      <c r="S330" s="54">
        <v>0.94419316476322901</v>
      </c>
      <c r="T330" s="54">
        <v>4.8017141103067998E-2</v>
      </c>
      <c r="U330" s="54">
        <v>7.7896941337019998E-3</v>
      </c>
      <c r="V330" s="54">
        <v>0.82826721544438697</v>
      </c>
      <c r="W330" s="54">
        <v>4.5446035648545297E-2</v>
      </c>
      <c r="X330" s="54">
        <v>0.12628674890706701</v>
      </c>
      <c r="Y330" s="54">
        <v>0.47424872897977499</v>
      </c>
      <c r="Z330" s="54">
        <v>0.20109107887750199</v>
      </c>
      <c r="AA330" s="54">
        <v>0.32466019214272201</v>
      </c>
      <c r="AB330" s="54">
        <v>0.747725821956715</v>
      </c>
      <c r="AC330" s="54">
        <v>7.7516626446805903E-2</v>
      </c>
      <c r="AD330" s="54">
        <v>0.17475755159647799</v>
      </c>
      <c r="AE330" s="54">
        <v>0.93218689997693605</v>
      </c>
      <c r="AF330" s="54">
        <v>6.7801902336921294E-2</v>
      </c>
      <c r="AG330" s="317">
        <v>1.11976861417728E-5</v>
      </c>
      <c r="AH330" s="220">
        <v>0.76900000000000002</v>
      </c>
      <c r="AI330" s="220">
        <v>2.5099999999999998</v>
      </c>
      <c r="AJ330" s="221">
        <v>5.3230000000000004</v>
      </c>
      <c r="AK330" s="210">
        <v>0.76600000000000001</v>
      </c>
      <c r="AL330" s="210">
        <v>2.4649999999999999</v>
      </c>
      <c r="AM330" s="210">
        <v>5.2830000000000004</v>
      </c>
      <c r="AN330" s="203"/>
      <c r="AO330" s="203"/>
      <c r="AP330" s="203"/>
      <c r="AQ330" s="203"/>
      <c r="AR330" s="203">
        <f t="shared" si="535"/>
        <v>0.45515454646600001</v>
      </c>
      <c r="AS330" s="203">
        <f t="shared" si="536"/>
        <v>0.55630000000000002</v>
      </c>
      <c r="AT330" s="203">
        <f t="shared" si="537"/>
        <v>0.67992222098599997</v>
      </c>
      <c r="AU330" s="203">
        <f t="shared" si="538"/>
        <v>1.6506818218499999</v>
      </c>
      <c r="AV330" s="203">
        <f t="shared" si="539"/>
        <v>2.0175000000000001</v>
      </c>
      <c r="AW330" s="203">
        <f t="shared" si="540"/>
        <v>2.4658333288500001</v>
      </c>
      <c r="AX330" s="203">
        <f t="shared" si="541"/>
        <v>4.146627281942</v>
      </c>
      <c r="AY330" s="203">
        <f t="shared" si="542"/>
        <v>5.0681000000000003</v>
      </c>
      <c r="AZ330" s="203">
        <f t="shared" si="543"/>
        <v>6.1943444331819997</v>
      </c>
      <c r="BB330" s="1" t="str">
        <f t="shared" si="544"/>
        <v>P</v>
      </c>
      <c r="BC330" s="1" t="str">
        <f t="shared" si="545"/>
        <v>P</v>
      </c>
      <c r="BD330" s="1" t="str">
        <f t="shared" si="546"/>
        <v>NA</v>
      </c>
      <c r="BE330" s="1" t="str">
        <f t="shared" si="547"/>
        <v>NO</v>
      </c>
      <c r="BF330" s="1" t="str">
        <f t="shared" si="548"/>
        <v>NO</v>
      </c>
      <c r="BG330" s="1" t="str">
        <f t="shared" si="549"/>
        <v>NO</v>
      </c>
      <c r="BH330" s="1" t="str">
        <f t="shared" si="550"/>
        <v>NO</v>
      </c>
      <c r="BJ330" s="1">
        <v>62</v>
      </c>
      <c r="BK330" s="1" t="str">
        <f t="shared" si="551"/>
        <v>P</v>
      </c>
      <c r="BL330" s="1" t="str">
        <f t="shared" si="552"/>
        <v>NA</v>
      </c>
      <c r="BM330" s="1" t="str">
        <f t="shared" si="553"/>
        <v>NA</v>
      </c>
      <c r="BN330" s="1" t="str">
        <f t="shared" si="554"/>
        <v>NO</v>
      </c>
      <c r="BO330" s="1" t="str">
        <f t="shared" si="555"/>
        <v>NO</v>
      </c>
      <c r="BP330" s="1" t="str">
        <f t="shared" si="556"/>
        <v>NO</v>
      </c>
      <c r="BQ330" s="1" t="str">
        <f t="shared" si="557"/>
        <v>NO</v>
      </c>
      <c r="BS330" s="1" t="str">
        <f t="shared" si="558"/>
        <v>TN</v>
      </c>
      <c r="BT330" s="1" t="str">
        <f t="shared" si="559"/>
        <v>TN</v>
      </c>
      <c r="BU330" s="1" t="str">
        <f t="shared" si="560"/>
        <v>TN</v>
      </c>
      <c r="BV330" s="1" t="str">
        <f t="shared" si="561"/>
        <v>NO</v>
      </c>
      <c r="BW330" s="1" t="str">
        <f t="shared" si="562"/>
        <v>NO</v>
      </c>
      <c r="BX330" s="1" t="str">
        <f t="shared" si="563"/>
        <v>NO</v>
      </c>
      <c r="BY330" s="244" t="str">
        <f t="shared" si="564"/>
        <v>YES</v>
      </c>
      <c r="BZ330" s="244" t="str">
        <f t="shared" si="565"/>
        <v>NO</v>
      </c>
      <c r="CA330" s="244" t="str">
        <f t="shared" si="566"/>
        <v>NO</v>
      </c>
      <c r="CB330" s="244" t="str">
        <f t="shared" si="567"/>
        <v>NO</v>
      </c>
      <c r="CC330" s="244" t="str">
        <f t="shared" si="568"/>
        <v>NO</v>
      </c>
      <c r="CD330" s="244" t="str">
        <f t="shared" si="530"/>
        <v>NO</v>
      </c>
      <c r="CE330" s="1" t="str">
        <f t="shared" si="531"/>
        <v>NO</v>
      </c>
      <c r="CF330" s="1" t="str">
        <f t="shared" si="532"/>
        <v>NO</v>
      </c>
      <c r="CG330" s="1" t="str">
        <f t="shared" si="533"/>
        <v>NO</v>
      </c>
      <c r="CH330" s="1" t="str">
        <f t="shared" si="534"/>
        <v>NO</v>
      </c>
      <c r="CI330" s="244" t="str">
        <f t="shared" si="569"/>
        <v>NO</v>
      </c>
      <c r="CJ330" s="244" t="str">
        <f t="shared" si="570"/>
        <v>NO</v>
      </c>
      <c r="CK330" s="244" t="str">
        <f t="shared" si="571"/>
        <v>NO</v>
      </c>
      <c r="CL330" s="244" t="str">
        <f t="shared" si="572"/>
        <v>NO</v>
      </c>
      <c r="CM330" s="244" t="str">
        <f t="shared" si="573"/>
        <v>NO</v>
      </c>
      <c r="CN330" s="244" t="str">
        <f t="shared" si="574"/>
        <v>NO</v>
      </c>
      <c r="CO330" s="244" t="str">
        <f t="shared" si="575"/>
        <v>NO</v>
      </c>
      <c r="CP330" s="244" t="str">
        <f t="shared" si="576"/>
        <v>NO</v>
      </c>
      <c r="CQ330" s="244" t="str">
        <f t="shared" si="577"/>
        <v>NO</v>
      </c>
      <c r="CR330" s="244" t="str">
        <f t="shared" si="578"/>
        <v>NO</v>
      </c>
    </row>
    <row r="331" spans="1:96">
      <c r="A331" s="64"/>
      <c r="B331" s="15"/>
      <c r="C331" s="15"/>
      <c r="D331" s="15"/>
      <c r="E331" s="15"/>
      <c r="F331" s="15"/>
      <c r="G331" s="15"/>
      <c r="H331" s="65"/>
      <c r="I331" s="52" t="s">
        <v>17</v>
      </c>
      <c r="J331" s="54">
        <v>0.80606657745199595</v>
      </c>
      <c r="K331" s="54">
        <v>7.5071112871940002E-2</v>
      </c>
      <c r="L331" s="54">
        <v>0.118862309676063</v>
      </c>
      <c r="M331" s="54">
        <v>0.24986756902445201</v>
      </c>
      <c r="N331" s="54">
        <v>0.269340307890376</v>
      </c>
      <c r="O331" s="54">
        <v>0.480792123085171</v>
      </c>
      <c r="P331" s="54">
        <v>0.10638141733230801</v>
      </c>
      <c r="Q331" s="54">
        <v>0.67671940183183199</v>
      </c>
      <c r="R331" s="54">
        <v>0.21689918083585899</v>
      </c>
      <c r="S331" s="54">
        <v>0.77311756599342096</v>
      </c>
      <c r="T331" s="54">
        <v>7.1814108253878406E-2</v>
      </c>
      <c r="U331" s="54">
        <v>0.15506832575269999</v>
      </c>
      <c r="V331" s="54">
        <v>0.90171452506111305</v>
      </c>
      <c r="W331" s="54">
        <v>9.8107665352937898E-2</v>
      </c>
      <c r="X331" s="54">
        <v>1.77809585948152E-4</v>
      </c>
      <c r="Y331" s="54">
        <v>0.504454743081727</v>
      </c>
      <c r="Z331" s="54">
        <v>0.44734442409007202</v>
      </c>
      <c r="AA331" s="54">
        <v>4.82008328282005E-2</v>
      </c>
      <c r="AB331" s="54">
        <v>0.71169085302978097</v>
      </c>
      <c r="AC331" s="54">
        <v>0.137041601976401</v>
      </c>
      <c r="AD331" s="54">
        <v>0.15126754499381601</v>
      </c>
      <c r="AE331" s="54">
        <v>0.10114313763006801</v>
      </c>
      <c r="AF331" s="54">
        <v>0.71699813390409295</v>
      </c>
      <c r="AG331" s="317">
        <v>0.181858728465838</v>
      </c>
      <c r="AH331" s="220">
        <v>1.056</v>
      </c>
      <c r="AI331" s="220">
        <v>2.1640000000000001</v>
      </c>
      <c r="AJ331" s="221">
        <v>5.5510000000000002</v>
      </c>
      <c r="AK331" s="210">
        <v>1.056</v>
      </c>
      <c r="AL331" s="210">
        <v>2.1659999999999999</v>
      </c>
      <c r="AM331" s="210">
        <v>5.5730000000000004</v>
      </c>
      <c r="AN331" s="203"/>
      <c r="AO331" s="203"/>
      <c r="AP331" s="203"/>
      <c r="AQ331" s="203"/>
      <c r="AR331" s="203">
        <f t="shared" si="535"/>
        <v>0.45515454646600001</v>
      </c>
      <c r="AS331" s="203">
        <f t="shared" si="536"/>
        <v>0.55630000000000002</v>
      </c>
      <c r="AT331" s="203">
        <f t="shared" si="537"/>
        <v>0.67992222098599997</v>
      </c>
      <c r="AU331" s="203">
        <f t="shared" si="538"/>
        <v>1.6506818218499999</v>
      </c>
      <c r="AV331" s="203">
        <f t="shared" si="539"/>
        <v>2.0175000000000001</v>
      </c>
      <c r="AW331" s="203">
        <f t="shared" si="540"/>
        <v>2.4658333288500001</v>
      </c>
      <c r="AX331" s="203">
        <f t="shared" si="541"/>
        <v>4.146627281942</v>
      </c>
      <c r="AY331" s="203">
        <f t="shared" si="542"/>
        <v>5.0681000000000003</v>
      </c>
      <c r="AZ331" s="203">
        <f t="shared" si="543"/>
        <v>6.1943444331819997</v>
      </c>
      <c r="BB331" s="1" t="str">
        <f t="shared" si="544"/>
        <v>P</v>
      </c>
      <c r="BC331" s="1" t="str">
        <f t="shared" si="545"/>
        <v>NA</v>
      </c>
      <c r="BD331" s="1" t="str">
        <f t="shared" si="546"/>
        <v>NA</v>
      </c>
      <c r="BE331" s="1" t="str">
        <f t="shared" si="547"/>
        <v>NO</v>
      </c>
      <c r="BF331" s="1" t="str">
        <f t="shared" si="548"/>
        <v>NO</v>
      </c>
      <c r="BG331" s="1" t="str">
        <f t="shared" si="549"/>
        <v>NO</v>
      </c>
      <c r="BH331" s="1" t="str">
        <f t="shared" si="550"/>
        <v>NO</v>
      </c>
      <c r="BJ331" s="1">
        <v>316</v>
      </c>
      <c r="BK331" s="1" t="str">
        <f t="shared" si="551"/>
        <v>P</v>
      </c>
      <c r="BL331" s="1" t="str">
        <f t="shared" si="552"/>
        <v>NA</v>
      </c>
      <c r="BM331" s="1" t="str">
        <f t="shared" si="553"/>
        <v>NA</v>
      </c>
      <c r="BN331" s="1" t="str">
        <f t="shared" si="554"/>
        <v>NO</v>
      </c>
      <c r="BO331" s="1" t="str">
        <f t="shared" si="555"/>
        <v>NO</v>
      </c>
      <c r="BP331" s="1" t="str">
        <f t="shared" si="556"/>
        <v>NO</v>
      </c>
      <c r="BQ331" s="1" t="str">
        <f t="shared" si="557"/>
        <v>NO</v>
      </c>
      <c r="BS331" s="1" t="str">
        <f t="shared" si="558"/>
        <v>TN</v>
      </c>
      <c r="BT331" s="1" t="str">
        <f t="shared" si="559"/>
        <v>TN</v>
      </c>
      <c r="BU331" s="1" t="str">
        <f t="shared" si="560"/>
        <v>TN</v>
      </c>
      <c r="BV331" s="1" t="str">
        <f t="shared" si="561"/>
        <v>NO</v>
      </c>
      <c r="BW331" s="1" t="str">
        <f t="shared" si="562"/>
        <v>NO</v>
      </c>
      <c r="BX331" s="1" t="str">
        <f t="shared" si="563"/>
        <v>NO</v>
      </c>
      <c r="BY331" s="244" t="str">
        <f t="shared" si="564"/>
        <v>YES</v>
      </c>
      <c r="BZ331" s="244" t="str">
        <f t="shared" si="565"/>
        <v>NO</v>
      </c>
      <c r="CA331" s="244" t="str">
        <f t="shared" si="566"/>
        <v>NO</v>
      </c>
      <c r="CB331" s="244" t="str">
        <f t="shared" si="567"/>
        <v>NO</v>
      </c>
      <c r="CC331" s="244" t="str">
        <f t="shared" si="568"/>
        <v>NO</v>
      </c>
      <c r="CD331" s="244" t="str">
        <f t="shared" si="530"/>
        <v>NO</v>
      </c>
      <c r="CE331" s="1" t="str">
        <f t="shared" si="531"/>
        <v>NO</v>
      </c>
      <c r="CF331" s="1" t="str">
        <f t="shared" si="532"/>
        <v>NO</v>
      </c>
      <c r="CG331" s="1" t="str">
        <f t="shared" si="533"/>
        <v>NO</v>
      </c>
      <c r="CH331" s="1" t="str">
        <f t="shared" si="534"/>
        <v>NO</v>
      </c>
      <c r="CI331" s="244" t="str">
        <f t="shared" si="569"/>
        <v>NO</v>
      </c>
      <c r="CJ331" s="244" t="str">
        <f t="shared" si="570"/>
        <v>NO</v>
      </c>
      <c r="CK331" s="244" t="str">
        <f t="shared" si="571"/>
        <v>NO</v>
      </c>
      <c r="CL331" s="244" t="str">
        <f t="shared" si="572"/>
        <v>NO</v>
      </c>
      <c r="CM331" s="244" t="str">
        <f t="shared" si="573"/>
        <v>NO</v>
      </c>
      <c r="CN331" s="244" t="str">
        <f t="shared" si="574"/>
        <v>NO</v>
      </c>
      <c r="CO331" s="244" t="str">
        <f t="shared" si="575"/>
        <v>NO</v>
      </c>
      <c r="CP331" s="244" t="str">
        <f t="shared" si="576"/>
        <v>NO</v>
      </c>
      <c r="CQ331" s="244" t="str">
        <f t="shared" si="577"/>
        <v>NO</v>
      </c>
      <c r="CR331" s="244" t="str">
        <f t="shared" si="578"/>
        <v>NO</v>
      </c>
    </row>
    <row r="332" spans="1:96">
      <c r="A332" s="64"/>
      <c r="B332" s="15"/>
      <c r="C332" s="15"/>
      <c r="D332" s="15"/>
      <c r="E332" s="15"/>
      <c r="F332" s="15"/>
      <c r="G332" s="15"/>
      <c r="H332" s="65"/>
      <c r="I332" s="52" t="s">
        <v>18</v>
      </c>
      <c r="J332" s="54">
        <v>0.90924521206769604</v>
      </c>
      <c r="K332" s="54">
        <v>3.6148723660309398E-2</v>
      </c>
      <c r="L332" s="54">
        <v>5.4606064271994402E-2</v>
      </c>
      <c r="M332" s="54">
        <v>4.6128982225511803E-2</v>
      </c>
      <c r="N332" s="54">
        <v>0.82186730771813199</v>
      </c>
      <c r="O332" s="54">
        <v>0.132003710056355</v>
      </c>
      <c r="P332" s="54">
        <v>0.980438861100004</v>
      </c>
      <c r="Q332" s="54">
        <v>4.2688789626020799E-3</v>
      </c>
      <c r="R332" s="54">
        <v>1.52922599373935E-2</v>
      </c>
      <c r="S332" s="54">
        <v>0.99981932978905796</v>
      </c>
      <c r="T332" s="54">
        <v>9.79739438009552E-5</v>
      </c>
      <c r="U332" s="54">
        <v>8.26962671407471E-5</v>
      </c>
      <c r="V332" s="54">
        <v>0.65850263108132501</v>
      </c>
      <c r="W332" s="54">
        <v>0.123493984424403</v>
      </c>
      <c r="X332" s="54">
        <v>0.21800338449427101</v>
      </c>
      <c r="Y332" s="54">
        <v>0.21275192781770699</v>
      </c>
      <c r="Z332" s="54">
        <v>5.2049823831690503E-2</v>
      </c>
      <c r="AA332" s="54">
        <v>0.73519824835060099</v>
      </c>
      <c r="AB332" s="54">
        <v>0.260843012540727</v>
      </c>
      <c r="AC332" s="54">
        <v>0.537614648925828</v>
      </c>
      <c r="AD332" s="54">
        <v>0.201542338533443</v>
      </c>
      <c r="AE332" s="54">
        <v>0.76980145083011098</v>
      </c>
      <c r="AF332" s="54">
        <v>0.15122448212713799</v>
      </c>
      <c r="AG332" s="317">
        <v>7.8974067042750104E-2</v>
      </c>
      <c r="AH332" s="220">
        <v>0.55500000000000005</v>
      </c>
      <c r="AI332" s="220">
        <v>3.0270000000000001</v>
      </c>
      <c r="AJ332" s="221">
        <v>5.39</v>
      </c>
      <c r="AK332" s="210">
        <v>0.55000000000000004</v>
      </c>
      <c r="AL332" s="210">
        <v>3.0369999999999999</v>
      </c>
      <c r="AM332" s="210">
        <v>5.4249999999999998</v>
      </c>
      <c r="AN332" s="203"/>
      <c r="AO332" s="203"/>
      <c r="AP332" s="203"/>
      <c r="AQ332" s="203"/>
      <c r="AR332" s="203">
        <f t="shared" si="535"/>
        <v>0.45515454646600001</v>
      </c>
      <c r="AS332" s="203">
        <f t="shared" si="536"/>
        <v>0.55630000000000002</v>
      </c>
      <c r="AT332" s="203">
        <f t="shared" si="537"/>
        <v>0.67992222098599997</v>
      </c>
      <c r="AU332" s="203">
        <f t="shared" si="538"/>
        <v>1.6506818218499999</v>
      </c>
      <c r="AV332" s="203">
        <f t="shared" si="539"/>
        <v>2.0175000000000001</v>
      </c>
      <c r="AW332" s="203">
        <f t="shared" si="540"/>
        <v>2.4658333288500001</v>
      </c>
      <c r="AX332" s="203">
        <f t="shared" si="541"/>
        <v>4.146627281942</v>
      </c>
      <c r="AY332" s="203">
        <f t="shared" si="542"/>
        <v>5.0681000000000003</v>
      </c>
      <c r="AZ332" s="203">
        <f t="shared" si="543"/>
        <v>6.1943444331819997</v>
      </c>
      <c r="BB332" s="1" t="str">
        <f t="shared" si="544"/>
        <v>NP</v>
      </c>
      <c r="BC332" s="1" t="str">
        <f t="shared" si="545"/>
        <v>P</v>
      </c>
      <c r="BD332" s="1" t="str">
        <f t="shared" si="546"/>
        <v>NA</v>
      </c>
      <c r="BE332" s="1" t="str">
        <f t="shared" si="547"/>
        <v>NO</v>
      </c>
      <c r="BF332" s="1" t="str">
        <f t="shared" si="548"/>
        <v>NO</v>
      </c>
      <c r="BG332" s="1" t="str">
        <f t="shared" si="549"/>
        <v>NO</v>
      </c>
      <c r="BH332" s="1" t="str">
        <f t="shared" si="550"/>
        <v>NO</v>
      </c>
      <c r="BJ332" s="1">
        <v>15</v>
      </c>
      <c r="BK332" s="1" t="str">
        <f t="shared" si="551"/>
        <v>NP</v>
      </c>
      <c r="BL332" s="1" t="str">
        <f t="shared" si="552"/>
        <v>P</v>
      </c>
      <c r="BM332" s="1" t="str">
        <f t="shared" si="553"/>
        <v>NA</v>
      </c>
      <c r="BN332" s="1" t="str">
        <f t="shared" si="554"/>
        <v>NO</v>
      </c>
      <c r="BO332" s="1" t="str">
        <f t="shared" si="555"/>
        <v>NO</v>
      </c>
      <c r="BP332" s="1" t="str">
        <f t="shared" si="556"/>
        <v>NO</v>
      </c>
      <c r="BQ332" s="1" t="str">
        <f t="shared" si="557"/>
        <v>NO</v>
      </c>
      <c r="BS332" s="1" t="str">
        <f t="shared" si="558"/>
        <v>TP</v>
      </c>
      <c r="BT332" s="1" t="str">
        <f t="shared" si="559"/>
        <v>TN</v>
      </c>
      <c r="BU332" s="1" t="str">
        <f t="shared" si="560"/>
        <v>TN</v>
      </c>
      <c r="BV332" s="1" t="str">
        <f t="shared" si="561"/>
        <v>NO</v>
      </c>
      <c r="BW332" s="1" t="str">
        <f t="shared" si="562"/>
        <v>NO</v>
      </c>
      <c r="BX332" s="1" t="str">
        <f t="shared" si="563"/>
        <v>YES</v>
      </c>
      <c r="BY332" s="244" t="str">
        <f t="shared" si="564"/>
        <v>YES</v>
      </c>
      <c r="BZ332" s="244" t="str">
        <f t="shared" si="565"/>
        <v>NO</v>
      </c>
      <c r="CA332" s="244" t="str">
        <f t="shared" si="566"/>
        <v>NO</v>
      </c>
      <c r="CB332" s="244" t="str">
        <f t="shared" si="567"/>
        <v>NO</v>
      </c>
      <c r="CC332" s="244" t="str">
        <f t="shared" si="568"/>
        <v>NO</v>
      </c>
      <c r="CD332" s="244" t="str">
        <f t="shared" si="530"/>
        <v>NO</v>
      </c>
      <c r="CE332" s="1" t="str">
        <f t="shared" si="531"/>
        <v>NO</v>
      </c>
      <c r="CF332" s="1" t="str">
        <f t="shared" si="532"/>
        <v>NO</v>
      </c>
      <c r="CG332" s="1" t="str">
        <f t="shared" si="533"/>
        <v>NO</v>
      </c>
      <c r="CH332" s="1" t="str">
        <f t="shared" si="534"/>
        <v>NO</v>
      </c>
      <c r="CI332" s="244" t="str">
        <f t="shared" si="569"/>
        <v>NO</v>
      </c>
      <c r="CJ332" s="244" t="str">
        <f t="shared" si="570"/>
        <v>NO</v>
      </c>
      <c r="CK332" s="244" t="str">
        <f t="shared" si="571"/>
        <v>NO</v>
      </c>
      <c r="CL332" s="244" t="str">
        <f t="shared" si="572"/>
        <v>NO</v>
      </c>
      <c r="CM332" s="244" t="str">
        <f t="shared" si="573"/>
        <v>NO</v>
      </c>
      <c r="CN332" s="244" t="str">
        <f t="shared" si="574"/>
        <v>NO</v>
      </c>
      <c r="CO332" s="244" t="str">
        <f t="shared" si="575"/>
        <v>NO</v>
      </c>
      <c r="CP332" s="244" t="str">
        <f t="shared" si="576"/>
        <v>NO</v>
      </c>
      <c r="CQ332" s="244" t="str">
        <f t="shared" si="577"/>
        <v>NO</v>
      </c>
      <c r="CR332" s="244" t="str">
        <f t="shared" si="578"/>
        <v>NO</v>
      </c>
    </row>
    <row r="333" spans="1:96">
      <c r="A333" s="64"/>
      <c r="B333" s="15"/>
      <c r="C333" s="15"/>
      <c r="D333" s="15"/>
      <c r="E333" s="15"/>
      <c r="F333" s="15"/>
      <c r="G333" s="15"/>
      <c r="H333" s="65"/>
      <c r="I333" s="52" t="s">
        <v>19</v>
      </c>
      <c r="J333" s="54">
        <v>0.95466783419983903</v>
      </c>
      <c r="K333" s="54">
        <v>2.7585038940319401E-2</v>
      </c>
      <c r="L333" s="54">
        <v>1.7747126859840499E-2</v>
      </c>
      <c r="M333" s="54">
        <v>6.6056035146080605E-2</v>
      </c>
      <c r="N333" s="54">
        <v>0.83423740509845501</v>
      </c>
      <c r="O333" s="54">
        <v>9.9706559755463595E-2</v>
      </c>
      <c r="P333" s="54">
        <v>0.42866596441974197</v>
      </c>
      <c r="Q333" s="54">
        <v>0.43665586890682401</v>
      </c>
      <c r="R333" s="54">
        <v>0.13467816667343299</v>
      </c>
      <c r="S333" s="54">
        <v>0.74948630655134096</v>
      </c>
      <c r="T333" s="54">
        <v>5.6988929135699903E-2</v>
      </c>
      <c r="U333" s="54">
        <v>0.19352476431295801</v>
      </c>
      <c r="V333" s="54">
        <v>0.76692542493767901</v>
      </c>
      <c r="W333" s="54">
        <v>9.2298320459133595E-2</v>
      </c>
      <c r="X333" s="54">
        <v>0.14077625460318699</v>
      </c>
      <c r="Y333" s="54">
        <v>0.957286413718066</v>
      </c>
      <c r="Z333" s="54">
        <v>3.9602062483236999E-2</v>
      </c>
      <c r="AA333" s="54">
        <v>3.1115237986961601E-3</v>
      </c>
      <c r="AB333" s="54">
        <v>0.89012134507044804</v>
      </c>
      <c r="AC333" s="54">
        <v>7.2211696082242705E-2</v>
      </c>
      <c r="AD333" s="54">
        <v>3.7666958847309001E-2</v>
      </c>
      <c r="AE333" s="54">
        <v>0.94977688059144805</v>
      </c>
      <c r="AF333" s="54">
        <v>3.4211174580757002E-2</v>
      </c>
      <c r="AG333" s="317">
        <v>1.6011944827794399E-2</v>
      </c>
      <c r="AH333" s="220">
        <v>0.92800000000000005</v>
      </c>
      <c r="AI333" s="220">
        <v>2.181</v>
      </c>
      <c r="AJ333" s="221">
        <v>5.327</v>
      </c>
      <c r="AK333" s="210">
        <v>0.95299999999999996</v>
      </c>
      <c r="AL333" s="210">
        <v>2.2589999999999999</v>
      </c>
      <c r="AM333" s="210">
        <v>5.2750000000000004</v>
      </c>
      <c r="AN333" s="203"/>
      <c r="AO333" s="203"/>
      <c r="AP333" s="203"/>
      <c r="AQ333" s="203"/>
      <c r="AR333" s="203">
        <f t="shared" si="535"/>
        <v>0.45515454646600001</v>
      </c>
      <c r="AS333" s="203">
        <f t="shared" si="536"/>
        <v>0.55630000000000002</v>
      </c>
      <c r="AT333" s="203">
        <f t="shared" si="537"/>
        <v>0.67992222098599997</v>
      </c>
      <c r="AU333" s="203">
        <f t="shared" si="538"/>
        <v>1.6506818218499999</v>
      </c>
      <c r="AV333" s="203">
        <f t="shared" si="539"/>
        <v>2.0175000000000001</v>
      </c>
      <c r="AW333" s="203">
        <f t="shared" si="540"/>
        <v>2.4658333288500001</v>
      </c>
      <c r="AX333" s="203">
        <f t="shared" si="541"/>
        <v>4.146627281942</v>
      </c>
      <c r="AY333" s="203">
        <f t="shared" si="542"/>
        <v>5.0681000000000003</v>
      </c>
      <c r="AZ333" s="203">
        <f t="shared" si="543"/>
        <v>6.1943444331819997</v>
      </c>
      <c r="BB333" s="1" t="str">
        <f t="shared" si="544"/>
        <v>P</v>
      </c>
      <c r="BC333" s="1" t="str">
        <f t="shared" si="545"/>
        <v>NA</v>
      </c>
      <c r="BD333" s="1" t="str">
        <f t="shared" si="546"/>
        <v>NA</v>
      </c>
      <c r="BE333" s="1" t="str">
        <f t="shared" si="547"/>
        <v>NO</v>
      </c>
      <c r="BF333" s="1" t="str">
        <f t="shared" si="548"/>
        <v>NO</v>
      </c>
      <c r="BG333" s="1" t="str">
        <f t="shared" si="549"/>
        <v>NO</v>
      </c>
      <c r="BH333" s="1" t="str">
        <f t="shared" si="550"/>
        <v>NO</v>
      </c>
      <c r="BJ333" s="1">
        <v>10</v>
      </c>
      <c r="BK333" s="1" t="str">
        <f t="shared" si="551"/>
        <v>P</v>
      </c>
      <c r="BL333" s="1" t="str">
        <f t="shared" si="552"/>
        <v>NA</v>
      </c>
      <c r="BM333" s="1" t="str">
        <f t="shared" si="553"/>
        <v>NA</v>
      </c>
      <c r="BN333" s="1" t="str">
        <f t="shared" si="554"/>
        <v>NO</v>
      </c>
      <c r="BO333" s="1" t="str">
        <f t="shared" si="555"/>
        <v>NO</v>
      </c>
      <c r="BP333" s="1" t="str">
        <f t="shared" si="556"/>
        <v>NO</v>
      </c>
      <c r="BQ333" s="1" t="str">
        <f t="shared" si="557"/>
        <v>NO</v>
      </c>
      <c r="BS333" s="1" t="str">
        <f t="shared" si="558"/>
        <v>TN</v>
      </c>
      <c r="BT333" s="1" t="str">
        <f t="shared" si="559"/>
        <v>TN</v>
      </c>
      <c r="BU333" s="1" t="str">
        <f t="shared" si="560"/>
        <v>TN</v>
      </c>
      <c r="BV333" s="1" t="str">
        <f t="shared" si="561"/>
        <v>NO</v>
      </c>
      <c r="BW333" s="1" t="str">
        <f t="shared" si="562"/>
        <v>NO</v>
      </c>
      <c r="BX333" s="1" t="str">
        <f t="shared" si="563"/>
        <v>NO</v>
      </c>
      <c r="BY333" s="244" t="str">
        <f t="shared" si="564"/>
        <v>YES</v>
      </c>
      <c r="BZ333" s="244" t="str">
        <f t="shared" si="565"/>
        <v>NO</v>
      </c>
      <c r="CA333" s="244" t="str">
        <f t="shared" si="566"/>
        <v>NO</v>
      </c>
      <c r="CB333" s="244" t="str">
        <f t="shared" si="567"/>
        <v>NO</v>
      </c>
      <c r="CC333" s="244" t="str">
        <f t="shared" si="568"/>
        <v>NO</v>
      </c>
      <c r="CD333" s="244" t="str">
        <f t="shared" si="530"/>
        <v>NO</v>
      </c>
      <c r="CE333" s="1" t="str">
        <f t="shared" si="531"/>
        <v>NO</v>
      </c>
      <c r="CF333" s="1" t="str">
        <f t="shared" si="532"/>
        <v>NO</v>
      </c>
      <c r="CG333" s="1" t="str">
        <f t="shared" si="533"/>
        <v>NO</v>
      </c>
      <c r="CH333" s="1" t="str">
        <f t="shared" si="534"/>
        <v>NO</v>
      </c>
      <c r="CI333" s="244" t="str">
        <f t="shared" si="569"/>
        <v>NO</v>
      </c>
      <c r="CJ333" s="244" t="str">
        <f t="shared" si="570"/>
        <v>NO</v>
      </c>
      <c r="CK333" s="244" t="str">
        <f t="shared" si="571"/>
        <v>NO</v>
      </c>
      <c r="CL333" s="244" t="str">
        <f t="shared" si="572"/>
        <v>NO</v>
      </c>
      <c r="CM333" s="244" t="str">
        <f t="shared" si="573"/>
        <v>NO</v>
      </c>
      <c r="CN333" s="244" t="str">
        <f t="shared" si="574"/>
        <v>NO</v>
      </c>
      <c r="CO333" s="244" t="str">
        <f t="shared" si="575"/>
        <v>NO</v>
      </c>
      <c r="CP333" s="244" t="str">
        <f t="shared" si="576"/>
        <v>NO</v>
      </c>
      <c r="CQ333" s="244" t="str">
        <f t="shared" si="577"/>
        <v>NO</v>
      </c>
      <c r="CR333" s="244" t="str">
        <f t="shared" si="578"/>
        <v>NO</v>
      </c>
    </row>
    <row r="334" spans="1:96">
      <c r="A334" s="64"/>
      <c r="B334" s="15"/>
      <c r="C334" s="15"/>
      <c r="D334" s="15"/>
      <c r="E334" s="15"/>
      <c r="F334" s="15"/>
      <c r="G334" s="15"/>
      <c r="H334" s="65"/>
      <c r="I334" s="52" t="s">
        <v>42</v>
      </c>
      <c r="J334" s="54">
        <v>0.457016926700752</v>
      </c>
      <c r="K334" s="54">
        <v>0.50085332519925096</v>
      </c>
      <c r="L334" s="54">
        <v>4.2129748099995798E-2</v>
      </c>
      <c r="M334" s="54">
        <v>0.98932402343557702</v>
      </c>
      <c r="N334" s="54">
        <v>4.09439100447894E-3</v>
      </c>
      <c r="O334" s="54">
        <v>6.5815855599434796E-3</v>
      </c>
      <c r="P334" s="54">
        <v>0.18056812717020901</v>
      </c>
      <c r="Q334" s="54">
        <v>0.333158137168094</v>
      </c>
      <c r="R334" s="54">
        <v>0.48627373566169502</v>
      </c>
      <c r="S334" s="54">
        <v>0.98364061482072296</v>
      </c>
      <c r="T334" s="54">
        <v>1.47183874131018E-3</v>
      </c>
      <c r="U334" s="54">
        <v>1.4887546437965899E-2</v>
      </c>
      <c r="V334" s="54">
        <v>8.6393367790661604E-2</v>
      </c>
      <c r="W334" s="54">
        <v>0.90807679265692598</v>
      </c>
      <c r="X334" s="54">
        <v>5.5298395524118098E-3</v>
      </c>
      <c r="Y334" s="54">
        <v>0.49505082731107403</v>
      </c>
      <c r="Z334" s="54">
        <v>0.26973981375292</v>
      </c>
      <c r="AA334" s="54">
        <v>0.235209358936005</v>
      </c>
      <c r="AB334" s="54">
        <v>5.0377704184766801E-2</v>
      </c>
      <c r="AC334" s="54">
        <v>0.90884817538755203</v>
      </c>
      <c r="AD334" s="54">
        <v>4.0774120427680298E-2</v>
      </c>
      <c r="AE334" s="54">
        <v>0.64245773335954903</v>
      </c>
      <c r="AF334" s="54">
        <v>0.26955586168472501</v>
      </c>
      <c r="AG334" s="317">
        <v>8.79864049557251E-2</v>
      </c>
      <c r="AH334" s="220">
        <v>1.0369999999999999</v>
      </c>
      <c r="AI334" s="220">
        <v>2.2669999999999999</v>
      </c>
      <c r="AJ334" s="221">
        <v>5.2320000000000002</v>
      </c>
      <c r="AK334" s="210">
        <v>1.0549999999999999</v>
      </c>
      <c r="AL334" s="210">
        <v>2.3140000000000001</v>
      </c>
      <c r="AM334" s="210">
        <v>5.2789999999999999</v>
      </c>
      <c r="AN334" s="203"/>
      <c r="AO334" s="203"/>
      <c r="AP334" s="203"/>
      <c r="AQ334" s="203"/>
      <c r="AR334" s="203">
        <f t="shared" si="535"/>
        <v>0.45515454646600001</v>
      </c>
      <c r="AS334" s="203">
        <f t="shared" si="536"/>
        <v>0.55630000000000002</v>
      </c>
      <c r="AT334" s="203">
        <f t="shared" si="537"/>
        <v>0.67992222098599997</v>
      </c>
      <c r="AU334" s="203">
        <f t="shared" si="538"/>
        <v>1.6506818218499999</v>
      </c>
      <c r="AV334" s="203">
        <f t="shared" si="539"/>
        <v>2.0175000000000001</v>
      </c>
      <c r="AW334" s="203">
        <f t="shared" si="540"/>
        <v>2.4658333288500001</v>
      </c>
      <c r="AX334" s="203">
        <f t="shared" si="541"/>
        <v>4.146627281942</v>
      </c>
      <c r="AY334" s="203">
        <f t="shared" si="542"/>
        <v>5.0681000000000003</v>
      </c>
      <c r="AZ334" s="203">
        <f t="shared" si="543"/>
        <v>6.1943444331819997</v>
      </c>
      <c r="BB334" s="1" t="str">
        <f t="shared" si="544"/>
        <v>P</v>
      </c>
      <c r="BC334" s="1" t="str">
        <f t="shared" si="545"/>
        <v>NA</v>
      </c>
      <c r="BD334" s="1" t="str">
        <f t="shared" si="546"/>
        <v>NA</v>
      </c>
      <c r="BE334" s="1" t="str">
        <f t="shared" si="547"/>
        <v>NO</v>
      </c>
      <c r="BF334" s="1" t="str">
        <f t="shared" si="548"/>
        <v>NO</v>
      </c>
      <c r="BG334" s="1" t="str">
        <f t="shared" si="549"/>
        <v>NO</v>
      </c>
      <c r="BH334" s="1" t="str">
        <f t="shared" si="550"/>
        <v>NO</v>
      </c>
      <c r="BJ334" s="1">
        <v>2</v>
      </c>
      <c r="BK334" s="1" t="str">
        <f t="shared" si="551"/>
        <v>P</v>
      </c>
      <c r="BL334" s="1" t="str">
        <f t="shared" si="552"/>
        <v>NA</v>
      </c>
      <c r="BM334" s="1" t="str">
        <f t="shared" si="553"/>
        <v>NA</v>
      </c>
      <c r="BN334" s="1" t="str">
        <f t="shared" si="554"/>
        <v>NO</v>
      </c>
      <c r="BO334" s="1" t="str">
        <f t="shared" si="555"/>
        <v>NO</v>
      </c>
      <c r="BP334" s="1" t="str">
        <f t="shared" si="556"/>
        <v>NO</v>
      </c>
      <c r="BQ334" s="1" t="str">
        <f t="shared" si="557"/>
        <v>NO</v>
      </c>
      <c r="BS334" s="1" t="str">
        <f t="shared" si="558"/>
        <v>TN</v>
      </c>
      <c r="BT334" s="1" t="str">
        <f t="shared" si="559"/>
        <v>TN</v>
      </c>
      <c r="BU334" s="1" t="str">
        <f t="shared" si="560"/>
        <v>TN</v>
      </c>
      <c r="BV334" s="1" t="str">
        <f t="shared" si="561"/>
        <v>NO</v>
      </c>
      <c r="BW334" s="1" t="str">
        <f t="shared" si="562"/>
        <v>NO</v>
      </c>
      <c r="BX334" s="1" t="str">
        <f t="shared" si="563"/>
        <v>NO</v>
      </c>
      <c r="BY334" s="244" t="str">
        <f t="shared" si="564"/>
        <v>YES</v>
      </c>
      <c r="BZ334" s="244" t="str">
        <f t="shared" si="565"/>
        <v>NO</v>
      </c>
      <c r="CA334" s="244" t="str">
        <f t="shared" si="566"/>
        <v>NO</v>
      </c>
      <c r="CB334" s="244" t="str">
        <f t="shared" si="567"/>
        <v>NO</v>
      </c>
      <c r="CC334" s="244" t="str">
        <f t="shared" si="568"/>
        <v>NO</v>
      </c>
      <c r="CD334" s="244" t="str">
        <f t="shared" si="530"/>
        <v>NO</v>
      </c>
      <c r="CE334" s="1" t="str">
        <f t="shared" si="531"/>
        <v>NO</v>
      </c>
      <c r="CF334" s="1" t="str">
        <f t="shared" si="532"/>
        <v>NO</v>
      </c>
      <c r="CG334" s="1" t="str">
        <f t="shared" si="533"/>
        <v>NO</v>
      </c>
      <c r="CH334" s="1" t="str">
        <f t="shared" si="534"/>
        <v>NO</v>
      </c>
      <c r="CI334" s="244" t="str">
        <f t="shared" si="569"/>
        <v>NO</v>
      </c>
      <c r="CJ334" s="244" t="str">
        <f t="shared" si="570"/>
        <v>NO</v>
      </c>
      <c r="CK334" s="244" t="str">
        <f t="shared" si="571"/>
        <v>NO</v>
      </c>
      <c r="CL334" s="244" t="str">
        <f t="shared" si="572"/>
        <v>NO</v>
      </c>
      <c r="CM334" s="244" t="str">
        <f t="shared" si="573"/>
        <v>NO</v>
      </c>
      <c r="CN334" s="244" t="str">
        <f t="shared" si="574"/>
        <v>NO</v>
      </c>
      <c r="CO334" s="244" t="str">
        <f t="shared" si="575"/>
        <v>NO</v>
      </c>
      <c r="CP334" s="244" t="str">
        <f t="shared" si="576"/>
        <v>NO</v>
      </c>
      <c r="CQ334" s="244" t="str">
        <f t="shared" si="577"/>
        <v>NO</v>
      </c>
      <c r="CR334" s="244" t="str">
        <f t="shared" si="578"/>
        <v>NO</v>
      </c>
    </row>
    <row r="335" spans="1:96">
      <c r="A335" s="64"/>
      <c r="B335" s="15"/>
      <c r="C335" s="15"/>
      <c r="D335" s="15"/>
      <c r="E335" s="15"/>
      <c r="F335" s="15"/>
      <c r="G335" s="15"/>
      <c r="H335" s="65"/>
      <c r="I335" s="52" t="s">
        <v>43</v>
      </c>
      <c r="J335" s="54">
        <v>0.94771206366454197</v>
      </c>
      <c r="K335" s="54">
        <v>5.08830707251113E-2</v>
      </c>
      <c r="L335" s="54">
        <v>1.40486561034625E-3</v>
      </c>
      <c r="M335" s="54">
        <v>0.68370255503259902</v>
      </c>
      <c r="N335" s="54">
        <v>0.23641611702241999</v>
      </c>
      <c r="O335" s="54">
        <v>7.9881327944980596E-2</v>
      </c>
      <c r="P335" s="54">
        <v>0.76581477120563701</v>
      </c>
      <c r="Q335" s="54">
        <v>0.18125080588781101</v>
      </c>
      <c r="R335" s="54">
        <v>5.2934422906550697E-2</v>
      </c>
      <c r="S335" s="54">
        <v>0.42851065278921502</v>
      </c>
      <c r="T335" s="54">
        <v>0.29198913450492497</v>
      </c>
      <c r="U335" s="54">
        <v>0.27950021270585901</v>
      </c>
      <c r="V335" s="54">
        <v>0.64793680239470797</v>
      </c>
      <c r="W335" s="54">
        <v>4.2854703848959799E-2</v>
      </c>
      <c r="X335" s="54">
        <v>0.30920849375633103</v>
      </c>
      <c r="Y335" s="54">
        <v>0.36964061330166498</v>
      </c>
      <c r="Z335" s="54">
        <v>0.50042359810836301</v>
      </c>
      <c r="AA335" s="54">
        <v>0.12993578858997101</v>
      </c>
      <c r="AB335" s="54">
        <v>0.98618677344682704</v>
      </c>
      <c r="AC335" s="54">
        <v>8.1518631262996692E-3</v>
      </c>
      <c r="AD335" s="54">
        <v>5.6613634268730603E-3</v>
      </c>
      <c r="AE335" s="54">
        <v>0.86169137374104698</v>
      </c>
      <c r="AF335" s="54">
        <v>1.1450166569266401E-2</v>
      </c>
      <c r="AG335" s="317">
        <v>0.12685845968968601</v>
      </c>
      <c r="AH335" s="220">
        <v>0.92100000000000004</v>
      </c>
      <c r="AI335" s="220">
        <v>2.4870000000000001</v>
      </c>
      <c r="AJ335" s="221">
        <v>5.2430000000000003</v>
      </c>
      <c r="AK335" s="210">
        <v>0.92600000000000005</v>
      </c>
      <c r="AL335" s="210">
        <v>2.5630000000000002</v>
      </c>
      <c r="AM335" s="210">
        <v>5.1790000000000003</v>
      </c>
      <c r="AN335" s="203"/>
      <c r="AO335" s="203"/>
      <c r="AP335" s="203"/>
      <c r="AQ335" s="203"/>
      <c r="AR335" s="203">
        <f t="shared" si="535"/>
        <v>0.45515454646600001</v>
      </c>
      <c r="AS335" s="203">
        <f t="shared" si="536"/>
        <v>0.55630000000000002</v>
      </c>
      <c r="AT335" s="203">
        <f t="shared" si="537"/>
        <v>0.67992222098599997</v>
      </c>
      <c r="AU335" s="203">
        <f t="shared" si="538"/>
        <v>1.6506818218499999</v>
      </c>
      <c r="AV335" s="203">
        <f t="shared" si="539"/>
        <v>2.0175000000000001</v>
      </c>
      <c r="AW335" s="203">
        <f t="shared" si="540"/>
        <v>2.4658333288500001</v>
      </c>
      <c r="AX335" s="203">
        <f t="shared" si="541"/>
        <v>4.146627281942</v>
      </c>
      <c r="AY335" s="203">
        <f t="shared" si="542"/>
        <v>5.0681000000000003</v>
      </c>
      <c r="AZ335" s="203">
        <f t="shared" si="543"/>
        <v>6.1943444331819997</v>
      </c>
      <c r="BB335" s="1" t="str">
        <f t="shared" si="544"/>
        <v>P</v>
      </c>
      <c r="BC335" s="1" t="str">
        <f t="shared" si="545"/>
        <v>P</v>
      </c>
      <c r="BD335" s="1" t="str">
        <f t="shared" si="546"/>
        <v>NA</v>
      </c>
      <c r="BE335" s="1" t="str">
        <f t="shared" si="547"/>
        <v>NO</v>
      </c>
      <c r="BF335" s="1" t="str">
        <f t="shared" si="548"/>
        <v>NO</v>
      </c>
      <c r="BG335" s="1" t="str">
        <f t="shared" si="549"/>
        <v>NO</v>
      </c>
      <c r="BH335" s="1" t="str">
        <f t="shared" si="550"/>
        <v>NO</v>
      </c>
      <c r="BJ335" s="1">
        <v>15</v>
      </c>
      <c r="BK335" s="1" t="str">
        <f t="shared" si="551"/>
        <v>P</v>
      </c>
      <c r="BL335" s="1" t="str">
        <f t="shared" si="552"/>
        <v>P</v>
      </c>
      <c r="BM335" s="1" t="str">
        <f t="shared" si="553"/>
        <v>NA</v>
      </c>
      <c r="BN335" s="1" t="str">
        <f t="shared" si="554"/>
        <v>NO</v>
      </c>
      <c r="BO335" s="1" t="str">
        <f t="shared" si="555"/>
        <v>NO</v>
      </c>
      <c r="BP335" s="1" t="str">
        <f t="shared" si="556"/>
        <v>NO</v>
      </c>
      <c r="BQ335" s="1" t="str">
        <f t="shared" si="557"/>
        <v>NO</v>
      </c>
      <c r="BS335" s="1" t="str">
        <f t="shared" si="558"/>
        <v>TN</v>
      </c>
      <c r="BT335" s="1" t="str">
        <f t="shared" si="559"/>
        <v>TN</v>
      </c>
      <c r="BU335" s="1" t="str">
        <f t="shared" si="560"/>
        <v>TN</v>
      </c>
      <c r="BV335" s="1" t="str">
        <f t="shared" si="561"/>
        <v>NO</v>
      </c>
      <c r="BW335" s="1" t="str">
        <f t="shared" si="562"/>
        <v>NO</v>
      </c>
      <c r="BX335" s="1" t="str">
        <f t="shared" si="563"/>
        <v>NO</v>
      </c>
      <c r="BY335" s="244" t="str">
        <f t="shared" si="564"/>
        <v>YES</v>
      </c>
      <c r="BZ335" s="244" t="str">
        <f t="shared" si="565"/>
        <v>NO</v>
      </c>
      <c r="CA335" s="244" t="str">
        <f t="shared" si="566"/>
        <v>NO</v>
      </c>
      <c r="CB335" s="244" t="str">
        <f t="shared" si="567"/>
        <v>NO</v>
      </c>
      <c r="CC335" s="244" t="str">
        <f t="shared" si="568"/>
        <v>NO</v>
      </c>
      <c r="CD335" s="244" t="str">
        <f t="shared" si="530"/>
        <v>NO</v>
      </c>
      <c r="CE335" s="1" t="str">
        <f t="shared" si="531"/>
        <v>NO</v>
      </c>
      <c r="CF335" s="1" t="str">
        <f t="shared" si="532"/>
        <v>NO</v>
      </c>
      <c r="CG335" s="1" t="str">
        <f t="shared" si="533"/>
        <v>NO</v>
      </c>
      <c r="CH335" s="1" t="str">
        <f t="shared" si="534"/>
        <v>NO</v>
      </c>
      <c r="CI335" s="244" t="str">
        <f t="shared" si="569"/>
        <v>NO</v>
      </c>
      <c r="CJ335" s="244" t="str">
        <f t="shared" si="570"/>
        <v>NO</v>
      </c>
      <c r="CK335" s="244" t="str">
        <f t="shared" si="571"/>
        <v>NO</v>
      </c>
      <c r="CL335" s="244" t="str">
        <f t="shared" si="572"/>
        <v>NO</v>
      </c>
      <c r="CM335" s="244" t="str">
        <f t="shared" si="573"/>
        <v>NO</v>
      </c>
      <c r="CN335" s="244" t="str">
        <f t="shared" si="574"/>
        <v>NO</v>
      </c>
      <c r="CO335" s="244" t="str">
        <f t="shared" si="575"/>
        <v>NO</v>
      </c>
      <c r="CP335" s="244" t="str">
        <f t="shared" si="576"/>
        <v>NO</v>
      </c>
      <c r="CQ335" s="244" t="str">
        <f t="shared" si="577"/>
        <v>NO</v>
      </c>
      <c r="CR335" s="244" t="str">
        <f t="shared" si="578"/>
        <v>NO</v>
      </c>
    </row>
    <row r="336" spans="1:96">
      <c r="A336" s="64"/>
      <c r="B336" s="15"/>
      <c r="C336" s="15"/>
      <c r="D336" s="15"/>
      <c r="E336" s="15"/>
      <c r="F336" s="15"/>
      <c r="G336" s="15"/>
      <c r="H336" s="65"/>
      <c r="I336" s="52" t="s">
        <v>45</v>
      </c>
      <c r="J336" s="54">
        <v>0.895542961145118</v>
      </c>
      <c r="K336" s="54">
        <v>1.8226389565642299E-2</v>
      </c>
      <c r="L336" s="54">
        <v>8.6230649289239195E-2</v>
      </c>
      <c r="M336" s="54">
        <v>0.41656459724551498</v>
      </c>
      <c r="N336" s="54">
        <v>0.15216174007486999</v>
      </c>
      <c r="O336" s="54">
        <v>0.43127366267961398</v>
      </c>
      <c r="P336" s="54">
        <v>0.44779728147257097</v>
      </c>
      <c r="Q336" s="54">
        <v>0.49477735642980503</v>
      </c>
      <c r="R336" s="54">
        <v>5.7425362097623098E-2</v>
      </c>
      <c r="S336" s="54">
        <v>0.74620526356026595</v>
      </c>
      <c r="T336" s="54">
        <v>0.21157535817064299</v>
      </c>
      <c r="U336" s="54">
        <v>4.22193782690896E-2</v>
      </c>
      <c r="V336" s="54">
        <v>0.89290932901544995</v>
      </c>
      <c r="W336" s="54">
        <v>7.5726492446256996E-2</v>
      </c>
      <c r="X336" s="54">
        <v>3.1364178538292903E-2</v>
      </c>
      <c r="Y336" s="54">
        <v>0.79939357509331899</v>
      </c>
      <c r="Z336" s="54">
        <v>0.14489924437180099</v>
      </c>
      <c r="AA336" s="54">
        <v>5.5707180534879303E-2</v>
      </c>
      <c r="AB336" s="54">
        <v>0.59685149772377799</v>
      </c>
      <c r="AC336" s="54">
        <v>0.10733413839091099</v>
      </c>
      <c r="AD336" s="54">
        <v>0.29581436388530902</v>
      </c>
      <c r="AE336" s="54">
        <v>0.57054200864660398</v>
      </c>
      <c r="AF336" s="54">
        <v>0.332928532928426</v>
      </c>
      <c r="AG336" s="317">
        <v>9.6529458424968698E-2</v>
      </c>
      <c r="AH336" s="220">
        <v>0.74199999999999999</v>
      </c>
      <c r="AI336" s="220">
        <v>2.1850000000000001</v>
      </c>
      <c r="AJ336" s="221">
        <v>5.5819999999999999</v>
      </c>
      <c r="AK336" s="210">
        <v>0.70899999999999996</v>
      </c>
      <c r="AL336" s="210">
        <v>2.093</v>
      </c>
      <c r="AM336" s="210">
        <v>5.6070000000000002</v>
      </c>
      <c r="AN336" s="203"/>
      <c r="AO336" s="203"/>
      <c r="AP336" s="203"/>
      <c r="AQ336" s="203"/>
      <c r="AR336" s="203">
        <f t="shared" si="535"/>
        <v>0.45515454646600001</v>
      </c>
      <c r="AS336" s="203">
        <f t="shared" si="536"/>
        <v>0.55630000000000002</v>
      </c>
      <c r="AT336" s="203">
        <f t="shared" si="537"/>
        <v>0.67992222098599997</v>
      </c>
      <c r="AU336" s="203">
        <f t="shared" si="538"/>
        <v>1.6506818218499999</v>
      </c>
      <c r="AV336" s="203">
        <f t="shared" si="539"/>
        <v>2.0175000000000001</v>
      </c>
      <c r="AW336" s="203">
        <f t="shared" si="540"/>
        <v>2.4658333288500001</v>
      </c>
      <c r="AX336" s="203">
        <f t="shared" si="541"/>
        <v>4.146627281942</v>
      </c>
      <c r="AY336" s="203">
        <f t="shared" si="542"/>
        <v>5.0681000000000003</v>
      </c>
      <c r="AZ336" s="203">
        <f t="shared" si="543"/>
        <v>6.1943444331819997</v>
      </c>
      <c r="BB336" s="1" t="str">
        <f t="shared" si="544"/>
        <v>P</v>
      </c>
      <c r="BC336" s="1" t="str">
        <f t="shared" si="545"/>
        <v>NA</v>
      </c>
      <c r="BD336" s="1" t="str">
        <f t="shared" si="546"/>
        <v>NA</v>
      </c>
      <c r="BE336" s="1" t="str">
        <f t="shared" si="547"/>
        <v>NO</v>
      </c>
      <c r="BF336" s="1" t="str">
        <f t="shared" si="548"/>
        <v>NO</v>
      </c>
      <c r="BG336" s="1" t="str">
        <f t="shared" si="549"/>
        <v>NO</v>
      </c>
      <c r="BH336" s="1" t="str">
        <f t="shared" si="550"/>
        <v>NO</v>
      </c>
      <c r="BJ336" s="1">
        <v>3</v>
      </c>
      <c r="BK336" s="1" t="str">
        <f t="shared" si="551"/>
        <v>P</v>
      </c>
      <c r="BL336" s="1" t="str">
        <f t="shared" si="552"/>
        <v>NA</v>
      </c>
      <c r="BM336" s="1" t="str">
        <f t="shared" si="553"/>
        <v>NA</v>
      </c>
      <c r="BN336" s="1" t="str">
        <f t="shared" si="554"/>
        <v>NO</v>
      </c>
      <c r="BO336" s="1" t="str">
        <f t="shared" si="555"/>
        <v>NO</v>
      </c>
      <c r="BP336" s="1" t="str">
        <f t="shared" si="556"/>
        <v>NO</v>
      </c>
      <c r="BQ336" s="1" t="str">
        <f t="shared" si="557"/>
        <v>NO</v>
      </c>
      <c r="BS336" s="1" t="str">
        <f t="shared" si="558"/>
        <v>TN</v>
      </c>
      <c r="BT336" s="1" t="str">
        <f t="shared" si="559"/>
        <v>TN</v>
      </c>
      <c r="BU336" s="1" t="str">
        <f t="shared" si="560"/>
        <v>TN</v>
      </c>
      <c r="BV336" s="1" t="str">
        <f t="shared" si="561"/>
        <v>NO</v>
      </c>
      <c r="BW336" s="1" t="str">
        <f t="shared" si="562"/>
        <v>NO</v>
      </c>
      <c r="BX336" s="1" t="str">
        <f t="shared" si="563"/>
        <v>NO</v>
      </c>
      <c r="BY336" s="244" t="str">
        <f t="shared" si="564"/>
        <v>YES</v>
      </c>
      <c r="BZ336" s="244" t="str">
        <f t="shared" si="565"/>
        <v>NO</v>
      </c>
      <c r="CA336" s="244" t="str">
        <f t="shared" si="566"/>
        <v>NO</v>
      </c>
      <c r="CB336" s="244" t="str">
        <f t="shared" si="567"/>
        <v>NO</v>
      </c>
      <c r="CC336" s="244" t="str">
        <f t="shared" si="568"/>
        <v>NO</v>
      </c>
      <c r="CD336" s="244" t="str">
        <f t="shared" si="530"/>
        <v>NO</v>
      </c>
      <c r="CE336" s="1" t="str">
        <f t="shared" si="531"/>
        <v>NO</v>
      </c>
      <c r="CF336" s="1" t="str">
        <f t="shared" si="532"/>
        <v>NO</v>
      </c>
      <c r="CG336" s="1" t="str">
        <f t="shared" si="533"/>
        <v>NO</v>
      </c>
      <c r="CH336" s="1" t="str">
        <f t="shared" si="534"/>
        <v>NO</v>
      </c>
      <c r="CI336" s="244" t="str">
        <f t="shared" si="569"/>
        <v>NO</v>
      </c>
      <c r="CJ336" s="244" t="str">
        <f t="shared" si="570"/>
        <v>NO</v>
      </c>
      <c r="CK336" s="244" t="str">
        <f t="shared" si="571"/>
        <v>NO</v>
      </c>
      <c r="CL336" s="244" t="str">
        <f t="shared" si="572"/>
        <v>NO</v>
      </c>
      <c r="CM336" s="244" t="str">
        <f t="shared" si="573"/>
        <v>NO</v>
      </c>
      <c r="CN336" s="244" t="str">
        <f t="shared" si="574"/>
        <v>NO</v>
      </c>
      <c r="CO336" s="244" t="str">
        <f t="shared" si="575"/>
        <v>NO</v>
      </c>
      <c r="CP336" s="244" t="str">
        <f t="shared" si="576"/>
        <v>NO</v>
      </c>
      <c r="CQ336" s="244" t="str">
        <f t="shared" si="577"/>
        <v>NO</v>
      </c>
      <c r="CR336" s="244" t="str">
        <f t="shared" si="578"/>
        <v>NO</v>
      </c>
    </row>
    <row r="337" spans="1:96">
      <c r="A337" s="318"/>
      <c r="B337" s="54"/>
      <c r="C337" s="54"/>
      <c r="D337" s="54"/>
      <c r="E337" s="54"/>
      <c r="F337" s="54"/>
      <c r="G337" s="54"/>
      <c r="H337" s="317"/>
      <c r="I337" s="52" t="s">
        <v>44</v>
      </c>
      <c r="J337" s="54">
        <v>0.80436026911256797</v>
      </c>
      <c r="K337" s="54">
        <v>0.18921189789618101</v>
      </c>
      <c r="L337" s="54">
        <v>6.4278329912498197E-3</v>
      </c>
      <c r="M337" s="54">
        <v>0.63608001585141005</v>
      </c>
      <c r="N337" s="54">
        <v>0.134320979556971</v>
      </c>
      <c r="O337" s="54">
        <v>0.229599004591617</v>
      </c>
      <c r="P337" s="54">
        <v>0.15057199369287499</v>
      </c>
      <c r="Q337" s="54">
        <v>0.226203039230956</v>
      </c>
      <c r="R337" s="54">
        <v>0.62322496707616803</v>
      </c>
      <c r="S337" s="54">
        <v>0.96404946754268706</v>
      </c>
      <c r="T337" s="54">
        <v>3.4831806328307999E-2</v>
      </c>
      <c r="U337" s="54">
        <v>1.1187261290045399E-3</v>
      </c>
      <c r="V337" s="54">
        <v>0.65202968674680495</v>
      </c>
      <c r="W337" s="54">
        <v>0.18599655341951299</v>
      </c>
      <c r="X337" s="54">
        <v>0.16197375983368101</v>
      </c>
      <c r="Y337" s="54">
        <v>0.51822206829433903</v>
      </c>
      <c r="Z337" s="54">
        <v>0.16282527885665801</v>
      </c>
      <c r="AA337" s="54">
        <v>0.31895265284900098</v>
      </c>
      <c r="AB337" s="54">
        <v>0.60908970225524295</v>
      </c>
      <c r="AC337" s="54">
        <v>0.29683210015299899</v>
      </c>
      <c r="AD337" s="54">
        <v>9.4078197591757104E-2</v>
      </c>
      <c r="AE337" s="54">
        <v>0.58991838774213701</v>
      </c>
      <c r="AF337" s="54">
        <v>0.39091305912090601</v>
      </c>
      <c r="AG337" s="317">
        <v>1.9168553136956E-2</v>
      </c>
      <c r="AH337" s="220">
        <v>1.208</v>
      </c>
      <c r="AI337" s="220">
        <v>2.4990000000000001</v>
      </c>
      <c r="AJ337" s="221">
        <v>5.1879999999999997</v>
      </c>
      <c r="AK337" s="210">
        <v>1.198</v>
      </c>
      <c r="AL337" s="210">
        <v>2.4860000000000002</v>
      </c>
      <c r="AM337" s="210">
        <v>5.1879999999999997</v>
      </c>
      <c r="AN337" s="203"/>
      <c r="AO337" s="203"/>
      <c r="AP337" s="203"/>
      <c r="AQ337" s="203"/>
      <c r="AR337" s="203">
        <f t="shared" si="535"/>
        <v>0.45515454646600001</v>
      </c>
      <c r="AS337" s="203">
        <f t="shared" si="536"/>
        <v>0.55630000000000002</v>
      </c>
      <c r="AT337" s="203">
        <f t="shared" si="537"/>
        <v>0.67992222098599997</v>
      </c>
      <c r="AU337" s="203">
        <f t="shared" si="538"/>
        <v>1.6506818218499999</v>
      </c>
      <c r="AV337" s="203">
        <f t="shared" si="539"/>
        <v>2.0175000000000001</v>
      </c>
      <c r="AW337" s="203">
        <f t="shared" si="540"/>
        <v>2.4658333288500001</v>
      </c>
      <c r="AX337" s="203">
        <f t="shared" si="541"/>
        <v>4.146627281942</v>
      </c>
      <c r="AY337" s="203">
        <f t="shared" si="542"/>
        <v>5.0681000000000003</v>
      </c>
      <c r="AZ337" s="203">
        <f t="shared" si="543"/>
        <v>6.1943444331819997</v>
      </c>
      <c r="BB337" s="1" t="str">
        <f t="shared" si="544"/>
        <v>P</v>
      </c>
      <c r="BC337" s="1" t="str">
        <f t="shared" si="545"/>
        <v>P</v>
      </c>
      <c r="BD337" s="1" t="str">
        <f t="shared" si="546"/>
        <v>NA</v>
      </c>
      <c r="BE337" s="1" t="str">
        <f t="shared" si="547"/>
        <v>NO</v>
      </c>
      <c r="BF337" s="1" t="str">
        <f t="shared" si="548"/>
        <v>NO</v>
      </c>
      <c r="BG337" s="1" t="str">
        <f t="shared" si="549"/>
        <v>NO</v>
      </c>
      <c r="BH337" s="1" t="str">
        <f t="shared" si="550"/>
        <v>NO</v>
      </c>
      <c r="BJ337" s="1">
        <v>7</v>
      </c>
      <c r="BK337" s="1" t="str">
        <f t="shared" si="551"/>
        <v>P</v>
      </c>
      <c r="BL337" s="1" t="str">
        <f t="shared" si="552"/>
        <v>P</v>
      </c>
      <c r="BM337" s="1" t="str">
        <f t="shared" si="553"/>
        <v>NA</v>
      </c>
      <c r="BN337" s="1" t="str">
        <f t="shared" si="554"/>
        <v>NO</v>
      </c>
      <c r="BO337" s="1" t="str">
        <f t="shared" si="555"/>
        <v>NO</v>
      </c>
      <c r="BP337" s="1" t="str">
        <f t="shared" si="556"/>
        <v>NO</v>
      </c>
      <c r="BQ337" s="1" t="str">
        <f t="shared" si="557"/>
        <v>NO</v>
      </c>
      <c r="BS337" s="1" t="str">
        <f t="shared" si="558"/>
        <v>TN</v>
      </c>
      <c r="BT337" s="1" t="str">
        <f t="shared" si="559"/>
        <v>TN</v>
      </c>
      <c r="BU337" s="1" t="str">
        <f t="shared" si="560"/>
        <v>TN</v>
      </c>
      <c r="BV337" s="1" t="str">
        <f t="shared" si="561"/>
        <v>NO</v>
      </c>
      <c r="BW337" s="1" t="str">
        <f t="shared" si="562"/>
        <v>NO</v>
      </c>
      <c r="BX337" s="1" t="str">
        <f t="shared" si="563"/>
        <v>NO</v>
      </c>
      <c r="BY337" s="244" t="str">
        <f t="shared" si="564"/>
        <v>YES</v>
      </c>
      <c r="BZ337" s="244" t="str">
        <f t="shared" si="565"/>
        <v>NO</v>
      </c>
      <c r="CA337" s="244" t="str">
        <f t="shared" si="566"/>
        <v>NO</v>
      </c>
      <c r="CB337" s="244" t="str">
        <f t="shared" si="567"/>
        <v>NO</v>
      </c>
      <c r="CC337" s="244" t="str">
        <f t="shared" si="568"/>
        <v>NO</v>
      </c>
      <c r="CD337" s="244" t="str">
        <f t="shared" si="530"/>
        <v>NO</v>
      </c>
      <c r="CE337" s="1" t="str">
        <f t="shared" si="531"/>
        <v>NO</v>
      </c>
      <c r="CF337" s="1" t="str">
        <f t="shared" si="532"/>
        <v>NO</v>
      </c>
      <c r="CG337" s="1" t="str">
        <f t="shared" si="533"/>
        <v>NO</v>
      </c>
      <c r="CH337" s="1" t="str">
        <f t="shared" si="534"/>
        <v>NO</v>
      </c>
      <c r="CI337" s="244" t="str">
        <f t="shared" si="569"/>
        <v>NO</v>
      </c>
      <c r="CJ337" s="244" t="str">
        <f t="shared" si="570"/>
        <v>NO</v>
      </c>
      <c r="CK337" s="244" t="str">
        <f t="shared" si="571"/>
        <v>NO</v>
      </c>
      <c r="CL337" s="244" t="str">
        <f t="shared" si="572"/>
        <v>NO</v>
      </c>
      <c r="CM337" s="244" t="str">
        <f t="shared" si="573"/>
        <v>NO</v>
      </c>
      <c r="CN337" s="244" t="str">
        <f t="shared" si="574"/>
        <v>NO</v>
      </c>
      <c r="CO337" s="244" t="str">
        <f t="shared" si="575"/>
        <v>NO</v>
      </c>
      <c r="CP337" s="244" t="str">
        <f t="shared" si="576"/>
        <v>NO</v>
      </c>
      <c r="CQ337" s="244" t="str">
        <f t="shared" si="577"/>
        <v>NO</v>
      </c>
      <c r="CR337" s="244" t="str">
        <f t="shared" si="578"/>
        <v>NO</v>
      </c>
    </row>
    <row r="338" spans="1:96" ht="16.5" thickBot="1">
      <c r="A338" s="319"/>
      <c r="B338" s="59"/>
      <c r="C338" s="59"/>
      <c r="D338" s="59"/>
      <c r="E338" s="59"/>
      <c r="F338" s="59"/>
      <c r="G338" s="59"/>
      <c r="H338" s="320"/>
      <c r="I338" s="53" t="s">
        <v>20</v>
      </c>
      <c r="J338" s="59">
        <v>0.75342385660320799</v>
      </c>
      <c r="K338" s="59">
        <v>0.19085383462909999</v>
      </c>
      <c r="L338" s="59">
        <v>5.5722308767691901E-2</v>
      </c>
      <c r="M338" s="59">
        <v>0.17225346716246601</v>
      </c>
      <c r="N338" s="59">
        <v>2.7127304763175299E-2</v>
      </c>
      <c r="O338" s="59">
        <v>0.80061922807435804</v>
      </c>
      <c r="P338" s="59">
        <v>0.87033324232100895</v>
      </c>
      <c r="Q338" s="59">
        <v>4.8659570117199902E-3</v>
      </c>
      <c r="R338" s="59">
        <v>0.12480080066727001</v>
      </c>
      <c r="S338" s="59">
        <v>0.96251512430397801</v>
      </c>
      <c r="T338" s="59">
        <v>1.5239393333322001E-2</v>
      </c>
      <c r="U338" s="59">
        <v>2.2245482362699201E-2</v>
      </c>
      <c r="V338" s="59">
        <v>3.43909212086357E-3</v>
      </c>
      <c r="W338" s="59">
        <v>0.76198727404740396</v>
      </c>
      <c r="X338" s="59">
        <v>0.23457363383173199</v>
      </c>
      <c r="Y338" s="59">
        <v>0.52713573151524395</v>
      </c>
      <c r="Z338" s="59">
        <v>0.36759414196816198</v>
      </c>
      <c r="AA338" s="59">
        <v>0.105270126516593</v>
      </c>
      <c r="AB338" s="59">
        <v>0.24077001260959599</v>
      </c>
      <c r="AC338" s="59">
        <v>0.62348464737352705</v>
      </c>
      <c r="AD338" s="59">
        <v>0.13574534001687599</v>
      </c>
      <c r="AE338" s="59">
        <v>0.210254682463798</v>
      </c>
      <c r="AF338" s="59">
        <v>0.19671037218107701</v>
      </c>
      <c r="AG338" s="320">
        <v>0.59303494535512302</v>
      </c>
      <c r="AH338" s="222">
        <v>0.66200000000000003</v>
      </c>
      <c r="AI338" s="222">
        <v>2.46</v>
      </c>
      <c r="AJ338" s="223">
        <v>5.9349999999999996</v>
      </c>
      <c r="AK338" s="210">
        <v>0.66900000000000004</v>
      </c>
      <c r="AL338" s="210">
        <v>2.4020000000000001</v>
      </c>
      <c r="AM338" s="210">
        <v>5.8140000000000001</v>
      </c>
      <c r="AN338" s="203"/>
      <c r="AO338" s="203"/>
      <c r="AP338" s="203"/>
      <c r="AQ338" s="203"/>
      <c r="AR338" s="203">
        <f t="shared" si="535"/>
        <v>0.45515454646600001</v>
      </c>
      <c r="AS338" s="203">
        <f t="shared" si="536"/>
        <v>0.55630000000000002</v>
      </c>
      <c r="AT338" s="203">
        <f t="shared" si="537"/>
        <v>0.67992222098599997</v>
      </c>
      <c r="AU338" s="203">
        <f t="shared" si="538"/>
        <v>1.6506818218499999</v>
      </c>
      <c r="AV338" s="203">
        <f t="shared" si="539"/>
        <v>2.0175000000000001</v>
      </c>
      <c r="AW338" s="203">
        <f t="shared" si="540"/>
        <v>2.4658333288500001</v>
      </c>
      <c r="AX338" s="203">
        <f t="shared" si="541"/>
        <v>4.146627281942</v>
      </c>
      <c r="AY338" s="203">
        <f t="shared" si="542"/>
        <v>5.0681000000000003</v>
      </c>
      <c r="AZ338" s="203">
        <f t="shared" si="543"/>
        <v>6.1943444331819997</v>
      </c>
      <c r="BB338" s="1" t="str">
        <f t="shared" si="544"/>
        <v>NA</v>
      </c>
      <c r="BC338" s="1" t="str">
        <f t="shared" si="545"/>
        <v>NA</v>
      </c>
      <c r="BD338" s="1" t="str">
        <f t="shared" si="546"/>
        <v>NA</v>
      </c>
      <c r="BE338" s="1" t="str">
        <f t="shared" si="547"/>
        <v>NO</v>
      </c>
      <c r="BF338" s="1" t="str">
        <f t="shared" si="548"/>
        <v>NO</v>
      </c>
      <c r="BG338" s="1" t="str">
        <f t="shared" si="549"/>
        <v>NO</v>
      </c>
      <c r="BH338" s="1" t="str">
        <f t="shared" si="550"/>
        <v>YES</v>
      </c>
      <c r="BJ338" s="1">
        <v>4</v>
      </c>
      <c r="BK338" s="1" t="str">
        <f t="shared" si="551"/>
        <v>NA</v>
      </c>
      <c r="BL338" s="1" t="str">
        <f t="shared" si="552"/>
        <v>NA</v>
      </c>
      <c r="BM338" s="1" t="str">
        <f t="shared" si="553"/>
        <v>NA</v>
      </c>
      <c r="BN338" s="1" t="str">
        <f t="shared" si="554"/>
        <v>NO</v>
      </c>
      <c r="BO338" s="1" t="str">
        <f t="shared" si="555"/>
        <v>NO</v>
      </c>
      <c r="BP338" s="1" t="str">
        <f t="shared" si="556"/>
        <v>NO</v>
      </c>
      <c r="BQ338" s="1" t="str">
        <f t="shared" si="557"/>
        <v>YES</v>
      </c>
      <c r="BS338" s="1" t="str">
        <f t="shared" si="558"/>
        <v>TN</v>
      </c>
      <c r="BT338" s="1" t="str">
        <f t="shared" si="559"/>
        <v>TN</v>
      </c>
      <c r="BU338" s="1" t="str">
        <f t="shared" si="560"/>
        <v>TN</v>
      </c>
      <c r="BV338" s="1" t="str">
        <f t="shared" si="561"/>
        <v>NO</v>
      </c>
      <c r="BW338" s="1" t="str">
        <f t="shared" si="562"/>
        <v>NO</v>
      </c>
      <c r="BX338" s="1" t="str">
        <f t="shared" si="563"/>
        <v>NO</v>
      </c>
      <c r="BY338" s="244" t="str">
        <f t="shared" si="564"/>
        <v>YES</v>
      </c>
      <c r="BZ338" s="244" t="str">
        <f t="shared" si="565"/>
        <v>NO</v>
      </c>
      <c r="CA338" s="244" t="str">
        <f t="shared" si="566"/>
        <v>NO</v>
      </c>
      <c r="CB338" s="244" t="str">
        <f t="shared" si="567"/>
        <v>NO</v>
      </c>
      <c r="CC338" s="244" t="str">
        <f t="shared" si="568"/>
        <v>NO</v>
      </c>
      <c r="CD338" s="244" t="str">
        <f t="shared" si="530"/>
        <v>NO</v>
      </c>
      <c r="CE338" s="1" t="str">
        <f t="shared" si="531"/>
        <v>NO</v>
      </c>
      <c r="CF338" s="1" t="str">
        <f t="shared" si="532"/>
        <v>NO</v>
      </c>
      <c r="CG338" s="1" t="str">
        <f t="shared" si="533"/>
        <v>NO</v>
      </c>
      <c r="CH338" s="1" t="str">
        <f t="shared" si="534"/>
        <v>NO</v>
      </c>
      <c r="CI338" s="244" t="str">
        <f t="shared" si="569"/>
        <v>NO</v>
      </c>
      <c r="CJ338" s="244" t="str">
        <f t="shared" si="570"/>
        <v>NO</v>
      </c>
      <c r="CK338" s="244" t="str">
        <f t="shared" si="571"/>
        <v>NO</v>
      </c>
      <c r="CL338" s="244" t="str">
        <f t="shared" si="572"/>
        <v>NO</v>
      </c>
      <c r="CM338" s="244" t="str">
        <f t="shared" si="573"/>
        <v>NO</v>
      </c>
      <c r="CN338" s="244" t="str">
        <f t="shared" si="574"/>
        <v>NO</v>
      </c>
      <c r="CO338" s="244" t="str">
        <f t="shared" si="575"/>
        <v>NO</v>
      </c>
      <c r="CP338" s="244" t="str">
        <f t="shared" si="576"/>
        <v>NO</v>
      </c>
      <c r="CQ338" s="244" t="str">
        <f t="shared" si="577"/>
        <v>NO</v>
      </c>
      <c r="CR338" s="244" t="str">
        <f t="shared" si="578"/>
        <v>NO</v>
      </c>
    </row>
    <row r="339" spans="1:96">
      <c r="A339" s="61">
        <v>120</v>
      </c>
      <c r="B339" s="62">
        <v>120</v>
      </c>
      <c r="C339" s="62">
        <v>1.5</v>
      </c>
      <c r="D339" s="62">
        <v>0.66</v>
      </c>
      <c r="E339" s="62">
        <v>2385595</v>
      </c>
      <c r="F339" s="62">
        <v>39.759916666666662</v>
      </c>
      <c r="G339" s="62">
        <v>12</v>
      </c>
      <c r="H339" s="63">
        <v>10</v>
      </c>
      <c r="I339" s="60" t="s">
        <v>12</v>
      </c>
      <c r="J339" s="56">
        <v>0.79147821090067105</v>
      </c>
      <c r="K339" s="56">
        <v>0.17167206298982601</v>
      </c>
      <c r="L339" s="56">
        <v>3.6849726109502198E-2</v>
      </c>
      <c r="M339" s="56">
        <v>0.56490854974934401</v>
      </c>
      <c r="N339" s="56">
        <v>0.17035536147960401</v>
      </c>
      <c r="O339" s="56">
        <v>0.26473608877104998</v>
      </c>
      <c r="P339" s="56">
        <v>2.9969044049376201E-2</v>
      </c>
      <c r="Q339" s="56">
        <v>0.33037124891585901</v>
      </c>
      <c r="R339" s="56">
        <v>0.63965970703476405</v>
      </c>
      <c r="S339" s="56">
        <v>0.83107589069610199</v>
      </c>
      <c r="T339" s="56">
        <v>7.0819843464799997E-2</v>
      </c>
      <c r="U339" s="56">
        <v>9.8104265839097496E-2</v>
      </c>
      <c r="V339" s="56">
        <v>0.21764490852960999</v>
      </c>
      <c r="W339" s="56">
        <v>0.724481154332555</v>
      </c>
      <c r="X339" s="56">
        <v>5.7873937137834001E-2</v>
      </c>
      <c r="Y339" s="56">
        <v>0.98240566217920899</v>
      </c>
      <c r="Z339" s="56">
        <v>1.3917873471297601E-2</v>
      </c>
      <c r="AA339" s="56">
        <v>3.6764643494930898E-3</v>
      </c>
      <c r="AB339" s="56">
        <v>0.31353462034971902</v>
      </c>
      <c r="AC339" s="56">
        <v>9.2913164637665094E-2</v>
      </c>
      <c r="AD339" s="56">
        <v>0.59355221501261501</v>
      </c>
      <c r="AE339" s="56">
        <v>0.48077377139517002</v>
      </c>
      <c r="AF339" s="56">
        <v>0.36765512399615502</v>
      </c>
      <c r="AG339" s="316">
        <v>0.15157110460867401</v>
      </c>
      <c r="AH339" s="218">
        <v>1.492</v>
      </c>
      <c r="AI339" s="218">
        <v>2.2509999999999999</v>
      </c>
      <c r="AJ339" s="219">
        <v>6.0949999999999998</v>
      </c>
      <c r="AK339" s="210">
        <v>1.5589999999999999</v>
      </c>
      <c r="AL339" s="210">
        <v>2.25</v>
      </c>
      <c r="AM339" s="210">
        <v>6.1289999999999996</v>
      </c>
      <c r="AN339" s="203">
        <v>0.8518</v>
      </c>
      <c r="AO339" s="203">
        <v>2.2370999999999999</v>
      </c>
      <c r="AP339" s="203">
        <v>5.3787000000000003</v>
      </c>
      <c r="AQ339" s="203"/>
      <c r="AR339" s="203">
        <f>$AN$16*0.81818182</f>
        <v>0.69692727427599999</v>
      </c>
      <c r="AS339" s="203">
        <f>$AN$16</f>
        <v>0.8518</v>
      </c>
      <c r="AT339" s="203">
        <f>$AN$16*1.22222222</f>
        <v>1.041088886996</v>
      </c>
      <c r="AU339" s="203">
        <f>$AO$16*0.81818182</f>
        <v>1.8303545495219997</v>
      </c>
      <c r="AV339" s="203">
        <f>$AO$16</f>
        <v>2.2370999999999999</v>
      </c>
      <c r="AW339" s="203">
        <f>$AO$16*1.22222222</f>
        <v>2.7342333283619995</v>
      </c>
      <c r="AX339" s="203">
        <f>$AP$16*0.81818182</f>
        <v>4.4007545552340002</v>
      </c>
      <c r="AY339" s="203">
        <f>$AP$16</f>
        <v>5.3787000000000003</v>
      </c>
      <c r="AZ339" s="203">
        <f>$AP$16*1.22222222</f>
        <v>6.5739666547139999</v>
      </c>
      <c r="BB339" s="1" t="str">
        <f t="shared" si="544"/>
        <v>P</v>
      </c>
      <c r="BC339" s="1" t="str">
        <f t="shared" si="545"/>
        <v>NA</v>
      </c>
      <c r="BD339" s="1" t="str">
        <f t="shared" si="546"/>
        <v>NA</v>
      </c>
      <c r="BE339" s="1" t="str">
        <f t="shared" si="547"/>
        <v>NO</v>
      </c>
      <c r="BF339" s="1" t="str">
        <f t="shared" si="548"/>
        <v>NO</v>
      </c>
      <c r="BG339" s="1" t="str">
        <f t="shared" si="549"/>
        <v>NO</v>
      </c>
      <c r="BH339" s="1" t="str">
        <f>IF(OR(BB339="P",BC339="P",BD339="P"),"NO","YES")</f>
        <v>NO</v>
      </c>
      <c r="BJ339" s="12">
        <v>36</v>
      </c>
      <c r="BK339" s="1" t="str">
        <f t="shared" si="551"/>
        <v>P</v>
      </c>
      <c r="BL339" s="1" t="str">
        <f t="shared" si="552"/>
        <v>NA</v>
      </c>
      <c r="BM339" s="1" t="str">
        <f t="shared" si="553"/>
        <v>NA</v>
      </c>
      <c r="BN339" s="1" t="str">
        <f t="shared" si="554"/>
        <v>NO</v>
      </c>
      <c r="BO339" s="1" t="str">
        <f t="shared" si="555"/>
        <v>NO</v>
      </c>
      <c r="BP339" s="1" t="str">
        <f t="shared" si="556"/>
        <v>NO</v>
      </c>
      <c r="BQ339" s="1" t="str">
        <f t="shared" si="557"/>
        <v>NO</v>
      </c>
      <c r="BS339" s="1" t="str">
        <f t="shared" si="558"/>
        <v>TN</v>
      </c>
      <c r="BT339" s="1" t="str">
        <f t="shared" si="559"/>
        <v>TN</v>
      </c>
      <c r="BU339" s="1" t="str">
        <f t="shared" si="560"/>
        <v>TN</v>
      </c>
      <c r="BV339" s="1" t="str">
        <f t="shared" si="561"/>
        <v>NO</v>
      </c>
      <c r="BW339" s="1" t="str">
        <f t="shared" si="562"/>
        <v>NO</v>
      </c>
      <c r="BX339" s="1" t="str">
        <f t="shared" si="563"/>
        <v>NO</v>
      </c>
      <c r="BY339" s="244" t="str">
        <f t="shared" si="564"/>
        <v>YES</v>
      </c>
      <c r="BZ339" s="244" t="str">
        <f t="shared" si="565"/>
        <v>NO</v>
      </c>
      <c r="CA339" s="244" t="str">
        <f t="shared" si="566"/>
        <v>NO</v>
      </c>
      <c r="CB339" s="244" t="str">
        <f t="shared" si="567"/>
        <v>NO</v>
      </c>
      <c r="CC339" s="244" t="str">
        <f t="shared" si="568"/>
        <v>NO</v>
      </c>
      <c r="CD339" s="244" t="str">
        <f t="shared" si="530"/>
        <v>NO</v>
      </c>
      <c r="CE339" s="1" t="str">
        <f t="shared" si="531"/>
        <v>NO</v>
      </c>
      <c r="CF339" s="1" t="str">
        <f t="shared" si="532"/>
        <v>NO</v>
      </c>
      <c r="CG339" s="1" t="str">
        <f t="shared" si="533"/>
        <v>NO</v>
      </c>
      <c r="CH339" s="1" t="str">
        <f t="shared" si="534"/>
        <v>NO</v>
      </c>
      <c r="CI339" s="244" t="str">
        <f t="shared" si="569"/>
        <v>NO</v>
      </c>
      <c r="CJ339" s="244" t="str">
        <f t="shared" si="570"/>
        <v>NO</v>
      </c>
      <c r="CK339" s="244" t="str">
        <f t="shared" si="571"/>
        <v>NO</v>
      </c>
      <c r="CL339" s="244" t="str">
        <f t="shared" si="572"/>
        <v>NO</v>
      </c>
      <c r="CM339" s="244" t="str">
        <f t="shared" si="573"/>
        <v>NO</v>
      </c>
      <c r="CN339" s="244" t="str">
        <f t="shared" si="574"/>
        <v>NO</v>
      </c>
      <c r="CO339" s="244" t="str">
        <f t="shared" si="575"/>
        <v>NO</v>
      </c>
      <c r="CP339" s="244" t="str">
        <f t="shared" si="576"/>
        <v>NO</v>
      </c>
      <c r="CQ339" s="244" t="str">
        <f t="shared" si="577"/>
        <v>NO</v>
      </c>
      <c r="CR339" s="244" t="str">
        <f t="shared" si="578"/>
        <v>NO</v>
      </c>
    </row>
    <row r="340" spans="1:96">
      <c r="A340" s="64"/>
      <c r="B340" s="15"/>
      <c r="C340" s="15"/>
      <c r="D340" s="15"/>
      <c r="E340" s="15"/>
      <c r="F340" s="15"/>
      <c r="G340" s="15"/>
      <c r="H340" s="65"/>
      <c r="I340" s="52" t="s">
        <v>13</v>
      </c>
      <c r="J340" s="54">
        <v>0.94818121123736399</v>
      </c>
      <c r="K340" s="54">
        <v>2.7963546002631099E-2</v>
      </c>
      <c r="L340" s="54">
        <v>2.3855242760003899E-2</v>
      </c>
      <c r="M340" s="54">
        <v>0.59113268294678301</v>
      </c>
      <c r="N340" s="54">
        <v>2.02390269784957E-3</v>
      </c>
      <c r="O340" s="54">
        <v>0.40684341435536597</v>
      </c>
      <c r="P340" s="54">
        <v>7.1503926358379405E-2</v>
      </c>
      <c r="Q340" s="54">
        <v>0.62039093731585604</v>
      </c>
      <c r="R340" s="54">
        <v>0.30810513632576297</v>
      </c>
      <c r="S340" s="54">
        <v>0.81378761743447203</v>
      </c>
      <c r="T340" s="54">
        <v>0.149598781871665</v>
      </c>
      <c r="U340" s="54">
        <v>3.6613600693861499E-2</v>
      </c>
      <c r="V340" s="54">
        <v>0.27281129031005102</v>
      </c>
      <c r="W340" s="54">
        <v>0.64622241573149397</v>
      </c>
      <c r="X340" s="54">
        <v>8.0966293958454297E-2</v>
      </c>
      <c r="Y340" s="54">
        <v>0.47896709755919598</v>
      </c>
      <c r="Z340" s="54">
        <v>0.26566977856563501</v>
      </c>
      <c r="AA340" s="54">
        <v>0.25536312387516802</v>
      </c>
      <c r="AB340" s="54">
        <v>0.98845122389316797</v>
      </c>
      <c r="AC340" s="54">
        <v>1.12169049324073E-3</v>
      </c>
      <c r="AD340" s="54">
        <v>1.0427085613591E-2</v>
      </c>
      <c r="AE340" s="54">
        <v>0.865474668759593</v>
      </c>
      <c r="AF340" s="54">
        <v>3.7907387802271597E-2</v>
      </c>
      <c r="AG340" s="317">
        <v>9.6617943438134998E-2</v>
      </c>
      <c r="AH340" s="220">
        <v>1.2569999999999999</v>
      </c>
      <c r="AI340" s="220">
        <v>2.7240000000000002</v>
      </c>
      <c r="AJ340" s="221">
        <v>5.5460000000000003</v>
      </c>
      <c r="AK340" s="210">
        <v>1.248</v>
      </c>
      <c r="AL340" s="210">
        <v>2.702</v>
      </c>
      <c r="AM340" s="210">
        <v>5.399</v>
      </c>
      <c r="AN340" s="203"/>
      <c r="AO340" s="203"/>
      <c r="AP340" s="203"/>
      <c r="AQ340" s="203"/>
      <c r="AR340" s="203">
        <f t="shared" ref="AR340:AR352" si="579">$AN$16*0.81818182</f>
        <v>0.69692727427599999</v>
      </c>
      <c r="AS340" s="203">
        <f t="shared" ref="AS340:AS352" si="580">$AN$16</f>
        <v>0.8518</v>
      </c>
      <c r="AT340" s="203">
        <f t="shared" ref="AT340:AT352" si="581">$AN$16*1.22222222</f>
        <v>1.041088886996</v>
      </c>
      <c r="AU340" s="203">
        <f t="shared" ref="AU340:AU352" si="582">$AO$16*0.81818182</f>
        <v>1.8303545495219997</v>
      </c>
      <c r="AV340" s="203">
        <f t="shared" ref="AV340:AV352" si="583">$AO$16</f>
        <v>2.2370999999999999</v>
      </c>
      <c r="AW340" s="203">
        <f t="shared" ref="AW340:AW352" si="584">$AO$16*1.22222222</f>
        <v>2.7342333283619995</v>
      </c>
      <c r="AX340" s="203">
        <f t="shared" ref="AX340:AX352" si="585">$AP$16*0.81818182</f>
        <v>4.4007545552340002</v>
      </c>
      <c r="AY340" s="203">
        <f t="shared" ref="AY340:AY352" si="586">$AP$16</f>
        <v>5.3787000000000003</v>
      </c>
      <c r="AZ340" s="203">
        <f t="shared" ref="AZ340:AZ352" si="587">$AP$16*1.22222222</f>
        <v>6.5739666547139999</v>
      </c>
      <c r="BB340" s="1" t="str">
        <f t="shared" si="544"/>
        <v>P</v>
      </c>
      <c r="BC340" s="1" t="str">
        <f t="shared" si="545"/>
        <v>NA</v>
      </c>
      <c r="BD340" s="1" t="str">
        <f t="shared" si="546"/>
        <v>NA</v>
      </c>
      <c r="BE340" s="1" t="str">
        <f t="shared" si="547"/>
        <v>NO</v>
      </c>
      <c r="BF340" s="1" t="str">
        <f t="shared" si="548"/>
        <v>NO</v>
      </c>
      <c r="BG340" s="1" t="str">
        <f t="shared" si="549"/>
        <v>NO</v>
      </c>
      <c r="BH340" s="1" t="str">
        <f t="shared" ref="BH340:BH352" si="588">IF(OR(BB340="P",BC340="P",BD340="P"),"NO","YES")</f>
        <v>NO</v>
      </c>
      <c r="BJ340" s="12">
        <v>13</v>
      </c>
      <c r="BK340" s="1" t="str">
        <f t="shared" si="551"/>
        <v>P</v>
      </c>
      <c r="BL340" s="1" t="str">
        <f t="shared" si="552"/>
        <v>NA</v>
      </c>
      <c r="BM340" s="1" t="str">
        <f t="shared" si="553"/>
        <v>NA</v>
      </c>
      <c r="BN340" s="1" t="str">
        <f t="shared" si="554"/>
        <v>NO</v>
      </c>
      <c r="BO340" s="1" t="str">
        <f t="shared" si="555"/>
        <v>NO</v>
      </c>
      <c r="BP340" s="1" t="str">
        <f t="shared" si="556"/>
        <v>NO</v>
      </c>
      <c r="BQ340" s="1" t="str">
        <f t="shared" si="557"/>
        <v>NO</v>
      </c>
      <c r="BS340" s="1" t="str">
        <f t="shared" si="558"/>
        <v>TN</v>
      </c>
      <c r="BT340" s="1" t="str">
        <f t="shared" si="559"/>
        <v>TN</v>
      </c>
      <c r="BU340" s="1" t="str">
        <f t="shared" si="560"/>
        <v>TN</v>
      </c>
      <c r="BV340" s="1" t="str">
        <f t="shared" si="561"/>
        <v>NO</v>
      </c>
      <c r="BW340" s="1" t="str">
        <f t="shared" si="562"/>
        <v>NO</v>
      </c>
      <c r="BX340" s="1" t="str">
        <f t="shared" si="563"/>
        <v>NO</v>
      </c>
      <c r="BY340" s="244" t="str">
        <f t="shared" si="564"/>
        <v>YES</v>
      </c>
      <c r="BZ340" s="244" t="str">
        <f t="shared" si="565"/>
        <v>NO</v>
      </c>
      <c r="CA340" s="244" t="str">
        <f t="shared" si="566"/>
        <v>NO</v>
      </c>
      <c r="CB340" s="244" t="str">
        <f t="shared" si="567"/>
        <v>NO</v>
      </c>
      <c r="CC340" s="244" t="str">
        <f t="shared" si="568"/>
        <v>NO</v>
      </c>
      <c r="CD340" s="244" t="str">
        <f t="shared" si="530"/>
        <v>NO</v>
      </c>
      <c r="CE340" s="1" t="str">
        <f t="shared" si="531"/>
        <v>NO</v>
      </c>
      <c r="CF340" s="1" t="str">
        <f t="shared" si="532"/>
        <v>NO</v>
      </c>
      <c r="CG340" s="1" t="str">
        <f t="shared" si="533"/>
        <v>NO</v>
      </c>
      <c r="CH340" s="1" t="str">
        <f t="shared" si="534"/>
        <v>NO</v>
      </c>
      <c r="CI340" s="244" t="str">
        <f t="shared" si="569"/>
        <v>NO</v>
      </c>
      <c r="CJ340" s="244" t="str">
        <f t="shared" si="570"/>
        <v>NO</v>
      </c>
      <c r="CK340" s="244" t="str">
        <f t="shared" si="571"/>
        <v>NO</v>
      </c>
      <c r="CL340" s="244" t="str">
        <f t="shared" si="572"/>
        <v>NO</v>
      </c>
      <c r="CM340" s="244" t="str">
        <f t="shared" si="573"/>
        <v>NO</v>
      </c>
      <c r="CN340" s="244" t="str">
        <f t="shared" si="574"/>
        <v>NO</v>
      </c>
      <c r="CO340" s="244" t="str">
        <f t="shared" si="575"/>
        <v>NO</v>
      </c>
      <c r="CP340" s="244" t="str">
        <f t="shared" si="576"/>
        <v>NO</v>
      </c>
      <c r="CQ340" s="244" t="str">
        <f t="shared" si="577"/>
        <v>NO</v>
      </c>
      <c r="CR340" s="244" t="str">
        <f t="shared" si="578"/>
        <v>NO</v>
      </c>
    </row>
    <row r="341" spans="1:96">
      <c r="A341" s="64"/>
      <c r="B341" s="15"/>
      <c r="C341" s="15"/>
      <c r="D341" s="15"/>
      <c r="E341" s="15"/>
      <c r="F341" s="15"/>
      <c r="G341" s="15"/>
      <c r="H341" s="65"/>
      <c r="I341" s="52" t="s">
        <v>14</v>
      </c>
      <c r="J341" s="54">
        <v>0.92072078683507697</v>
      </c>
      <c r="K341" s="54">
        <v>7.7977799688942695E-2</v>
      </c>
      <c r="L341" s="54">
        <v>1.30141347597989E-3</v>
      </c>
      <c r="M341" s="54">
        <v>2.6670792173863301E-2</v>
      </c>
      <c r="N341" s="54">
        <v>0.16401614101967399</v>
      </c>
      <c r="O341" s="54">
        <v>0.80931306680646198</v>
      </c>
      <c r="P341" s="54">
        <v>7.3633506369501098E-2</v>
      </c>
      <c r="Q341" s="54">
        <v>0.891573235889216</v>
      </c>
      <c r="R341" s="54">
        <v>3.4793257741282203E-2</v>
      </c>
      <c r="S341" s="54">
        <v>0.72866381370910505</v>
      </c>
      <c r="T341" s="54">
        <v>1.9426252655551E-3</v>
      </c>
      <c r="U341" s="54">
        <v>0.26939356102533901</v>
      </c>
      <c r="V341" s="54">
        <v>0.82455137903276798</v>
      </c>
      <c r="W341" s="54">
        <v>1.27601491754667E-2</v>
      </c>
      <c r="X341" s="54">
        <v>0.16268847179176499</v>
      </c>
      <c r="Y341" s="54">
        <v>0.65800490310467497</v>
      </c>
      <c r="Z341" s="54">
        <v>0.29138459892923102</v>
      </c>
      <c r="AA341" s="54">
        <v>5.0610497966093702E-2</v>
      </c>
      <c r="AB341" s="54">
        <v>0.84514796735041298</v>
      </c>
      <c r="AC341" s="54">
        <v>8.2871122019072901E-2</v>
      </c>
      <c r="AD341" s="54">
        <v>7.1980910630513303E-2</v>
      </c>
      <c r="AE341" s="54">
        <v>2.8558431389333699E-2</v>
      </c>
      <c r="AF341" s="54">
        <v>0.63104264882849803</v>
      </c>
      <c r="AG341" s="317">
        <v>0.34039891978216802</v>
      </c>
      <c r="AH341" s="220">
        <v>1.1279999999999999</v>
      </c>
      <c r="AI341" s="220">
        <v>2.5150000000000001</v>
      </c>
      <c r="AJ341" s="221">
        <v>5.7619999999999996</v>
      </c>
      <c r="AK341" s="210">
        <v>1.105</v>
      </c>
      <c r="AL341" s="210">
        <v>2.3889999999999998</v>
      </c>
      <c r="AM341" s="210">
        <v>5.8259999999999996</v>
      </c>
      <c r="AN341" s="203"/>
      <c r="AO341" s="203"/>
      <c r="AP341" s="203"/>
      <c r="AQ341" s="203"/>
      <c r="AR341" s="203">
        <f t="shared" si="579"/>
        <v>0.69692727427599999</v>
      </c>
      <c r="AS341" s="203">
        <f t="shared" si="580"/>
        <v>0.8518</v>
      </c>
      <c r="AT341" s="203">
        <f t="shared" si="581"/>
        <v>1.041088886996</v>
      </c>
      <c r="AU341" s="203">
        <f t="shared" si="582"/>
        <v>1.8303545495219997</v>
      </c>
      <c r="AV341" s="203">
        <f t="shared" si="583"/>
        <v>2.2370999999999999</v>
      </c>
      <c r="AW341" s="203">
        <f t="shared" si="584"/>
        <v>2.7342333283619995</v>
      </c>
      <c r="AX341" s="203">
        <f t="shared" si="585"/>
        <v>4.4007545552340002</v>
      </c>
      <c r="AY341" s="203">
        <f t="shared" si="586"/>
        <v>5.3787000000000003</v>
      </c>
      <c r="AZ341" s="203">
        <f t="shared" si="587"/>
        <v>6.5739666547139999</v>
      </c>
      <c r="BB341" s="1" t="str">
        <f t="shared" si="544"/>
        <v>P</v>
      </c>
      <c r="BC341" s="1" t="str">
        <f t="shared" si="545"/>
        <v>NA</v>
      </c>
      <c r="BD341" s="1" t="str">
        <f t="shared" si="546"/>
        <v>NA</v>
      </c>
      <c r="BE341" s="1" t="str">
        <f t="shared" si="547"/>
        <v>NO</v>
      </c>
      <c r="BF341" s="1" t="str">
        <f t="shared" si="548"/>
        <v>NO</v>
      </c>
      <c r="BG341" s="1" t="str">
        <f t="shared" si="549"/>
        <v>NO</v>
      </c>
      <c r="BH341" s="1" t="str">
        <f t="shared" si="588"/>
        <v>NO</v>
      </c>
      <c r="BJ341" s="12">
        <v>5</v>
      </c>
      <c r="BK341" s="1" t="str">
        <f t="shared" si="551"/>
        <v>P</v>
      </c>
      <c r="BL341" s="1" t="str">
        <f t="shared" si="552"/>
        <v>NA</v>
      </c>
      <c r="BM341" s="1" t="str">
        <f t="shared" si="553"/>
        <v>NA</v>
      </c>
      <c r="BN341" s="1" t="str">
        <f t="shared" si="554"/>
        <v>NO</v>
      </c>
      <c r="BO341" s="1" t="str">
        <f t="shared" si="555"/>
        <v>NO</v>
      </c>
      <c r="BP341" s="1" t="str">
        <f t="shared" si="556"/>
        <v>NO</v>
      </c>
      <c r="BQ341" s="1" t="str">
        <f t="shared" si="557"/>
        <v>NO</v>
      </c>
      <c r="BS341" s="1" t="str">
        <f t="shared" si="558"/>
        <v>TN</v>
      </c>
      <c r="BT341" s="1" t="str">
        <f t="shared" si="559"/>
        <v>TN</v>
      </c>
      <c r="BU341" s="1" t="str">
        <f t="shared" si="560"/>
        <v>TN</v>
      </c>
      <c r="BV341" s="1" t="str">
        <f t="shared" si="561"/>
        <v>NO</v>
      </c>
      <c r="BW341" s="1" t="str">
        <f t="shared" si="562"/>
        <v>NO</v>
      </c>
      <c r="BX341" s="1" t="str">
        <f t="shared" si="563"/>
        <v>NO</v>
      </c>
      <c r="BY341" s="244" t="str">
        <f t="shared" si="564"/>
        <v>YES</v>
      </c>
      <c r="BZ341" s="244" t="str">
        <f t="shared" si="565"/>
        <v>NO</v>
      </c>
      <c r="CA341" s="244" t="str">
        <f t="shared" si="566"/>
        <v>NO</v>
      </c>
      <c r="CB341" s="244" t="str">
        <f t="shared" si="567"/>
        <v>NO</v>
      </c>
      <c r="CC341" s="244" t="str">
        <f t="shared" si="568"/>
        <v>NO</v>
      </c>
      <c r="CD341" s="244" t="str">
        <f t="shared" si="530"/>
        <v>NO</v>
      </c>
      <c r="CE341" s="1" t="str">
        <f t="shared" si="531"/>
        <v>NO</v>
      </c>
      <c r="CF341" s="1" t="str">
        <f t="shared" si="532"/>
        <v>NO</v>
      </c>
      <c r="CG341" s="1" t="str">
        <f t="shared" si="533"/>
        <v>NO</v>
      </c>
      <c r="CH341" s="1" t="str">
        <f t="shared" si="534"/>
        <v>NO</v>
      </c>
      <c r="CI341" s="244" t="str">
        <f t="shared" si="569"/>
        <v>NO</v>
      </c>
      <c r="CJ341" s="244" t="str">
        <f t="shared" si="570"/>
        <v>NO</v>
      </c>
      <c r="CK341" s="244" t="str">
        <f t="shared" si="571"/>
        <v>NO</v>
      </c>
      <c r="CL341" s="244" t="str">
        <f t="shared" si="572"/>
        <v>NO</v>
      </c>
      <c r="CM341" s="244" t="str">
        <f t="shared" si="573"/>
        <v>NO</v>
      </c>
      <c r="CN341" s="244" t="str">
        <f t="shared" si="574"/>
        <v>NO</v>
      </c>
      <c r="CO341" s="244" t="str">
        <f t="shared" si="575"/>
        <v>NO</v>
      </c>
      <c r="CP341" s="244" t="str">
        <f t="shared" si="576"/>
        <v>NO</v>
      </c>
      <c r="CQ341" s="244" t="str">
        <f t="shared" si="577"/>
        <v>NO</v>
      </c>
      <c r="CR341" s="244" t="str">
        <f t="shared" si="578"/>
        <v>NO</v>
      </c>
    </row>
    <row r="342" spans="1:96">
      <c r="A342" s="64"/>
      <c r="B342" s="15"/>
      <c r="C342" s="15"/>
      <c r="D342" s="15"/>
      <c r="E342" s="15"/>
      <c r="F342" s="15"/>
      <c r="G342" s="15"/>
      <c r="H342" s="65"/>
      <c r="I342" s="52" t="s">
        <v>15</v>
      </c>
      <c r="J342" s="54">
        <v>0.904162573024476</v>
      </c>
      <c r="K342" s="54">
        <v>5.7991216802281503E-2</v>
      </c>
      <c r="L342" s="54">
        <v>3.78462101732416E-2</v>
      </c>
      <c r="M342" s="54">
        <v>0.75589883438405203</v>
      </c>
      <c r="N342" s="54">
        <v>1.2765075907105799E-2</v>
      </c>
      <c r="O342" s="54">
        <v>0.23133608970884101</v>
      </c>
      <c r="P342" s="54">
        <v>0.93030581579939198</v>
      </c>
      <c r="Q342" s="54">
        <v>5.7591484642885403E-2</v>
      </c>
      <c r="R342" s="54">
        <v>1.2102699557722399E-2</v>
      </c>
      <c r="S342" s="54">
        <v>0.71824613049821695</v>
      </c>
      <c r="T342" s="54">
        <v>0.12540655552079999</v>
      </c>
      <c r="U342" s="54">
        <v>0.15634731398098101</v>
      </c>
      <c r="V342" s="54">
        <v>0.96277173490903301</v>
      </c>
      <c r="W342" s="54">
        <v>1.6253205803902899E-2</v>
      </c>
      <c r="X342" s="54">
        <v>2.09750592870631E-2</v>
      </c>
      <c r="Y342" s="54">
        <v>0.199903122014288</v>
      </c>
      <c r="Z342" s="54">
        <v>0.75224447459536903</v>
      </c>
      <c r="AA342" s="54">
        <v>4.7852403390341497E-2</v>
      </c>
      <c r="AB342" s="54">
        <v>0.14175834999067</v>
      </c>
      <c r="AC342" s="54">
        <v>0.27224669796854301</v>
      </c>
      <c r="AD342" s="54">
        <v>0.585994952040786</v>
      </c>
      <c r="AE342" s="54">
        <v>0.57595264458480799</v>
      </c>
      <c r="AF342" s="54">
        <v>0.280622476226489</v>
      </c>
      <c r="AG342" s="317">
        <v>0.143424879188702</v>
      </c>
      <c r="AH342" s="220">
        <v>0.94199999999999995</v>
      </c>
      <c r="AI342" s="220">
        <v>2.2210000000000001</v>
      </c>
      <c r="AJ342" s="221">
        <v>6.2309999999999999</v>
      </c>
      <c r="AK342" s="210">
        <v>0.93799999999999994</v>
      </c>
      <c r="AL342" s="210">
        <v>2.3460000000000001</v>
      </c>
      <c r="AM342" s="210">
        <v>6.1630000000000003</v>
      </c>
      <c r="AN342" s="203"/>
      <c r="AO342" s="203"/>
      <c r="AP342" s="203"/>
      <c r="AQ342" s="203"/>
      <c r="AR342" s="203">
        <f t="shared" si="579"/>
        <v>0.69692727427599999</v>
      </c>
      <c r="AS342" s="203">
        <f t="shared" si="580"/>
        <v>0.8518</v>
      </c>
      <c r="AT342" s="203">
        <f t="shared" si="581"/>
        <v>1.041088886996</v>
      </c>
      <c r="AU342" s="203">
        <f t="shared" si="582"/>
        <v>1.8303545495219997</v>
      </c>
      <c r="AV342" s="203">
        <f t="shared" si="583"/>
        <v>2.2370999999999999</v>
      </c>
      <c r="AW342" s="203">
        <f t="shared" si="584"/>
        <v>2.7342333283619995</v>
      </c>
      <c r="AX342" s="203">
        <f t="shared" si="585"/>
        <v>4.4007545552340002</v>
      </c>
      <c r="AY342" s="203">
        <f t="shared" si="586"/>
        <v>5.3787000000000003</v>
      </c>
      <c r="AZ342" s="203">
        <f t="shared" si="587"/>
        <v>6.5739666547139999</v>
      </c>
      <c r="BB342" s="1" t="str">
        <f t="shared" si="544"/>
        <v>NA</v>
      </c>
      <c r="BC342" s="1" t="str">
        <f t="shared" si="545"/>
        <v>NP</v>
      </c>
      <c r="BD342" s="1" t="str">
        <f t="shared" si="546"/>
        <v>NA</v>
      </c>
      <c r="BE342" s="1" t="str">
        <f t="shared" si="547"/>
        <v>NO</v>
      </c>
      <c r="BF342" s="1" t="str">
        <f t="shared" si="548"/>
        <v>NO</v>
      </c>
      <c r="BG342" s="1" t="str">
        <f t="shared" si="549"/>
        <v>NO</v>
      </c>
      <c r="BH342" s="1" t="str">
        <f t="shared" si="588"/>
        <v>YES</v>
      </c>
      <c r="BJ342" s="12">
        <v>7</v>
      </c>
      <c r="BK342" s="1" t="str">
        <f t="shared" si="551"/>
        <v>NA</v>
      </c>
      <c r="BL342" s="1" t="str">
        <f t="shared" si="552"/>
        <v>NA</v>
      </c>
      <c r="BM342" s="1" t="str">
        <f t="shared" si="553"/>
        <v>NA</v>
      </c>
      <c r="BN342" s="1" t="str">
        <f t="shared" si="554"/>
        <v>NO</v>
      </c>
      <c r="BO342" s="1" t="str">
        <f t="shared" si="555"/>
        <v>NO</v>
      </c>
      <c r="BP342" s="1" t="str">
        <f t="shared" si="556"/>
        <v>NO</v>
      </c>
      <c r="BQ342" s="1" t="str">
        <f t="shared" si="557"/>
        <v>YES</v>
      </c>
      <c r="BS342" s="1" t="str">
        <f t="shared" si="558"/>
        <v>TN</v>
      </c>
      <c r="BT342" s="1" t="str">
        <f t="shared" si="559"/>
        <v>FP</v>
      </c>
      <c r="BU342" s="1" t="str">
        <f t="shared" si="560"/>
        <v>TN</v>
      </c>
      <c r="BV342" s="1" t="str">
        <f t="shared" si="561"/>
        <v>NO</v>
      </c>
      <c r="BW342" s="1" t="str">
        <f t="shared" si="562"/>
        <v>NO</v>
      </c>
      <c r="BX342" s="1" t="str">
        <f t="shared" si="563"/>
        <v>NO</v>
      </c>
      <c r="BY342" s="244" t="str">
        <f t="shared" si="564"/>
        <v>YES</v>
      </c>
      <c r="BZ342" s="244" t="str">
        <f t="shared" si="565"/>
        <v>NO</v>
      </c>
      <c r="CA342" s="244" t="str">
        <f t="shared" si="566"/>
        <v>NO</v>
      </c>
      <c r="CB342" s="244" t="str">
        <f t="shared" si="567"/>
        <v>NO</v>
      </c>
      <c r="CC342" s="244" t="str">
        <f t="shared" si="568"/>
        <v>NO</v>
      </c>
      <c r="CD342" s="244" t="str">
        <f t="shared" si="530"/>
        <v>YES</v>
      </c>
      <c r="CE342" s="1" t="str">
        <f t="shared" si="531"/>
        <v>NO</v>
      </c>
      <c r="CF342" s="1" t="str">
        <f t="shared" si="532"/>
        <v>NO</v>
      </c>
      <c r="CG342" s="1" t="str">
        <f t="shared" si="533"/>
        <v>NO</v>
      </c>
      <c r="CH342" s="1" t="str">
        <f t="shared" si="534"/>
        <v>YES</v>
      </c>
      <c r="CI342" s="244" t="str">
        <f t="shared" si="569"/>
        <v>NO</v>
      </c>
      <c r="CJ342" s="244" t="str">
        <f t="shared" si="570"/>
        <v>NO</v>
      </c>
      <c r="CK342" s="244" t="str">
        <f t="shared" si="571"/>
        <v>NO</v>
      </c>
      <c r="CL342" s="244" t="str">
        <f t="shared" si="572"/>
        <v>NO</v>
      </c>
      <c r="CM342" s="244" t="str">
        <f t="shared" si="573"/>
        <v>NO</v>
      </c>
      <c r="CN342" s="244" t="str">
        <f t="shared" si="574"/>
        <v>YES</v>
      </c>
      <c r="CO342" s="244" t="str">
        <f t="shared" si="575"/>
        <v>NO</v>
      </c>
      <c r="CP342" s="244" t="str">
        <f t="shared" si="576"/>
        <v>NO</v>
      </c>
      <c r="CQ342" s="244" t="str">
        <f t="shared" si="577"/>
        <v>NO</v>
      </c>
      <c r="CR342" s="244" t="str">
        <f t="shared" si="578"/>
        <v>YES</v>
      </c>
    </row>
    <row r="343" spans="1:96">
      <c r="A343" s="64"/>
      <c r="B343" s="15"/>
      <c r="C343" s="15"/>
      <c r="D343" s="15"/>
      <c r="E343" s="15"/>
      <c r="F343" s="15"/>
      <c r="G343" s="15"/>
      <c r="H343" s="65"/>
      <c r="I343" s="52" t="s">
        <v>16</v>
      </c>
      <c r="J343" s="54">
        <v>0.80124600805295199</v>
      </c>
      <c r="K343" s="54">
        <v>0.190926239226657</v>
      </c>
      <c r="L343" s="54">
        <v>7.8277527203898193E-3</v>
      </c>
      <c r="M343" s="54">
        <v>0.52616857340203005</v>
      </c>
      <c r="N343" s="54">
        <v>1.7364675104216298E-2</v>
      </c>
      <c r="O343" s="54">
        <v>0.45646675149375299</v>
      </c>
      <c r="P343" s="54">
        <v>0.67836923626108103</v>
      </c>
      <c r="Q343" s="54">
        <v>0.26004284622992202</v>
      </c>
      <c r="R343" s="54">
        <v>6.1587917508996698E-2</v>
      </c>
      <c r="S343" s="54">
        <v>0.92436126184971301</v>
      </c>
      <c r="T343" s="54">
        <v>5.2345964625172201E-2</v>
      </c>
      <c r="U343" s="54">
        <v>2.3292773525114399E-2</v>
      </c>
      <c r="V343" s="54">
        <v>0.312961673653392</v>
      </c>
      <c r="W343" s="54">
        <v>0.60187802803345702</v>
      </c>
      <c r="X343" s="54">
        <v>8.5160298313150695E-2</v>
      </c>
      <c r="Y343" s="54">
        <v>0.922119354360312</v>
      </c>
      <c r="Z343" s="54">
        <v>1.00002780493874E-2</v>
      </c>
      <c r="AA343" s="54">
        <v>6.7880367590300097E-2</v>
      </c>
      <c r="AB343" s="54">
        <v>0.44823261963194999</v>
      </c>
      <c r="AC343" s="54">
        <v>0.260349166076004</v>
      </c>
      <c r="AD343" s="54">
        <v>0.29141821429204401</v>
      </c>
      <c r="AE343" s="54">
        <v>0.37820880523976402</v>
      </c>
      <c r="AF343" s="54">
        <v>0.50609358702234997</v>
      </c>
      <c r="AG343" s="317">
        <v>0.115697607737884</v>
      </c>
      <c r="AH343" s="220">
        <v>0.77100000000000002</v>
      </c>
      <c r="AI343" s="220">
        <v>2.379</v>
      </c>
      <c r="AJ343" s="221">
        <v>5.8259999999999996</v>
      </c>
      <c r="AK343" s="210">
        <v>0.78800000000000003</v>
      </c>
      <c r="AL343" s="210">
        <v>2.4020000000000001</v>
      </c>
      <c r="AM343" s="210">
        <v>5.67</v>
      </c>
      <c r="AN343" s="203"/>
      <c r="AO343" s="203"/>
      <c r="AP343" s="203"/>
      <c r="AQ343" s="203"/>
      <c r="AR343" s="203">
        <f t="shared" si="579"/>
        <v>0.69692727427599999</v>
      </c>
      <c r="AS343" s="203">
        <f t="shared" si="580"/>
        <v>0.8518</v>
      </c>
      <c r="AT343" s="203">
        <f t="shared" si="581"/>
        <v>1.041088886996</v>
      </c>
      <c r="AU343" s="203">
        <f t="shared" si="582"/>
        <v>1.8303545495219997</v>
      </c>
      <c r="AV343" s="203">
        <f t="shared" si="583"/>
        <v>2.2370999999999999</v>
      </c>
      <c r="AW343" s="203">
        <f t="shared" si="584"/>
        <v>2.7342333283619995</v>
      </c>
      <c r="AX343" s="203">
        <f t="shared" si="585"/>
        <v>4.4007545552340002</v>
      </c>
      <c r="AY343" s="203">
        <f t="shared" si="586"/>
        <v>5.3787000000000003</v>
      </c>
      <c r="AZ343" s="203">
        <f t="shared" si="587"/>
        <v>6.5739666547139999</v>
      </c>
      <c r="BB343" s="1" t="str">
        <f t="shared" si="544"/>
        <v>NP</v>
      </c>
      <c r="BC343" s="1" t="str">
        <f t="shared" si="545"/>
        <v>NA</v>
      </c>
      <c r="BD343" s="1" t="str">
        <f t="shared" si="546"/>
        <v>NA</v>
      </c>
      <c r="BE343" s="1" t="str">
        <f t="shared" si="547"/>
        <v>NO</v>
      </c>
      <c r="BF343" s="1" t="str">
        <f t="shared" si="548"/>
        <v>NO</v>
      </c>
      <c r="BG343" s="1" t="str">
        <f t="shared" si="549"/>
        <v>NO</v>
      </c>
      <c r="BH343" s="1" t="str">
        <f t="shared" si="588"/>
        <v>YES</v>
      </c>
      <c r="BJ343" s="12">
        <v>13</v>
      </c>
      <c r="BK343" s="1" t="str">
        <f t="shared" si="551"/>
        <v>NP</v>
      </c>
      <c r="BL343" s="1" t="str">
        <f t="shared" si="552"/>
        <v>NA</v>
      </c>
      <c r="BM343" s="1" t="str">
        <f t="shared" si="553"/>
        <v>NA</v>
      </c>
      <c r="BN343" s="1" t="str">
        <f t="shared" si="554"/>
        <v>NO</v>
      </c>
      <c r="BO343" s="1" t="str">
        <f t="shared" si="555"/>
        <v>NO</v>
      </c>
      <c r="BP343" s="1" t="str">
        <f t="shared" si="556"/>
        <v>NO</v>
      </c>
      <c r="BQ343" s="1" t="str">
        <f t="shared" si="557"/>
        <v>YES</v>
      </c>
      <c r="BS343" s="1" t="str">
        <f t="shared" si="558"/>
        <v>TP</v>
      </c>
      <c r="BT343" s="1" t="str">
        <f t="shared" si="559"/>
        <v>TN</v>
      </c>
      <c r="BU343" s="1" t="str">
        <f t="shared" si="560"/>
        <v>TN</v>
      </c>
      <c r="BV343" s="1" t="str">
        <f t="shared" si="561"/>
        <v>NO</v>
      </c>
      <c r="BW343" s="1" t="str">
        <f t="shared" si="562"/>
        <v>NO</v>
      </c>
      <c r="BX343" s="1" t="str">
        <f t="shared" si="563"/>
        <v>YES</v>
      </c>
      <c r="BY343" s="244" t="str">
        <f t="shared" si="564"/>
        <v>YES</v>
      </c>
      <c r="BZ343" s="244" t="str">
        <f t="shared" si="565"/>
        <v>NO</v>
      </c>
      <c r="CA343" s="244" t="str">
        <f t="shared" si="566"/>
        <v>NO</v>
      </c>
      <c r="CB343" s="244" t="str">
        <f t="shared" si="567"/>
        <v>NO</v>
      </c>
      <c r="CC343" s="244" t="str">
        <f t="shared" si="568"/>
        <v>NO</v>
      </c>
      <c r="CD343" s="244" t="str">
        <f t="shared" si="530"/>
        <v>NO</v>
      </c>
      <c r="CE343" s="1" t="str">
        <f t="shared" si="531"/>
        <v>NO</v>
      </c>
      <c r="CF343" s="1" t="str">
        <f t="shared" si="532"/>
        <v>NO</v>
      </c>
      <c r="CG343" s="1" t="str">
        <f t="shared" si="533"/>
        <v>NO</v>
      </c>
      <c r="CH343" s="1" t="str">
        <f t="shared" si="534"/>
        <v>NO</v>
      </c>
      <c r="CI343" s="244" t="str">
        <f t="shared" si="569"/>
        <v>NO</v>
      </c>
      <c r="CJ343" s="244" t="str">
        <f t="shared" si="570"/>
        <v>NO</v>
      </c>
      <c r="CK343" s="244" t="str">
        <f t="shared" si="571"/>
        <v>NO</v>
      </c>
      <c r="CL343" s="244" t="str">
        <f t="shared" si="572"/>
        <v>NO</v>
      </c>
      <c r="CM343" s="244" t="str">
        <f t="shared" si="573"/>
        <v>NO</v>
      </c>
      <c r="CN343" s="244" t="str">
        <f t="shared" si="574"/>
        <v>NO</v>
      </c>
      <c r="CO343" s="244" t="str">
        <f t="shared" si="575"/>
        <v>NO</v>
      </c>
      <c r="CP343" s="244" t="str">
        <f t="shared" si="576"/>
        <v>NO</v>
      </c>
      <c r="CQ343" s="244" t="str">
        <f t="shared" si="577"/>
        <v>NO</v>
      </c>
      <c r="CR343" s="244" t="str">
        <f t="shared" si="578"/>
        <v>NO</v>
      </c>
    </row>
    <row r="344" spans="1:96">
      <c r="A344" s="64"/>
      <c r="B344" s="15"/>
      <c r="C344" s="15"/>
      <c r="D344" s="15"/>
      <c r="E344" s="15"/>
      <c r="F344" s="15"/>
      <c r="G344" s="15"/>
      <c r="H344" s="65"/>
      <c r="I344" s="52" t="s">
        <v>17</v>
      </c>
      <c r="J344" s="54">
        <v>0.71332719977962999</v>
      </c>
      <c r="K344" s="54">
        <v>0.27263787208482998</v>
      </c>
      <c r="L344" s="54">
        <v>1.40349281355383E-2</v>
      </c>
      <c r="M344" s="54">
        <v>0.29138452075980598</v>
      </c>
      <c r="N344" s="54">
        <v>0.46561661930693399</v>
      </c>
      <c r="O344" s="54">
        <v>0.24299885993325901</v>
      </c>
      <c r="P344" s="54">
        <v>0.791887525618721</v>
      </c>
      <c r="Q344" s="54">
        <v>0.14212368798566499</v>
      </c>
      <c r="R344" s="54">
        <v>6.5988786395612994E-2</v>
      </c>
      <c r="S344" s="54">
        <v>0.69033081744287395</v>
      </c>
      <c r="T344" s="54">
        <v>0.26935838199357498</v>
      </c>
      <c r="U344" s="54">
        <v>4.0310800563549597E-2</v>
      </c>
      <c r="V344" s="54">
        <v>0.50589787845342005</v>
      </c>
      <c r="W344" s="54">
        <v>0.226312184610624</v>
      </c>
      <c r="X344" s="54">
        <v>0.26778993693595499</v>
      </c>
      <c r="Y344" s="54">
        <v>0.87477586437543098</v>
      </c>
      <c r="Z344" s="54">
        <v>4.81645266338123E-2</v>
      </c>
      <c r="AA344" s="54">
        <v>7.7059608990756395E-2</v>
      </c>
      <c r="AB344" s="54">
        <v>0.83237831506650295</v>
      </c>
      <c r="AC344" s="54">
        <v>0.121857757661414</v>
      </c>
      <c r="AD344" s="54">
        <v>4.5763927272082103E-2</v>
      </c>
      <c r="AE344" s="54">
        <v>0.71806129820461695</v>
      </c>
      <c r="AF344" s="54">
        <v>0.15541484390110699</v>
      </c>
      <c r="AG344" s="317">
        <v>0.126523857894275</v>
      </c>
      <c r="AH344" s="220">
        <v>1.034</v>
      </c>
      <c r="AI344" s="220">
        <v>2.7360000000000002</v>
      </c>
      <c r="AJ344" s="221">
        <v>5.6130000000000004</v>
      </c>
      <c r="AK344" s="210">
        <v>0.995</v>
      </c>
      <c r="AL344" s="210">
        <v>2.7669999999999999</v>
      </c>
      <c r="AM344" s="210">
        <v>5.7060000000000004</v>
      </c>
      <c r="AN344" s="203"/>
      <c r="AO344" s="203"/>
      <c r="AP344" s="203"/>
      <c r="AQ344" s="203"/>
      <c r="AR344" s="203">
        <f t="shared" si="579"/>
        <v>0.69692727427599999</v>
      </c>
      <c r="AS344" s="203">
        <f t="shared" si="580"/>
        <v>0.8518</v>
      </c>
      <c r="AT344" s="203">
        <f t="shared" si="581"/>
        <v>1.041088886996</v>
      </c>
      <c r="AU344" s="203">
        <f t="shared" si="582"/>
        <v>1.8303545495219997</v>
      </c>
      <c r="AV344" s="203">
        <f t="shared" si="583"/>
        <v>2.2370999999999999</v>
      </c>
      <c r="AW344" s="203">
        <f t="shared" si="584"/>
        <v>2.7342333283619995</v>
      </c>
      <c r="AX344" s="203">
        <f t="shared" si="585"/>
        <v>4.4007545552340002</v>
      </c>
      <c r="AY344" s="203">
        <f t="shared" si="586"/>
        <v>5.3787000000000003</v>
      </c>
      <c r="AZ344" s="203">
        <f t="shared" si="587"/>
        <v>6.5739666547139999</v>
      </c>
      <c r="BB344" s="1" t="str">
        <f t="shared" si="544"/>
        <v>NA</v>
      </c>
      <c r="BC344" s="1" t="str">
        <f t="shared" si="545"/>
        <v>P</v>
      </c>
      <c r="BD344" s="1" t="str">
        <f t="shared" si="546"/>
        <v>NA</v>
      </c>
      <c r="BE344" s="1" t="str">
        <f t="shared" si="547"/>
        <v>NO</v>
      </c>
      <c r="BF344" s="1" t="str">
        <f t="shared" si="548"/>
        <v>NO</v>
      </c>
      <c r="BG344" s="1" t="str">
        <f t="shared" si="549"/>
        <v>NO</v>
      </c>
      <c r="BH344" s="1" t="str">
        <f t="shared" si="588"/>
        <v>NO</v>
      </c>
      <c r="BJ344" s="12">
        <v>20</v>
      </c>
      <c r="BK344" s="1" t="str">
        <f t="shared" si="551"/>
        <v>NA</v>
      </c>
      <c r="BL344" s="1" t="str">
        <f t="shared" si="552"/>
        <v>P</v>
      </c>
      <c r="BM344" s="1" t="str">
        <f t="shared" si="553"/>
        <v>NA</v>
      </c>
      <c r="BN344" s="1" t="str">
        <f t="shared" si="554"/>
        <v>NO</v>
      </c>
      <c r="BO344" s="1" t="str">
        <f t="shared" si="555"/>
        <v>NO</v>
      </c>
      <c r="BP344" s="1" t="str">
        <f t="shared" si="556"/>
        <v>NO</v>
      </c>
      <c r="BQ344" s="1" t="str">
        <f t="shared" si="557"/>
        <v>NO</v>
      </c>
      <c r="BS344" s="1" t="str">
        <f t="shared" si="558"/>
        <v>TN</v>
      </c>
      <c r="BT344" s="1" t="str">
        <f t="shared" si="559"/>
        <v>TN</v>
      </c>
      <c r="BU344" s="1" t="str">
        <f t="shared" si="560"/>
        <v>TN</v>
      </c>
      <c r="BV344" s="1" t="str">
        <f t="shared" si="561"/>
        <v>NO</v>
      </c>
      <c r="BW344" s="1" t="str">
        <f t="shared" si="562"/>
        <v>NO</v>
      </c>
      <c r="BX344" s="1" t="str">
        <f t="shared" si="563"/>
        <v>NO</v>
      </c>
      <c r="BY344" s="244" t="str">
        <f t="shared" si="564"/>
        <v>YES</v>
      </c>
      <c r="BZ344" s="244" t="str">
        <f t="shared" si="565"/>
        <v>NO</v>
      </c>
      <c r="CA344" s="244" t="str">
        <f t="shared" si="566"/>
        <v>NO</v>
      </c>
      <c r="CB344" s="244" t="str">
        <f t="shared" si="567"/>
        <v>NO</v>
      </c>
      <c r="CC344" s="244" t="str">
        <f t="shared" si="568"/>
        <v>NO</v>
      </c>
      <c r="CD344" s="244" t="str">
        <f t="shared" si="530"/>
        <v>NO</v>
      </c>
      <c r="CE344" s="1" t="str">
        <f t="shared" si="531"/>
        <v>NO</v>
      </c>
      <c r="CF344" s="1" t="str">
        <f t="shared" si="532"/>
        <v>NO</v>
      </c>
      <c r="CG344" s="1" t="str">
        <f t="shared" si="533"/>
        <v>NO</v>
      </c>
      <c r="CH344" s="1" t="str">
        <f t="shared" si="534"/>
        <v>NO</v>
      </c>
      <c r="CI344" s="244" t="str">
        <f t="shared" si="569"/>
        <v>NO</v>
      </c>
      <c r="CJ344" s="244" t="str">
        <f t="shared" si="570"/>
        <v>NO</v>
      </c>
      <c r="CK344" s="244" t="str">
        <f t="shared" si="571"/>
        <v>NO</v>
      </c>
      <c r="CL344" s="244" t="str">
        <f t="shared" si="572"/>
        <v>NO</v>
      </c>
      <c r="CM344" s="244" t="str">
        <f t="shared" si="573"/>
        <v>NO</v>
      </c>
      <c r="CN344" s="244" t="str">
        <f t="shared" si="574"/>
        <v>NO</v>
      </c>
      <c r="CO344" s="244" t="str">
        <f t="shared" si="575"/>
        <v>NO</v>
      </c>
      <c r="CP344" s="244" t="str">
        <f t="shared" si="576"/>
        <v>NO</v>
      </c>
      <c r="CQ344" s="244" t="str">
        <f t="shared" si="577"/>
        <v>NO</v>
      </c>
      <c r="CR344" s="244" t="str">
        <f t="shared" si="578"/>
        <v>NO</v>
      </c>
    </row>
    <row r="345" spans="1:96">
      <c r="A345" s="64"/>
      <c r="B345" s="15"/>
      <c r="C345" s="15"/>
      <c r="D345" s="15"/>
      <c r="E345" s="15"/>
      <c r="F345" s="15"/>
      <c r="G345" s="15"/>
      <c r="H345" s="65"/>
      <c r="I345" s="52" t="s">
        <v>18</v>
      </c>
      <c r="J345" s="54">
        <v>0.28445547954094202</v>
      </c>
      <c r="K345" s="54">
        <v>0.62327425863381702</v>
      </c>
      <c r="L345" s="54">
        <v>9.2270261825240202E-2</v>
      </c>
      <c r="M345" s="54">
        <v>0.65922286403304198</v>
      </c>
      <c r="N345" s="54">
        <v>8.6447363640458602E-2</v>
      </c>
      <c r="O345" s="54">
        <v>0.254329772326498</v>
      </c>
      <c r="P345" s="54">
        <v>0.23237789570218101</v>
      </c>
      <c r="Q345" s="54">
        <v>5.85279986403077E-2</v>
      </c>
      <c r="R345" s="54">
        <v>0.70909410565751096</v>
      </c>
      <c r="S345" s="54">
        <v>1.9440291973382502E-2</v>
      </c>
      <c r="T345" s="54">
        <v>0.71344318633264703</v>
      </c>
      <c r="U345" s="54">
        <v>0.26711652169396899</v>
      </c>
      <c r="V345" s="54">
        <v>0.180128760181475</v>
      </c>
      <c r="W345" s="54">
        <v>0.77882642441952898</v>
      </c>
      <c r="X345" s="54">
        <v>4.1044815398994898E-2</v>
      </c>
      <c r="Y345" s="54">
        <v>0.951871987051642</v>
      </c>
      <c r="Z345" s="54">
        <v>4.6600044880506598E-2</v>
      </c>
      <c r="AA345" s="54">
        <v>1.52796806785049E-3</v>
      </c>
      <c r="AB345" s="54">
        <v>0.53347557230857301</v>
      </c>
      <c r="AC345" s="54">
        <v>0.36807571725548399</v>
      </c>
      <c r="AD345" s="54">
        <v>9.8448710435941694E-2</v>
      </c>
      <c r="AE345" s="54">
        <v>8.9743782182180008E-3</v>
      </c>
      <c r="AF345" s="54">
        <v>0.97921570856990703</v>
      </c>
      <c r="AG345" s="317">
        <v>1.1809913211874501E-2</v>
      </c>
      <c r="AH345" s="220">
        <v>1.859</v>
      </c>
      <c r="AI345" s="220">
        <v>2.3679999999999999</v>
      </c>
      <c r="AJ345" s="221">
        <v>5.5389999999999997</v>
      </c>
      <c r="AK345" s="210">
        <v>1.851</v>
      </c>
      <c r="AL345" s="210">
        <v>2.383</v>
      </c>
      <c r="AM345" s="210">
        <v>5.5140000000000002</v>
      </c>
      <c r="AN345" s="203"/>
      <c r="AO345" s="203"/>
      <c r="AP345" s="203"/>
      <c r="AQ345" s="203"/>
      <c r="AR345" s="203">
        <f t="shared" si="579"/>
        <v>0.69692727427599999</v>
      </c>
      <c r="AS345" s="203">
        <f t="shared" si="580"/>
        <v>0.8518</v>
      </c>
      <c r="AT345" s="203">
        <f t="shared" si="581"/>
        <v>1.041088886996</v>
      </c>
      <c r="AU345" s="203">
        <f t="shared" si="582"/>
        <v>1.8303545495219997</v>
      </c>
      <c r="AV345" s="203">
        <f t="shared" si="583"/>
        <v>2.2370999999999999</v>
      </c>
      <c r="AW345" s="203">
        <f t="shared" si="584"/>
        <v>2.7342333283619995</v>
      </c>
      <c r="AX345" s="203">
        <f t="shared" si="585"/>
        <v>4.4007545552340002</v>
      </c>
      <c r="AY345" s="203">
        <f t="shared" si="586"/>
        <v>5.3787000000000003</v>
      </c>
      <c r="AZ345" s="203">
        <f t="shared" si="587"/>
        <v>6.5739666547139999</v>
      </c>
      <c r="BB345" s="1" t="str">
        <f t="shared" si="544"/>
        <v>P</v>
      </c>
      <c r="BC345" s="1" t="str">
        <f t="shared" si="545"/>
        <v>NA</v>
      </c>
      <c r="BD345" s="1" t="str">
        <f t="shared" si="546"/>
        <v>NA</v>
      </c>
      <c r="BE345" s="1" t="str">
        <f t="shared" si="547"/>
        <v>NO</v>
      </c>
      <c r="BF345" s="1" t="str">
        <f t="shared" si="548"/>
        <v>NO</v>
      </c>
      <c r="BG345" s="1" t="str">
        <f t="shared" si="549"/>
        <v>NO</v>
      </c>
      <c r="BH345" s="1" t="str">
        <f t="shared" si="588"/>
        <v>NO</v>
      </c>
      <c r="BJ345" s="12">
        <v>7</v>
      </c>
      <c r="BK345" s="1" t="str">
        <f t="shared" si="551"/>
        <v>P</v>
      </c>
      <c r="BL345" s="1" t="str">
        <f t="shared" si="552"/>
        <v>NA</v>
      </c>
      <c r="BM345" s="1" t="str">
        <f t="shared" si="553"/>
        <v>NA</v>
      </c>
      <c r="BN345" s="1" t="str">
        <f t="shared" si="554"/>
        <v>NO</v>
      </c>
      <c r="BO345" s="1" t="str">
        <f t="shared" si="555"/>
        <v>NO</v>
      </c>
      <c r="BP345" s="1" t="str">
        <f t="shared" si="556"/>
        <v>NO</v>
      </c>
      <c r="BQ345" s="1" t="str">
        <f t="shared" si="557"/>
        <v>NO</v>
      </c>
      <c r="BS345" s="1" t="str">
        <f t="shared" si="558"/>
        <v>TN</v>
      </c>
      <c r="BT345" s="1" t="str">
        <f t="shared" si="559"/>
        <v>TN</v>
      </c>
      <c r="BU345" s="1" t="str">
        <f t="shared" si="560"/>
        <v>TN</v>
      </c>
      <c r="BV345" s="1" t="str">
        <f t="shared" si="561"/>
        <v>NO</v>
      </c>
      <c r="BW345" s="1" t="str">
        <f t="shared" si="562"/>
        <v>NO</v>
      </c>
      <c r="BX345" s="1" t="str">
        <f t="shared" si="563"/>
        <v>NO</v>
      </c>
      <c r="BY345" s="244" t="str">
        <f t="shared" si="564"/>
        <v>YES</v>
      </c>
      <c r="BZ345" s="244" t="str">
        <f t="shared" si="565"/>
        <v>NO</v>
      </c>
      <c r="CA345" s="244" t="str">
        <f t="shared" si="566"/>
        <v>NO</v>
      </c>
      <c r="CB345" s="244" t="str">
        <f t="shared" si="567"/>
        <v>NO</v>
      </c>
      <c r="CC345" s="244" t="str">
        <f t="shared" si="568"/>
        <v>NO</v>
      </c>
      <c r="CD345" s="244" t="str">
        <f t="shared" si="530"/>
        <v>NO</v>
      </c>
      <c r="CE345" s="1" t="str">
        <f t="shared" si="531"/>
        <v>NO</v>
      </c>
      <c r="CF345" s="1" t="str">
        <f t="shared" si="532"/>
        <v>NO</v>
      </c>
      <c r="CG345" s="1" t="str">
        <f t="shared" si="533"/>
        <v>NO</v>
      </c>
      <c r="CH345" s="1" t="str">
        <f t="shared" si="534"/>
        <v>NO</v>
      </c>
      <c r="CI345" s="244" t="str">
        <f t="shared" si="569"/>
        <v>NO</v>
      </c>
      <c r="CJ345" s="244" t="str">
        <f t="shared" si="570"/>
        <v>NO</v>
      </c>
      <c r="CK345" s="244" t="str">
        <f t="shared" si="571"/>
        <v>NO</v>
      </c>
      <c r="CL345" s="244" t="str">
        <f t="shared" si="572"/>
        <v>NO</v>
      </c>
      <c r="CM345" s="244" t="str">
        <f t="shared" si="573"/>
        <v>NO</v>
      </c>
      <c r="CN345" s="244" t="str">
        <f t="shared" si="574"/>
        <v>NO</v>
      </c>
      <c r="CO345" s="244" t="str">
        <f t="shared" si="575"/>
        <v>NO</v>
      </c>
      <c r="CP345" s="244" t="str">
        <f t="shared" si="576"/>
        <v>NO</v>
      </c>
      <c r="CQ345" s="244" t="str">
        <f t="shared" si="577"/>
        <v>NO</v>
      </c>
      <c r="CR345" s="244" t="str">
        <f t="shared" si="578"/>
        <v>NO</v>
      </c>
    </row>
    <row r="346" spans="1:96">
      <c r="A346" s="64"/>
      <c r="B346" s="15"/>
      <c r="C346" s="15"/>
      <c r="D346" s="15"/>
      <c r="E346" s="15"/>
      <c r="F346" s="15"/>
      <c r="G346" s="15"/>
      <c r="H346" s="65"/>
      <c r="I346" s="52" t="s">
        <v>19</v>
      </c>
      <c r="J346" s="54">
        <v>0.75794651079130604</v>
      </c>
      <c r="K346" s="54">
        <v>0.112192428216647</v>
      </c>
      <c r="L346" s="54">
        <v>0.129861060992046</v>
      </c>
      <c r="M346" s="54">
        <v>0.77202669649797895</v>
      </c>
      <c r="N346" s="54">
        <v>5.9866581224571801E-2</v>
      </c>
      <c r="O346" s="54">
        <v>0.168106722277448</v>
      </c>
      <c r="P346" s="54">
        <v>0.86288422046128599</v>
      </c>
      <c r="Q346" s="54">
        <v>3.24105031755587E-2</v>
      </c>
      <c r="R346" s="54">
        <v>0.10470527636315401</v>
      </c>
      <c r="S346" s="54">
        <v>0.87538208739922496</v>
      </c>
      <c r="T346" s="54">
        <v>8.0113874547955904E-2</v>
      </c>
      <c r="U346" s="54">
        <v>4.4504038052818599E-2</v>
      </c>
      <c r="V346" s="54">
        <v>0.53332398442569695</v>
      </c>
      <c r="W346" s="54">
        <v>3.4542936878405102E-2</v>
      </c>
      <c r="X346" s="54">
        <v>0.43213307869589701</v>
      </c>
      <c r="Y346" s="54">
        <v>0.354279284035043</v>
      </c>
      <c r="Z346" s="54">
        <v>0.42426698366497101</v>
      </c>
      <c r="AA346" s="54">
        <v>0.221453732299985</v>
      </c>
      <c r="AB346" s="54">
        <v>0.160754878216603</v>
      </c>
      <c r="AC346" s="54">
        <v>0.50407062989307705</v>
      </c>
      <c r="AD346" s="54">
        <v>0.335174491890318</v>
      </c>
      <c r="AE346" s="54">
        <v>0.84604065313779597</v>
      </c>
      <c r="AF346" s="54">
        <v>7.5526852192643795E-2</v>
      </c>
      <c r="AG346" s="317">
        <v>7.8432494669559802E-2</v>
      </c>
      <c r="AH346" s="220">
        <v>0.96199999999999997</v>
      </c>
      <c r="AI346" s="220">
        <v>3.0459999999999998</v>
      </c>
      <c r="AJ346" s="221">
        <v>5.7270000000000003</v>
      </c>
      <c r="AK346" s="210">
        <v>0.95</v>
      </c>
      <c r="AL346" s="210">
        <v>3.052</v>
      </c>
      <c r="AM346" s="210">
        <v>5.9580000000000002</v>
      </c>
      <c r="AN346" s="203"/>
      <c r="AO346" s="203"/>
      <c r="AP346" s="203"/>
      <c r="AQ346" s="203"/>
      <c r="AR346" s="203">
        <f t="shared" si="579"/>
        <v>0.69692727427599999</v>
      </c>
      <c r="AS346" s="203">
        <f t="shared" si="580"/>
        <v>0.8518</v>
      </c>
      <c r="AT346" s="203">
        <f t="shared" si="581"/>
        <v>1.041088886996</v>
      </c>
      <c r="AU346" s="203">
        <f t="shared" si="582"/>
        <v>1.8303545495219997</v>
      </c>
      <c r="AV346" s="203">
        <f t="shared" si="583"/>
        <v>2.2370999999999999</v>
      </c>
      <c r="AW346" s="203">
        <f t="shared" si="584"/>
        <v>2.7342333283619995</v>
      </c>
      <c r="AX346" s="203">
        <f t="shared" si="585"/>
        <v>4.4007545552340002</v>
      </c>
      <c r="AY346" s="203">
        <f t="shared" si="586"/>
        <v>5.3787000000000003</v>
      </c>
      <c r="AZ346" s="203">
        <f t="shared" si="587"/>
        <v>6.5739666547139999</v>
      </c>
      <c r="BB346" s="1" t="str">
        <f t="shared" si="544"/>
        <v>NA</v>
      </c>
      <c r="BC346" s="1" t="str">
        <f t="shared" si="545"/>
        <v>P</v>
      </c>
      <c r="BD346" s="1" t="str">
        <f t="shared" si="546"/>
        <v>NA</v>
      </c>
      <c r="BE346" s="1" t="str">
        <f t="shared" si="547"/>
        <v>NO</v>
      </c>
      <c r="BF346" s="1" t="str">
        <f t="shared" si="548"/>
        <v>NO</v>
      </c>
      <c r="BG346" s="1" t="str">
        <f t="shared" si="549"/>
        <v>NO</v>
      </c>
      <c r="BH346" s="1" t="str">
        <f t="shared" si="588"/>
        <v>NO</v>
      </c>
      <c r="BJ346" s="12">
        <v>3</v>
      </c>
      <c r="BK346" s="1" t="str">
        <f t="shared" si="551"/>
        <v>NA</v>
      </c>
      <c r="BL346" s="1" t="str">
        <f t="shared" si="552"/>
        <v>P</v>
      </c>
      <c r="BM346" s="1" t="str">
        <f t="shared" si="553"/>
        <v>NA</v>
      </c>
      <c r="BN346" s="1" t="str">
        <f t="shared" si="554"/>
        <v>NO</v>
      </c>
      <c r="BO346" s="1" t="str">
        <f t="shared" si="555"/>
        <v>NO</v>
      </c>
      <c r="BP346" s="1" t="str">
        <f t="shared" si="556"/>
        <v>NO</v>
      </c>
      <c r="BQ346" s="1" t="str">
        <f t="shared" si="557"/>
        <v>NO</v>
      </c>
      <c r="BS346" s="1" t="str">
        <f t="shared" si="558"/>
        <v>TN</v>
      </c>
      <c r="BT346" s="1" t="str">
        <f t="shared" si="559"/>
        <v>TN</v>
      </c>
      <c r="BU346" s="1" t="str">
        <f t="shared" si="560"/>
        <v>TN</v>
      </c>
      <c r="BV346" s="1" t="str">
        <f t="shared" si="561"/>
        <v>NO</v>
      </c>
      <c r="BW346" s="1" t="str">
        <f t="shared" si="562"/>
        <v>NO</v>
      </c>
      <c r="BX346" s="1" t="str">
        <f t="shared" si="563"/>
        <v>NO</v>
      </c>
      <c r="BY346" s="244" t="str">
        <f t="shared" si="564"/>
        <v>YES</v>
      </c>
      <c r="BZ346" s="244" t="str">
        <f t="shared" si="565"/>
        <v>NO</v>
      </c>
      <c r="CA346" s="244" t="str">
        <f t="shared" si="566"/>
        <v>NO</v>
      </c>
      <c r="CB346" s="244" t="str">
        <f t="shared" si="567"/>
        <v>NO</v>
      </c>
      <c r="CC346" s="244" t="str">
        <f t="shared" si="568"/>
        <v>NO</v>
      </c>
      <c r="CD346" s="244" t="str">
        <f t="shared" si="530"/>
        <v>NO</v>
      </c>
      <c r="CE346" s="1" t="str">
        <f t="shared" si="531"/>
        <v>NO</v>
      </c>
      <c r="CF346" s="1" t="str">
        <f t="shared" si="532"/>
        <v>NO</v>
      </c>
      <c r="CG346" s="1" t="str">
        <f t="shared" si="533"/>
        <v>NO</v>
      </c>
      <c r="CH346" s="1" t="str">
        <f t="shared" si="534"/>
        <v>NO</v>
      </c>
      <c r="CI346" s="244" t="str">
        <f t="shared" si="569"/>
        <v>NO</v>
      </c>
      <c r="CJ346" s="244" t="str">
        <f t="shared" si="570"/>
        <v>NO</v>
      </c>
      <c r="CK346" s="244" t="str">
        <f t="shared" si="571"/>
        <v>NO</v>
      </c>
      <c r="CL346" s="244" t="str">
        <f t="shared" si="572"/>
        <v>NO</v>
      </c>
      <c r="CM346" s="244" t="str">
        <f t="shared" si="573"/>
        <v>NO</v>
      </c>
      <c r="CN346" s="244" t="str">
        <f t="shared" si="574"/>
        <v>NO</v>
      </c>
      <c r="CO346" s="244" t="str">
        <f t="shared" si="575"/>
        <v>NO</v>
      </c>
      <c r="CP346" s="244" t="str">
        <f t="shared" si="576"/>
        <v>NO</v>
      </c>
      <c r="CQ346" s="244" t="str">
        <f t="shared" si="577"/>
        <v>NO</v>
      </c>
      <c r="CR346" s="244" t="str">
        <f t="shared" si="578"/>
        <v>NO</v>
      </c>
    </row>
    <row r="347" spans="1:96">
      <c r="A347" s="64"/>
      <c r="B347" s="15"/>
      <c r="C347" s="15"/>
      <c r="D347" s="15"/>
      <c r="E347" s="15"/>
      <c r="F347" s="15"/>
      <c r="G347" s="15"/>
      <c r="H347" s="65"/>
      <c r="I347" s="52" t="s">
        <v>42</v>
      </c>
      <c r="J347" s="54">
        <v>0.68719816724611504</v>
      </c>
      <c r="K347" s="54">
        <v>0.27459932887288602</v>
      </c>
      <c r="L347" s="54">
        <v>3.8202503880997898E-2</v>
      </c>
      <c r="M347" s="54">
        <v>0.45615049085786702</v>
      </c>
      <c r="N347" s="54">
        <v>0.43746362128066901</v>
      </c>
      <c r="O347" s="54">
        <v>0.106385887861463</v>
      </c>
      <c r="P347" s="54">
        <v>8.9435561837352906E-2</v>
      </c>
      <c r="Q347" s="54">
        <v>0.195119046894387</v>
      </c>
      <c r="R347" s="54">
        <v>0.71544539126825901</v>
      </c>
      <c r="S347" s="54">
        <v>0.92429294671936202</v>
      </c>
      <c r="T347" s="54">
        <v>4.6052466978227499E-2</v>
      </c>
      <c r="U347" s="54">
        <v>2.9654586302410201E-2</v>
      </c>
      <c r="V347" s="54">
        <v>0.72332994795851502</v>
      </c>
      <c r="W347" s="54">
        <v>0.11053374564974799</v>
      </c>
      <c r="X347" s="54">
        <v>0.16613630639173499</v>
      </c>
      <c r="Y347" s="54">
        <v>0.85178304901748703</v>
      </c>
      <c r="Z347" s="54">
        <v>3.1167516762671699E-2</v>
      </c>
      <c r="AA347" s="54">
        <v>0.11704943421984</v>
      </c>
      <c r="AB347" s="54">
        <v>0.40925068525138902</v>
      </c>
      <c r="AC347" s="54">
        <v>0.35382542666483602</v>
      </c>
      <c r="AD347" s="54">
        <v>0.23692388808377399</v>
      </c>
      <c r="AE347" s="54">
        <v>0.93507209463751995</v>
      </c>
      <c r="AF347" s="54">
        <v>2.6999798923142599E-2</v>
      </c>
      <c r="AG347" s="317">
        <v>3.7928106439337098E-2</v>
      </c>
      <c r="AH347" s="220">
        <v>1.591</v>
      </c>
      <c r="AI347" s="220">
        <v>2.5840000000000001</v>
      </c>
      <c r="AJ347" s="221">
        <v>5.5570000000000004</v>
      </c>
      <c r="AK347" s="210">
        <v>1.5589999999999999</v>
      </c>
      <c r="AL347" s="210">
        <v>2.5649999999999999</v>
      </c>
      <c r="AM347" s="210">
        <v>5.6879999999999997</v>
      </c>
      <c r="AN347" s="203"/>
      <c r="AO347" s="203"/>
      <c r="AP347" s="203"/>
      <c r="AQ347" s="203"/>
      <c r="AR347" s="203">
        <f t="shared" si="579"/>
        <v>0.69692727427599999</v>
      </c>
      <c r="AS347" s="203">
        <f t="shared" si="580"/>
        <v>0.8518</v>
      </c>
      <c r="AT347" s="203">
        <f t="shared" si="581"/>
        <v>1.041088886996</v>
      </c>
      <c r="AU347" s="203">
        <f t="shared" si="582"/>
        <v>1.8303545495219997</v>
      </c>
      <c r="AV347" s="203">
        <f t="shared" si="583"/>
        <v>2.2370999999999999</v>
      </c>
      <c r="AW347" s="203">
        <f t="shared" si="584"/>
        <v>2.7342333283619995</v>
      </c>
      <c r="AX347" s="203">
        <f t="shared" si="585"/>
        <v>4.4007545552340002</v>
      </c>
      <c r="AY347" s="203">
        <f t="shared" si="586"/>
        <v>5.3787000000000003</v>
      </c>
      <c r="AZ347" s="203">
        <f t="shared" si="587"/>
        <v>6.5739666547139999</v>
      </c>
      <c r="BB347" s="1" t="str">
        <f t="shared" si="544"/>
        <v>P</v>
      </c>
      <c r="BC347" s="1" t="str">
        <f t="shared" si="545"/>
        <v>NA</v>
      </c>
      <c r="BD347" s="1" t="str">
        <f t="shared" si="546"/>
        <v>NA</v>
      </c>
      <c r="BE347" s="1" t="str">
        <f t="shared" si="547"/>
        <v>NO</v>
      </c>
      <c r="BF347" s="1" t="str">
        <f t="shared" si="548"/>
        <v>NO</v>
      </c>
      <c r="BG347" s="1" t="str">
        <f t="shared" si="549"/>
        <v>NO</v>
      </c>
      <c r="BH347" s="1" t="str">
        <f t="shared" si="588"/>
        <v>NO</v>
      </c>
      <c r="BJ347" s="12">
        <v>9</v>
      </c>
      <c r="BK347" s="1" t="str">
        <f t="shared" si="551"/>
        <v>P</v>
      </c>
      <c r="BL347" s="1" t="str">
        <f t="shared" si="552"/>
        <v>NA</v>
      </c>
      <c r="BM347" s="1" t="str">
        <f t="shared" si="553"/>
        <v>NA</v>
      </c>
      <c r="BN347" s="1" t="str">
        <f t="shared" si="554"/>
        <v>NO</v>
      </c>
      <c r="BO347" s="1" t="str">
        <f t="shared" si="555"/>
        <v>NO</v>
      </c>
      <c r="BP347" s="1" t="str">
        <f t="shared" si="556"/>
        <v>NO</v>
      </c>
      <c r="BQ347" s="1" t="str">
        <f t="shared" si="557"/>
        <v>NO</v>
      </c>
      <c r="BS347" s="1" t="str">
        <f t="shared" si="558"/>
        <v>TN</v>
      </c>
      <c r="BT347" s="1" t="str">
        <f t="shared" si="559"/>
        <v>TN</v>
      </c>
      <c r="BU347" s="1" t="str">
        <f t="shared" si="560"/>
        <v>TN</v>
      </c>
      <c r="BV347" s="1" t="str">
        <f t="shared" si="561"/>
        <v>NO</v>
      </c>
      <c r="BW347" s="1" t="str">
        <f t="shared" si="562"/>
        <v>NO</v>
      </c>
      <c r="BX347" s="1" t="str">
        <f t="shared" si="563"/>
        <v>NO</v>
      </c>
      <c r="BY347" s="244" t="str">
        <f t="shared" si="564"/>
        <v>YES</v>
      </c>
      <c r="BZ347" s="244" t="str">
        <f t="shared" si="565"/>
        <v>NO</v>
      </c>
      <c r="CA347" s="244" t="str">
        <f t="shared" si="566"/>
        <v>NO</v>
      </c>
      <c r="CB347" s="244" t="str">
        <f t="shared" si="567"/>
        <v>NO</v>
      </c>
      <c r="CC347" s="244" t="str">
        <f t="shared" si="568"/>
        <v>NO</v>
      </c>
      <c r="CD347" s="244" t="str">
        <f t="shared" si="530"/>
        <v>NO</v>
      </c>
      <c r="CE347" s="1" t="str">
        <f t="shared" si="531"/>
        <v>NO</v>
      </c>
      <c r="CF347" s="1" t="str">
        <f t="shared" si="532"/>
        <v>NO</v>
      </c>
      <c r="CG347" s="1" t="str">
        <f t="shared" si="533"/>
        <v>NO</v>
      </c>
      <c r="CH347" s="1" t="str">
        <f t="shared" si="534"/>
        <v>NO</v>
      </c>
      <c r="CI347" s="244" t="str">
        <f t="shared" si="569"/>
        <v>NO</v>
      </c>
      <c r="CJ347" s="244" t="str">
        <f t="shared" si="570"/>
        <v>NO</v>
      </c>
      <c r="CK347" s="244" t="str">
        <f t="shared" si="571"/>
        <v>NO</v>
      </c>
      <c r="CL347" s="244" t="str">
        <f t="shared" si="572"/>
        <v>NO</v>
      </c>
      <c r="CM347" s="244" t="str">
        <f t="shared" si="573"/>
        <v>NO</v>
      </c>
      <c r="CN347" s="244" t="str">
        <f t="shared" si="574"/>
        <v>NO</v>
      </c>
      <c r="CO347" s="244" t="str">
        <f t="shared" si="575"/>
        <v>NO</v>
      </c>
      <c r="CP347" s="244" t="str">
        <f t="shared" si="576"/>
        <v>NO</v>
      </c>
      <c r="CQ347" s="244" t="str">
        <f t="shared" si="577"/>
        <v>NO</v>
      </c>
      <c r="CR347" s="244" t="str">
        <f t="shared" si="578"/>
        <v>NO</v>
      </c>
    </row>
    <row r="348" spans="1:96">
      <c r="A348" s="64"/>
      <c r="B348" s="15"/>
      <c r="C348" s="15"/>
      <c r="D348" s="15"/>
      <c r="E348" s="15"/>
      <c r="F348" s="15"/>
      <c r="G348" s="15"/>
      <c r="H348" s="65"/>
      <c r="I348" s="52" t="s">
        <v>43</v>
      </c>
      <c r="J348" s="54">
        <v>0.997731403546541</v>
      </c>
      <c r="K348" s="54">
        <v>2.1917896725415198E-3</v>
      </c>
      <c r="L348" s="54">
        <v>7.6806780917149098E-5</v>
      </c>
      <c r="M348" s="54">
        <v>0.31290884347192999</v>
      </c>
      <c r="N348" s="54">
        <v>0.28026193801965399</v>
      </c>
      <c r="O348" s="54">
        <v>0.40682921850841403</v>
      </c>
      <c r="P348" s="54">
        <v>0.92515841615469696</v>
      </c>
      <c r="Q348" s="54">
        <v>2.6992834248893701E-2</v>
      </c>
      <c r="R348" s="54">
        <v>4.78487495964088E-2</v>
      </c>
      <c r="S348" s="54">
        <v>0.54091476028781604</v>
      </c>
      <c r="T348" s="54">
        <v>0.44958448100950299</v>
      </c>
      <c r="U348" s="54">
        <v>9.5007587026796295E-3</v>
      </c>
      <c r="V348" s="54">
        <v>0.177576012758214</v>
      </c>
      <c r="W348" s="54">
        <v>0.50140972051616395</v>
      </c>
      <c r="X348" s="54">
        <v>0.32101426672562</v>
      </c>
      <c r="Y348" s="54">
        <v>9.7223870753627595E-2</v>
      </c>
      <c r="Z348" s="54">
        <v>0.31134904307265099</v>
      </c>
      <c r="AA348" s="54">
        <v>0.59142708617372097</v>
      </c>
      <c r="AB348" s="54">
        <v>6.6331012176372703E-2</v>
      </c>
      <c r="AC348" s="54">
        <v>0.89478396214848499</v>
      </c>
      <c r="AD348" s="54">
        <v>3.8885025675142001E-2</v>
      </c>
      <c r="AE348" s="54">
        <v>0.95116800207526297</v>
      </c>
      <c r="AF348" s="54">
        <v>2.0341963507763398E-2</v>
      </c>
      <c r="AG348" s="317">
        <v>2.8490034416973301E-2</v>
      </c>
      <c r="AH348" s="220">
        <v>0.66700000000000004</v>
      </c>
      <c r="AI348" s="220">
        <v>3.2080000000000002</v>
      </c>
      <c r="AJ348" s="221">
        <v>5.3620000000000001</v>
      </c>
      <c r="AK348" s="210">
        <v>0.68799999999999994</v>
      </c>
      <c r="AL348" s="210">
        <v>3.121</v>
      </c>
      <c r="AM348" s="210">
        <v>5.39</v>
      </c>
      <c r="AN348" s="203"/>
      <c r="AO348" s="203"/>
      <c r="AP348" s="203"/>
      <c r="AQ348" s="203"/>
      <c r="AR348" s="203">
        <f t="shared" si="579"/>
        <v>0.69692727427599999</v>
      </c>
      <c r="AS348" s="203">
        <f t="shared" si="580"/>
        <v>0.8518</v>
      </c>
      <c r="AT348" s="203">
        <f t="shared" si="581"/>
        <v>1.041088886996</v>
      </c>
      <c r="AU348" s="203">
        <f t="shared" si="582"/>
        <v>1.8303545495219997</v>
      </c>
      <c r="AV348" s="203">
        <f t="shared" si="583"/>
        <v>2.2370999999999999</v>
      </c>
      <c r="AW348" s="203">
        <f t="shared" si="584"/>
        <v>2.7342333283619995</v>
      </c>
      <c r="AX348" s="203">
        <f t="shared" si="585"/>
        <v>4.4007545552340002</v>
      </c>
      <c r="AY348" s="203">
        <f t="shared" si="586"/>
        <v>5.3787000000000003</v>
      </c>
      <c r="AZ348" s="203">
        <f t="shared" si="587"/>
        <v>6.5739666547139999</v>
      </c>
      <c r="BB348" s="1" t="str">
        <f t="shared" si="544"/>
        <v>A</v>
      </c>
      <c r="BC348" s="1" t="str">
        <f t="shared" si="545"/>
        <v>P</v>
      </c>
      <c r="BD348" s="1" t="str">
        <f t="shared" si="546"/>
        <v>NP</v>
      </c>
      <c r="BE348" s="1" t="str">
        <f t="shared" si="547"/>
        <v>NO</v>
      </c>
      <c r="BF348" s="1" t="str">
        <f t="shared" si="548"/>
        <v>NO</v>
      </c>
      <c r="BG348" s="1" t="str">
        <f t="shared" si="549"/>
        <v>YES</v>
      </c>
      <c r="BH348" s="1" t="str">
        <f t="shared" si="588"/>
        <v>NO</v>
      </c>
      <c r="BJ348" s="12">
        <v>31</v>
      </c>
      <c r="BK348" s="1" t="str">
        <f t="shared" si="551"/>
        <v>A</v>
      </c>
      <c r="BL348" s="1" t="str">
        <f t="shared" si="552"/>
        <v>P</v>
      </c>
      <c r="BM348" s="1" t="str">
        <f t="shared" si="553"/>
        <v>NA</v>
      </c>
      <c r="BN348" s="1" t="str">
        <f t="shared" si="554"/>
        <v>NO</v>
      </c>
      <c r="BO348" s="1" t="str">
        <f t="shared" si="555"/>
        <v>NO</v>
      </c>
      <c r="BP348" s="1" t="str">
        <f t="shared" si="556"/>
        <v>YES</v>
      </c>
      <c r="BQ348" s="1" t="str">
        <f t="shared" si="557"/>
        <v>NO</v>
      </c>
      <c r="BS348" s="1" t="str">
        <f t="shared" si="558"/>
        <v>TP</v>
      </c>
      <c r="BT348" s="1" t="str">
        <f t="shared" si="559"/>
        <v>TN</v>
      </c>
      <c r="BU348" s="1" t="str">
        <f t="shared" si="560"/>
        <v>FP</v>
      </c>
      <c r="BV348" s="1" t="str">
        <f t="shared" si="561"/>
        <v>NO</v>
      </c>
      <c r="BW348" s="1" t="str">
        <f t="shared" si="562"/>
        <v>NO</v>
      </c>
      <c r="BX348" s="1" t="str">
        <f t="shared" si="563"/>
        <v>YES</v>
      </c>
      <c r="BY348" s="244" t="str">
        <f t="shared" si="564"/>
        <v>YES</v>
      </c>
      <c r="BZ348" s="244" t="str">
        <f t="shared" si="565"/>
        <v>NO</v>
      </c>
      <c r="CA348" s="244" t="str">
        <f t="shared" si="566"/>
        <v>NO</v>
      </c>
      <c r="CB348" s="244" t="str">
        <f t="shared" si="567"/>
        <v>NO</v>
      </c>
      <c r="CC348" s="244" t="str">
        <f t="shared" si="568"/>
        <v>NO</v>
      </c>
      <c r="CD348" s="244" t="str">
        <f t="shared" si="530"/>
        <v>YES</v>
      </c>
      <c r="CE348" s="1" t="str">
        <f t="shared" si="531"/>
        <v>NO</v>
      </c>
      <c r="CF348" s="1" t="str">
        <f t="shared" si="532"/>
        <v>NO</v>
      </c>
      <c r="CG348" s="1" t="str">
        <f t="shared" si="533"/>
        <v>NO</v>
      </c>
      <c r="CH348" s="1" t="str">
        <f t="shared" si="534"/>
        <v>YES</v>
      </c>
      <c r="CI348" s="244" t="str">
        <f t="shared" si="569"/>
        <v>NO</v>
      </c>
      <c r="CJ348" s="244" t="str">
        <f t="shared" si="570"/>
        <v>NO</v>
      </c>
      <c r="CK348" s="244" t="str">
        <f t="shared" si="571"/>
        <v>NO</v>
      </c>
      <c r="CL348" s="244" t="str">
        <f t="shared" si="572"/>
        <v>NO</v>
      </c>
      <c r="CM348" s="244" t="str">
        <f t="shared" si="573"/>
        <v>NO</v>
      </c>
      <c r="CN348" s="244" t="str">
        <f t="shared" si="574"/>
        <v>YES</v>
      </c>
      <c r="CO348" s="244" t="str">
        <f t="shared" si="575"/>
        <v>NO</v>
      </c>
      <c r="CP348" s="244" t="str">
        <f t="shared" si="576"/>
        <v>NO</v>
      </c>
      <c r="CQ348" s="244" t="str">
        <f t="shared" si="577"/>
        <v>NO</v>
      </c>
      <c r="CR348" s="244" t="str">
        <f t="shared" si="578"/>
        <v>YES</v>
      </c>
    </row>
    <row r="349" spans="1:96">
      <c r="A349" s="64"/>
      <c r="B349" s="15"/>
      <c r="C349" s="15"/>
      <c r="D349" s="15"/>
      <c r="E349" s="15"/>
      <c r="F349" s="15"/>
      <c r="G349" s="15"/>
      <c r="H349" s="65"/>
      <c r="I349" s="52" t="s">
        <v>45</v>
      </c>
      <c r="J349" s="54">
        <v>0.92589925636015102</v>
      </c>
      <c r="K349" s="54">
        <v>1.9816154959482701E-2</v>
      </c>
      <c r="L349" s="54">
        <v>5.4284588680366098E-2</v>
      </c>
      <c r="M349" s="54">
        <v>0.20284122233728699</v>
      </c>
      <c r="N349" s="54">
        <v>0.27450600057199998</v>
      </c>
      <c r="O349" s="54">
        <v>0.52265277709071201</v>
      </c>
      <c r="P349" s="54">
        <v>0.55535443009240604</v>
      </c>
      <c r="Q349" s="54">
        <v>0.111624831279131</v>
      </c>
      <c r="R349" s="54">
        <v>0.33302073862846199</v>
      </c>
      <c r="S349" s="54">
        <v>0.43249942823281801</v>
      </c>
      <c r="T349" s="54">
        <v>0.52239053152389903</v>
      </c>
      <c r="U349" s="54">
        <v>4.51100402432816E-2</v>
      </c>
      <c r="V349" s="54">
        <v>0.75868246205469003</v>
      </c>
      <c r="W349" s="54">
        <v>0.19014218302106001</v>
      </c>
      <c r="X349" s="54">
        <v>5.1175354924249399E-2</v>
      </c>
      <c r="Y349" s="54">
        <v>0.62179138483046803</v>
      </c>
      <c r="Z349" s="54">
        <v>0.36806047206748299</v>
      </c>
      <c r="AA349" s="54">
        <v>1.0148143102047501E-2</v>
      </c>
      <c r="AB349" s="54">
        <v>0.41620327588434403</v>
      </c>
      <c r="AC349" s="54">
        <v>0.22119339450043299</v>
      </c>
      <c r="AD349" s="54">
        <v>0.36260332961522201</v>
      </c>
      <c r="AE349" s="54">
        <v>0.77818107099558198</v>
      </c>
      <c r="AF349" s="54">
        <v>0.21891039172104401</v>
      </c>
      <c r="AG349" s="317">
        <v>2.9085372833729198E-3</v>
      </c>
      <c r="AH349" s="220">
        <v>1.1850000000000001</v>
      </c>
      <c r="AI349" s="220">
        <v>2.3319999999999999</v>
      </c>
      <c r="AJ349" s="221">
        <v>5.835</v>
      </c>
      <c r="AK349" s="210">
        <v>1.2769999999999999</v>
      </c>
      <c r="AL349" s="210">
        <v>2.4289999999999998</v>
      </c>
      <c r="AM349" s="210">
        <v>5.9109999999999996</v>
      </c>
      <c r="AN349" s="203"/>
      <c r="AO349" s="203"/>
      <c r="AP349" s="203"/>
      <c r="AQ349" s="203"/>
      <c r="AR349" s="203">
        <f t="shared" si="579"/>
        <v>0.69692727427599999</v>
      </c>
      <c r="AS349" s="203">
        <f t="shared" si="580"/>
        <v>0.8518</v>
      </c>
      <c r="AT349" s="203">
        <f t="shared" si="581"/>
        <v>1.041088886996</v>
      </c>
      <c r="AU349" s="203">
        <f t="shared" si="582"/>
        <v>1.8303545495219997</v>
      </c>
      <c r="AV349" s="203">
        <f t="shared" si="583"/>
        <v>2.2370999999999999</v>
      </c>
      <c r="AW349" s="203">
        <f t="shared" si="584"/>
        <v>2.7342333283619995</v>
      </c>
      <c r="AX349" s="203">
        <f t="shared" si="585"/>
        <v>4.4007545552340002</v>
      </c>
      <c r="AY349" s="203">
        <f t="shared" si="586"/>
        <v>5.3787000000000003</v>
      </c>
      <c r="AZ349" s="203">
        <f t="shared" si="587"/>
        <v>6.5739666547139999</v>
      </c>
      <c r="BB349" s="1" t="str">
        <f t="shared" si="544"/>
        <v>P</v>
      </c>
      <c r="BC349" s="1" t="str">
        <f t="shared" si="545"/>
        <v>NA</v>
      </c>
      <c r="BD349" s="1" t="str">
        <f t="shared" si="546"/>
        <v>NA</v>
      </c>
      <c r="BE349" s="1" t="str">
        <f t="shared" si="547"/>
        <v>NO</v>
      </c>
      <c r="BF349" s="1" t="str">
        <f t="shared" si="548"/>
        <v>NO</v>
      </c>
      <c r="BG349" s="1" t="str">
        <f t="shared" si="549"/>
        <v>NO</v>
      </c>
      <c r="BH349" s="1" t="str">
        <f t="shared" si="588"/>
        <v>NO</v>
      </c>
      <c r="BJ349" s="12">
        <v>4</v>
      </c>
      <c r="BK349" s="1" t="str">
        <f t="shared" si="551"/>
        <v>P</v>
      </c>
      <c r="BL349" s="1" t="str">
        <f t="shared" si="552"/>
        <v>NA</v>
      </c>
      <c r="BM349" s="1" t="str">
        <f t="shared" si="553"/>
        <v>NA</v>
      </c>
      <c r="BN349" s="1" t="str">
        <f t="shared" si="554"/>
        <v>NO</v>
      </c>
      <c r="BO349" s="1" t="str">
        <f t="shared" si="555"/>
        <v>NO</v>
      </c>
      <c r="BP349" s="1" t="str">
        <f t="shared" si="556"/>
        <v>NO</v>
      </c>
      <c r="BQ349" s="1" t="str">
        <f t="shared" si="557"/>
        <v>NO</v>
      </c>
      <c r="BS349" s="1" t="str">
        <f t="shared" si="558"/>
        <v>TN</v>
      </c>
      <c r="BT349" s="1" t="str">
        <f t="shared" si="559"/>
        <v>TN</v>
      </c>
      <c r="BU349" s="1" t="str">
        <f t="shared" si="560"/>
        <v>TN</v>
      </c>
      <c r="BV349" s="1" t="str">
        <f t="shared" si="561"/>
        <v>NO</v>
      </c>
      <c r="BW349" s="1" t="str">
        <f t="shared" si="562"/>
        <v>NO</v>
      </c>
      <c r="BX349" s="1" t="str">
        <f t="shared" si="563"/>
        <v>NO</v>
      </c>
      <c r="BY349" s="244" t="str">
        <f t="shared" si="564"/>
        <v>YES</v>
      </c>
      <c r="BZ349" s="244" t="str">
        <f t="shared" si="565"/>
        <v>NO</v>
      </c>
      <c r="CA349" s="244" t="str">
        <f t="shared" si="566"/>
        <v>NO</v>
      </c>
      <c r="CB349" s="244" t="str">
        <f t="shared" si="567"/>
        <v>NO</v>
      </c>
      <c r="CC349" s="244" t="str">
        <f t="shared" si="568"/>
        <v>NO</v>
      </c>
      <c r="CD349" s="244" t="str">
        <f t="shared" si="530"/>
        <v>NO</v>
      </c>
      <c r="CE349" s="1" t="str">
        <f t="shared" si="531"/>
        <v>NO</v>
      </c>
      <c r="CF349" s="1" t="str">
        <f t="shared" si="532"/>
        <v>NO</v>
      </c>
      <c r="CG349" s="1" t="str">
        <f t="shared" si="533"/>
        <v>NO</v>
      </c>
      <c r="CH349" s="1" t="str">
        <f t="shared" si="534"/>
        <v>NO</v>
      </c>
      <c r="CI349" s="244" t="str">
        <f t="shared" si="569"/>
        <v>NO</v>
      </c>
      <c r="CJ349" s="244" t="str">
        <f t="shared" si="570"/>
        <v>NO</v>
      </c>
      <c r="CK349" s="244" t="str">
        <f t="shared" si="571"/>
        <v>NO</v>
      </c>
      <c r="CL349" s="244" t="str">
        <f t="shared" si="572"/>
        <v>NO</v>
      </c>
      <c r="CM349" s="244" t="str">
        <f t="shared" si="573"/>
        <v>NO</v>
      </c>
      <c r="CN349" s="244" t="str">
        <f t="shared" si="574"/>
        <v>NO</v>
      </c>
      <c r="CO349" s="244" t="str">
        <f t="shared" si="575"/>
        <v>NO</v>
      </c>
      <c r="CP349" s="244" t="str">
        <f t="shared" si="576"/>
        <v>NO</v>
      </c>
      <c r="CQ349" s="244" t="str">
        <f t="shared" si="577"/>
        <v>NO</v>
      </c>
      <c r="CR349" s="244" t="str">
        <f t="shared" si="578"/>
        <v>NO</v>
      </c>
    </row>
    <row r="350" spans="1:96">
      <c r="A350" s="64"/>
      <c r="B350" s="15"/>
      <c r="C350" s="15"/>
      <c r="D350" s="15"/>
      <c r="E350" s="15"/>
      <c r="F350" s="15"/>
      <c r="G350" s="15"/>
      <c r="H350" s="65"/>
      <c r="I350" s="52" t="s">
        <v>44</v>
      </c>
      <c r="J350" s="54">
        <v>0.198033732260635</v>
      </c>
      <c r="K350" s="54">
        <v>0.75368237287778095</v>
      </c>
      <c r="L350" s="54">
        <v>4.8283894861582903E-2</v>
      </c>
      <c r="M350" s="54">
        <v>0.25077526536719402</v>
      </c>
      <c r="N350" s="54">
        <v>0.62610833109952702</v>
      </c>
      <c r="O350" s="54">
        <v>0.123116403533278</v>
      </c>
      <c r="P350" s="54">
        <v>0.17601976069484701</v>
      </c>
      <c r="Q350" s="54">
        <v>0.25353303977318098</v>
      </c>
      <c r="R350" s="54">
        <v>0.57044719953197098</v>
      </c>
      <c r="S350" s="54">
        <v>0.82908901339360996</v>
      </c>
      <c r="T350" s="54">
        <v>0.159347986890021</v>
      </c>
      <c r="U350" s="54">
        <v>1.1562999716368601E-2</v>
      </c>
      <c r="V350" s="54">
        <v>0.108715095723958</v>
      </c>
      <c r="W350" s="54">
        <v>0.55760687766351402</v>
      </c>
      <c r="X350" s="54">
        <v>0.33367802661252699</v>
      </c>
      <c r="Y350" s="54">
        <v>0.58351542068617801</v>
      </c>
      <c r="Z350" s="54">
        <v>0.191270794851961</v>
      </c>
      <c r="AA350" s="54">
        <v>0.22521378446185999</v>
      </c>
      <c r="AB350" s="54">
        <v>0.72321293701672695</v>
      </c>
      <c r="AC350" s="54">
        <v>0.20338055716074999</v>
      </c>
      <c r="AD350" s="54">
        <v>7.3406505822522797E-2</v>
      </c>
      <c r="AE350" s="54">
        <v>0.162198229601729</v>
      </c>
      <c r="AF350" s="54">
        <v>0.82303164512403804</v>
      </c>
      <c r="AG350" s="317">
        <v>1.47701252742323E-2</v>
      </c>
      <c r="AH350" s="220">
        <v>1.4319999999999999</v>
      </c>
      <c r="AI350" s="220">
        <v>2.915</v>
      </c>
      <c r="AJ350" s="221">
        <v>5.4370000000000003</v>
      </c>
      <c r="AK350" s="210">
        <v>1.4159999999999999</v>
      </c>
      <c r="AL350" s="210">
        <v>2.8359999999999999</v>
      </c>
      <c r="AM350" s="210">
        <v>5.452</v>
      </c>
      <c r="AN350" s="203"/>
      <c r="AO350" s="203"/>
      <c r="AP350" s="203"/>
      <c r="AQ350" s="203"/>
      <c r="AR350" s="203">
        <f t="shared" si="579"/>
        <v>0.69692727427599999</v>
      </c>
      <c r="AS350" s="203">
        <f t="shared" si="580"/>
        <v>0.8518</v>
      </c>
      <c r="AT350" s="203">
        <f t="shared" si="581"/>
        <v>1.041088886996</v>
      </c>
      <c r="AU350" s="203">
        <f t="shared" si="582"/>
        <v>1.8303545495219997</v>
      </c>
      <c r="AV350" s="203">
        <f t="shared" si="583"/>
        <v>2.2370999999999999</v>
      </c>
      <c r="AW350" s="203">
        <f t="shared" si="584"/>
        <v>2.7342333283619995</v>
      </c>
      <c r="AX350" s="203">
        <f t="shared" si="585"/>
        <v>4.4007545552340002</v>
      </c>
      <c r="AY350" s="203">
        <f t="shared" si="586"/>
        <v>5.3787000000000003</v>
      </c>
      <c r="AZ350" s="203">
        <f t="shared" si="587"/>
        <v>6.5739666547139999</v>
      </c>
      <c r="BB350" s="1" t="str">
        <f t="shared" si="544"/>
        <v>P</v>
      </c>
      <c r="BC350" s="1" t="str">
        <f t="shared" si="545"/>
        <v>P</v>
      </c>
      <c r="BD350" s="1" t="str">
        <f t="shared" si="546"/>
        <v>NA</v>
      </c>
      <c r="BE350" s="1" t="str">
        <f t="shared" si="547"/>
        <v>NO</v>
      </c>
      <c r="BF350" s="1" t="str">
        <f t="shared" si="548"/>
        <v>NO</v>
      </c>
      <c r="BG350" s="1" t="str">
        <f t="shared" si="549"/>
        <v>NO</v>
      </c>
      <c r="BH350" s="1" t="str">
        <f t="shared" si="588"/>
        <v>NO</v>
      </c>
      <c r="BJ350" s="12">
        <v>38</v>
      </c>
      <c r="BK350" s="1" t="str">
        <f t="shared" si="551"/>
        <v>P</v>
      </c>
      <c r="BL350" s="1" t="str">
        <f t="shared" si="552"/>
        <v>P</v>
      </c>
      <c r="BM350" s="1" t="str">
        <f t="shared" si="553"/>
        <v>NA</v>
      </c>
      <c r="BN350" s="1" t="str">
        <f t="shared" si="554"/>
        <v>NO</v>
      </c>
      <c r="BO350" s="1" t="str">
        <f t="shared" si="555"/>
        <v>NO</v>
      </c>
      <c r="BP350" s="1" t="str">
        <f t="shared" si="556"/>
        <v>NO</v>
      </c>
      <c r="BQ350" s="1" t="str">
        <f t="shared" si="557"/>
        <v>NO</v>
      </c>
      <c r="BS350" s="1" t="str">
        <f t="shared" si="558"/>
        <v>TN</v>
      </c>
      <c r="BT350" s="1" t="str">
        <f t="shared" si="559"/>
        <v>TN</v>
      </c>
      <c r="BU350" s="1" t="str">
        <f t="shared" si="560"/>
        <v>TN</v>
      </c>
      <c r="BV350" s="1" t="str">
        <f t="shared" si="561"/>
        <v>NO</v>
      </c>
      <c r="BW350" s="1" t="str">
        <f t="shared" si="562"/>
        <v>NO</v>
      </c>
      <c r="BX350" s="1" t="str">
        <f t="shared" si="563"/>
        <v>NO</v>
      </c>
      <c r="BY350" s="244" t="str">
        <f t="shared" si="564"/>
        <v>YES</v>
      </c>
      <c r="BZ350" s="244" t="str">
        <f t="shared" si="565"/>
        <v>NO</v>
      </c>
      <c r="CA350" s="244" t="str">
        <f t="shared" si="566"/>
        <v>NO</v>
      </c>
      <c r="CB350" s="244" t="str">
        <f t="shared" si="567"/>
        <v>NO</v>
      </c>
      <c r="CC350" s="244" t="str">
        <f t="shared" si="568"/>
        <v>NO</v>
      </c>
      <c r="CD350" s="244" t="str">
        <f t="shared" si="530"/>
        <v>NO</v>
      </c>
      <c r="CE350" s="1" t="str">
        <f t="shared" si="531"/>
        <v>NO</v>
      </c>
      <c r="CF350" s="1" t="str">
        <f t="shared" si="532"/>
        <v>NO</v>
      </c>
      <c r="CG350" s="1" t="str">
        <f t="shared" si="533"/>
        <v>NO</v>
      </c>
      <c r="CH350" s="1" t="str">
        <f t="shared" si="534"/>
        <v>NO</v>
      </c>
      <c r="CI350" s="244" t="str">
        <f t="shared" si="569"/>
        <v>NO</v>
      </c>
      <c r="CJ350" s="244" t="str">
        <f t="shared" si="570"/>
        <v>NO</v>
      </c>
      <c r="CK350" s="244" t="str">
        <f t="shared" si="571"/>
        <v>NO</v>
      </c>
      <c r="CL350" s="244" t="str">
        <f t="shared" si="572"/>
        <v>NO</v>
      </c>
      <c r="CM350" s="244" t="str">
        <f t="shared" si="573"/>
        <v>NO</v>
      </c>
      <c r="CN350" s="244" t="str">
        <f t="shared" si="574"/>
        <v>NO</v>
      </c>
      <c r="CO350" s="244" t="str">
        <f t="shared" si="575"/>
        <v>NO</v>
      </c>
      <c r="CP350" s="244" t="str">
        <f t="shared" si="576"/>
        <v>NO</v>
      </c>
      <c r="CQ350" s="244" t="str">
        <f t="shared" si="577"/>
        <v>NO</v>
      </c>
      <c r="CR350" s="244" t="str">
        <f t="shared" si="578"/>
        <v>NO</v>
      </c>
    </row>
    <row r="351" spans="1:96">
      <c r="A351" s="318"/>
      <c r="B351" s="54"/>
      <c r="C351" s="54"/>
      <c r="D351" s="54"/>
      <c r="E351" s="54"/>
      <c r="F351" s="54"/>
      <c r="G351" s="54"/>
      <c r="H351" s="317"/>
      <c r="I351" s="52" t="s">
        <v>20</v>
      </c>
      <c r="J351" s="54">
        <v>0.46438341129042598</v>
      </c>
      <c r="K351" s="54">
        <v>0.41084555598519101</v>
      </c>
      <c r="L351" s="54">
        <v>0.124771032724381</v>
      </c>
      <c r="M351" s="54">
        <v>0.57997686776398005</v>
      </c>
      <c r="N351" s="54">
        <v>3.5042709330029502E-2</v>
      </c>
      <c r="O351" s="54">
        <v>0.38498042290598999</v>
      </c>
      <c r="P351" s="54">
        <v>0.90455723935940302</v>
      </c>
      <c r="Q351" s="54">
        <v>9.4458280346417997E-2</v>
      </c>
      <c r="R351" s="54">
        <v>9.8448029417874607E-4</v>
      </c>
      <c r="S351" s="54">
        <v>0.43384122944353198</v>
      </c>
      <c r="T351" s="54">
        <v>0.480153075176113</v>
      </c>
      <c r="U351" s="54">
        <v>8.6005695380353894E-2</v>
      </c>
      <c r="V351" s="54">
        <v>0.80849900387622697</v>
      </c>
      <c r="W351" s="54">
        <v>0.14351502028913499</v>
      </c>
      <c r="X351" s="54">
        <v>4.7985975834637103E-2</v>
      </c>
      <c r="Y351" s="54">
        <v>0.87586493931002796</v>
      </c>
      <c r="Z351" s="54">
        <v>0.11916811134774</v>
      </c>
      <c r="AA351" s="54">
        <v>4.9669493422312902E-3</v>
      </c>
      <c r="AB351" s="54">
        <v>0.33739616462228</v>
      </c>
      <c r="AC351" s="54">
        <v>0.52195512719151704</v>
      </c>
      <c r="AD351" s="54">
        <v>0.14064870818620201</v>
      </c>
      <c r="AE351" s="54">
        <v>0.591211590079742</v>
      </c>
      <c r="AF351" s="54">
        <v>0.268375826357308</v>
      </c>
      <c r="AG351" s="317">
        <v>0.140412583562948</v>
      </c>
      <c r="AH351" s="220">
        <v>1.032</v>
      </c>
      <c r="AI351" s="220">
        <v>2.6030000000000002</v>
      </c>
      <c r="AJ351" s="221">
        <v>5.6909999999999998</v>
      </c>
      <c r="AK351" s="210">
        <v>1.077</v>
      </c>
      <c r="AL351" s="210">
        <v>2.5670000000000002</v>
      </c>
      <c r="AM351" s="210">
        <v>5.8090000000000002</v>
      </c>
      <c r="AN351" s="203"/>
      <c r="AO351" s="203"/>
      <c r="AP351" s="203"/>
      <c r="AQ351" s="203"/>
      <c r="AR351" s="203">
        <f t="shared" si="579"/>
        <v>0.69692727427599999</v>
      </c>
      <c r="AS351" s="203">
        <f t="shared" si="580"/>
        <v>0.8518</v>
      </c>
      <c r="AT351" s="203">
        <f t="shared" si="581"/>
        <v>1.041088886996</v>
      </c>
      <c r="AU351" s="203">
        <f t="shared" si="582"/>
        <v>1.8303545495219997</v>
      </c>
      <c r="AV351" s="203">
        <f t="shared" si="583"/>
        <v>2.2370999999999999</v>
      </c>
      <c r="AW351" s="203">
        <f t="shared" si="584"/>
        <v>2.7342333283619995</v>
      </c>
      <c r="AX351" s="203">
        <f t="shared" si="585"/>
        <v>4.4007545552340002</v>
      </c>
      <c r="AY351" s="203">
        <f t="shared" si="586"/>
        <v>5.3787000000000003</v>
      </c>
      <c r="AZ351" s="203">
        <f t="shared" si="587"/>
        <v>6.5739666547139999</v>
      </c>
      <c r="BB351" s="1" t="str">
        <f t="shared" si="544"/>
        <v>NA</v>
      </c>
      <c r="BC351" s="1" t="str">
        <f t="shared" si="545"/>
        <v>NA</v>
      </c>
      <c r="BD351" s="1" t="str">
        <f t="shared" si="546"/>
        <v>NA</v>
      </c>
      <c r="BE351" s="1" t="str">
        <f t="shared" si="547"/>
        <v>NO</v>
      </c>
      <c r="BF351" s="1" t="str">
        <f t="shared" si="548"/>
        <v>NO</v>
      </c>
      <c r="BG351" s="1" t="str">
        <f t="shared" si="549"/>
        <v>NO</v>
      </c>
      <c r="BH351" s="1" t="str">
        <f t="shared" si="588"/>
        <v>YES</v>
      </c>
      <c r="BJ351" s="12">
        <v>16</v>
      </c>
      <c r="BK351" s="1" t="str">
        <f t="shared" si="551"/>
        <v>P</v>
      </c>
      <c r="BL351" s="1" t="str">
        <f t="shared" si="552"/>
        <v>NA</v>
      </c>
      <c r="BM351" s="1" t="str">
        <f t="shared" si="553"/>
        <v>NA</v>
      </c>
      <c r="BN351" s="1" t="str">
        <f t="shared" si="554"/>
        <v>NO</v>
      </c>
      <c r="BO351" s="1" t="str">
        <f t="shared" si="555"/>
        <v>NO</v>
      </c>
      <c r="BP351" s="1" t="str">
        <f t="shared" si="556"/>
        <v>NO</v>
      </c>
      <c r="BQ351" s="1" t="str">
        <f t="shared" si="557"/>
        <v>NO</v>
      </c>
      <c r="BS351" s="1" t="str">
        <f t="shared" si="558"/>
        <v>TN</v>
      </c>
      <c r="BT351" s="1" t="str">
        <f t="shared" si="559"/>
        <v>TN</v>
      </c>
      <c r="BU351" s="1" t="str">
        <f t="shared" si="560"/>
        <v>TN</v>
      </c>
      <c r="BV351" s="1" t="str">
        <f t="shared" si="561"/>
        <v>NO</v>
      </c>
      <c r="BW351" s="1" t="str">
        <f t="shared" si="562"/>
        <v>NO</v>
      </c>
      <c r="BX351" s="1" t="str">
        <f t="shared" si="563"/>
        <v>NO</v>
      </c>
      <c r="BY351" s="244" t="str">
        <f t="shared" si="564"/>
        <v>YES</v>
      </c>
      <c r="BZ351" s="244" t="str">
        <f t="shared" si="565"/>
        <v>NO</v>
      </c>
      <c r="CA351" s="244" t="str">
        <f t="shared" si="566"/>
        <v>NO</v>
      </c>
      <c r="CB351" s="244" t="str">
        <f t="shared" si="567"/>
        <v>NO</v>
      </c>
      <c r="CC351" s="244" t="str">
        <f t="shared" si="568"/>
        <v>NO</v>
      </c>
      <c r="CD351" s="244" t="str">
        <f t="shared" si="530"/>
        <v>NO</v>
      </c>
      <c r="CE351" s="1" t="str">
        <f t="shared" si="531"/>
        <v>NO</v>
      </c>
      <c r="CF351" s="1" t="str">
        <f t="shared" si="532"/>
        <v>NO</v>
      </c>
      <c r="CG351" s="1" t="str">
        <f t="shared" si="533"/>
        <v>NO</v>
      </c>
      <c r="CH351" s="1" t="str">
        <f t="shared" si="534"/>
        <v>NO</v>
      </c>
      <c r="CI351" s="244" t="str">
        <f t="shared" si="569"/>
        <v>NO</v>
      </c>
      <c r="CJ351" s="244" t="str">
        <f t="shared" si="570"/>
        <v>NO</v>
      </c>
      <c r="CK351" s="244" t="str">
        <f t="shared" si="571"/>
        <v>NO</v>
      </c>
      <c r="CL351" s="244" t="str">
        <f t="shared" si="572"/>
        <v>NO</v>
      </c>
      <c r="CM351" s="244" t="str">
        <f t="shared" si="573"/>
        <v>NO</v>
      </c>
      <c r="CN351" s="244" t="str">
        <f t="shared" si="574"/>
        <v>NO</v>
      </c>
      <c r="CO351" s="244" t="str">
        <f t="shared" si="575"/>
        <v>NO</v>
      </c>
      <c r="CP351" s="244" t="str">
        <f t="shared" si="576"/>
        <v>NO</v>
      </c>
      <c r="CQ351" s="244" t="str">
        <f t="shared" si="577"/>
        <v>NO</v>
      </c>
      <c r="CR351" s="244" t="str">
        <f t="shared" si="578"/>
        <v>NO</v>
      </c>
    </row>
    <row r="352" spans="1:96" ht="16.5" thickBot="1">
      <c r="A352" s="319"/>
      <c r="B352" s="59"/>
      <c r="C352" s="59"/>
      <c r="D352" s="59"/>
      <c r="E352" s="59"/>
      <c r="F352" s="59"/>
      <c r="G352" s="59"/>
      <c r="H352" s="320"/>
      <c r="I352" s="53" t="s">
        <v>32</v>
      </c>
      <c r="J352" s="59">
        <v>4.0544759991191198E-2</v>
      </c>
      <c r="K352" s="59">
        <v>0.84188946580533597</v>
      </c>
      <c r="L352" s="59">
        <v>0.117565774203472</v>
      </c>
      <c r="M352" s="59">
        <v>0.79080627351092203</v>
      </c>
      <c r="N352" s="59">
        <v>6.37030687007792E-2</v>
      </c>
      <c r="O352" s="59">
        <v>0.14549065778829701</v>
      </c>
      <c r="P352" s="59">
        <v>2.8472437575856401E-2</v>
      </c>
      <c r="Q352" s="59">
        <v>0.27256094058118402</v>
      </c>
      <c r="R352" s="59">
        <v>0.69896662184295799</v>
      </c>
      <c r="S352" s="59">
        <v>0.79111304113648895</v>
      </c>
      <c r="T352" s="59">
        <v>2.57046794756484E-2</v>
      </c>
      <c r="U352" s="59">
        <v>0.183182279387862</v>
      </c>
      <c r="V352" s="59">
        <v>0.87850131162281997</v>
      </c>
      <c r="W352" s="59">
        <v>8.6922741723951605E-2</v>
      </c>
      <c r="X352" s="59">
        <v>3.4575946653227697E-2</v>
      </c>
      <c r="Y352" s="59">
        <v>0.112704768864736</v>
      </c>
      <c r="Z352" s="59">
        <v>0.78296241612117201</v>
      </c>
      <c r="AA352" s="59">
        <v>0.104332815014091</v>
      </c>
      <c r="AB352" s="59">
        <v>0.33000988149865701</v>
      </c>
      <c r="AC352" s="59">
        <v>0.62279766023770899</v>
      </c>
      <c r="AD352" s="59">
        <v>4.7192458263632803E-2</v>
      </c>
      <c r="AE352" s="59">
        <v>0.45202465322587898</v>
      </c>
      <c r="AF352" s="59">
        <v>0.18473389602227899</v>
      </c>
      <c r="AG352" s="320">
        <v>0.363241450751841</v>
      </c>
      <c r="AH352" s="222">
        <v>1.8009999999999999</v>
      </c>
      <c r="AI352" s="222">
        <v>2.512</v>
      </c>
      <c r="AJ352" s="223">
        <v>5.7930000000000001</v>
      </c>
      <c r="AK352" s="210">
        <v>1.7749999999999999</v>
      </c>
      <c r="AL352" s="210">
        <v>2.5840000000000001</v>
      </c>
      <c r="AM352" s="210">
        <v>5.8949999999999996</v>
      </c>
      <c r="AN352" s="203"/>
      <c r="AO352" s="203"/>
      <c r="AP352" s="203"/>
      <c r="AQ352" s="203"/>
      <c r="AR352" s="203">
        <f t="shared" si="579"/>
        <v>0.69692727427599999</v>
      </c>
      <c r="AS352" s="203">
        <f t="shared" si="580"/>
        <v>0.8518</v>
      </c>
      <c r="AT352" s="203">
        <f t="shared" si="581"/>
        <v>1.041088886996</v>
      </c>
      <c r="AU352" s="203">
        <f t="shared" si="582"/>
        <v>1.8303545495219997</v>
      </c>
      <c r="AV352" s="203">
        <f t="shared" si="583"/>
        <v>2.2370999999999999</v>
      </c>
      <c r="AW352" s="203">
        <f t="shared" si="584"/>
        <v>2.7342333283619995</v>
      </c>
      <c r="AX352" s="203">
        <f t="shared" si="585"/>
        <v>4.4007545552340002</v>
      </c>
      <c r="AY352" s="203">
        <f t="shared" si="586"/>
        <v>5.3787000000000003</v>
      </c>
      <c r="AZ352" s="203">
        <f t="shared" si="587"/>
        <v>6.5739666547139999</v>
      </c>
      <c r="BB352" s="1" t="str">
        <f t="shared" si="544"/>
        <v>P</v>
      </c>
      <c r="BC352" s="1" t="str">
        <f t="shared" si="545"/>
        <v>NA</v>
      </c>
      <c r="BD352" s="1" t="str">
        <f t="shared" si="546"/>
        <v>NA</v>
      </c>
      <c r="BE352" s="1" t="str">
        <f t="shared" si="547"/>
        <v>NO</v>
      </c>
      <c r="BF352" s="1" t="str">
        <f t="shared" si="548"/>
        <v>NO</v>
      </c>
      <c r="BG352" s="1" t="str">
        <f t="shared" si="549"/>
        <v>NO</v>
      </c>
      <c r="BH352" s="1" t="str">
        <f t="shared" si="588"/>
        <v>NO</v>
      </c>
      <c r="BJ352" s="12">
        <v>28</v>
      </c>
      <c r="BK352" s="1" t="str">
        <f t="shared" si="551"/>
        <v>P</v>
      </c>
      <c r="BL352" s="1" t="str">
        <f t="shared" si="552"/>
        <v>NA</v>
      </c>
      <c r="BM352" s="1" t="str">
        <f t="shared" si="553"/>
        <v>NA</v>
      </c>
      <c r="BN352" s="1" t="str">
        <f t="shared" si="554"/>
        <v>NO</v>
      </c>
      <c r="BO352" s="1" t="str">
        <f t="shared" si="555"/>
        <v>NO</v>
      </c>
      <c r="BP352" s="1" t="str">
        <f t="shared" si="556"/>
        <v>NO</v>
      </c>
      <c r="BQ352" s="1" t="str">
        <f t="shared" si="557"/>
        <v>NO</v>
      </c>
      <c r="BS352" s="1" t="str">
        <f t="shared" si="558"/>
        <v>TN</v>
      </c>
      <c r="BT352" s="1" t="str">
        <f t="shared" si="559"/>
        <v>TN</v>
      </c>
      <c r="BU352" s="1" t="str">
        <f t="shared" si="560"/>
        <v>TN</v>
      </c>
      <c r="BV352" s="1" t="str">
        <f t="shared" si="561"/>
        <v>NO</v>
      </c>
      <c r="BW352" s="1" t="str">
        <f t="shared" si="562"/>
        <v>NO</v>
      </c>
      <c r="BX352" s="1" t="str">
        <f t="shared" si="563"/>
        <v>NO</v>
      </c>
      <c r="BY352" s="244" t="str">
        <f t="shared" si="564"/>
        <v>YES</v>
      </c>
      <c r="BZ352" s="244" t="str">
        <f t="shared" si="565"/>
        <v>NO</v>
      </c>
      <c r="CA352" s="244" t="str">
        <f t="shared" si="566"/>
        <v>NO</v>
      </c>
      <c r="CB352" s="244" t="str">
        <f t="shared" si="567"/>
        <v>NO</v>
      </c>
      <c r="CC352" s="244" t="str">
        <f t="shared" si="568"/>
        <v>NO</v>
      </c>
      <c r="CD352" s="244" t="str">
        <f t="shared" si="530"/>
        <v>NO</v>
      </c>
      <c r="CE352" s="1" t="str">
        <f t="shared" si="531"/>
        <v>NO</v>
      </c>
      <c r="CF352" s="1" t="str">
        <f t="shared" si="532"/>
        <v>NO</v>
      </c>
      <c r="CG352" s="1" t="str">
        <f t="shared" si="533"/>
        <v>NO</v>
      </c>
      <c r="CH352" s="1" t="str">
        <f t="shared" si="534"/>
        <v>NO</v>
      </c>
      <c r="CI352" s="244" t="str">
        <f t="shared" si="569"/>
        <v>NO</v>
      </c>
      <c r="CJ352" s="244" t="str">
        <f t="shared" si="570"/>
        <v>NO</v>
      </c>
      <c r="CK352" s="244" t="str">
        <f t="shared" si="571"/>
        <v>NO</v>
      </c>
      <c r="CL352" s="244" t="str">
        <f t="shared" si="572"/>
        <v>NO</v>
      </c>
      <c r="CM352" s="244" t="str">
        <f t="shared" si="573"/>
        <v>NO</v>
      </c>
      <c r="CN352" s="244" t="str">
        <f t="shared" si="574"/>
        <v>NO</v>
      </c>
      <c r="CO352" s="244" t="str">
        <f t="shared" si="575"/>
        <v>NO</v>
      </c>
      <c r="CP352" s="244" t="str">
        <f t="shared" si="576"/>
        <v>NO</v>
      </c>
      <c r="CQ352" s="244" t="str">
        <f t="shared" si="577"/>
        <v>NO</v>
      </c>
      <c r="CR352" s="244" t="str">
        <f t="shared" si="578"/>
        <v>NO</v>
      </c>
    </row>
    <row r="353" spans="1:96">
      <c r="A353" s="61">
        <v>120</v>
      </c>
      <c r="B353" s="62">
        <v>120</v>
      </c>
      <c r="C353" s="62">
        <v>2</v>
      </c>
      <c r="D353" s="62">
        <v>0.5</v>
      </c>
      <c r="E353" s="62">
        <v>2760010</v>
      </c>
      <c r="F353" s="62">
        <v>46.000166666666672</v>
      </c>
      <c r="G353" s="62">
        <v>18</v>
      </c>
      <c r="H353" s="63">
        <v>15</v>
      </c>
      <c r="I353" s="60" t="s">
        <v>12</v>
      </c>
      <c r="J353" s="56">
        <v>0.92265066026734199</v>
      </c>
      <c r="K353" s="56">
        <v>6.5220032770832895E-2</v>
      </c>
      <c r="L353" s="56">
        <v>1.2129306961824401E-2</v>
      </c>
      <c r="M353" s="56">
        <v>0.62911433278955997</v>
      </c>
      <c r="N353" s="56">
        <v>0.13533486084007201</v>
      </c>
      <c r="O353" s="56">
        <v>0.23555080637036699</v>
      </c>
      <c r="P353" s="56">
        <v>7.5428054915023203E-3</v>
      </c>
      <c r="Q353" s="56">
        <v>0.652334300853181</v>
      </c>
      <c r="R353" s="56">
        <v>0.34012289365531601</v>
      </c>
      <c r="S353" s="56">
        <v>0.74423004637868595</v>
      </c>
      <c r="T353" s="56">
        <v>0.152246295135817</v>
      </c>
      <c r="U353" s="56">
        <v>0.103523658485496</v>
      </c>
      <c r="V353" s="56">
        <v>0.70824661695970503</v>
      </c>
      <c r="W353" s="56">
        <v>0.19313772617071001</v>
      </c>
      <c r="X353" s="56">
        <v>9.8615656869583498E-2</v>
      </c>
      <c r="Y353" s="56">
        <v>0.79130503225813897</v>
      </c>
      <c r="Z353" s="56">
        <v>7.8957215461030794E-2</v>
      </c>
      <c r="AA353" s="56">
        <v>0.12973775228082901</v>
      </c>
      <c r="AB353" s="56">
        <v>0.53589075373561601</v>
      </c>
      <c r="AC353" s="56">
        <v>0.39548674718580301</v>
      </c>
      <c r="AD353" s="56">
        <v>6.8622499078579605E-2</v>
      </c>
      <c r="AE353" s="56">
        <v>0.87791090273049599</v>
      </c>
      <c r="AF353" s="56">
        <v>4.8134754198746098E-2</v>
      </c>
      <c r="AG353" s="316">
        <v>7.39543430707576E-2</v>
      </c>
      <c r="AH353" s="218">
        <v>1.5880000000000001</v>
      </c>
      <c r="AI353" s="218">
        <v>2.7410000000000001</v>
      </c>
      <c r="AJ353" s="219">
        <v>5.7830000000000004</v>
      </c>
      <c r="AK353" s="210">
        <v>1.5880000000000001</v>
      </c>
      <c r="AL353" s="210">
        <v>2.8210000000000002</v>
      </c>
      <c r="AM353" s="210">
        <v>5.6959999999999997</v>
      </c>
      <c r="AN353" s="203">
        <v>1.2084999999999999</v>
      </c>
      <c r="AO353" s="203">
        <v>2.7267999999999999</v>
      </c>
      <c r="AP353" s="203">
        <v>5.8274999999999997</v>
      </c>
      <c r="AQ353" s="203"/>
      <c r="AR353" s="203">
        <f>$AN$25*0.81818182</f>
        <v>0.98877272946999983</v>
      </c>
      <c r="AS353" s="203">
        <f>$AN$25</f>
        <v>1.2084999999999999</v>
      </c>
      <c r="AT353" s="203">
        <f>$AN$25*1.22222222</f>
        <v>1.4770555528699998</v>
      </c>
      <c r="AU353" s="203">
        <f>$AO$25*0.81818182</f>
        <v>2.2310181867759997</v>
      </c>
      <c r="AV353" s="203">
        <f>$AO$25</f>
        <v>2.7267999999999999</v>
      </c>
      <c r="AW353" s="203">
        <f>$AO$25*1.22222222</f>
        <v>3.3327555494959995</v>
      </c>
      <c r="AX353" s="203">
        <f>$AP$25*0.81818182</f>
        <v>4.7679545560499994</v>
      </c>
      <c r="AY353" s="203">
        <f>$AP$25</f>
        <v>5.8274999999999997</v>
      </c>
      <c r="AZ353" s="203">
        <f>$AP$25*1.22222222</f>
        <v>7.1224999870499994</v>
      </c>
      <c r="BB353" s="1" t="str">
        <f t="shared" si="544"/>
        <v>P</v>
      </c>
      <c r="BC353" s="1" t="str">
        <f t="shared" si="545"/>
        <v>NA</v>
      </c>
      <c r="BD353" s="1" t="str">
        <f t="shared" si="546"/>
        <v>NP</v>
      </c>
      <c r="BE353" s="1" t="str">
        <f t="shared" si="547"/>
        <v>NO</v>
      </c>
      <c r="BF353" s="1" t="str">
        <f t="shared" si="548"/>
        <v>NO</v>
      </c>
      <c r="BG353" s="1" t="str">
        <f t="shared" si="549"/>
        <v>NO</v>
      </c>
      <c r="BH353" s="1" t="str">
        <f>IF(OR(BB353="P",BC353="P",BD353="P"),"NO","YES")</f>
        <v>NO</v>
      </c>
      <c r="BJ353" s="1">
        <v>6</v>
      </c>
      <c r="BK353" s="1" t="str">
        <f t="shared" si="551"/>
        <v>P</v>
      </c>
      <c r="BL353" s="1" t="str">
        <f t="shared" si="552"/>
        <v>NA</v>
      </c>
      <c r="BM353" s="1" t="str">
        <f t="shared" si="553"/>
        <v>NP</v>
      </c>
      <c r="BN353" s="1" t="str">
        <f t="shared" si="554"/>
        <v>NO</v>
      </c>
      <c r="BO353" s="1" t="str">
        <f t="shared" si="555"/>
        <v>NO</v>
      </c>
      <c r="BP353" s="1" t="str">
        <f t="shared" si="556"/>
        <v>NO</v>
      </c>
      <c r="BQ353" s="1" t="str">
        <f t="shared" si="557"/>
        <v>NO</v>
      </c>
      <c r="BS353" s="1" t="str">
        <f t="shared" si="558"/>
        <v>TN</v>
      </c>
      <c r="BT353" s="1" t="str">
        <f t="shared" si="559"/>
        <v>TN</v>
      </c>
      <c r="BU353" s="1" t="str">
        <f t="shared" si="560"/>
        <v>TP</v>
      </c>
      <c r="BV353" s="1" t="str">
        <f t="shared" si="561"/>
        <v>NO</v>
      </c>
      <c r="BW353" s="1" t="str">
        <f t="shared" si="562"/>
        <v>NO</v>
      </c>
      <c r="BX353" s="1" t="str">
        <f t="shared" si="563"/>
        <v>YES</v>
      </c>
      <c r="BY353" s="244" t="str">
        <f t="shared" si="564"/>
        <v>YES</v>
      </c>
      <c r="BZ353" s="244" t="str">
        <f t="shared" si="565"/>
        <v>NO</v>
      </c>
      <c r="CA353" s="244" t="str">
        <f t="shared" si="566"/>
        <v>NO</v>
      </c>
      <c r="CB353" s="244" t="str">
        <f t="shared" si="567"/>
        <v>NO</v>
      </c>
      <c r="CC353" s="244" t="str">
        <f t="shared" si="568"/>
        <v>NO</v>
      </c>
      <c r="CD353" s="244" t="str">
        <f t="shared" si="530"/>
        <v>NO</v>
      </c>
      <c r="CE353" s="1" t="str">
        <f t="shared" si="531"/>
        <v>NO</v>
      </c>
      <c r="CF353" s="1" t="str">
        <f t="shared" si="532"/>
        <v>NO</v>
      </c>
      <c r="CG353" s="1" t="str">
        <f t="shared" si="533"/>
        <v>NO</v>
      </c>
      <c r="CH353" s="1" t="str">
        <f t="shared" si="534"/>
        <v>NO</v>
      </c>
      <c r="CI353" s="244" t="str">
        <f t="shared" si="569"/>
        <v>NO</v>
      </c>
      <c r="CJ353" s="244" t="str">
        <f t="shared" si="570"/>
        <v>NO</v>
      </c>
      <c r="CK353" s="244" t="str">
        <f t="shared" si="571"/>
        <v>NO</v>
      </c>
      <c r="CL353" s="244" t="str">
        <f t="shared" si="572"/>
        <v>NO</v>
      </c>
      <c r="CM353" s="244" t="str">
        <f t="shared" si="573"/>
        <v>NO</v>
      </c>
      <c r="CN353" s="244" t="str">
        <f t="shared" si="574"/>
        <v>NO</v>
      </c>
      <c r="CO353" s="244" t="str">
        <f t="shared" si="575"/>
        <v>NO</v>
      </c>
      <c r="CP353" s="244" t="str">
        <f t="shared" si="576"/>
        <v>NO</v>
      </c>
      <c r="CQ353" s="244" t="str">
        <f t="shared" si="577"/>
        <v>NO</v>
      </c>
      <c r="CR353" s="244" t="str">
        <f t="shared" si="578"/>
        <v>NO</v>
      </c>
    </row>
    <row r="354" spans="1:96">
      <c r="A354" s="64"/>
      <c r="B354" s="15"/>
      <c r="C354" s="15"/>
      <c r="D354" s="15"/>
      <c r="E354" s="15"/>
      <c r="F354" s="15"/>
      <c r="G354" s="15"/>
      <c r="H354" s="65"/>
      <c r="I354" s="52" t="s">
        <v>13</v>
      </c>
      <c r="J354" s="54">
        <v>0.94996764387202204</v>
      </c>
      <c r="K354" s="54">
        <v>3.1335406291123399E-2</v>
      </c>
      <c r="L354" s="54">
        <v>1.8696949836854399E-2</v>
      </c>
      <c r="M354" s="54">
        <v>0.73491331093488699</v>
      </c>
      <c r="N354" s="54">
        <v>1.91643616869685E-3</v>
      </c>
      <c r="O354" s="54">
        <v>0.26317025289641599</v>
      </c>
      <c r="P354" s="54">
        <v>0.50552050854655595</v>
      </c>
      <c r="Q354" s="54">
        <v>0.19232166218413399</v>
      </c>
      <c r="R354" s="54">
        <v>0.30215782926930901</v>
      </c>
      <c r="S354" s="54">
        <v>0.38338357250465999</v>
      </c>
      <c r="T354" s="54">
        <v>0.329637163793499</v>
      </c>
      <c r="U354" s="54">
        <v>0.28697926370184001</v>
      </c>
      <c r="V354" s="54">
        <v>0.432135815580657</v>
      </c>
      <c r="W354" s="54">
        <v>0.43894845843239699</v>
      </c>
      <c r="X354" s="54">
        <v>0.12891572598694501</v>
      </c>
      <c r="Y354" s="54">
        <v>0.99940764060506004</v>
      </c>
      <c r="Z354" s="54">
        <v>2.2564787617984601E-4</v>
      </c>
      <c r="AA354" s="54">
        <v>3.66711518759776E-4</v>
      </c>
      <c r="AB354" s="54">
        <v>0.62753095968415595</v>
      </c>
      <c r="AC354" s="54">
        <v>0.28450749166758099</v>
      </c>
      <c r="AD354" s="54">
        <v>8.7961548648262194E-2</v>
      </c>
      <c r="AE354" s="54">
        <v>0.45986781927568099</v>
      </c>
      <c r="AF354" s="54">
        <v>0.29095183820213699</v>
      </c>
      <c r="AG354" s="317">
        <v>0.24918034252217999</v>
      </c>
      <c r="AH354" s="220">
        <v>1.573</v>
      </c>
      <c r="AI354" s="220">
        <v>2.714</v>
      </c>
      <c r="AJ354" s="221">
        <v>5.8959999999999999</v>
      </c>
      <c r="AK354" s="210">
        <v>1.6259999999999999</v>
      </c>
      <c r="AL354" s="210">
        <v>2.7040000000000002</v>
      </c>
      <c r="AM354" s="210">
        <v>5.9740000000000002</v>
      </c>
      <c r="AN354" s="203"/>
      <c r="AO354" s="203"/>
      <c r="AP354" s="203"/>
      <c r="AQ354" s="203"/>
      <c r="AR354" s="203">
        <f t="shared" ref="AR354:AR366" si="589">$AN$25*0.81818182</f>
        <v>0.98877272946999983</v>
      </c>
      <c r="AS354" s="203">
        <f t="shared" ref="AS354:AS366" si="590">$AN$25</f>
        <v>1.2084999999999999</v>
      </c>
      <c r="AT354" s="203">
        <f t="shared" ref="AT354:AT366" si="591">$AN$25*1.22222222</f>
        <v>1.4770555528699998</v>
      </c>
      <c r="AU354" s="203">
        <f t="shared" ref="AU354:AU366" si="592">$AO$25*0.81818182</f>
        <v>2.2310181867759997</v>
      </c>
      <c r="AV354" s="203">
        <f t="shared" ref="AV354:AV366" si="593">$AO$25</f>
        <v>2.7267999999999999</v>
      </c>
      <c r="AW354" s="203">
        <f t="shared" ref="AW354:AW366" si="594">$AO$25*1.22222222</f>
        <v>3.3327555494959995</v>
      </c>
      <c r="AX354" s="203">
        <f t="shared" ref="AX354:AX366" si="595">$AP$25*0.81818182</f>
        <v>4.7679545560499994</v>
      </c>
      <c r="AY354" s="203">
        <f t="shared" ref="AY354:AY366" si="596">$AP$25</f>
        <v>5.8274999999999997</v>
      </c>
      <c r="AZ354" s="203">
        <f t="shared" ref="AZ354:AZ366" si="597">$AP$25*1.22222222</f>
        <v>7.1224999870499994</v>
      </c>
      <c r="BB354" s="1" t="str">
        <f t="shared" si="544"/>
        <v>P</v>
      </c>
      <c r="BC354" s="1" t="str">
        <f t="shared" si="545"/>
        <v>NP</v>
      </c>
      <c r="BD354" s="1" t="str">
        <f t="shared" si="546"/>
        <v>NA</v>
      </c>
      <c r="BE354" s="1" t="str">
        <f t="shared" si="547"/>
        <v>NO</v>
      </c>
      <c r="BF354" s="1" t="str">
        <f t="shared" si="548"/>
        <v>NO</v>
      </c>
      <c r="BG354" s="1" t="str">
        <f t="shared" si="549"/>
        <v>NO</v>
      </c>
      <c r="BH354" s="1" t="str">
        <f t="shared" ref="BH354:BH366" si="598">IF(OR(BB354="P",BC354="P",BD354="P"),"NO","YES")</f>
        <v>NO</v>
      </c>
      <c r="BJ354" s="1">
        <v>22</v>
      </c>
      <c r="BK354" s="1" t="str">
        <f t="shared" si="551"/>
        <v>P</v>
      </c>
      <c r="BL354" s="1" t="str">
        <f t="shared" si="552"/>
        <v>NP</v>
      </c>
      <c r="BM354" s="1" t="str">
        <f t="shared" si="553"/>
        <v>NA</v>
      </c>
      <c r="BN354" s="1" t="str">
        <f t="shared" si="554"/>
        <v>NO</v>
      </c>
      <c r="BO354" s="1" t="str">
        <f t="shared" si="555"/>
        <v>NO</v>
      </c>
      <c r="BP354" s="1" t="str">
        <f t="shared" si="556"/>
        <v>NO</v>
      </c>
      <c r="BQ354" s="1" t="str">
        <f t="shared" si="557"/>
        <v>NO</v>
      </c>
      <c r="BS354" s="1" t="str">
        <f t="shared" si="558"/>
        <v>TN</v>
      </c>
      <c r="BT354" s="1" t="str">
        <f t="shared" si="559"/>
        <v>TP</v>
      </c>
      <c r="BU354" s="1" t="str">
        <f t="shared" si="560"/>
        <v>TN</v>
      </c>
      <c r="BV354" s="1" t="str">
        <f t="shared" si="561"/>
        <v>NO</v>
      </c>
      <c r="BW354" s="1" t="str">
        <f t="shared" si="562"/>
        <v>NO</v>
      </c>
      <c r="BX354" s="1" t="str">
        <f t="shared" si="563"/>
        <v>YES</v>
      </c>
      <c r="BY354" s="244" t="str">
        <f t="shared" si="564"/>
        <v>YES</v>
      </c>
      <c r="BZ354" s="244" t="str">
        <f t="shared" si="565"/>
        <v>NO</v>
      </c>
      <c r="CA354" s="244" t="str">
        <f t="shared" si="566"/>
        <v>NO</v>
      </c>
      <c r="CB354" s="244" t="str">
        <f t="shared" si="567"/>
        <v>NO</v>
      </c>
      <c r="CC354" s="244" t="str">
        <f t="shared" si="568"/>
        <v>NO</v>
      </c>
      <c r="CD354" s="244" t="str">
        <f t="shared" si="530"/>
        <v>NO</v>
      </c>
      <c r="CE354" s="1" t="str">
        <f t="shared" si="531"/>
        <v>NO</v>
      </c>
      <c r="CF354" s="1" t="str">
        <f t="shared" si="532"/>
        <v>NO</v>
      </c>
      <c r="CG354" s="1" t="str">
        <f t="shared" si="533"/>
        <v>NO</v>
      </c>
      <c r="CH354" s="1" t="str">
        <f t="shared" si="534"/>
        <v>NO</v>
      </c>
      <c r="CI354" s="244" t="str">
        <f t="shared" si="569"/>
        <v>NO</v>
      </c>
      <c r="CJ354" s="244" t="str">
        <f t="shared" si="570"/>
        <v>NO</v>
      </c>
      <c r="CK354" s="244" t="str">
        <f t="shared" si="571"/>
        <v>NO</v>
      </c>
      <c r="CL354" s="244" t="str">
        <f t="shared" si="572"/>
        <v>NO</v>
      </c>
      <c r="CM354" s="244" t="str">
        <f t="shared" si="573"/>
        <v>NO</v>
      </c>
      <c r="CN354" s="244" t="str">
        <f t="shared" si="574"/>
        <v>NO</v>
      </c>
      <c r="CO354" s="244" t="str">
        <f t="shared" si="575"/>
        <v>NO</v>
      </c>
      <c r="CP354" s="244" t="str">
        <f t="shared" si="576"/>
        <v>NO</v>
      </c>
      <c r="CQ354" s="244" t="str">
        <f t="shared" si="577"/>
        <v>NO</v>
      </c>
      <c r="CR354" s="244" t="str">
        <f t="shared" si="578"/>
        <v>NO</v>
      </c>
    </row>
    <row r="355" spans="1:96">
      <c r="A355" s="64"/>
      <c r="B355" s="15"/>
      <c r="C355" s="15"/>
      <c r="D355" s="15"/>
      <c r="E355" s="15"/>
      <c r="F355" s="15"/>
      <c r="G355" s="15"/>
      <c r="H355" s="65"/>
      <c r="I355" s="52" t="s">
        <v>14</v>
      </c>
      <c r="J355" s="54">
        <v>0.30009530032961701</v>
      </c>
      <c r="K355" s="54">
        <v>0.68996139921187405</v>
      </c>
      <c r="L355" s="54">
        <v>9.94330045850844E-3</v>
      </c>
      <c r="M355" s="54">
        <v>0.92246547593153505</v>
      </c>
      <c r="N355" s="54">
        <v>6.2656542919946198E-2</v>
      </c>
      <c r="O355" s="54">
        <v>1.48779811485177E-2</v>
      </c>
      <c r="P355" s="54">
        <v>0.54383873794205695</v>
      </c>
      <c r="Q355" s="54">
        <v>0.41109027373174301</v>
      </c>
      <c r="R355" s="54">
        <v>4.5070988326199102E-2</v>
      </c>
      <c r="S355" s="54">
        <v>0.20533739645341101</v>
      </c>
      <c r="T355" s="54">
        <v>0.38820337249041098</v>
      </c>
      <c r="U355" s="54">
        <v>0.40645923105617698</v>
      </c>
      <c r="V355" s="54">
        <v>0.58729421977450103</v>
      </c>
      <c r="W355" s="54">
        <v>4.3391144114243302E-2</v>
      </c>
      <c r="X355" s="54">
        <v>0.36931463611125498</v>
      </c>
      <c r="Y355" s="54">
        <v>0.88210893498798604</v>
      </c>
      <c r="Z355" s="54">
        <v>3.1402043371103999E-2</v>
      </c>
      <c r="AA355" s="54">
        <v>8.6489021640909394E-2</v>
      </c>
      <c r="AB355" s="54">
        <v>0.12949983955980801</v>
      </c>
      <c r="AC355" s="54">
        <v>0.65800001020083898</v>
      </c>
      <c r="AD355" s="54">
        <v>0.21250015023935101</v>
      </c>
      <c r="AE355" s="54">
        <v>0.945513671447617</v>
      </c>
      <c r="AF355" s="54">
        <v>3.3738390150613501E-2</v>
      </c>
      <c r="AG355" s="317">
        <v>2.0747938401768602E-2</v>
      </c>
      <c r="AH355" s="220">
        <v>1.415</v>
      </c>
      <c r="AI355" s="220">
        <v>2.9950000000000001</v>
      </c>
      <c r="AJ355" s="221">
        <v>5.7350000000000003</v>
      </c>
      <c r="AK355" s="210">
        <v>1.391</v>
      </c>
      <c r="AL355" s="210">
        <v>2.9620000000000002</v>
      </c>
      <c r="AM355" s="210">
        <v>5.6769999999999996</v>
      </c>
      <c r="AN355" s="203"/>
      <c r="AO355" s="203"/>
      <c r="AP355" s="203"/>
      <c r="AQ355" s="203"/>
      <c r="AR355" s="203">
        <f t="shared" si="589"/>
        <v>0.98877272946999983</v>
      </c>
      <c r="AS355" s="203">
        <f t="shared" si="590"/>
        <v>1.2084999999999999</v>
      </c>
      <c r="AT355" s="203">
        <f t="shared" si="591"/>
        <v>1.4770555528699998</v>
      </c>
      <c r="AU355" s="203">
        <f t="shared" si="592"/>
        <v>2.2310181867759997</v>
      </c>
      <c r="AV355" s="203">
        <f t="shared" si="593"/>
        <v>2.7267999999999999</v>
      </c>
      <c r="AW355" s="203">
        <f t="shared" si="594"/>
        <v>3.3327555494959995</v>
      </c>
      <c r="AX355" s="203">
        <f t="shared" si="595"/>
        <v>4.7679545560499994</v>
      </c>
      <c r="AY355" s="203">
        <f t="shared" si="596"/>
        <v>5.8274999999999997</v>
      </c>
      <c r="AZ355" s="203">
        <f t="shared" si="597"/>
        <v>7.1224999870499994</v>
      </c>
      <c r="BB355" s="1" t="str">
        <f t="shared" si="544"/>
        <v>NA</v>
      </c>
      <c r="BC355" s="1" t="str">
        <f t="shared" si="545"/>
        <v>NA</v>
      </c>
      <c r="BD355" s="1" t="str">
        <f t="shared" si="546"/>
        <v>NP</v>
      </c>
      <c r="BE355" s="1" t="str">
        <f t="shared" si="547"/>
        <v>NO</v>
      </c>
      <c r="BF355" s="1" t="str">
        <f t="shared" si="548"/>
        <v>NO</v>
      </c>
      <c r="BG355" s="1" t="str">
        <f t="shared" si="549"/>
        <v>NO</v>
      </c>
      <c r="BH355" s="1" t="str">
        <f t="shared" si="598"/>
        <v>YES</v>
      </c>
      <c r="BJ355" s="1">
        <v>5</v>
      </c>
      <c r="BK355" s="1" t="str">
        <f t="shared" si="551"/>
        <v>NA</v>
      </c>
      <c r="BL355" s="1" t="str">
        <f t="shared" si="552"/>
        <v>NA</v>
      </c>
      <c r="BM355" s="1" t="str">
        <f t="shared" si="553"/>
        <v>NP</v>
      </c>
      <c r="BN355" s="1" t="str">
        <f t="shared" si="554"/>
        <v>NO</v>
      </c>
      <c r="BO355" s="1" t="str">
        <f t="shared" si="555"/>
        <v>NO</v>
      </c>
      <c r="BP355" s="1" t="str">
        <f t="shared" si="556"/>
        <v>NO</v>
      </c>
      <c r="BQ355" s="1" t="str">
        <f t="shared" si="557"/>
        <v>YES</v>
      </c>
      <c r="BS355" s="1" t="str">
        <f t="shared" si="558"/>
        <v>TN</v>
      </c>
      <c r="BT355" s="1" t="str">
        <f t="shared" si="559"/>
        <v>TN</v>
      </c>
      <c r="BU355" s="1" t="str">
        <f t="shared" si="560"/>
        <v>TP</v>
      </c>
      <c r="BV355" s="1" t="str">
        <f t="shared" si="561"/>
        <v>NO</v>
      </c>
      <c r="BW355" s="1" t="str">
        <f t="shared" si="562"/>
        <v>NO</v>
      </c>
      <c r="BX355" s="1" t="str">
        <f t="shared" si="563"/>
        <v>YES</v>
      </c>
      <c r="BY355" s="244" t="str">
        <f t="shared" si="564"/>
        <v>YES</v>
      </c>
      <c r="BZ355" s="244" t="str">
        <f t="shared" si="565"/>
        <v>NO</v>
      </c>
      <c r="CA355" s="244" t="str">
        <f t="shared" si="566"/>
        <v>NO</v>
      </c>
      <c r="CB355" s="244" t="str">
        <f t="shared" si="567"/>
        <v>NO</v>
      </c>
      <c r="CC355" s="244" t="str">
        <f t="shared" si="568"/>
        <v>NO</v>
      </c>
      <c r="CD355" s="244" t="str">
        <f t="shared" si="530"/>
        <v>NO</v>
      </c>
      <c r="CE355" s="1" t="str">
        <f t="shared" si="531"/>
        <v>NO</v>
      </c>
      <c r="CF355" s="1" t="str">
        <f t="shared" si="532"/>
        <v>NO</v>
      </c>
      <c r="CG355" s="1" t="str">
        <f t="shared" si="533"/>
        <v>NO</v>
      </c>
      <c r="CH355" s="1" t="str">
        <f t="shared" si="534"/>
        <v>NO</v>
      </c>
      <c r="CI355" s="244" t="str">
        <f t="shared" si="569"/>
        <v>NO</v>
      </c>
      <c r="CJ355" s="244" t="str">
        <f t="shared" si="570"/>
        <v>NO</v>
      </c>
      <c r="CK355" s="244" t="str">
        <f t="shared" si="571"/>
        <v>NO</v>
      </c>
      <c r="CL355" s="244" t="str">
        <f t="shared" si="572"/>
        <v>NO</v>
      </c>
      <c r="CM355" s="244" t="str">
        <f t="shared" si="573"/>
        <v>NO</v>
      </c>
      <c r="CN355" s="244" t="str">
        <f t="shared" si="574"/>
        <v>NO</v>
      </c>
      <c r="CO355" s="244" t="str">
        <f t="shared" si="575"/>
        <v>NO</v>
      </c>
      <c r="CP355" s="244" t="str">
        <f t="shared" si="576"/>
        <v>NO</v>
      </c>
      <c r="CQ355" s="244" t="str">
        <f t="shared" si="577"/>
        <v>NO</v>
      </c>
      <c r="CR355" s="244" t="str">
        <f t="shared" si="578"/>
        <v>NO</v>
      </c>
    </row>
    <row r="356" spans="1:96">
      <c r="A356" s="64"/>
      <c r="B356" s="15"/>
      <c r="C356" s="15"/>
      <c r="D356" s="15"/>
      <c r="E356" s="15"/>
      <c r="F356" s="15"/>
      <c r="G356" s="15"/>
      <c r="H356" s="65"/>
      <c r="I356" s="52" t="s">
        <v>15</v>
      </c>
      <c r="J356" s="54">
        <v>0.98047331220946199</v>
      </c>
      <c r="K356" s="54">
        <v>1.7286192120066199E-2</v>
      </c>
      <c r="L356" s="54">
        <v>2.2404956704715701E-3</v>
      </c>
      <c r="M356" s="54">
        <v>0.34086111877435499</v>
      </c>
      <c r="N356" s="54">
        <v>0.37575340770322602</v>
      </c>
      <c r="O356" s="54">
        <v>0.283385473522417</v>
      </c>
      <c r="P356" s="54">
        <v>0.64343607102157496</v>
      </c>
      <c r="Q356" s="54">
        <v>0.30091505054565498</v>
      </c>
      <c r="R356" s="54">
        <v>5.5648878432769201E-2</v>
      </c>
      <c r="S356" s="54">
        <v>0.20233008999454599</v>
      </c>
      <c r="T356" s="54">
        <v>0.72995321167984795</v>
      </c>
      <c r="U356" s="54">
        <v>6.7716698325604605E-2</v>
      </c>
      <c r="V356" s="54">
        <v>0.92416674584055003</v>
      </c>
      <c r="W356" s="54">
        <v>6.8949037480910996E-2</v>
      </c>
      <c r="X356" s="54">
        <v>6.8842166785382198E-3</v>
      </c>
      <c r="Y356" s="54">
        <v>0.22914545595698199</v>
      </c>
      <c r="Z356" s="54">
        <v>4.6514069090874903E-2</v>
      </c>
      <c r="AA356" s="54">
        <v>0.72434047495214204</v>
      </c>
      <c r="AB356" s="54">
        <v>0.44558933624092001</v>
      </c>
      <c r="AC356" s="54">
        <v>0.43300529314931002</v>
      </c>
      <c r="AD356" s="54">
        <v>0.121405370609769</v>
      </c>
      <c r="AE356" s="54">
        <v>0.32062978786473101</v>
      </c>
      <c r="AF356" s="54">
        <v>0.64022878961368601</v>
      </c>
      <c r="AG356" s="317">
        <v>3.9141422521581398E-2</v>
      </c>
      <c r="AH356" s="220">
        <v>1.2889999999999999</v>
      </c>
      <c r="AI356" s="220">
        <v>3.319</v>
      </c>
      <c r="AJ356" s="221">
        <v>5.9020000000000001</v>
      </c>
      <c r="AK356" s="210">
        <v>1.3540000000000001</v>
      </c>
      <c r="AL356" s="210">
        <v>3.3730000000000002</v>
      </c>
      <c r="AM356" s="210">
        <v>6.0640000000000001</v>
      </c>
      <c r="AN356" s="203"/>
      <c r="AO356" s="203"/>
      <c r="AP356" s="203"/>
      <c r="AQ356" s="203"/>
      <c r="AR356" s="203">
        <f t="shared" si="589"/>
        <v>0.98877272946999983</v>
      </c>
      <c r="AS356" s="203">
        <f t="shared" si="590"/>
        <v>1.2084999999999999</v>
      </c>
      <c r="AT356" s="203">
        <f t="shared" si="591"/>
        <v>1.4770555528699998</v>
      </c>
      <c r="AU356" s="203">
        <f t="shared" si="592"/>
        <v>2.2310181867759997</v>
      </c>
      <c r="AV356" s="203">
        <f t="shared" si="593"/>
        <v>2.7267999999999999</v>
      </c>
      <c r="AW356" s="203">
        <f t="shared" si="594"/>
        <v>3.3327555494959995</v>
      </c>
      <c r="AX356" s="203">
        <f t="shared" si="595"/>
        <v>4.7679545560499994</v>
      </c>
      <c r="AY356" s="203">
        <f t="shared" si="596"/>
        <v>5.8274999999999997</v>
      </c>
      <c r="AZ356" s="203">
        <f t="shared" si="597"/>
        <v>7.1224999870499994</v>
      </c>
      <c r="BB356" s="1" t="str">
        <f t="shared" si="544"/>
        <v>NA</v>
      </c>
      <c r="BC356" s="1" t="str">
        <f t="shared" si="545"/>
        <v>NA</v>
      </c>
      <c r="BD356" s="1" t="str">
        <f t="shared" si="546"/>
        <v>NA</v>
      </c>
      <c r="BE356" s="1" t="str">
        <f t="shared" si="547"/>
        <v>NO</v>
      </c>
      <c r="BF356" s="1" t="str">
        <f t="shared" si="548"/>
        <v>NO</v>
      </c>
      <c r="BG356" s="1" t="str">
        <f t="shared" si="549"/>
        <v>NO</v>
      </c>
      <c r="BH356" s="1" t="str">
        <f t="shared" si="598"/>
        <v>YES</v>
      </c>
      <c r="BJ356" s="1">
        <v>15</v>
      </c>
      <c r="BK356" s="1" t="str">
        <f t="shared" si="551"/>
        <v>NA</v>
      </c>
      <c r="BL356" s="1" t="str">
        <f t="shared" si="552"/>
        <v>P</v>
      </c>
      <c r="BM356" s="1" t="str">
        <f t="shared" si="553"/>
        <v>NA</v>
      </c>
      <c r="BN356" s="1" t="str">
        <f t="shared" si="554"/>
        <v>NO</v>
      </c>
      <c r="BO356" s="1" t="str">
        <f t="shared" si="555"/>
        <v>NO</v>
      </c>
      <c r="BP356" s="1" t="str">
        <f t="shared" si="556"/>
        <v>NO</v>
      </c>
      <c r="BQ356" s="1" t="str">
        <f t="shared" si="557"/>
        <v>NO</v>
      </c>
      <c r="BS356" s="1" t="str">
        <f t="shared" si="558"/>
        <v>TN</v>
      </c>
      <c r="BT356" s="1" t="str">
        <f t="shared" si="559"/>
        <v>TN</v>
      </c>
      <c r="BU356" s="1" t="str">
        <f t="shared" si="560"/>
        <v>TN</v>
      </c>
      <c r="BV356" s="1" t="str">
        <f t="shared" si="561"/>
        <v>NO</v>
      </c>
      <c r="BW356" s="1" t="str">
        <f t="shared" si="562"/>
        <v>NO</v>
      </c>
      <c r="BX356" s="1" t="str">
        <f t="shared" si="563"/>
        <v>NO</v>
      </c>
      <c r="BY356" s="244" t="str">
        <f t="shared" si="564"/>
        <v>YES</v>
      </c>
      <c r="BZ356" s="244" t="str">
        <f t="shared" si="565"/>
        <v>NO</v>
      </c>
      <c r="CA356" s="244" t="str">
        <f t="shared" si="566"/>
        <v>NO</v>
      </c>
      <c r="CB356" s="244" t="str">
        <f t="shared" si="567"/>
        <v>NO</v>
      </c>
      <c r="CC356" s="244" t="str">
        <f t="shared" si="568"/>
        <v>NO</v>
      </c>
      <c r="CD356" s="244" t="str">
        <f t="shared" si="530"/>
        <v>NO</v>
      </c>
      <c r="CE356" s="1" t="str">
        <f t="shared" si="531"/>
        <v>NO</v>
      </c>
      <c r="CF356" s="1" t="str">
        <f t="shared" si="532"/>
        <v>NO</v>
      </c>
      <c r="CG356" s="1" t="str">
        <f t="shared" si="533"/>
        <v>NO</v>
      </c>
      <c r="CH356" s="1" t="str">
        <f t="shared" si="534"/>
        <v>NO</v>
      </c>
      <c r="CI356" s="244" t="str">
        <f t="shared" si="569"/>
        <v>NO</v>
      </c>
      <c r="CJ356" s="244" t="str">
        <f t="shared" si="570"/>
        <v>NO</v>
      </c>
      <c r="CK356" s="244" t="str">
        <f t="shared" si="571"/>
        <v>NO</v>
      </c>
      <c r="CL356" s="244" t="str">
        <f t="shared" si="572"/>
        <v>NO</v>
      </c>
      <c r="CM356" s="244" t="str">
        <f t="shared" si="573"/>
        <v>NO</v>
      </c>
      <c r="CN356" s="244" t="str">
        <f t="shared" si="574"/>
        <v>NO</v>
      </c>
      <c r="CO356" s="244" t="str">
        <f t="shared" si="575"/>
        <v>NO</v>
      </c>
      <c r="CP356" s="244" t="str">
        <f t="shared" si="576"/>
        <v>NO</v>
      </c>
      <c r="CQ356" s="244" t="str">
        <f t="shared" si="577"/>
        <v>NO</v>
      </c>
      <c r="CR356" s="244" t="str">
        <f t="shared" si="578"/>
        <v>NO</v>
      </c>
    </row>
    <row r="357" spans="1:96">
      <c r="A357" s="64"/>
      <c r="B357" s="15"/>
      <c r="C357" s="15"/>
      <c r="D357" s="15"/>
      <c r="E357" s="15"/>
      <c r="F357" s="15"/>
      <c r="G357" s="15"/>
      <c r="H357" s="65"/>
      <c r="I357" s="52" t="s">
        <v>16</v>
      </c>
      <c r="J357" s="54">
        <v>0.72114823539239203</v>
      </c>
      <c r="K357" s="54">
        <v>0.139891071690388</v>
      </c>
      <c r="L357" s="54">
        <v>0.13896069291721899</v>
      </c>
      <c r="M357" s="54">
        <v>0.97141157106873799</v>
      </c>
      <c r="N357" s="54">
        <v>2.1068015631774899E-2</v>
      </c>
      <c r="O357" s="54">
        <v>7.52041329948682E-3</v>
      </c>
      <c r="P357" s="54">
        <v>0.386291478481605</v>
      </c>
      <c r="Q357" s="54">
        <v>0.60954696831255595</v>
      </c>
      <c r="R357" s="54">
        <v>4.1615532058376604E-3</v>
      </c>
      <c r="S357" s="54">
        <v>0.85376595122122101</v>
      </c>
      <c r="T357" s="54">
        <v>6.7748641650838007E-2</v>
      </c>
      <c r="U357" s="54">
        <v>7.8485407127940596E-2</v>
      </c>
      <c r="V357" s="54">
        <v>0.74944174270308705</v>
      </c>
      <c r="W357" s="54">
        <v>3.3341305700685199E-2</v>
      </c>
      <c r="X357" s="54">
        <v>0.217216951596227</v>
      </c>
      <c r="Y357" s="54">
        <v>0.87470565771200504</v>
      </c>
      <c r="Z357" s="54">
        <v>0.121466164442394</v>
      </c>
      <c r="AA357" s="54">
        <v>3.82817784560052E-3</v>
      </c>
      <c r="AB357" s="54">
        <v>0.39471826152578499</v>
      </c>
      <c r="AC357" s="54">
        <v>0.429747219842609</v>
      </c>
      <c r="AD357" s="54">
        <v>0.17553451863160499</v>
      </c>
      <c r="AE357" s="54">
        <v>0.27269611359710499</v>
      </c>
      <c r="AF357" s="54">
        <v>0.57324898220347498</v>
      </c>
      <c r="AG357" s="317">
        <v>0.154054904199418</v>
      </c>
      <c r="AH357" s="220">
        <v>1.3420000000000001</v>
      </c>
      <c r="AI357" s="220">
        <v>2.9529999999999998</v>
      </c>
      <c r="AJ357" s="221">
        <v>6.1909999999999998</v>
      </c>
      <c r="AK357" s="210">
        <v>1.3109999999999999</v>
      </c>
      <c r="AL357" s="210">
        <v>2.9359999999999999</v>
      </c>
      <c r="AM357" s="210">
        <v>6.1180000000000003</v>
      </c>
      <c r="AN357" s="203"/>
      <c r="AO357" s="203"/>
      <c r="AP357" s="203"/>
      <c r="AQ357" s="203"/>
      <c r="AR357" s="203">
        <f t="shared" si="589"/>
        <v>0.98877272946999983</v>
      </c>
      <c r="AS357" s="203">
        <f t="shared" si="590"/>
        <v>1.2084999999999999</v>
      </c>
      <c r="AT357" s="203">
        <f t="shared" si="591"/>
        <v>1.4770555528699998</v>
      </c>
      <c r="AU357" s="203">
        <f t="shared" si="592"/>
        <v>2.2310181867759997</v>
      </c>
      <c r="AV357" s="203">
        <f t="shared" si="593"/>
        <v>2.7267999999999999</v>
      </c>
      <c r="AW357" s="203">
        <f t="shared" si="594"/>
        <v>3.3327555494959995</v>
      </c>
      <c r="AX357" s="203">
        <f t="shared" si="595"/>
        <v>4.7679545560499994</v>
      </c>
      <c r="AY357" s="203">
        <f t="shared" si="596"/>
        <v>5.8274999999999997</v>
      </c>
      <c r="AZ357" s="203">
        <f t="shared" si="597"/>
        <v>7.1224999870499994</v>
      </c>
      <c r="BB357" s="1" t="str">
        <f t="shared" si="544"/>
        <v>NA</v>
      </c>
      <c r="BC357" s="1" t="str">
        <f t="shared" si="545"/>
        <v>NA</v>
      </c>
      <c r="BD357" s="1" t="str">
        <f t="shared" si="546"/>
        <v>NA</v>
      </c>
      <c r="BE357" s="1" t="str">
        <f t="shared" si="547"/>
        <v>NO</v>
      </c>
      <c r="BF357" s="1" t="str">
        <f t="shared" si="548"/>
        <v>NO</v>
      </c>
      <c r="BG357" s="1" t="str">
        <f t="shared" si="549"/>
        <v>NO</v>
      </c>
      <c r="BH357" s="1" t="str">
        <f t="shared" si="598"/>
        <v>YES</v>
      </c>
      <c r="BJ357" s="1">
        <v>22</v>
      </c>
      <c r="BK357" s="1" t="str">
        <f t="shared" si="551"/>
        <v>NA</v>
      </c>
      <c r="BL357" s="1" t="str">
        <f t="shared" si="552"/>
        <v>NA</v>
      </c>
      <c r="BM357" s="1" t="str">
        <f t="shared" si="553"/>
        <v>NA</v>
      </c>
      <c r="BN357" s="1" t="str">
        <f t="shared" si="554"/>
        <v>NO</v>
      </c>
      <c r="BO357" s="1" t="str">
        <f t="shared" si="555"/>
        <v>NO</v>
      </c>
      <c r="BP357" s="1" t="str">
        <f t="shared" si="556"/>
        <v>NO</v>
      </c>
      <c r="BQ357" s="1" t="str">
        <f t="shared" si="557"/>
        <v>YES</v>
      </c>
      <c r="BS357" s="1" t="str">
        <f t="shared" si="558"/>
        <v>TN</v>
      </c>
      <c r="BT357" s="1" t="str">
        <f t="shared" si="559"/>
        <v>TN</v>
      </c>
      <c r="BU357" s="1" t="str">
        <f t="shared" si="560"/>
        <v>TN</v>
      </c>
      <c r="BV357" s="1" t="str">
        <f t="shared" si="561"/>
        <v>NO</v>
      </c>
      <c r="BW357" s="1" t="str">
        <f t="shared" si="562"/>
        <v>NO</v>
      </c>
      <c r="BX357" s="1" t="str">
        <f t="shared" si="563"/>
        <v>NO</v>
      </c>
      <c r="BY357" s="244" t="str">
        <f t="shared" si="564"/>
        <v>YES</v>
      </c>
      <c r="BZ357" s="244" t="str">
        <f t="shared" si="565"/>
        <v>NO</v>
      </c>
      <c r="CA357" s="244" t="str">
        <f t="shared" si="566"/>
        <v>NO</v>
      </c>
      <c r="CB357" s="244" t="str">
        <f t="shared" si="567"/>
        <v>NO</v>
      </c>
      <c r="CC357" s="244" t="str">
        <f t="shared" si="568"/>
        <v>NO</v>
      </c>
      <c r="CD357" s="244" t="str">
        <f t="shared" si="530"/>
        <v>NO</v>
      </c>
      <c r="CE357" s="1" t="str">
        <f t="shared" si="531"/>
        <v>NO</v>
      </c>
      <c r="CF357" s="1" t="str">
        <f t="shared" si="532"/>
        <v>NO</v>
      </c>
      <c r="CG357" s="1" t="str">
        <f t="shared" si="533"/>
        <v>NO</v>
      </c>
      <c r="CH357" s="1" t="str">
        <f t="shared" si="534"/>
        <v>NO</v>
      </c>
      <c r="CI357" s="244" t="str">
        <f t="shared" si="569"/>
        <v>NO</v>
      </c>
      <c r="CJ357" s="244" t="str">
        <f t="shared" si="570"/>
        <v>NO</v>
      </c>
      <c r="CK357" s="244" t="str">
        <f t="shared" si="571"/>
        <v>NO</v>
      </c>
      <c r="CL357" s="244" t="str">
        <f t="shared" si="572"/>
        <v>NO</v>
      </c>
      <c r="CM357" s="244" t="str">
        <f t="shared" si="573"/>
        <v>NO</v>
      </c>
      <c r="CN357" s="244" t="str">
        <f t="shared" si="574"/>
        <v>NO</v>
      </c>
      <c r="CO357" s="244" t="str">
        <f t="shared" si="575"/>
        <v>NO</v>
      </c>
      <c r="CP357" s="244" t="str">
        <f t="shared" si="576"/>
        <v>NO</v>
      </c>
      <c r="CQ357" s="244" t="str">
        <f t="shared" si="577"/>
        <v>NO</v>
      </c>
      <c r="CR357" s="244" t="str">
        <f t="shared" si="578"/>
        <v>NO</v>
      </c>
    </row>
    <row r="358" spans="1:96">
      <c r="A358" s="64"/>
      <c r="B358" s="15"/>
      <c r="C358" s="15"/>
      <c r="D358" s="15"/>
      <c r="E358" s="15"/>
      <c r="F358" s="15"/>
      <c r="G358" s="15"/>
      <c r="H358" s="65"/>
      <c r="I358" s="52" t="s">
        <v>17</v>
      </c>
      <c r="J358" s="54">
        <v>0.90317272420162897</v>
      </c>
      <c r="K358" s="54">
        <v>7.0289735763579705E-2</v>
      </c>
      <c r="L358" s="54">
        <v>2.6537540034790301E-2</v>
      </c>
      <c r="M358" s="54">
        <v>0.62697894568875501</v>
      </c>
      <c r="N358" s="54">
        <v>0.199403022371305</v>
      </c>
      <c r="O358" s="54">
        <v>0.17361803193993799</v>
      </c>
      <c r="P358" s="54">
        <v>0.73254338113889395</v>
      </c>
      <c r="Q358" s="54">
        <v>0.132021361023898</v>
      </c>
      <c r="R358" s="54">
        <v>0.135435257837207</v>
      </c>
      <c r="S358" s="54">
        <v>0.68510506205888999</v>
      </c>
      <c r="T358" s="54">
        <v>5.6403547077993499E-2</v>
      </c>
      <c r="U358" s="54">
        <v>0.25849139086311601</v>
      </c>
      <c r="V358" s="54">
        <v>0.50878351230228303</v>
      </c>
      <c r="W358" s="54">
        <v>0.41744835651073497</v>
      </c>
      <c r="X358" s="54">
        <v>7.3768131186981403E-2</v>
      </c>
      <c r="Y358" s="54">
        <v>0.86491941545528095</v>
      </c>
      <c r="Z358" s="54">
        <v>5.9497090366638999E-2</v>
      </c>
      <c r="AA358" s="54">
        <v>7.5583494178079302E-2</v>
      </c>
      <c r="AB358" s="54">
        <v>9.4028213941152197E-2</v>
      </c>
      <c r="AC358" s="54">
        <v>7.8934078990549994E-2</v>
      </c>
      <c r="AD358" s="54">
        <v>0.82703770706829705</v>
      </c>
      <c r="AE358" s="54">
        <v>0.40164353122567897</v>
      </c>
      <c r="AF358" s="54">
        <v>0.100582140220267</v>
      </c>
      <c r="AG358" s="317">
        <v>0.49777432855405301</v>
      </c>
      <c r="AH358" s="220">
        <v>1.302</v>
      </c>
      <c r="AI358" s="220">
        <v>2.5539999999999998</v>
      </c>
      <c r="AJ358" s="221">
        <v>7.03</v>
      </c>
      <c r="AK358" s="210">
        <v>1.3140000000000001</v>
      </c>
      <c r="AL358" s="210">
        <v>2.5790000000000002</v>
      </c>
      <c r="AM358" s="210">
        <v>7.1790000000000003</v>
      </c>
      <c r="AN358" s="203"/>
      <c r="AO358" s="203"/>
      <c r="AP358" s="203"/>
      <c r="AQ358" s="203"/>
      <c r="AR358" s="203">
        <f t="shared" si="589"/>
        <v>0.98877272946999983</v>
      </c>
      <c r="AS358" s="203">
        <f t="shared" si="590"/>
        <v>1.2084999999999999</v>
      </c>
      <c r="AT358" s="203">
        <f t="shared" si="591"/>
        <v>1.4770555528699998</v>
      </c>
      <c r="AU358" s="203">
        <f t="shared" si="592"/>
        <v>2.2310181867759997</v>
      </c>
      <c r="AV358" s="203">
        <f t="shared" si="593"/>
        <v>2.7267999999999999</v>
      </c>
      <c r="AW358" s="203">
        <f t="shared" si="594"/>
        <v>3.3327555494959995</v>
      </c>
      <c r="AX358" s="203">
        <f t="shared" si="595"/>
        <v>4.7679545560499994</v>
      </c>
      <c r="AY358" s="203">
        <f t="shared" si="596"/>
        <v>5.8274999999999997</v>
      </c>
      <c r="AZ358" s="203">
        <f t="shared" si="597"/>
        <v>7.1224999870499994</v>
      </c>
      <c r="BB358" s="1" t="str">
        <f t="shared" si="544"/>
        <v>NA</v>
      </c>
      <c r="BC358" s="1" t="str">
        <f t="shared" si="545"/>
        <v>NP</v>
      </c>
      <c r="BD358" s="1" t="str">
        <f t="shared" si="546"/>
        <v>NA</v>
      </c>
      <c r="BE358" s="1" t="str">
        <f t="shared" si="547"/>
        <v>NO</v>
      </c>
      <c r="BF358" s="1" t="str">
        <f t="shared" si="548"/>
        <v>NO</v>
      </c>
      <c r="BG358" s="1" t="str">
        <f t="shared" si="549"/>
        <v>NO</v>
      </c>
      <c r="BH358" s="1" t="str">
        <f t="shared" si="598"/>
        <v>YES</v>
      </c>
      <c r="BJ358" s="1">
        <v>17</v>
      </c>
      <c r="BK358" s="1" t="str">
        <f t="shared" si="551"/>
        <v>NA</v>
      </c>
      <c r="BL358" s="1" t="str">
        <f t="shared" si="552"/>
        <v>NP</v>
      </c>
      <c r="BM358" s="1" t="str">
        <f t="shared" si="553"/>
        <v>P</v>
      </c>
      <c r="BN358" s="1" t="str">
        <f t="shared" si="554"/>
        <v>NO</v>
      </c>
      <c r="BO358" s="1" t="str">
        <f t="shared" si="555"/>
        <v>NO</v>
      </c>
      <c r="BP358" s="1" t="str">
        <f t="shared" si="556"/>
        <v>NO</v>
      </c>
      <c r="BQ358" s="1" t="str">
        <f t="shared" si="557"/>
        <v>NO</v>
      </c>
      <c r="BS358" s="1" t="str">
        <f t="shared" si="558"/>
        <v>TN</v>
      </c>
      <c r="BT358" s="1" t="str">
        <f t="shared" si="559"/>
        <v>TP</v>
      </c>
      <c r="BU358" s="1" t="str">
        <f t="shared" si="560"/>
        <v>TN</v>
      </c>
      <c r="BV358" s="1" t="str">
        <f t="shared" si="561"/>
        <v>NO</v>
      </c>
      <c r="BW358" s="1" t="str">
        <f t="shared" si="562"/>
        <v>NO</v>
      </c>
      <c r="BX358" s="1" t="str">
        <f t="shared" si="563"/>
        <v>YES</v>
      </c>
      <c r="BY358" s="244" t="str">
        <f t="shared" si="564"/>
        <v>YES</v>
      </c>
      <c r="BZ358" s="244" t="str">
        <f t="shared" si="565"/>
        <v>NO</v>
      </c>
      <c r="CA358" s="244" t="str">
        <f t="shared" si="566"/>
        <v>NO</v>
      </c>
      <c r="CB358" s="244" t="str">
        <f t="shared" si="567"/>
        <v>NO</v>
      </c>
      <c r="CC358" s="244" t="str">
        <f t="shared" si="568"/>
        <v>NO</v>
      </c>
      <c r="CD358" s="244" t="str">
        <f t="shared" si="530"/>
        <v>NO</v>
      </c>
      <c r="CE358" s="1" t="str">
        <f t="shared" si="531"/>
        <v>NO</v>
      </c>
      <c r="CF358" s="1" t="str">
        <f t="shared" si="532"/>
        <v>NO</v>
      </c>
      <c r="CG358" s="1" t="str">
        <f t="shared" si="533"/>
        <v>NO</v>
      </c>
      <c r="CH358" s="1" t="str">
        <f t="shared" si="534"/>
        <v>NO</v>
      </c>
      <c r="CI358" s="244" t="str">
        <f t="shared" si="569"/>
        <v>NO</v>
      </c>
      <c r="CJ358" s="244" t="str">
        <f t="shared" si="570"/>
        <v>NO</v>
      </c>
      <c r="CK358" s="244" t="str">
        <f t="shared" si="571"/>
        <v>NO</v>
      </c>
      <c r="CL358" s="244" t="str">
        <f t="shared" si="572"/>
        <v>NO</v>
      </c>
      <c r="CM358" s="244" t="str">
        <f t="shared" si="573"/>
        <v>NO</v>
      </c>
      <c r="CN358" s="244" t="str">
        <f t="shared" si="574"/>
        <v>NO</v>
      </c>
      <c r="CO358" s="244" t="str">
        <f t="shared" si="575"/>
        <v>NO</v>
      </c>
      <c r="CP358" s="244" t="str">
        <f t="shared" si="576"/>
        <v>NO</v>
      </c>
      <c r="CQ358" s="244" t="str">
        <f t="shared" si="577"/>
        <v>NO</v>
      </c>
      <c r="CR358" s="244" t="str">
        <f t="shared" si="578"/>
        <v>NO</v>
      </c>
    </row>
    <row r="359" spans="1:96">
      <c r="A359" s="64"/>
      <c r="B359" s="15"/>
      <c r="C359" s="15"/>
      <c r="D359" s="15"/>
      <c r="E359" s="15"/>
      <c r="F359" s="15"/>
      <c r="G359" s="15"/>
      <c r="H359" s="65"/>
      <c r="I359" s="52" t="s">
        <v>18</v>
      </c>
      <c r="J359" s="54">
        <v>0.39728322072244798</v>
      </c>
      <c r="K359" s="54">
        <v>0.60150556712986303</v>
      </c>
      <c r="L359" s="54">
        <v>1.21121214768793E-3</v>
      </c>
      <c r="M359" s="54">
        <v>0.16775468212902001</v>
      </c>
      <c r="N359" s="54">
        <v>0.51150675618820096</v>
      </c>
      <c r="O359" s="54">
        <v>0.32073856168277798</v>
      </c>
      <c r="P359" s="54">
        <v>0.61430639566483103</v>
      </c>
      <c r="Q359" s="54">
        <v>0.19946547741050899</v>
      </c>
      <c r="R359" s="54">
        <v>0.18622812692465801</v>
      </c>
      <c r="S359" s="54">
        <v>0.51427030192244505</v>
      </c>
      <c r="T359" s="54">
        <v>0.24987502212598001</v>
      </c>
      <c r="U359" s="54">
        <v>0.235854675951574</v>
      </c>
      <c r="V359" s="54">
        <v>0.59186373927309999</v>
      </c>
      <c r="W359" s="54">
        <v>0.37171038861855599</v>
      </c>
      <c r="X359" s="54">
        <v>3.64258721083432E-2</v>
      </c>
      <c r="Y359" s="54">
        <v>0.29436113310377199</v>
      </c>
      <c r="Z359" s="54">
        <v>0.34488211482328701</v>
      </c>
      <c r="AA359" s="54">
        <v>0.36075675207294</v>
      </c>
      <c r="AB359" s="54">
        <v>2.4557500965803399E-2</v>
      </c>
      <c r="AC359" s="54">
        <v>0.686728496125526</v>
      </c>
      <c r="AD359" s="54">
        <v>0.28871400290867</v>
      </c>
      <c r="AE359" s="54">
        <v>0.84245407248775805</v>
      </c>
      <c r="AF359" s="54">
        <v>9.7900188830443893E-2</v>
      </c>
      <c r="AG359" s="317">
        <v>5.96457386817979E-2</v>
      </c>
      <c r="AH359" s="220">
        <v>1.381</v>
      </c>
      <c r="AI359" s="220">
        <v>2.883</v>
      </c>
      <c r="AJ359" s="221">
        <v>5.931</v>
      </c>
      <c r="AK359" s="210">
        <v>1.474</v>
      </c>
      <c r="AL359" s="210">
        <v>2.86</v>
      </c>
      <c r="AM359" s="210">
        <v>5.93</v>
      </c>
      <c r="AN359" s="203"/>
      <c r="AO359" s="203"/>
      <c r="AP359" s="203"/>
      <c r="AQ359" s="203"/>
      <c r="AR359" s="203">
        <f t="shared" si="589"/>
        <v>0.98877272946999983</v>
      </c>
      <c r="AS359" s="203">
        <f t="shared" si="590"/>
        <v>1.2084999999999999</v>
      </c>
      <c r="AT359" s="203">
        <f t="shared" si="591"/>
        <v>1.4770555528699998</v>
      </c>
      <c r="AU359" s="203">
        <f t="shared" si="592"/>
        <v>2.2310181867759997</v>
      </c>
      <c r="AV359" s="203">
        <f t="shared" si="593"/>
        <v>2.7267999999999999</v>
      </c>
      <c r="AW359" s="203">
        <f t="shared" si="594"/>
        <v>3.3327555494959995</v>
      </c>
      <c r="AX359" s="203">
        <f t="shared" si="595"/>
        <v>4.7679545560499994</v>
      </c>
      <c r="AY359" s="203">
        <f t="shared" si="596"/>
        <v>5.8274999999999997</v>
      </c>
      <c r="AZ359" s="203">
        <f t="shared" si="597"/>
        <v>7.1224999870499994</v>
      </c>
      <c r="BB359" s="1" t="str">
        <f t="shared" si="544"/>
        <v>NA</v>
      </c>
      <c r="BC359" s="1" t="str">
        <f t="shared" si="545"/>
        <v>NA</v>
      </c>
      <c r="BD359" s="1" t="str">
        <f t="shared" si="546"/>
        <v>NA</v>
      </c>
      <c r="BE359" s="1" t="str">
        <f t="shared" si="547"/>
        <v>NO</v>
      </c>
      <c r="BF359" s="1" t="str">
        <f t="shared" si="548"/>
        <v>NO</v>
      </c>
      <c r="BG359" s="1" t="str">
        <f t="shared" si="549"/>
        <v>NO</v>
      </c>
      <c r="BH359" s="1" t="str">
        <f t="shared" si="598"/>
        <v>YES</v>
      </c>
      <c r="BJ359" s="1">
        <v>8</v>
      </c>
      <c r="BK359" s="1" t="str">
        <f t="shared" si="551"/>
        <v>NA</v>
      </c>
      <c r="BL359" s="1" t="str">
        <f t="shared" si="552"/>
        <v>NA</v>
      </c>
      <c r="BM359" s="1" t="str">
        <f t="shared" si="553"/>
        <v>NA</v>
      </c>
      <c r="BN359" s="1" t="str">
        <f t="shared" si="554"/>
        <v>NO</v>
      </c>
      <c r="BO359" s="1" t="str">
        <f t="shared" si="555"/>
        <v>NO</v>
      </c>
      <c r="BP359" s="1" t="str">
        <f t="shared" si="556"/>
        <v>NO</v>
      </c>
      <c r="BQ359" s="1" t="str">
        <f t="shared" si="557"/>
        <v>YES</v>
      </c>
      <c r="BS359" s="1" t="str">
        <f t="shared" si="558"/>
        <v>TN</v>
      </c>
      <c r="BT359" s="1" t="str">
        <f t="shared" si="559"/>
        <v>TN</v>
      </c>
      <c r="BU359" s="1" t="str">
        <f t="shared" si="560"/>
        <v>TN</v>
      </c>
      <c r="BV359" s="1" t="str">
        <f t="shared" si="561"/>
        <v>NO</v>
      </c>
      <c r="BW359" s="1" t="str">
        <f t="shared" si="562"/>
        <v>NO</v>
      </c>
      <c r="BX359" s="1" t="str">
        <f t="shared" si="563"/>
        <v>NO</v>
      </c>
      <c r="BY359" s="244" t="str">
        <f t="shared" si="564"/>
        <v>YES</v>
      </c>
      <c r="BZ359" s="244" t="str">
        <f t="shared" si="565"/>
        <v>NO</v>
      </c>
      <c r="CA359" s="244" t="str">
        <f t="shared" si="566"/>
        <v>NO</v>
      </c>
      <c r="CB359" s="244" t="str">
        <f t="shared" si="567"/>
        <v>NO</v>
      </c>
      <c r="CC359" s="244" t="str">
        <f t="shared" si="568"/>
        <v>NO</v>
      </c>
      <c r="CD359" s="244" t="str">
        <f t="shared" si="530"/>
        <v>NO</v>
      </c>
      <c r="CE359" s="1" t="str">
        <f t="shared" si="531"/>
        <v>NO</v>
      </c>
      <c r="CF359" s="1" t="str">
        <f t="shared" si="532"/>
        <v>NO</v>
      </c>
      <c r="CG359" s="1" t="str">
        <f t="shared" si="533"/>
        <v>NO</v>
      </c>
      <c r="CH359" s="1" t="str">
        <f t="shared" si="534"/>
        <v>NO</v>
      </c>
      <c r="CI359" s="244" t="str">
        <f t="shared" si="569"/>
        <v>NO</v>
      </c>
      <c r="CJ359" s="244" t="str">
        <f t="shared" si="570"/>
        <v>NO</v>
      </c>
      <c r="CK359" s="244" t="str">
        <f t="shared" si="571"/>
        <v>NO</v>
      </c>
      <c r="CL359" s="244" t="str">
        <f t="shared" si="572"/>
        <v>NO</v>
      </c>
      <c r="CM359" s="244" t="str">
        <f t="shared" si="573"/>
        <v>NO</v>
      </c>
      <c r="CN359" s="244" t="str">
        <f t="shared" si="574"/>
        <v>NO</v>
      </c>
      <c r="CO359" s="244" t="str">
        <f t="shared" si="575"/>
        <v>NO</v>
      </c>
      <c r="CP359" s="244" t="str">
        <f t="shared" si="576"/>
        <v>NO</v>
      </c>
      <c r="CQ359" s="244" t="str">
        <f t="shared" si="577"/>
        <v>NO</v>
      </c>
      <c r="CR359" s="244" t="str">
        <f t="shared" si="578"/>
        <v>NO</v>
      </c>
    </row>
    <row r="360" spans="1:96">
      <c r="A360" s="64"/>
      <c r="B360" s="15"/>
      <c r="C360" s="15"/>
      <c r="D360" s="15"/>
      <c r="E360" s="15"/>
      <c r="F360" s="15"/>
      <c r="G360" s="15"/>
      <c r="H360" s="65"/>
      <c r="I360" s="52" t="s">
        <v>19</v>
      </c>
      <c r="J360" s="54">
        <v>0.97699237568114095</v>
      </c>
      <c r="K360" s="54">
        <v>9.6350127272856103E-3</v>
      </c>
      <c r="L360" s="54">
        <v>1.3372611591572801E-2</v>
      </c>
      <c r="M360" s="54">
        <v>7.3968823757766006E-2</v>
      </c>
      <c r="N360" s="54">
        <v>0.74176166467026095</v>
      </c>
      <c r="O360" s="54">
        <v>0.18426951157197199</v>
      </c>
      <c r="P360" s="54">
        <v>0.46969038819570602</v>
      </c>
      <c r="Q360" s="54">
        <v>0.128655085213839</v>
      </c>
      <c r="R360" s="54">
        <v>0.40165452659045398</v>
      </c>
      <c r="S360" s="54">
        <v>0.740817824449852</v>
      </c>
      <c r="T360" s="54">
        <v>0.246550643847815</v>
      </c>
      <c r="U360" s="54">
        <v>1.2631531702332E-2</v>
      </c>
      <c r="V360" s="54">
        <v>0.83350959447161899</v>
      </c>
      <c r="W360" s="54">
        <v>9.10054055255623E-2</v>
      </c>
      <c r="X360" s="54">
        <v>7.5485000002817701E-2</v>
      </c>
      <c r="Y360" s="54">
        <v>0.91442499434692304</v>
      </c>
      <c r="Z360" s="54">
        <v>5.9041465482440103E-2</v>
      </c>
      <c r="AA360" s="54">
        <v>2.65335401706366E-2</v>
      </c>
      <c r="AB360" s="54">
        <v>0.55197996796709503</v>
      </c>
      <c r="AC360" s="54">
        <v>3.3040115359109098E-2</v>
      </c>
      <c r="AD360" s="54">
        <v>0.41497991667379402</v>
      </c>
      <c r="AE360" s="54">
        <v>0.62050518767867502</v>
      </c>
      <c r="AF360" s="54">
        <v>9.7946858719406504E-2</v>
      </c>
      <c r="AG360" s="317">
        <v>0.28154795360191798</v>
      </c>
      <c r="AH360" s="220">
        <v>1.522</v>
      </c>
      <c r="AI360" s="220">
        <v>2.7240000000000002</v>
      </c>
      <c r="AJ360" s="221">
        <v>6.5880000000000001</v>
      </c>
      <c r="AK360" s="210">
        <v>1.585</v>
      </c>
      <c r="AL360" s="210">
        <v>2.7160000000000002</v>
      </c>
      <c r="AM360" s="210">
        <v>6.4790000000000001</v>
      </c>
      <c r="AN360" s="203"/>
      <c r="AO360" s="203"/>
      <c r="AP360" s="203"/>
      <c r="AQ360" s="203"/>
      <c r="AR360" s="203">
        <f t="shared" si="589"/>
        <v>0.98877272946999983</v>
      </c>
      <c r="AS360" s="203">
        <f t="shared" si="590"/>
        <v>1.2084999999999999</v>
      </c>
      <c r="AT360" s="203">
        <f t="shared" si="591"/>
        <v>1.4770555528699998</v>
      </c>
      <c r="AU360" s="203">
        <f t="shared" si="592"/>
        <v>2.2310181867759997</v>
      </c>
      <c r="AV360" s="203">
        <f t="shared" si="593"/>
        <v>2.7267999999999999</v>
      </c>
      <c r="AW360" s="203">
        <f t="shared" si="594"/>
        <v>3.3327555494959995</v>
      </c>
      <c r="AX360" s="203">
        <f t="shared" si="595"/>
        <v>4.7679545560499994</v>
      </c>
      <c r="AY360" s="203">
        <f t="shared" si="596"/>
        <v>5.8274999999999997</v>
      </c>
      <c r="AZ360" s="203">
        <f t="shared" si="597"/>
        <v>7.1224999870499994</v>
      </c>
      <c r="BB360" s="1" t="str">
        <f t="shared" si="544"/>
        <v>P</v>
      </c>
      <c r="BC360" s="1" t="str">
        <f t="shared" si="545"/>
        <v>NP</v>
      </c>
      <c r="BD360" s="1" t="str">
        <f t="shared" si="546"/>
        <v>NA</v>
      </c>
      <c r="BE360" s="1" t="str">
        <f t="shared" si="547"/>
        <v>NO</v>
      </c>
      <c r="BF360" s="1" t="str">
        <f t="shared" si="548"/>
        <v>NO</v>
      </c>
      <c r="BG360" s="1" t="str">
        <f t="shared" si="549"/>
        <v>NO</v>
      </c>
      <c r="BH360" s="1" t="str">
        <f t="shared" si="598"/>
        <v>NO</v>
      </c>
      <c r="BJ360" s="1">
        <v>9</v>
      </c>
      <c r="BK360" s="1" t="str">
        <f t="shared" si="551"/>
        <v>P</v>
      </c>
      <c r="BL360" s="1" t="str">
        <f t="shared" si="552"/>
        <v>NP</v>
      </c>
      <c r="BM360" s="1" t="str">
        <f t="shared" si="553"/>
        <v>NA</v>
      </c>
      <c r="BN360" s="1" t="str">
        <f t="shared" si="554"/>
        <v>NO</v>
      </c>
      <c r="BO360" s="1" t="str">
        <f t="shared" si="555"/>
        <v>NO</v>
      </c>
      <c r="BP360" s="1" t="str">
        <f t="shared" si="556"/>
        <v>NO</v>
      </c>
      <c r="BQ360" s="1" t="str">
        <f t="shared" si="557"/>
        <v>NO</v>
      </c>
      <c r="BS360" s="1" t="str">
        <f t="shared" si="558"/>
        <v>TN</v>
      </c>
      <c r="BT360" s="1" t="str">
        <f t="shared" si="559"/>
        <v>TP</v>
      </c>
      <c r="BU360" s="1" t="str">
        <f t="shared" si="560"/>
        <v>TN</v>
      </c>
      <c r="BV360" s="1" t="str">
        <f t="shared" si="561"/>
        <v>NO</v>
      </c>
      <c r="BW360" s="1" t="str">
        <f t="shared" si="562"/>
        <v>NO</v>
      </c>
      <c r="BX360" s="1" t="str">
        <f t="shared" si="563"/>
        <v>YES</v>
      </c>
      <c r="BY360" s="244" t="str">
        <f t="shared" si="564"/>
        <v>YES</v>
      </c>
      <c r="BZ360" s="244" t="str">
        <f t="shared" si="565"/>
        <v>NO</v>
      </c>
      <c r="CA360" s="244" t="str">
        <f t="shared" si="566"/>
        <v>NO</v>
      </c>
      <c r="CB360" s="244" t="str">
        <f t="shared" si="567"/>
        <v>NO</v>
      </c>
      <c r="CC360" s="244" t="str">
        <f t="shared" si="568"/>
        <v>NO</v>
      </c>
      <c r="CD360" s="244" t="str">
        <f t="shared" si="530"/>
        <v>NO</v>
      </c>
      <c r="CE360" s="1" t="str">
        <f t="shared" si="531"/>
        <v>NO</v>
      </c>
      <c r="CF360" s="1" t="str">
        <f t="shared" si="532"/>
        <v>NO</v>
      </c>
      <c r="CG360" s="1" t="str">
        <f t="shared" si="533"/>
        <v>NO</v>
      </c>
      <c r="CH360" s="1" t="str">
        <f t="shared" si="534"/>
        <v>NO</v>
      </c>
      <c r="CI360" s="244" t="str">
        <f t="shared" si="569"/>
        <v>NO</v>
      </c>
      <c r="CJ360" s="244" t="str">
        <f t="shared" si="570"/>
        <v>NO</v>
      </c>
      <c r="CK360" s="244" t="str">
        <f t="shared" si="571"/>
        <v>NO</v>
      </c>
      <c r="CL360" s="244" t="str">
        <f t="shared" si="572"/>
        <v>NO</v>
      </c>
      <c r="CM360" s="244" t="str">
        <f t="shared" si="573"/>
        <v>NO</v>
      </c>
      <c r="CN360" s="244" t="str">
        <f t="shared" si="574"/>
        <v>NO</v>
      </c>
      <c r="CO360" s="244" t="str">
        <f t="shared" si="575"/>
        <v>NO</v>
      </c>
      <c r="CP360" s="244" t="str">
        <f t="shared" si="576"/>
        <v>NO</v>
      </c>
      <c r="CQ360" s="244" t="str">
        <f t="shared" si="577"/>
        <v>NO</v>
      </c>
      <c r="CR360" s="244" t="str">
        <f t="shared" si="578"/>
        <v>NO</v>
      </c>
    </row>
    <row r="361" spans="1:96">
      <c r="A361" s="64"/>
      <c r="B361" s="15"/>
      <c r="C361" s="15"/>
      <c r="D361" s="15"/>
      <c r="E361" s="15"/>
      <c r="F361" s="15"/>
      <c r="G361" s="15"/>
      <c r="H361" s="65"/>
      <c r="I361" s="52" t="s">
        <v>42</v>
      </c>
      <c r="J361" s="54">
        <v>0.79595149998907</v>
      </c>
      <c r="K361" s="54">
        <v>0.15053285506849201</v>
      </c>
      <c r="L361" s="54">
        <v>5.35156449424374E-2</v>
      </c>
      <c r="M361" s="54">
        <v>0.486163345722537</v>
      </c>
      <c r="N361" s="54">
        <v>0.27291895406775502</v>
      </c>
      <c r="O361" s="54">
        <v>0.24091770020970699</v>
      </c>
      <c r="P361" s="54">
        <v>8.7077763222550605E-2</v>
      </c>
      <c r="Q361" s="54">
        <v>0.67166963277727398</v>
      </c>
      <c r="R361" s="54">
        <v>0.24125260400017501</v>
      </c>
      <c r="S361" s="54">
        <v>0.57188810790966005</v>
      </c>
      <c r="T361" s="54">
        <v>0.27615498818853501</v>
      </c>
      <c r="U361" s="54">
        <v>0.151956903901804</v>
      </c>
      <c r="V361" s="54">
        <v>0.21856598113196599</v>
      </c>
      <c r="W361" s="54">
        <v>0.42339885914069803</v>
      </c>
      <c r="X361" s="54">
        <v>0.35803515972733502</v>
      </c>
      <c r="Y361" s="54">
        <v>0.82130852861497505</v>
      </c>
      <c r="Z361" s="54">
        <v>0.130022189507837</v>
      </c>
      <c r="AA361" s="54">
        <v>4.86692818771872E-2</v>
      </c>
      <c r="AB361" s="54">
        <v>0.84282658385420695</v>
      </c>
      <c r="AC361" s="54">
        <v>5.8644068138250703E-2</v>
      </c>
      <c r="AD361" s="54">
        <v>9.85293480075419E-2</v>
      </c>
      <c r="AE361" s="54">
        <v>0.29573060659553702</v>
      </c>
      <c r="AF361" s="54">
        <v>0.70356375053071196</v>
      </c>
      <c r="AG361" s="317">
        <v>7.0564287374974501E-4</v>
      </c>
      <c r="AH361" s="220">
        <v>1.5069999999999999</v>
      </c>
      <c r="AI361" s="220">
        <v>3.07</v>
      </c>
      <c r="AJ361" s="221">
        <v>5.6040000000000001</v>
      </c>
      <c r="AK361" s="210">
        <v>1.4950000000000001</v>
      </c>
      <c r="AL361" s="210">
        <v>3.0539999999999998</v>
      </c>
      <c r="AM361" s="210">
        <v>5.7</v>
      </c>
      <c r="AN361" s="203"/>
      <c r="AO361" s="203"/>
      <c r="AP361" s="203"/>
      <c r="AQ361" s="203"/>
      <c r="AR361" s="203">
        <f t="shared" si="589"/>
        <v>0.98877272946999983</v>
      </c>
      <c r="AS361" s="203">
        <f t="shared" si="590"/>
        <v>1.2084999999999999</v>
      </c>
      <c r="AT361" s="203">
        <f t="shared" si="591"/>
        <v>1.4770555528699998</v>
      </c>
      <c r="AU361" s="203">
        <f t="shared" si="592"/>
        <v>2.2310181867759997</v>
      </c>
      <c r="AV361" s="203">
        <f t="shared" si="593"/>
        <v>2.7267999999999999</v>
      </c>
      <c r="AW361" s="203">
        <f t="shared" si="594"/>
        <v>3.3327555494959995</v>
      </c>
      <c r="AX361" s="203">
        <f t="shared" si="595"/>
        <v>4.7679545560499994</v>
      </c>
      <c r="AY361" s="203">
        <f t="shared" si="596"/>
        <v>5.8274999999999997</v>
      </c>
      <c r="AZ361" s="203">
        <f t="shared" si="597"/>
        <v>7.1224999870499994</v>
      </c>
      <c r="BB361" s="1" t="str">
        <f t="shared" si="544"/>
        <v>P</v>
      </c>
      <c r="BC361" s="1" t="str">
        <f t="shared" si="545"/>
        <v>NA</v>
      </c>
      <c r="BD361" s="1" t="str">
        <f t="shared" si="546"/>
        <v>NP</v>
      </c>
      <c r="BE361" s="1" t="str">
        <f t="shared" si="547"/>
        <v>NO</v>
      </c>
      <c r="BF361" s="1" t="str">
        <f t="shared" si="548"/>
        <v>NO</v>
      </c>
      <c r="BG361" s="1" t="str">
        <f t="shared" si="549"/>
        <v>NO</v>
      </c>
      <c r="BH361" s="1" t="str">
        <f t="shared" si="598"/>
        <v>NO</v>
      </c>
      <c r="BJ361" s="1">
        <v>66</v>
      </c>
      <c r="BK361" s="1" t="str">
        <f t="shared" si="551"/>
        <v>P</v>
      </c>
      <c r="BL361" s="1" t="str">
        <f t="shared" si="552"/>
        <v>NA</v>
      </c>
      <c r="BM361" s="1" t="str">
        <f t="shared" si="553"/>
        <v>NP</v>
      </c>
      <c r="BN361" s="1" t="str">
        <f t="shared" si="554"/>
        <v>NO</v>
      </c>
      <c r="BO361" s="1" t="str">
        <f t="shared" si="555"/>
        <v>NO</v>
      </c>
      <c r="BP361" s="1" t="str">
        <f t="shared" si="556"/>
        <v>NO</v>
      </c>
      <c r="BQ361" s="1" t="str">
        <f t="shared" si="557"/>
        <v>NO</v>
      </c>
      <c r="BS361" s="1" t="str">
        <f t="shared" si="558"/>
        <v>TN</v>
      </c>
      <c r="BT361" s="1" t="str">
        <f t="shared" si="559"/>
        <v>TN</v>
      </c>
      <c r="BU361" s="1" t="str">
        <f t="shared" si="560"/>
        <v>TP</v>
      </c>
      <c r="BV361" s="1" t="str">
        <f t="shared" si="561"/>
        <v>NO</v>
      </c>
      <c r="BW361" s="1" t="str">
        <f t="shared" si="562"/>
        <v>NO</v>
      </c>
      <c r="BX361" s="1" t="str">
        <f t="shared" si="563"/>
        <v>YES</v>
      </c>
      <c r="BY361" s="244" t="str">
        <f t="shared" si="564"/>
        <v>YES</v>
      </c>
      <c r="BZ361" s="244" t="str">
        <f t="shared" si="565"/>
        <v>NO</v>
      </c>
      <c r="CA361" s="244" t="str">
        <f t="shared" si="566"/>
        <v>NO</v>
      </c>
      <c r="CB361" s="244" t="str">
        <f t="shared" si="567"/>
        <v>NO</v>
      </c>
      <c r="CC361" s="244" t="str">
        <f t="shared" si="568"/>
        <v>NO</v>
      </c>
      <c r="CD361" s="244" t="str">
        <f t="shared" si="530"/>
        <v>NO</v>
      </c>
      <c r="CE361" s="1" t="str">
        <f t="shared" si="531"/>
        <v>NO</v>
      </c>
      <c r="CF361" s="1" t="str">
        <f t="shared" si="532"/>
        <v>NO</v>
      </c>
      <c r="CG361" s="1" t="str">
        <f t="shared" si="533"/>
        <v>NO</v>
      </c>
      <c r="CH361" s="1" t="str">
        <f t="shared" si="534"/>
        <v>NO</v>
      </c>
      <c r="CI361" s="244" t="str">
        <f t="shared" si="569"/>
        <v>NO</v>
      </c>
      <c r="CJ361" s="244" t="str">
        <f t="shared" si="570"/>
        <v>NO</v>
      </c>
      <c r="CK361" s="244" t="str">
        <f t="shared" si="571"/>
        <v>NO</v>
      </c>
      <c r="CL361" s="244" t="str">
        <f t="shared" si="572"/>
        <v>NO</v>
      </c>
      <c r="CM361" s="244" t="str">
        <f t="shared" si="573"/>
        <v>NO</v>
      </c>
      <c r="CN361" s="244" t="str">
        <f t="shared" si="574"/>
        <v>NO</v>
      </c>
      <c r="CO361" s="244" t="str">
        <f t="shared" si="575"/>
        <v>NO</v>
      </c>
      <c r="CP361" s="244" t="str">
        <f t="shared" si="576"/>
        <v>NO</v>
      </c>
      <c r="CQ361" s="244" t="str">
        <f t="shared" si="577"/>
        <v>NO</v>
      </c>
      <c r="CR361" s="244" t="str">
        <f t="shared" si="578"/>
        <v>NO</v>
      </c>
    </row>
    <row r="362" spans="1:96">
      <c r="A362" s="64"/>
      <c r="B362" s="15"/>
      <c r="C362" s="15"/>
      <c r="D362" s="15"/>
      <c r="E362" s="15"/>
      <c r="F362" s="15"/>
      <c r="G362" s="15"/>
      <c r="H362" s="65"/>
      <c r="I362" s="52" t="s">
        <v>43</v>
      </c>
      <c r="J362" s="54">
        <v>0.55615840736941502</v>
      </c>
      <c r="K362" s="54">
        <v>0.376298691397628</v>
      </c>
      <c r="L362" s="54">
        <v>6.7542901232956004E-2</v>
      </c>
      <c r="M362" s="54">
        <v>0.28904766494138501</v>
      </c>
      <c r="N362" s="54">
        <v>0.128376618557109</v>
      </c>
      <c r="O362" s="54">
        <v>0.58257571650150497</v>
      </c>
      <c r="P362" s="54">
        <v>0.20142633858629799</v>
      </c>
      <c r="Q362" s="54">
        <v>0.68383374981926104</v>
      </c>
      <c r="R362" s="54">
        <v>0.114739911594439</v>
      </c>
      <c r="S362" s="54">
        <v>1.543351518816E-2</v>
      </c>
      <c r="T362" s="54">
        <v>0.141405275116081</v>
      </c>
      <c r="U362" s="54">
        <v>0.84316120969575803</v>
      </c>
      <c r="V362" s="54">
        <v>0.56991395012361201</v>
      </c>
      <c r="W362" s="54">
        <v>0.35323838988814299</v>
      </c>
      <c r="X362" s="54">
        <v>7.6847659988243694E-2</v>
      </c>
      <c r="Y362" s="54">
        <v>0.84523287824342797</v>
      </c>
      <c r="Z362" s="54">
        <v>0.148829442161072</v>
      </c>
      <c r="AA362" s="54">
        <v>5.9376795954995103E-3</v>
      </c>
      <c r="AB362" s="54">
        <v>0.22862962553893601</v>
      </c>
      <c r="AC362" s="54">
        <v>0.44434278651884501</v>
      </c>
      <c r="AD362" s="54">
        <v>0.32702758794221798</v>
      </c>
      <c r="AE362" s="54">
        <v>0.71125825948785104</v>
      </c>
      <c r="AF362" s="54">
        <v>7.2589870802478001E-2</v>
      </c>
      <c r="AG362" s="317">
        <v>0.21615186970967001</v>
      </c>
      <c r="AH362" s="220">
        <v>1.9910000000000001</v>
      </c>
      <c r="AI362" s="220">
        <v>2.6160000000000001</v>
      </c>
      <c r="AJ362" s="221">
        <v>6.1050000000000004</v>
      </c>
      <c r="AK362" s="210">
        <v>1.9490000000000001</v>
      </c>
      <c r="AL362" s="210">
        <v>2.593</v>
      </c>
      <c r="AM362" s="210">
        <v>6.2839999999999998</v>
      </c>
      <c r="AN362" s="203"/>
      <c r="AO362" s="203"/>
      <c r="AP362" s="203"/>
      <c r="AQ362" s="203"/>
      <c r="AR362" s="203">
        <f t="shared" si="589"/>
        <v>0.98877272946999983</v>
      </c>
      <c r="AS362" s="203">
        <f t="shared" si="590"/>
        <v>1.2084999999999999</v>
      </c>
      <c r="AT362" s="203">
        <f t="shared" si="591"/>
        <v>1.4770555528699998</v>
      </c>
      <c r="AU362" s="203">
        <f t="shared" si="592"/>
        <v>2.2310181867759997</v>
      </c>
      <c r="AV362" s="203">
        <f t="shared" si="593"/>
        <v>2.7267999999999999</v>
      </c>
      <c r="AW362" s="203">
        <f t="shared" si="594"/>
        <v>3.3327555494959995</v>
      </c>
      <c r="AX362" s="203">
        <f t="shared" si="595"/>
        <v>4.7679545560499994</v>
      </c>
      <c r="AY362" s="203">
        <f t="shared" si="596"/>
        <v>5.8274999999999997</v>
      </c>
      <c r="AZ362" s="203">
        <f t="shared" si="597"/>
        <v>7.1224999870499994</v>
      </c>
      <c r="BB362" s="1" t="str">
        <f t="shared" si="544"/>
        <v>P</v>
      </c>
      <c r="BC362" s="1" t="str">
        <f t="shared" si="545"/>
        <v>NP</v>
      </c>
      <c r="BD362" s="1" t="str">
        <f t="shared" si="546"/>
        <v>NA</v>
      </c>
      <c r="BE362" s="1" t="str">
        <f t="shared" si="547"/>
        <v>NO</v>
      </c>
      <c r="BF362" s="1" t="str">
        <f t="shared" si="548"/>
        <v>NO</v>
      </c>
      <c r="BG362" s="1" t="str">
        <f t="shared" si="549"/>
        <v>NO</v>
      </c>
      <c r="BH362" s="1" t="str">
        <f t="shared" si="598"/>
        <v>NO</v>
      </c>
      <c r="BJ362" s="1">
        <v>10</v>
      </c>
      <c r="BK362" s="1" t="str">
        <f t="shared" si="551"/>
        <v>P</v>
      </c>
      <c r="BL362" s="1" t="str">
        <f t="shared" si="552"/>
        <v>NP</v>
      </c>
      <c r="BM362" s="1" t="str">
        <f t="shared" si="553"/>
        <v>NA</v>
      </c>
      <c r="BN362" s="1" t="str">
        <f t="shared" si="554"/>
        <v>NO</v>
      </c>
      <c r="BO362" s="1" t="str">
        <f t="shared" si="555"/>
        <v>NO</v>
      </c>
      <c r="BP362" s="1" t="str">
        <f t="shared" si="556"/>
        <v>NO</v>
      </c>
      <c r="BQ362" s="1" t="str">
        <f t="shared" si="557"/>
        <v>NO</v>
      </c>
      <c r="BS362" s="1" t="str">
        <f t="shared" si="558"/>
        <v>TN</v>
      </c>
      <c r="BT362" s="1" t="str">
        <f t="shared" si="559"/>
        <v>TP</v>
      </c>
      <c r="BU362" s="1" t="str">
        <f t="shared" si="560"/>
        <v>TN</v>
      </c>
      <c r="BV362" s="1" t="str">
        <f t="shared" si="561"/>
        <v>NO</v>
      </c>
      <c r="BW362" s="1" t="str">
        <f t="shared" si="562"/>
        <v>NO</v>
      </c>
      <c r="BX362" s="1" t="str">
        <f t="shared" si="563"/>
        <v>YES</v>
      </c>
      <c r="BY362" s="244" t="str">
        <f t="shared" si="564"/>
        <v>YES</v>
      </c>
      <c r="BZ362" s="244" t="str">
        <f t="shared" si="565"/>
        <v>NO</v>
      </c>
      <c r="CA362" s="244" t="str">
        <f t="shared" si="566"/>
        <v>NO</v>
      </c>
      <c r="CB362" s="244" t="str">
        <f t="shared" si="567"/>
        <v>NO</v>
      </c>
      <c r="CC362" s="244" t="str">
        <f t="shared" si="568"/>
        <v>NO</v>
      </c>
      <c r="CD362" s="244" t="str">
        <f t="shared" si="530"/>
        <v>NO</v>
      </c>
      <c r="CE362" s="1" t="str">
        <f t="shared" si="531"/>
        <v>NO</v>
      </c>
      <c r="CF362" s="1" t="str">
        <f t="shared" si="532"/>
        <v>NO</v>
      </c>
      <c r="CG362" s="1" t="str">
        <f t="shared" si="533"/>
        <v>NO</v>
      </c>
      <c r="CH362" s="1" t="str">
        <f t="shared" si="534"/>
        <v>NO</v>
      </c>
      <c r="CI362" s="244" t="str">
        <f t="shared" si="569"/>
        <v>NO</v>
      </c>
      <c r="CJ362" s="244" t="str">
        <f t="shared" si="570"/>
        <v>NO</v>
      </c>
      <c r="CK362" s="244" t="str">
        <f t="shared" si="571"/>
        <v>NO</v>
      </c>
      <c r="CL362" s="244" t="str">
        <f t="shared" si="572"/>
        <v>NO</v>
      </c>
      <c r="CM362" s="244" t="str">
        <f t="shared" si="573"/>
        <v>NO</v>
      </c>
      <c r="CN362" s="244" t="str">
        <f t="shared" si="574"/>
        <v>NO</v>
      </c>
      <c r="CO362" s="244" t="str">
        <f t="shared" si="575"/>
        <v>NO</v>
      </c>
      <c r="CP362" s="244" t="str">
        <f t="shared" si="576"/>
        <v>NO</v>
      </c>
      <c r="CQ362" s="244" t="str">
        <f t="shared" si="577"/>
        <v>NO</v>
      </c>
      <c r="CR362" s="244" t="str">
        <f t="shared" si="578"/>
        <v>NO</v>
      </c>
    </row>
    <row r="363" spans="1:96">
      <c r="A363" s="64"/>
      <c r="B363" s="15"/>
      <c r="C363" s="15"/>
      <c r="D363" s="15"/>
      <c r="E363" s="15"/>
      <c r="F363" s="15"/>
      <c r="G363" s="15"/>
      <c r="H363" s="65"/>
      <c r="I363" s="52" t="s">
        <v>45</v>
      </c>
      <c r="J363" s="54">
        <v>0.77671149385021798</v>
      </c>
      <c r="K363" s="54">
        <v>1.61458010238795E-2</v>
      </c>
      <c r="L363" s="54">
        <v>0.20714270512590099</v>
      </c>
      <c r="M363" s="54">
        <v>0.52357207978827003</v>
      </c>
      <c r="N363" s="54">
        <v>0.40232963079655198</v>
      </c>
      <c r="O363" s="54">
        <v>7.4098289415176696E-2</v>
      </c>
      <c r="P363" s="54">
        <v>0.13397098790911599</v>
      </c>
      <c r="Q363" s="54">
        <v>0.67926612889131399</v>
      </c>
      <c r="R363" s="54">
        <v>0.18676288319956799</v>
      </c>
      <c r="S363" s="54">
        <v>0.69048353503905202</v>
      </c>
      <c r="T363" s="54">
        <v>0.23051385705369301</v>
      </c>
      <c r="U363" s="54">
        <v>7.9002607907254704E-2</v>
      </c>
      <c r="V363" s="54">
        <v>0.838145922073259</v>
      </c>
      <c r="W363" s="54">
        <v>4.7715997337147299E-2</v>
      </c>
      <c r="X363" s="54">
        <v>0.114138080589593</v>
      </c>
      <c r="Y363" s="54">
        <v>0.34629148263088999</v>
      </c>
      <c r="Z363" s="54">
        <v>0.59535325610168299</v>
      </c>
      <c r="AA363" s="54">
        <v>5.8355261267425601E-2</v>
      </c>
      <c r="AB363" s="54">
        <v>0.111381416649078</v>
      </c>
      <c r="AC363" s="54">
        <v>0.30166683988735798</v>
      </c>
      <c r="AD363" s="54">
        <v>0.58695174346356305</v>
      </c>
      <c r="AE363" s="54">
        <v>0.21460161013280399</v>
      </c>
      <c r="AF363" s="54">
        <v>0.35197754271185699</v>
      </c>
      <c r="AG363" s="317">
        <v>0.43342084715533802</v>
      </c>
      <c r="AH363" s="220">
        <v>1.3839999999999999</v>
      </c>
      <c r="AI363" s="220">
        <v>2.8109999999999999</v>
      </c>
      <c r="AJ363" s="221">
        <v>6.7380000000000004</v>
      </c>
      <c r="AK363" s="210">
        <v>1.4510000000000001</v>
      </c>
      <c r="AL363" s="210">
        <v>2.8410000000000002</v>
      </c>
      <c r="AM363" s="210">
        <v>6.9089999999999998</v>
      </c>
      <c r="AN363" s="203"/>
      <c r="AO363" s="203"/>
      <c r="AP363" s="203"/>
      <c r="AQ363" s="203"/>
      <c r="AR363" s="203">
        <f t="shared" si="589"/>
        <v>0.98877272946999983</v>
      </c>
      <c r="AS363" s="203">
        <f t="shared" si="590"/>
        <v>1.2084999999999999</v>
      </c>
      <c r="AT363" s="203">
        <f t="shared" si="591"/>
        <v>1.4770555528699998</v>
      </c>
      <c r="AU363" s="203">
        <f t="shared" si="592"/>
        <v>2.2310181867759997</v>
      </c>
      <c r="AV363" s="203">
        <f t="shared" si="593"/>
        <v>2.7267999999999999</v>
      </c>
      <c r="AW363" s="203">
        <f t="shared" si="594"/>
        <v>3.3327555494959995</v>
      </c>
      <c r="AX363" s="203">
        <f t="shared" si="595"/>
        <v>4.7679545560499994</v>
      </c>
      <c r="AY363" s="203">
        <f t="shared" si="596"/>
        <v>5.8274999999999997</v>
      </c>
      <c r="AZ363" s="203">
        <f t="shared" si="597"/>
        <v>7.1224999870499994</v>
      </c>
      <c r="BB363" s="1" t="str">
        <f t="shared" si="544"/>
        <v>NA</v>
      </c>
      <c r="BC363" s="1" t="str">
        <f t="shared" si="545"/>
        <v>NA</v>
      </c>
      <c r="BD363" s="1" t="str">
        <f t="shared" si="546"/>
        <v>NA</v>
      </c>
      <c r="BE363" s="1" t="str">
        <f t="shared" si="547"/>
        <v>NO</v>
      </c>
      <c r="BF363" s="1" t="str">
        <f t="shared" si="548"/>
        <v>NO</v>
      </c>
      <c r="BG363" s="1" t="str">
        <f t="shared" si="549"/>
        <v>NO</v>
      </c>
      <c r="BH363" s="1" t="str">
        <f t="shared" si="598"/>
        <v>YES</v>
      </c>
      <c r="BJ363" s="1">
        <v>11</v>
      </c>
      <c r="BK363" s="1" t="str">
        <f t="shared" si="551"/>
        <v>NA</v>
      </c>
      <c r="BL363" s="1" t="str">
        <f t="shared" si="552"/>
        <v>NA</v>
      </c>
      <c r="BM363" s="1" t="str">
        <f t="shared" si="553"/>
        <v>NA</v>
      </c>
      <c r="BN363" s="1" t="str">
        <f t="shared" si="554"/>
        <v>NO</v>
      </c>
      <c r="BO363" s="1" t="str">
        <f t="shared" si="555"/>
        <v>NO</v>
      </c>
      <c r="BP363" s="1" t="str">
        <f t="shared" si="556"/>
        <v>NO</v>
      </c>
      <c r="BQ363" s="1" t="str">
        <f t="shared" si="557"/>
        <v>YES</v>
      </c>
      <c r="BS363" s="1" t="str">
        <f t="shared" si="558"/>
        <v>TN</v>
      </c>
      <c r="BT363" s="1" t="str">
        <f t="shared" si="559"/>
        <v>TN</v>
      </c>
      <c r="BU363" s="1" t="str">
        <f t="shared" si="560"/>
        <v>TN</v>
      </c>
      <c r="BV363" s="1" t="str">
        <f t="shared" si="561"/>
        <v>NO</v>
      </c>
      <c r="BW363" s="1" t="str">
        <f t="shared" si="562"/>
        <v>NO</v>
      </c>
      <c r="BX363" s="1" t="str">
        <f t="shared" si="563"/>
        <v>NO</v>
      </c>
      <c r="BY363" s="244" t="str">
        <f t="shared" si="564"/>
        <v>YES</v>
      </c>
      <c r="BZ363" s="244" t="str">
        <f t="shared" si="565"/>
        <v>NO</v>
      </c>
      <c r="CA363" s="244" t="str">
        <f t="shared" si="566"/>
        <v>NO</v>
      </c>
      <c r="CB363" s="244" t="str">
        <f t="shared" si="567"/>
        <v>NO</v>
      </c>
      <c r="CC363" s="244" t="str">
        <f t="shared" si="568"/>
        <v>NO</v>
      </c>
      <c r="CD363" s="244" t="str">
        <f t="shared" si="530"/>
        <v>NO</v>
      </c>
      <c r="CE363" s="1" t="str">
        <f t="shared" si="531"/>
        <v>NO</v>
      </c>
      <c r="CF363" s="1" t="str">
        <f t="shared" si="532"/>
        <v>NO</v>
      </c>
      <c r="CG363" s="1" t="str">
        <f t="shared" si="533"/>
        <v>NO</v>
      </c>
      <c r="CH363" s="1" t="str">
        <f t="shared" si="534"/>
        <v>NO</v>
      </c>
      <c r="CI363" s="244" t="str">
        <f t="shared" si="569"/>
        <v>NO</v>
      </c>
      <c r="CJ363" s="244" t="str">
        <f t="shared" si="570"/>
        <v>NO</v>
      </c>
      <c r="CK363" s="244" t="str">
        <f t="shared" si="571"/>
        <v>NO</v>
      </c>
      <c r="CL363" s="244" t="str">
        <f t="shared" si="572"/>
        <v>NO</v>
      </c>
      <c r="CM363" s="244" t="str">
        <f t="shared" si="573"/>
        <v>NO</v>
      </c>
      <c r="CN363" s="244" t="str">
        <f t="shared" si="574"/>
        <v>NO</v>
      </c>
      <c r="CO363" s="244" t="str">
        <f t="shared" si="575"/>
        <v>NO</v>
      </c>
      <c r="CP363" s="244" t="str">
        <f t="shared" si="576"/>
        <v>NO</v>
      </c>
      <c r="CQ363" s="244" t="str">
        <f t="shared" si="577"/>
        <v>NO</v>
      </c>
      <c r="CR363" s="244" t="str">
        <f t="shared" si="578"/>
        <v>NO</v>
      </c>
    </row>
    <row r="364" spans="1:96">
      <c r="A364" s="64"/>
      <c r="B364" s="15"/>
      <c r="C364" s="15"/>
      <c r="D364" s="15"/>
      <c r="E364" s="15"/>
      <c r="F364" s="15"/>
      <c r="G364" s="15"/>
      <c r="H364" s="65"/>
      <c r="I364" s="52" t="s">
        <v>44</v>
      </c>
      <c r="J364" s="54">
        <v>0.46800830322869702</v>
      </c>
      <c r="K364" s="54">
        <v>0.49961270208563702</v>
      </c>
      <c r="L364" s="54">
        <v>3.23789946856659E-2</v>
      </c>
      <c r="M364" s="54">
        <v>0.14235662261005</v>
      </c>
      <c r="N364" s="54">
        <v>0.16048727880497499</v>
      </c>
      <c r="O364" s="54">
        <v>0.69715609858497396</v>
      </c>
      <c r="P364" s="54">
        <v>0.87558187929654496</v>
      </c>
      <c r="Q364" s="54">
        <v>9.8011683635055594E-2</v>
      </c>
      <c r="R364" s="54">
        <v>2.6406437068398798E-2</v>
      </c>
      <c r="S364" s="54">
        <v>0.78794547254213398</v>
      </c>
      <c r="T364" s="54">
        <v>0.20905529851222401</v>
      </c>
      <c r="U364" s="54">
        <v>2.9992289456414098E-3</v>
      </c>
      <c r="V364" s="54">
        <v>0.3422937818449</v>
      </c>
      <c r="W364" s="54">
        <v>0.26618559919727097</v>
      </c>
      <c r="X364" s="54">
        <v>0.39152061895782803</v>
      </c>
      <c r="Y364" s="54">
        <v>0.72336585346460103</v>
      </c>
      <c r="Z364" s="54">
        <v>7.9237537759460894E-2</v>
      </c>
      <c r="AA364" s="54">
        <v>0.19739660877593701</v>
      </c>
      <c r="AB364" s="54">
        <v>8.4693425364839495E-2</v>
      </c>
      <c r="AC364" s="54">
        <v>0.58039297382009902</v>
      </c>
      <c r="AD364" s="54">
        <v>0.33491360081506</v>
      </c>
      <c r="AE364" s="54">
        <v>0.71241153895093901</v>
      </c>
      <c r="AF364" s="54">
        <v>0.17182933155675301</v>
      </c>
      <c r="AG364" s="317">
        <v>0.115759129492306</v>
      </c>
      <c r="AH364" s="220">
        <v>0.94</v>
      </c>
      <c r="AI364" s="220">
        <v>3.1120000000000001</v>
      </c>
      <c r="AJ364" s="221">
        <v>6.0629999999999997</v>
      </c>
      <c r="AK364" s="210">
        <v>0.95899999999999996</v>
      </c>
      <c r="AL364" s="210">
        <v>3.1349999999999998</v>
      </c>
      <c r="AM364" s="210">
        <v>6.0510000000000002</v>
      </c>
      <c r="AN364" s="203"/>
      <c r="AO364" s="203"/>
      <c r="AP364" s="203"/>
      <c r="AQ364" s="203"/>
      <c r="AR364" s="203">
        <f t="shared" si="589"/>
        <v>0.98877272946999983</v>
      </c>
      <c r="AS364" s="203">
        <f t="shared" si="590"/>
        <v>1.2084999999999999</v>
      </c>
      <c r="AT364" s="203">
        <f t="shared" si="591"/>
        <v>1.4770555528699998</v>
      </c>
      <c r="AU364" s="203">
        <f t="shared" si="592"/>
        <v>2.2310181867759997</v>
      </c>
      <c r="AV364" s="203">
        <f t="shared" si="593"/>
        <v>2.7267999999999999</v>
      </c>
      <c r="AW364" s="203">
        <f t="shared" si="594"/>
        <v>3.3327555494959995</v>
      </c>
      <c r="AX364" s="203">
        <f t="shared" si="595"/>
        <v>4.7679545560499994</v>
      </c>
      <c r="AY364" s="203">
        <f t="shared" si="596"/>
        <v>5.8274999999999997</v>
      </c>
      <c r="AZ364" s="203">
        <f t="shared" si="597"/>
        <v>7.1224999870499994</v>
      </c>
      <c r="BB364" s="1" t="str">
        <f t="shared" si="544"/>
        <v>A</v>
      </c>
      <c r="BC364" s="1" t="str">
        <f t="shared" si="545"/>
        <v>NA</v>
      </c>
      <c r="BD364" s="1" t="str">
        <f t="shared" si="546"/>
        <v>NA</v>
      </c>
      <c r="BE364" s="1" t="str">
        <f t="shared" si="547"/>
        <v>NO</v>
      </c>
      <c r="BF364" s="1" t="str">
        <f t="shared" si="548"/>
        <v>NO</v>
      </c>
      <c r="BG364" s="1" t="str">
        <f t="shared" si="549"/>
        <v>YES</v>
      </c>
      <c r="BH364" s="1" t="str">
        <f t="shared" si="598"/>
        <v>YES</v>
      </c>
      <c r="BJ364" s="1">
        <v>41</v>
      </c>
      <c r="BK364" s="1" t="str">
        <f t="shared" si="551"/>
        <v>A</v>
      </c>
      <c r="BL364" s="1" t="str">
        <f t="shared" si="552"/>
        <v>NA</v>
      </c>
      <c r="BM364" s="1" t="str">
        <f t="shared" si="553"/>
        <v>NA</v>
      </c>
      <c r="BN364" s="1" t="str">
        <f t="shared" si="554"/>
        <v>NO</v>
      </c>
      <c r="BO364" s="1" t="str">
        <f t="shared" si="555"/>
        <v>NO</v>
      </c>
      <c r="BP364" s="1" t="str">
        <f t="shared" si="556"/>
        <v>YES</v>
      </c>
      <c r="BQ364" s="1" t="str">
        <f t="shared" si="557"/>
        <v>YES</v>
      </c>
      <c r="BS364" s="1" t="str">
        <f t="shared" si="558"/>
        <v>TP</v>
      </c>
      <c r="BT364" s="1" t="str">
        <f t="shared" si="559"/>
        <v>TN</v>
      </c>
      <c r="BU364" s="1" t="str">
        <f t="shared" si="560"/>
        <v>TN</v>
      </c>
      <c r="BV364" s="1" t="str">
        <f t="shared" si="561"/>
        <v>NO</v>
      </c>
      <c r="BW364" s="1" t="str">
        <f t="shared" si="562"/>
        <v>NO</v>
      </c>
      <c r="BX364" s="1" t="str">
        <f t="shared" si="563"/>
        <v>YES</v>
      </c>
      <c r="BY364" s="244" t="str">
        <f t="shared" si="564"/>
        <v>YES</v>
      </c>
      <c r="BZ364" s="244" t="str">
        <f t="shared" si="565"/>
        <v>NO</v>
      </c>
      <c r="CA364" s="244" t="str">
        <f t="shared" si="566"/>
        <v>NO</v>
      </c>
      <c r="CB364" s="244" t="str">
        <f t="shared" si="567"/>
        <v>NO</v>
      </c>
      <c r="CC364" s="244" t="str">
        <f t="shared" si="568"/>
        <v>NO</v>
      </c>
      <c r="CD364" s="244" t="str">
        <f t="shared" si="530"/>
        <v>NO</v>
      </c>
      <c r="CE364" s="1" t="str">
        <f t="shared" si="531"/>
        <v>NO</v>
      </c>
      <c r="CF364" s="1" t="str">
        <f t="shared" si="532"/>
        <v>NO</v>
      </c>
      <c r="CG364" s="1" t="str">
        <f t="shared" si="533"/>
        <v>NO</v>
      </c>
      <c r="CH364" s="1" t="str">
        <f t="shared" si="534"/>
        <v>NO</v>
      </c>
      <c r="CI364" s="244" t="str">
        <f t="shared" si="569"/>
        <v>NO</v>
      </c>
      <c r="CJ364" s="244" t="str">
        <f t="shared" si="570"/>
        <v>NO</v>
      </c>
      <c r="CK364" s="244" t="str">
        <f t="shared" si="571"/>
        <v>NO</v>
      </c>
      <c r="CL364" s="244" t="str">
        <f t="shared" si="572"/>
        <v>NO</v>
      </c>
      <c r="CM364" s="244" t="str">
        <f t="shared" si="573"/>
        <v>NO</v>
      </c>
      <c r="CN364" s="244" t="str">
        <f t="shared" si="574"/>
        <v>NO</v>
      </c>
      <c r="CO364" s="244" t="str">
        <f t="shared" si="575"/>
        <v>NO</v>
      </c>
      <c r="CP364" s="244" t="str">
        <f t="shared" si="576"/>
        <v>NO</v>
      </c>
      <c r="CQ364" s="244" t="str">
        <f t="shared" si="577"/>
        <v>NO</v>
      </c>
      <c r="CR364" s="244" t="str">
        <f t="shared" si="578"/>
        <v>NO</v>
      </c>
    </row>
    <row r="365" spans="1:96">
      <c r="A365" s="318"/>
      <c r="B365" s="54"/>
      <c r="C365" s="54"/>
      <c r="D365" s="54"/>
      <c r="E365" s="54"/>
      <c r="F365" s="54"/>
      <c r="G365" s="54"/>
      <c r="H365" s="317"/>
      <c r="I365" s="52" t="s">
        <v>20</v>
      </c>
      <c r="J365" s="54">
        <v>0.779584921592959</v>
      </c>
      <c r="K365" s="54">
        <v>0.20374967698044799</v>
      </c>
      <c r="L365" s="54">
        <v>1.66654014265924E-2</v>
      </c>
      <c r="M365" s="54">
        <v>0.65855212788172102</v>
      </c>
      <c r="N365" s="54">
        <v>1.80811141857425E-2</v>
      </c>
      <c r="O365" s="54">
        <v>0.323366757932535</v>
      </c>
      <c r="P365" s="54">
        <v>0.99011004211711695</v>
      </c>
      <c r="Q365" s="54">
        <v>2.4351111578972901E-3</v>
      </c>
      <c r="R365" s="54">
        <v>7.4548467249851902E-3</v>
      </c>
      <c r="S365" s="54">
        <v>0.85566128650421802</v>
      </c>
      <c r="T365" s="54">
        <v>9.7753061116100604E-2</v>
      </c>
      <c r="U365" s="54">
        <v>4.6585652379680903E-2</v>
      </c>
      <c r="V365" s="54">
        <v>2.0793825035975099E-3</v>
      </c>
      <c r="W365" s="54">
        <v>0.32300681628505501</v>
      </c>
      <c r="X365" s="54">
        <v>0.67491380121134603</v>
      </c>
      <c r="Y365" s="54">
        <v>0.89840389806188004</v>
      </c>
      <c r="Z365" s="54">
        <v>3.8671327058186198E-3</v>
      </c>
      <c r="AA365" s="54">
        <v>9.7728969232300705E-2</v>
      </c>
      <c r="AB365" s="54">
        <v>0.151172731736091</v>
      </c>
      <c r="AC365" s="54">
        <v>0.49824693819112198</v>
      </c>
      <c r="AD365" s="54">
        <v>0.350580330072785</v>
      </c>
      <c r="AE365" s="54">
        <v>0.29446317758187501</v>
      </c>
      <c r="AF365" s="54">
        <v>0.55730929942196805</v>
      </c>
      <c r="AG365" s="317">
        <v>0.14822752299615599</v>
      </c>
      <c r="AH365" s="220">
        <v>0.79600000000000004</v>
      </c>
      <c r="AI365" s="220">
        <v>3.2349999999999999</v>
      </c>
      <c r="AJ365" s="221">
        <v>6.0590000000000002</v>
      </c>
      <c r="AK365" s="210">
        <v>0.78</v>
      </c>
      <c r="AL365" s="210">
        <v>3.2669999999999999</v>
      </c>
      <c r="AM365" s="210">
        <v>5.9880000000000004</v>
      </c>
      <c r="AN365" s="203"/>
      <c r="AO365" s="203"/>
      <c r="AP365" s="203"/>
      <c r="AQ365" s="203"/>
      <c r="AR365" s="203">
        <f t="shared" si="589"/>
        <v>0.98877272946999983</v>
      </c>
      <c r="AS365" s="203">
        <f t="shared" si="590"/>
        <v>1.2084999999999999</v>
      </c>
      <c r="AT365" s="203">
        <f t="shared" si="591"/>
        <v>1.4770555528699998</v>
      </c>
      <c r="AU365" s="203">
        <f t="shared" si="592"/>
        <v>2.2310181867759997</v>
      </c>
      <c r="AV365" s="203">
        <f t="shared" si="593"/>
        <v>2.7267999999999999</v>
      </c>
      <c r="AW365" s="203">
        <f t="shared" si="594"/>
        <v>3.3327555494959995</v>
      </c>
      <c r="AX365" s="203">
        <f t="shared" si="595"/>
        <v>4.7679545560499994</v>
      </c>
      <c r="AY365" s="203">
        <f t="shared" si="596"/>
        <v>5.8274999999999997</v>
      </c>
      <c r="AZ365" s="203">
        <f t="shared" si="597"/>
        <v>7.1224999870499994</v>
      </c>
      <c r="BB365" s="1" t="str">
        <f t="shared" si="544"/>
        <v>A</v>
      </c>
      <c r="BC365" s="1" t="str">
        <f t="shared" si="545"/>
        <v>NA</v>
      </c>
      <c r="BD365" s="1" t="str">
        <f t="shared" si="546"/>
        <v>NA</v>
      </c>
      <c r="BE365" s="1" t="str">
        <f t="shared" si="547"/>
        <v>NO</v>
      </c>
      <c r="BF365" s="1" t="str">
        <f t="shared" si="548"/>
        <v>NO</v>
      </c>
      <c r="BG365" s="1" t="str">
        <f t="shared" si="549"/>
        <v>YES</v>
      </c>
      <c r="BH365" s="1" t="str">
        <f t="shared" si="598"/>
        <v>YES</v>
      </c>
      <c r="BJ365" s="1">
        <v>14</v>
      </c>
      <c r="BK365" s="1" t="str">
        <f t="shared" si="551"/>
        <v>A</v>
      </c>
      <c r="BL365" s="1" t="str">
        <f t="shared" si="552"/>
        <v>NA</v>
      </c>
      <c r="BM365" s="1" t="str">
        <f t="shared" si="553"/>
        <v>NA</v>
      </c>
      <c r="BN365" s="1" t="str">
        <f t="shared" si="554"/>
        <v>NO</v>
      </c>
      <c r="BO365" s="1" t="str">
        <f t="shared" si="555"/>
        <v>NO</v>
      </c>
      <c r="BP365" s="1" t="str">
        <f t="shared" si="556"/>
        <v>YES</v>
      </c>
      <c r="BQ365" s="1" t="str">
        <f t="shared" si="557"/>
        <v>YES</v>
      </c>
      <c r="BS365" s="1" t="str">
        <f t="shared" si="558"/>
        <v>TP</v>
      </c>
      <c r="BT365" s="1" t="str">
        <f t="shared" si="559"/>
        <v>TN</v>
      </c>
      <c r="BU365" s="1" t="str">
        <f t="shared" si="560"/>
        <v>TN</v>
      </c>
      <c r="BV365" s="1" t="str">
        <f t="shared" si="561"/>
        <v>NO</v>
      </c>
      <c r="BW365" s="1" t="str">
        <f t="shared" si="562"/>
        <v>NO</v>
      </c>
      <c r="BX365" s="1" t="str">
        <f t="shared" si="563"/>
        <v>YES</v>
      </c>
      <c r="BY365" s="244" t="str">
        <f t="shared" si="564"/>
        <v>YES</v>
      </c>
      <c r="BZ365" s="244" t="str">
        <f t="shared" si="565"/>
        <v>NO</v>
      </c>
      <c r="CA365" s="244" t="str">
        <f t="shared" si="566"/>
        <v>NO</v>
      </c>
      <c r="CB365" s="244" t="str">
        <f t="shared" si="567"/>
        <v>NO</v>
      </c>
      <c r="CC365" s="244" t="str">
        <f t="shared" si="568"/>
        <v>NO</v>
      </c>
      <c r="CD365" s="244" t="str">
        <f t="shared" si="530"/>
        <v>NO</v>
      </c>
      <c r="CE365" s="1" t="str">
        <f t="shared" si="531"/>
        <v>NO</v>
      </c>
      <c r="CF365" s="1" t="str">
        <f t="shared" si="532"/>
        <v>NO</v>
      </c>
      <c r="CG365" s="1" t="str">
        <f t="shared" si="533"/>
        <v>NO</v>
      </c>
      <c r="CH365" s="1" t="str">
        <f t="shared" si="534"/>
        <v>NO</v>
      </c>
      <c r="CI365" s="244" t="str">
        <f t="shared" si="569"/>
        <v>NO</v>
      </c>
      <c r="CJ365" s="244" t="str">
        <f t="shared" si="570"/>
        <v>NO</v>
      </c>
      <c r="CK365" s="244" t="str">
        <f t="shared" si="571"/>
        <v>NO</v>
      </c>
      <c r="CL365" s="244" t="str">
        <f t="shared" si="572"/>
        <v>NO</v>
      </c>
      <c r="CM365" s="244" t="str">
        <f t="shared" si="573"/>
        <v>NO</v>
      </c>
      <c r="CN365" s="244" t="str">
        <f t="shared" si="574"/>
        <v>NO</v>
      </c>
      <c r="CO365" s="244" t="str">
        <f t="shared" si="575"/>
        <v>NO</v>
      </c>
      <c r="CP365" s="244" t="str">
        <f t="shared" si="576"/>
        <v>NO</v>
      </c>
      <c r="CQ365" s="244" t="str">
        <f t="shared" si="577"/>
        <v>NO</v>
      </c>
      <c r="CR365" s="244" t="str">
        <f t="shared" si="578"/>
        <v>NO</v>
      </c>
    </row>
    <row r="366" spans="1:96" ht="16.5" thickBot="1">
      <c r="A366" s="319"/>
      <c r="B366" s="59"/>
      <c r="C366" s="59"/>
      <c r="D366" s="59"/>
      <c r="E366" s="59"/>
      <c r="F366" s="59"/>
      <c r="G366" s="59"/>
      <c r="H366" s="320"/>
      <c r="I366" s="53" t="s">
        <v>32</v>
      </c>
      <c r="J366" s="59">
        <v>0.59697567298124399</v>
      </c>
      <c r="K366" s="59">
        <v>0.34853833516411398</v>
      </c>
      <c r="L366" s="59">
        <v>5.4485991854640203E-2</v>
      </c>
      <c r="M366" s="59">
        <v>0.97745429665573202</v>
      </c>
      <c r="N366" s="59">
        <v>3.6555636383615001E-3</v>
      </c>
      <c r="O366" s="59">
        <v>1.8890139705906001E-2</v>
      </c>
      <c r="P366" s="59">
        <v>0.93168995594002302</v>
      </c>
      <c r="Q366" s="59">
        <v>5.5398968361356299E-2</v>
      </c>
      <c r="R366" s="59">
        <v>1.29110756986197E-2</v>
      </c>
      <c r="S366" s="59">
        <v>0.84904448957836198</v>
      </c>
      <c r="T366" s="59">
        <v>6.1764988795488397E-2</v>
      </c>
      <c r="U366" s="59">
        <v>8.91905216261491E-2</v>
      </c>
      <c r="V366" s="59">
        <v>0.43164387860083903</v>
      </c>
      <c r="W366" s="59">
        <v>0.20139782583173199</v>
      </c>
      <c r="X366" s="59">
        <v>0.36695829556742798</v>
      </c>
      <c r="Y366" s="59">
        <v>0.77153350676918797</v>
      </c>
      <c r="Z366" s="59">
        <v>6.8186796902790503E-2</v>
      </c>
      <c r="AA366" s="59">
        <v>0.16027969632802</v>
      </c>
      <c r="AB366" s="59">
        <v>8.4219290299459501E-2</v>
      </c>
      <c r="AC366" s="59">
        <v>0.76849170172123704</v>
      </c>
      <c r="AD366" s="59">
        <v>0.147289007979303</v>
      </c>
      <c r="AE366" s="59">
        <v>0.91847101464595204</v>
      </c>
      <c r="AF366" s="59">
        <v>3.0413709994534001E-2</v>
      </c>
      <c r="AG366" s="320">
        <v>5.1115275359513698E-2</v>
      </c>
      <c r="AH366" s="222">
        <v>1.081</v>
      </c>
      <c r="AI366" s="222">
        <v>3.1379999999999999</v>
      </c>
      <c r="AJ366" s="223">
        <v>5.9610000000000003</v>
      </c>
      <c r="AK366" s="210">
        <v>1.08</v>
      </c>
      <c r="AL366" s="210">
        <v>3.0960000000000001</v>
      </c>
      <c r="AM366" s="210">
        <v>5.867</v>
      </c>
      <c r="AN366" s="203"/>
      <c r="AO366" s="203"/>
      <c r="AP366" s="203"/>
      <c r="AQ366" s="203"/>
      <c r="AR366" s="203">
        <f t="shared" si="589"/>
        <v>0.98877272946999983</v>
      </c>
      <c r="AS366" s="203">
        <f t="shared" si="590"/>
        <v>1.2084999999999999</v>
      </c>
      <c r="AT366" s="203">
        <f t="shared" si="591"/>
        <v>1.4770555528699998</v>
      </c>
      <c r="AU366" s="203">
        <f t="shared" si="592"/>
        <v>2.2310181867759997</v>
      </c>
      <c r="AV366" s="203">
        <f t="shared" si="593"/>
        <v>2.7267999999999999</v>
      </c>
      <c r="AW366" s="203">
        <f t="shared" si="594"/>
        <v>3.3327555494959995</v>
      </c>
      <c r="AX366" s="203">
        <f t="shared" si="595"/>
        <v>4.7679545560499994</v>
      </c>
      <c r="AY366" s="203">
        <f t="shared" si="596"/>
        <v>5.8274999999999997</v>
      </c>
      <c r="AZ366" s="203">
        <f t="shared" si="597"/>
        <v>7.1224999870499994</v>
      </c>
      <c r="BB366" s="1" t="str">
        <f t="shared" si="544"/>
        <v>NP</v>
      </c>
      <c r="BC366" s="1" t="str">
        <f t="shared" si="545"/>
        <v>NA</v>
      </c>
      <c r="BD366" s="1" t="str">
        <f t="shared" si="546"/>
        <v>NA</v>
      </c>
      <c r="BE366" s="1" t="str">
        <f t="shared" si="547"/>
        <v>NO</v>
      </c>
      <c r="BF366" s="1" t="str">
        <f t="shared" si="548"/>
        <v>NO</v>
      </c>
      <c r="BG366" s="1" t="str">
        <f t="shared" si="549"/>
        <v>NO</v>
      </c>
      <c r="BH366" s="1" t="str">
        <f t="shared" si="598"/>
        <v>YES</v>
      </c>
      <c r="BJ366" s="1">
        <v>209</v>
      </c>
      <c r="BK366" s="1" t="str">
        <f t="shared" si="551"/>
        <v>NP</v>
      </c>
      <c r="BL366" s="1" t="str">
        <f t="shared" si="552"/>
        <v>NA</v>
      </c>
      <c r="BM366" s="1" t="str">
        <f t="shared" si="553"/>
        <v>NA</v>
      </c>
      <c r="BN366" s="1" t="str">
        <f t="shared" si="554"/>
        <v>NO</v>
      </c>
      <c r="BO366" s="1" t="str">
        <f t="shared" si="555"/>
        <v>NO</v>
      </c>
      <c r="BP366" s="1" t="str">
        <f t="shared" si="556"/>
        <v>NO</v>
      </c>
      <c r="BQ366" s="1" t="str">
        <f t="shared" si="557"/>
        <v>YES</v>
      </c>
      <c r="BS366" s="1" t="str">
        <f t="shared" si="558"/>
        <v>TP</v>
      </c>
      <c r="BT366" s="1" t="str">
        <f t="shared" si="559"/>
        <v>TN</v>
      </c>
      <c r="BU366" s="1" t="str">
        <f t="shared" si="560"/>
        <v>TN</v>
      </c>
      <c r="BV366" s="1" t="str">
        <f t="shared" si="561"/>
        <v>NO</v>
      </c>
      <c r="BW366" s="1" t="str">
        <f t="shared" si="562"/>
        <v>NO</v>
      </c>
      <c r="BX366" s="1" t="str">
        <f t="shared" si="563"/>
        <v>YES</v>
      </c>
      <c r="BY366" s="244" t="str">
        <f t="shared" si="564"/>
        <v>YES</v>
      </c>
      <c r="BZ366" s="244" t="str">
        <f t="shared" si="565"/>
        <v>NO</v>
      </c>
      <c r="CA366" s="244" t="str">
        <f t="shared" si="566"/>
        <v>NO</v>
      </c>
      <c r="CB366" s="244" t="str">
        <f t="shared" si="567"/>
        <v>NO</v>
      </c>
      <c r="CC366" s="244" t="str">
        <f t="shared" si="568"/>
        <v>NO</v>
      </c>
      <c r="CD366" s="244" t="str">
        <f t="shared" si="530"/>
        <v>NO</v>
      </c>
      <c r="CE366" s="1" t="str">
        <f t="shared" si="531"/>
        <v>NO</v>
      </c>
      <c r="CF366" s="1" t="str">
        <f t="shared" si="532"/>
        <v>NO</v>
      </c>
      <c r="CG366" s="1" t="str">
        <f t="shared" si="533"/>
        <v>NO</v>
      </c>
      <c r="CH366" s="1" t="str">
        <f t="shared" si="534"/>
        <v>NO</v>
      </c>
      <c r="CI366" s="244" t="str">
        <f t="shared" si="569"/>
        <v>NO</v>
      </c>
      <c r="CJ366" s="244" t="str">
        <f t="shared" si="570"/>
        <v>NO</v>
      </c>
      <c r="CK366" s="244" t="str">
        <f t="shared" si="571"/>
        <v>NO</v>
      </c>
      <c r="CL366" s="244" t="str">
        <f t="shared" si="572"/>
        <v>NO</v>
      </c>
      <c r="CM366" s="244" t="str">
        <f t="shared" si="573"/>
        <v>NO</v>
      </c>
      <c r="CN366" s="244" t="str">
        <f t="shared" si="574"/>
        <v>NO</v>
      </c>
      <c r="CO366" s="244" t="str">
        <f t="shared" si="575"/>
        <v>NO</v>
      </c>
      <c r="CP366" s="244" t="str">
        <f t="shared" si="576"/>
        <v>NO</v>
      </c>
      <c r="CQ366" s="244" t="str">
        <f t="shared" si="577"/>
        <v>NO</v>
      </c>
      <c r="CR366" s="244" t="str">
        <f t="shared" si="578"/>
        <v>NO</v>
      </c>
    </row>
    <row r="367" spans="1:96">
      <c r="A367" s="61">
        <v>120</v>
      </c>
      <c r="B367" s="62">
        <v>120</v>
      </c>
      <c r="C367" s="62">
        <v>3</v>
      </c>
      <c r="D367" s="62">
        <v>0.33</v>
      </c>
      <c r="E367" s="62">
        <v>5033930</v>
      </c>
      <c r="F367" s="62">
        <v>83.898833333333343</v>
      </c>
      <c r="G367" s="62">
        <v>53</v>
      </c>
      <c r="H367" s="63">
        <v>44.166666666666664</v>
      </c>
      <c r="I367" s="60" t="s">
        <v>12</v>
      </c>
      <c r="J367" s="56">
        <v>0.33667166389494801</v>
      </c>
      <c r="K367" s="56">
        <v>0.59669957360271797</v>
      </c>
      <c r="L367" s="56">
        <v>6.6628762502332406E-2</v>
      </c>
      <c r="M367" s="56">
        <v>0.17900776465368201</v>
      </c>
      <c r="N367" s="56">
        <v>0.29220752197369099</v>
      </c>
      <c r="O367" s="56">
        <v>0.528784713372626</v>
      </c>
      <c r="P367" s="56">
        <v>0.27111039300355899</v>
      </c>
      <c r="Q367" s="56">
        <v>0.42962457428044398</v>
      </c>
      <c r="R367" s="56">
        <v>0.29926503271599703</v>
      </c>
      <c r="S367" s="56">
        <v>0.73884218485377295</v>
      </c>
      <c r="T367" s="56">
        <v>0.147454443201635</v>
      </c>
      <c r="U367" s="56">
        <v>0.113703371944591</v>
      </c>
      <c r="V367" s="56">
        <v>0.23123420659091801</v>
      </c>
      <c r="W367" s="56">
        <v>1.6037430940758102E-2</v>
      </c>
      <c r="X367" s="56">
        <v>0.75272836246832298</v>
      </c>
      <c r="Y367" s="56">
        <v>0.50466381459837595</v>
      </c>
      <c r="Z367" s="56">
        <v>0.18162788440254199</v>
      </c>
      <c r="AA367" s="56">
        <v>0.31370830099908098</v>
      </c>
      <c r="AB367" s="56">
        <v>0.45180241201427501</v>
      </c>
      <c r="AC367" s="56">
        <v>0.326983968531874</v>
      </c>
      <c r="AD367" s="56">
        <v>0.22121361945384899</v>
      </c>
      <c r="AE367" s="56">
        <v>0.88438311777631795</v>
      </c>
      <c r="AF367" s="56">
        <v>0.10680188236841801</v>
      </c>
      <c r="AG367" s="316">
        <v>8.8149998552630102E-3</v>
      </c>
      <c r="AH367" s="218">
        <v>2.1030000000000002</v>
      </c>
      <c r="AI367" s="218">
        <v>4.6749999999999998</v>
      </c>
      <c r="AJ367" s="219">
        <v>6.5670000000000002</v>
      </c>
      <c r="AK367" s="210">
        <v>2.1070000000000002</v>
      </c>
      <c r="AL367" s="210">
        <v>4.641</v>
      </c>
      <c r="AM367" s="210">
        <v>6.5010000000000003</v>
      </c>
      <c r="AN367" s="203">
        <v>2.5196000000000001</v>
      </c>
      <c r="AO367" s="203">
        <v>3.9781</v>
      </c>
      <c r="AP367" s="203">
        <v>7.1336000000000004</v>
      </c>
      <c r="AQ367" s="203"/>
      <c r="AR367" s="203">
        <f>$AN$33*0.81818182</f>
        <v>2.0614909136719999</v>
      </c>
      <c r="AS367" s="203">
        <f>$AN$33</f>
        <v>2.5196000000000001</v>
      </c>
      <c r="AT367" s="203">
        <f>$AN$33*1.22222222</f>
        <v>3.0795111055119997</v>
      </c>
      <c r="AU367" s="203">
        <f>$AO$33*0.81818182</f>
        <v>3.2548090981419997</v>
      </c>
      <c r="AV367" s="203">
        <f>$AO$33</f>
        <v>3.9781</v>
      </c>
      <c r="AW367" s="203">
        <f>$AO$33*1.22222222</f>
        <v>4.8621222133819995</v>
      </c>
      <c r="AX367" s="203">
        <f>$AP$33*0.81818182</f>
        <v>5.8365818311520004</v>
      </c>
      <c r="AY367" s="203">
        <f>$AP$33</f>
        <v>7.1336000000000004</v>
      </c>
      <c r="AZ367" s="203">
        <f>$AP$33*1.22222222</f>
        <v>8.7188444285919999</v>
      </c>
      <c r="BB367" s="1" t="str">
        <f t="shared" si="544"/>
        <v>NP</v>
      </c>
      <c r="BC367" s="1" t="str">
        <f t="shared" si="545"/>
        <v>NA</v>
      </c>
      <c r="BD367" s="1" t="str">
        <f t="shared" si="546"/>
        <v>NP</v>
      </c>
      <c r="BE367" s="1" t="str">
        <f t="shared" si="547"/>
        <v>NO</v>
      </c>
      <c r="BF367" s="1" t="str">
        <f t="shared" si="548"/>
        <v>NO</v>
      </c>
      <c r="BG367" s="1" t="str">
        <f t="shared" si="549"/>
        <v>NO</v>
      </c>
      <c r="BH367" s="1" t="str">
        <f>IF(OR(BB367="P",BC367="P",BD367="P"),"NO","YES")</f>
        <v>YES</v>
      </c>
      <c r="BJ367" s="12">
        <v>38</v>
      </c>
      <c r="BK367" s="1" t="str">
        <f t="shared" si="551"/>
        <v>NP</v>
      </c>
      <c r="BL367" s="1" t="str">
        <f t="shared" si="552"/>
        <v>NA</v>
      </c>
      <c r="BM367" s="1" t="str">
        <f t="shared" si="553"/>
        <v>NP</v>
      </c>
      <c r="BN367" s="1" t="str">
        <f t="shared" si="554"/>
        <v>NO</v>
      </c>
      <c r="BO367" s="1" t="str">
        <f t="shared" si="555"/>
        <v>NO</v>
      </c>
      <c r="BP367" s="1" t="str">
        <f t="shared" si="556"/>
        <v>NO</v>
      </c>
      <c r="BQ367" s="1" t="str">
        <f t="shared" si="557"/>
        <v>YES</v>
      </c>
      <c r="BS367" s="1" t="str">
        <f t="shared" si="558"/>
        <v>TP</v>
      </c>
      <c r="BT367" s="1" t="str">
        <f t="shared" si="559"/>
        <v>TN</v>
      </c>
      <c r="BU367" s="1" t="str">
        <f t="shared" si="560"/>
        <v>TP</v>
      </c>
      <c r="BV367" s="1" t="str">
        <f t="shared" si="561"/>
        <v>NO</v>
      </c>
      <c r="BW367" s="1" t="str">
        <f t="shared" si="562"/>
        <v>YES</v>
      </c>
      <c r="BX367" s="1" t="str">
        <f t="shared" si="563"/>
        <v>YES</v>
      </c>
      <c r="BY367" s="244" t="str">
        <f t="shared" si="564"/>
        <v>YES</v>
      </c>
      <c r="BZ367" s="244" t="str">
        <f t="shared" si="565"/>
        <v>NO</v>
      </c>
      <c r="CA367" s="244" t="str">
        <f t="shared" si="566"/>
        <v>NO</v>
      </c>
      <c r="CB367" s="244" t="str">
        <f t="shared" si="567"/>
        <v>NO</v>
      </c>
      <c r="CC367" s="244" t="str">
        <f t="shared" si="568"/>
        <v>NO</v>
      </c>
      <c r="CD367" s="244" t="str">
        <f t="shared" si="530"/>
        <v>NO</v>
      </c>
      <c r="CE367" s="1" t="str">
        <f t="shared" si="531"/>
        <v>NO</v>
      </c>
      <c r="CF367" s="1" t="str">
        <f t="shared" si="532"/>
        <v>NO</v>
      </c>
      <c r="CG367" s="1" t="str">
        <f t="shared" si="533"/>
        <v>NO</v>
      </c>
      <c r="CH367" s="1" t="str">
        <f t="shared" si="534"/>
        <v>NO</v>
      </c>
      <c r="CI367" s="244" t="str">
        <f t="shared" si="569"/>
        <v>NO</v>
      </c>
      <c r="CJ367" s="244" t="str">
        <f t="shared" si="570"/>
        <v>NO</v>
      </c>
      <c r="CK367" s="244" t="str">
        <f t="shared" si="571"/>
        <v>NO</v>
      </c>
      <c r="CL367" s="244" t="str">
        <f t="shared" si="572"/>
        <v>NO</v>
      </c>
      <c r="CM367" s="244" t="str">
        <f t="shared" si="573"/>
        <v>NO</v>
      </c>
      <c r="CN367" s="244" t="str">
        <f t="shared" si="574"/>
        <v>NO</v>
      </c>
      <c r="CO367" s="244" t="str">
        <f t="shared" si="575"/>
        <v>NO</v>
      </c>
      <c r="CP367" s="244" t="str">
        <f t="shared" si="576"/>
        <v>NO</v>
      </c>
      <c r="CQ367" s="244" t="str">
        <f t="shared" si="577"/>
        <v>NO</v>
      </c>
      <c r="CR367" s="244" t="str">
        <f t="shared" si="578"/>
        <v>NO</v>
      </c>
    </row>
    <row r="368" spans="1:96">
      <c r="A368" s="64"/>
      <c r="B368" s="15"/>
      <c r="C368" s="15"/>
      <c r="D368" s="15"/>
      <c r="E368" s="15"/>
      <c r="F368" s="15"/>
      <c r="G368" s="15"/>
      <c r="H368" s="65"/>
      <c r="I368" s="52" t="s">
        <v>13</v>
      </c>
      <c r="J368" s="54">
        <v>0.82665093168191905</v>
      </c>
      <c r="K368" s="54">
        <v>0.172429394586118</v>
      </c>
      <c r="L368" s="54">
        <v>9.1967373196155601E-4</v>
      </c>
      <c r="M368" s="54">
        <v>0.84161559460143398</v>
      </c>
      <c r="N368" s="54">
        <v>0.102185246435051</v>
      </c>
      <c r="O368" s="54">
        <v>5.6199158963514399E-2</v>
      </c>
      <c r="P368" s="54">
        <v>0.73433482583936505</v>
      </c>
      <c r="Q368" s="54">
        <v>2.3225297701440301E-2</v>
      </c>
      <c r="R368" s="54">
        <v>0.24243987645919399</v>
      </c>
      <c r="S368" s="54">
        <v>0.83558905113915105</v>
      </c>
      <c r="T368" s="54">
        <v>5.78389174367612E-2</v>
      </c>
      <c r="U368" s="54">
        <v>0.106572031424086</v>
      </c>
      <c r="V368" s="54">
        <v>0.311781344914492</v>
      </c>
      <c r="W368" s="54">
        <v>0.139830240370444</v>
      </c>
      <c r="X368" s="54">
        <v>0.54838841471506194</v>
      </c>
      <c r="Y368" s="54">
        <v>0.32302433361810101</v>
      </c>
      <c r="Z368" s="54">
        <v>0.39752935070748002</v>
      </c>
      <c r="AA368" s="54">
        <v>0.27944631567441802</v>
      </c>
      <c r="AB368" s="54">
        <v>0.17988104988502099</v>
      </c>
      <c r="AC368" s="54">
        <v>0.30040841963977299</v>
      </c>
      <c r="AD368" s="54">
        <v>0.51971053047520499</v>
      </c>
      <c r="AE368" s="54">
        <v>0.99164230888947602</v>
      </c>
      <c r="AF368" s="54">
        <v>4.7124936334414997E-3</v>
      </c>
      <c r="AG368" s="317">
        <v>3.6451974770823599E-3</v>
      </c>
      <c r="AH368" s="220">
        <v>1.7809999999999999</v>
      </c>
      <c r="AI368" s="220">
        <v>4.077</v>
      </c>
      <c r="AJ368" s="221">
        <v>6.76</v>
      </c>
      <c r="AK368" s="210">
        <v>1.885</v>
      </c>
      <c r="AL368" s="210">
        <v>4.1909999999999998</v>
      </c>
      <c r="AM368" s="210">
        <v>6.8959999999999999</v>
      </c>
      <c r="AN368" s="203"/>
      <c r="AO368" s="203"/>
      <c r="AP368" s="203"/>
      <c r="AQ368" s="203"/>
      <c r="AR368" s="203">
        <f t="shared" ref="AR368:AR378" si="599">$AN$33*0.81818182</f>
        <v>2.0614909136719999</v>
      </c>
      <c r="AS368" s="203">
        <f t="shared" ref="AS368:AS378" si="600">$AN$33</f>
        <v>2.5196000000000001</v>
      </c>
      <c r="AT368" s="203">
        <f t="shared" ref="AT368:AT378" si="601">$AN$33*1.22222222</f>
        <v>3.0795111055119997</v>
      </c>
      <c r="AU368" s="203">
        <f t="shared" ref="AU368:AU378" si="602">$AO$33*0.81818182</f>
        <v>3.2548090981419997</v>
      </c>
      <c r="AV368" s="203">
        <f t="shared" ref="AV368:AV378" si="603">$AO$33</f>
        <v>3.9781</v>
      </c>
      <c r="AW368" s="203">
        <f t="shared" ref="AW368:AW378" si="604">$AO$33*1.22222222</f>
        <v>4.8621222133819995</v>
      </c>
      <c r="AX368" s="203">
        <f t="shared" ref="AX368:AX378" si="605">$AP$33*0.81818182</f>
        <v>5.8365818311520004</v>
      </c>
      <c r="AY368" s="203">
        <f t="shared" ref="AY368:AY378" si="606">$AP$33</f>
        <v>7.1336000000000004</v>
      </c>
      <c r="AZ368" s="203">
        <f t="shared" ref="AZ368:AZ378" si="607">$AP$33*1.22222222</f>
        <v>8.7188444285919999</v>
      </c>
      <c r="BB368" s="1" t="str">
        <f t="shared" si="544"/>
        <v>A</v>
      </c>
      <c r="BC368" s="1" t="str">
        <f t="shared" si="545"/>
        <v>NA</v>
      </c>
      <c r="BD368" s="1" t="str">
        <f t="shared" si="546"/>
        <v>NP</v>
      </c>
      <c r="BE368" s="1" t="str">
        <f t="shared" si="547"/>
        <v>NO</v>
      </c>
      <c r="BF368" s="1" t="str">
        <f t="shared" si="548"/>
        <v>NO</v>
      </c>
      <c r="BG368" s="1" t="str">
        <f t="shared" si="549"/>
        <v>YES</v>
      </c>
      <c r="BH368" s="1" t="str">
        <f t="shared" ref="BH368:BH378" si="608">IF(OR(BB368="P",BC368="P",BD368="P"),"NO","YES")</f>
        <v>YES</v>
      </c>
      <c r="BJ368" s="12">
        <v>18</v>
      </c>
      <c r="BK368" s="1" t="str">
        <f t="shared" si="551"/>
        <v>A</v>
      </c>
      <c r="BL368" s="1" t="str">
        <f t="shared" si="552"/>
        <v>NA</v>
      </c>
      <c r="BM368" s="1" t="str">
        <f t="shared" si="553"/>
        <v>NP</v>
      </c>
      <c r="BN368" s="1" t="str">
        <f t="shared" si="554"/>
        <v>NO</v>
      </c>
      <c r="BO368" s="1" t="str">
        <f t="shared" si="555"/>
        <v>NO</v>
      </c>
      <c r="BP368" s="1" t="str">
        <f t="shared" si="556"/>
        <v>YES</v>
      </c>
      <c r="BQ368" s="1" t="str">
        <f t="shared" si="557"/>
        <v>YES</v>
      </c>
      <c r="BS368" s="1" t="str">
        <f t="shared" si="558"/>
        <v>TP</v>
      </c>
      <c r="BT368" s="1" t="str">
        <f t="shared" si="559"/>
        <v>TN</v>
      </c>
      <c r="BU368" s="1" t="str">
        <f t="shared" si="560"/>
        <v>TP</v>
      </c>
      <c r="BV368" s="1" t="str">
        <f t="shared" si="561"/>
        <v>NO</v>
      </c>
      <c r="BW368" s="1" t="str">
        <f t="shared" si="562"/>
        <v>YES</v>
      </c>
      <c r="BX368" s="1" t="str">
        <f t="shared" si="563"/>
        <v>YES</v>
      </c>
      <c r="BY368" s="244" t="str">
        <f t="shared" si="564"/>
        <v>YES</v>
      </c>
      <c r="BZ368" s="244" t="str">
        <f t="shared" si="565"/>
        <v>NO</v>
      </c>
      <c r="CA368" s="244" t="str">
        <f t="shared" si="566"/>
        <v>NO</v>
      </c>
      <c r="CB368" s="244" t="str">
        <f t="shared" si="567"/>
        <v>NO</v>
      </c>
      <c r="CC368" s="244" t="str">
        <f t="shared" si="568"/>
        <v>NO</v>
      </c>
      <c r="CD368" s="244" t="str">
        <f t="shared" si="530"/>
        <v>NO</v>
      </c>
      <c r="CE368" s="1" t="str">
        <f t="shared" si="531"/>
        <v>NO</v>
      </c>
      <c r="CF368" s="1" t="str">
        <f t="shared" si="532"/>
        <v>NO</v>
      </c>
      <c r="CG368" s="1" t="str">
        <f t="shared" si="533"/>
        <v>NO</v>
      </c>
      <c r="CH368" s="1" t="str">
        <f t="shared" si="534"/>
        <v>NO</v>
      </c>
      <c r="CI368" s="244" t="str">
        <f t="shared" si="569"/>
        <v>NO</v>
      </c>
      <c r="CJ368" s="244" t="str">
        <f t="shared" si="570"/>
        <v>NO</v>
      </c>
      <c r="CK368" s="244" t="str">
        <f t="shared" si="571"/>
        <v>NO</v>
      </c>
      <c r="CL368" s="244" t="str">
        <f t="shared" si="572"/>
        <v>NO</v>
      </c>
      <c r="CM368" s="244" t="str">
        <f t="shared" si="573"/>
        <v>NO</v>
      </c>
      <c r="CN368" s="244" t="str">
        <f t="shared" si="574"/>
        <v>NO</v>
      </c>
      <c r="CO368" s="244" t="str">
        <f t="shared" si="575"/>
        <v>NO</v>
      </c>
      <c r="CP368" s="244" t="str">
        <f t="shared" si="576"/>
        <v>NO</v>
      </c>
      <c r="CQ368" s="244" t="str">
        <f t="shared" si="577"/>
        <v>NO</v>
      </c>
      <c r="CR368" s="244" t="str">
        <f t="shared" si="578"/>
        <v>NO</v>
      </c>
    </row>
    <row r="369" spans="1:96">
      <c r="A369" s="64"/>
      <c r="B369" s="15"/>
      <c r="C369" s="15"/>
      <c r="D369" s="15"/>
      <c r="E369" s="15"/>
      <c r="F369" s="15"/>
      <c r="G369" s="15"/>
      <c r="H369" s="65"/>
      <c r="I369" s="52" t="s">
        <v>14</v>
      </c>
      <c r="J369" s="54">
        <v>0.82140003852884103</v>
      </c>
      <c r="K369" s="54">
        <v>9.4956240855274196E-2</v>
      </c>
      <c r="L369" s="54">
        <v>8.3643720615884098E-2</v>
      </c>
      <c r="M369" s="54">
        <v>0.91559150499053699</v>
      </c>
      <c r="N369" s="54">
        <v>2.6750416157100498E-2</v>
      </c>
      <c r="O369" s="54">
        <v>5.7658078852361801E-2</v>
      </c>
      <c r="P369" s="54">
        <v>0.90162286382724699</v>
      </c>
      <c r="Q369" s="54">
        <v>9.7064058106881901E-2</v>
      </c>
      <c r="R369" s="54">
        <v>1.3130780658709899E-3</v>
      </c>
      <c r="S369" s="54">
        <v>0.52005781230584702</v>
      </c>
      <c r="T369" s="54">
        <v>0.36311188091837798</v>
      </c>
      <c r="U369" s="54">
        <v>0.116830306775774</v>
      </c>
      <c r="V369" s="54">
        <v>0.47176892599541498</v>
      </c>
      <c r="W369" s="54">
        <v>0.51126803121179198</v>
      </c>
      <c r="X369" s="54">
        <v>1.6963042792792898E-2</v>
      </c>
      <c r="Y369" s="54">
        <v>0.213866662049155</v>
      </c>
      <c r="Z369" s="54">
        <v>0.66144738096342404</v>
      </c>
      <c r="AA369" s="54">
        <v>0.12468595698741999</v>
      </c>
      <c r="AB369" s="54">
        <v>0.11172843688605</v>
      </c>
      <c r="AC369" s="54">
        <v>0.75261936098976501</v>
      </c>
      <c r="AD369" s="54">
        <v>0.135652202124183</v>
      </c>
      <c r="AE369" s="54">
        <v>0.245992054440761</v>
      </c>
      <c r="AF369" s="54">
        <v>0.49848867632354898</v>
      </c>
      <c r="AG369" s="317">
        <v>0.25551926923568802</v>
      </c>
      <c r="AH369" s="220">
        <v>2.0710000000000002</v>
      </c>
      <c r="AI369" s="220">
        <v>4.0609999999999999</v>
      </c>
      <c r="AJ369" s="221">
        <v>7.3860000000000001</v>
      </c>
      <c r="AK369" s="210">
        <v>2.0129999999999999</v>
      </c>
      <c r="AL369" s="210">
        <v>4.0069999999999997</v>
      </c>
      <c r="AM369" s="210">
        <v>7.4390000000000001</v>
      </c>
      <c r="AN369" s="203"/>
      <c r="AO369" s="203"/>
      <c r="AP369" s="203"/>
      <c r="AQ369" s="203"/>
      <c r="AR369" s="203">
        <f t="shared" si="599"/>
        <v>2.0614909136719999</v>
      </c>
      <c r="AS369" s="203">
        <f t="shared" si="600"/>
        <v>2.5196000000000001</v>
      </c>
      <c r="AT369" s="203">
        <f t="shared" si="601"/>
        <v>3.0795111055119997</v>
      </c>
      <c r="AU369" s="203">
        <f t="shared" si="602"/>
        <v>3.2548090981419997</v>
      </c>
      <c r="AV369" s="203">
        <f t="shared" si="603"/>
        <v>3.9781</v>
      </c>
      <c r="AW369" s="203">
        <f t="shared" si="604"/>
        <v>4.8621222133819995</v>
      </c>
      <c r="AX369" s="203">
        <f t="shared" si="605"/>
        <v>5.8365818311520004</v>
      </c>
      <c r="AY369" s="203">
        <f t="shared" si="606"/>
        <v>7.1336000000000004</v>
      </c>
      <c r="AZ369" s="203">
        <f t="shared" si="607"/>
        <v>8.7188444285919999</v>
      </c>
      <c r="BB369" s="1" t="str">
        <f t="shared" si="544"/>
        <v>NP</v>
      </c>
      <c r="BC369" s="1" t="str">
        <f t="shared" si="545"/>
        <v>NA</v>
      </c>
      <c r="BD369" s="1" t="str">
        <f t="shared" si="546"/>
        <v>NA</v>
      </c>
      <c r="BE369" s="1" t="str">
        <f t="shared" si="547"/>
        <v>NO</v>
      </c>
      <c r="BF369" s="1" t="str">
        <f t="shared" si="548"/>
        <v>NO</v>
      </c>
      <c r="BG369" s="1" t="str">
        <f t="shared" si="549"/>
        <v>NO</v>
      </c>
      <c r="BH369" s="1" t="str">
        <f t="shared" si="608"/>
        <v>YES</v>
      </c>
      <c r="BJ369" s="12">
        <v>13</v>
      </c>
      <c r="BK369" s="1" t="str">
        <f t="shared" si="551"/>
        <v>A</v>
      </c>
      <c r="BL369" s="1" t="str">
        <f t="shared" si="552"/>
        <v>NA</v>
      </c>
      <c r="BM369" s="1" t="str">
        <f t="shared" si="553"/>
        <v>NA</v>
      </c>
      <c r="BN369" s="1" t="str">
        <f t="shared" si="554"/>
        <v>NO</v>
      </c>
      <c r="BO369" s="1" t="str">
        <f t="shared" si="555"/>
        <v>NO</v>
      </c>
      <c r="BP369" s="1" t="str">
        <f t="shared" si="556"/>
        <v>YES</v>
      </c>
      <c r="BQ369" s="1" t="str">
        <f t="shared" si="557"/>
        <v>YES</v>
      </c>
      <c r="BS369" s="1" t="str">
        <f t="shared" si="558"/>
        <v>TP</v>
      </c>
      <c r="BT369" s="1" t="str">
        <f t="shared" si="559"/>
        <v>TN</v>
      </c>
      <c r="BU369" s="1" t="str">
        <f t="shared" si="560"/>
        <v>TN</v>
      </c>
      <c r="BV369" s="1" t="str">
        <f t="shared" si="561"/>
        <v>NO</v>
      </c>
      <c r="BW369" s="1" t="str">
        <f t="shared" si="562"/>
        <v>NO</v>
      </c>
      <c r="BX369" s="1" t="str">
        <f t="shared" si="563"/>
        <v>YES</v>
      </c>
      <c r="BY369" s="244" t="str">
        <f t="shared" si="564"/>
        <v>YES</v>
      </c>
      <c r="BZ369" s="244" t="str">
        <f t="shared" si="565"/>
        <v>NO</v>
      </c>
      <c r="CA369" s="244" t="str">
        <f t="shared" si="566"/>
        <v>NO</v>
      </c>
      <c r="CB369" s="244" t="str">
        <f t="shared" si="567"/>
        <v>NO</v>
      </c>
      <c r="CC369" s="244" t="str">
        <f t="shared" si="568"/>
        <v>NO</v>
      </c>
      <c r="CD369" s="244" t="str">
        <f t="shared" si="530"/>
        <v>NO</v>
      </c>
      <c r="CE369" s="1" t="str">
        <f t="shared" si="531"/>
        <v>NO</v>
      </c>
      <c r="CF369" s="1" t="str">
        <f t="shared" si="532"/>
        <v>NO</v>
      </c>
      <c r="CG369" s="1" t="str">
        <f t="shared" si="533"/>
        <v>NO</v>
      </c>
      <c r="CH369" s="1" t="str">
        <f t="shared" si="534"/>
        <v>NO</v>
      </c>
      <c r="CI369" s="244" t="str">
        <f t="shared" si="569"/>
        <v>NO</v>
      </c>
      <c r="CJ369" s="244" t="str">
        <f t="shared" si="570"/>
        <v>NO</v>
      </c>
      <c r="CK369" s="244" t="str">
        <f t="shared" si="571"/>
        <v>NO</v>
      </c>
      <c r="CL369" s="244" t="str">
        <f t="shared" si="572"/>
        <v>NO</v>
      </c>
      <c r="CM369" s="244" t="str">
        <f t="shared" si="573"/>
        <v>NO</v>
      </c>
      <c r="CN369" s="244" t="str">
        <f t="shared" si="574"/>
        <v>NO</v>
      </c>
      <c r="CO369" s="244" t="str">
        <f t="shared" si="575"/>
        <v>NO</v>
      </c>
      <c r="CP369" s="244" t="str">
        <f t="shared" si="576"/>
        <v>NO</v>
      </c>
      <c r="CQ369" s="244" t="str">
        <f t="shared" si="577"/>
        <v>NO</v>
      </c>
      <c r="CR369" s="244" t="str">
        <f t="shared" si="578"/>
        <v>NO</v>
      </c>
    </row>
    <row r="370" spans="1:96">
      <c r="A370" s="64"/>
      <c r="B370" s="15"/>
      <c r="C370" s="15"/>
      <c r="D370" s="15"/>
      <c r="E370" s="15"/>
      <c r="F370" s="15"/>
      <c r="G370" s="15"/>
      <c r="H370" s="65"/>
      <c r="I370" s="52" t="s">
        <v>15</v>
      </c>
      <c r="J370" s="54">
        <v>0.979975066672225</v>
      </c>
      <c r="K370" s="54">
        <v>4.2621816789668501E-3</v>
      </c>
      <c r="L370" s="54">
        <v>1.5762751648808099E-2</v>
      </c>
      <c r="M370" s="54">
        <v>0.24609650795669299</v>
      </c>
      <c r="N370" s="54">
        <v>0.66684983597035696</v>
      </c>
      <c r="O370" s="54">
        <v>8.7053656072949098E-2</v>
      </c>
      <c r="P370" s="54">
        <v>0.36631624315743599</v>
      </c>
      <c r="Q370" s="54">
        <v>5.4522631752726702E-2</v>
      </c>
      <c r="R370" s="54">
        <v>0.57916112508983597</v>
      </c>
      <c r="S370" s="54">
        <v>0.777765810117094</v>
      </c>
      <c r="T370" s="54">
        <v>0.214128430518434</v>
      </c>
      <c r="U370" s="54">
        <v>8.1057593644707701E-3</v>
      </c>
      <c r="V370" s="54">
        <v>0.18122617845250799</v>
      </c>
      <c r="W370" s="54">
        <v>0.12765741730029201</v>
      </c>
      <c r="X370" s="54">
        <v>0.691116404247199</v>
      </c>
      <c r="Y370" s="54">
        <v>0.21038940297154701</v>
      </c>
      <c r="Z370" s="54">
        <v>3.1891171826616702E-2</v>
      </c>
      <c r="AA370" s="54">
        <v>0.757719425201835</v>
      </c>
      <c r="AB370" s="54">
        <v>0.42733914605589801</v>
      </c>
      <c r="AC370" s="54">
        <v>0.44057752523550497</v>
      </c>
      <c r="AD370" s="54">
        <v>0.13208332870859499</v>
      </c>
      <c r="AE370" s="54">
        <v>0.93506806096824702</v>
      </c>
      <c r="AF370" s="54">
        <v>5.5603446623741698E-2</v>
      </c>
      <c r="AG370" s="317">
        <v>9.3284924080104803E-3</v>
      </c>
      <c r="AH370" s="220">
        <v>2.2810000000000001</v>
      </c>
      <c r="AI370" s="220">
        <v>5.101</v>
      </c>
      <c r="AJ370" s="221">
        <v>6.0570000000000004</v>
      </c>
      <c r="AK370" s="210">
        <v>2.1709999999999998</v>
      </c>
      <c r="AL370" s="210">
        <v>5.069</v>
      </c>
      <c r="AM370" s="210">
        <v>6.1630000000000003</v>
      </c>
      <c r="AN370" s="203"/>
      <c r="AO370" s="203"/>
      <c r="AP370" s="203"/>
      <c r="AQ370" s="203"/>
      <c r="AR370" s="203">
        <f t="shared" si="599"/>
        <v>2.0614909136719999</v>
      </c>
      <c r="AS370" s="203">
        <f t="shared" si="600"/>
        <v>2.5196000000000001</v>
      </c>
      <c r="AT370" s="203">
        <f t="shared" si="601"/>
        <v>3.0795111055119997</v>
      </c>
      <c r="AU370" s="203">
        <f t="shared" si="602"/>
        <v>3.2548090981419997</v>
      </c>
      <c r="AV370" s="203">
        <f t="shared" si="603"/>
        <v>3.9781</v>
      </c>
      <c r="AW370" s="203">
        <f t="shared" si="604"/>
        <v>4.8621222133819995</v>
      </c>
      <c r="AX370" s="203">
        <f t="shared" si="605"/>
        <v>5.8365818311520004</v>
      </c>
      <c r="AY370" s="203">
        <f t="shared" si="606"/>
        <v>7.1336000000000004</v>
      </c>
      <c r="AZ370" s="203">
        <f t="shared" si="607"/>
        <v>8.7188444285919999</v>
      </c>
      <c r="BB370" s="1" t="str">
        <f t="shared" si="544"/>
        <v>NP</v>
      </c>
      <c r="BC370" s="1" t="str">
        <f t="shared" si="545"/>
        <v>P</v>
      </c>
      <c r="BD370" s="1" t="str">
        <f t="shared" si="546"/>
        <v>NP</v>
      </c>
      <c r="BE370" s="1" t="str">
        <f t="shared" si="547"/>
        <v>NO</v>
      </c>
      <c r="BF370" s="1" t="str">
        <f t="shared" si="548"/>
        <v>NO</v>
      </c>
      <c r="BG370" s="1" t="str">
        <f t="shared" si="549"/>
        <v>NO</v>
      </c>
      <c r="BH370" s="1" t="str">
        <f t="shared" si="608"/>
        <v>NO</v>
      </c>
      <c r="BJ370" s="12">
        <v>16</v>
      </c>
      <c r="BK370" s="1" t="str">
        <f t="shared" si="551"/>
        <v>NP</v>
      </c>
      <c r="BL370" s="1" t="str">
        <f t="shared" si="552"/>
        <v>P</v>
      </c>
      <c r="BM370" s="1" t="str">
        <f t="shared" si="553"/>
        <v>NP</v>
      </c>
      <c r="BN370" s="1" t="str">
        <f t="shared" si="554"/>
        <v>NO</v>
      </c>
      <c r="BO370" s="1" t="str">
        <f t="shared" si="555"/>
        <v>NO</v>
      </c>
      <c r="BP370" s="1" t="str">
        <f t="shared" si="556"/>
        <v>NO</v>
      </c>
      <c r="BQ370" s="1" t="str">
        <f t="shared" si="557"/>
        <v>NO</v>
      </c>
      <c r="BS370" s="1" t="str">
        <f t="shared" si="558"/>
        <v>TP</v>
      </c>
      <c r="BT370" s="1" t="str">
        <f t="shared" si="559"/>
        <v>TN</v>
      </c>
      <c r="BU370" s="1" t="str">
        <f t="shared" si="560"/>
        <v>TP</v>
      </c>
      <c r="BV370" s="1" t="str">
        <f t="shared" si="561"/>
        <v>NO</v>
      </c>
      <c r="BW370" s="1" t="str">
        <f t="shared" si="562"/>
        <v>YES</v>
      </c>
      <c r="BX370" s="1" t="str">
        <f t="shared" si="563"/>
        <v>YES</v>
      </c>
      <c r="BY370" s="244" t="str">
        <f t="shared" si="564"/>
        <v>YES</v>
      </c>
      <c r="BZ370" s="244" t="str">
        <f t="shared" si="565"/>
        <v>NO</v>
      </c>
      <c r="CA370" s="244" t="str">
        <f t="shared" si="566"/>
        <v>NO</v>
      </c>
      <c r="CB370" s="244" t="str">
        <f t="shared" si="567"/>
        <v>NO</v>
      </c>
      <c r="CC370" s="244" t="str">
        <f t="shared" si="568"/>
        <v>NO</v>
      </c>
      <c r="CD370" s="244" t="str">
        <f t="shared" si="530"/>
        <v>NO</v>
      </c>
      <c r="CE370" s="1" t="str">
        <f t="shared" si="531"/>
        <v>NO</v>
      </c>
      <c r="CF370" s="1" t="str">
        <f t="shared" si="532"/>
        <v>NO</v>
      </c>
      <c r="CG370" s="1" t="str">
        <f t="shared" si="533"/>
        <v>NO</v>
      </c>
      <c r="CH370" s="1" t="str">
        <f t="shared" si="534"/>
        <v>NO</v>
      </c>
      <c r="CI370" s="244" t="str">
        <f t="shared" si="569"/>
        <v>NO</v>
      </c>
      <c r="CJ370" s="244" t="str">
        <f t="shared" si="570"/>
        <v>NO</v>
      </c>
      <c r="CK370" s="244" t="str">
        <f t="shared" si="571"/>
        <v>NO</v>
      </c>
      <c r="CL370" s="244" t="str">
        <f t="shared" si="572"/>
        <v>NO</v>
      </c>
      <c r="CM370" s="244" t="str">
        <f t="shared" si="573"/>
        <v>NO</v>
      </c>
      <c r="CN370" s="244" t="str">
        <f t="shared" si="574"/>
        <v>NO</v>
      </c>
      <c r="CO370" s="244" t="str">
        <f t="shared" si="575"/>
        <v>NO</v>
      </c>
      <c r="CP370" s="244" t="str">
        <f t="shared" si="576"/>
        <v>NO</v>
      </c>
      <c r="CQ370" s="244" t="str">
        <f t="shared" si="577"/>
        <v>NO</v>
      </c>
      <c r="CR370" s="244" t="str">
        <f t="shared" si="578"/>
        <v>NO</v>
      </c>
    </row>
    <row r="371" spans="1:96">
      <c r="A371" s="64"/>
      <c r="B371" s="15"/>
      <c r="C371" s="15"/>
      <c r="D371" s="15"/>
      <c r="E371" s="15"/>
      <c r="F371" s="15"/>
      <c r="G371" s="15"/>
      <c r="H371" s="65"/>
      <c r="I371" s="52" t="s">
        <v>16</v>
      </c>
      <c r="J371" s="54">
        <v>0.66317138364523098</v>
      </c>
      <c r="K371" s="54">
        <v>0.231517345499197</v>
      </c>
      <c r="L371" s="54">
        <v>0.105311270855571</v>
      </c>
      <c r="M371" s="54">
        <v>0.86174816379121</v>
      </c>
      <c r="N371" s="54">
        <v>2.9151516165877099E-2</v>
      </c>
      <c r="O371" s="54">
        <v>0.10910032004291199</v>
      </c>
      <c r="P371" s="54">
        <v>0.125158615651523</v>
      </c>
      <c r="Q371" s="54">
        <v>8.8122747843235302E-2</v>
      </c>
      <c r="R371" s="54">
        <v>0.78671863650524099</v>
      </c>
      <c r="S371" s="54">
        <v>0.31105042896126001</v>
      </c>
      <c r="T371" s="54">
        <v>0.491665105732353</v>
      </c>
      <c r="U371" s="54">
        <v>0.19728446530638499</v>
      </c>
      <c r="V371" s="54">
        <v>0.78860984153704705</v>
      </c>
      <c r="W371" s="54">
        <v>8.76954165029558E-2</v>
      </c>
      <c r="X371" s="54">
        <v>0.123694741959996</v>
      </c>
      <c r="Y371" s="54">
        <v>0.96583379220974197</v>
      </c>
      <c r="Z371" s="54">
        <v>1.4943249940216501E-2</v>
      </c>
      <c r="AA371" s="54">
        <v>1.92229578500408E-2</v>
      </c>
      <c r="AB371" s="54">
        <v>0.15435726146738299</v>
      </c>
      <c r="AC371" s="54">
        <v>0.81604946499700504</v>
      </c>
      <c r="AD371" s="54">
        <v>2.95932735356111E-2</v>
      </c>
      <c r="AE371" s="54">
        <v>0.88808039205269296</v>
      </c>
      <c r="AF371" s="54">
        <v>3.4946671153756298E-2</v>
      </c>
      <c r="AG371" s="317">
        <v>7.6972936793550495E-2</v>
      </c>
      <c r="AH371" s="220">
        <v>2.9580000000000002</v>
      </c>
      <c r="AI371" s="220">
        <v>3.452</v>
      </c>
      <c r="AJ371" s="221">
        <v>6.5229999999999997</v>
      </c>
      <c r="AK371" s="210">
        <v>2.8340000000000001</v>
      </c>
      <c r="AL371" s="210">
        <v>3.4249999999999998</v>
      </c>
      <c r="AM371" s="210">
        <v>6.5860000000000003</v>
      </c>
      <c r="AN371" s="203"/>
      <c r="AO371" s="203"/>
      <c r="AP371" s="203"/>
      <c r="AQ371" s="203"/>
      <c r="AR371" s="203">
        <f t="shared" si="599"/>
        <v>2.0614909136719999</v>
      </c>
      <c r="AS371" s="203">
        <f t="shared" si="600"/>
        <v>2.5196000000000001</v>
      </c>
      <c r="AT371" s="203">
        <f t="shared" si="601"/>
        <v>3.0795111055119997</v>
      </c>
      <c r="AU371" s="203">
        <f t="shared" si="602"/>
        <v>3.2548090981419997</v>
      </c>
      <c r="AV371" s="203">
        <f t="shared" si="603"/>
        <v>3.9781</v>
      </c>
      <c r="AW371" s="203">
        <f t="shared" si="604"/>
        <v>4.8621222133819995</v>
      </c>
      <c r="AX371" s="203">
        <f t="shared" si="605"/>
        <v>5.8365818311520004</v>
      </c>
      <c r="AY371" s="203">
        <f t="shared" si="606"/>
        <v>7.1336000000000004</v>
      </c>
      <c r="AZ371" s="203">
        <f t="shared" si="607"/>
        <v>8.7188444285919999</v>
      </c>
      <c r="BB371" s="1" t="str">
        <f t="shared" si="544"/>
        <v>NA</v>
      </c>
      <c r="BC371" s="1" t="str">
        <f t="shared" si="545"/>
        <v>NP</v>
      </c>
      <c r="BD371" s="1" t="str">
        <f t="shared" si="546"/>
        <v>NP</v>
      </c>
      <c r="BE371" s="1" t="str">
        <f t="shared" si="547"/>
        <v>NO</v>
      </c>
      <c r="BF371" s="1" t="str">
        <f t="shared" si="548"/>
        <v>NO</v>
      </c>
      <c r="BG371" s="1" t="str">
        <f t="shared" si="549"/>
        <v>NO</v>
      </c>
      <c r="BH371" s="1" t="str">
        <f t="shared" si="608"/>
        <v>YES</v>
      </c>
      <c r="BJ371" s="12">
        <v>19</v>
      </c>
      <c r="BK371" s="1" t="str">
        <f t="shared" si="551"/>
        <v>NA</v>
      </c>
      <c r="BL371" s="1" t="str">
        <f t="shared" si="552"/>
        <v>NP</v>
      </c>
      <c r="BM371" s="1" t="str">
        <f t="shared" si="553"/>
        <v>NP</v>
      </c>
      <c r="BN371" s="1" t="str">
        <f t="shared" si="554"/>
        <v>NO</v>
      </c>
      <c r="BO371" s="1" t="str">
        <f t="shared" si="555"/>
        <v>NO</v>
      </c>
      <c r="BP371" s="1" t="str">
        <f t="shared" si="556"/>
        <v>NO</v>
      </c>
      <c r="BQ371" s="1" t="str">
        <f t="shared" si="557"/>
        <v>YES</v>
      </c>
      <c r="BS371" s="1" t="str">
        <f t="shared" si="558"/>
        <v>TN</v>
      </c>
      <c r="BT371" s="1" t="str">
        <f t="shared" si="559"/>
        <v>TP</v>
      </c>
      <c r="BU371" s="1" t="str">
        <f t="shared" si="560"/>
        <v>TP</v>
      </c>
      <c r="BV371" s="1" t="str">
        <f t="shared" si="561"/>
        <v>NO</v>
      </c>
      <c r="BW371" s="1" t="str">
        <f t="shared" si="562"/>
        <v>YES</v>
      </c>
      <c r="BX371" s="1" t="str">
        <f t="shared" si="563"/>
        <v>YES</v>
      </c>
      <c r="BY371" s="244" t="str">
        <f t="shared" si="564"/>
        <v>YES</v>
      </c>
      <c r="BZ371" s="244" t="str">
        <f t="shared" si="565"/>
        <v>NO</v>
      </c>
      <c r="CA371" s="244" t="str">
        <f t="shared" si="566"/>
        <v>NO</v>
      </c>
      <c r="CB371" s="244" t="str">
        <f t="shared" si="567"/>
        <v>NO</v>
      </c>
      <c r="CC371" s="244" t="str">
        <f t="shared" si="568"/>
        <v>NO</v>
      </c>
      <c r="CD371" s="244" t="str">
        <f t="shared" si="530"/>
        <v>NO</v>
      </c>
      <c r="CE371" s="1" t="str">
        <f t="shared" si="531"/>
        <v>NO</v>
      </c>
      <c r="CF371" s="1" t="str">
        <f t="shared" si="532"/>
        <v>NO</v>
      </c>
      <c r="CG371" s="1" t="str">
        <f t="shared" si="533"/>
        <v>NO</v>
      </c>
      <c r="CH371" s="1" t="str">
        <f t="shared" si="534"/>
        <v>NO</v>
      </c>
      <c r="CI371" s="244" t="str">
        <f t="shared" si="569"/>
        <v>NO</v>
      </c>
      <c r="CJ371" s="244" t="str">
        <f t="shared" si="570"/>
        <v>NO</v>
      </c>
      <c r="CK371" s="244" t="str">
        <f t="shared" si="571"/>
        <v>NO</v>
      </c>
      <c r="CL371" s="244" t="str">
        <f t="shared" si="572"/>
        <v>NO</v>
      </c>
      <c r="CM371" s="244" t="str">
        <f t="shared" si="573"/>
        <v>NO</v>
      </c>
      <c r="CN371" s="244" t="str">
        <f t="shared" si="574"/>
        <v>NO</v>
      </c>
      <c r="CO371" s="244" t="str">
        <f t="shared" si="575"/>
        <v>NO</v>
      </c>
      <c r="CP371" s="244" t="str">
        <f t="shared" si="576"/>
        <v>NO</v>
      </c>
      <c r="CQ371" s="244" t="str">
        <f t="shared" si="577"/>
        <v>NO</v>
      </c>
      <c r="CR371" s="244" t="str">
        <f t="shared" si="578"/>
        <v>NO</v>
      </c>
    </row>
    <row r="372" spans="1:96">
      <c r="A372" s="64"/>
      <c r="B372" s="15"/>
      <c r="C372" s="15"/>
      <c r="D372" s="15"/>
      <c r="E372" s="15"/>
      <c r="F372" s="15"/>
      <c r="G372" s="15"/>
      <c r="H372" s="65"/>
      <c r="I372" s="52" t="s">
        <v>17</v>
      </c>
      <c r="J372" s="54">
        <v>0.85720615986424198</v>
      </c>
      <c r="K372" s="54">
        <v>0.138797419539649</v>
      </c>
      <c r="L372" s="54">
        <v>3.99642059610727E-3</v>
      </c>
      <c r="M372" s="54">
        <v>0.42292260762849099</v>
      </c>
      <c r="N372" s="54">
        <v>0.16495657254634699</v>
      </c>
      <c r="O372" s="54">
        <v>0.41212081982516102</v>
      </c>
      <c r="P372" s="54">
        <v>0.43776535528278798</v>
      </c>
      <c r="Q372" s="54">
        <v>0.28002465082415601</v>
      </c>
      <c r="R372" s="54">
        <v>0.28220999389305501</v>
      </c>
      <c r="S372" s="54">
        <v>0.34405154465985999</v>
      </c>
      <c r="T372" s="54">
        <v>0.53674828848192302</v>
      </c>
      <c r="U372" s="54">
        <v>0.11920016685821599</v>
      </c>
      <c r="V372" s="54">
        <v>0.60605428918424498</v>
      </c>
      <c r="W372" s="54">
        <v>6.7389258424602805E-2</v>
      </c>
      <c r="X372" s="54">
        <v>0.326556452391151</v>
      </c>
      <c r="Y372" s="54">
        <v>8.1160143489426295E-2</v>
      </c>
      <c r="Z372" s="54">
        <v>0.90330425769725298</v>
      </c>
      <c r="AA372" s="54">
        <v>1.5535598813319699E-2</v>
      </c>
      <c r="AB372" s="54">
        <v>0.34569363783523399</v>
      </c>
      <c r="AC372" s="54">
        <v>0.47558879221018502</v>
      </c>
      <c r="AD372" s="54">
        <v>0.17871756995457999</v>
      </c>
      <c r="AE372" s="54">
        <v>0.77337018591634599</v>
      </c>
      <c r="AF372" s="54">
        <v>0.16186587607341199</v>
      </c>
      <c r="AG372" s="317">
        <v>6.4763938010240996E-2</v>
      </c>
      <c r="AH372" s="220">
        <v>2.1629999999999998</v>
      </c>
      <c r="AI372" s="220">
        <v>3.552</v>
      </c>
      <c r="AJ372" s="221">
        <v>6.66</v>
      </c>
      <c r="AK372" s="210">
        <v>2.1629999999999998</v>
      </c>
      <c r="AL372" s="210">
        <v>3.6880000000000002</v>
      </c>
      <c r="AM372" s="210">
        <v>6.798</v>
      </c>
      <c r="AN372" s="203"/>
      <c r="AO372" s="203"/>
      <c r="AP372" s="203"/>
      <c r="AQ372" s="203"/>
      <c r="AR372" s="203">
        <f t="shared" si="599"/>
        <v>2.0614909136719999</v>
      </c>
      <c r="AS372" s="203">
        <f t="shared" si="600"/>
        <v>2.5196000000000001</v>
      </c>
      <c r="AT372" s="203">
        <f t="shared" si="601"/>
        <v>3.0795111055119997</v>
      </c>
      <c r="AU372" s="203">
        <f t="shared" si="602"/>
        <v>3.2548090981419997</v>
      </c>
      <c r="AV372" s="203">
        <f t="shared" si="603"/>
        <v>3.9781</v>
      </c>
      <c r="AW372" s="203">
        <f t="shared" si="604"/>
        <v>4.8621222133819995</v>
      </c>
      <c r="AX372" s="203">
        <f t="shared" si="605"/>
        <v>5.8365818311520004</v>
      </c>
      <c r="AY372" s="203">
        <f t="shared" si="606"/>
        <v>7.1336000000000004</v>
      </c>
      <c r="AZ372" s="203">
        <f t="shared" si="607"/>
        <v>8.7188444285919999</v>
      </c>
      <c r="BB372" s="1" t="str">
        <f t="shared" si="544"/>
        <v>NP</v>
      </c>
      <c r="BC372" s="1" t="str">
        <f t="shared" si="545"/>
        <v>NP</v>
      </c>
      <c r="BD372" s="1" t="str">
        <f t="shared" si="546"/>
        <v>NP</v>
      </c>
      <c r="BE372" s="1" t="str">
        <f t="shared" si="547"/>
        <v>NO</v>
      </c>
      <c r="BF372" s="1" t="str">
        <f t="shared" si="548"/>
        <v>NO</v>
      </c>
      <c r="BG372" s="1" t="str">
        <f t="shared" si="549"/>
        <v>NO</v>
      </c>
      <c r="BH372" s="1" t="str">
        <f t="shared" si="608"/>
        <v>YES</v>
      </c>
      <c r="BJ372" s="12">
        <v>16</v>
      </c>
      <c r="BK372" s="1" t="str">
        <f t="shared" si="551"/>
        <v>NP</v>
      </c>
      <c r="BL372" s="1" t="str">
        <f t="shared" si="552"/>
        <v>NP</v>
      </c>
      <c r="BM372" s="1" t="str">
        <f t="shared" si="553"/>
        <v>NP</v>
      </c>
      <c r="BN372" s="1" t="str">
        <f t="shared" si="554"/>
        <v>NO</v>
      </c>
      <c r="BO372" s="1" t="str">
        <f t="shared" si="555"/>
        <v>NO</v>
      </c>
      <c r="BP372" s="1" t="str">
        <f t="shared" si="556"/>
        <v>NO</v>
      </c>
      <c r="BQ372" s="1" t="str">
        <f t="shared" si="557"/>
        <v>YES</v>
      </c>
      <c r="BS372" s="1" t="str">
        <f t="shared" si="558"/>
        <v>TP</v>
      </c>
      <c r="BT372" s="1" t="str">
        <f t="shared" si="559"/>
        <v>TP</v>
      </c>
      <c r="BU372" s="1" t="str">
        <f t="shared" si="560"/>
        <v>TP</v>
      </c>
      <c r="BV372" s="1" t="str">
        <f t="shared" si="561"/>
        <v>YES</v>
      </c>
      <c r="BW372" s="1" t="str">
        <f t="shared" si="562"/>
        <v>YES</v>
      </c>
      <c r="BX372" s="1" t="str">
        <f t="shared" si="563"/>
        <v>YES</v>
      </c>
      <c r="BY372" s="244" t="str">
        <f t="shared" si="564"/>
        <v>YES</v>
      </c>
      <c r="BZ372" s="244" t="str">
        <f t="shared" si="565"/>
        <v>NO</v>
      </c>
      <c r="CA372" s="244" t="str">
        <f t="shared" si="566"/>
        <v>NO</v>
      </c>
      <c r="CB372" s="244" t="str">
        <f t="shared" si="567"/>
        <v>NO</v>
      </c>
      <c r="CC372" s="244" t="str">
        <f t="shared" si="568"/>
        <v>NO</v>
      </c>
      <c r="CD372" s="244" t="str">
        <f t="shared" si="530"/>
        <v>NO</v>
      </c>
      <c r="CE372" s="1" t="str">
        <f t="shared" si="531"/>
        <v>NO</v>
      </c>
      <c r="CF372" s="1" t="str">
        <f t="shared" si="532"/>
        <v>NO</v>
      </c>
      <c r="CG372" s="1" t="str">
        <f t="shared" si="533"/>
        <v>NO</v>
      </c>
      <c r="CH372" s="1" t="str">
        <f t="shared" si="534"/>
        <v>NO</v>
      </c>
      <c r="CI372" s="244" t="str">
        <f t="shared" si="569"/>
        <v>NO</v>
      </c>
      <c r="CJ372" s="244" t="str">
        <f t="shared" si="570"/>
        <v>NO</v>
      </c>
      <c r="CK372" s="244" t="str">
        <f t="shared" si="571"/>
        <v>NO</v>
      </c>
      <c r="CL372" s="244" t="str">
        <f t="shared" si="572"/>
        <v>NO</v>
      </c>
      <c r="CM372" s="244" t="str">
        <f t="shared" si="573"/>
        <v>NO</v>
      </c>
      <c r="CN372" s="244" t="str">
        <f t="shared" si="574"/>
        <v>NO</v>
      </c>
      <c r="CO372" s="244" t="str">
        <f t="shared" si="575"/>
        <v>NO</v>
      </c>
      <c r="CP372" s="244" t="str">
        <f t="shared" si="576"/>
        <v>NO</v>
      </c>
      <c r="CQ372" s="244" t="str">
        <f t="shared" si="577"/>
        <v>NO</v>
      </c>
      <c r="CR372" s="244" t="str">
        <f t="shared" si="578"/>
        <v>NO</v>
      </c>
    </row>
    <row r="373" spans="1:96">
      <c r="A373" s="64"/>
      <c r="B373" s="15"/>
      <c r="C373" s="15"/>
      <c r="D373" s="15"/>
      <c r="E373" s="15"/>
      <c r="F373" s="15"/>
      <c r="G373" s="15"/>
      <c r="H373" s="65"/>
      <c r="I373" s="52" t="s">
        <v>18</v>
      </c>
      <c r="J373" s="54">
        <v>0.59778565948219597</v>
      </c>
      <c r="K373" s="54">
        <v>0.31679429780575702</v>
      </c>
      <c r="L373" s="54">
        <v>8.5420042712045105E-2</v>
      </c>
      <c r="M373" s="54">
        <v>0.85786234992392196</v>
      </c>
      <c r="N373" s="54">
        <v>3.6683280053728798E-2</v>
      </c>
      <c r="O373" s="54">
        <v>0.105454370022348</v>
      </c>
      <c r="P373" s="54">
        <v>0.75823534667539705</v>
      </c>
      <c r="Q373" s="54">
        <v>1.39413058874731E-2</v>
      </c>
      <c r="R373" s="54">
        <v>0.22782334743712801</v>
      </c>
      <c r="S373" s="54">
        <v>3.9010160446582003E-2</v>
      </c>
      <c r="T373" s="54">
        <v>0.75426274715044095</v>
      </c>
      <c r="U373" s="54">
        <v>0.20672709240297599</v>
      </c>
      <c r="V373" s="54">
        <v>9.7814820818733703E-2</v>
      </c>
      <c r="W373" s="54">
        <v>0.249664902323631</v>
      </c>
      <c r="X373" s="54">
        <v>0.65252027685763503</v>
      </c>
      <c r="Y373" s="54">
        <v>0.648728501378105</v>
      </c>
      <c r="Z373" s="54">
        <v>0.30300245269992698</v>
      </c>
      <c r="AA373" s="54">
        <v>4.8269045921967103E-2</v>
      </c>
      <c r="AB373" s="54">
        <v>0.16079952012069301</v>
      </c>
      <c r="AC373" s="54">
        <v>0.385708372743996</v>
      </c>
      <c r="AD373" s="54">
        <v>0.45349210713530902</v>
      </c>
      <c r="AE373" s="54">
        <v>0.76638932940044602</v>
      </c>
      <c r="AF373" s="54">
        <v>7.1249754764863699E-2</v>
      </c>
      <c r="AG373" s="317">
        <v>0.16236091583469001</v>
      </c>
      <c r="AH373" s="220">
        <v>2.1349999999999998</v>
      </c>
      <c r="AI373" s="220">
        <v>4.0640000000000001</v>
      </c>
      <c r="AJ373" s="221">
        <v>6.9969999999999999</v>
      </c>
      <c r="AK373" s="210">
        <v>2.1240000000000001</v>
      </c>
      <c r="AL373" s="210">
        <v>4.1769999999999996</v>
      </c>
      <c r="AM373" s="210">
        <v>6.9790000000000001</v>
      </c>
      <c r="AN373" s="203"/>
      <c r="AO373" s="203"/>
      <c r="AP373" s="203"/>
      <c r="AQ373" s="203"/>
      <c r="AR373" s="203">
        <f t="shared" si="599"/>
        <v>2.0614909136719999</v>
      </c>
      <c r="AS373" s="203">
        <f t="shared" si="600"/>
        <v>2.5196000000000001</v>
      </c>
      <c r="AT373" s="203">
        <f t="shared" si="601"/>
        <v>3.0795111055119997</v>
      </c>
      <c r="AU373" s="203">
        <f t="shared" si="602"/>
        <v>3.2548090981419997</v>
      </c>
      <c r="AV373" s="203">
        <f t="shared" si="603"/>
        <v>3.9781</v>
      </c>
      <c r="AW373" s="203">
        <f t="shared" si="604"/>
        <v>4.8621222133819995</v>
      </c>
      <c r="AX373" s="203">
        <f t="shared" si="605"/>
        <v>5.8365818311520004</v>
      </c>
      <c r="AY373" s="203">
        <f t="shared" si="606"/>
        <v>7.1336000000000004</v>
      </c>
      <c r="AZ373" s="203">
        <f t="shared" si="607"/>
        <v>8.7188444285919999</v>
      </c>
      <c r="BB373" s="1" t="str">
        <f t="shared" si="544"/>
        <v>NP</v>
      </c>
      <c r="BC373" s="1" t="str">
        <f t="shared" si="545"/>
        <v>NA</v>
      </c>
      <c r="BD373" s="1" t="str">
        <f t="shared" si="546"/>
        <v>NP</v>
      </c>
      <c r="BE373" s="1" t="str">
        <f t="shared" si="547"/>
        <v>NO</v>
      </c>
      <c r="BF373" s="1" t="str">
        <f t="shared" si="548"/>
        <v>NO</v>
      </c>
      <c r="BG373" s="1" t="str">
        <f t="shared" si="549"/>
        <v>NO</v>
      </c>
      <c r="BH373" s="1" t="str">
        <f t="shared" si="608"/>
        <v>YES</v>
      </c>
      <c r="BJ373" s="12">
        <v>111</v>
      </c>
      <c r="BK373" s="1" t="str">
        <f t="shared" si="551"/>
        <v>NP</v>
      </c>
      <c r="BL373" s="1" t="str">
        <f t="shared" si="552"/>
        <v>NA</v>
      </c>
      <c r="BM373" s="1" t="str">
        <f t="shared" si="553"/>
        <v>NP</v>
      </c>
      <c r="BN373" s="1" t="str">
        <f t="shared" si="554"/>
        <v>NO</v>
      </c>
      <c r="BO373" s="1" t="str">
        <f t="shared" si="555"/>
        <v>NO</v>
      </c>
      <c r="BP373" s="1" t="str">
        <f t="shared" si="556"/>
        <v>NO</v>
      </c>
      <c r="BQ373" s="1" t="str">
        <f t="shared" si="557"/>
        <v>YES</v>
      </c>
      <c r="BS373" s="1" t="str">
        <f t="shared" si="558"/>
        <v>TP</v>
      </c>
      <c r="BT373" s="1" t="str">
        <f t="shared" si="559"/>
        <v>TN</v>
      </c>
      <c r="BU373" s="1" t="str">
        <f t="shared" si="560"/>
        <v>TP</v>
      </c>
      <c r="BV373" s="1" t="str">
        <f t="shared" si="561"/>
        <v>NO</v>
      </c>
      <c r="BW373" s="1" t="str">
        <f t="shared" si="562"/>
        <v>YES</v>
      </c>
      <c r="BX373" s="1" t="str">
        <f t="shared" si="563"/>
        <v>YES</v>
      </c>
      <c r="BY373" s="244" t="str">
        <f t="shared" si="564"/>
        <v>YES</v>
      </c>
      <c r="BZ373" s="244" t="str">
        <f t="shared" si="565"/>
        <v>NO</v>
      </c>
      <c r="CA373" s="244" t="str">
        <f t="shared" si="566"/>
        <v>NO</v>
      </c>
      <c r="CB373" s="244" t="str">
        <f t="shared" si="567"/>
        <v>NO</v>
      </c>
      <c r="CC373" s="244" t="str">
        <f t="shared" si="568"/>
        <v>NO</v>
      </c>
      <c r="CD373" s="244" t="str">
        <f t="shared" si="530"/>
        <v>NO</v>
      </c>
      <c r="CE373" s="1" t="str">
        <f t="shared" si="531"/>
        <v>NO</v>
      </c>
      <c r="CF373" s="1" t="str">
        <f t="shared" si="532"/>
        <v>NO</v>
      </c>
      <c r="CG373" s="1" t="str">
        <f t="shared" si="533"/>
        <v>NO</v>
      </c>
      <c r="CH373" s="1" t="str">
        <f t="shared" si="534"/>
        <v>NO</v>
      </c>
      <c r="CI373" s="244" t="str">
        <f t="shared" si="569"/>
        <v>NO</v>
      </c>
      <c r="CJ373" s="244" t="str">
        <f t="shared" si="570"/>
        <v>NO</v>
      </c>
      <c r="CK373" s="244" t="str">
        <f t="shared" si="571"/>
        <v>NO</v>
      </c>
      <c r="CL373" s="244" t="str">
        <f t="shared" si="572"/>
        <v>NO</v>
      </c>
      <c r="CM373" s="244" t="str">
        <f t="shared" si="573"/>
        <v>NO</v>
      </c>
      <c r="CN373" s="244" t="str">
        <f t="shared" si="574"/>
        <v>NO</v>
      </c>
      <c r="CO373" s="244" t="str">
        <f t="shared" si="575"/>
        <v>NO</v>
      </c>
      <c r="CP373" s="244" t="str">
        <f t="shared" si="576"/>
        <v>NO</v>
      </c>
      <c r="CQ373" s="244" t="str">
        <f t="shared" si="577"/>
        <v>NO</v>
      </c>
      <c r="CR373" s="244" t="str">
        <f t="shared" si="578"/>
        <v>NO</v>
      </c>
    </row>
    <row r="374" spans="1:96">
      <c r="A374" s="64"/>
      <c r="B374" s="15"/>
      <c r="C374" s="15"/>
      <c r="D374" s="15"/>
      <c r="E374" s="15"/>
      <c r="F374" s="15"/>
      <c r="G374" s="15"/>
      <c r="H374" s="65"/>
      <c r="I374" s="52" t="s">
        <v>19</v>
      </c>
      <c r="J374" s="54">
        <v>0.87181753088651504</v>
      </c>
      <c r="K374" s="54">
        <v>0.11150339665881</v>
      </c>
      <c r="L374" s="54">
        <v>1.66790724546741E-2</v>
      </c>
      <c r="M374" s="54">
        <v>0.50599005795950402</v>
      </c>
      <c r="N374" s="54">
        <v>0.149681579348722</v>
      </c>
      <c r="O374" s="54">
        <v>0.34432836269177203</v>
      </c>
      <c r="P374" s="54">
        <v>0.17978937392150099</v>
      </c>
      <c r="Q374" s="54">
        <v>0.27583972847969102</v>
      </c>
      <c r="R374" s="54">
        <v>0.54437089759880597</v>
      </c>
      <c r="S374" s="54">
        <v>0.80472515773282205</v>
      </c>
      <c r="T374" s="54">
        <v>6.01314459563329E-2</v>
      </c>
      <c r="U374" s="54">
        <v>0.13514339631084499</v>
      </c>
      <c r="V374" s="54">
        <v>0.43411807386169299</v>
      </c>
      <c r="W374" s="54">
        <v>0.47322003524193201</v>
      </c>
      <c r="X374" s="54">
        <v>9.2661890896373805E-2</v>
      </c>
      <c r="Y374" s="54">
        <v>0.71453489111574697</v>
      </c>
      <c r="Z374" s="54">
        <v>0.207096961662072</v>
      </c>
      <c r="AA374" s="54">
        <v>7.8368147222179996E-2</v>
      </c>
      <c r="AB374" s="54">
        <v>0.52040727786440799</v>
      </c>
      <c r="AC374" s="54">
        <v>0.43481399955024502</v>
      </c>
      <c r="AD374" s="54">
        <v>4.4778722585346098E-2</v>
      </c>
      <c r="AE374" s="54">
        <v>0.73341383413508199</v>
      </c>
      <c r="AF374" s="54">
        <v>0.170142289881934</v>
      </c>
      <c r="AG374" s="317">
        <v>9.6443875982982805E-2</v>
      </c>
      <c r="AH374" s="220">
        <v>2.3540000000000001</v>
      </c>
      <c r="AI374" s="220">
        <v>3.5979999999999999</v>
      </c>
      <c r="AJ374" s="221">
        <v>6.5410000000000004</v>
      </c>
      <c r="AK374" s="210">
        <v>2.3650000000000002</v>
      </c>
      <c r="AL374" s="210">
        <v>3.5640000000000001</v>
      </c>
      <c r="AM374" s="210">
        <v>6.5839999999999996</v>
      </c>
      <c r="AN374" s="203"/>
      <c r="AO374" s="203"/>
      <c r="AP374" s="203"/>
      <c r="AQ374" s="203"/>
      <c r="AR374" s="203">
        <f t="shared" si="599"/>
        <v>2.0614909136719999</v>
      </c>
      <c r="AS374" s="203">
        <f t="shared" si="600"/>
        <v>2.5196000000000001</v>
      </c>
      <c r="AT374" s="203">
        <f t="shared" si="601"/>
        <v>3.0795111055119997</v>
      </c>
      <c r="AU374" s="203">
        <f t="shared" si="602"/>
        <v>3.2548090981419997</v>
      </c>
      <c r="AV374" s="203">
        <f t="shared" si="603"/>
        <v>3.9781</v>
      </c>
      <c r="AW374" s="203">
        <f t="shared" si="604"/>
        <v>4.8621222133819995</v>
      </c>
      <c r="AX374" s="203">
        <f t="shared" si="605"/>
        <v>5.8365818311520004</v>
      </c>
      <c r="AY374" s="203">
        <f t="shared" si="606"/>
        <v>7.1336000000000004</v>
      </c>
      <c r="AZ374" s="203">
        <f t="shared" si="607"/>
        <v>8.7188444285919999</v>
      </c>
      <c r="BB374" s="1" t="str">
        <f t="shared" si="544"/>
        <v>NP</v>
      </c>
      <c r="BC374" s="1" t="str">
        <f t="shared" si="545"/>
        <v>NP</v>
      </c>
      <c r="BD374" s="1" t="str">
        <f t="shared" si="546"/>
        <v>NP</v>
      </c>
      <c r="BE374" s="1" t="str">
        <f t="shared" si="547"/>
        <v>NO</v>
      </c>
      <c r="BF374" s="1" t="str">
        <f t="shared" si="548"/>
        <v>NO</v>
      </c>
      <c r="BG374" s="1" t="str">
        <f t="shared" si="549"/>
        <v>NO</v>
      </c>
      <c r="BH374" s="1" t="str">
        <f t="shared" si="608"/>
        <v>YES</v>
      </c>
      <c r="BJ374" s="12">
        <v>17</v>
      </c>
      <c r="BK374" s="1" t="str">
        <f t="shared" si="551"/>
        <v>NP</v>
      </c>
      <c r="BL374" s="1" t="str">
        <f t="shared" si="552"/>
        <v>NP</v>
      </c>
      <c r="BM374" s="1" t="str">
        <f t="shared" si="553"/>
        <v>NP</v>
      </c>
      <c r="BN374" s="1" t="str">
        <f t="shared" si="554"/>
        <v>NO</v>
      </c>
      <c r="BO374" s="1" t="str">
        <f t="shared" si="555"/>
        <v>NO</v>
      </c>
      <c r="BP374" s="1" t="str">
        <f t="shared" si="556"/>
        <v>NO</v>
      </c>
      <c r="BQ374" s="1" t="str">
        <f t="shared" si="557"/>
        <v>YES</v>
      </c>
      <c r="BS374" s="1" t="str">
        <f t="shared" si="558"/>
        <v>TP</v>
      </c>
      <c r="BT374" s="1" t="str">
        <f t="shared" si="559"/>
        <v>TP</v>
      </c>
      <c r="BU374" s="1" t="str">
        <f t="shared" si="560"/>
        <v>TP</v>
      </c>
      <c r="BV374" s="1" t="str">
        <f t="shared" si="561"/>
        <v>YES</v>
      </c>
      <c r="BW374" s="1" t="str">
        <f t="shared" si="562"/>
        <v>YES</v>
      </c>
      <c r="BX374" s="1" t="str">
        <f t="shared" si="563"/>
        <v>YES</v>
      </c>
      <c r="BY374" s="244" t="str">
        <f t="shared" si="564"/>
        <v>YES</v>
      </c>
      <c r="BZ374" s="244" t="str">
        <f t="shared" si="565"/>
        <v>NO</v>
      </c>
      <c r="CA374" s="244" t="str">
        <f t="shared" si="566"/>
        <v>NO</v>
      </c>
      <c r="CB374" s="244" t="str">
        <f t="shared" si="567"/>
        <v>NO</v>
      </c>
      <c r="CC374" s="244" t="str">
        <f t="shared" si="568"/>
        <v>NO</v>
      </c>
      <c r="CD374" s="244" t="str">
        <f t="shared" si="530"/>
        <v>NO</v>
      </c>
      <c r="CE374" s="1" t="str">
        <f t="shared" si="531"/>
        <v>NO</v>
      </c>
      <c r="CF374" s="1" t="str">
        <f t="shared" si="532"/>
        <v>NO</v>
      </c>
      <c r="CG374" s="1" t="str">
        <f t="shared" si="533"/>
        <v>NO</v>
      </c>
      <c r="CH374" s="1" t="str">
        <f t="shared" si="534"/>
        <v>NO</v>
      </c>
      <c r="CI374" s="244" t="str">
        <f t="shared" si="569"/>
        <v>NO</v>
      </c>
      <c r="CJ374" s="244" t="str">
        <f t="shared" si="570"/>
        <v>NO</v>
      </c>
      <c r="CK374" s="244" t="str">
        <f t="shared" si="571"/>
        <v>NO</v>
      </c>
      <c r="CL374" s="244" t="str">
        <f t="shared" si="572"/>
        <v>NO</v>
      </c>
      <c r="CM374" s="244" t="str">
        <f t="shared" si="573"/>
        <v>NO</v>
      </c>
      <c r="CN374" s="244" t="str">
        <f t="shared" si="574"/>
        <v>NO</v>
      </c>
      <c r="CO374" s="244" t="str">
        <f t="shared" si="575"/>
        <v>NO</v>
      </c>
      <c r="CP374" s="244" t="str">
        <f t="shared" si="576"/>
        <v>NO</v>
      </c>
      <c r="CQ374" s="244" t="str">
        <f t="shared" si="577"/>
        <v>NO</v>
      </c>
      <c r="CR374" s="244" t="str">
        <f t="shared" si="578"/>
        <v>NO</v>
      </c>
    </row>
    <row r="375" spans="1:96">
      <c r="A375" s="64"/>
      <c r="B375" s="15"/>
      <c r="C375" s="15"/>
      <c r="D375" s="15"/>
      <c r="E375" s="15"/>
      <c r="F375" s="15"/>
      <c r="G375" s="15"/>
      <c r="H375" s="65"/>
      <c r="I375" s="52" t="s">
        <v>42</v>
      </c>
      <c r="J375" s="54">
        <v>0.89925679734449604</v>
      </c>
      <c r="K375" s="54">
        <v>5.0527984605342899E-2</v>
      </c>
      <c r="L375" s="54">
        <v>5.0215218050160201E-2</v>
      </c>
      <c r="M375" s="54">
        <v>0.97774394080645199</v>
      </c>
      <c r="N375" s="54">
        <v>1.7659766666318601E-2</v>
      </c>
      <c r="O375" s="54">
        <v>4.5962925272291502E-3</v>
      </c>
      <c r="P375" s="54">
        <v>0.52061841182120205</v>
      </c>
      <c r="Q375" s="54">
        <v>0.45914190305126701</v>
      </c>
      <c r="R375" s="54">
        <v>2.0239685127530199E-2</v>
      </c>
      <c r="S375" s="54">
        <v>0.98830901582152997</v>
      </c>
      <c r="T375" s="54">
        <v>5.3659209438782201E-3</v>
      </c>
      <c r="U375" s="54">
        <v>6.3250632345913599E-3</v>
      </c>
      <c r="V375" s="54">
        <v>0.563565455941889</v>
      </c>
      <c r="W375" s="54">
        <v>0.12653861136221101</v>
      </c>
      <c r="X375" s="54">
        <v>0.30989593269589899</v>
      </c>
      <c r="Y375" s="54">
        <v>0.455698480514239</v>
      </c>
      <c r="Z375" s="54">
        <v>0.44524759728702501</v>
      </c>
      <c r="AA375" s="54">
        <v>9.9053922198735198E-2</v>
      </c>
      <c r="AB375" s="54">
        <v>0.39231978298903297</v>
      </c>
      <c r="AC375" s="54">
        <v>0.435398101361547</v>
      </c>
      <c r="AD375" s="54">
        <v>0.172282115649419</v>
      </c>
      <c r="AE375" s="54">
        <v>0.30219834515803801</v>
      </c>
      <c r="AF375" s="54">
        <v>0.51988305840669502</v>
      </c>
      <c r="AG375" s="317">
        <v>0.177918596435266</v>
      </c>
      <c r="AH375" s="220">
        <v>2.12</v>
      </c>
      <c r="AI375" s="220">
        <v>3.9220000000000002</v>
      </c>
      <c r="AJ375" s="221">
        <v>7.0270000000000001</v>
      </c>
      <c r="AK375" s="210">
        <v>2.0289999999999999</v>
      </c>
      <c r="AL375" s="210">
        <v>3.9510000000000001</v>
      </c>
      <c r="AM375" s="210">
        <v>7.0490000000000004</v>
      </c>
      <c r="AN375" s="203"/>
      <c r="AO375" s="203"/>
      <c r="AP375" s="203"/>
      <c r="AQ375" s="203"/>
      <c r="AR375" s="203">
        <f t="shared" si="599"/>
        <v>2.0614909136719999</v>
      </c>
      <c r="AS375" s="203">
        <f t="shared" si="600"/>
        <v>2.5196000000000001</v>
      </c>
      <c r="AT375" s="203">
        <f t="shared" si="601"/>
        <v>3.0795111055119997</v>
      </c>
      <c r="AU375" s="203">
        <f t="shared" si="602"/>
        <v>3.2548090981419997</v>
      </c>
      <c r="AV375" s="203">
        <f t="shared" si="603"/>
        <v>3.9781</v>
      </c>
      <c r="AW375" s="203">
        <f t="shared" si="604"/>
        <v>4.8621222133819995</v>
      </c>
      <c r="AX375" s="203">
        <f t="shared" si="605"/>
        <v>5.8365818311520004</v>
      </c>
      <c r="AY375" s="203">
        <f t="shared" si="606"/>
        <v>7.1336000000000004</v>
      </c>
      <c r="AZ375" s="203">
        <f t="shared" si="607"/>
        <v>8.7188444285919999</v>
      </c>
      <c r="BB375" s="1" t="str">
        <f t="shared" si="544"/>
        <v>NP</v>
      </c>
      <c r="BC375" s="1" t="str">
        <f t="shared" si="545"/>
        <v>NP</v>
      </c>
      <c r="BD375" s="1" t="str">
        <f t="shared" si="546"/>
        <v>NP</v>
      </c>
      <c r="BE375" s="1" t="str">
        <f t="shared" si="547"/>
        <v>NO</v>
      </c>
      <c r="BF375" s="1" t="str">
        <f t="shared" si="548"/>
        <v>NO</v>
      </c>
      <c r="BG375" s="1" t="str">
        <f t="shared" si="549"/>
        <v>NO</v>
      </c>
      <c r="BH375" s="1" t="str">
        <f t="shared" si="608"/>
        <v>YES</v>
      </c>
      <c r="BJ375" s="12">
        <v>37</v>
      </c>
      <c r="BK375" s="1" t="str">
        <f t="shared" si="551"/>
        <v>A</v>
      </c>
      <c r="BL375" s="1" t="str">
        <f t="shared" si="552"/>
        <v>NP</v>
      </c>
      <c r="BM375" s="1" t="str">
        <f t="shared" si="553"/>
        <v>NP</v>
      </c>
      <c r="BN375" s="1" t="str">
        <f t="shared" si="554"/>
        <v>NO</v>
      </c>
      <c r="BO375" s="1" t="str">
        <f t="shared" si="555"/>
        <v>NO</v>
      </c>
      <c r="BP375" s="1" t="str">
        <f t="shared" si="556"/>
        <v>YES</v>
      </c>
      <c r="BQ375" s="1" t="str">
        <f t="shared" si="557"/>
        <v>YES</v>
      </c>
      <c r="BS375" s="1" t="str">
        <f t="shared" si="558"/>
        <v>TP</v>
      </c>
      <c r="BT375" s="1" t="str">
        <f t="shared" si="559"/>
        <v>TP</v>
      </c>
      <c r="BU375" s="1" t="str">
        <f t="shared" si="560"/>
        <v>TP</v>
      </c>
      <c r="BV375" s="1" t="str">
        <f t="shared" si="561"/>
        <v>YES</v>
      </c>
      <c r="BW375" s="1" t="str">
        <f t="shared" si="562"/>
        <v>YES</v>
      </c>
      <c r="BX375" s="1" t="str">
        <f t="shared" si="563"/>
        <v>YES</v>
      </c>
      <c r="BY375" s="244" t="str">
        <f t="shared" si="564"/>
        <v>YES</v>
      </c>
      <c r="BZ375" s="244" t="str">
        <f t="shared" si="565"/>
        <v>NO</v>
      </c>
      <c r="CA375" s="244" t="str">
        <f t="shared" si="566"/>
        <v>NO</v>
      </c>
      <c r="CB375" s="244" t="str">
        <f t="shared" si="567"/>
        <v>NO</v>
      </c>
      <c r="CC375" s="244" t="str">
        <f t="shared" si="568"/>
        <v>NO</v>
      </c>
      <c r="CD375" s="244" t="str">
        <f t="shared" si="530"/>
        <v>NO</v>
      </c>
      <c r="CE375" s="1" t="str">
        <f t="shared" si="531"/>
        <v>NO</v>
      </c>
      <c r="CF375" s="1" t="str">
        <f t="shared" si="532"/>
        <v>NO</v>
      </c>
      <c r="CG375" s="1" t="str">
        <f t="shared" si="533"/>
        <v>NO</v>
      </c>
      <c r="CH375" s="1" t="str">
        <f t="shared" si="534"/>
        <v>NO</v>
      </c>
      <c r="CI375" s="244" t="str">
        <f t="shared" si="569"/>
        <v>NO</v>
      </c>
      <c r="CJ375" s="244" t="str">
        <f t="shared" si="570"/>
        <v>NO</v>
      </c>
      <c r="CK375" s="244" t="str">
        <f t="shared" si="571"/>
        <v>NO</v>
      </c>
      <c r="CL375" s="244" t="str">
        <f t="shared" si="572"/>
        <v>NO</v>
      </c>
      <c r="CM375" s="244" t="str">
        <f t="shared" si="573"/>
        <v>NO</v>
      </c>
      <c r="CN375" s="244" t="str">
        <f t="shared" si="574"/>
        <v>NO</v>
      </c>
      <c r="CO375" s="244" t="str">
        <f t="shared" si="575"/>
        <v>NO</v>
      </c>
      <c r="CP375" s="244" t="str">
        <f t="shared" si="576"/>
        <v>NO</v>
      </c>
      <c r="CQ375" s="244" t="str">
        <f t="shared" si="577"/>
        <v>NO</v>
      </c>
      <c r="CR375" s="244" t="str">
        <f t="shared" si="578"/>
        <v>NO</v>
      </c>
    </row>
    <row r="376" spans="1:96">
      <c r="A376" s="64"/>
      <c r="B376" s="15"/>
      <c r="C376" s="15"/>
      <c r="D376" s="15"/>
      <c r="E376" s="15"/>
      <c r="F376" s="15"/>
      <c r="G376" s="15"/>
      <c r="H376" s="65"/>
      <c r="I376" s="52" t="s">
        <v>43</v>
      </c>
      <c r="J376" s="54">
        <v>0.63288343926919399</v>
      </c>
      <c r="K376" s="54">
        <v>0.21495485431452699</v>
      </c>
      <c r="L376" s="54">
        <v>0.15216170641627699</v>
      </c>
      <c r="M376" s="54">
        <v>0.57476173401425901</v>
      </c>
      <c r="N376" s="54">
        <v>0.18354170560413499</v>
      </c>
      <c r="O376" s="54">
        <v>0.241696560381605</v>
      </c>
      <c r="P376" s="54">
        <v>0.65606326273079796</v>
      </c>
      <c r="Q376" s="54">
        <v>0.26993557916595701</v>
      </c>
      <c r="R376" s="54">
        <v>7.4001158103244993E-2</v>
      </c>
      <c r="S376" s="54">
        <v>9.9727178910469394E-2</v>
      </c>
      <c r="T376" s="54">
        <v>0.366510308958099</v>
      </c>
      <c r="U376" s="54">
        <v>0.533762512131431</v>
      </c>
      <c r="V376" s="54">
        <v>0.45378595225888202</v>
      </c>
      <c r="W376" s="54">
        <v>0.51923224457314099</v>
      </c>
      <c r="X376" s="54">
        <v>2.6981803167976E-2</v>
      </c>
      <c r="Y376" s="54">
        <v>0.93717699986273695</v>
      </c>
      <c r="Z376" s="54">
        <v>4.9141025918910099E-2</v>
      </c>
      <c r="AA376" s="54">
        <v>1.3681974218352299E-2</v>
      </c>
      <c r="AB376" s="54">
        <v>0.117330871676396</v>
      </c>
      <c r="AC376" s="54">
        <v>0.27983820657117497</v>
      </c>
      <c r="AD376" s="54">
        <v>0.60283092175242703</v>
      </c>
      <c r="AE376" s="54">
        <v>0.43090851104405398</v>
      </c>
      <c r="AF376" s="54">
        <v>0.14887618827485599</v>
      </c>
      <c r="AG376" s="317">
        <v>0.42021530068108898</v>
      </c>
      <c r="AH376" s="220">
        <v>2.39</v>
      </c>
      <c r="AI376" s="220">
        <v>3.3849999999999998</v>
      </c>
      <c r="AJ376" s="221">
        <v>7.4530000000000003</v>
      </c>
      <c r="AK376" s="210">
        <v>2.3050000000000002</v>
      </c>
      <c r="AL376" s="210">
        <v>3.4260000000000002</v>
      </c>
      <c r="AM376" s="210">
        <v>7.4539999999999997</v>
      </c>
      <c r="AN376" s="203"/>
      <c r="AO376" s="203"/>
      <c r="AP376" s="203"/>
      <c r="AQ376" s="203"/>
      <c r="AR376" s="203">
        <f t="shared" si="599"/>
        <v>2.0614909136719999</v>
      </c>
      <c r="AS376" s="203">
        <f t="shared" si="600"/>
        <v>2.5196000000000001</v>
      </c>
      <c r="AT376" s="203">
        <f t="shared" si="601"/>
        <v>3.0795111055119997</v>
      </c>
      <c r="AU376" s="203">
        <f t="shared" si="602"/>
        <v>3.2548090981419997</v>
      </c>
      <c r="AV376" s="203">
        <f t="shared" si="603"/>
        <v>3.9781</v>
      </c>
      <c r="AW376" s="203">
        <f t="shared" si="604"/>
        <v>4.8621222133819995</v>
      </c>
      <c r="AX376" s="203">
        <f t="shared" si="605"/>
        <v>5.8365818311520004</v>
      </c>
      <c r="AY376" s="203">
        <f t="shared" si="606"/>
        <v>7.1336000000000004</v>
      </c>
      <c r="AZ376" s="203">
        <f t="shared" si="607"/>
        <v>8.7188444285919999</v>
      </c>
      <c r="BB376" s="1" t="str">
        <f t="shared" si="544"/>
        <v>NP</v>
      </c>
      <c r="BC376" s="1" t="str">
        <f t="shared" si="545"/>
        <v>NP</v>
      </c>
      <c r="BD376" s="1" t="str">
        <f t="shared" si="546"/>
        <v>NA</v>
      </c>
      <c r="BE376" s="1" t="str">
        <f t="shared" si="547"/>
        <v>NO</v>
      </c>
      <c r="BF376" s="1" t="str">
        <f t="shared" si="548"/>
        <v>NO</v>
      </c>
      <c r="BG376" s="1" t="str">
        <f t="shared" si="549"/>
        <v>NO</v>
      </c>
      <c r="BH376" s="1" t="str">
        <f t="shared" si="608"/>
        <v>YES</v>
      </c>
      <c r="BJ376" s="12">
        <v>12</v>
      </c>
      <c r="BK376" s="1" t="str">
        <f t="shared" si="551"/>
        <v>NP</v>
      </c>
      <c r="BL376" s="1" t="str">
        <f t="shared" si="552"/>
        <v>NP</v>
      </c>
      <c r="BM376" s="1" t="str">
        <f t="shared" si="553"/>
        <v>NA</v>
      </c>
      <c r="BN376" s="1" t="str">
        <f t="shared" si="554"/>
        <v>NO</v>
      </c>
      <c r="BO376" s="1" t="str">
        <f t="shared" si="555"/>
        <v>NO</v>
      </c>
      <c r="BP376" s="1" t="str">
        <f t="shared" si="556"/>
        <v>NO</v>
      </c>
      <c r="BQ376" s="1" t="str">
        <f t="shared" si="557"/>
        <v>YES</v>
      </c>
      <c r="BS376" s="1" t="str">
        <f t="shared" si="558"/>
        <v>TP</v>
      </c>
      <c r="BT376" s="1" t="str">
        <f t="shared" si="559"/>
        <v>TP</v>
      </c>
      <c r="BU376" s="1" t="str">
        <f t="shared" si="560"/>
        <v>TN</v>
      </c>
      <c r="BV376" s="1" t="str">
        <f t="shared" si="561"/>
        <v>NO</v>
      </c>
      <c r="BW376" s="1" t="str">
        <f t="shared" si="562"/>
        <v>YES</v>
      </c>
      <c r="BX376" s="1" t="str">
        <f t="shared" si="563"/>
        <v>YES</v>
      </c>
      <c r="BY376" s="244" t="str">
        <f t="shared" si="564"/>
        <v>YES</v>
      </c>
      <c r="BZ376" s="244" t="str">
        <f t="shared" si="565"/>
        <v>NO</v>
      </c>
      <c r="CA376" s="244" t="str">
        <f t="shared" si="566"/>
        <v>NO</v>
      </c>
      <c r="CB376" s="244" t="str">
        <f t="shared" si="567"/>
        <v>NO</v>
      </c>
      <c r="CC376" s="244" t="str">
        <f t="shared" si="568"/>
        <v>NO</v>
      </c>
      <c r="CD376" s="244" t="str">
        <f t="shared" si="530"/>
        <v>NO</v>
      </c>
      <c r="CE376" s="1" t="str">
        <f t="shared" si="531"/>
        <v>NO</v>
      </c>
      <c r="CF376" s="1" t="str">
        <f t="shared" si="532"/>
        <v>NO</v>
      </c>
      <c r="CG376" s="1" t="str">
        <f t="shared" si="533"/>
        <v>NO</v>
      </c>
      <c r="CH376" s="1" t="str">
        <f t="shared" si="534"/>
        <v>NO</v>
      </c>
      <c r="CI376" s="244" t="str">
        <f t="shared" si="569"/>
        <v>NO</v>
      </c>
      <c r="CJ376" s="244" t="str">
        <f t="shared" si="570"/>
        <v>NO</v>
      </c>
      <c r="CK376" s="244" t="str">
        <f t="shared" si="571"/>
        <v>NO</v>
      </c>
      <c r="CL376" s="244" t="str">
        <f t="shared" si="572"/>
        <v>NO</v>
      </c>
      <c r="CM376" s="244" t="str">
        <f t="shared" si="573"/>
        <v>NO</v>
      </c>
      <c r="CN376" s="244" t="str">
        <f t="shared" si="574"/>
        <v>NO</v>
      </c>
      <c r="CO376" s="244" t="str">
        <f t="shared" si="575"/>
        <v>NO</v>
      </c>
      <c r="CP376" s="244" t="str">
        <f t="shared" si="576"/>
        <v>NO</v>
      </c>
      <c r="CQ376" s="244" t="str">
        <f t="shared" si="577"/>
        <v>NO</v>
      </c>
      <c r="CR376" s="244" t="str">
        <f t="shared" si="578"/>
        <v>NO</v>
      </c>
    </row>
    <row r="377" spans="1:96">
      <c r="A377" s="318"/>
      <c r="B377" s="54"/>
      <c r="C377" s="54"/>
      <c r="D377" s="54"/>
      <c r="E377" s="54"/>
      <c r="F377" s="54"/>
      <c r="G377" s="54"/>
      <c r="H377" s="317"/>
      <c r="I377" s="52" t="s">
        <v>45</v>
      </c>
      <c r="J377" s="54">
        <v>0.76768820304311303</v>
      </c>
      <c r="K377" s="54">
        <v>1.2324299155876199E-2</v>
      </c>
      <c r="L377" s="54">
        <v>0.21998749780101001</v>
      </c>
      <c r="M377" s="54">
        <v>0.482092720758664</v>
      </c>
      <c r="N377" s="54">
        <v>4.2561239303753303E-3</v>
      </c>
      <c r="O377" s="54">
        <v>0.51365115531095995</v>
      </c>
      <c r="P377" s="54">
        <v>0.43858464392651603</v>
      </c>
      <c r="Q377" s="54">
        <v>0.16309832054548801</v>
      </c>
      <c r="R377" s="54">
        <v>0.39831703552799502</v>
      </c>
      <c r="S377" s="54">
        <v>0.76042309611064096</v>
      </c>
      <c r="T377" s="54">
        <v>3.6313694939003799E-2</v>
      </c>
      <c r="U377" s="54">
        <v>0.20326320895035499</v>
      </c>
      <c r="V377" s="54">
        <v>0.57301327955338799</v>
      </c>
      <c r="W377" s="54">
        <v>0.34318554477834401</v>
      </c>
      <c r="X377" s="54">
        <v>8.3801175668266795E-2</v>
      </c>
      <c r="Y377" s="54">
        <v>0.889697211731307</v>
      </c>
      <c r="Z377" s="54">
        <v>7.9674083565961798E-2</v>
      </c>
      <c r="AA377" s="54">
        <v>3.0628704702731099E-2</v>
      </c>
      <c r="AB377" s="54">
        <v>0.120399070621478</v>
      </c>
      <c r="AC377" s="54">
        <v>0.56881700299626503</v>
      </c>
      <c r="AD377" s="54">
        <v>0.31078392638225599</v>
      </c>
      <c r="AE377" s="54">
        <v>0.66303311376118501</v>
      </c>
      <c r="AF377" s="54">
        <v>0.107168168585882</v>
      </c>
      <c r="AG377" s="317">
        <v>0.229798717652932</v>
      </c>
      <c r="AH377" s="220">
        <v>2.3719999999999999</v>
      </c>
      <c r="AI377" s="220">
        <v>3.5350000000000001</v>
      </c>
      <c r="AJ377" s="221">
        <v>7.2039999999999997</v>
      </c>
      <c r="AK377" s="210">
        <v>2.4220000000000002</v>
      </c>
      <c r="AL377" s="210">
        <v>3.5659999999999998</v>
      </c>
      <c r="AM377" s="210">
        <v>7.165</v>
      </c>
      <c r="AN377" s="203"/>
      <c r="AO377" s="203"/>
      <c r="AP377" s="203"/>
      <c r="AQ377" s="203"/>
      <c r="AR377" s="203">
        <f t="shared" si="599"/>
        <v>2.0614909136719999</v>
      </c>
      <c r="AS377" s="203">
        <f t="shared" si="600"/>
        <v>2.5196000000000001</v>
      </c>
      <c r="AT377" s="203">
        <f t="shared" si="601"/>
        <v>3.0795111055119997</v>
      </c>
      <c r="AU377" s="203">
        <f t="shared" si="602"/>
        <v>3.2548090981419997</v>
      </c>
      <c r="AV377" s="203">
        <f t="shared" si="603"/>
        <v>3.9781</v>
      </c>
      <c r="AW377" s="203">
        <f t="shared" si="604"/>
        <v>4.8621222133819995</v>
      </c>
      <c r="AX377" s="203">
        <f t="shared" si="605"/>
        <v>5.8365818311520004</v>
      </c>
      <c r="AY377" s="203">
        <f t="shared" si="606"/>
        <v>7.1336000000000004</v>
      </c>
      <c r="AZ377" s="203">
        <f t="shared" si="607"/>
        <v>8.7188444285919999</v>
      </c>
      <c r="BB377" s="1" t="str">
        <f t="shared" si="544"/>
        <v>NP</v>
      </c>
      <c r="BC377" s="1" t="str">
        <f t="shared" si="545"/>
        <v>NP</v>
      </c>
      <c r="BD377" s="1" t="str">
        <f t="shared" si="546"/>
        <v>NA</v>
      </c>
      <c r="BE377" s="1" t="str">
        <f t="shared" si="547"/>
        <v>NO</v>
      </c>
      <c r="BF377" s="1" t="str">
        <f t="shared" si="548"/>
        <v>NO</v>
      </c>
      <c r="BG377" s="1" t="str">
        <f t="shared" si="549"/>
        <v>NO</v>
      </c>
      <c r="BH377" s="1" t="str">
        <f t="shared" si="608"/>
        <v>YES</v>
      </c>
      <c r="BJ377" s="12">
        <v>22</v>
      </c>
      <c r="BK377" s="1" t="str">
        <f t="shared" si="551"/>
        <v>NP</v>
      </c>
      <c r="BL377" s="1" t="str">
        <f t="shared" si="552"/>
        <v>NP</v>
      </c>
      <c r="BM377" s="1" t="str">
        <f t="shared" si="553"/>
        <v>NA</v>
      </c>
      <c r="BN377" s="1" t="str">
        <f t="shared" si="554"/>
        <v>NO</v>
      </c>
      <c r="BO377" s="1" t="str">
        <f t="shared" si="555"/>
        <v>NO</v>
      </c>
      <c r="BP377" s="1" t="str">
        <f t="shared" si="556"/>
        <v>NO</v>
      </c>
      <c r="BQ377" s="1" t="str">
        <f t="shared" si="557"/>
        <v>YES</v>
      </c>
      <c r="BS377" s="1" t="str">
        <f t="shared" si="558"/>
        <v>TP</v>
      </c>
      <c r="BT377" s="1" t="str">
        <f t="shared" si="559"/>
        <v>TP</v>
      </c>
      <c r="BU377" s="1" t="str">
        <f t="shared" si="560"/>
        <v>TN</v>
      </c>
      <c r="BV377" s="1" t="str">
        <f t="shared" si="561"/>
        <v>NO</v>
      </c>
      <c r="BW377" s="1" t="str">
        <f t="shared" si="562"/>
        <v>YES</v>
      </c>
      <c r="BX377" s="1" t="str">
        <f t="shared" si="563"/>
        <v>YES</v>
      </c>
      <c r="BY377" s="244" t="str">
        <f t="shared" si="564"/>
        <v>YES</v>
      </c>
      <c r="BZ377" s="244" t="str">
        <f t="shared" si="565"/>
        <v>NO</v>
      </c>
      <c r="CA377" s="244" t="str">
        <f t="shared" si="566"/>
        <v>NO</v>
      </c>
      <c r="CB377" s="244" t="str">
        <f t="shared" si="567"/>
        <v>NO</v>
      </c>
      <c r="CC377" s="244" t="str">
        <f t="shared" si="568"/>
        <v>NO</v>
      </c>
      <c r="CD377" s="244" t="str">
        <f t="shared" si="530"/>
        <v>NO</v>
      </c>
      <c r="CE377" s="1" t="str">
        <f t="shared" si="531"/>
        <v>NO</v>
      </c>
      <c r="CF377" s="1" t="str">
        <f t="shared" si="532"/>
        <v>NO</v>
      </c>
      <c r="CG377" s="1" t="str">
        <f t="shared" si="533"/>
        <v>NO</v>
      </c>
      <c r="CH377" s="1" t="str">
        <f t="shared" si="534"/>
        <v>NO</v>
      </c>
      <c r="CI377" s="244" t="str">
        <f t="shared" si="569"/>
        <v>NO</v>
      </c>
      <c r="CJ377" s="244" t="str">
        <f t="shared" si="570"/>
        <v>NO</v>
      </c>
      <c r="CK377" s="244" t="str">
        <f t="shared" si="571"/>
        <v>NO</v>
      </c>
      <c r="CL377" s="244" t="str">
        <f t="shared" si="572"/>
        <v>NO</v>
      </c>
      <c r="CM377" s="244" t="str">
        <f t="shared" si="573"/>
        <v>NO</v>
      </c>
      <c r="CN377" s="244" t="str">
        <f t="shared" si="574"/>
        <v>NO</v>
      </c>
      <c r="CO377" s="244" t="str">
        <f t="shared" si="575"/>
        <v>NO</v>
      </c>
      <c r="CP377" s="244" t="str">
        <f t="shared" si="576"/>
        <v>NO</v>
      </c>
      <c r="CQ377" s="244" t="str">
        <f t="shared" si="577"/>
        <v>NO</v>
      </c>
      <c r="CR377" s="244" t="str">
        <f t="shared" si="578"/>
        <v>NO</v>
      </c>
    </row>
    <row r="378" spans="1:96" ht="16.5" thickBot="1">
      <c r="A378" s="319"/>
      <c r="B378" s="59"/>
      <c r="C378" s="59"/>
      <c r="D378" s="59"/>
      <c r="E378" s="59"/>
      <c r="F378" s="59"/>
      <c r="G378" s="59"/>
      <c r="H378" s="320"/>
      <c r="I378" s="53" t="s">
        <v>44</v>
      </c>
      <c r="J378" s="59">
        <v>0.76578350882809598</v>
      </c>
      <c r="K378" s="59">
        <v>0.14705475954564501</v>
      </c>
      <c r="L378" s="59">
        <v>8.7161731626258093E-2</v>
      </c>
      <c r="M378" s="59">
        <v>0.42606627891434101</v>
      </c>
      <c r="N378" s="59">
        <v>0.48114966752510901</v>
      </c>
      <c r="O378" s="59">
        <v>9.2784053560548294E-2</v>
      </c>
      <c r="P378" s="59">
        <v>0.72953665232739595</v>
      </c>
      <c r="Q378" s="59">
        <v>0.25834201151366298</v>
      </c>
      <c r="R378" s="59">
        <v>1.21213361589406E-2</v>
      </c>
      <c r="S378" s="59">
        <v>0.59059159640592396</v>
      </c>
      <c r="T378" s="59">
        <v>0.36466705144269601</v>
      </c>
      <c r="U378" s="59">
        <v>4.47413521513794E-2</v>
      </c>
      <c r="V378" s="59">
        <v>0.61526385596588196</v>
      </c>
      <c r="W378" s="59">
        <v>0.104377979429206</v>
      </c>
      <c r="X378" s="59">
        <v>0.28035816460490998</v>
      </c>
      <c r="Y378" s="59">
        <v>0.130672763462479</v>
      </c>
      <c r="Z378" s="59">
        <v>0.71857851326327704</v>
      </c>
      <c r="AA378" s="59">
        <v>0.15074872327424299</v>
      </c>
      <c r="AB378" s="59">
        <v>0.14456830277316501</v>
      </c>
      <c r="AC378" s="59">
        <v>0.385850505359771</v>
      </c>
      <c r="AD378" s="59">
        <v>0.46958119186706199</v>
      </c>
      <c r="AE378" s="59">
        <v>4.8219781242808603E-2</v>
      </c>
      <c r="AF378" s="59">
        <v>5.7319644815573702E-2</v>
      </c>
      <c r="AG378" s="320">
        <v>0.89446057394161704</v>
      </c>
      <c r="AH378" s="222">
        <v>1.863</v>
      </c>
      <c r="AI378" s="222">
        <v>3.8940000000000001</v>
      </c>
      <c r="AJ378" s="223">
        <v>7.9420000000000002</v>
      </c>
      <c r="AK378" s="210">
        <v>1.7989999999999999</v>
      </c>
      <c r="AL378" s="210">
        <v>3.8290000000000002</v>
      </c>
      <c r="AM378" s="210">
        <v>8.01</v>
      </c>
      <c r="AN378" s="203"/>
      <c r="AO378" s="203"/>
      <c r="AP378" s="203"/>
      <c r="AQ378" s="203"/>
      <c r="AR378" s="203">
        <f t="shared" si="599"/>
        <v>2.0614909136719999</v>
      </c>
      <c r="AS378" s="203">
        <f t="shared" si="600"/>
        <v>2.5196000000000001</v>
      </c>
      <c r="AT378" s="203">
        <f t="shared" si="601"/>
        <v>3.0795111055119997</v>
      </c>
      <c r="AU378" s="203">
        <f t="shared" si="602"/>
        <v>3.2548090981419997</v>
      </c>
      <c r="AV378" s="203">
        <f t="shared" si="603"/>
        <v>3.9781</v>
      </c>
      <c r="AW378" s="203">
        <f t="shared" si="604"/>
        <v>4.8621222133819995</v>
      </c>
      <c r="AX378" s="203">
        <f t="shared" si="605"/>
        <v>5.8365818311520004</v>
      </c>
      <c r="AY378" s="203">
        <f t="shared" si="606"/>
        <v>7.1336000000000004</v>
      </c>
      <c r="AZ378" s="203">
        <f t="shared" si="607"/>
        <v>8.7188444285919999</v>
      </c>
      <c r="BB378" s="1" t="str">
        <f t="shared" si="544"/>
        <v>A</v>
      </c>
      <c r="BC378" s="1" t="str">
        <f t="shared" si="545"/>
        <v>NP</v>
      </c>
      <c r="BD378" s="1" t="str">
        <f t="shared" si="546"/>
        <v>NA</v>
      </c>
      <c r="BE378" s="1" t="str">
        <f t="shared" si="547"/>
        <v>NO</v>
      </c>
      <c r="BF378" s="1" t="str">
        <f t="shared" si="548"/>
        <v>NO</v>
      </c>
      <c r="BG378" s="1" t="str">
        <f t="shared" si="549"/>
        <v>YES</v>
      </c>
      <c r="BH378" s="1" t="str">
        <f t="shared" si="608"/>
        <v>YES</v>
      </c>
      <c r="BJ378" s="12">
        <v>46</v>
      </c>
      <c r="BK378" s="1" t="str">
        <f t="shared" si="551"/>
        <v>A</v>
      </c>
      <c r="BL378" s="1" t="str">
        <f t="shared" si="552"/>
        <v>NP</v>
      </c>
      <c r="BM378" s="1" t="str">
        <f t="shared" si="553"/>
        <v>NA</v>
      </c>
      <c r="BN378" s="1" t="str">
        <f t="shared" si="554"/>
        <v>NO</v>
      </c>
      <c r="BO378" s="1" t="str">
        <f t="shared" si="555"/>
        <v>NO</v>
      </c>
      <c r="BP378" s="1" t="str">
        <f t="shared" si="556"/>
        <v>YES</v>
      </c>
      <c r="BQ378" s="1" t="str">
        <f t="shared" si="557"/>
        <v>YES</v>
      </c>
      <c r="BS378" s="1" t="str">
        <f t="shared" si="558"/>
        <v>TP</v>
      </c>
      <c r="BT378" s="1" t="str">
        <f t="shared" si="559"/>
        <v>TP</v>
      </c>
      <c r="BU378" s="1" t="str">
        <f t="shared" si="560"/>
        <v>TN</v>
      </c>
      <c r="BV378" s="1" t="str">
        <f t="shared" si="561"/>
        <v>NO</v>
      </c>
      <c r="BW378" s="1" t="str">
        <f t="shared" si="562"/>
        <v>YES</v>
      </c>
      <c r="BX378" s="1" t="str">
        <f t="shared" si="563"/>
        <v>YES</v>
      </c>
      <c r="BY378" s="244" t="str">
        <f t="shared" si="564"/>
        <v>YES</v>
      </c>
      <c r="BZ378" s="244" t="str">
        <f t="shared" si="565"/>
        <v>NO</v>
      </c>
      <c r="CA378" s="244" t="str">
        <f t="shared" si="566"/>
        <v>NO</v>
      </c>
      <c r="CB378" s="244" t="str">
        <f t="shared" si="567"/>
        <v>NO</v>
      </c>
      <c r="CC378" s="244" t="str">
        <f t="shared" si="568"/>
        <v>NO</v>
      </c>
      <c r="CD378" s="244" t="str">
        <f t="shared" si="530"/>
        <v>NO</v>
      </c>
      <c r="CE378" s="1" t="str">
        <f t="shared" si="531"/>
        <v>NO</v>
      </c>
      <c r="CF378" s="1" t="str">
        <f t="shared" si="532"/>
        <v>NO</v>
      </c>
      <c r="CG378" s="1" t="str">
        <f t="shared" si="533"/>
        <v>NO</v>
      </c>
      <c r="CH378" s="1" t="str">
        <f t="shared" si="534"/>
        <v>NO</v>
      </c>
      <c r="CI378" s="244" t="str">
        <f t="shared" si="569"/>
        <v>NO</v>
      </c>
      <c r="CJ378" s="244" t="str">
        <f t="shared" si="570"/>
        <v>NO</v>
      </c>
      <c r="CK378" s="244" t="str">
        <f t="shared" si="571"/>
        <v>NO</v>
      </c>
      <c r="CL378" s="244" t="str">
        <f t="shared" si="572"/>
        <v>NO</v>
      </c>
      <c r="CM378" s="244" t="str">
        <f t="shared" si="573"/>
        <v>NO</v>
      </c>
      <c r="CN378" s="244" t="str">
        <f t="shared" si="574"/>
        <v>NO</v>
      </c>
      <c r="CO378" s="244" t="str">
        <f t="shared" si="575"/>
        <v>NO</v>
      </c>
      <c r="CP378" s="244" t="str">
        <f t="shared" si="576"/>
        <v>NO</v>
      </c>
      <c r="CQ378" s="244" t="str">
        <f t="shared" si="577"/>
        <v>NO</v>
      </c>
      <c r="CR378" s="244" t="str">
        <f t="shared" si="578"/>
        <v>NO</v>
      </c>
    </row>
    <row r="379" spans="1:96">
      <c r="A379" s="61">
        <v>120</v>
      </c>
      <c r="B379" s="62">
        <v>120</v>
      </c>
      <c r="C379" s="62">
        <v>4</v>
      </c>
      <c r="D379" s="62">
        <v>0.25</v>
      </c>
      <c r="E379" s="62">
        <v>6793269</v>
      </c>
      <c r="F379" s="62">
        <v>113.22115000000001</v>
      </c>
      <c r="G379" s="62">
        <v>101</v>
      </c>
      <c r="H379" s="63">
        <v>84.166666666666671</v>
      </c>
      <c r="I379" s="60" t="s">
        <v>12</v>
      </c>
      <c r="J379" s="56">
        <v>0.77870558945823098</v>
      </c>
      <c r="K379" s="56">
        <v>0.133757931283987</v>
      </c>
      <c r="L379" s="56">
        <v>8.7536479257780894E-2</v>
      </c>
      <c r="M379" s="56">
        <v>0.60094657888856196</v>
      </c>
      <c r="N379" s="56">
        <v>5.2704057291944197E-2</v>
      </c>
      <c r="O379" s="56">
        <v>0.34634936381949299</v>
      </c>
      <c r="P379" s="56">
        <v>5.8854516697516797E-2</v>
      </c>
      <c r="Q379" s="56">
        <v>0.605604634683655</v>
      </c>
      <c r="R379" s="56">
        <v>0.33554084861882699</v>
      </c>
      <c r="S379" s="56">
        <v>0.93175651334593501</v>
      </c>
      <c r="T379" s="56">
        <v>2.8167383438572301E-2</v>
      </c>
      <c r="U379" s="56">
        <v>4.0076103215492598E-2</v>
      </c>
      <c r="V379" s="56">
        <v>0.30731250832925799</v>
      </c>
      <c r="W379" s="56">
        <v>0.41039349136664499</v>
      </c>
      <c r="X379" s="56">
        <v>0.28229400030409602</v>
      </c>
      <c r="Y379" s="56">
        <v>0.86294690063116697</v>
      </c>
      <c r="Z379" s="56">
        <v>8.8057706046031498E-2</v>
      </c>
      <c r="AA379" s="56">
        <v>4.8995393322801298E-2</v>
      </c>
      <c r="AB379" s="56">
        <v>0.42792197805341797</v>
      </c>
      <c r="AC379" s="56">
        <v>0.390169753175857</v>
      </c>
      <c r="AD379" s="56">
        <v>0.181908268770724</v>
      </c>
      <c r="AE379" s="56">
        <v>0.93313944686417805</v>
      </c>
      <c r="AF379" s="56">
        <v>4.5949797452584998E-2</v>
      </c>
      <c r="AG379" s="316">
        <v>2.09107556832363E-2</v>
      </c>
      <c r="AH379" s="218">
        <v>3.58</v>
      </c>
      <c r="AI379" s="218">
        <v>4.8529999999999998</v>
      </c>
      <c r="AJ379" s="219">
        <v>7.73</v>
      </c>
      <c r="AK379" s="210">
        <v>3.569</v>
      </c>
      <c r="AL379" s="210">
        <v>4.8129999999999997</v>
      </c>
      <c r="AM379" s="210">
        <v>7.7889999999999997</v>
      </c>
      <c r="AN379" s="203">
        <v>3.6139999999999999</v>
      </c>
      <c r="AO379" s="203">
        <v>5.3277999999999999</v>
      </c>
      <c r="AP379" s="203">
        <v>8.3733000000000004</v>
      </c>
      <c r="AQ379" s="203"/>
      <c r="AR379" s="203">
        <f>$AN$35*0.81818182</f>
        <v>2.9569090974799996</v>
      </c>
      <c r="AS379" s="203">
        <f>$AN$35</f>
        <v>3.6139999999999999</v>
      </c>
      <c r="AT379" s="203">
        <f>$AN$35*1.22222222</f>
        <v>4.4171111030799999</v>
      </c>
      <c r="AU379" s="203">
        <f>$AO$35*0.81818182</f>
        <v>4.3591091005959992</v>
      </c>
      <c r="AV379" s="203">
        <f>$AO$35</f>
        <v>5.3277999999999999</v>
      </c>
      <c r="AW379" s="203">
        <f>$AO$35*1.22222222</f>
        <v>6.5117555437159993</v>
      </c>
      <c r="AX379" s="203">
        <f>$AP$35*0.81818182</f>
        <v>6.8508818334059995</v>
      </c>
      <c r="AY379" s="203">
        <f>$AP$35</f>
        <v>8.3733000000000004</v>
      </c>
      <c r="AZ379" s="203">
        <f>$AP$35*1.22222222</f>
        <v>10.234033314726</v>
      </c>
      <c r="BB379" s="1" t="str">
        <f t="shared" si="544"/>
        <v>NP</v>
      </c>
      <c r="BC379" s="1" t="str">
        <f t="shared" si="545"/>
        <v>NP</v>
      </c>
      <c r="BD379" s="1" t="str">
        <f t="shared" si="546"/>
        <v>NP</v>
      </c>
      <c r="BE379" s="1" t="str">
        <f t="shared" si="547"/>
        <v>NO</v>
      </c>
      <c r="BF379" s="1" t="str">
        <f t="shared" si="548"/>
        <v>NO</v>
      </c>
      <c r="BG379" s="1" t="str">
        <f t="shared" si="549"/>
        <v>NO</v>
      </c>
      <c r="BH379" s="1" t="str">
        <f>IF(OR(BB379="P",BC379="P",BD379="P"),"NO","YES")</f>
        <v>YES</v>
      </c>
      <c r="BJ379" s="12">
        <v>250</v>
      </c>
      <c r="BK379" s="1" t="str">
        <f t="shared" si="551"/>
        <v>NP</v>
      </c>
      <c r="BL379" s="1" t="str">
        <f t="shared" si="552"/>
        <v>NP</v>
      </c>
      <c r="BM379" s="1" t="str">
        <f t="shared" si="553"/>
        <v>NP</v>
      </c>
      <c r="BN379" s="1" t="str">
        <f t="shared" si="554"/>
        <v>NO</v>
      </c>
      <c r="BO379" s="1" t="str">
        <f t="shared" si="555"/>
        <v>NO</v>
      </c>
      <c r="BP379" s="1" t="str">
        <f t="shared" si="556"/>
        <v>NO</v>
      </c>
      <c r="BQ379" s="1" t="str">
        <f t="shared" si="557"/>
        <v>YES</v>
      </c>
      <c r="BS379" s="1" t="str">
        <f t="shared" si="558"/>
        <v>TP</v>
      </c>
      <c r="BT379" s="1" t="str">
        <f t="shared" si="559"/>
        <v>TP</v>
      </c>
      <c r="BU379" s="1" t="str">
        <f t="shared" si="560"/>
        <v>TP</v>
      </c>
      <c r="BV379" s="1" t="str">
        <f t="shared" si="561"/>
        <v>YES</v>
      </c>
      <c r="BW379" s="1" t="str">
        <f t="shared" si="562"/>
        <v>YES</v>
      </c>
      <c r="BX379" s="1" t="str">
        <f t="shared" si="563"/>
        <v>YES</v>
      </c>
      <c r="BY379" s="244" t="str">
        <f t="shared" si="564"/>
        <v>YES</v>
      </c>
      <c r="BZ379" s="244" t="str">
        <f t="shared" si="565"/>
        <v>NO</v>
      </c>
      <c r="CA379" s="244" t="str">
        <f t="shared" si="566"/>
        <v>NO</v>
      </c>
      <c r="CB379" s="244" t="str">
        <f t="shared" si="567"/>
        <v>NO</v>
      </c>
      <c r="CC379" s="244" t="str">
        <f t="shared" si="568"/>
        <v>NO</v>
      </c>
      <c r="CD379" s="244" t="str">
        <f t="shared" si="530"/>
        <v>NO</v>
      </c>
      <c r="CE379" s="1" t="str">
        <f t="shared" si="531"/>
        <v>NO</v>
      </c>
      <c r="CF379" s="1" t="str">
        <f t="shared" si="532"/>
        <v>NO</v>
      </c>
      <c r="CG379" s="1" t="str">
        <f t="shared" si="533"/>
        <v>NO</v>
      </c>
      <c r="CH379" s="1" t="str">
        <f t="shared" si="534"/>
        <v>NO</v>
      </c>
      <c r="CI379" s="244" t="str">
        <f t="shared" si="569"/>
        <v>NO</v>
      </c>
      <c r="CJ379" s="244" t="str">
        <f t="shared" si="570"/>
        <v>NO</v>
      </c>
      <c r="CK379" s="244" t="str">
        <f t="shared" si="571"/>
        <v>NO</v>
      </c>
      <c r="CL379" s="244" t="str">
        <f t="shared" si="572"/>
        <v>NO</v>
      </c>
      <c r="CM379" s="244" t="str">
        <f t="shared" si="573"/>
        <v>NO</v>
      </c>
      <c r="CN379" s="244" t="str">
        <f t="shared" si="574"/>
        <v>NO</v>
      </c>
      <c r="CO379" s="244" t="str">
        <f t="shared" si="575"/>
        <v>NO</v>
      </c>
      <c r="CP379" s="244" t="str">
        <f t="shared" si="576"/>
        <v>NO</v>
      </c>
      <c r="CQ379" s="244" t="str">
        <f t="shared" si="577"/>
        <v>NO</v>
      </c>
      <c r="CR379" s="244" t="str">
        <f t="shared" si="578"/>
        <v>NO</v>
      </c>
    </row>
    <row r="380" spans="1:96">
      <c r="A380" s="64"/>
      <c r="B380" s="15"/>
      <c r="C380" s="15"/>
      <c r="D380" s="15"/>
      <c r="E380" s="15"/>
      <c r="F380" s="15"/>
      <c r="G380" s="15"/>
      <c r="H380" s="65"/>
      <c r="I380" s="52" t="s">
        <v>13</v>
      </c>
      <c r="J380" s="54">
        <v>0.901018343827233</v>
      </c>
      <c r="K380" s="54">
        <v>9.8540091024716905E-2</v>
      </c>
      <c r="L380" s="54">
        <v>4.4156514804971598E-4</v>
      </c>
      <c r="M380" s="54">
        <v>0.55214900123491695</v>
      </c>
      <c r="N380" s="54">
        <v>0.189623623737391</v>
      </c>
      <c r="O380" s="54">
        <v>0.258227375027691</v>
      </c>
      <c r="P380" s="54">
        <v>0.17543010844620899</v>
      </c>
      <c r="Q380" s="54">
        <v>0.77028760726377699</v>
      </c>
      <c r="R380" s="54">
        <v>5.4282284290013798E-2</v>
      </c>
      <c r="S380" s="54">
        <v>0.61673306213797996</v>
      </c>
      <c r="T380" s="54">
        <v>0.28055652926223301</v>
      </c>
      <c r="U380" s="54">
        <v>0.102710408599785</v>
      </c>
      <c r="V380" s="54">
        <v>0.70315089152536903</v>
      </c>
      <c r="W380" s="54">
        <v>1.6650885286473498E-2</v>
      </c>
      <c r="X380" s="54">
        <v>0.28019822318815601</v>
      </c>
      <c r="Y380" s="54">
        <v>0.67089507783150903</v>
      </c>
      <c r="Z380" s="54">
        <v>0.25130268326119298</v>
      </c>
      <c r="AA380" s="54">
        <v>7.7802238907297594E-2</v>
      </c>
      <c r="AB380" s="54">
        <v>0.30675572666894801</v>
      </c>
      <c r="AC380" s="54">
        <v>0.15392150579236299</v>
      </c>
      <c r="AD380" s="54">
        <v>0.53932276753868802</v>
      </c>
      <c r="AE380" s="54">
        <v>0.81459722072433705</v>
      </c>
      <c r="AF380" s="54">
        <v>0.13250563695951401</v>
      </c>
      <c r="AG380" s="317">
        <v>5.2897142316147998E-2</v>
      </c>
      <c r="AH380" s="220">
        <v>2.9670000000000001</v>
      </c>
      <c r="AI380" s="220">
        <v>4.5720000000000001</v>
      </c>
      <c r="AJ380" s="221">
        <v>7.9729999999999999</v>
      </c>
      <c r="AK380" s="210">
        <v>2.91</v>
      </c>
      <c r="AL380" s="210">
        <v>4.8849999999999998</v>
      </c>
      <c r="AM380" s="210">
        <v>8.2070000000000007</v>
      </c>
      <c r="AN380" s="203"/>
      <c r="AO380" s="203"/>
      <c r="AP380" s="203"/>
      <c r="AQ380" s="203"/>
      <c r="AR380" s="203">
        <f t="shared" ref="AR380:AR382" si="609">$AN$35*0.81818182</f>
        <v>2.9569090974799996</v>
      </c>
      <c r="AS380" s="203">
        <f t="shared" ref="AS380:AS382" si="610">$AN$35</f>
        <v>3.6139999999999999</v>
      </c>
      <c r="AT380" s="203">
        <f t="shared" ref="AT380:AT382" si="611">$AN$35*1.22222222</f>
        <v>4.4171111030799999</v>
      </c>
      <c r="AU380" s="203">
        <f t="shared" ref="AU380:AU382" si="612">$AO$35*0.81818182</f>
        <v>4.3591091005959992</v>
      </c>
      <c r="AV380" s="203">
        <f t="shared" ref="AV380:AV382" si="613">$AO$35</f>
        <v>5.3277999999999999</v>
      </c>
      <c r="AW380" s="203">
        <f t="shared" ref="AW380:AW382" si="614">$AO$35*1.22222222</f>
        <v>6.5117555437159993</v>
      </c>
      <c r="AX380" s="203">
        <f t="shared" ref="AX380:AX382" si="615">$AP$35*0.81818182</f>
        <v>6.8508818334059995</v>
      </c>
      <c r="AY380" s="203">
        <f t="shared" ref="AY380:AY382" si="616">$AP$35</f>
        <v>8.3733000000000004</v>
      </c>
      <c r="AZ380" s="203">
        <f t="shared" ref="AZ380:AZ382" si="617">$AP$35*1.22222222</f>
        <v>10.234033314726</v>
      </c>
      <c r="BB380" s="1" t="str">
        <f t="shared" si="544"/>
        <v>NP</v>
      </c>
      <c r="BC380" s="1" t="str">
        <f t="shared" si="545"/>
        <v>NP</v>
      </c>
      <c r="BD380" s="1" t="str">
        <f t="shared" si="546"/>
        <v>NP</v>
      </c>
      <c r="BE380" s="1" t="str">
        <f t="shared" si="547"/>
        <v>NO</v>
      </c>
      <c r="BF380" s="1" t="str">
        <f t="shared" si="548"/>
        <v>NO</v>
      </c>
      <c r="BG380" s="1" t="str">
        <f t="shared" si="549"/>
        <v>NO</v>
      </c>
      <c r="BH380" s="1" t="str">
        <f t="shared" ref="BH380:BH443" si="618">IF(OR(BB380="P",BC380="P",BD380="P"),"NO","YES")</f>
        <v>YES</v>
      </c>
      <c r="BJ380" s="12">
        <v>75</v>
      </c>
      <c r="BK380" s="1" t="str">
        <f t="shared" si="551"/>
        <v>A</v>
      </c>
      <c r="BL380" s="1" t="str">
        <f t="shared" si="552"/>
        <v>NP</v>
      </c>
      <c r="BM380" s="1" t="str">
        <f t="shared" si="553"/>
        <v>NP</v>
      </c>
      <c r="BN380" s="1" t="str">
        <f t="shared" si="554"/>
        <v>NO</v>
      </c>
      <c r="BO380" s="1" t="str">
        <f t="shared" si="555"/>
        <v>NO</v>
      </c>
      <c r="BP380" s="1" t="str">
        <f t="shared" si="556"/>
        <v>YES</v>
      </c>
      <c r="BQ380" s="1" t="str">
        <f t="shared" si="557"/>
        <v>YES</v>
      </c>
      <c r="BS380" s="1" t="str">
        <f t="shared" si="558"/>
        <v>TP</v>
      </c>
      <c r="BT380" s="1" t="str">
        <f t="shared" si="559"/>
        <v>TP</v>
      </c>
      <c r="BU380" s="1" t="str">
        <f t="shared" si="560"/>
        <v>TP</v>
      </c>
      <c r="BV380" s="1" t="str">
        <f t="shared" si="561"/>
        <v>YES</v>
      </c>
      <c r="BW380" s="1" t="str">
        <f t="shared" si="562"/>
        <v>YES</v>
      </c>
      <c r="BX380" s="1" t="str">
        <f t="shared" si="563"/>
        <v>YES</v>
      </c>
      <c r="BY380" s="244" t="str">
        <f t="shared" si="564"/>
        <v>YES</v>
      </c>
      <c r="BZ380" s="244" t="str">
        <f t="shared" si="565"/>
        <v>NO</v>
      </c>
      <c r="CA380" s="244" t="str">
        <f t="shared" si="566"/>
        <v>NO</v>
      </c>
      <c r="CB380" s="244" t="str">
        <f t="shared" si="567"/>
        <v>NO</v>
      </c>
      <c r="CC380" s="244" t="str">
        <f t="shared" si="568"/>
        <v>NO</v>
      </c>
      <c r="CD380" s="244" t="str">
        <f t="shared" si="530"/>
        <v>NO</v>
      </c>
      <c r="CE380" s="1" t="str">
        <f t="shared" si="531"/>
        <v>NO</v>
      </c>
      <c r="CF380" s="1" t="str">
        <f t="shared" si="532"/>
        <v>NO</v>
      </c>
      <c r="CG380" s="1" t="str">
        <f t="shared" si="533"/>
        <v>NO</v>
      </c>
      <c r="CH380" s="1" t="str">
        <f t="shared" si="534"/>
        <v>NO</v>
      </c>
      <c r="CI380" s="244" t="str">
        <f t="shared" si="569"/>
        <v>NO</v>
      </c>
      <c r="CJ380" s="244" t="str">
        <f t="shared" si="570"/>
        <v>NO</v>
      </c>
      <c r="CK380" s="244" t="str">
        <f t="shared" si="571"/>
        <v>NO</v>
      </c>
      <c r="CL380" s="244" t="str">
        <f t="shared" si="572"/>
        <v>NO</v>
      </c>
      <c r="CM380" s="244" t="str">
        <f t="shared" si="573"/>
        <v>NO</v>
      </c>
      <c r="CN380" s="244" t="str">
        <f t="shared" si="574"/>
        <v>NO</v>
      </c>
      <c r="CO380" s="244" t="str">
        <f t="shared" si="575"/>
        <v>NO</v>
      </c>
      <c r="CP380" s="244" t="str">
        <f t="shared" si="576"/>
        <v>NO</v>
      </c>
      <c r="CQ380" s="244" t="str">
        <f t="shared" si="577"/>
        <v>NO</v>
      </c>
      <c r="CR380" s="244" t="str">
        <f t="shared" si="578"/>
        <v>NO</v>
      </c>
    </row>
    <row r="381" spans="1:96">
      <c r="A381" s="318"/>
      <c r="B381" s="54"/>
      <c r="C381" s="54"/>
      <c r="D381" s="54"/>
      <c r="E381" s="54"/>
      <c r="F381" s="54"/>
      <c r="G381" s="54"/>
      <c r="H381" s="317"/>
      <c r="I381" s="52" t="s">
        <v>14</v>
      </c>
      <c r="J381" s="54">
        <v>0.22244773036874599</v>
      </c>
      <c r="K381" s="54">
        <v>0.75595616822302303</v>
      </c>
      <c r="L381" s="54">
        <v>2.15961014082297E-2</v>
      </c>
      <c r="M381" s="54">
        <v>0.43613776733304099</v>
      </c>
      <c r="N381" s="54">
        <v>9.6100996831398E-2</v>
      </c>
      <c r="O381" s="54">
        <v>0.46776123583556001</v>
      </c>
      <c r="P381" s="54">
        <v>0.48012617011681602</v>
      </c>
      <c r="Q381" s="54">
        <v>0.40906043128203701</v>
      </c>
      <c r="R381" s="54">
        <v>0.110813398601145</v>
      </c>
      <c r="S381" s="54">
        <v>0.71518262402885102</v>
      </c>
      <c r="T381" s="54">
        <v>0.199421977193215</v>
      </c>
      <c r="U381" s="54">
        <v>8.5395398777933507E-2</v>
      </c>
      <c r="V381" s="54">
        <v>0.26169706936537201</v>
      </c>
      <c r="W381" s="54">
        <v>0.30679679647268798</v>
      </c>
      <c r="X381" s="54">
        <v>0.431506134161939</v>
      </c>
      <c r="Y381" s="54">
        <v>0.21048295391326499</v>
      </c>
      <c r="Z381" s="54">
        <v>2.4098438397668401E-2</v>
      </c>
      <c r="AA381" s="54">
        <v>0.765418607689066</v>
      </c>
      <c r="AB381" s="54">
        <v>5.0070303831873698E-2</v>
      </c>
      <c r="AC381" s="54">
        <v>0.21084753760651401</v>
      </c>
      <c r="AD381" s="54">
        <v>0.73908215856161097</v>
      </c>
      <c r="AE381" s="54">
        <v>0.35485975535723002</v>
      </c>
      <c r="AF381" s="54">
        <v>0.44922633511478199</v>
      </c>
      <c r="AG381" s="317">
        <v>0.19591390952798601</v>
      </c>
      <c r="AH381" s="220">
        <v>2.327</v>
      </c>
      <c r="AI381" s="220">
        <v>6.0739999999999998</v>
      </c>
      <c r="AJ381" s="221">
        <v>8.4920000000000009</v>
      </c>
      <c r="AK381" s="210">
        <v>2.2480000000000002</v>
      </c>
      <c r="AL381" s="210">
        <v>6.1379999999999999</v>
      </c>
      <c r="AM381" s="210">
        <v>8.532</v>
      </c>
      <c r="AN381" s="203"/>
      <c r="AO381" s="203"/>
      <c r="AP381" s="203"/>
      <c r="AQ381" s="203"/>
      <c r="AR381" s="203">
        <f t="shared" si="609"/>
        <v>2.9569090974799996</v>
      </c>
      <c r="AS381" s="203">
        <f t="shared" si="610"/>
        <v>3.6139999999999999</v>
      </c>
      <c r="AT381" s="203">
        <f t="shared" si="611"/>
        <v>4.4171111030799999</v>
      </c>
      <c r="AU381" s="203">
        <f t="shared" si="612"/>
        <v>4.3591091005959992</v>
      </c>
      <c r="AV381" s="203">
        <f t="shared" si="613"/>
        <v>5.3277999999999999</v>
      </c>
      <c r="AW381" s="203">
        <f t="shared" si="614"/>
        <v>6.5117555437159993</v>
      </c>
      <c r="AX381" s="203">
        <f t="shared" si="615"/>
        <v>6.8508818334059995</v>
      </c>
      <c r="AY381" s="203">
        <f t="shared" si="616"/>
        <v>8.3733000000000004</v>
      </c>
      <c r="AZ381" s="203">
        <f t="shared" si="617"/>
        <v>10.234033314726</v>
      </c>
      <c r="BB381" s="1" t="str">
        <f t="shared" si="544"/>
        <v>A</v>
      </c>
      <c r="BC381" s="1" t="str">
        <f t="shared" si="545"/>
        <v>NA</v>
      </c>
      <c r="BD381" s="1" t="str">
        <f t="shared" si="546"/>
        <v>NA</v>
      </c>
      <c r="BE381" s="1" t="str">
        <f t="shared" si="547"/>
        <v>NO</v>
      </c>
      <c r="BF381" s="1" t="str">
        <f t="shared" si="548"/>
        <v>NO</v>
      </c>
      <c r="BG381" s="1" t="str">
        <f t="shared" si="549"/>
        <v>YES</v>
      </c>
      <c r="BH381" s="1" t="str">
        <f t="shared" si="618"/>
        <v>YES</v>
      </c>
      <c r="BJ381" s="12">
        <v>22</v>
      </c>
      <c r="BK381" s="1" t="str">
        <f t="shared" si="551"/>
        <v>A</v>
      </c>
      <c r="BL381" s="1" t="str">
        <f t="shared" si="552"/>
        <v>NA</v>
      </c>
      <c r="BM381" s="1" t="str">
        <f t="shared" si="553"/>
        <v>NA</v>
      </c>
      <c r="BN381" s="1" t="str">
        <f t="shared" si="554"/>
        <v>NO</v>
      </c>
      <c r="BO381" s="1" t="str">
        <f t="shared" si="555"/>
        <v>NO</v>
      </c>
      <c r="BP381" s="1" t="str">
        <f t="shared" si="556"/>
        <v>YES</v>
      </c>
      <c r="BQ381" s="1" t="str">
        <f t="shared" si="557"/>
        <v>YES</v>
      </c>
      <c r="BS381" s="1" t="str">
        <f t="shared" si="558"/>
        <v>TP</v>
      </c>
      <c r="BT381" s="1" t="str">
        <f t="shared" si="559"/>
        <v>TN</v>
      </c>
      <c r="BU381" s="1" t="str">
        <f t="shared" si="560"/>
        <v>TN</v>
      </c>
      <c r="BV381" s="1" t="str">
        <f t="shared" si="561"/>
        <v>NO</v>
      </c>
      <c r="BW381" s="1" t="str">
        <f t="shared" si="562"/>
        <v>NO</v>
      </c>
      <c r="BX381" s="1" t="str">
        <f t="shared" si="563"/>
        <v>YES</v>
      </c>
      <c r="BY381" s="244" t="str">
        <f t="shared" si="564"/>
        <v>YES</v>
      </c>
      <c r="BZ381" s="244" t="str">
        <f t="shared" si="565"/>
        <v>NO</v>
      </c>
      <c r="CA381" s="244" t="str">
        <f t="shared" si="566"/>
        <v>NO</v>
      </c>
      <c r="CB381" s="244" t="str">
        <f t="shared" si="567"/>
        <v>NO</v>
      </c>
      <c r="CC381" s="244" t="str">
        <f t="shared" si="568"/>
        <v>NO</v>
      </c>
      <c r="CD381" s="244" t="str">
        <f t="shared" si="530"/>
        <v>NO</v>
      </c>
      <c r="CE381" s="1" t="str">
        <f t="shared" si="531"/>
        <v>NO</v>
      </c>
      <c r="CF381" s="1" t="str">
        <f t="shared" si="532"/>
        <v>NO</v>
      </c>
      <c r="CG381" s="1" t="str">
        <f t="shared" si="533"/>
        <v>NO</v>
      </c>
      <c r="CH381" s="1" t="str">
        <f t="shared" si="534"/>
        <v>NO</v>
      </c>
      <c r="CI381" s="244" t="str">
        <f t="shared" si="569"/>
        <v>NO</v>
      </c>
      <c r="CJ381" s="244" t="str">
        <f t="shared" si="570"/>
        <v>NO</v>
      </c>
      <c r="CK381" s="244" t="str">
        <f t="shared" si="571"/>
        <v>NO</v>
      </c>
      <c r="CL381" s="244" t="str">
        <f t="shared" si="572"/>
        <v>NO</v>
      </c>
      <c r="CM381" s="244" t="str">
        <f t="shared" si="573"/>
        <v>NO</v>
      </c>
      <c r="CN381" s="244" t="str">
        <f t="shared" si="574"/>
        <v>NO</v>
      </c>
      <c r="CO381" s="244" t="str">
        <f t="shared" si="575"/>
        <v>NO</v>
      </c>
      <c r="CP381" s="244" t="str">
        <f t="shared" si="576"/>
        <v>NO</v>
      </c>
      <c r="CQ381" s="244" t="str">
        <f t="shared" si="577"/>
        <v>NO</v>
      </c>
      <c r="CR381" s="244" t="str">
        <f t="shared" si="578"/>
        <v>NO</v>
      </c>
    </row>
    <row r="382" spans="1:96" ht="16.5" thickBot="1">
      <c r="A382" s="319"/>
      <c r="B382" s="59"/>
      <c r="C382" s="59"/>
      <c r="D382" s="59"/>
      <c r="E382" s="59"/>
      <c r="F382" s="59"/>
      <c r="G382" s="59"/>
      <c r="H382" s="320"/>
      <c r="I382" s="53" t="s">
        <v>15</v>
      </c>
      <c r="J382" s="59">
        <v>0.80360184199969598</v>
      </c>
      <c r="K382" s="59">
        <v>0.16374747540030499</v>
      </c>
      <c r="L382" s="59">
        <v>3.2650682599998003E-2</v>
      </c>
      <c r="M382" s="59">
        <v>0.27119796566842203</v>
      </c>
      <c r="N382" s="59">
        <v>0.119553570545927</v>
      </c>
      <c r="O382" s="59">
        <v>0.60924846378565001</v>
      </c>
      <c r="P382" s="59">
        <v>0.62827209864770395</v>
      </c>
      <c r="Q382" s="59">
        <v>0.20183001933539699</v>
      </c>
      <c r="R382" s="59">
        <v>0.16989788201689801</v>
      </c>
      <c r="S382" s="59">
        <v>0.67358549973626702</v>
      </c>
      <c r="T382" s="59">
        <v>0.31188566401794798</v>
      </c>
      <c r="U382" s="59">
        <v>1.4528836245783701E-2</v>
      </c>
      <c r="V382" s="59">
        <v>0.31131909426007698</v>
      </c>
      <c r="W382" s="59">
        <v>3.3233954763892903E-2</v>
      </c>
      <c r="X382" s="59">
        <v>0.65544695097602901</v>
      </c>
      <c r="Y382" s="59">
        <v>0.61879247509471103</v>
      </c>
      <c r="Z382" s="59">
        <v>9.4688591545211503E-2</v>
      </c>
      <c r="AA382" s="59">
        <v>0.286518933360076</v>
      </c>
      <c r="AB382" s="59">
        <v>3.2660997261140398E-2</v>
      </c>
      <c r="AC382" s="59">
        <v>0.31137285603690201</v>
      </c>
      <c r="AD382" s="59">
        <v>0.65596614670195696</v>
      </c>
      <c r="AE382" s="59">
        <v>0.70124672453877901</v>
      </c>
      <c r="AF382" s="59">
        <v>0.21806720527727599</v>
      </c>
      <c r="AG382" s="320">
        <v>8.06860701839439E-2</v>
      </c>
      <c r="AH382" s="222">
        <v>2.2679999999999998</v>
      </c>
      <c r="AI382" s="222">
        <v>6.2009999999999996</v>
      </c>
      <c r="AJ382" s="223">
        <v>8.7550000000000008</v>
      </c>
      <c r="AK382" s="210">
        <v>2.2530000000000001</v>
      </c>
      <c r="AL382" s="210">
        <v>6.1920000000000002</v>
      </c>
      <c r="AM382" s="210">
        <v>8.4730000000000008</v>
      </c>
      <c r="AN382" s="203"/>
      <c r="AO382" s="203"/>
      <c r="AP382" s="203"/>
      <c r="AQ382" s="203"/>
      <c r="AR382" s="203">
        <f t="shared" si="609"/>
        <v>2.9569090974799996</v>
      </c>
      <c r="AS382" s="203">
        <f t="shared" si="610"/>
        <v>3.6139999999999999</v>
      </c>
      <c r="AT382" s="203">
        <f t="shared" si="611"/>
        <v>4.4171111030799999</v>
      </c>
      <c r="AU382" s="203">
        <f t="shared" si="612"/>
        <v>4.3591091005959992</v>
      </c>
      <c r="AV382" s="203">
        <f t="shared" si="613"/>
        <v>5.3277999999999999</v>
      </c>
      <c r="AW382" s="203">
        <f t="shared" si="614"/>
        <v>6.5117555437159993</v>
      </c>
      <c r="AX382" s="203">
        <f t="shared" si="615"/>
        <v>6.8508818334059995</v>
      </c>
      <c r="AY382" s="203">
        <f t="shared" si="616"/>
        <v>8.3733000000000004</v>
      </c>
      <c r="AZ382" s="203">
        <f t="shared" si="617"/>
        <v>10.234033314726</v>
      </c>
      <c r="BB382" s="1" t="str">
        <f t="shared" si="544"/>
        <v>A</v>
      </c>
      <c r="BC382" s="1" t="str">
        <f t="shared" si="545"/>
        <v>NA</v>
      </c>
      <c r="BD382" s="1" t="str">
        <f t="shared" si="546"/>
        <v>NA</v>
      </c>
      <c r="BE382" s="1" t="str">
        <f t="shared" si="547"/>
        <v>NO</v>
      </c>
      <c r="BF382" s="1" t="str">
        <f t="shared" si="548"/>
        <v>NO</v>
      </c>
      <c r="BG382" s="1" t="str">
        <f t="shared" si="549"/>
        <v>YES</v>
      </c>
      <c r="BH382" s="1" t="str">
        <f t="shared" si="618"/>
        <v>YES</v>
      </c>
      <c r="BJ382" s="12">
        <v>240</v>
      </c>
      <c r="BK382" s="1" t="str">
        <f t="shared" si="551"/>
        <v>A</v>
      </c>
      <c r="BL382" s="1" t="str">
        <f t="shared" si="552"/>
        <v>NA</v>
      </c>
      <c r="BM382" s="1" t="str">
        <f t="shared" si="553"/>
        <v>NA</v>
      </c>
      <c r="BN382" s="1" t="str">
        <f t="shared" si="554"/>
        <v>NO</v>
      </c>
      <c r="BO382" s="1" t="str">
        <f t="shared" si="555"/>
        <v>NO</v>
      </c>
      <c r="BP382" s="1" t="str">
        <f t="shared" si="556"/>
        <v>YES</v>
      </c>
      <c r="BQ382" s="1" t="str">
        <f t="shared" si="557"/>
        <v>YES</v>
      </c>
      <c r="BS382" s="1" t="str">
        <f t="shared" si="558"/>
        <v>TP</v>
      </c>
      <c r="BT382" s="1" t="str">
        <f t="shared" si="559"/>
        <v>TN</v>
      </c>
      <c r="BU382" s="1" t="str">
        <f t="shared" si="560"/>
        <v>TN</v>
      </c>
      <c r="BV382" s="1" t="str">
        <f t="shared" si="561"/>
        <v>NO</v>
      </c>
      <c r="BW382" s="1" t="str">
        <f t="shared" si="562"/>
        <v>NO</v>
      </c>
      <c r="BX382" s="1" t="str">
        <f t="shared" si="563"/>
        <v>YES</v>
      </c>
      <c r="BY382" s="244" t="str">
        <f t="shared" si="564"/>
        <v>YES</v>
      </c>
      <c r="BZ382" s="244" t="str">
        <f t="shared" si="565"/>
        <v>NO</v>
      </c>
      <c r="CA382" s="244" t="str">
        <f t="shared" si="566"/>
        <v>NO</v>
      </c>
      <c r="CB382" s="244" t="str">
        <f t="shared" si="567"/>
        <v>NO</v>
      </c>
      <c r="CC382" s="244" t="str">
        <f t="shared" si="568"/>
        <v>NO</v>
      </c>
      <c r="CD382" s="244" t="str">
        <f t="shared" si="530"/>
        <v>NO</v>
      </c>
      <c r="CE382" s="1" t="str">
        <f t="shared" si="531"/>
        <v>NO</v>
      </c>
      <c r="CF382" s="1" t="str">
        <f t="shared" si="532"/>
        <v>NO</v>
      </c>
      <c r="CG382" s="1" t="str">
        <f t="shared" si="533"/>
        <v>NO</v>
      </c>
      <c r="CH382" s="1" t="str">
        <f t="shared" si="534"/>
        <v>NO</v>
      </c>
      <c r="CI382" s="244" t="str">
        <f t="shared" si="569"/>
        <v>NO</v>
      </c>
      <c r="CJ382" s="244" t="str">
        <f t="shared" si="570"/>
        <v>NO</v>
      </c>
      <c r="CK382" s="244" t="str">
        <f t="shared" si="571"/>
        <v>NO</v>
      </c>
      <c r="CL382" s="244" t="str">
        <f t="shared" si="572"/>
        <v>NO</v>
      </c>
      <c r="CM382" s="244" t="str">
        <f t="shared" si="573"/>
        <v>NO</v>
      </c>
      <c r="CN382" s="244" t="str">
        <f t="shared" si="574"/>
        <v>NO</v>
      </c>
      <c r="CO382" s="244" t="str">
        <f t="shared" si="575"/>
        <v>NO</v>
      </c>
      <c r="CP382" s="244" t="str">
        <f t="shared" si="576"/>
        <v>NO</v>
      </c>
      <c r="CQ382" s="244" t="str">
        <f t="shared" si="577"/>
        <v>NO</v>
      </c>
      <c r="CR382" s="244" t="str">
        <f t="shared" si="578"/>
        <v>NO</v>
      </c>
    </row>
    <row r="383" spans="1:96" ht="16.5" thickBot="1">
      <c r="A383" s="64">
        <v>120</v>
      </c>
      <c r="B383" s="15">
        <v>120</v>
      </c>
      <c r="C383" s="15">
        <v>5</v>
      </c>
      <c r="D383" s="15">
        <v>0.2</v>
      </c>
      <c r="E383" s="15">
        <v>7197677</v>
      </c>
      <c r="F383" s="15">
        <v>119.96128333333333</v>
      </c>
      <c r="G383" s="15">
        <v>116</v>
      </c>
      <c r="H383" s="65">
        <v>96.666666666666671</v>
      </c>
      <c r="I383" s="52" t="s">
        <v>12</v>
      </c>
      <c r="J383" s="54">
        <v>0.90001324596659205</v>
      </c>
      <c r="K383" s="54">
        <v>3.1237035918640799E-2</v>
      </c>
      <c r="L383" s="54">
        <v>6.8749718114766906E-2</v>
      </c>
      <c r="M383" s="54">
        <v>0.50575660086171104</v>
      </c>
      <c r="N383" s="54">
        <v>0.24243581804915201</v>
      </c>
      <c r="O383" s="54">
        <v>0.25180758108913598</v>
      </c>
      <c r="P383" s="54">
        <v>0.188299062616616</v>
      </c>
      <c r="Q383" s="54">
        <v>0.38069475059337698</v>
      </c>
      <c r="R383" s="54">
        <v>0.43100618679000602</v>
      </c>
      <c r="S383" s="54">
        <v>0.94425089419150299</v>
      </c>
      <c r="T383" s="54">
        <v>5.22231453980892E-4</v>
      </c>
      <c r="U383" s="54">
        <v>5.5226874354515197E-2</v>
      </c>
      <c r="V383" s="54">
        <v>0.303839441044847</v>
      </c>
      <c r="W383" s="54">
        <v>0.30810204270409902</v>
      </c>
      <c r="X383" s="54">
        <v>0.38805851625105298</v>
      </c>
      <c r="Y383" s="54">
        <v>0.92205306752690797</v>
      </c>
      <c r="Z383" s="54">
        <v>1.65823740913272E-2</v>
      </c>
      <c r="AA383" s="54">
        <v>6.13645583817648E-2</v>
      </c>
      <c r="AB383" s="54">
        <v>0.37728561392651</v>
      </c>
      <c r="AC383" s="54">
        <v>0.36592233757784698</v>
      </c>
      <c r="AD383" s="54">
        <v>0.25679204849564202</v>
      </c>
      <c r="AE383" s="54">
        <v>0.74895344310688805</v>
      </c>
      <c r="AF383" s="54">
        <v>0.19378198212423201</v>
      </c>
      <c r="AG383" s="317">
        <v>5.7264574768878897E-2</v>
      </c>
      <c r="AH383" s="220">
        <v>4.3609999999999998</v>
      </c>
      <c r="AI383" s="220">
        <v>5.9880000000000004</v>
      </c>
      <c r="AJ383" s="221">
        <v>9.1389999999999993</v>
      </c>
      <c r="AK383" s="210">
        <v>4.4889999999999999</v>
      </c>
      <c r="AL383" s="210">
        <v>5.9550000000000001</v>
      </c>
      <c r="AM383" s="210">
        <v>8.952</v>
      </c>
      <c r="AN383" s="203">
        <v>5.5549999999999997</v>
      </c>
      <c r="AO383" s="203">
        <v>7.4057000000000004</v>
      </c>
      <c r="AP383" s="203">
        <v>10.4861</v>
      </c>
      <c r="AQ383" s="203"/>
      <c r="AR383" s="203">
        <f>$AN$41*0.81818182</f>
        <v>4.5450000100999999</v>
      </c>
      <c r="AS383" s="203">
        <f>$AN$41</f>
        <v>5.5549999999999997</v>
      </c>
      <c r="AT383" s="203">
        <f>$AN$41*1.22222222</f>
        <v>6.7894444320999989</v>
      </c>
      <c r="AU383" s="203">
        <f>$AO$41*0.81818182</f>
        <v>6.0592091043740002</v>
      </c>
      <c r="AV383" s="203">
        <f>$AO$41</f>
        <v>7.4057000000000004</v>
      </c>
      <c r="AW383" s="203">
        <f>$AO$41*1.22222222</f>
        <v>9.0514110946540001</v>
      </c>
      <c r="AX383" s="203">
        <f>$AP$41*0.81818182</f>
        <v>8.579536382701999</v>
      </c>
      <c r="AY383" s="203">
        <f>$AP$41</f>
        <v>10.4861</v>
      </c>
      <c r="AZ383" s="203">
        <f>$AP$41*1.22222222</f>
        <v>12.816344421142</v>
      </c>
      <c r="BB383" s="1" t="str">
        <f t="shared" si="544"/>
        <v>A</v>
      </c>
      <c r="BC383" s="1" t="str">
        <f t="shared" si="545"/>
        <v>A</v>
      </c>
      <c r="BD383" s="1" t="str">
        <f t="shared" si="546"/>
        <v>NP</v>
      </c>
      <c r="BE383" s="1" t="str">
        <f t="shared" si="547"/>
        <v>NO</v>
      </c>
      <c r="BF383" s="1" t="str">
        <f t="shared" si="548"/>
        <v>YES</v>
      </c>
      <c r="BG383" s="1" t="str">
        <f t="shared" si="549"/>
        <v>YES</v>
      </c>
      <c r="BH383" s="1" t="str">
        <f t="shared" si="618"/>
        <v>YES</v>
      </c>
      <c r="BJ383" s="1">
        <v>118</v>
      </c>
      <c r="BK383" s="1" t="str">
        <f t="shared" si="551"/>
        <v>A</v>
      </c>
      <c r="BL383" s="1" t="str">
        <f t="shared" si="552"/>
        <v>A</v>
      </c>
      <c r="BM383" s="1" t="str">
        <f t="shared" si="553"/>
        <v>NP</v>
      </c>
      <c r="BN383" s="1" t="str">
        <f t="shared" si="554"/>
        <v>NO</v>
      </c>
      <c r="BO383" s="1" t="str">
        <f t="shared" si="555"/>
        <v>YES</v>
      </c>
      <c r="BP383" s="1" t="str">
        <f t="shared" si="556"/>
        <v>YES</v>
      </c>
      <c r="BQ383" s="1" t="str">
        <f t="shared" si="557"/>
        <v>YES</v>
      </c>
      <c r="BS383" s="1" t="str">
        <f t="shared" si="558"/>
        <v>TP</v>
      </c>
      <c r="BT383" s="1" t="str">
        <f t="shared" si="559"/>
        <v>TP</v>
      </c>
      <c r="BU383" s="1" t="str">
        <f t="shared" si="560"/>
        <v>TP</v>
      </c>
      <c r="BV383" s="1" t="str">
        <f t="shared" si="561"/>
        <v>YES</v>
      </c>
      <c r="BW383" s="1" t="str">
        <f t="shared" si="562"/>
        <v>YES</v>
      </c>
      <c r="BX383" s="1" t="str">
        <f t="shared" si="563"/>
        <v>YES</v>
      </c>
      <c r="BY383" s="244" t="str">
        <f t="shared" si="564"/>
        <v>YES</v>
      </c>
      <c r="BZ383" s="244" t="str">
        <f t="shared" si="565"/>
        <v>NO</v>
      </c>
      <c r="CA383" s="244" t="str">
        <f t="shared" si="566"/>
        <v>NO</v>
      </c>
      <c r="CB383" s="244" t="str">
        <f t="shared" si="567"/>
        <v>NO</v>
      </c>
      <c r="CC383" s="244" t="str">
        <f t="shared" si="568"/>
        <v>NO</v>
      </c>
      <c r="CD383" s="244" t="str">
        <f t="shared" si="530"/>
        <v>NO</v>
      </c>
      <c r="CE383" s="1" t="str">
        <f t="shared" si="531"/>
        <v>NO</v>
      </c>
      <c r="CF383" s="1" t="str">
        <f t="shared" si="532"/>
        <v>NO</v>
      </c>
      <c r="CG383" s="1" t="str">
        <f t="shared" si="533"/>
        <v>NO</v>
      </c>
      <c r="CH383" s="1" t="str">
        <f t="shared" si="534"/>
        <v>NO</v>
      </c>
      <c r="CI383" s="244" t="str">
        <f t="shared" si="569"/>
        <v>NO</v>
      </c>
      <c r="CJ383" s="244" t="str">
        <f t="shared" si="570"/>
        <v>NO</v>
      </c>
      <c r="CK383" s="244" t="str">
        <f t="shared" si="571"/>
        <v>NO</v>
      </c>
      <c r="CL383" s="244" t="str">
        <f t="shared" si="572"/>
        <v>NO</v>
      </c>
      <c r="CM383" s="244" t="str">
        <f t="shared" si="573"/>
        <v>NO</v>
      </c>
      <c r="CN383" s="244" t="str">
        <f t="shared" si="574"/>
        <v>NO</v>
      </c>
      <c r="CO383" s="244" t="str">
        <f t="shared" si="575"/>
        <v>NO</v>
      </c>
      <c r="CP383" s="244" t="str">
        <f t="shared" si="576"/>
        <v>NO</v>
      </c>
      <c r="CQ383" s="244" t="str">
        <f t="shared" si="577"/>
        <v>NO</v>
      </c>
      <c r="CR383" s="244" t="str">
        <f t="shared" si="578"/>
        <v>NO</v>
      </c>
    </row>
    <row r="384" spans="1:96">
      <c r="A384" s="61">
        <v>10</v>
      </c>
      <c r="B384" s="62">
        <v>180</v>
      </c>
      <c r="C384" s="62">
        <v>1</v>
      </c>
      <c r="D384" s="62">
        <v>1</v>
      </c>
      <c r="E384" s="62">
        <v>2790656</v>
      </c>
      <c r="F384" s="62">
        <f>E384/1000/60</f>
        <v>46.510933333333334</v>
      </c>
      <c r="G384" s="62">
        <v>7</v>
      </c>
      <c r="H384" s="63">
        <f>G384/B384*100</f>
        <v>3.8888888888888888</v>
      </c>
      <c r="I384" s="60" t="s">
        <v>12</v>
      </c>
      <c r="J384" s="70">
        <v>0.83506634598616203</v>
      </c>
      <c r="K384" s="69">
        <v>0.16030337782947199</v>
      </c>
      <c r="L384" s="69">
        <v>4.6302761843648402E-3</v>
      </c>
      <c r="M384" s="69">
        <v>6.8415159617586097E-2</v>
      </c>
      <c r="N384" s="69">
        <v>0.79491683417334502</v>
      </c>
      <c r="O384" s="69">
        <v>0.13666800620906799</v>
      </c>
      <c r="P384" s="69">
        <v>0.89418221017198596</v>
      </c>
      <c r="Q384" s="69">
        <v>5.1248268128924197E-2</v>
      </c>
      <c r="R384" s="69">
        <v>5.4569521699089303E-2</v>
      </c>
      <c r="S384" s="69">
        <v>0.47316770861195201</v>
      </c>
      <c r="T384" s="69">
        <v>0.26050499849193398</v>
      </c>
      <c r="U384" s="69">
        <v>0.26632729289611301</v>
      </c>
      <c r="V384" s="69">
        <v>0.39926361119097697</v>
      </c>
      <c r="W384" s="69">
        <v>0.46240172164441001</v>
      </c>
      <c r="X384" s="69">
        <v>0.13833466716461201</v>
      </c>
      <c r="Y384" s="69">
        <v>0.91642195051905695</v>
      </c>
      <c r="Z384" s="69">
        <v>4.7212916789057098E-2</v>
      </c>
      <c r="AA384" s="69">
        <v>3.6365132691885502E-2</v>
      </c>
      <c r="AB384" s="69">
        <v>0.171094501351093</v>
      </c>
      <c r="AC384" s="69">
        <v>0.31035640367265799</v>
      </c>
      <c r="AD384" s="69">
        <v>0.51854909497624702</v>
      </c>
      <c r="AE384" s="69">
        <v>9.1536151832923102E-2</v>
      </c>
      <c r="AF384" s="69">
        <v>0.75955692481602899</v>
      </c>
      <c r="AG384" s="309">
        <v>0.14890692335104699</v>
      </c>
      <c r="AH384" s="208">
        <v>0.80700000000000005</v>
      </c>
      <c r="AI384" s="208">
        <v>1.9219999999999999</v>
      </c>
      <c r="AJ384" s="209">
        <v>5.4669999999999996</v>
      </c>
      <c r="AK384" s="210">
        <v>0.79900000000000004</v>
      </c>
      <c r="AL384" s="210">
        <v>2.109</v>
      </c>
      <c r="AM384" s="210">
        <v>5.6280000000000001</v>
      </c>
      <c r="AN384" s="203">
        <v>0.55630000000000002</v>
      </c>
      <c r="AO384" s="203">
        <v>2.0175000000000001</v>
      </c>
      <c r="AP384" s="203">
        <v>5.0681000000000003</v>
      </c>
      <c r="AQ384" s="203"/>
      <c r="AR384" s="203">
        <f>$AN$6*0.81818182</f>
        <v>0.45515454646600001</v>
      </c>
      <c r="AS384" s="203">
        <f>$AN$6</f>
        <v>0.55630000000000002</v>
      </c>
      <c r="AT384" s="203">
        <f>$AN$6*1.22222222</f>
        <v>0.67992222098599997</v>
      </c>
      <c r="AU384" s="203">
        <f>$AO$6*0.81818182</f>
        <v>1.6506818218499999</v>
      </c>
      <c r="AV384" s="203">
        <f>$AO$6</f>
        <v>2.0175000000000001</v>
      </c>
      <c r="AW384" s="203">
        <f>$AO$6*1.22222222</f>
        <v>2.4658333288500001</v>
      </c>
      <c r="AX384" s="203">
        <f>$AP$6*0.81818182</f>
        <v>4.146627281942</v>
      </c>
      <c r="AY384" s="203">
        <f>$AP$6</f>
        <v>5.0681000000000003</v>
      </c>
      <c r="AZ384" s="203">
        <f>$AP$6*1.22222222</f>
        <v>6.1943444331819997</v>
      </c>
      <c r="BB384" s="1" t="str">
        <f t="shared" si="544"/>
        <v>P</v>
      </c>
      <c r="BC384" s="1" t="str">
        <f t="shared" si="545"/>
        <v>NP</v>
      </c>
      <c r="BD384" s="1" t="str">
        <f t="shared" si="546"/>
        <v>NA</v>
      </c>
      <c r="BE384" s="1" t="str">
        <f t="shared" si="547"/>
        <v>NO</v>
      </c>
      <c r="BF384" s="1" t="str">
        <f t="shared" si="548"/>
        <v>NO</v>
      </c>
      <c r="BG384" s="1" t="str">
        <f t="shared" si="549"/>
        <v>NO</v>
      </c>
      <c r="BH384" s="1" t="str">
        <f t="shared" si="618"/>
        <v>NO</v>
      </c>
      <c r="BJ384" s="1">
        <v>8</v>
      </c>
      <c r="BK384" s="1" t="str">
        <f t="shared" si="551"/>
        <v>P</v>
      </c>
      <c r="BL384" s="1" t="str">
        <f t="shared" si="552"/>
        <v>NA</v>
      </c>
      <c r="BM384" s="1" t="str">
        <f t="shared" si="553"/>
        <v>NA</v>
      </c>
      <c r="BN384" s="1" t="str">
        <f t="shared" si="554"/>
        <v>NO</v>
      </c>
      <c r="BO384" s="1" t="str">
        <f t="shared" si="555"/>
        <v>NO</v>
      </c>
      <c r="BP384" s="1" t="str">
        <f t="shared" si="556"/>
        <v>NO</v>
      </c>
      <c r="BQ384" s="1" t="str">
        <f t="shared" si="557"/>
        <v>NO</v>
      </c>
      <c r="BS384" s="1" t="str">
        <f t="shared" si="558"/>
        <v>TN</v>
      </c>
      <c r="BT384" s="1" t="str">
        <f t="shared" si="559"/>
        <v>FP</v>
      </c>
      <c r="BU384" s="1" t="str">
        <f t="shared" si="560"/>
        <v>TN</v>
      </c>
      <c r="BV384" s="1" t="str">
        <f t="shared" si="561"/>
        <v>NO</v>
      </c>
      <c r="BW384" s="1" t="str">
        <f t="shared" si="562"/>
        <v>NO</v>
      </c>
      <c r="BX384" s="1" t="str">
        <f t="shared" si="563"/>
        <v>NO</v>
      </c>
      <c r="BY384" s="244" t="str">
        <f t="shared" si="564"/>
        <v>YES</v>
      </c>
      <c r="BZ384" s="244" t="str">
        <f t="shared" si="565"/>
        <v>NO</v>
      </c>
      <c r="CA384" s="244" t="str">
        <f t="shared" si="566"/>
        <v>NO</v>
      </c>
      <c r="CB384" s="244" t="str">
        <f t="shared" si="567"/>
        <v>NO</v>
      </c>
      <c r="CC384" s="244" t="str">
        <f t="shared" si="568"/>
        <v>NO</v>
      </c>
      <c r="CD384" s="244" t="str">
        <f t="shared" si="530"/>
        <v>YES</v>
      </c>
      <c r="CE384" s="1" t="str">
        <f t="shared" si="531"/>
        <v>NO</v>
      </c>
      <c r="CF384" s="1" t="str">
        <f t="shared" si="532"/>
        <v>NO</v>
      </c>
      <c r="CG384" s="1" t="str">
        <f t="shared" si="533"/>
        <v>NO</v>
      </c>
      <c r="CH384" s="1" t="str">
        <f t="shared" si="534"/>
        <v>YES</v>
      </c>
      <c r="CI384" s="244" t="str">
        <f t="shared" si="569"/>
        <v>NO</v>
      </c>
      <c r="CJ384" s="244" t="str">
        <f t="shared" si="570"/>
        <v>NO</v>
      </c>
      <c r="CK384" s="244" t="str">
        <f t="shared" si="571"/>
        <v>NO</v>
      </c>
      <c r="CL384" s="244" t="str">
        <f t="shared" si="572"/>
        <v>NO</v>
      </c>
      <c r="CM384" s="244" t="str">
        <f t="shared" si="573"/>
        <v>NO</v>
      </c>
      <c r="CN384" s="244" t="str">
        <f t="shared" si="574"/>
        <v>YES</v>
      </c>
      <c r="CO384" s="244" t="str">
        <f t="shared" si="575"/>
        <v>NO</v>
      </c>
      <c r="CP384" s="244" t="str">
        <f t="shared" si="576"/>
        <v>NO</v>
      </c>
      <c r="CQ384" s="244" t="str">
        <f t="shared" si="577"/>
        <v>NO</v>
      </c>
      <c r="CR384" s="244" t="str">
        <f t="shared" si="578"/>
        <v>YES</v>
      </c>
    </row>
    <row r="385" spans="1:96">
      <c r="A385" s="64"/>
      <c r="B385" s="15"/>
      <c r="C385" s="15"/>
      <c r="D385" s="15"/>
      <c r="E385" s="15"/>
      <c r="F385" s="15"/>
      <c r="G385" s="15"/>
      <c r="H385" s="65"/>
      <c r="I385" s="52" t="s">
        <v>13</v>
      </c>
      <c r="J385" s="9">
        <v>0.83506634598616203</v>
      </c>
      <c r="K385" s="6">
        <v>0.16030337782947199</v>
      </c>
      <c r="L385" s="6">
        <v>4.6302761843648402E-3</v>
      </c>
      <c r="M385" s="6">
        <v>0.73905521241612904</v>
      </c>
      <c r="N385" s="6">
        <v>8.6317856894555706E-2</v>
      </c>
      <c r="O385" s="6">
        <v>0.17462693068931501</v>
      </c>
      <c r="P385" s="6">
        <v>0.76780799425689095</v>
      </c>
      <c r="Q385" s="6">
        <v>0.16833327247270899</v>
      </c>
      <c r="R385" s="6">
        <v>6.3858733270398801E-2</v>
      </c>
      <c r="S385" s="6">
        <v>0.99818544102359796</v>
      </c>
      <c r="T385" s="6">
        <v>1.4900720328248001E-4</v>
      </c>
      <c r="U385" s="6">
        <v>1.66555177311922E-3</v>
      </c>
      <c r="V385" s="6">
        <v>0.80129023177201697</v>
      </c>
      <c r="W385" s="6">
        <v>7.5661072545798402E-2</v>
      </c>
      <c r="X385" s="6">
        <v>0.123048695682184</v>
      </c>
      <c r="Y385" s="6">
        <v>0.28444685155987598</v>
      </c>
      <c r="Z385" s="6">
        <v>0.19039344202561001</v>
      </c>
      <c r="AA385" s="6">
        <v>0.52515970641451204</v>
      </c>
      <c r="AB385" s="6">
        <v>0.99571767818462398</v>
      </c>
      <c r="AC385" s="6">
        <v>2.47492611107347E-3</v>
      </c>
      <c r="AD385" s="6">
        <v>1.8073957043021E-3</v>
      </c>
      <c r="AE385" s="6">
        <v>4.9868643195914199E-2</v>
      </c>
      <c r="AF385" s="6">
        <v>0.49396428785878599</v>
      </c>
      <c r="AG385" s="310">
        <v>0.45616706894529901</v>
      </c>
      <c r="AH385" s="211">
        <v>0.53400000000000003</v>
      </c>
      <c r="AI385" s="211">
        <v>2.5680000000000001</v>
      </c>
      <c r="AJ385" s="212">
        <v>6.3650000000000002</v>
      </c>
      <c r="AK385" s="210">
        <v>0.65500000000000003</v>
      </c>
      <c r="AL385" s="210">
        <v>2.734</v>
      </c>
      <c r="AM385" s="210">
        <v>5.57</v>
      </c>
      <c r="AN385" s="203"/>
      <c r="AO385" s="203"/>
      <c r="AP385" s="203"/>
      <c r="AQ385" s="203"/>
      <c r="AR385" s="203">
        <f t="shared" ref="AR385:AR393" si="619">$AN$6*0.81818182</f>
        <v>0.45515454646600001</v>
      </c>
      <c r="AS385" s="203">
        <f t="shared" ref="AS385:AS393" si="620">$AN$6</f>
        <v>0.55630000000000002</v>
      </c>
      <c r="AT385" s="203">
        <f t="shared" ref="AT385:AT393" si="621">$AN$6*1.22222222</f>
        <v>0.67992222098599997</v>
      </c>
      <c r="AU385" s="203">
        <f t="shared" ref="AU385:AU393" si="622">$AO$6*0.81818182</f>
        <v>1.6506818218499999</v>
      </c>
      <c r="AV385" s="203">
        <f t="shared" ref="AV385:AV393" si="623">$AO$6</f>
        <v>2.0175000000000001</v>
      </c>
      <c r="AW385" s="203">
        <f t="shared" ref="AW385:AW393" si="624">$AO$6*1.22222222</f>
        <v>2.4658333288500001</v>
      </c>
      <c r="AX385" s="203">
        <f t="shared" ref="AX385:AX393" si="625">$AP$6*0.81818182</f>
        <v>4.146627281942</v>
      </c>
      <c r="AY385" s="203">
        <f t="shared" ref="AY385:AY393" si="626">$AP$6</f>
        <v>5.0681000000000003</v>
      </c>
      <c r="AZ385" s="203">
        <f t="shared" ref="AZ385:AZ393" si="627">$AP$6*1.22222222</f>
        <v>6.1943444331819997</v>
      </c>
      <c r="BB385" s="1" t="str">
        <f t="shared" si="544"/>
        <v>NP</v>
      </c>
      <c r="BC385" s="1" t="str">
        <f t="shared" si="545"/>
        <v>P</v>
      </c>
      <c r="BD385" s="1" t="str">
        <f t="shared" si="546"/>
        <v>P</v>
      </c>
      <c r="BE385" s="1" t="str">
        <f t="shared" si="547"/>
        <v>NO</v>
      </c>
      <c r="BF385" s="1" t="str">
        <f t="shared" si="548"/>
        <v>NO</v>
      </c>
      <c r="BG385" s="1" t="str">
        <f t="shared" si="549"/>
        <v>NO</v>
      </c>
      <c r="BH385" s="1" t="str">
        <f t="shared" si="618"/>
        <v>NO</v>
      </c>
      <c r="BJ385" s="1">
        <v>5</v>
      </c>
      <c r="BK385" s="1" t="str">
        <f t="shared" si="551"/>
        <v>NA</v>
      </c>
      <c r="BL385" s="1" t="str">
        <f t="shared" si="552"/>
        <v>P</v>
      </c>
      <c r="BM385" s="1" t="str">
        <f t="shared" si="553"/>
        <v>NA</v>
      </c>
      <c r="BN385" s="1" t="str">
        <f t="shared" si="554"/>
        <v>NO</v>
      </c>
      <c r="BO385" s="1" t="str">
        <f t="shared" si="555"/>
        <v>NO</v>
      </c>
      <c r="BP385" s="1" t="str">
        <f t="shared" si="556"/>
        <v>NO</v>
      </c>
      <c r="BQ385" s="1" t="str">
        <f t="shared" si="557"/>
        <v>NO</v>
      </c>
      <c r="BS385" s="1" t="str">
        <f t="shared" si="558"/>
        <v>FP</v>
      </c>
      <c r="BT385" s="1" t="str">
        <f t="shared" si="559"/>
        <v>TN</v>
      </c>
      <c r="BU385" s="1" t="str">
        <f t="shared" si="560"/>
        <v>TN</v>
      </c>
      <c r="BV385" s="1" t="str">
        <f t="shared" si="561"/>
        <v>NO</v>
      </c>
      <c r="BW385" s="1" t="str">
        <f t="shared" si="562"/>
        <v>NO</v>
      </c>
      <c r="BX385" s="1" t="str">
        <f t="shared" si="563"/>
        <v>NO</v>
      </c>
      <c r="BY385" s="244" t="str">
        <f t="shared" si="564"/>
        <v>YES</v>
      </c>
      <c r="BZ385" s="244" t="str">
        <f t="shared" si="565"/>
        <v>NO</v>
      </c>
      <c r="CA385" s="244" t="str">
        <f t="shared" si="566"/>
        <v>NO</v>
      </c>
      <c r="CB385" s="244" t="str">
        <f t="shared" si="567"/>
        <v>NO</v>
      </c>
      <c r="CC385" s="244" t="str">
        <f t="shared" si="568"/>
        <v>NO</v>
      </c>
      <c r="CD385" s="244" t="str">
        <f t="shared" si="530"/>
        <v>YES</v>
      </c>
      <c r="CE385" s="1" t="str">
        <f t="shared" si="531"/>
        <v>NO</v>
      </c>
      <c r="CF385" s="1" t="str">
        <f t="shared" si="532"/>
        <v>NO</v>
      </c>
      <c r="CG385" s="1" t="str">
        <f t="shared" si="533"/>
        <v>NO</v>
      </c>
      <c r="CH385" s="1" t="str">
        <f t="shared" si="534"/>
        <v>YES</v>
      </c>
      <c r="CI385" s="244" t="str">
        <f t="shared" si="569"/>
        <v>NO</v>
      </c>
      <c r="CJ385" s="244" t="str">
        <f t="shared" si="570"/>
        <v>NO</v>
      </c>
      <c r="CK385" s="244" t="str">
        <f t="shared" si="571"/>
        <v>NO</v>
      </c>
      <c r="CL385" s="244" t="str">
        <f t="shared" si="572"/>
        <v>NO</v>
      </c>
      <c r="CM385" s="244" t="str">
        <f t="shared" si="573"/>
        <v>NO</v>
      </c>
      <c r="CN385" s="244" t="str">
        <f t="shared" si="574"/>
        <v>YES</v>
      </c>
      <c r="CO385" s="244" t="str">
        <f t="shared" si="575"/>
        <v>NO</v>
      </c>
      <c r="CP385" s="244" t="str">
        <f t="shared" si="576"/>
        <v>NO</v>
      </c>
      <c r="CQ385" s="244" t="str">
        <f t="shared" si="577"/>
        <v>NO</v>
      </c>
      <c r="CR385" s="244" t="str">
        <f t="shared" si="578"/>
        <v>YES</v>
      </c>
    </row>
    <row r="386" spans="1:96">
      <c r="A386" s="64"/>
      <c r="B386" s="15"/>
      <c r="C386" s="15"/>
      <c r="D386" s="15"/>
      <c r="E386" s="15"/>
      <c r="F386" s="15"/>
      <c r="G386" s="15"/>
      <c r="H386" s="65"/>
      <c r="I386" s="52" t="s">
        <v>115</v>
      </c>
      <c r="J386" s="9">
        <v>0.83506634598616203</v>
      </c>
      <c r="K386" s="6">
        <v>0.16030337782947199</v>
      </c>
      <c r="L386" s="6">
        <v>4.6302761843648402E-3</v>
      </c>
      <c r="M386" s="6">
        <v>6.8415159617586097E-2</v>
      </c>
      <c r="N386" s="6">
        <v>0.79491683417334502</v>
      </c>
      <c r="O386" s="6">
        <v>0.13666800620906799</v>
      </c>
      <c r="P386" s="6">
        <v>0.42841867195208999</v>
      </c>
      <c r="Q386" s="6">
        <v>0.465303756454364</v>
      </c>
      <c r="R386" s="6">
        <v>0.10627757159354401</v>
      </c>
      <c r="S386" s="6">
        <v>0.47316770861195201</v>
      </c>
      <c r="T386" s="6">
        <v>0.26050499849193398</v>
      </c>
      <c r="U386" s="6">
        <v>0.26632729289611301</v>
      </c>
      <c r="V386" s="6">
        <v>0.39926361119097697</v>
      </c>
      <c r="W386" s="6">
        <v>0.46240172164441001</v>
      </c>
      <c r="X386" s="6">
        <v>0.13833466716461201</v>
      </c>
      <c r="Y386" s="6">
        <v>0.57757839662865695</v>
      </c>
      <c r="Z386" s="6">
        <v>0.37307241223662202</v>
      </c>
      <c r="AA386" s="6">
        <v>4.9349191134719798E-2</v>
      </c>
      <c r="AB386" s="6">
        <v>0.83510510954169004</v>
      </c>
      <c r="AC386" s="6">
        <v>9.6954230357447102E-2</v>
      </c>
      <c r="AD386" s="6">
        <v>6.7940660100862402E-2</v>
      </c>
      <c r="AE386" s="6">
        <v>0.89082505930474698</v>
      </c>
      <c r="AF386" s="6">
        <v>8.0459928849534401E-2</v>
      </c>
      <c r="AG386" s="310">
        <v>2.8715011845717699E-2</v>
      </c>
      <c r="AH386" s="211">
        <v>0.95699999999999996</v>
      </c>
      <c r="AI386" s="211">
        <v>2.089</v>
      </c>
      <c r="AJ386" s="212">
        <v>5.1829999999999998</v>
      </c>
      <c r="AK386" s="210">
        <v>0.92100000000000004</v>
      </c>
      <c r="AL386" s="210">
        <v>2.2309999999999999</v>
      </c>
      <c r="AM386" s="210">
        <v>5.2130000000000001</v>
      </c>
      <c r="AN386" s="203"/>
      <c r="AO386" s="203"/>
      <c r="AP386" s="203"/>
      <c r="AQ386" s="203"/>
      <c r="AR386" s="203">
        <f t="shared" si="619"/>
        <v>0.45515454646600001</v>
      </c>
      <c r="AS386" s="203">
        <f t="shared" si="620"/>
        <v>0.55630000000000002</v>
      </c>
      <c r="AT386" s="203">
        <f t="shared" si="621"/>
        <v>0.67992222098599997</v>
      </c>
      <c r="AU386" s="203">
        <f t="shared" si="622"/>
        <v>1.6506818218499999</v>
      </c>
      <c r="AV386" s="203">
        <f t="shared" si="623"/>
        <v>2.0175000000000001</v>
      </c>
      <c r="AW386" s="203">
        <f t="shared" si="624"/>
        <v>2.4658333288500001</v>
      </c>
      <c r="AX386" s="203">
        <f t="shared" si="625"/>
        <v>4.146627281942</v>
      </c>
      <c r="AY386" s="203">
        <f t="shared" si="626"/>
        <v>5.0681000000000003</v>
      </c>
      <c r="AZ386" s="203">
        <f t="shared" si="627"/>
        <v>6.1943444331819997</v>
      </c>
      <c r="BB386" s="1" t="str">
        <f t="shared" si="544"/>
        <v>P</v>
      </c>
      <c r="BC386" s="1" t="str">
        <f t="shared" si="545"/>
        <v>NA</v>
      </c>
      <c r="BD386" s="1" t="str">
        <f t="shared" si="546"/>
        <v>NA</v>
      </c>
      <c r="BE386" s="1" t="str">
        <f t="shared" si="547"/>
        <v>NO</v>
      </c>
      <c r="BF386" s="1" t="str">
        <f t="shared" si="548"/>
        <v>NO</v>
      </c>
      <c r="BG386" s="1" t="str">
        <f t="shared" si="549"/>
        <v>NO</v>
      </c>
      <c r="BH386" s="1" t="str">
        <f t="shared" si="618"/>
        <v>NO</v>
      </c>
      <c r="BJ386" s="1">
        <v>75</v>
      </c>
      <c r="BK386" s="1" t="str">
        <f t="shared" si="551"/>
        <v>P</v>
      </c>
      <c r="BL386" s="1" t="str">
        <f t="shared" si="552"/>
        <v>NA</v>
      </c>
      <c r="BM386" s="1" t="str">
        <f t="shared" si="553"/>
        <v>NA</v>
      </c>
      <c r="BN386" s="1" t="str">
        <f t="shared" si="554"/>
        <v>NO</v>
      </c>
      <c r="BO386" s="1" t="str">
        <f t="shared" si="555"/>
        <v>NO</v>
      </c>
      <c r="BP386" s="1" t="str">
        <f t="shared" si="556"/>
        <v>NO</v>
      </c>
      <c r="BQ386" s="1" t="str">
        <f t="shared" si="557"/>
        <v>NO</v>
      </c>
      <c r="BS386" s="1" t="str">
        <f t="shared" si="558"/>
        <v>TN</v>
      </c>
      <c r="BT386" s="1" t="str">
        <f t="shared" si="559"/>
        <v>TN</v>
      </c>
      <c r="BU386" s="1" t="str">
        <f t="shared" si="560"/>
        <v>TN</v>
      </c>
      <c r="BV386" s="1" t="str">
        <f t="shared" si="561"/>
        <v>NO</v>
      </c>
      <c r="BW386" s="1" t="str">
        <f t="shared" si="562"/>
        <v>NO</v>
      </c>
      <c r="BX386" s="1" t="str">
        <f t="shared" si="563"/>
        <v>NO</v>
      </c>
      <c r="BY386" s="244" t="str">
        <f t="shared" si="564"/>
        <v>YES</v>
      </c>
      <c r="BZ386" s="244" t="str">
        <f t="shared" si="565"/>
        <v>NO</v>
      </c>
      <c r="CA386" s="244" t="str">
        <f t="shared" si="566"/>
        <v>NO</v>
      </c>
      <c r="CB386" s="244" t="str">
        <f t="shared" si="567"/>
        <v>NO</v>
      </c>
      <c r="CC386" s="244" t="str">
        <f t="shared" si="568"/>
        <v>NO</v>
      </c>
      <c r="CD386" s="244" t="str">
        <f t="shared" si="530"/>
        <v>NO</v>
      </c>
      <c r="CE386" s="1" t="str">
        <f t="shared" si="531"/>
        <v>NO</v>
      </c>
      <c r="CF386" s="1" t="str">
        <f t="shared" si="532"/>
        <v>NO</v>
      </c>
      <c r="CG386" s="1" t="str">
        <f t="shared" si="533"/>
        <v>NO</v>
      </c>
      <c r="CH386" s="1" t="str">
        <f t="shared" si="534"/>
        <v>NO</v>
      </c>
      <c r="CI386" s="244" t="str">
        <f t="shared" si="569"/>
        <v>NO</v>
      </c>
      <c r="CJ386" s="244" t="str">
        <f t="shared" si="570"/>
        <v>NO</v>
      </c>
      <c r="CK386" s="244" t="str">
        <f t="shared" si="571"/>
        <v>NO</v>
      </c>
      <c r="CL386" s="244" t="str">
        <f t="shared" si="572"/>
        <v>NO</v>
      </c>
      <c r="CM386" s="244" t="str">
        <f t="shared" si="573"/>
        <v>NO</v>
      </c>
      <c r="CN386" s="244" t="str">
        <f t="shared" si="574"/>
        <v>NO</v>
      </c>
      <c r="CO386" s="244" t="str">
        <f t="shared" si="575"/>
        <v>NO</v>
      </c>
      <c r="CP386" s="244" t="str">
        <f t="shared" si="576"/>
        <v>NO</v>
      </c>
      <c r="CQ386" s="244" t="str">
        <f t="shared" si="577"/>
        <v>NO</v>
      </c>
      <c r="CR386" s="244" t="str">
        <f t="shared" si="578"/>
        <v>NO</v>
      </c>
    </row>
    <row r="387" spans="1:96">
      <c r="A387" s="64"/>
      <c r="B387" s="15"/>
      <c r="C387" s="15"/>
      <c r="D387" s="15"/>
      <c r="E387" s="15"/>
      <c r="F387" s="15"/>
      <c r="G387" s="15"/>
      <c r="H387" s="65"/>
      <c r="I387" s="52" t="s">
        <v>117</v>
      </c>
      <c r="J387" s="9">
        <v>0.83506634598616203</v>
      </c>
      <c r="K387" s="6">
        <v>0.16030337782947199</v>
      </c>
      <c r="L387" s="6">
        <v>4.6302761843648402E-3</v>
      </c>
      <c r="M387" s="6">
        <v>0.73905521241612904</v>
      </c>
      <c r="N387" s="6">
        <v>8.6317856894555706E-2</v>
      </c>
      <c r="O387" s="6">
        <v>0.17462693068931501</v>
      </c>
      <c r="P387" s="6">
        <v>0.76780799425689095</v>
      </c>
      <c r="Q387" s="6">
        <v>0.16833327247270899</v>
      </c>
      <c r="R387" s="6">
        <v>6.3858733270398801E-2</v>
      </c>
      <c r="S387" s="6">
        <v>0.99818544102359796</v>
      </c>
      <c r="T387" s="6">
        <v>1.4900720328248001E-4</v>
      </c>
      <c r="U387" s="6">
        <v>1.66555177311922E-3</v>
      </c>
      <c r="V387" s="6">
        <v>0.80129023177201697</v>
      </c>
      <c r="W387" s="6">
        <v>7.5661072545798402E-2</v>
      </c>
      <c r="X387" s="6">
        <v>0.123048695682184</v>
      </c>
      <c r="Y387" s="6">
        <v>0.28444685155987598</v>
      </c>
      <c r="Z387" s="6">
        <v>0.19039344202561001</v>
      </c>
      <c r="AA387" s="6">
        <v>0.52515970641451204</v>
      </c>
      <c r="AB387" s="6">
        <v>0.99571767818462398</v>
      </c>
      <c r="AC387" s="6">
        <v>2.47492611107347E-3</v>
      </c>
      <c r="AD387" s="6">
        <v>1.8073957043021E-3</v>
      </c>
      <c r="AE387" s="6">
        <v>0.89082505930474698</v>
      </c>
      <c r="AF387" s="6">
        <v>8.0459928849534401E-2</v>
      </c>
      <c r="AG387" s="310">
        <v>2.8715011845717699E-2</v>
      </c>
      <c r="AH387" s="211">
        <v>0.67900000000000005</v>
      </c>
      <c r="AI387" s="211">
        <v>2.6789999999999998</v>
      </c>
      <c r="AJ387" s="212">
        <v>4.9669999999999996</v>
      </c>
      <c r="AK387" s="210">
        <v>0.68899999999999995</v>
      </c>
      <c r="AL387" s="210">
        <v>2.7469999999999999</v>
      </c>
      <c r="AM387" s="210">
        <v>5.2409999999999997</v>
      </c>
      <c r="AN387" s="203"/>
      <c r="AO387" s="203"/>
      <c r="AP387" s="203"/>
      <c r="AQ387" s="203"/>
      <c r="AR387" s="203">
        <f t="shared" si="619"/>
        <v>0.45515454646600001</v>
      </c>
      <c r="AS387" s="203">
        <f t="shared" si="620"/>
        <v>0.55630000000000002</v>
      </c>
      <c r="AT387" s="203">
        <f t="shared" si="621"/>
        <v>0.67992222098599997</v>
      </c>
      <c r="AU387" s="203">
        <f t="shared" si="622"/>
        <v>1.6506818218499999</v>
      </c>
      <c r="AV387" s="203">
        <f t="shared" si="623"/>
        <v>2.0175000000000001</v>
      </c>
      <c r="AW387" s="203">
        <f t="shared" si="624"/>
        <v>2.4658333288500001</v>
      </c>
      <c r="AX387" s="203">
        <f t="shared" si="625"/>
        <v>4.146627281942</v>
      </c>
      <c r="AY387" s="203">
        <f t="shared" si="626"/>
        <v>5.0681000000000003</v>
      </c>
      <c r="AZ387" s="203">
        <f t="shared" si="627"/>
        <v>6.1943444331819997</v>
      </c>
      <c r="BB387" s="1" t="str">
        <f t="shared" si="544"/>
        <v>NA</v>
      </c>
      <c r="BC387" s="1" t="str">
        <f t="shared" si="545"/>
        <v>P</v>
      </c>
      <c r="BD387" s="1" t="str">
        <f t="shared" si="546"/>
        <v>NP</v>
      </c>
      <c r="BE387" s="1" t="str">
        <f t="shared" si="547"/>
        <v>NO</v>
      </c>
      <c r="BF387" s="1" t="str">
        <f t="shared" si="548"/>
        <v>NO</v>
      </c>
      <c r="BG387" s="1" t="str">
        <f t="shared" si="549"/>
        <v>NO</v>
      </c>
      <c r="BH387" s="1" t="str">
        <f t="shared" si="618"/>
        <v>NO</v>
      </c>
      <c r="BJ387" s="1">
        <v>113</v>
      </c>
      <c r="BK387" s="1" t="str">
        <f t="shared" si="551"/>
        <v>P</v>
      </c>
      <c r="BL387" s="1" t="str">
        <f t="shared" si="552"/>
        <v>P</v>
      </c>
      <c r="BM387" s="1" t="str">
        <f t="shared" si="553"/>
        <v>NA</v>
      </c>
      <c r="BN387" s="1" t="str">
        <f t="shared" si="554"/>
        <v>NO</v>
      </c>
      <c r="BO387" s="1" t="str">
        <f t="shared" si="555"/>
        <v>NO</v>
      </c>
      <c r="BP387" s="1" t="str">
        <f t="shared" si="556"/>
        <v>NO</v>
      </c>
      <c r="BQ387" s="1" t="str">
        <f t="shared" si="557"/>
        <v>NO</v>
      </c>
      <c r="BS387" s="1" t="str">
        <f t="shared" si="558"/>
        <v>TN</v>
      </c>
      <c r="BT387" s="1" t="str">
        <f t="shared" si="559"/>
        <v>TN</v>
      </c>
      <c r="BU387" s="1" t="str">
        <f t="shared" si="560"/>
        <v>FP</v>
      </c>
      <c r="BV387" s="1" t="str">
        <f t="shared" si="561"/>
        <v>NO</v>
      </c>
      <c r="BW387" s="1" t="str">
        <f t="shared" si="562"/>
        <v>NO</v>
      </c>
      <c r="BX387" s="1" t="str">
        <f t="shared" si="563"/>
        <v>NO</v>
      </c>
      <c r="BY387" s="244" t="str">
        <f t="shared" si="564"/>
        <v>YES</v>
      </c>
      <c r="BZ387" s="244" t="str">
        <f t="shared" si="565"/>
        <v>NO</v>
      </c>
      <c r="CA387" s="244" t="str">
        <f t="shared" si="566"/>
        <v>NO</v>
      </c>
      <c r="CB387" s="244" t="str">
        <f t="shared" si="567"/>
        <v>NO</v>
      </c>
      <c r="CC387" s="244" t="str">
        <f t="shared" si="568"/>
        <v>NO</v>
      </c>
      <c r="CD387" s="244" t="str">
        <f t="shared" si="530"/>
        <v>YES</v>
      </c>
      <c r="CE387" s="1" t="str">
        <f t="shared" si="531"/>
        <v>YES</v>
      </c>
      <c r="CF387" s="1" t="str">
        <f t="shared" si="532"/>
        <v>YES</v>
      </c>
      <c r="CG387" s="1" t="str">
        <f t="shared" si="533"/>
        <v>NO</v>
      </c>
      <c r="CH387" s="1" t="str">
        <f t="shared" si="534"/>
        <v>NO</v>
      </c>
      <c r="CI387" s="244" t="str">
        <f t="shared" si="569"/>
        <v>NO</v>
      </c>
      <c r="CJ387" s="244" t="str">
        <f t="shared" si="570"/>
        <v>NO</v>
      </c>
      <c r="CK387" s="244" t="str">
        <f t="shared" si="571"/>
        <v>NO</v>
      </c>
      <c r="CL387" s="244" t="str">
        <f t="shared" si="572"/>
        <v>NO</v>
      </c>
      <c r="CM387" s="244" t="str">
        <f t="shared" si="573"/>
        <v>NO</v>
      </c>
      <c r="CN387" s="244" t="str">
        <f t="shared" si="574"/>
        <v>YES</v>
      </c>
      <c r="CO387" s="244" t="str">
        <f t="shared" si="575"/>
        <v>YES</v>
      </c>
      <c r="CP387" s="244" t="str">
        <f t="shared" si="576"/>
        <v>YES</v>
      </c>
      <c r="CQ387" s="244" t="str">
        <f t="shared" si="577"/>
        <v>NO</v>
      </c>
      <c r="CR387" s="244" t="str">
        <f t="shared" si="578"/>
        <v>NO</v>
      </c>
    </row>
    <row r="388" spans="1:96">
      <c r="A388" s="64"/>
      <c r="B388" s="15"/>
      <c r="C388" s="15"/>
      <c r="D388" s="15"/>
      <c r="E388" s="15"/>
      <c r="F388" s="15"/>
      <c r="G388" s="15"/>
      <c r="H388" s="65"/>
      <c r="I388" s="52" t="s">
        <v>118</v>
      </c>
      <c r="J388" s="9">
        <v>0.83506634598616203</v>
      </c>
      <c r="K388" s="6">
        <v>0.16030337782947199</v>
      </c>
      <c r="L388" s="6">
        <v>4.6302761843648402E-3</v>
      </c>
      <c r="M388" s="6">
        <v>0.73905521241612904</v>
      </c>
      <c r="N388" s="6">
        <v>8.6317856894555706E-2</v>
      </c>
      <c r="O388" s="6">
        <v>0.17462693068931501</v>
      </c>
      <c r="P388" s="6">
        <v>0.76780799425689095</v>
      </c>
      <c r="Q388" s="6">
        <v>0.16833327247270899</v>
      </c>
      <c r="R388" s="6">
        <v>6.3858733270398801E-2</v>
      </c>
      <c r="S388" s="6">
        <v>0.99818544102359796</v>
      </c>
      <c r="T388" s="6">
        <v>1.4900720328248001E-4</v>
      </c>
      <c r="U388" s="6">
        <v>1.66555177311922E-3</v>
      </c>
      <c r="V388" s="6">
        <v>0.80129023177201697</v>
      </c>
      <c r="W388" s="6">
        <v>7.5661072545798402E-2</v>
      </c>
      <c r="X388" s="6">
        <v>0.123048695682184</v>
      </c>
      <c r="Y388" s="6">
        <v>0.28444685155987598</v>
      </c>
      <c r="Z388" s="6">
        <v>0.19039344202561001</v>
      </c>
      <c r="AA388" s="6">
        <v>0.52515970641451204</v>
      </c>
      <c r="AB388" s="6">
        <v>0.99571767818462398</v>
      </c>
      <c r="AC388" s="6">
        <v>2.47492611107347E-3</v>
      </c>
      <c r="AD388" s="6">
        <v>1.8073957043021E-3</v>
      </c>
      <c r="AE388" s="6">
        <v>0.89082505930474698</v>
      </c>
      <c r="AF388" s="6">
        <v>8.0459928849534401E-2</v>
      </c>
      <c r="AG388" s="310">
        <v>2.8715011845717699E-2</v>
      </c>
      <c r="AH388" s="211">
        <v>0.58499999999999996</v>
      </c>
      <c r="AI388" s="211">
        <v>2.6360000000000001</v>
      </c>
      <c r="AJ388" s="212">
        <v>5.9029999999999996</v>
      </c>
      <c r="AK388" s="210">
        <v>0.65300000000000002</v>
      </c>
      <c r="AL388" s="210">
        <v>2.6539999999999999</v>
      </c>
      <c r="AM388" s="210">
        <v>5.1550000000000002</v>
      </c>
      <c r="AN388" s="203"/>
      <c r="AO388" s="203"/>
      <c r="AP388" s="203"/>
      <c r="AQ388" s="203"/>
      <c r="AR388" s="203">
        <f t="shared" si="619"/>
        <v>0.45515454646600001</v>
      </c>
      <c r="AS388" s="203">
        <f t="shared" si="620"/>
        <v>0.55630000000000002</v>
      </c>
      <c r="AT388" s="203">
        <f t="shared" si="621"/>
        <v>0.67992222098599997</v>
      </c>
      <c r="AU388" s="203">
        <f t="shared" si="622"/>
        <v>1.6506818218499999</v>
      </c>
      <c r="AV388" s="203">
        <f t="shared" si="623"/>
        <v>2.0175000000000001</v>
      </c>
      <c r="AW388" s="203">
        <f t="shared" si="624"/>
        <v>2.4658333288500001</v>
      </c>
      <c r="AX388" s="203">
        <f t="shared" si="625"/>
        <v>4.146627281942</v>
      </c>
      <c r="AY388" s="203">
        <f t="shared" si="626"/>
        <v>5.0681000000000003</v>
      </c>
      <c r="AZ388" s="203">
        <f t="shared" si="627"/>
        <v>6.1943444331819997</v>
      </c>
      <c r="BB388" s="1" t="str">
        <f t="shared" si="544"/>
        <v>NA</v>
      </c>
      <c r="BC388" s="1" t="str">
        <f t="shared" si="545"/>
        <v>P</v>
      </c>
      <c r="BD388" s="1" t="str">
        <f t="shared" si="546"/>
        <v>NA</v>
      </c>
      <c r="BE388" s="1" t="str">
        <f t="shared" si="547"/>
        <v>NO</v>
      </c>
      <c r="BF388" s="1" t="str">
        <f t="shared" si="548"/>
        <v>NO</v>
      </c>
      <c r="BG388" s="1" t="str">
        <f t="shared" si="549"/>
        <v>NO</v>
      </c>
      <c r="BH388" s="1" t="str">
        <f t="shared" si="618"/>
        <v>NO</v>
      </c>
      <c r="BJ388" s="1">
        <v>13</v>
      </c>
      <c r="BK388" s="1" t="str">
        <f t="shared" si="551"/>
        <v>NA</v>
      </c>
      <c r="BL388" s="1" t="str">
        <f t="shared" si="552"/>
        <v>P</v>
      </c>
      <c r="BM388" s="1" t="str">
        <f t="shared" si="553"/>
        <v>NA</v>
      </c>
      <c r="BN388" s="1" t="str">
        <f t="shared" si="554"/>
        <v>NO</v>
      </c>
      <c r="BO388" s="1" t="str">
        <f t="shared" si="555"/>
        <v>NO</v>
      </c>
      <c r="BP388" s="1" t="str">
        <f t="shared" si="556"/>
        <v>NO</v>
      </c>
      <c r="BQ388" s="1" t="str">
        <f t="shared" si="557"/>
        <v>NO</v>
      </c>
      <c r="BS388" s="1" t="str">
        <f t="shared" si="558"/>
        <v>TN</v>
      </c>
      <c r="BT388" s="1" t="str">
        <f t="shared" si="559"/>
        <v>TN</v>
      </c>
      <c r="BU388" s="1" t="str">
        <f t="shared" si="560"/>
        <v>TN</v>
      </c>
      <c r="BV388" s="1" t="str">
        <f t="shared" si="561"/>
        <v>NO</v>
      </c>
      <c r="BW388" s="1" t="str">
        <f t="shared" si="562"/>
        <v>NO</v>
      </c>
      <c r="BX388" s="1" t="str">
        <f t="shared" si="563"/>
        <v>NO</v>
      </c>
      <c r="BY388" s="244" t="str">
        <f t="shared" si="564"/>
        <v>YES</v>
      </c>
      <c r="BZ388" s="244" t="str">
        <f t="shared" si="565"/>
        <v>NO</v>
      </c>
      <c r="CA388" s="244" t="str">
        <f t="shared" si="566"/>
        <v>NO</v>
      </c>
      <c r="CB388" s="244" t="str">
        <f t="shared" si="567"/>
        <v>NO</v>
      </c>
      <c r="CC388" s="244" t="str">
        <f t="shared" si="568"/>
        <v>NO</v>
      </c>
      <c r="CD388" s="244" t="str">
        <f t="shared" si="530"/>
        <v>NO</v>
      </c>
      <c r="CE388" s="1" t="str">
        <f t="shared" si="531"/>
        <v>NO</v>
      </c>
      <c r="CF388" s="1" t="str">
        <f t="shared" si="532"/>
        <v>NO</v>
      </c>
      <c r="CG388" s="1" t="str">
        <f t="shared" si="533"/>
        <v>NO</v>
      </c>
      <c r="CH388" s="1" t="str">
        <f t="shared" si="534"/>
        <v>NO</v>
      </c>
      <c r="CI388" s="244" t="str">
        <f t="shared" si="569"/>
        <v>NO</v>
      </c>
      <c r="CJ388" s="244" t="str">
        <f t="shared" si="570"/>
        <v>NO</v>
      </c>
      <c r="CK388" s="244" t="str">
        <f t="shared" si="571"/>
        <v>NO</v>
      </c>
      <c r="CL388" s="244" t="str">
        <f t="shared" si="572"/>
        <v>NO</v>
      </c>
      <c r="CM388" s="244" t="str">
        <f t="shared" si="573"/>
        <v>NO</v>
      </c>
      <c r="CN388" s="244" t="str">
        <f t="shared" si="574"/>
        <v>NO</v>
      </c>
      <c r="CO388" s="244" t="str">
        <f t="shared" si="575"/>
        <v>NO</v>
      </c>
      <c r="CP388" s="244" t="str">
        <f t="shared" si="576"/>
        <v>NO</v>
      </c>
      <c r="CQ388" s="244" t="str">
        <f t="shared" si="577"/>
        <v>NO</v>
      </c>
      <c r="CR388" s="244" t="str">
        <f t="shared" si="578"/>
        <v>NO</v>
      </c>
    </row>
    <row r="389" spans="1:96">
      <c r="A389" s="64"/>
      <c r="B389" s="15"/>
      <c r="C389" s="15"/>
      <c r="D389" s="15"/>
      <c r="E389" s="15"/>
      <c r="F389" s="15"/>
      <c r="G389" s="15"/>
      <c r="H389" s="65"/>
      <c r="I389" s="52" t="s">
        <v>119</v>
      </c>
      <c r="J389" s="9">
        <v>0.83506634598616203</v>
      </c>
      <c r="K389" s="6">
        <v>0.16030337782947199</v>
      </c>
      <c r="L389" s="6">
        <v>4.6302761843648402E-3</v>
      </c>
      <c r="M389" s="6">
        <v>6.8415159617586097E-2</v>
      </c>
      <c r="N389" s="6">
        <v>0.79491683417334502</v>
      </c>
      <c r="O389" s="6">
        <v>0.13666800620906799</v>
      </c>
      <c r="P389" s="6">
        <v>0.89418221017198596</v>
      </c>
      <c r="Q389" s="6">
        <v>5.1248268128924197E-2</v>
      </c>
      <c r="R389" s="6">
        <v>5.4569521699089303E-2</v>
      </c>
      <c r="S389" s="6">
        <v>0.55811171165220097</v>
      </c>
      <c r="T389" s="6">
        <v>0.31386276235189497</v>
      </c>
      <c r="U389" s="6">
        <v>0.128025525995903</v>
      </c>
      <c r="V389" s="6">
        <v>0.39926361119097697</v>
      </c>
      <c r="W389" s="6">
        <v>0.46240172164441001</v>
      </c>
      <c r="X389" s="6">
        <v>0.13833466716461201</v>
      </c>
      <c r="Y389" s="6">
        <v>0.91642195051905695</v>
      </c>
      <c r="Z389" s="6">
        <v>4.7212916789057098E-2</v>
      </c>
      <c r="AA389" s="6">
        <v>3.6365132691885502E-2</v>
      </c>
      <c r="AB389" s="6">
        <v>0.171094501351093</v>
      </c>
      <c r="AC389" s="6">
        <v>0.31035640367265799</v>
      </c>
      <c r="AD389" s="6">
        <v>0.51854909497624702</v>
      </c>
      <c r="AE389" s="6">
        <v>4.9868643195914199E-2</v>
      </c>
      <c r="AF389" s="6">
        <v>0.49396428785878599</v>
      </c>
      <c r="AG389" s="310">
        <v>0.45616706894529901</v>
      </c>
      <c r="AH389" s="211">
        <v>0.68100000000000005</v>
      </c>
      <c r="AI389" s="211">
        <v>1.9890000000000001</v>
      </c>
      <c r="AJ389" s="212">
        <v>6.1219999999999999</v>
      </c>
      <c r="AK389" s="210">
        <v>0.66400000000000003</v>
      </c>
      <c r="AL389" s="210">
        <v>2.1309999999999998</v>
      </c>
      <c r="AM389" s="210">
        <v>6.0620000000000003</v>
      </c>
      <c r="AN389" s="203"/>
      <c r="AO389" s="203"/>
      <c r="AP389" s="203"/>
      <c r="AQ389" s="203"/>
      <c r="AR389" s="203">
        <f t="shared" si="619"/>
        <v>0.45515454646600001</v>
      </c>
      <c r="AS389" s="203">
        <f t="shared" si="620"/>
        <v>0.55630000000000002</v>
      </c>
      <c r="AT389" s="203">
        <f t="shared" si="621"/>
        <v>0.67992222098599997</v>
      </c>
      <c r="AU389" s="203">
        <f t="shared" si="622"/>
        <v>1.6506818218499999</v>
      </c>
      <c r="AV389" s="203">
        <f t="shared" si="623"/>
        <v>2.0175000000000001</v>
      </c>
      <c r="AW389" s="203">
        <f t="shared" si="624"/>
        <v>2.4658333288500001</v>
      </c>
      <c r="AX389" s="203">
        <f t="shared" si="625"/>
        <v>4.146627281942</v>
      </c>
      <c r="AY389" s="203">
        <f t="shared" si="626"/>
        <v>5.0681000000000003</v>
      </c>
      <c r="AZ389" s="203">
        <f t="shared" si="627"/>
        <v>6.1943444331819997</v>
      </c>
      <c r="BB389" s="1" t="str">
        <f t="shared" si="544"/>
        <v>P</v>
      </c>
      <c r="BC389" s="1" t="str">
        <f t="shared" si="545"/>
        <v>NP</v>
      </c>
      <c r="BD389" s="1" t="str">
        <f t="shared" si="546"/>
        <v>NA</v>
      </c>
      <c r="BE389" s="1" t="str">
        <f t="shared" si="547"/>
        <v>NO</v>
      </c>
      <c r="BF389" s="1" t="str">
        <f t="shared" si="548"/>
        <v>NO</v>
      </c>
      <c r="BG389" s="1" t="str">
        <f t="shared" si="549"/>
        <v>NO</v>
      </c>
      <c r="BH389" s="1" t="str">
        <f t="shared" si="618"/>
        <v>NO</v>
      </c>
      <c r="BJ389" s="1">
        <v>9</v>
      </c>
      <c r="BK389" s="1" t="str">
        <f t="shared" si="551"/>
        <v>NA</v>
      </c>
      <c r="BL389" s="1" t="str">
        <f t="shared" si="552"/>
        <v>NA</v>
      </c>
      <c r="BM389" s="1" t="str">
        <f t="shared" si="553"/>
        <v>NA</v>
      </c>
      <c r="BN389" s="1" t="str">
        <f t="shared" si="554"/>
        <v>NO</v>
      </c>
      <c r="BO389" s="1" t="str">
        <f t="shared" si="555"/>
        <v>NO</v>
      </c>
      <c r="BP389" s="1" t="str">
        <f t="shared" si="556"/>
        <v>NO</v>
      </c>
      <c r="BQ389" s="1" t="str">
        <f t="shared" si="557"/>
        <v>YES</v>
      </c>
      <c r="BS389" s="1" t="str">
        <f t="shared" si="558"/>
        <v>TN</v>
      </c>
      <c r="BT389" s="1" t="str">
        <f t="shared" si="559"/>
        <v>FP</v>
      </c>
      <c r="BU389" s="1" t="str">
        <f t="shared" si="560"/>
        <v>TN</v>
      </c>
      <c r="BV389" s="1" t="str">
        <f t="shared" si="561"/>
        <v>NO</v>
      </c>
      <c r="BW389" s="1" t="str">
        <f t="shared" si="562"/>
        <v>NO</v>
      </c>
      <c r="BX389" s="1" t="str">
        <f t="shared" si="563"/>
        <v>NO</v>
      </c>
      <c r="BY389" s="244" t="str">
        <f t="shared" si="564"/>
        <v>YES</v>
      </c>
      <c r="BZ389" s="244" t="str">
        <f t="shared" si="565"/>
        <v>NO</v>
      </c>
      <c r="CA389" s="244" t="str">
        <f t="shared" si="566"/>
        <v>NO</v>
      </c>
      <c r="CB389" s="244" t="str">
        <f t="shared" si="567"/>
        <v>NO</v>
      </c>
      <c r="CC389" s="244" t="str">
        <f t="shared" si="568"/>
        <v>NO</v>
      </c>
      <c r="CD389" s="244" t="str">
        <f t="shared" si="530"/>
        <v>YES</v>
      </c>
      <c r="CE389" s="1" t="str">
        <f t="shared" si="531"/>
        <v>NO</v>
      </c>
      <c r="CF389" s="1" t="str">
        <f t="shared" si="532"/>
        <v>NO</v>
      </c>
      <c r="CG389" s="1" t="str">
        <f t="shared" si="533"/>
        <v>NO</v>
      </c>
      <c r="CH389" s="1" t="str">
        <f t="shared" si="534"/>
        <v>YES</v>
      </c>
      <c r="CI389" s="244" t="str">
        <f t="shared" si="569"/>
        <v>NO</v>
      </c>
      <c r="CJ389" s="244" t="str">
        <f t="shared" si="570"/>
        <v>NO</v>
      </c>
      <c r="CK389" s="244" t="str">
        <f t="shared" si="571"/>
        <v>NO</v>
      </c>
      <c r="CL389" s="244" t="str">
        <f t="shared" si="572"/>
        <v>NO</v>
      </c>
      <c r="CM389" s="244" t="str">
        <f t="shared" si="573"/>
        <v>NO</v>
      </c>
      <c r="CN389" s="244" t="str">
        <f t="shared" si="574"/>
        <v>YES</v>
      </c>
      <c r="CO389" s="244" t="str">
        <f t="shared" si="575"/>
        <v>NO</v>
      </c>
      <c r="CP389" s="244" t="str">
        <f t="shared" si="576"/>
        <v>NO</v>
      </c>
      <c r="CQ389" s="244" t="str">
        <f t="shared" si="577"/>
        <v>NO</v>
      </c>
      <c r="CR389" s="244" t="str">
        <f t="shared" si="578"/>
        <v>YES</v>
      </c>
    </row>
    <row r="390" spans="1:96">
      <c r="A390" s="64"/>
      <c r="B390" s="15"/>
      <c r="C390" s="15"/>
      <c r="D390" s="15"/>
      <c r="E390" s="15"/>
      <c r="F390" s="15"/>
      <c r="G390" s="15"/>
      <c r="H390" s="65"/>
      <c r="I390" s="52" t="s">
        <v>18</v>
      </c>
      <c r="J390" s="9">
        <v>0.83506634598616203</v>
      </c>
      <c r="K390" s="6">
        <v>0.16030337782947199</v>
      </c>
      <c r="L390" s="6">
        <v>4.6302761843648402E-3</v>
      </c>
      <c r="M390" s="6">
        <v>6.8415159617586097E-2</v>
      </c>
      <c r="N390" s="6">
        <v>0.79491683417334502</v>
      </c>
      <c r="O390" s="6">
        <v>0.13666800620906799</v>
      </c>
      <c r="P390" s="6">
        <v>0.42841867195208999</v>
      </c>
      <c r="Q390" s="6">
        <v>0.465303756454364</v>
      </c>
      <c r="R390" s="6">
        <v>0.10627757159354401</v>
      </c>
      <c r="S390" s="6">
        <v>0.55811171165220097</v>
      </c>
      <c r="T390" s="6">
        <v>0.31386276235189497</v>
      </c>
      <c r="U390" s="6">
        <v>0.128025525995903</v>
      </c>
      <c r="V390" s="6">
        <v>0.50332540092898004</v>
      </c>
      <c r="W390" s="6">
        <v>0.18142454378549899</v>
      </c>
      <c r="X390" s="6">
        <v>0.31525005528552003</v>
      </c>
      <c r="Y390" s="6">
        <v>0.66984674399794997</v>
      </c>
      <c r="Z390" s="6">
        <v>0.234275306885733</v>
      </c>
      <c r="AA390" s="6">
        <v>9.5877949116316197E-2</v>
      </c>
      <c r="AB390" s="6">
        <v>0.89499799570041805</v>
      </c>
      <c r="AC390" s="6">
        <v>9.4084648107192498E-2</v>
      </c>
      <c r="AD390" s="6">
        <v>1.0917356192389E-2</v>
      </c>
      <c r="AE390" s="6">
        <v>0.89082505930474698</v>
      </c>
      <c r="AF390" s="6">
        <v>8.0459928849534401E-2</v>
      </c>
      <c r="AG390" s="310">
        <v>2.8715011845717699E-2</v>
      </c>
      <c r="AH390" s="211">
        <v>0.79700000000000004</v>
      </c>
      <c r="AI390" s="211">
        <v>2.4630000000000001</v>
      </c>
      <c r="AJ390" s="212">
        <v>5.0940000000000003</v>
      </c>
      <c r="AK390" s="210">
        <v>0.80800000000000005</v>
      </c>
      <c r="AL390" s="210">
        <v>2.4510000000000001</v>
      </c>
      <c r="AM390" s="210">
        <v>5.1269999999999998</v>
      </c>
      <c r="AN390" s="203"/>
      <c r="AO390" s="203"/>
      <c r="AP390" s="203"/>
      <c r="AQ390" s="203"/>
      <c r="AR390" s="203">
        <f t="shared" si="619"/>
        <v>0.45515454646600001</v>
      </c>
      <c r="AS390" s="203">
        <f t="shared" si="620"/>
        <v>0.55630000000000002</v>
      </c>
      <c r="AT390" s="203">
        <f t="shared" si="621"/>
        <v>0.67992222098599997</v>
      </c>
      <c r="AU390" s="203">
        <f t="shared" si="622"/>
        <v>1.6506818218499999</v>
      </c>
      <c r="AV390" s="203">
        <f t="shared" si="623"/>
        <v>2.0175000000000001</v>
      </c>
      <c r="AW390" s="203">
        <f t="shared" si="624"/>
        <v>2.4658333288500001</v>
      </c>
      <c r="AX390" s="203">
        <f t="shared" si="625"/>
        <v>4.146627281942</v>
      </c>
      <c r="AY390" s="203">
        <f t="shared" si="626"/>
        <v>5.0681000000000003</v>
      </c>
      <c r="AZ390" s="203">
        <f t="shared" si="627"/>
        <v>6.1943444331819997</v>
      </c>
      <c r="BB390" s="1" t="str">
        <f t="shared" si="544"/>
        <v>P</v>
      </c>
      <c r="BC390" s="1" t="str">
        <f t="shared" si="545"/>
        <v>NA</v>
      </c>
      <c r="BD390" s="1" t="str">
        <f t="shared" si="546"/>
        <v>NA</v>
      </c>
      <c r="BE390" s="1" t="str">
        <f t="shared" si="547"/>
        <v>NO</v>
      </c>
      <c r="BF390" s="1" t="str">
        <f t="shared" si="548"/>
        <v>NO</v>
      </c>
      <c r="BG390" s="1" t="str">
        <f t="shared" si="549"/>
        <v>NO</v>
      </c>
      <c r="BH390" s="1" t="str">
        <f t="shared" si="618"/>
        <v>NO</v>
      </c>
      <c r="BJ390" s="1">
        <v>8</v>
      </c>
      <c r="BK390" s="1" t="str">
        <f t="shared" si="551"/>
        <v>P</v>
      </c>
      <c r="BL390" s="1" t="str">
        <f t="shared" si="552"/>
        <v>NA</v>
      </c>
      <c r="BM390" s="1" t="str">
        <f t="shared" si="553"/>
        <v>NA</v>
      </c>
      <c r="BN390" s="1" t="str">
        <f t="shared" si="554"/>
        <v>NO</v>
      </c>
      <c r="BO390" s="1" t="str">
        <f t="shared" si="555"/>
        <v>NO</v>
      </c>
      <c r="BP390" s="1" t="str">
        <f t="shared" si="556"/>
        <v>NO</v>
      </c>
      <c r="BQ390" s="1" t="str">
        <f t="shared" si="557"/>
        <v>NO</v>
      </c>
      <c r="BS390" s="1" t="str">
        <f t="shared" si="558"/>
        <v>TN</v>
      </c>
      <c r="BT390" s="1" t="str">
        <f t="shared" si="559"/>
        <v>TN</v>
      </c>
      <c r="BU390" s="1" t="str">
        <f t="shared" si="560"/>
        <v>TN</v>
      </c>
      <c r="BV390" s="1" t="str">
        <f t="shared" si="561"/>
        <v>NO</v>
      </c>
      <c r="BW390" s="1" t="str">
        <f t="shared" si="562"/>
        <v>NO</v>
      </c>
      <c r="BX390" s="1" t="str">
        <f t="shared" si="563"/>
        <v>NO</v>
      </c>
      <c r="BY390" s="244" t="str">
        <f t="shared" si="564"/>
        <v>YES</v>
      </c>
      <c r="BZ390" s="244" t="str">
        <f t="shared" si="565"/>
        <v>NO</v>
      </c>
      <c r="CA390" s="244" t="str">
        <f t="shared" si="566"/>
        <v>NO</v>
      </c>
      <c r="CB390" s="244" t="str">
        <f t="shared" si="567"/>
        <v>NO</v>
      </c>
      <c r="CC390" s="244" t="str">
        <f t="shared" si="568"/>
        <v>NO</v>
      </c>
      <c r="CD390" s="244" t="str">
        <f t="shared" ref="CD390:CD453" si="628">IF(AND(OR(BS390="FP",BS390="FN",BT390="FP",BT390="FN",BU390="FP",BU390="FN")),"YES","NO")</f>
        <v>NO</v>
      </c>
      <c r="CE390" s="1" t="str">
        <f t="shared" ref="CE390:CE453" si="629">IF(AND(BJ390&gt;60,OR(BS390="FP",BS390="FN",BT390="FP",BT390="FN",BU390="FP",BU390="FN")),"YES","NO")</f>
        <v>NO</v>
      </c>
      <c r="CF390" s="1" t="str">
        <f t="shared" ref="CF390:CF453" si="630">IF(AND(BJ390&lt;&gt;"inf",BJ390&gt;60,OR(BS390="FP",BS390="FN",BT390="FP",BT390="FN",BU390="FP",BU390="FN")),"YES","NO")</f>
        <v>NO</v>
      </c>
      <c r="CG390" s="1" t="str">
        <f t="shared" ref="CG390:CG453" si="631">IF(AND(BJ390="inf",OR(BS390="FP",BS390="FN",BT390="FP",BT390="FN",BU390="FP",BU390="FN")),"YES","NO")</f>
        <v>NO</v>
      </c>
      <c r="CH390" s="1" t="str">
        <f t="shared" ref="CH390:CH453" si="632">IF(AND(BJ390&lt;=60,OR(BS390="FP",BS390="FN",BT390="FP",BT390="FN",BU390="FP",BU390="FN")),"YES","NO")</f>
        <v>NO</v>
      </c>
      <c r="CI390" s="244" t="str">
        <f t="shared" si="569"/>
        <v>NO</v>
      </c>
      <c r="CJ390" s="244" t="str">
        <f t="shared" si="570"/>
        <v>NO</v>
      </c>
      <c r="CK390" s="244" t="str">
        <f t="shared" si="571"/>
        <v>NO</v>
      </c>
      <c r="CL390" s="244" t="str">
        <f t="shared" si="572"/>
        <v>NO</v>
      </c>
      <c r="CM390" s="244" t="str">
        <f t="shared" si="573"/>
        <v>NO</v>
      </c>
      <c r="CN390" s="244" t="str">
        <f t="shared" si="574"/>
        <v>NO</v>
      </c>
      <c r="CO390" s="244" t="str">
        <f t="shared" si="575"/>
        <v>NO</v>
      </c>
      <c r="CP390" s="244" t="str">
        <f t="shared" si="576"/>
        <v>NO</v>
      </c>
      <c r="CQ390" s="244" t="str">
        <f t="shared" si="577"/>
        <v>NO</v>
      </c>
      <c r="CR390" s="244" t="str">
        <f t="shared" si="578"/>
        <v>NO</v>
      </c>
    </row>
    <row r="391" spans="1:96">
      <c r="A391" s="9"/>
      <c r="B391" s="6"/>
      <c r="C391" s="6"/>
      <c r="D391" s="6"/>
      <c r="E391" s="6"/>
      <c r="F391" s="6"/>
      <c r="G391" s="6"/>
      <c r="H391" s="310"/>
      <c r="I391" s="52" t="s">
        <v>19</v>
      </c>
      <c r="J391" s="9">
        <v>0.83506634598616203</v>
      </c>
      <c r="K391" s="6">
        <v>0.16030337782947199</v>
      </c>
      <c r="L391" s="6">
        <v>4.6302761843648402E-3</v>
      </c>
      <c r="M391" s="6">
        <v>6.8415159617586097E-2</v>
      </c>
      <c r="N391" s="6">
        <v>0.79491683417334502</v>
      </c>
      <c r="O391" s="6">
        <v>0.13666800620906799</v>
      </c>
      <c r="P391" s="6">
        <v>0.89418221017198596</v>
      </c>
      <c r="Q391" s="6">
        <v>5.1248268128924197E-2</v>
      </c>
      <c r="R391" s="6">
        <v>5.4569521699089303E-2</v>
      </c>
      <c r="S391" s="6">
        <v>0.47316770861195201</v>
      </c>
      <c r="T391" s="6">
        <v>0.26050499849193398</v>
      </c>
      <c r="U391" s="6">
        <v>0.26632729289611301</v>
      </c>
      <c r="V391" s="6">
        <v>0.39926361119097697</v>
      </c>
      <c r="W391" s="6">
        <v>0.46240172164441001</v>
      </c>
      <c r="X391" s="6">
        <v>0.13833466716461201</v>
      </c>
      <c r="Y391" s="6">
        <v>0.66984674399794997</v>
      </c>
      <c r="Z391" s="6">
        <v>0.234275306885733</v>
      </c>
      <c r="AA391" s="6">
        <v>9.5877949116316197E-2</v>
      </c>
      <c r="AB391" s="6">
        <v>0.89499799570041805</v>
      </c>
      <c r="AC391" s="6">
        <v>9.4084648107192498E-2</v>
      </c>
      <c r="AD391" s="6">
        <v>1.0917356192389E-2</v>
      </c>
      <c r="AE391" s="6">
        <v>0.89082505930474698</v>
      </c>
      <c r="AF391" s="6">
        <v>8.0459928849534401E-2</v>
      </c>
      <c r="AG391" s="310">
        <v>2.8715011845717699E-2</v>
      </c>
      <c r="AH391" s="211">
        <v>0.86799999999999999</v>
      </c>
      <c r="AI391" s="211">
        <v>2.262</v>
      </c>
      <c r="AJ391" s="212">
        <v>5.1559999999999997</v>
      </c>
      <c r="AK391" s="210">
        <v>0.86299999999999999</v>
      </c>
      <c r="AL391" s="210">
        <v>2.2530000000000001</v>
      </c>
      <c r="AM391" s="210">
        <v>5.0369999999999999</v>
      </c>
      <c r="AN391" s="203"/>
      <c r="AO391" s="203"/>
      <c r="AP391" s="203"/>
      <c r="AQ391" s="203"/>
      <c r="AR391" s="203">
        <f t="shared" si="619"/>
        <v>0.45515454646600001</v>
      </c>
      <c r="AS391" s="203">
        <f t="shared" si="620"/>
        <v>0.55630000000000002</v>
      </c>
      <c r="AT391" s="203">
        <f t="shared" si="621"/>
        <v>0.67992222098599997</v>
      </c>
      <c r="AU391" s="203">
        <f t="shared" si="622"/>
        <v>1.6506818218499999</v>
      </c>
      <c r="AV391" s="203">
        <f t="shared" si="623"/>
        <v>2.0175000000000001</v>
      </c>
      <c r="AW391" s="203">
        <f t="shared" si="624"/>
        <v>2.4658333288500001</v>
      </c>
      <c r="AX391" s="203">
        <f t="shared" si="625"/>
        <v>4.146627281942</v>
      </c>
      <c r="AY391" s="203">
        <f t="shared" si="626"/>
        <v>5.0681000000000003</v>
      </c>
      <c r="AZ391" s="203">
        <f t="shared" si="627"/>
        <v>6.1943444331819997</v>
      </c>
      <c r="BB391" s="1" t="str">
        <f t="shared" ref="BB391:BB454" si="633">IF(AH391&lt;AR391,"A",IF(AND(AR391&lt;=AH391,AH391&lt;=AS391),"NP",IF(AND(AS391&lt;AH391,AH391&lt;=AT391),"NA","P")))</f>
        <v>P</v>
      </c>
      <c r="BC391" s="1" t="str">
        <f t="shared" ref="BC391:BC454" si="634">IF(AI391&lt;AU391,"A",IF(AND(AU391&lt;=AI391,AI391&lt;=AV391),"NP",IF(AND(AV391&lt;AI391,AI391&lt;=AW391),"NA","P")))</f>
        <v>NA</v>
      </c>
      <c r="BD391" s="1" t="str">
        <f t="shared" ref="BD391:BD454" si="635">IF(AJ391&lt;AX391,"A",IF(AND(AX391&lt;=AJ391,AJ391&lt;=AY391),"NP",IF(AND(AY391&lt;AJ391,AJ391&lt;=AZ391),"NA","P")))</f>
        <v>NA</v>
      </c>
      <c r="BE391" s="1" t="str">
        <f t="shared" ref="BE391:BE454" si="636">IF(AND(BB391="A",BC391="A",BD391="A"),"YES","NO")</f>
        <v>NO</v>
      </c>
      <c r="BF391" s="1" t="str">
        <f t="shared" ref="BF391:BF454" si="637">IF(OR(AND(BB391="A",BC391="A"),AND(BB391="A",BD391="A"),AND(BC391="A",BD391="A")),"YES","NO")</f>
        <v>NO</v>
      </c>
      <c r="BG391" s="1" t="str">
        <f t="shared" ref="BG391:BG454" si="638">IF(OR(BB391="A",BC391="A",BD391="A"),"YES","NO")</f>
        <v>NO</v>
      </c>
      <c r="BH391" s="1" t="str">
        <f t="shared" si="618"/>
        <v>NO</v>
      </c>
      <c r="BJ391" s="1">
        <v>2</v>
      </c>
      <c r="BK391" s="1" t="str">
        <f t="shared" ref="BK391:BK454" si="639">IF(AK391&lt;AR391,"A",IF(AND(AR391&lt;=AK391,AK391&lt;=AS391),"NP",IF(AND(AS391&lt;AK391,AK391&lt;=AT391),"NA","P")))</f>
        <v>P</v>
      </c>
      <c r="BL391" s="1" t="str">
        <f t="shared" ref="BL391:BL454" si="640">IF(AL391&lt;AU391,"A",IF(AND(AU391&lt;=AL391,AL391&lt;=AV391),"NP",IF(AND(AV391&lt;AL391,AL391&lt;=AW391),"NA","P")))</f>
        <v>NA</v>
      </c>
      <c r="BM391" s="1" t="str">
        <f t="shared" ref="BM391:BM454" si="641">IF(AM391&lt;AX391,"A",IF(AND(AX391&lt;=AM391,AM391&lt;=AY391),"NP",IF(AND(AY391&lt;AM391,AM391&lt;=AZ391),"NA","P")))</f>
        <v>NP</v>
      </c>
      <c r="BN391" s="1" t="str">
        <f t="shared" ref="BN391:BN454" si="642">IF(AND(BK391="A",BL391="A",BM391="A"),"YES","NO")</f>
        <v>NO</v>
      </c>
      <c r="BO391" s="1" t="str">
        <f t="shared" ref="BO391:BO454" si="643">IF(OR(AND(BK391="A",BL391="A"),AND(BK391="A",BM391="A"),AND(BL391="A",BM391="A")),"YES","NO")</f>
        <v>NO</v>
      </c>
      <c r="BP391" s="1" t="str">
        <f t="shared" ref="BP391:BP454" si="644">IF(OR(BK391="A",BL391="A",BM391="A"),"YES","NO")</f>
        <v>NO</v>
      </c>
      <c r="BQ391" s="1" t="str">
        <f t="shared" ref="BQ391:BQ454" si="645">IF(OR(BK391="P",BL391="P",BM391="P"),"NO","YES")</f>
        <v>NO</v>
      </c>
      <c r="BS391" s="1" t="str">
        <f t="shared" ref="BS391:BS454" si="646">IF(OR(AND(BB391="A",BK391="A"),AND(BB391="A",BK391="NP"),AND(BB391="NP",BK391="A"),AND(BB391="NP",BK391="NP")),"TP",IF(OR(AND(BB391="A",BK391="NA"),AND(BB391="A",BK391="P"),AND(BB391="NP",BK391="NA"),AND(BB391="NP",BK391="P")),"FP",IF(OR(AND(BB391="NA",BK391="A"),AND(BB391="NA",BK391="NP"),AND(BB391="P",BK391="A"),AND(BB391="P",BK391="NP")),"FN","TN")))</f>
        <v>TN</v>
      </c>
      <c r="BT391" s="1" t="str">
        <f t="shared" ref="BT391:BT454" si="647">IF(OR(AND(BC391="A",BL391="A"),AND(BC391="A",BL391="NP"),AND(BC391="NP",BL391="A"),AND(BC391="NP",BL391="NP")),"TP",IF(OR(AND(BC391="A",BL391="NA"),AND(BC391="A",BL391="P"),AND(BC391="NP",BL391="NA"),AND(BC391="NP",BL391="P")),"FP",IF(OR(AND(BC391="NA",BL391="A"),AND(BC391="NA",BL391="NP"),AND(BC391="P",BL391="A"),AND(BC391="P",BL391="NP")),"FN","TN")))</f>
        <v>TN</v>
      </c>
      <c r="BU391" s="1" t="str">
        <f t="shared" ref="BU391:BU454" si="648">IF(OR(AND(BD391="A",BM391="A"),AND(BD391="A",BM391="NP"),AND(BD391="NP",BM391="A"),AND(BD391="NP",BM391="NP")),"TP",IF(OR(AND(BD391="A",BM391="NA"),AND(BD391="A",BM391="P"),AND(BD391="NP",BM391="NA"),AND(BD391="NP",BM391="P")),"FP",IF(OR(AND(BD391="NA",BM391="A"),AND(BD391="NA",BM391="NP"),AND(BD391="P",BM391="A"),AND(BD391="P",BM391="NP")),"FN","TN")))</f>
        <v>FN</v>
      </c>
      <c r="BV391" s="1" t="str">
        <f t="shared" ref="BV391:BV454" si="649">IF(AND(BS391="TP",BT391="TP",BU391="TP"),"YES","NO")</f>
        <v>NO</v>
      </c>
      <c r="BW391" s="1" t="str">
        <f t="shared" ref="BW391:BW454" si="650">IF(OR(AND(BS391="TP",BT391="TP"),AND(BS391="TP",BU391="TP"),AND(BT391="TP",BU391="TP")),"YES","NO")</f>
        <v>NO</v>
      </c>
      <c r="BX391" s="1" t="str">
        <f t="shared" ref="BX391:BX454" si="651">IF(OR(BS391="TP",BT391="TP",BU391="TP"),"YES","NO")</f>
        <v>NO</v>
      </c>
      <c r="BY391" s="244" t="str">
        <f t="shared" ref="BY391:BY454" si="652">IF(AND(OR(BS391="TP",BS391="TN",BT391="TP",BT391="TN",BU391="TP",BU391="TN")),"YES","NO")</f>
        <v>YES</v>
      </c>
      <c r="BZ391" s="244" t="str">
        <f t="shared" ref="BZ391:BZ454" si="653">IF(AND(BJ391&gt;60,BY391="NO"),"YES","NO")</f>
        <v>NO</v>
      </c>
      <c r="CA391" s="244" t="str">
        <f t="shared" ref="CA391:CA454" si="654">IF(AND(BJ391&lt;&gt;"inf",BJ391&gt;60,BY391="NO"),"YES","NO")</f>
        <v>NO</v>
      </c>
      <c r="CB391" s="244" t="str">
        <f t="shared" ref="CB391:CB454" si="655">IF(AND(BJ391="inf",BY391="NO"),"YES","NO")</f>
        <v>NO</v>
      </c>
      <c r="CC391" s="244" t="str">
        <f t="shared" ref="CC391:CC454" si="656">IF(AND(BJ391&lt;=60,BY391="NO"),"YES","NO")</f>
        <v>NO</v>
      </c>
      <c r="CD391" s="244" t="str">
        <f t="shared" si="628"/>
        <v>YES</v>
      </c>
      <c r="CE391" s="1" t="str">
        <f t="shared" si="629"/>
        <v>NO</v>
      </c>
      <c r="CF391" s="1" t="str">
        <f t="shared" si="630"/>
        <v>NO</v>
      </c>
      <c r="CG391" s="1" t="str">
        <f t="shared" si="631"/>
        <v>NO</v>
      </c>
      <c r="CH391" s="1" t="str">
        <f t="shared" si="632"/>
        <v>YES</v>
      </c>
      <c r="CI391" s="244" t="str">
        <f t="shared" ref="CI391:CI454" si="657">IF(AND(OR(BS391="FN",BT391="FN",BU391="FN")),"YES","NO")</f>
        <v>YES</v>
      </c>
      <c r="CJ391" s="244" t="str">
        <f t="shared" ref="CJ391:CJ454" si="658">IF(AND(BJ391&gt;60,OR(BS391="FN",BT391="FN",BU391="FN")),"YES","NO")</f>
        <v>NO</v>
      </c>
      <c r="CK391" s="244" t="str">
        <f t="shared" ref="CK391:CK454" si="659">IF(AND(BJ391&lt;&gt;"inf",BJ391&gt;60,OR(BS391="FN",BT391="FN",BU391="FN")),"YES","NO")</f>
        <v>NO</v>
      </c>
      <c r="CL391" s="244" t="str">
        <f t="shared" ref="CL391:CL454" si="660">IF(AND(BJ391="inf",OR(BS391="FN",BT391="FN",BU391="FN")),"YES","NO")</f>
        <v>NO</v>
      </c>
      <c r="CM391" s="244" t="str">
        <f t="shared" ref="CM391:CM454" si="661">IF(AND(BJ391&lt;=60,OR(BS391="FN",BT391="FN",BU391="FN")),"YES","NO")</f>
        <v>YES</v>
      </c>
      <c r="CN391" s="244" t="str">
        <f t="shared" ref="CN391:CN454" si="662">IF(AND(OR(BS391="FP",BT391="FP",BU391="FP")),"YES","NO")</f>
        <v>NO</v>
      </c>
      <c r="CO391" s="244" t="str">
        <f t="shared" ref="CO391:CO454" si="663">IF(AND(BJ391&gt;60,OR(BS391="FP",BT391="FP",BU391="FP")),"YES","NO")</f>
        <v>NO</v>
      </c>
      <c r="CP391" s="244" t="str">
        <f t="shared" ref="CP391:CP454" si="664">IF(AND(BJ391&lt;&gt;"inf",BJ391&gt;60,OR(BS391="FP",BT391="FP",BU391="FP")),"YES","NO")</f>
        <v>NO</v>
      </c>
      <c r="CQ391" s="244" t="str">
        <f t="shared" ref="CQ391:CQ454" si="665">IF(AND(BJ391="inf",OR(BS391="FP",BT391="FP",BU391="FP")),"YES","NO")</f>
        <v>NO</v>
      </c>
      <c r="CR391" s="244" t="str">
        <f t="shared" ref="CR391:CR454" si="666">IF(AND(BJ391&lt;=60,OR(BS391="FP",BT391="FP",BU391="FP")),"YES","NO")</f>
        <v>NO</v>
      </c>
    </row>
    <row r="392" spans="1:96">
      <c r="A392" s="9"/>
      <c r="B392" s="6"/>
      <c r="C392" s="6"/>
      <c r="D392" s="6"/>
      <c r="E392" s="6"/>
      <c r="F392" s="6"/>
      <c r="G392" s="6"/>
      <c r="H392" s="310"/>
      <c r="I392" s="52" t="s">
        <v>120</v>
      </c>
      <c r="J392" s="9">
        <v>0.83506634598616203</v>
      </c>
      <c r="K392" s="6">
        <v>0.16030337782947199</v>
      </c>
      <c r="L392" s="6">
        <v>4.6302761843648402E-3</v>
      </c>
      <c r="M392" s="6">
        <v>6.8415159617586097E-2</v>
      </c>
      <c r="N392" s="6">
        <v>0.79491683417334502</v>
      </c>
      <c r="O392" s="6">
        <v>0.13666800620906799</v>
      </c>
      <c r="P392" s="6">
        <v>0.89418221017198596</v>
      </c>
      <c r="Q392" s="6">
        <v>5.1248268128924197E-2</v>
      </c>
      <c r="R392" s="6">
        <v>5.4569521699089303E-2</v>
      </c>
      <c r="S392" s="6">
        <v>0.55811171165220097</v>
      </c>
      <c r="T392" s="6">
        <v>0.31386276235189497</v>
      </c>
      <c r="U392" s="6">
        <v>0.128025525995903</v>
      </c>
      <c r="V392" s="6">
        <v>0.39926361119097697</v>
      </c>
      <c r="W392" s="6">
        <v>0.46240172164441001</v>
      </c>
      <c r="X392" s="6">
        <v>0.13833466716461201</v>
      </c>
      <c r="Y392" s="6">
        <v>0.91642195051905695</v>
      </c>
      <c r="Z392" s="6">
        <v>4.7212916789057098E-2</v>
      </c>
      <c r="AA392" s="6">
        <v>3.6365132691885502E-2</v>
      </c>
      <c r="AB392" s="6">
        <v>0.171094501351093</v>
      </c>
      <c r="AC392" s="6">
        <v>0.31035640367265799</v>
      </c>
      <c r="AD392" s="6">
        <v>0.51854909497624702</v>
      </c>
      <c r="AE392" s="6">
        <v>4.9868643195914199E-2</v>
      </c>
      <c r="AF392" s="6">
        <v>0.49396428785878599</v>
      </c>
      <c r="AG392" s="310">
        <v>0.45616706894529901</v>
      </c>
      <c r="AH392" s="211">
        <v>0.66600000000000004</v>
      </c>
      <c r="AI392" s="211">
        <v>2.1880000000000002</v>
      </c>
      <c r="AJ392" s="212">
        <v>6.01</v>
      </c>
      <c r="AK392" s="210">
        <v>0.66100000000000003</v>
      </c>
      <c r="AL392" s="210">
        <v>2.12</v>
      </c>
      <c r="AM392" s="210">
        <v>6.0979999999999999</v>
      </c>
      <c r="AN392" s="203"/>
      <c r="AO392" s="203"/>
      <c r="AP392" s="203"/>
      <c r="AQ392" s="203"/>
      <c r="AR392" s="203">
        <f t="shared" si="619"/>
        <v>0.45515454646600001</v>
      </c>
      <c r="AS392" s="203">
        <f t="shared" si="620"/>
        <v>0.55630000000000002</v>
      </c>
      <c r="AT392" s="203">
        <f t="shared" si="621"/>
        <v>0.67992222098599997</v>
      </c>
      <c r="AU392" s="203">
        <f t="shared" si="622"/>
        <v>1.6506818218499999</v>
      </c>
      <c r="AV392" s="203">
        <f t="shared" si="623"/>
        <v>2.0175000000000001</v>
      </c>
      <c r="AW392" s="203">
        <f t="shared" si="624"/>
        <v>2.4658333288500001</v>
      </c>
      <c r="AX392" s="203">
        <f t="shared" si="625"/>
        <v>4.146627281942</v>
      </c>
      <c r="AY392" s="203">
        <f t="shared" si="626"/>
        <v>5.0681000000000003</v>
      </c>
      <c r="AZ392" s="203">
        <f t="shared" si="627"/>
        <v>6.1943444331819997</v>
      </c>
      <c r="BB392" s="1" t="str">
        <f t="shared" si="633"/>
        <v>NA</v>
      </c>
      <c r="BC392" s="1" t="str">
        <f t="shared" si="634"/>
        <v>NA</v>
      </c>
      <c r="BD392" s="1" t="str">
        <f t="shared" si="635"/>
        <v>NA</v>
      </c>
      <c r="BE392" s="1" t="str">
        <f t="shared" si="636"/>
        <v>NO</v>
      </c>
      <c r="BF392" s="1" t="str">
        <f t="shared" si="637"/>
        <v>NO</v>
      </c>
      <c r="BG392" s="1" t="str">
        <f t="shared" si="638"/>
        <v>NO</v>
      </c>
      <c r="BH392" s="1" t="str">
        <f t="shared" si="618"/>
        <v>YES</v>
      </c>
      <c r="BJ392" s="1">
        <v>35</v>
      </c>
      <c r="BK392" s="1" t="str">
        <f t="shared" si="639"/>
        <v>NA</v>
      </c>
      <c r="BL392" s="1" t="str">
        <f t="shared" si="640"/>
        <v>NA</v>
      </c>
      <c r="BM392" s="1" t="str">
        <f t="shared" si="641"/>
        <v>NA</v>
      </c>
      <c r="BN392" s="1" t="str">
        <f t="shared" si="642"/>
        <v>NO</v>
      </c>
      <c r="BO392" s="1" t="str">
        <f t="shared" si="643"/>
        <v>NO</v>
      </c>
      <c r="BP392" s="1" t="str">
        <f t="shared" si="644"/>
        <v>NO</v>
      </c>
      <c r="BQ392" s="1" t="str">
        <f t="shared" si="645"/>
        <v>YES</v>
      </c>
      <c r="BS392" s="1" t="str">
        <f t="shared" si="646"/>
        <v>TN</v>
      </c>
      <c r="BT392" s="1" t="str">
        <f t="shared" si="647"/>
        <v>TN</v>
      </c>
      <c r="BU392" s="1" t="str">
        <f t="shared" si="648"/>
        <v>TN</v>
      </c>
      <c r="BV392" s="1" t="str">
        <f t="shared" si="649"/>
        <v>NO</v>
      </c>
      <c r="BW392" s="1" t="str">
        <f t="shared" si="650"/>
        <v>NO</v>
      </c>
      <c r="BX392" s="1" t="str">
        <f t="shared" si="651"/>
        <v>NO</v>
      </c>
      <c r="BY392" s="244" t="str">
        <f t="shared" si="652"/>
        <v>YES</v>
      </c>
      <c r="BZ392" s="244" t="str">
        <f t="shared" si="653"/>
        <v>NO</v>
      </c>
      <c r="CA392" s="244" t="str">
        <f t="shared" si="654"/>
        <v>NO</v>
      </c>
      <c r="CB392" s="244" t="str">
        <f t="shared" si="655"/>
        <v>NO</v>
      </c>
      <c r="CC392" s="244" t="str">
        <f t="shared" si="656"/>
        <v>NO</v>
      </c>
      <c r="CD392" s="244" t="str">
        <f t="shared" si="628"/>
        <v>NO</v>
      </c>
      <c r="CE392" s="1" t="str">
        <f t="shared" si="629"/>
        <v>NO</v>
      </c>
      <c r="CF392" s="1" t="str">
        <f t="shared" si="630"/>
        <v>NO</v>
      </c>
      <c r="CG392" s="1" t="str">
        <f t="shared" si="631"/>
        <v>NO</v>
      </c>
      <c r="CH392" s="1" t="str">
        <f t="shared" si="632"/>
        <v>NO</v>
      </c>
      <c r="CI392" s="244" t="str">
        <f t="shared" si="657"/>
        <v>NO</v>
      </c>
      <c r="CJ392" s="244" t="str">
        <f t="shared" si="658"/>
        <v>NO</v>
      </c>
      <c r="CK392" s="244" t="str">
        <f t="shared" si="659"/>
        <v>NO</v>
      </c>
      <c r="CL392" s="244" t="str">
        <f t="shared" si="660"/>
        <v>NO</v>
      </c>
      <c r="CM392" s="244" t="str">
        <f t="shared" si="661"/>
        <v>NO</v>
      </c>
      <c r="CN392" s="244" t="str">
        <f t="shared" si="662"/>
        <v>NO</v>
      </c>
      <c r="CO392" s="244" t="str">
        <f t="shared" si="663"/>
        <v>NO</v>
      </c>
      <c r="CP392" s="244" t="str">
        <f t="shared" si="664"/>
        <v>NO</v>
      </c>
      <c r="CQ392" s="244" t="str">
        <f t="shared" si="665"/>
        <v>NO</v>
      </c>
      <c r="CR392" s="244" t="str">
        <f t="shared" si="666"/>
        <v>NO</v>
      </c>
    </row>
    <row r="393" spans="1:96" ht="16.5" thickBot="1">
      <c r="A393" s="9"/>
      <c r="B393" s="6"/>
      <c r="C393" s="6"/>
      <c r="D393" s="6"/>
      <c r="E393" s="6"/>
      <c r="F393" s="6"/>
      <c r="G393" s="6"/>
      <c r="H393" s="310"/>
      <c r="I393" s="53" t="s">
        <v>116</v>
      </c>
      <c r="J393" s="10">
        <v>0.83506634598616203</v>
      </c>
      <c r="K393" s="8">
        <v>0.16030337782947199</v>
      </c>
      <c r="L393" s="8">
        <v>4.6302761843648402E-3</v>
      </c>
      <c r="M393" s="8">
        <v>6.8415159617586097E-2</v>
      </c>
      <c r="N393" s="8">
        <v>0.79491683417334502</v>
      </c>
      <c r="O393" s="8">
        <v>0.13666800620906799</v>
      </c>
      <c r="P393" s="8">
        <v>0.42841867195208999</v>
      </c>
      <c r="Q393" s="8">
        <v>0.465303756454364</v>
      </c>
      <c r="R393" s="8">
        <v>0.10627757159354401</v>
      </c>
      <c r="S393" s="8">
        <v>0.47316770861195201</v>
      </c>
      <c r="T393" s="8">
        <v>0.26050499849193398</v>
      </c>
      <c r="U393" s="8">
        <v>0.26632729289611301</v>
      </c>
      <c r="V393" s="8">
        <v>0.39926361119097697</v>
      </c>
      <c r="W393" s="8">
        <v>0.46240172164441001</v>
      </c>
      <c r="X393" s="8">
        <v>0.13833466716461201</v>
      </c>
      <c r="Y393" s="8">
        <v>0.57757839662865695</v>
      </c>
      <c r="Z393" s="8">
        <v>0.37307241223662202</v>
      </c>
      <c r="AA393" s="8">
        <v>4.9349191134719798E-2</v>
      </c>
      <c r="AB393" s="8">
        <v>0.83510510954169004</v>
      </c>
      <c r="AC393" s="8">
        <v>9.6954230357447102E-2</v>
      </c>
      <c r="AD393" s="8">
        <v>6.7940660100862402E-2</v>
      </c>
      <c r="AE393" s="8">
        <v>0.89082505930474698</v>
      </c>
      <c r="AF393" s="8">
        <v>8.0459928849534401E-2</v>
      </c>
      <c r="AG393" s="311">
        <v>2.8715011845717699E-2</v>
      </c>
      <c r="AH393" s="213">
        <v>0.89800000000000002</v>
      </c>
      <c r="AI393" s="213">
        <v>2.1549999999999998</v>
      </c>
      <c r="AJ393" s="214">
        <v>4.9939999999999998</v>
      </c>
      <c r="AK393" s="210">
        <v>0.92300000000000004</v>
      </c>
      <c r="AL393" s="210">
        <v>2.2200000000000002</v>
      </c>
      <c r="AM393" s="210">
        <v>5.2350000000000003</v>
      </c>
      <c r="AN393" s="203"/>
      <c r="AO393" s="203"/>
      <c r="AP393" s="203"/>
      <c r="AQ393" s="203"/>
      <c r="AR393" s="203">
        <f t="shared" si="619"/>
        <v>0.45515454646600001</v>
      </c>
      <c r="AS393" s="203">
        <f t="shared" si="620"/>
        <v>0.55630000000000002</v>
      </c>
      <c r="AT393" s="203">
        <f t="shared" si="621"/>
        <v>0.67992222098599997</v>
      </c>
      <c r="AU393" s="203">
        <f t="shared" si="622"/>
        <v>1.6506818218499999</v>
      </c>
      <c r="AV393" s="203">
        <f t="shared" si="623"/>
        <v>2.0175000000000001</v>
      </c>
      <c r="AW393" s="203">
        <f t="shared" si="624"/>
        <v>2.4658333288500001</v>
      </c>
      <c r="AX393" s="203">
        <f t="shared" si="625"/>
        <v>4.146627281942</v>
      </c>
      <c r="AY393" s="203">
        <f t="shared" si="626"/>
        <v>5.0681000000000003</v>
      </c>
      <c r="AZ393" s="203">
        <f t="shared" si="627"/>
        <v>6.1943444331819997</v>
      </c>
      <c r="BB393" s="1" t="str">
        <f t="shared" si="633"/>
        <v>P</v>
      </c>
      <c r="BC393" s="1" t="str">
        <f t="shared" si="634"/>
        <v>NA</v>
      </c>
      <c r="BD393" s="1" t="str">
        <f t="shared" si="635"/>
        <v>NP</v>
      </c>
      <c r="BE393" s="1" t="str">
        <f t="shared" si="636"/>
        <v>NO</v>
      </c>
      <c r="BF393" s="1" t="str">
        <f t="shared" si="637"/>
        <v>NO</v>
      </c>
      <c r="BG393" s="1" t="str">
        <f t="shared" si="638"/>
        <v>NO</v>
      </c>
      <c r="BH393" s="1" t="str">
        <f t="shared" si="618"/>
        <v>NO</v>
      </c>
      <c r="BJ393" s="1">
        <v>40</v>
      </c>
      <c r="BK393" s="1" t="str">
        <f t="shared" si="639"/>
        <v>P</v>
      </c>
      <c r="BL393" s="1" t="str">
        <f t="shared" si="640"/>
        <v>NA</v>
      </c>
      <c r="BM393" s="1" t="str">
        <f t="shared" si="641"/>
        <v>NA</v>
      </c>
      <c r="BN393" s="1" t="str">
        <f t="shared" si="642"/>
        <v>NO</v>
      </c>
      <c r="BO393" s="1" t="str">
        <f t="shared" si="643"/>
        <v>NO</v>
      </c>
      <c r="BP393" s="1" t="str">
        <f t="shared" si="644"/>
        <v>NO</v>
      </c>
      <c r="BQ393" s="1" t="str">
        <f t="shared" si="645"/>
        <v>NO</v>
      </c>
      <c r="BS393" s="1" t="str">
        <f t="shared" si="646"/>
        <v>TN</v>
      </c>
      <c r="BT393" s="1" t="str">
        <f t="shared" si="647"/>
        <v>TN</v>
      </c>
      <c r="BU393" s="1" t="str">
        <f t="shared" si="648"/>
        <v>FP</v>
      </c>
      <c r="BV393" s="1" t="str">
        <f t="shared" si="649"/>
        <v>NO</v>
      </c>
      <c r="BW393" s="1" t="str">
        <f t="shared" si="650"/>
        <v>NO</v>
      </c>
      <c r="BX393" s="1" t="str">
        <f t="shared" si="651"/>
        <v>NO</v>
      </c>
      <c r="BY393" s="244" t="str">
        <f t="shared" si="652"/>
        <v>YES</v>
      </c>
      <c r="BZ393" s="244" t="str">
        <f t="shared" si="653"/>
        <v>NO</v>
      </c>
      <c r="CA393" s="244" t="str">
        <f t="shared" si="654"/>
        <v>NO</v>
      </c>
      <c r="CB393" s="244" t="str">
        <f t="shared" si="655"/>
        <v>NO</v>
      </c>
      <c r="CC393" s="244" t="str">
        <f t="shared" si="656"/>
        <v>NO</v>
      </c>
      <c r="CD393" s="244" t="str">
        <f t="shared" si="628"/>
        <v>YES</v>
      </c>
      <c r="CE393" s="1" t="str">
        <f t="shared" si="629"/>
        <v>NO</v>
      </c>
      <c r="CF393" s="1" t="str">
        <f t="shared" si="630"/>
        <v>NO</v>
      </c>
      <c r="CG393" s="1" t="str">
        <f t="shared" si="631"/>
        <v>NO</v>
      </c>
      <c r="CH393" s="1" t="str">
        <f t="shared" si="632"/>
        <v>YES</v>
      </c>
      <c r="CI393" s="244" t="str">
        <f t="shared" si="657"/>
        <v>NO</v>
      </c>
      <c r="CJ393" s="244" t="str">
        <f t="shared" si="658"/>
        <v>NO</v>
      </c>
      <c r="CK393" s="244" t="str">
        <f t="shared" si="659"/>
        <v>NO</v>
      </c>
      <c r="CL393" s="244" t="str">
        <f t="shared" si="660"/>
        <v>NO</v>
      </c>
      <c r="CM393" s="244" t="str">
        <f t="shared" si="661"/>
        <v>NO</v>
      </c>
      <c r="CN393" s="244" t="str">
        <f t="shared" si="662"/>
        <v>YES</v>
      </c>
      <c r="CO393" s="244" t="str">
        <f t="shared" si="663"/>
        <v>NO</v>
      </c>
      <c r="CP393" s="244" t="str">
        <f t="shared" si="664"/>
        <v>NO</v>
      </c>
      <c r="CQ393" s="244" t="str">
        <f t="shared" si="665"/>
        <v>NO</v>
      </c>
      <c r="CR393" s="244" t="str">
        <f t="shared" si="666"/>
        <v>YES</v>
      </c>
    </row>
    <row r="394" spans="1:96">
      <c r="A394" s="61">
        <v>10</v>
      </c>
      <c r="B394" s="62">
        <v>180</v>
      </c>
      <c r="C394" s="62">
        <v>1.5</v>
      </c>
      <c r="D394" s="62">
        <v>0.66</v>
      </c>
      <c r="E394" s="62">
        <v>3608164</v>
      </c>
      <c r="F394" s="62">
        <f>E394/1000/60</f>
        <v>60.136066666666672</v>
      </c>
      <c r="G394" s="62">
        <v>16</v>
      </c>
      <c r="H394" s="63">
        <f>G394/B394*100</f>
        <v>8.8888888888888893</v>
      </c>
      <c r="I394" s="60" t="s">
        <v>121</v>
      </c>
      <c r="J394" s="69">
        <v>6.53593251335821E-2</v>
      </c>
      <c r="K394" s="69">
        <v>0.446504729030268</v>
      </c>
      <c r="L394" s="69">
        <v>0.488135945836149</v>
      </c>
      <c r="M394" s="69">
        <v>0.86850840304855303</v>
      </c>
      <c r="N394" s="69">
        <v>3.6323491993991402E-2</v>
      </c>
      <c r="O394" s="69">
        <v>9.5168104957455299E-2</v>
      </c>
      <c r="P394" s="69">
        <v>0.98002558297409503</v>
      </c>
      <c r="Q394" s="69">
        <v>6.3152004351562097E-3</v>
      </c>
      <c r="R394" s="69">
        <v>1.3659216590748599E-2</v>
      </c>
      <c r="S394" s="69">
        <v>0.453344513306567</v>
      </c>
      <c r="T394" s="69">
        <v>0.45885410753095401</v>
      </c>
      <c r="U394" s="69">
        <v>8.7801379162478196E-2</v>
      </c>
      <c r="V394" s="69">
        <v>0.32976919550822997</v>
      </c>
      <c r="W394" s="69">
        <v>0.62131941272074098</v>
      </c>
      <c r="X394" s="69">
        <v>4.89113917710279E-2</v>
      </c>
      <c r="Y394" s="69">
        <v>0.66833189576868901</v>
      </c>
      <c r="Z394" s="69">
        <v>0.15770659589456301</v>
      </c>
      <c r="AA394" s="69">
        <v>0.17396150833674601</v>
      </c>
      <c r="AB394" s="69">
        <v>0.32289570271187901</v>
      </c>
      <c r="AC394" s="69">
        <v>0.21472755529617901</v>
      </c>
      <c r="AD394" s="69">
        <v>0.46237674199194001</v>
      </c>
      <c r="AE394" s="69">
        <v>0.19397323383109599</v>
      </c>
      <c r="AF394" s="69">
        <v>0.43309801825491001</v>
      </c>
      <c r="AG394" s="309">
        <v>0.372928747913993</v>
      </c>
      <c r="AH394" s="208">
        <v>0.78600000000000003</v>
      </c>
      <c r="AI394" s="208">
        <v>2.3660000000000001</v>
      </c>
      <c r="AJ394" s="209">
        <v>5.9420000000000002</v>
      </c>
      <c r="AK394" s="210">
        <v>1.35</v>
      </c>
      <c r="AL394" s="210">
        <v>3.01</v>
      </c>
      <c r="AM394" s="210">
        <v>6.8049999999999997</v>
      </c>
      <c r="AN394" s="203">
        <v>0.8518</v>
      </c>
      <c r="AO394" s="203">
        <v>2.2370999999999999</v>
      </c>
      <c r="AP394" s="203">
        <v>5.3787000000000003</v>
      </c>
      <c r="AQ394" s="203"/>
      <c r="AR394" s="203">
        <f>$AN$16*0.81818182</f>
        <v>0.69692727427599999</v>
      </c>
      <c r="AS394" s="203">
        <f>$AN$16</f>
        <v>0.8518</v>
      </c>
      <c r="AT394" s="203">
        <f>$AN$16*1.22222222</f>
        <v>1.041088886996</v>
      </c>
      <c r="AU394" s="203">
        <f>$AO$16*0.81818182</f>
        <v>1.8303545495219997</v>
      </c>
      <c r="AV394" s="203">
        <f>$AO$16</f>
        <v>2.2370999999999999</v>
      </c>
      <c r="AW394" s="203">
        <f>$AO$16*1.22222222</f>
        <v>2.7342333283619995</v>
      </c>
      <c r="AX394" s="203">
        <f>$AP$16*0.81818182</f>
        <v>4.4007545552340002</v>
      </c>
      <c r="AY394" s="203">
        <f>$AP$16</f>
        <v>5.3787000000000003</v>
      </c>
      <c r="AZ394" s="203">
        <f>$AP$16*1.22222222</f>
        <v>6.5739666547139999</v>
      </c>
      <c r="BB394" s="1" t="str">
        <f t="shared" si="633"/>
        <v>NP</v>
      </c>
      <c r="BC394" s="1" t="str">
        <f t="shared" si="634"/>
        <v>NA</v>
      </c>
      <c r="BD394" s="1" t="str">
        <f t="shared" si="635"/>
        <v>NA</v>
      </c>
      <c r="BE394" s="1" t="str">
        <f t="shared" si="636"/>
        <v>NO</v>
      </c>
      <c r="BF394" s="1" t="str">
        <f t="shared" si="637"/>
        <v>NO</v>
      </c>
      <c r="BG394" s="1" t="str">
        <f t="shared" si="638"/>
        <v>NO</v>
      </c>
      <c r="BH394" s="1" t="str">
        <f t="shared" si="618"/>
        <v>YES</v>
      </c>
      <c r="BJ394" s="12">
        <v>4</v>
      </c>
      <c r="BK394" s="1" t="str">
        <f t="shared" si="639"/>
        <v>P</v>
      </c>
      <c r="BL394" s="1" t="str">
        <f t="shared" si="640"/>
        <v>P</v>
      </c>
      <c r="BM394" s="1" t="str">
        <f t="shared" si="641"/>
        <v>P</v>
      </c>
      <c r="BN394" s="1" t="str">
        <f t="shared" si="642"/>
        <v>NO</v>
      </c>
      <c r="BO394" s="1" t="str">
        <f t="shared" si="643"/>
        <v>NO</v>
      </c>
      <c r="BP394" s="1" t="str">
        <f t="shared" si="644"/>
        <v>NO</v>
      </c>
      <c r="BQ394" s="1" t="str">
        <f t="shared" si="645"/>
        <v>NO</v>
      </c>
      <c r="BS394" s="1" t="str">
        <f t="shared" si="646"/>
        <v>FP</v>
      </c>
      <c r="BT394" s="1" t="str">
        <f t="shared" si="647"/>
        <v>TN</v>
      </c>
      <c r="BU394" s="1" t="str">
        <f t="shared" si="648"/>
        <v>TN</v>
      </c>
      <c r="BV394" s="1" t="str">
        <f t="shared" si="649"/>
        <v>NO</v>
      </c>
      <c r="BW394" s="1" t="str">
        <f t="shared" si="650"/>
        <v>NO</v>
      </c>
      <c r="BX394" s="1" t="str">
        <f t="shared" si="651"/>
        <v>NO</v>
      </c>
      <c r="BY394" s="244" t="str">
        <f t="shared" si="652"/>
        <v>YES</v>
      </c>
      <c r="BZ394" s="244" t="str">
        <f t="shared" si="653"/>
        <v>NO</v>
      </c>
      <c r="CA394" s="244" t="str">
        <f t="shared" si="654"/>
        <v>NO</v>
      </c>
      <c r="CB394" s="244" t="str">
        <f t="shared" si="655"/>
        <v>NO</v>
      </c>
      <c r="CC394" s="244" t="str">
        <f t="shared" si="656"/>
        <v>NO</v>
      </c>
      <c r="CD394" s="244" t="str">
        <f t="shared" si="628"/>
        <v>YES</v>
      </c>
      <c r="CE394" s="1" t="str">
        <f t="shared" si="629"/>
        <v>NO</v>
      </c>
      <c r="CF394" s="1" t="str">
        <f t="shared" si="630"/>
        <v>NO</v>
      </c>
      <c r="CG394" s="1" t="str">
        <f t="shared" si="631"/>
        <v>NO</v>
      </c>
      <c r="CH394" s="1" t="str">
        <f t="shared" si="632"/>
        <v>YES</v>
      </c>
      <c r="CI394" s="244" t="str">
        <f t="shared" si="657"/>
        <v>NO</v>
      </c>
      <c r="CJ394" s="244" t="str">
        <f t="shared" si="658"/>
        <v>NO</v>
      </c>
      <c r="CK394" s="244" t="str">
        <f t="shared" si="659"/>
        <v>NO</v>
      </c>
      <c r="CL394" s="244" t="str">
        <f t="shared" si="660"/>
        <v>NO</v>
      </c>
      <c r="CM394" s="244" t="str">
        <f t="shared" si="661"/>
        <v>NO</v>
      </c>
      <c r="CN394" s="244" t="str">
        <f t="shared" si="662"/>
        <v>YES</v>
      </c>
      <c r="CO394" s="244" t="str">
        <f t="shared" si="663"/>
        <v>NO</v>
      </c>
      <c r="CP394" s="244" t="str">
        <f t="shared" si="664"/>
        <v>NO</v>
      </c>
      <c r="CQ394" s="244" t="str">
        <f t="shared" si="665"/>
        <v>NO</v>
      </c>
      <c r="CR394" s="244" t="str">
        <f t="shared" si="666"/>
        <v>YES</v>
      </c>
    </row>
    <row r="395" spans="1:96">
      <c r="A395" s="9"/>
      <c r="B395" s="6"/>
      <c r="C395" s="6"/>
      <c r="D395" s="6"/>
      <c r="E395" s="6"/>
      <c r="F395" s="6"/>
      <c r="G395" s="6"/>
      <c r="H395" s="310"/>
      <c r="I395" s="52" t="s">
        <v>123</v>
      </c>
      <c r="J395" s="6">
        <v>6.53593251335821E-2</v>
      </c>
      <c r="K395" s="6">
        <v>0.446504729030268</v>
      </c>
      <c r="L395" s="6">
        <v>0.488135945836149</v>
      </c>
      <c r="M395" s="6">
        <v>0.26901965915313802</v>
      </c>
      <c r="N395" s="6">
        <v>0.35085705783202997</v>
      </c>
      <c r="O395" s="6">
        <v>0.380123283014831</v>
      </c>
      <c r="P395" s="6">
        <v>2.9903444973138099E-2</v>
      </c>
      <c r="Q395" s="6">
        <v>6.7676471710093805E-2</v>
      </c>
      <c r="R395" s="6">
        <v>0.90242008331676804</v>
      </c>
      <c r="S395" s="6">
        <v>0.87214379787115104</v>
      </c>
      <c r="T395" s="6">
        <v>1.8295838230310599E-2</v>
      </c>
      <c r="U395" s="6">
        <v>0.109560363898538</v>
      </c>
      <c r="V395" s="6">
        <v>0.27785052280016898</v>
      </c>
      <c r="W395" s="6">
        <v>0.44768832118867802</v>
      </c>
      <c r="X395" s="6">
        <v>0.27446115601115201</v>
      </c>
      <c r="Y395" s="6">
        <v>0.95018353036806402</v>
      </c>
      <c r="Z395" s="6">
        <v>8.5444078905451103E-3</v>
      </c>
      <c r="AA395" s="6">
        <v>4.1272061741390399E-2</v>
      </c>
      <c r="AB395" s="6">
        <v>0.37522162187011998</v>
      </c>
      <c r="AC395" s="6">
        <v>0.33666992835714998</v>
      </c>
      <c r="AD395" s="6">
        <v>0.28810844977272898</v>
      </c>
      <c r="AE395" s="6">
        <v>0.19397323383109599</v>
      </c>
      <c r="AF395" s="6">
        <v>0.43309801825491001</v>
      </c>
      <c r="AG395" s="310">
        <v>0.372928747913993</v>
      </c>
      <c r="AH395" s="211">
        <v>1.877</v>
      </c>
      <c r="AI395" s="211">
        <v>2.6179999999999999</v>
      </c>
      <c r="AJ395" s="212">
        <v>5.2939999999999996</v>
      </c>
      <c r="AK395" s="210">
        <v>2.3359999999999999</v>
      </c>
      <c r="AL395" s="210">
        <v>3.1360000000000001</v>
      </c>
      <c r="AM395" s="210">
        <v>6.6719999999999997</v>
      </c>
      <c r="AN395" s="203"/>
      <c r="AO395" s="203"/>
      <c r="AP395" s="203"/>
      <c r="AQ395" s="203"/>
      <c r="AR395" s="203">
        <f t="shared" ref="AR395:AR403" si="667">$AN$16*0.81818182</f>
        <v>0.69692727427599999</v>
      </c>
      <c r="AS395" s="203">
        <f t="shared" ref="AS395:AS403" si="668">$AN$16</f>
        <v>0.8518</v>
      </c>
      <c r="AT395" s="203">
        <f t="shared" ref="AT395:AT403" si="669">$AN$16*1.22222222</f>
        <v>1.041088886996</v>
      </c>
      <c r="AU395" s="203">
        <f t="shared" ref="AU395:AU403" si="670">$AO$16*0.81818182</f>
        <v>1.8303545495219997</v>
      </c>
      <c r="AV395" s="203">
        <f t="shared" ref="AV395:AV403" si="671">$AO$16</f>
        <v>2.2370999999999999</v>
      </c>
      <c r="AW395" s="203">
        <f t="shared" ref="AW395:AW403" si="672">$AO$16*1.22222222</f>
        <v>2.7342333283619995</v>
      </c>
      <c r="AX395" s="203">
        <f t="shared" ref="AX395:AX403" si="673">$AP$16*0.81818182</f>
        <v>4.4007545552340002</v>
      </c>
      <c r="AY395" s="203">
        <f t="shared" ref="AY395:AY403" si="674">$AP$16</f>
        <v>5.3787000000000003</v>
      </c>
      <c r="AZ395" s="203">
        <f t="shared" ref="AZ395:AZ403" si="675">$AP$16*1.22222222</f>
        <v>6.5739666547139999</v>
      </c>
      <c r="BB395" s="1" t="str">
        <f t="shared" si="633"/>
        <v>P</v>
      </c>
      <c r="BC395" s="1" t="str">
        <f t="shared" si="634"/>
        <v>NA</v>
      </c>
      <c r="BD395" s="1" t="str">
        <f t="shared" si="635"/>
        <v>NP</v>
      </c>
      <c r="BE395" s="1" t="str">
        <f t="shared" si="636"/>
        <v>NO</v>
      </c>
      <c r="BF395" s="1" t="str">
        <f t="shared" si="637"/>
        <v>NO</v>
      </c>
      <c r="BG395" s="1" t="str">
        <f t="shared" si="638"/>
        <v>NO</v>
      </c>
      <c r="BH395" s="1" t="str">
        <f t="shared" si="618"/>
        <v>NO</v>
      </c>
      <c r="BJ395" s="12">
        <v>5</v>
      </c>
      <c r="BK395" s="1" t="str">
        <f t="shared" si="639"/>
        <v>P</v>
      </c>
      <c r="BL395" s="1" t="str">
        <f t="shared" si="640"/>
        <v>P</v>
      </c>
      <c r="BM395" s="1" t="str">
        <f t="shared" si="641"/>
        <v>P</v>
      </c>
      <c r="BN395" s="1" t="str">
        <f t="shared" si="642"/>
        <v>NO</v>
      </c>
      <c r="BO395" s="1" t="str">
        <f t="shared" si="643"/>
        <v>NO</v>
      </c>
      <c r="BP395" s="1" t="str">
        <f t="shared" si="644"/>
        <v>NO</v>
      </c>
      <c r="BQ395" s="1" t="str">
        <f t="shared" si="645"/>
        <v>NO</v>
      </c>
      <c r="BS395" s="1" t="str">
        <f t="shared" si="646"/>
        <v>TN</v>
      </c>
      <c r="BT395" s="1" t="str">
        <f t="shared" si="647"/>
        <v>TN</v>
      </c>
      <c r="BU395" s="1" t="str">
        <f t="shared" si="648"/>
        <v>FP</v>
      </c>
      <c r="BV395" s="1" t="str">
        <f t="shared" si="649"/>
        <v>NO</v>
      </c>
      <c r="BW395" s="1" t="str">
        <f t="shared" si="650"/>
        <v>NO</v>
      </c>
      <c r="BX395" s="1" t="str">
        <f t="shared" si="651"/>
        <v>NO</v>
      </c>
      <c r="BY395" s="244" t="str">
        <f t="shared" si="652"/>
        <v>YES</v>
      </c>
      <c r="BZ395" s="244" t="str">
        <f t="shared" si="653"/>
        <v>NO</v>
      </c>
      <c r="CA395" s="244" t="str">
        <f t="shared" si="654"/>
        <v>NO</v>
      </c>
      <c r="CB395" s="244" t="str">
        <f t="shared" si="655"/>
        <v>NO</v>
      </c>
      <c r="CC395" s="244" t="str">
        <f t="shared" si="656"/>
        <v>NO</v>
      </c>
      <c r="CD395" s="244" t="str">
        <f t="shared" si="628"/>
        <v>YES</v>
      </c>
      <c r="CE395" s="1" t="str">
        <f t="shared" si="629"/>
        <v>NO</v>
      </c>
      <c r="CF395" s="1" t="str">
        <f t="shared" si="630"/>
        <v>NO</v>
      </c>
      <c r="CG395" s="1" t="str">
        <f t="shared" si="631"/>
        <v>NO</v>
      </c>
      <c r="CH395" s="1" t="str">
        <f t="shared" si="632"/>
        <v>YES</v>
      </c>
      <c r="CI395" s="244" t="str">
        <f t="shared" si="657"/>
        <v>NO</v>
      </c>
      <c r="CJ395" s="244" t="str">
        <f t="shared" si="658"/>
        <v>NO</v>
      </c>
      <c r="CK395" s="244" t="str">
        <f t="shared" si="659"/>
        <v>NO</v>
      </c>
      <c r="CL395" s="244" t="str">
        <f t="shared" si="660"/>
        <v>NO</v>
      </c>
      <c r="CM395" s="244" t="str">
        <f t="shared" si="661"/>
        <v>NO</v>
      </c>
      <c r="CN395" s="244" t="str">
        <f t="shared" si="662"/>
        <v>YES</v>
      </c>
      <c r="CO395" s="244" t="str">
        <f t="shared" si="663"/>
        <v>NO</v>
      </c>
      <c r="CP395" s="244" t="str">
        <f t="shared" si="664"/>
        <v>NO</v>
      </c>
      <c r="CQ395" s="244" t="str">
        <f t="shared" si="665"/>
        <v>NO</v>
      </c>
      <c r="CR395" s="244" t="str">
        <f t="shared" si="666"/>
        <v>YES</v>
      </c>
    </row>
    <row r="396" spans="1:96">
      <c r="A396" s="9"/>
      <c r="B396" s="6"/>
      <c r="C396" s="6"/>
      <c r="D396" s="6"/>
      <c r="E396" s="6"/>
      <c r="F396" s="6"/>
      <c r="G396" s="6"/>
      <c r="H396" s="310"/>
      <c r="I396" s="52" t="s">
        <v>14</v>
      </c>
      <c r="J396" s="6">
        <v>6.53593251335821E-2</v>
      </c>
      <c r="K396" s="6">
        <v>0.446504729030268</v>
      </c>
      <c r="L396" s="6">
        <v>0.488135945836149</v>
      </c>
      <c r="M396" s="6">
        <v>0.86850840304855303</v>
      </c>
      <c r="N396" s="6">
        <v>3.6323491993991402E-2</v>
      </c>
      <c r="O396" s="6">
        <v>9.5168104957455299E-2</v>
      </c>
      <c r="P396" s="6">
        <v>0.98002558297409503</v>
      </c>
      <c r="Q396" s="6">
        <v>6.3152004351562097E-3</v>
      </c>
      <c r="R396" s="6">
        <v>1.3659216590748599E-2</v>
      </c>
      <c r="S396" s="6">
        <v>5.7400564695857602E-2</v>
      </c>
      <c r="T396" s="6">
        <v>0.71497947955838603</v>
      </c>
      <c r="U396" s="6">
        <v>0.227619955745755</v>
      </c>
      <c r="V396" s="6">
        <v>0.51655110942264604</v>
      </c>
      <c r="W396" s="6">
        <v>0.41589508816763998</v>
      </c>
      <c r="X396" s="6">
        <v>6.7553802409713495E-2</v>
      </c>
      <c r="Y396" s="6">
        <v>0.68091953746071499</v>
      </c>
      <c r="Z396" s="6">
        <v>5.5088704322574698E-2</v>
      </c>
      <c r="AA396" s="6">
        <v>0.263991758216709</v>
      </c>
      <c r="AB396" s="6">
        <v>0.84473654788994501</v>
      </c>
      <c r="AC396" s="6">
        <v>2.52173761968311E-2</v>
      </c>
      <c r="AD396" s="6">
        <v>0.13004607591322301</v>
      </c>
      <c r="AE396" s="6">
        <v>0.26239611844957</v>
      </c>
      <c r="AF396" s="6">
        <v>0.61405128803723197</v>
      </c>
      <c r="AG396" s="310">
        <v>0.123552593513197</v>
      </c>
      <c r="AH396" s="211">
        <v>1.0860000000000001</v>
      </c>
      <c r="AI396" s="211">
        <v>2.7909999999999999</v>
      </c>
      <c r="AJ396" s="212">
        <v>5.4960000000000004</v>
      </c>
      <c r="AK396" s="210">
        <v>1.675</v>
      </c>
      <c r="AL396" s="210">
        <v>3.2210000000000001</v>
      </c>
      <c r="AM396" s="210">
        <v>6.3179999999999996</v>
      </c>
      <c r="AN396" s="203"/>
      <c r="AO396" s="203"/>
      <c r="AP396" s="203"/>
      <c r="AQ396" s="203"/>
      <c r="AR396" s="203">
        <f t="shared" si="667"/>
        <v>0.69692727427599999</v>
      </c>
      <c r="AS396" s="203">
        <f t="shared" si="668"/>
        <v>0.8518</v>
      </c>
      <c r="AT396" s="203">
        <f t="shared" si="669"/>
        <v>1.041088886996</v>
      </c>
      <c r="AU396" s="203">
        <f t="shared" si="670"/>
        <v>1.8303545495219997</v>
      </c>
      <c r="AV396" s="203">
        <f t="shared" si="671"/>
        <v>2.2370999999999999</v>
      </c>
      <c r="AW396" s="203">
        <f t="shared" si="672"/>
        <v>2.7342333283619995</v>
      </c>
      <c r="AX396" s="203">
        <f t="shared" si="673"/>
        <v>4.4007545552340002</v>
      </c>
      <c r="AY396" s="203">
        <f t="shared" si="674"/>
        <v>5.3787000000000003</v>
      </c>
      <c r="AZ396" s="203">
        <f t="shared" si="675"/>
        <v>6.5739666547139999</v>
      </c>
      <c r="BB396" s="1" t="str">
        <f t="shared" si="633"/>
        <v>P</v>
      </c>
      <c r="BC396" s="1" t="str">
        <f t="shared" si="634"/>
        <v>P</v>
      </c>
      <c r="BD396" s="1" t="str">
        <f t="shared" si="635"/>
        <v>NA</v>
      </c>
      <c r="BE396" s="1" t="str">
        <f t="shared" si="636"/>
        <v>NO</v>
      </c>
      <c r="BF396" s="1" t="str">
        <f t="shared" si="637"/>
        <v>NO</v>
      </c>
      <c r="BG396" s="1" t="str">
        <f t="shared" si="638"/>
        <v>NO</v>
      </c>
      <c r="BH396" s="1" t="str">
        <f t="shared" si="618"/>
        <v>NO</v>
      </c>
      <c r="BJ396" s="12">
        <v>49</v>
      </c>
      <c r="BK396" s="1" t="str">
        <f t="shared" si="639"/>
        <v>P</v>
      </c>
      <c r="BL396" s="1" t="str">
        <f t="shared" si="640"/>
        <v>P</v>
      </c>
      <c r="BM396" s="1" t="str">
        <f t="shared" si="641"/>
        <v>NA</v>
      </c>
      <c r="BN396" s="1" t="str">
        <f t="shared" si="642"/>
        <v>NO</v>
      </c>
      <c r="BO396" s="1" t="str">
        <f t="shared" si="643"/>
        <v>NO</v>
      </c>
      <c r="BP396" s="1" t="str">
        <f t="shared" si="644"/>
        <v>NO</v>
      </c>
      <c r="BQ396" s="1" t="str">
        <f t="shared" si="645"/>
        <v>NO</v>
      </c>
      <c r="BS396" s="1" t="str">
        <f t="shared" si="646"/>
        <v>TN</v>
      </c>
      <c r="BT396" s="1" t="str">
        <f t="shared" si="647"/>
        <v>TN</v>
      </c>
      <c r="BU396" s="1" t="str">
        <f t="shared" si="648"/>
        <v>TN</v>
      </c>
      <c r="BV396" s="1" t="str">
        <f t="shared" si="649"/>
        <v>NO</v>
      </c>
      <c r="BW396" s="1" t="str">
        <f t="shared" si="650"/>
        <v>NO</v>
      </c>
      <c r="BX396" s="1" t="str">
        <f t="shared" si="651"/>
        <v>NO</v>
      </c>
      <c r="BY396" s="244" t="str">
        <f t="shared" si="652"/>
        <v>YES</v>
      </c>
      <c r="BZ396" s="244" t="str">
        <f t="shared" si="653"/>
        <v>NO</v>
      </c>
      <c r="CA396" s="244" t="str">
        <f t="shared" si="654"/>
        <v>NO</v>
      </c>
      <c r="CB396" s="244" t="str">
        <f t="shared" si="655"/>
        <v>NO</v>
      </c>
      <c r="CC396" s="244" t="str">
        <f t="shared" si="656"/>
        <v>NO</v>
      </c>
      <c r="CD396" s="244" t="str">
        <f t="shared" si="628"/>
        <v>NO</v>
      </c>
      <c r="CE396" s="1" t="str">
        <f t="shared" si="629"/>
        <v>NO</v>
      </c>
      <c r="CF396" s="1" t="str">
        <f t="shared" si="630"/>
        <v>NO</v>
      </c>
      <c r="CG396" s="1" t="str">
        <f t="shared" si="631"/>
        <v>NO</v>
      </c>
      <c r="CH396" s="1" t="str">
        <f t="shared" si="632"/>
        <v>NO</v>
      </c>
      <c r="CI396" s="244" t="str">
        <f t="shared" si="657"/>
        <v>NO</v>
      </c>
      <c r="CJ396" s="244" t="str">
        <f t="shared" si="658"/>
        <v>NO</v>
      </c>
      <c r="CK396" s="244" t="str">
        <f t="shared" si="659"/>
        <v>NO</v>
      </c>
      <c r="CL396" s="244" t="str">
        <f t="shared" si="660"/>
        <v>NO</v>
      </c>
      <c r="CM396" s="244" t="str">
        <f t="shared" si="661"/>
        <v>NO</v>
      </c>
      <c r="CN396" s="244" t="str">
        <f t="shared" si="662"/>
        <v>NO</v>
      </c>
      <c r="CO396" s="244" t="str">
        <f t="shared" si="663"/>
        <v>NO</v>
      </c>
      <c r="CP396" s="244" t="str">
        <f t="shared" si="664"/>
        <v>NO</v>
      </c>
      <c r="CQ396" s="244" t="str">
        <f t="shared" si="665"/>
        <v>NO</v>
      </c>
      <c r="CR396" s="244" t="str">
        <f t="shared" si="666"/>
        <v>NO</v>
      </c>
    </row>
    <row r="397" spans="1:96">
      <c r="A397" s="9"/>
      <c r="B397" s="6"/>
      <c r="C397" s="6"/>
      <c r="D397" s="6"/>
      <c r="E397" s="6"/>
      <c r="F397" s="6"/>
      <c r="G397" s="6"/>
      <c r="H397" s="310"/>
      <c r="I397" s="52" t="s">
        <v>122</v>
      </c>
      <c r="J397" s="6">
        <v>6.53593251335821E-2</v>
      </c>
      <c r="K397" s="6">
        <v>0.446504729030268</v>
      </c>
      <c r="L397" s="6">
        <v>0.488135945836149</v>
      </c>
      <c r="M397" s="6">
        <v>0.86850840304855303</v>
      </c>
      <c r="N397" s="6">
        <v>3.6323491993991402E-2</v>
      </c>
      <c r="O397" s="6">
        <v>9.5168104957455299E-2</v>
      </c>
      <c r="P397" s="6">
        <v>0.98002558297409503</v>
      </c>
      <c r="Q397" s="6">
        <v>6.3152004351562097E-3</v>
      </c>
      <c r="R397" s="6">
        <v>1.3659216590748599E-2</v>
      </c>
      <c r="S397" s="6">
        <v>0.453344513306567</v>
      </c>
      <c r="T397" s="6">
        <v>0.45885410753095401</v>
      </c>
      <c r="U397" s="6">
        <v>8.7801379162478196E-2</v>
      </c>
      <c r="V397" s="6">
        <v>0.32976919550822997</v>
      </c>
      <c r="W397" s="6">
        <v>0.62131941272074098</v>
      </c>
      <c r="X397" s="6">
        <v>4.89113917710279E-2</v>
      </c>
      <c r="Y397" s="6">
        <v>0.66833189576868901</v>
      </c>
      <c r="Z397" s="6">
        <v>0.15770659589456301</v>
      </c>
      <c r="AA397" s="6">
        <v>0.17396150833674601</v>
      </c>
      <c r="AB397" s="6">
        <v>0.32289570271187901</v>
      </c>
      <c r="AC397" s="6">
        <v>0.21472755529617901</v>
      </c>
      <c r="AD397" s="6">
        <v>0.46237674199194001</v>
      </c>
      <c r="AE397" s="6">
        <v>0.19397323383109599</v>
      </c>
      <c r="AF397" s="6">
        <v>0.43309801825491001</v>
      </c>
      <c r="AG397" s="310">
        <v>0.372928747913993</v>
      </c>
      <c r="AH397" s="211">
        <v>0.73599999999999999</v>
      </c>
      <c r="AI397" s="211">
        <v>2.52</v>
      </c>
      <c r="AJ397" s="212">
        <v>5.835</v>
      </c>
      <c r="AK397" s="210">
        <v>1.512</v>
      </c>
      <c r="AL397" s="210">
        <v>3.1309999999999998</v>
      </c>
      <c r="AM397" s="210">
        <v>6.6769999999999996</v>
      </c>
      <c r="AN397" s="203"/>
      <c r="AO397" s="203"/>
      <c r="AP397" s="203"/>
      <c r="AQ397" s="203"/>
      <c r="AR397" s="203">
        <f t="shared" si="667"/>
        <v>0.69692727427599999</v>
      </c>
      <c r="AS397" s="203">
        <f t="shared" si="668"/>
        <v>0.8518</v>
      </c>
      <c r="AT397" s="203">
        <f t="shared" si="669"/>
        <v>1.041088886996</v>
      </c>
      <c r="AU397" s="203">
        <f t="shared" si="670"/>
        <v>1.8303545495219997</v>
      </c>
      <c r="AV397" s="203">
        <f t="shared" si="671"/>
        <v>2.2370999999999999</v>
      </c>
      <c r="AW397" s="203">
        <f t="shared" si="672"/>
        <v>2.7342333283619995</v>
      </c>
      <c r="AX397" s="203">
        <f t="shared" si="673"/>
        <v>4.4007545552340002</v>
      </c>
      <c r="AY397" s="203">
        <f t="shared" si="674"/>
        <v>5.3787000000000003</v>
      </c>
      <c r="AZ397" s="203">
        <f t="shared" si="675"/>
        <v>6.5739666547139999</v>
      </c>
      <c r="BB397" s="1" t="str">
        <f t="shared" si="633"/>
        <v>NP</v>
      </c>
      <c r="BC397" s="1" t="str">
        <f t="shared" si="634"/>
        <v>NA</v>
      </c>
      <c r="BD397" s="1" t="str">
        <f t="shared" si="635"/>
        <v>NA</v>
      </c>
      <c r="BE397" s="1" t="str">
        <f t="shared" si="636"/>
        <v>NO</v>
      </c>
      <c r="BF397" s="1" t="str">
        <f t="shared" si="637"/>
        <v>NO</v>
      </c>
      <c r="BG397" s="1" t="str">
        <f t="shared" si="638"/>
        <v>NO</v>
      </c>
      <c r="BH397" s="1" t="str">
        <f t="shared" si="618"/>
        <v>YES</v>
      </c>
      <c r="BJ397" s="12">
        <v>14</v>
      </c>
      <c r="BK397" s="1" t="str">
        <f t="shared" si="639"/>
        <v>P</v>
      </c>
      <c r="BL397" s="1" t="str">
        <f t="shared" si="640"/>
        <v>P</v>
      </c>
      <c r="BM397" s="1" t="str">
        <f t="shared" si="641"/>
        <v>P</v>
      </c>
      <c r="BN397" s="1" t="str">
        <f t="shared" si="642"/>
        <v>NO</v>
      </c>
      <c r="BO397" s="1" t="str">
        <f t="shared" si="643"/>
        <v>NO</v>
      </c>
      <c r="BP397" s="1" t="str">
        <f t="shared" si="644"/>
        <v>NO</v>
      </c>
      <c r="BQ397" s="1" t="str">
        <f t="shared" si="645"/>
        <v>NO</v>
      </c>
      <c r="BS397" s="1" t="str">
        <f t="shared" si="646"/>
        <v>FP</v>
      </c>
      <c r="BT397" s="1" t="str">
        <f t="shared" si="647"/>
        <v>TN</v>
      </c>
      <c r="BU397" s="1" t="str">
        <f t="shared" si="648"/>
        <v>TN</v>
      </c>
      <c r="BV397" s="1" t="str">
        <f t="shared" si="649"/>
        <v>NO</v>
      </c>
      <c r="BW397" s="1" t="str">
        <f t="shared" si="650"/>
        <v>NO</v>
      </c>
      <c r="BX397" s="1" t="str">
        <f t="shared" si="651"/>
        <v>NO</v>
      </c>
      <c r="BY397" s="244" t="str">
        <f t="shared" si="652"/>
        <v>YES</v>
      </c>
      <c r="BZ397" s="244" t="str">
        <f t="shared" si="653"/>
        <v>NO</v>
      </c>
      <c r="CA397" s="244" t="str">
        <f t="shared" si="654"/>
        <v>NO</v>
      </c>
      <c r="CB397" s="244" t="str">
        <f t="shared" si="655"/>
        <v>NO</v>
      </c>
      <c r="CC397" s="244" t="str">
        <f t="shared" si="656"/>
        <v>NO</v>
      </c>
      <c r="CD397" s="244" t="str">
        <f t="shared" si="628"/>
        <v>YES</v>
      </c>
      <c r="CE397" s="1" t="str">
        <f t="shared" si="629"/>
        <v>NO</v>
      </c>
      <c r="CF397" s="1" t="str">
        <f t="shared" si="630"/>
        <v>NO</v>
      </c>
      <c r="CG397" s="1" t="str">
        <f t="shared" si="631"/>
        <v>NO</v>
      </c>
      <c r="CH397" s="1" t="str">
        <f t="shared" si="632"/>
        <v>YES</v>
      </c>
      <c r="CI397" s="244" t="str">
        <f t="shared" si="657"/>
        <v>NO</v>
      </c>
      <c r="CJ397" s="244" t="str">
        <f t="shared" si="658"/>
        <v>NO</v>
      </c>
      <c r="CK397" s="244" t="str">
        <f t="shared" si="659"/>
        <v>NO</v>
      </c>
      <c r="CL397" s="244" t="str">
        <f t="shared" si="660"/>
        <v>NO</v>
      </c>
      <c r="CM397" s="244" t="str">
        <f t="shared" si="661"/>
        <v>NO</v>
      </c>
      <c r="CN397" s="244" t="str">
        <f t="shared" si="662"/>
        <v>YES</v>
      </c>
      <c r="CO397" s="244" t="str">
        <f t="shared" si="663"/>
        <v>NO</v>
      </c>
      <c r="CP397" s="244" t="str">
        <f t="shared" si="664"/>
        <v>NO</v>
      </c>
      <c r="CQ397" s="244" t="str">
        <f t="shared" si="665"/>
        <v>NO</v>
      </c>
      <c r="CR397" s="244" t="str">
        <f t="shared" si="666"/>
        <v>YES</v>
      </c>
    </row>
    <row r="398" spans="1:96">
      <c r="A398" s="9"/>
      <c r="B398" s="6"/>
      <c r="C398" s="6"/>
      <c r="D398" s="6"/>
      <c r="E398" s="6"/>
      <c r="F398" s="6"/>
      <c r="G398" s="6"/>
      <c r="H398" s="310"/>
      <c r="I398" s="52" t="s">
        <v>16</v>
      </c>
      <c r="J398" s="6">
        <v>6.53593251335821E-2</v>
      </c>
      <c r="K398" s="6">
        <v>0.446504729030268</v>
      </c>
      <c r="L398" s="6">
        <v>0.488135945836149</v>
      </c>
      <c r="M398" s="6">
        <v>0.26901965915313802</v>
      </c>
      <c r="N398" s="6">
        <v>0.35085705783202997</v>
      </c>
      <c r="O398" s="6">
        <v>0.380123283014831</v>
      </c>
      <c r="P398" s="6">
        <v>2.9903444973138099E-2</v>
      </c>
      <c r="Q398" s="6">
        <v>6.7676471710093805E-2</v>
      </c>
      <c r="R398" s="6">
        <v>0.90242008331676804</v>
      </c>
      <c r="S398" s="6">
        <v>0.87214379787115104</v>
      </c>
      <c r="T398" s="6">
        <v>1.8295838230310599E-2</v>
      </c>
      <c r="U398" s="6">
        <v>0.109560363898538</v>
      </c>
      <c r="V398" s="6">
        <v>0.27785052280016898</v>
      </c>
      <c r="W398" s="6">
        <v>0.44768832118867802</v>
      </c>
      <c r="X398" s="6">
        <v>0.27446115601115201</v>
      </c>
      <c r="Y398" s="6">
        <v>0.95018353036806402</v>
      </c>
      <c r="Z398" s="6">
        <v>8.5444078905451103E-3</v>
      </c>
      <c r="AA398" s="6">
        <v>4.1272061741390399E-2</v>
      </c>
      <c r="AB398" s="6">
        <v>0.37522162187011998</v>
      </c>
      <c r="AC398" s="6">
        <v>0.33666992835714998</v>
      </c>
      <c r="AD398" s="6">
        <v>0.28810844977272898</v>
      </c>
      <c r="AE398" s="6">
        <v>0.88881872684527397</v>
      </c>
      <c r="AF398" s="6">
        <v>0.101012401184654</v>
      </c>
      <c r="AG398" s="310">
        <v>1.01688719700703E-2</v>
      </c>
      <c r="AH398" s="211">
        <v>1.927</v>
      </c>
      <c r="AI398" s="211">
        <v>2.593</v>
      </c>
      <c r="AJ398" s="212">
        <v>5.44</v>
      </c>
      <c r="AK398" s="210">
        <v>2.3639999999999999</v>
      </c>
      <c r="AL398" s="210">
        <v>3.1459999999999999</v>
      </c>
      <c r="AM398" s="210">
        <v>6.2370000000000001</v>
      </c>
      <c r="AN398" s="203"/>
      <c r="AO398" s="203"/>
      <c r="AP398" s="203"/>
      <c r="AQ398" s="203"/>
      <c r="AR398" s="203">
        <f t="shared" si="667"/>
        <v>0.69692727427599999</v>
      </c>
      <c r="AS398" s="203">
        <f t="shared" si="668"/>
        <v>0.8518</v>
      </c>
      <c r="AT398" s="203">
        <f t="shared" si="669"/>
        <v>1.041088886996</v>
      </c>
      <c r="AU398" s="203">
        <f t="shared" si="670"/>
        <v>1.8303545495219997</v>
      </c>
      <c r="AV398" s="203">
        <f t="shared" si="671"/>
        <v>2.2370999999999999</v>
      </c>
      <c r="AW398" s="203">
        <f t="shared" si="672"/>
        <v>2.7342333283619995</v>
      </c>
      <c r="AX398" s="203">
        <f t="shared" si="673"/>
        <v>4.4007545552340002</v>
      </c>
      <c r="AY398" s="203">
        <f t="shared" si="674"/>
        <v>5.3787000000000003</v>
      </c>
      <c r="AZ398" s="203">
        <f t="shared" si="675"/>
        <v>6.5739666547139999</v>
      </c>
      <c r="BB398" s="1" t="str">
        <f t="shared" si="633"/>
        <v>P</v>
      </c>
      <c r="BC398" s="1" t="str">
        <f t="shared" si="634"/>
        <v>NA</v>
      </c>
      <c r="BD398" s="1" t="str">
        <f t="shared" si="635"/>
        <v>NA</v>
      </c>
      <c r="BE398" s="1" t="str">
        <f t="shared" si="636"/>
        <v>NO</v>
      </c>
      <c r="BF398" s="1" t="str">
        <f t="shared" si="637"/>
        <v>NO</v>
      </c>
      <c r="BG398" s="1" t="str">
        <f t="shared" si="638"/>
        <v>NO</v>
      </c>
      <c r="BH398" s="1" t="str">
        <f t="shared" si="618"/>
        <v>NO</v>
      </c>
      <c r="BJ398" s="12">
        <v>2</v>
      </c>
      <c r="BK398" s="1" t="str">
        <f t="shared" si="639"/>
        <v>P</v>
      </c>
      <c r="BL398" s="1" t="str">
        <f t="shared" si="640"/>
        <v>P</v>
      </c>
      <c r="BM398" s="1" t="str">
        <f t="shared" si="641"/>
        <v>NA</v>
      </c>
      <c r="BN398" s="1" t="str">
        <f t="shared" si="642"/>
        <v>NO</v>
      </c>
      <c r="BO398" s="1" t="str">
        <f t="shared" si="643"/>
        <v>NO</v>
      </c>
      <c r="BP398" s="1" t="str">
        <f t="shared" si="644"/>
        <v>NO</v>
      </c>
      <c r="BQ398" s="1" t="str">
        <f t="shared" si="645"/>
        <v>NO</v>
      </c>
      <c r="BS398" s="1" t="str">
        <f t="shared" si="646"/>
        <v>TN</v>
      </c>
      <c r="BT398" s="1" t="str">
        <f t="shared" si="647"/>
        <v>TN</v>
      </c>
      <c r="BU398" s="1" t="str">
        <f t="shared" si="648"/>
        <v>TN</v>
      </c>
      <c r="BV398" s="1" t="str">
        <f t="shared" si="649"/>
        <v>NO</v>
      </c>
      <c r="BW398" s="1" t="str">
        <f t="shared" si="650"/>
        <v>NO</v>
      </c>
      <c r="BX398" s="1" t="str">
        <f t="shared" si="651"/>
        <v>NO</v>
      </c>
      <c r="BY398" s="244" t="str">
        <f t="shared" si="652"/>
        <v>YES</v>
      </c>
      <c r="BZ398" s="244" t="str">
        <f t="shared" si="653"/>
        <v>NO</v>
      </c>
      <c r="CA398" s="244" t="str">
        <f t="shared" si="654"/>
        <v>NO</v>
      </c>
      <c r="CB398" s="244" t="str">
        <f t="shared" si="655"/>
        <v>NO</v>
      </c>
      <c r="CC398" s="244" t="str">
        <f t="shared" si="656"/>
        <v>NO</v>
      </c>
      <c r="CD398" s="244" t="str">
        <f t="shared" si="628"/>
        <v>NO</v>
      </c>
      <c r="CE398" s="1" t="str">
        <f t="shared" si="629"/>
        <v>NO</v>
      </c>
      <c r="CF398" s="1" t="str">
        <f t="shared" si="630"/>
        <v>NO</v>
      </c>
      <c r="CG398" s="1" t="str">
        <f t="shared" si="631"/>
        <v>NO</v>
      </c>
      <c r="CH398" s="1" t="str">
        <f t="shared" si="632"/>
        <v>NO</v>
      </c>
      <c r="CI398" s="244" t="str">
        <f t="shared" si="657"/>
        <v>NO</v>
      </c>
      <c r="CJ398" s="244" t="str">
        <f t="shared" si="658"/>
        <v>NO</v>
      </c>
      <c r="CK398" s="244" t="str">
        <f t="shared" si="659"/>
        <v>NO</v>
      </c>
      <c r="CL398" s="244" t="str">
        <f t="shared" si="660"/>
        <v>NO</v>
      </c>
      <c r="CM398" s="244" t="str">
        <f t="shared" si="661"/>
        <v>NO</v>
      </c>
      <c r="CN398" s="244" t="str">
        <f t="shared" si="662"/>
        <v>NO</v>
      </c>
      <c r="CO398" s="244" t="str">
        <f t="shared" si="663"/>
        <v>NO</v>
      </c>
      <c r="CP398" s="244" t="str">
        <f t="shared" si="664"/>
        <v>NO</v>
      </c>
      <c r="CQ398" s="244" t="str">
        <f t="shared" si="665"/>
        <v>NO</v>
      </c>
      <c r="CR398" s="244" t="str">
        <f t="shared" si="666"/>
        <v>NO</v>
      </c>
    </row>
    <row r="399" spans="1:96">
      <c r="A399" s="9"/>
      <c r="B399" s="6"/>
      <c r="C399" s="6"/>
      <c r="D399" s="6"/>
      <c r="E399" s="6"/>
      <c r="F399" s="6"/>
      <c r="G399" s="6"/>
      <c r="H399" s="310"/>
      <c r="I399" s="52" t="s">
        <v>17</v>
      </c>
      <c r="J399" s="6">
        <v>6.53593251335821E-2</v>
      </c>
      <c r="K399" s="6">
        <v>0.446504729030268</v>
      </c>
      <c r="L399" s="6">
        <v>0.488135945836149</v>
      </c>
      <c r="M399" s="6">
        <v>0.86850840304855303</v>
      </c>
      <c r="N399" s="6">
        <v>3.6323491993991402E-2</v>
      </c>
      <c r="O399" s="6">
        <v>9.5168104957455299E-2</v>
      </c>
      <c r="P399" s="6">
        <v>0.98002558297409503</v>
      </c>
      <c r="Q399" s="6">
        <v>6.3152004351562097E-3</v>
      </c>
      <c r="R399" s="6">
        <v>1.3659216590748599E-2</v>
      </c>
      <c r="S399" s="6">
        <v>0.453344513306567</v>
      </c>
      <c r="T399" s="6">
        <v>0.45885410753095401</v>
      </c>
      <c r="U399" s="6">
        <v>8.7801379162478196E-2</v>
      </c>
      <c r="V399" s="6">
        <v>0.32976919550822997</v>
      </c>
      <c r="W399" s="6">
        <v>0.62131941272074098</v>
      </c>
      <c r="X399" s="6">
        <v>4.89113917710279E-2</v>
      </c>
      <c r="Y399" s="6">
        <v>0.66833189576868901</v>
      </c>
      <c r="Z399" s="6">
        <v>0.15770659589456301</v>
      </c>
      <c r="AA399" s="6">
        <v>0.17396150833674601</v>
      </c>
      <c r="AB399" s="6">
        <v>0.84473654788994501</v>
      </c>
      <c r="AC399" s="6">
        <v>2.52173761968311E-2</v>
      </c>
      <c r="AD399" s="6">
        <v>0.13004607591322301</v>
      </c>
      <c r="AE399" s="6">
        <v>0.26239611844957</v>
      </c>
      <c r="AF399" s="6">
        <v>0.61405128803723197</v>
      </c>
      <c r="AG399" s="310">
        <v>0.123552593513197</v>
      </c>
      <c r="AH399" s="211">
        <v>1.1299999999999999</v>
      </c>
      <c r="AI399" s="211">
        <v>2.6549999999999998</v>
      </c>
      <c r="AJ399" s="212">
        <v>5.6870000000000003</v>
      </c>
      <c r="AK399" s="210">
        <v>1.593</v>
      </c>
      <c r="AL399" s="210">
        <v>3.1280000000000001</v>
      </c>
      <c r="AM399" s="210">
        <v>6.2350000000000003</v>
      </c>
      <c r="AN399" s="203"/>
      <c r="AO399" s="203"/>
      <c r="AP399" s="203"/>
      <c r="AQ399" s="203"/>
      <c r="AR399" s="203">
        <f t="shared" si="667"/>
        <v>0.69692727427599999</v>
      </c>
      <c r="AS399" s="203">
        <f t="shared" si="668"/>
        <v>0.8518</v>
      </c>
      <c r="AT399" s="203">
        <f t="shared" si="669"/>
        <v>1.041088886996</v>
      </c>
      <c r="AU399" s="203">
        <f t="shared" si="670"/>
        <v>1.8303545495219997</v>
      </c>
      <c r="AV399" s="203">
        <f t="shared" si="671"/>
        <v>2.2370999999999999</v>
      </c>
      <c r="AW399" s="203">
        <f t="shared" si="672"/>
        <v>2.7342333283619995</v>
      </c>
      <c r="AX399" s="203">
        <f t="shared" si="673"/>
        <v>4.4007545552340002</v>
      </c>
      <c r="AY399" s="203">
        <f t="shared" si="674"/>
        <v>5.3787000000000003</v>
      </c>
      <c r="AZ399" s="203">
        <f t="shared" si="675"/>
        <v>6.5739666547139999</v>
      </c>
      <c r="BB399" s="1" t="str">
        <f t="shared" si="633"/>
        <v>P</v>
      </c>
      <c r="BC399" s="1" t="str">
        <f t="shared" si="634"/>
        <v>NA</v>
      </c>
      <c r="BD399" s="1" t="str">
        <f t="shared" si="635"/>
        <v>NA</v>
      </c>
      <c r="BE399" s="1" t="str">
        <f t="shared" si="636"/>
        <v>NO</v>
      </c>
      <c r="BF399" s="1" t="str">
        <f t="shared" si="637"/>
        <v>NO</v>
      </c>
      <c r="BG399" s="1" t="str">
        <f t="shared" si="638"/>
        <v>NO</v>
      </c>
      <c r="BH399" s="1" t="str">
        <f t="shared" si="618"/>
        <v>NO</v>
      </c>
      <c r="BJ399" s="12">
        <v>31</v>
      </c>
      <c r="BK399" s="1" t="str">
        <f t="shared" si="639"/>
        <v>P</v>
      </c>
      <c r="BL399" s="1" t="str">
        <f t="shared" si="640"/>
        <v>P</v>
      </c>
      <c r="BM399" s="1" t="str">
        <f t="shared" si="641"/>
        <v>NA</v>
      </c>
      <c r="BN399" s="1" t="str">
        <f t="shared" si="642"/>
        <v>NO</v>
      </c>
      <c r="BO399" s="1" t="str">
        <f t="shared" si="643"/>
        <v>NO</v>
      </c>
      <c r="BP399" s="1" t="str">
        <f t="shared" si="644"/>
        <v>NO</v>
      </c>
      <c r="BQ399" s="1" t="str">
        <f t="shared" si="645"/>
        <v>NO</v>
      </c>
      <c r="BS399" s="1" t="str">
        <f t="shared" si="646"/>
        <v>TN</v>
      </c>
      <c r="BT399" s="1" t="str">
        <f t="shared" si="647"/>
        <v>TN</v>
      </c>
      <c r="BU399" s="1" t="str">
        <f t="shared" si="648"/>
        <v>TN</v>
      </c>
      <c r="BV399" s="1" t="str">
        <f t="shared" si="649"/>
        <v>NO</v>
      </c>
      <c r="BW399" s="1" t="str">
        <f t="shared" si="650"/>
        <v>NO</v>
      </c>
      <c r="BX399" s="1" t="str">
        <f t="shared" si="651"/>
        <v>NO</v>
      </c>
      <c r="BY399" s="244" t="str">
        <f t="shared" si="652"/>
        <v>YES</v>
      </c>
      <c r="BZ399" s="244" t="str">
        <f t="shared" si="653"/>
        <v>NO</v>
      </c>
      <c r="CA399" s="244" t="str">
        <f t="shared" si="654"/>
        <v>NO</v>
      </c>
      <c r="CB399" s="244" t="str">
        <f t="shared" si="655"/>
        <v>NO</v>
      </c>
      <c r="CC399" s="244" t="str">
        <f t="shared" si="656"/>
        <v>NO</v>
      </c>
      <c r="CD399" s="244" t="str">
        <f t="shared" si="628"/>
        <v>NO</v>
      </c>
      <c r="CE399" s="1" t="str">
        <f t="shared" si="629"/>
        <v>NO</v>
      </c>
      <c r="CF399" s="1" t="str">
        <f t="shared" si="630"/>
        <v>NO</v>
      </c>
      <c r="CG399" s="1" t="str">
        <f t="shared" si="631"/>
        <v>NO</v>
      </c>
      <c r="CH399" s="1" t="str">
        <f t="shared" si="632"/>
        <v>NO</v>
      </c>
      <c r="CI399" s="244" t="str">
        <f t="shared" si="657"/>
        <v>NO</v>
      </c>
      <c r="CJ399" s="244" t="str">
        <f t="shared" si="658"/>
        <v>NO</v>
      </c>
      <c r="CK399" s="244" t="str">
        <f t="shared" si="659"/>
        <v>NO</v>
      </c>
      <c r="CL399" s="244" t="str">
        <f t="shared" si="660"/>
        <v>NO</v>
      </c>
      <c r="CM399" s="244" t="str">
        <f t="shared" si="661"/>
        <v>NO</v>
      </c>
      <c r="CN399" s="244" t="str">
        <f t="shared" si="662"/>
        <v>NO</v>
      </c>
      <c r="CO399" s="244" t="str">
        <f t="shared" si="663"/>
        <v>NO</v>
      </c>
      <c r="CP399" s="244" t="str">
        <f t="shared" si="664"/>
        <v>NO</v>
      </c>
      <c r="CQ399" s="244" t="str">
        <f t="shared" si="665"/>
        <v>NO</v>
      </c>
      <c r="CR399" s="244" t="str">
        <f t="shared" si="666"/>
        <v>NO</v>
      </c>
    </row>
    <row r="400" spans="1:96">
      <c r="A400" s="9"/>
      <c r="B400" s="6"/>
      <c r="C400" s="6"/>
      <c r="D400" s="6"/>
      <c r="E400" s="6"/>
      <c r="F400" s="6"/>
      <c r="G400" s="6"/>
      <c r="H400" s="310"/>
      <c r="I400" s="52" t="s">
        <v>125</v>
      </c>
      <c r="J400" s="6">
        <v>6.53593251335821E-2</v>
      </c>
      <c r="K400" s="6">
        <v>0.446504729030268</v>
      </c>
      <c r="L400" s="6">
        <v>0.488135945836149</v>
      </c>
      <c r="M400" s="6">
        <v>0.26901965915313802</v>
      </c>
      <c r="N400" s="6">
        <v>0.35085705783202997</v>
      </c>
      <c r="O400" s="6">
        <v>0.380123283014831</v>
      </c>
      <c r="P400" s="6">
        <v>2.9903444973138099E-2</v>
      </c>
      <c r="Q400" s="6">
        <v>6.7676471710093805E-2</v>
      </c>
      <c r="R400" s="6">
        <v>0.90242008331676804</v>
      </c>
      <c r="S400" s="6">
        <v>0.453344513306567</v>
      </c>
      <c r="T400" s="6">
        <v>0.45885410753095401</v>
      </c>
      <c r="U400" s="6">
        <v>8.7801379162478196E-2</v>
      </c>
      <c r="V400" s="6">
        <v>0.32976919550822997</v>
      </c>
      <c r="W400" s="6">
        <v>0.62131941272074098</v>
      </c>
      <c r="X400" s="6">
        <v>4.89113917710279E-2</v>
      </c>
      <c r="Y400" s="6">
        <v>0.66833189576868901</v>
      </c>
      <c r="Z400" s="6">
        <v>0.15770659589456301</v>
      </c>
      <c r="AA400" s="6">
        <v>0.17396150833674601</v>
      </c>
      <c r="AB400" s="6">
        <v>0.84473654788994501</v>
      </c>
      <c r="AC400" s="6">
        <v>2.52173761968311E-2</v>
      </c>
      <c r="AD400" s="6">
        <v>0.13004607591322301</v>
      </c>
      <c r="AE400" s="6">
        <v>0.26239611844957</v>
      </c>
      <c r="AF400" s="6">
        <v>0.61405128803723197</v>
      </c>
      <c r="AG400" s="310">
        <v>0.123552593513197</v>
      </c>
      <c r="AH400" s="211">
        <v>1.869</v>
      </c>
      <c r="AI400" s="211">
        <v>2.5099999999999998</v>
      </c>
      <c r="AJ400" s="212">
        <v>5.6980000000000004</v>
      </c>
      <c r="AK400" s="210">
        <v>2.2549999999999999</v>
      </c>
      <c r="AL400" s="210">
        <v>3.0760000000000001</v>
      </c>
      <c r="AM400" s="210">
        <v>6.1580000000000004</v>
      </c>
      <c r="AN400" s="203"/>
      <c r="AO400" s="203"/>
      <c r="AP400" s="203"/>
      <c r="AQ400" s="203"/>
      <c r="AR400" s="203">
        <f t="shared" si="667"/>
        <v>0.69692727427599999</v>
      </c>
      <c r="AS400" s="203">
        <f t="shared" si="668"/>
        <v>0.8518</v>
      </c>
      <c r="AT400" s="203">
        <f t="shared" si="669"/>
        <v>1.041088886996</v>
      </c>
      <c r="AU400" s="203">
        <f t="shared" si="670"/>
        <v>1.8303545495219997</v>
      </c>
      <c r="AV400" s="203">
        <f t="shared" si="671"/>
        <v>2.2370999999999999</v>
      </c>
      <c r="AW400" s="203">
        <f t="shared" si="672"/>
        <v>2.7342333283619995</v>
      </c>
      <c r="AX400" s="203">
        <f t="shared" si="673"/>
        <v>4.4007545552340002</v>
      </c>
      <c r="AY400" s="203">
        <f t="shared" si="674"/>
        <v>5.3787000000000003</v>
      </c>
      <c r="AZ400" s="203">
        <f t="shared" si="675"/>
        <v>6.5739666547139999</v>
      </c>
      <c r="BB400" s="1" t="str">
        <f t="shared" si="633"/>
        <v>P</v>
      </c>
      <c r="BC400" s="1" t="str">
        <f t="shared" si="634"/>
        <v>NA</v>
      </c>
      <c r="BD400" s="1" t="str">
        <f t="shared" si="635"/>
        <v>NA</v>
      </c>
      <c r="BE400" s="1" t="str">
        <f t="shared" si="636"/>
        <v>NO</v>
      </c>
      <c r="BF400" s="1" t="str">
        <f t="shared" si="637"/>
        <v>NO</v>
      </c>
      <c r="BG400" s="1" t="str">
        <f t="shared" si="638"/>
        <v>NO</v>
      </c>
      <c r="BH400" s="1" t="str">
        <f t="shared" si="618"/>
        <v>NO</v>
      </c>
      <c r="BJ400" s="12">
        <v>7</v>
      </c>
      <c r="BK400" s="1" t="str">
        <f t="shared" si="639"/>
        <v>P</v>
      </c>
      <c r="BL400" s="1" t="str">
        <f t="shared" si="640"/>
        <v>P</v>
      </c>
      <c r="BM400" s="1" t="str">
        <f t="shared" si="641"/>
        <v>NA</v>
      </c>
      <c r="BN400" s="1" t="str">
        <f t="shared" si="642"/>
        <v>NO</v>
      </c>
      <c r="BO400" s="1" t="str">
        <f t="shared" si="643"/>
        <v>NO</v>
      </c>
      <c r="BP400" s="1" t="str">
        <f t="shared" si="644"/>
        <v>NO</v>
      </c>
      <c r="BQ400" s="1" t="str">
        <f t="shared" si="645"/>
        <v>NO</v>
      </c>
      <c r="BS400" s="1" t="str">
        <f t="shared" si="646"/>
        <v>TN</v>
      </c>
      <c r="BT400" s="1" t="str">
        <f t="shared" si="647"/>
        <v>TN</v>
      </c>
      <c r="BU400" s="1" t="str">
        <f t="shared" si="648"/>
        <v>TN</v>
      </c>
      <c r="BV400" s="1" t="str">
        <f t="shared" si="649"/>
        <v>NO</v>
      </c>
      <c r="BW400" s="1" t="str">
        <f t="shared" si="650"/>
        <v>NO</v>
      </c>
      <c r="BX400" s="1" t="str">
        <f t="shared" si="651"/>
        <v>NO</v>
      </c>
      <c r="BY400" s="244" t="str">
        <f t="shared" si="652"/>
        <v>YES</v>
      </c>
      <c r="BZ400" s="244" t="str">
        <f t="shared" si="653"/>
        <v>NO</v>
      </c>
      <c r="CA400" s="244" t="str">
        <f t="shared" si="654"/>
        <v>NO</v>
      </c>
      <c r="CB400" s="244" t="str">
        <f t="shared" si="655"/>
        <v>NO</v>
      </c>
      <c r="CC400" s="244" t="str">
        <f t="shared" si="656"/>
        <v>NO</v>
      </c>
      <c r="CD400" s="244" t="str">
        <f t="shared" si="628"/>
        <v>NO</v>
      </c>
      <c r="CE400" s="1" t="str">
        <f t="shared" si="629"/>
        <v>NO</v>
      </c>
      <c r="CF400" s="1" t="str">
        <f t="shared" si="630"/>
        <v>NO</v>
      </c>
      <c r="CG400" s="1" t="str">
        <f t="shared" si="631"/>
        <v>NO</v>
      </c>
      <c r="CH400" s="1" t="str">
        <f t="shared" si="632"/>
        <v>NO</v>
      </c>
      <c r="CI400" s="244" t="str">
        <f t="shared" si="657"/>
        <v>NO</v>
      </c>
      <c r="CJ400" s="244" t="str">
        <f t="shared" si="658"/>
        <v>NO</v>
      </c>
      <c r="CK400" s="244" t="str">
        <f t="shared" si="659"/>
        <v>NO</v>
      </c>
      <c r="CL400" s="244" t="str">
        <f t="shared" si="660"/>
        <v>NO</v>
      </c>
      <c r="CM400" s="244" t="str">
        <f t="shared" si="661"/>
        <v>NO</v>
      </c>
      <c r="CN400" s="244" t="str">
        <f t="shared" si="662"/>
        <v>NO</v>
      </c>
      <c r="CO400" s="244" t="str">
        <f t="shared" si="663"/>
        <v>NO</v>
      </c>
      <c r="CP400" s="244" t="str">
        <f t="shared" si="664"/>
        <v>NO</v>
      </c>
      <c r="CQ400" s="244" t="str">
        <f t="shared" si="665"/>
        <v>NO</v>
      </c>
      <c r="CR400" s="244" t="str">
        <f t="shared" si="666"/>
        <v>NO</v>
      </c>
    </row>
    <row r="401" spans="1:96">
      <c r="A401" s="9"/>
      <c r="B401" s="6"/>
      <c r="C401" s="6"/>
      <c r="D401" s="6"/>
      <c r="E401" s="6"/>
      <c r="F401" s="6"/>
      <c r="G401" s="6"/>
      <c r="H401" s="310"/>
      <c r="I401" s="52" t="s">
        <v>19</v>
      </c>
      <c r="J401" s="6">
        <v>6.53593251335821E-2</v>
      </c>
      <c r="K401" s="6">
        <v>0.446504729030268</v>
      </c>
      <c r="L401" s="6">
        <v>0.488135945836149</v>
      </c>
      <c r="M401" s="6">
        <v>0.86850840304855303</v>
      </c>
      <c r="N401" s="6">
        <v>3.6323491993991402E-2</v>
      </c>
      <c r="O401" s="6">
        <v>9.5168104957455299E-2</v>
      </c>
      <c r="P401" s="6">
        <v>0.98002558297409503</v>
      </c>
      <c r="Q401" s="6">
        <v>6.3152004351562097E-3</v>
      </c>
      <c r="R401" s="6">
        <v>1.3659216590748599E-2</v>
      </c>
      <c r="S401" s="6">
        <v>0.453344513306567</v>
      </c>
      <c r="T401" s="6">
        <v>0.45885410753095401</v>
      </c>
      <c r="U401" s="6">
        <v>8.7801379162478196E-2</v>
      </c>
      <c r="V401" s="6">
        <v>0.32976919550822997</v>
      </c>
      <c r="W401" s="6">
        <v>0.62131941272074098</v>
      </c>
      <c r="X401" s="6">
        <v>4.89113917710279E-2</v>
      </c>
      <c r="Y401" s="6">
        <v>0.95018353036806402</v>
      </c>
      <c r="Z401" s="6">
        <v>8.5444078905451103E-3</v>
      </c>
      <c r="AA401" s="6">
        <v>4.1272061741390399E-2</v>
      </c>
      <c r="AB401" s="6">
        <v>0.37522162187011998</v>
      </c>
      <c r="AC401" s="6">
        <v>0.33666992835714998</v>
      </c>
      <c r="AD401" s="6">
        <v>0.28810844977272898</v>
      </c>
      <c r="AE401" s="6">
        <v>0.88881872684527397</v>
      </c>
      <c r="AF401" s="6">
        <v>0.101012401184654</v>
      </c>
      <c r="AG401" s="310">
        <v>1.01688719700703E-2</v>
      </c>
      <c r="AH401" s="211">
        <v>0.92600000000000005</v>
      </c>
      <c r="AI401" s="211">
        <v>2.3980000000000001</v>
      </c>
      <c r="AJ401" s="212">
        <v>5.7069999999999999</v>
      </c>
      <c r="AK401" s="210">
        <v>1.4830000000000001</v>
      </c>
      <c r="AL401" s="210">
        <v>3.0489999999999999</v>
      </c>
      <c r="AM401" s="210">
        <v>6.2830000000000004</v>
      </c>
      <c r="AN401" s="203"/>
      <c r="AO401" s="203"/>
      <c r="AP401" s="203"/>
      <c r="AQ401" s="203"/>
      <c r="AR401" s="203">
        <f t="shared" si="667"/>
        <v>0.69692727427599999</v>
      </c>
      <c r="AS401" s="203">
        <f t="shared" si="668"/>
        <v>0.8518</v>
      </c>
      <c r="AT401" s="203">
        <f t="shared" si="669"/>
        <v>1.041088886996</v>
      </c>
      <c r="AU401" s="203">
        <f t="shared" si="670"/>
        <v>1.8303545495219997</v>
      </c>
      <c r="AV401" s="203">
        <f t="shared" si="671"/>
        <v>2.2370999999999999</v>
      </c>
      <c r="AW401" s="203">
        <f t="shared" si="672"/>
        <v>2.7342333283619995</v>
      </c>
      <c r="AX401" s="203">
        <f t="shared" si="673"/>
        <v>4.4007545552340002</v>
      </c>
      <c r="AY401" s="203">
        <f t="shared" si="674"/>
        <v>5.3787000000000003</v>
      </c>
      <c r="AZ401" s="203">
        <f t="shared" si="675"/>
        <v>6.5739666547139999</v>
      </c>
      <c r="BB401" s="1" t="str">
        <f t="shared" si="633"/>
        <v>NA</v>
      </c>
      <c r="BC401" s="1" t="str">
        <f t="shared" si="634"/>
        <v>NA</v>
      </c>
      <c r="BD401" s="1" t="str">
        <f t="shared" si="635"/>
        <v>NA</v>
      </c>
      <c r="BE401" s="1" t="str">
        <f t="shared" si="636"/>
        <v>NO</v>
      </c>
      <c r="BF401" s="1" t="str">
        <f t="shared" si="637"/>
        <v>NO</v>
      </c>
      <c r="BG401" s="1" t="str">
        <f t="shared" si="638"/>
        <v>NO</v>
      </c>
      <c r="BH401" s="1" t="str">
        <f t="shared" si="618"/>
        <v>YES</v>
      </c>
      <c r="BJ401" s="12">
        <v>4</v>
      </c>
      <c r="BK401" s="1" t="str">
        <f t="shared" si="639"/>
        <v>P</v>
      </c>
      <c r="BL401" s="1" t="str">
        <f t="shared" si="640"/>
        <v>P</v>
      </c>
      <c r="BM401" s="1" t="str">
        <f t="shared" si="641"/>
        <v>NA</v>
      </c>
      <c r="BN401" s="1" t="str">
        <f t="shared" si="642"/>
        <v>NO</v>
      </c>
      <c r="BO401" s="1" t="str">
        <f t="shared" si="643"/>
        <v>NO</v>
      </c>
      <c r="BP401" s="1" t="str">
        <f t="shared" si="644"/>
        <v>NO</v>
      </c>
      <c r="BQ401" s="1" t="str">
        <f t="shared" si="645"/>
        <v>NO</v>
      </c>
      <c r="BS401" s="1" t="str">
        <f t="shared" si="646"/>
        <v>TN</v>
      </c>
      <c r="BT401" s="1" t="str">
        <f t="shared" si="647"/>
        <v>TN</v>
      </c>
      <c r="BU401" s="1" t="str">
        <f t="shared" si="648"/>
        <v>TN</v>
      </c>
      <c r="BV401" s="1" t="str">
        <f t="shared" si="649"/>
        <v>NO</v>
      </c>
      <c r="BW401" s="1" t="str">
        <f t="shared" si="650"/>
        <v>NO</v>
      </c>
      <c r="BX401" s="1" t="str">
        <f t="shared" si="651"/>
        <v>NO</v>
      </c>
      <c r="BY401" s="244" t="str">
        <f t="shared" si="652"/>
        <v>YES</v>
      </c>
      <c r="BZ401" s="244" t="str">
        <f t="shared" si="653"/>
        <v>NO</v>
      </c>
      <c r="CA401" s="244" t="str">
        <f t="shared" si="654"/>
        <v>NO</v>
      </c>
      <c r="CB401" s="244" t="str">
        <f t="shared" si="655"/>
        <v>NO</v>
      </c>
      <c r="CC401" s="244" t="str">
        <f t="shared" si="656"/>
        <v>NO</v>
      </c>
      <c r="CD401" s="244" t="str">
        <f t="shared" si="628"/>
        <v>NO</v>
      </c>
      <c r="CE401" s="1" t="str">
        <f t="shared" si="629"/>
        <v>NO</v>
      </c>
      <c r="CF401" s="1" t="str">
        <f t="shared" si="630"/>
        <v>NO</v>
      </c>
      <c r="CG401" s="1" t="str">
        <f t="shared" si="631"/>
        <v>NO</v>
      </c>
      <c r="CH401" s="1" t="str">
        <f t="shared" si="632"/>
        <v>NO</v>
      </c>
      <c r="CI401" s="244" t="str">
        <f t="shared" si="657"/>
        <v>NO</v>
      </c>
      <c r="CJ401" s="244" t="str">
        <f t="shared" si="658"/>
        <v>NO</v>
      </c>
      <c r="CK401" s="244" t="str">
        <f t="shared" si="659"/>
        <v>NO</v>
      </c>
      <c r="CL401" s="244" t="str">
        <f t="shared" si="660"/>
        <v>NO</v>
      </c>
      <c r="CM401" s="244" t="str">
        <f t="shared" si="661"/>
        <v>NO</v>
      </c>
      <c r="CN401" s="244" t="str">
        <f t="shared" si="662"/>
        <v>NO</v>
      </c>
      <c r="CO401" s="244" t="str">
        <f t="shared" si="663"/>
        <v>NO</v>
      </c>
      <c r="CP401" s="244" t="str">
        <f t="shared" si="664"/>
        <v>NO</v>
      </c>
      <c r="CQ401" s="244" t="str">
        <f t="shared" si="665"/>
        <v>NO</v>
      </c>
      <c r="CR401" s="244" t="str">
        <f t="shared" si="666"/>
        <v>NO</v>
      </c>
    </row>
    <row r="402" spans="1:96">
      <c r="A402" s="9"/>
      <c r="B402" s="6"/>
      <c r="C402" s="6"/>
      <c r="D402" s="6"/>
      <c r="E402" s="6"/>
      <c r="F402" s="6"/>
      <c r="G402" s="6"/>
      <c r="H402" s="310"/>
      <c r="I402" s="52" t="s">
        <v>126</v>
      </c>
      <c r="J402" s="6">
        <v>6.53593251335821E-2</v>
      </c>
      <c r="K402" s="6">
        <v>0.446504729030268</v>
      </c>
      <c r="L402" s="6">
        <v>0.488135945836149</v>
      </c>
      <c r="M402" s="6">
        <v>0.26901965915313802</v>
      </c>
      <c r="N402" s="6">
        <v>0.35085705783202997</v>
      </c>
      <c r="O402" s="6">
        <v>0.380123283014831</v>
      </c>
      <c r="P402" s="6">
        <v>2.9903444973138099E-2</v>
      </c>
      <c r="Q402" s="6">
        <v>6.7676471710093805E-2</v>
      </c>
      <c r="R402" s="6">
        <v>0.90242008331676804</v>
      </c>
      <c r="S402" s="6">
        <v>0.453344513306567</v>
      </c>
      <c r="T402" s="6">
        <v>0.45885410753095401</v>
      </c>
      <c r="U402" s="6">
        <v>8.7801379162478196E-2</v>
      </c>
      <c r="V402" s="6">
        <v>0.32976919550822997</v>
      </c>
      <c r="W402" s="6">
        <v>0.62131941272074098</v>
      </c>
      <c r="X402" s="6">
        <v>4.89113917710279E-2</v>
      </c>
      <c r="Y402" s="6">
        <v>0.66833189576868901</v>
      </c>
      <c r="Z402" s="6">
        <v>0.15770659589456301</v>
      </c>
      <c r="AA402" s="6">
        <v>0.17396150833674601</v>
      </c>
      <c r="AB402" s="6">
        <v>0.84473654788994501</v>
      </c>
      <c r="AC402" s="6">
        <v>2.52173761968311E-2</v>
      </c>
      <c r="AD402" s="6">
        <v>0.13004607591322301</v>
      </c>
      <c r="AE402" s="6">
        <v>0.26239611844957</v>
      </c>
      <c r="AF402" s="6">
        <v>0.61405128803723197</v>
      </c>
      <c r="AG402" s="310">
        <v>0.123552593513197</v>
      </c>
      <c r="AH402" s="211">
        <v>1.889</v>
      </c>
      <c r="AI402" s="211">
        <v>2.5449999999999999</v>
      </c>
      <c r="AJ402" s="212">
        <v>5.556</v>
      </c>
      <c r="AK402" s="210">
        <v>2.2490000000000001</v>
      </c>
      <c r="AL402" s="210">
        <v>2.923</v>
      </c>
      <c r="AM402" s="210">
        <v>6.2460000000000004</v>
      </c>
      <c r="AN402" s="203"/>
      <c r="AO402" s="203"/>
      <c r="AP402" s="203"/>
      <c r="AQ402" s="203"/>
      <c r="AR402" s="203">
        <f t="shared" si="667"/>
        <v>0.69692727427599999</v>
      </c>
      <c r="AS402" s="203">
        <f t="shared" si="668"/>
        <v>0.8518</v>
      </c>
      <c r="AT402" s="203">
        <f t="shared" si="669"/>
        <v>1.041088886996</v>
      </c>
      <c r="AU402" s="203">
        <f t="shared" si="670"/>
        <v>1.8303545495219997</v>
      </c>
      <c r="AV402" s="203">
        <f t="shared" si="671"/>
        <v>2.2370999999999999</v>
      </c>
      <c r="AW402" s="203">
        <f t="shared" si="672"/>
        <v>2.7342333283619995</v>
      </c>
      <c r="AX402" s="203">
        <f t="shared" si="673"/>
        <v>4.4007545552340002</v>
      </c>
      <c r="AY402" s="203">
        <f t="shared" si="674"/>
        <v>5.3787000000000003</v>
      </c>
      <c r="AZ402" s="203">
        <f t="shared" si="675"/>
        <v>6.5739666547139999</v>
      </c>
      <c r="BB402" s="1" t="str">
        <f t="shared" si="633"/>
        <v>P</v>
      </c>
      <c r="BC402" s="1" t="str">
        <f t="shared" si="634"/>
        <v>NA</v>
      </c>
      <c r="BD402" s="1" t="str">
        <f t="shared" si="635"/>
        <v>NA</v>
      </c>
      <c r="BE402" s="1" t="str">
        <f t="shared" si="636"/>
        <v>NO</v>
      </c>
      <c r="BF402" s="1" t="str">
        <f t="shared" si="637"/>
        <v>NO</v>
      </c>
      <c r="BG402" s="1" t="str">
        <f t="shared" si="638"/>
        <v>NO</v>
      </c>
      <c r="BH402" s="1" t="str">
        <f t="shared" si="618"/>
        <v>NO</v>
      </c>
      <c r="BJ402" s="12">
        <v>5</v>
      </c>
      <c r="BK402" s="1" t="str">
        <f t="shared" si="639"/>
        <v>P</v>
      </c>
      <c r="BL402" s="1" t="str">
        <f t="shared" si="640"/>
        <v>P</v>
      </c>
      <c r="BM402" s="1" t="str">
        <f t="shared" si="641"/>
        <v>NA</v>
      </c>
      <c r="BN402" s="1" t="str">
        <f t="shared" si="642"/>
        <v>NO</v>
      </c>
      <c r="BO402" s="1" t="str">
        <f t="shared" si="643"/>
        <v>NO</v>
      </c>
      <c r="BP402" s="1" t="str">
        <f t="shared" si="644"/>
        <v>NO</v>
      </c>
      <c r="BQ402" s="1" t="str">
        <f t="shared" si="645"/>
        <v>NO</v>
      </c>
      <c r="BS402" s="1" t="str">
        <f t="shared" si="646"/>
        <v>TN</v>
      </c>
      <c r="BT402" s="1" t="str">
        <f t="shared" si="647"/>
        <v>TN</v>
      </c>
      <c r="BU402" s="1" t="str">
        <f t="shared" si="648"/>
        <v>TN</v>
      </c>
      <c r="BV402" s="1" t="str">
        <f t="shared" si="649"/>
        <v>NO</v>
      </c>
      <c r="BW402" s="1" t="str">
        <f t="shared" si="650"/>
        <v>NO</v>
      </c>
      <c r="BX402" s="1" t="str">
        <f t="shared" si="651"/>
        <v>NO</v>
      </c>
      <c r="BY402" s="244" t="str">
        <f t="shared" si="652"/>
        <v>YES</v>
      </c>
      <c r="BZ402" s="244" t="str">
        <f t="shared" si="653"/>
        <v>NO</v>
      </c>
      <c r="CA402" s="244" t="str">
        <f t="shared" si="654"/>
        <v>NO</v>
      </c>
      <c r="CB402" s="244" t="str">
        <f t="shared" si="655"/>
        <v>NO</v>
      </c>
      <c r="CC402" s="244" t="str">
        <f t="shared" si="656"/>
        <v>NO</v>
      </c>
      <c r="CD402" s="244" t="str">
        <f t="shared" si="628"/>
        <v>NO</v>
      </c>
      <c r="CE402" s="1" t="str">
        <f t="shared" si="629"/>
        <v>NO</v>
      </c>
      <c r="CF402" s="1" t="str">
        <f t="shared" si="630"/>
        <v>NO</v>
      </c>
      <c r="CG402" s="1" t="str">
        <f t="shared" si="631"/>
        <v>NO</v>
      </c>
      <c r="CH402" s="1" t="str">
        <f t="shared" si="632"/>
        <v>NO</v>
      </c>
      <c r="CI402" s="244" t="str">
        <f t="shared" si="657"/>
        <v>NO</v>
      </c>
      <c r="CJ402" s="244" t="str">
        <f t="shared" si="658"/>
        <v>NO</v>
      </c>
      <c r="CK402" s="244" t="str">
        <f t="shared" si="659"/>
        <v>NO</v>
      </c>
      <c r="CL402" s="244" t="str">
        <f t="shared" si="660"/>
        <v>NO</v>
      </c>
      <c r="CM402" s="244" t="str">
        <f t="shared" si="661"/>
        <v>NO</v>
      </c>
      <c r="CN402" s="244" t="str">
        <f t="shared" si="662"/>
        <v>NO</v>
      </c>
      <c r="CO402" s="244" t="str">
        <f t="shared" si="663"/>
        <v>NO</v>
      </c>
      <c r="CP402" s="244" t="str">
        <f t="shared" si="664"/>
        <v>NO</v>
      </c>
      <c r="CQ402" s="244" t="str">
        <f t="shared" si="665"/>
        <v>NO</v>
      </c>
      <c r="CR402" s="244" t="str">
        <f t="shared" si="666"/>
        <v>NO</v>
      </c>
    </row>
    <row r="403" spans="1:96" ht="16.5" thickBot="1">
      <c r="A403" s="10"/>
      <c r="B403" s="8"/>
      <c r="C403" s="8"/>
      <c r="D403" s="8"/>
      <c r="E403" s="8"/>
      <c r="F403" s="8"/>
      <c r="G403" s="8"/>
      <c r="H403" s="311"/>
      <c r="I403" s="53" t="s">
        <v>124</v>
      </c>
      <c r="J403" s="8">
        <v>6.53593251335821E-2</v>
      </c>
      <c r="K403" s="8">
        <v>0.446504729030268</v>
      </c>
      <c r="L403" s="8">
        <v>0.488135945836149</v>
      </c>
      <c r="M403" s="8">
        <v>0.26901965915313802</v>
      </c>
      <c r="N403" s="8">
        <v>0.35085705783202997</v>
      </c>
      <c r="O403" s="8">
        <v>0.380123283014831</v>
      </c>
      <c r="P403" s="8">
        <v>2.9903444973138099E-2</v>
      </c>
      <c r="Q403" s="8">
        <v>6.7676471710093805E-2</v>
      </c>
      <c r="R403" s="8">
        <v>0.90242008331676804</v>
      </c>
      <c r="S403" s="8">
        <v>0.87214379787115104</v>
      </c>
      <c r="T403" s="8">
        <v>1.8295838230310599E-2</v>
      </c>
      <c r="U403" s="8">
        <v>0.109560363898538</v>
      </c>
      <c r="V403" s="8">
        <v>0.27785052280016898</v>
      </c>
      <c r="W403" s="8">
        <v>0.44768832118867802</v>
      </c>
      <c r="X403" s="8">
        <v>0.27446115601115201</v>
      </c>
      <c r="Y403" s="8">
        <v>0.95018353036806402</v>
      </c>
      <c r="Z403" s="8">
        <v>8.5444078905451103E-3</v>
      </c>
      <c r="AA403" s="8">
        <v>4.1272061741390399E-2</v>
      </c>
      <c r="AB403" s="8">
        <v>0.37522162187011998</v>
      </c>
      <c r="AC403" s="8">
        <v>0.33666992835714998</v>
      </c>
      <c r="AD403" s="8">
        <v>0.28810844977272898</v>
      </c>
      <c r="AE403" s="8">
        <v>0.19397323383109599</v>
      </c>
      <c r="AF403" s="8">
        <v>0.43309801825491001</v>
      </c>
      <c r="AG403" s="311">
        <v>0.372928747913993</v>
      </c>
      <c r="AH403" s="213">
        <v>1.9119999999999999</v>
      </c>
      <c r="AI403" s="213">
        <v>2.5339999999999998</v>
      </c>
      <c r="AJ403" s="214">
        <v>5.59</v>
      </c>
      <c r="AK403" s="210">
        <v>2.411</v>
      </c>
      <c r="AL403" s="210">
        <v>3.22</v>
      </c>
      <c r="AM403" s="210">
        <v>6.5439999999999996</v>
      </c>
      <c r="AN403" s="203"/>
      <c r="AO403" s="203"/>
      <c r="AP403" s="203"/>
      <c r="AQ403" s="203"/>
      <c r="AR403" s="203">
        <f t="shared" si="667"/>
        <v>0.69692727427599999</v>
      </c>
      <c r="AS403" s="203">
        <f t="shared" si="668"/>
        <v>0.8518</v>
      </c>
      <c r="AT403" s="203">
        <f t="shared" si="669"/>
        <v>1.041088886996</v>
      </c>
      <c r="AU403" s="203">
        <f t="shared" si="670"/>
        <v>1.8303545495219997</v>
      </c>
      <c r="AV403" s="203">
        <f t="shared" si="671"/>
        <v>2.2370999999999999</v>
      </c>
      <c r="AW403" s="203">
        <f t="shared" si="672"/>
        <v>2.7342333283619995</v>
      </c>
      <c r="AX403" s="203">
        <f t="shared" si="673"/>
        <v>4.4007545552340002</v>
      </c>
      <c r="AY403" s="203">
        <f t="shared" si="674"/>
        <v>5.3787000000000003</v>
      </c>
      <c r="AZ403" s="203">
        <f t="shared" si="675"/>
        <v>6.5739666547139999</v>
      </c>
      <c r="BB403" s="1" t="str">
        <f t="shared" si="633"/>
        <v>P</v>
      </c>
      <c r="BC403" s="1" t="str">
        <f t="shared" si="634"/>
        <v>NA</v>
      </c>
      <c r="BD403" s="1" t="str">
        <f t="shared" si="635"/>
        <v>NA</v>
      </c>
      <c r="BE403" s="1" t="str">
        <f t="shared" si="636"/>
        <v>NO</v>
      </c>
      <c r="BF403" s="1" t="str">
        <f t="shared" si="637"/>
        <v>NO</v>
      </c>
      <c r="BG403" s="1" t="str">
        <f t="shared" si="638"/>
        <v>NO</v>
      </c>
      <c r="BH403" s="1" t="str">
        <f t="shared" si="618"/>
        <v>NO</v>
      </c>
      <c r="BJ403" s="12">
        <v>17</v>
      </c>
      <c r="BK403" s="1" t="str">
        <f t="shared" si="639"/>
        <v>P</v>
      </c>
      <c r="BL403" s="1" t="str">
        <f t="shared" si="640"/>
        <v>P</v>
      </c>
      <c r="BM403" s="1" t="str">
        <f t="shared" si="641"/>
        <v>NA</v>
      </c>
      <c r="BN403" s="1" t="str">
        <f t="shared" si="642"/>
        <v>NO</v>
      </c>
      <c r="BO403" s="1" t="str">
        <f t="shared" si="643"/>
        <v>NO</v>
      </c>
      <c r="BP403" s="1" t="str">
        <f t="shared" si="644"/>
        <v>NO</v>
      </c>
      <c r="BQ403" s="1" t="str">
        <f t="shared" si="645"/>
        <v>NO</v>
      </c>
      <c r="BS403" s="1" t="str">
        <f t="shared" si="646"/>
        <v>TN</v>
      </c>
      <c r="BT403" s="1" t="str">
        <f t="shared" si="647"/>
        <v>TN</v>
      </c>
      <c r="BU403" s="1" t="str">
        <f t="shared" si="648"/>
        <v>TN</v>
      </c>
      <c r="BV403" s="1" t="str">
        <f t="shared" si="649"/>
        <v>NO</v>
      </c>
      <c r="BW403" s="1" t="str">
        <f t="shared" si="650"/>
        <v>NO</v>
      </c>
      <c r="BX403" s="1" t="str">
        <f t="shared" si="651"/>
        <v>NO</v>
      </c>
      <c r="BY403" s="244" t="str">
        <f t="shared" si="652"/>
        <v>YES</v>
      </c>
      <c r="BZ403" s="244" t="str">
        <f t="shared" si="653"/>
        <v>NO</v>
      </c>
      <c r="CA403" s="244" t="str">
        <f t="shared" si="654"/>
        <v>NO</v>
      </c>
      <c r="CB403" s="244" t="str">
        <f t="shared" si="655"/>
        <v>NO</v>
      </c>
      <c r="CC403" s="244" t="str">
        <f t="shared" si="656"/>
        <v>NO</v>
      </c>
      <c r="CD403" s="244" t="str">
        <f t="shared" si="628"/>
        <v>NO</v>
      </c>
      <c r="CE403" s="1" t="str">
        <f t="shared" si="629"/>
        <v>NO</v>
      </c>
      <c r="CF403" s="1" t="str">
        <f t="shared" si="630"/>
        <v>NO</v>
      </c>
      <c r="CG403" s="1" t="str">
        <f t="shared" si="631"/>
        <v>NO</v>
      </c>
      <c r="CH403" s="1" t="str">
        <f t="shared" si="632"/>
        <v>NO</v>
      </c>
      <c r="CI403" s="244" t="str">
        <f t="shared" si="657"/>
        <v>NO</v>
      </c>
      <c r="CJ403" s="244" t="str">
        <f t="shared" si="658"/>
        <v>NO</v>
      </c>
      <c r="CK403" s="244" t="str">
        <f t="shared" si="659"/>
        <v>NO</v>
      </c>
      <c r="CL403" s="244" t="str">
        <f t="shared" si="660"/>
        <v>NO</v>
      </c>
      <c r="CM403" s="244" t="str">
        <f t="shared" si="661"/>
        <v>NO</v>
      </c>
      <c r="CN403" s="244" t="str">
        <f t="shared" si="662"/>
        <v>NO</v>
      </c>
      <c r="CO403" s="244" t="str">
        <f t="shared" si="663"/>
        <v>NO</v>
      </c>
      <c r="CP403" s="244" t="str">
        <f t="shared" si="664"/>
        <v>NO</v>
      </c>
      <c r="CQ403" s="244" t="str">
        <f t="shared" si="665"/>
        <v>NO</v>
      </c>
      <c r="CR403" s="244" t="str">
        <f t="shared" si="666"/>
        <v>NO</v>
      </c>
    </row>
    <row r="404" spans="1:96">
      <c r="A404" s="61">
        <v>10</v>
      </c>
      <c r="B404" s="62">
        <v>180</v>
      </c>
      <c r="C404" s="62">
        <v>2</v>
      </c>
      <c r="D404" s="62">
        <v>0.5</v>
      </c>
      <c r="E404" s="62">
        <v>4398214</v>
      </c>
      <c r="F404" s="62">
        <f>E404/1000/60</f>
        <v>73.303566666666669</v>
      </c>
      <c r="G404" s="62">
        <v>19</v>
      </c>
      <c r="H404" s="63">
        <f>G404/B404*100</f>
        <v>10.555555555555555</v>
      </c>
      <c r="I404" s="60" t="s">
        <v>12</v>
      </c>
      <c r="J404" s="69">
        <v>0.99378679579970897</v>
      </c>
      <c r="K404" s="69">
        <v>2.87183797977097E-3</v>
      </c>
      <c r="L404" s="69">
        <v>3.3413662205191699E-3</v>
      </c>
      <c r="M404" s="69">
        <v>0.42966456873011799</v>
      </c>
      <c r="N404" s="69">
        <v>0.14872240291842601</v>
      </c>
      <c r="O404" s="69">
        <v>0.42161302835145398</v>
      </c>
      <c r="P404" s="69">
        <v>0.59183462030937595</v>
      </c>
      <c r="Q404" s="69">
        <v>0.35391240058573498</v>
      </c>
      <c r="R404" s="69">
        <v>5.42529791048885E-2</v>
      </c>
      <c r="S404" s="69">
        <v>0.48610115368041901</v>
      </c>
      <c r="T404" s="69">
        <v>4.22079745376314E-2</v>
      </c>
      <c r="U404" s="69">
        <v>0.47169087178194902</v>
      </c>
      <c r="V404" s="69">
        <v>0.10199562231526201</v>
      </c>
      <c r="W404" s="69">
        <v>0.75825528168248102</v>
      </c>
      <c r="X404" s="69">
        <v>0.13974909600225499</v>
      </c>
      <c r="Y404" s="69">
        <v>0.95190312711921199</v>
      </c>
      <c r="Z404" s="69">
        <v>1.69427574401077E-2</v>
      </c>
      <c r="AA404" s="69">
        <v>3.1154115440679499E-2</v>
      </c>
      <c r="AB404" s="69">
        <v>0.124268961245329</v>
      </c>
      <c r="AC404" s="69">
        <v>0.35655919148076598</v>
      </c>
      <c r="AD404" s="69">
        <v>0.51917184727390397</v>
      </c>
      <c r="AE404" s="69">
        <v>2.9590423867794698E-2</v>
      </c>
      <c r="AF404" s="69">
        <v>0.136135709801572</v>
      </c>
      <c r="AG404" s="309">
        <v>0.83427386633063205</v>
      </c>
      <c r="AH404" s="208">
        <v>0.96499999999999997</v>
      </c>
      <c r="AI404" s="208">
        <v>2.9340000000000002</v>
      </c>
      <c r="AJ404" s="209">
        <v>6.2430000000000003</v>
      </c>
      <c r="AK404" s="210">
        <v>1.3440000000000001</v>
      </c>
      <c r="AL404" s="210">
        <v>2.6019999999999999</v>
      </c>
      <c r="AM404" s="210">
        <v>6.9489999999999998</v>
      </c>
      <c r="AN404" s="203">
        <v>1.2084999999999999</v>
      </c>
      <c r="AO404" s="203">
        <v>2.7267999999999999</v>
      </c>
      <c r="AP404" s="203">
        <v>5.8274999999999997</v>
      </c>
      <c r="AQ404" s="203"/>
      <c r="AR404" s="203">
        <f>$AN$25*0.81818182</f>
        <v>0.98877272946999983</v>
      </c>
      <c r="AS404" s="203">
        <f>$AN$25</f>
        <v>1.2084999999999999</v>
      </c>
      <c r="AT404" s="203">
        <f>$AN$25*1.22222222</f>
        <v>1.4770555528699998</v>
      </c>
      <c r="AU404" s="203">
        <f>$AO$25*0.81818182</f>
        <v>2.2310181867759997</v>
      </c>
      <c r="AV404" s="203">
        <f>$AO$25</f>
        <v>2.7267999999999999</v>
      </c>
      <c r="AW404" s="203">
        <f>$AO$25*1.22222222</f>
        <v>3.3327555494959995</v>
      </c>
      <c r="AX404" s="203">
        <f>$AP$25*0.81818182</f>
        <v>4.7679545560499994</v>
      </c>
      <c r="AY404" s="203">
        <f>$AP$25</f>
        <v>5.8274999999999997</v>
      </c>
      <c r="AZ404" s="203">
        <f>$AP$25*1.22222222</f>
        <v>7.1224999870499994</v>
      </c>
      <c r="BB404" s="1" t="str">
        <f t="shared" si="633"/>
        <v>A</v>
      </c>
      <c r="BC404" s="1" t="str">
        <f t="shared" si="634"/>
        <v>NA</v>
      </c>
      <c r="BD404" s="1" t="str">
        <f t="shared" si="635"/>
        <v>NA</v>
      </c>
      <c r="BE404" s="1" t="str">
        <f t="shared" si="636"/>
        <v>NO</v>
      </c>
      <c r="BF404" s="1" t="str">
        <f t="shared" si="637"/>
        <v>NO</v>
      </c>
      <c r="BG404" s="1" t="str">
        <f t="shared" si="638"/>
        <v>YES</v>
      </c>
      <c r="BH404" s="1" t="str">
        <f t="shared" si="618"/>
        <v>YES</v>
      </c>
      <c r="BJ404" s="1">
        <v>6</v>
      </c>
      <c r="BK404" s="1" t="str">
        <f t="shared" si="639"/>
        <v>NA</v>
      </c>
      <c r="BL404" s="1" t="str">
        <f t="shared" si="640"/>
        <v>NP</v>
      </c>
      <c r="BM404" s="1" t="str">
        <f t="shared" si="641"/>
        <v>NA</v>
      </c>
      <c r="BN404" s="1" t="str">
        <f t="shared" si="642"/>
        <v>NO</v>
      </c>
      <c r="BO404" s="1" t="str">
        <f t="shared" si="643"/>
        <v>NO</v>
      </c>
      <c r="BP404" s="1" t="str">
        <f t="shared" si="644"/>
        <v>NO</v>
      </c>
      <c r="BQ404" s="1" t="str">
        <f t="shared" si="645"/>
        <v>YES</v>
      </c>
      <c r="BS404" s="1" t="str">
        <f t="shared" si="646"/>
        <v>FP</v>
      </c>
      <c r="BT404" s="1" t="str">
        <f t="shared" si="647"/>
        <v>FN</v>
      </c>
      <c r="BU404" s="1" t="str">
        <f t="shared" si="648"/>
        <v>TN</v>
      </c>
      <c r="BV404" s="1" t="str">
        <f t="shared" si="649"/>
        <v>NO</v>
      </c>
      <c r="BW404" s="1" t="str">
        <f t="shared" si="650"/>
        <v>NO</v>
      </c>
      <c r="BX404" s="1" t="str">
        <f t="shared" si="651"/>
        <v>NO</v>
      </c>
      <c r="BY404" s="244" t="str">
        <f t="shared" si="652"/>
        <v>YES</v>
      </c>
      <c r="BZ404" s="244" t="str">
        <f t="shared" si="653"/>
        <v>NO</v>
      </c>
      <c r="CA404" s="244" t="str">
        <f t="shared" si="654"/>
        <v>NO</v>
      </c>
      <c r="CB404" s="244" t="str">
        <f t="shared" si="655"/>
        <v>NO</v>
      </c>
      <c r="CC404" s="244" t="str">
        <f t="shared" si="656"/>
        <v>NO</v>
      </c>
      <c r="CD404" s="244" t="str">
        <f t="shared" si="628"/>
        <v>YES</v>
      </c>
      <c r="CE404" s="1" t="str">
        <f t="shared" si="629"/>
        <v>NO</v>
      </c>
      <c r="CF404" s="1" t="str">
        <f t="shared" si="630"/>
        <v>NO</v>
      </c>
      <c r="CG404" s="1" t="str">
        <f t="shared" si="631"/>
        <v>NO</v>
      </c>
      <c r="CH404" s="1" t="str">
        <f t="shared" si="632"/>
        <v>YES</v>
      </c>
      <c r="CI404" s="244" t="str">
        <f t="shared" si="657"/>
        <v>YES</v>
      </c>
      <c r="CJ404" s="244" t="str">
        <f t="shared" si="658"/>
        <v>NO</v>
      </c>
      <c r="CK404" s="244" t="str">
        <f t="shared" si="659"/>
        <v>NO</v>
      </c>
      <c r="CL404" s="244" t="str">
        <f t="shared" si="660"/>
        <v>NO</v>
      </c>
      <c r="CM404" s="244" t="str">
        <f t="shared" si="661"/>
        <v>YES</v>
      </c>
      <c r="CN404" s="244" t="str">
        <f t="shared" si="662"/>
        <v>YES</v>
      </c>
      <c r="CO404" s="244" t="str">
        <f t="shared" si="663"/>
        <v>NO</v>
      </c>
      <c r="CP404" s="244" t="str">
        <f t="shared" si="664"/>
        <v>NO</v>
      </c>
      <c r="CQ404" s="244" t="str">
        <f t="shared" si="665"/>
        <v>NO</v>
      </c>
      <c r="CR404" s="244" t="str">
        <f t="shared" si="666"/>
        <v>YES</v>
      </c>
    </row>
    <row r="405" spans="1:96">
      <c r="A405" s="64"/>
      <c r="B405" s="15"/>
      <c r="C405" s="15"/>
      <c r="D405" s="15"/>
      <c r="E405" s="15"/>
      <c r="F405" s="15"/>
      <c r="G405" s="15"/>
      <c r="H405" s="65"/>
      <c r="I405" s="52" t="s">
        <v>127</v>
      </c>
      <c r="J405" s="6">
        <v>0.99378679579970897</v>
      </c>
      <c r="K405" s="6">
        <v>2.87183797977097E-3</v>
      </c>
      <c r="L405" s="6">
        <v>3.3413662205191699E-3</v>
      </c>
      <c r="M405" s="6">
        <v>0.42966456873011799</v>
      </c>
      <c r="N405" s="6">
        <v>0.14872240291842601</v>
      </c>
      <c r="O405" s="6">
        <v>0.42161302835145398</v>
      </c>
      <c r="P405" s="6">
        <v>0.59183462030937595</v>
      </c>
      <c r="Q405" s="6">
        <v>0.35391240058573498</v>
      </c>
      <c r="R405" s="6">
        <v>5.42529791048885E-2</v>
      </c>
      <c r="S405" s="6">
        <v>0.48610115368041901</v>
      </c>
      <c r="T405" s="6">
        <v>4.22079745376314E-2</v>
      </c>
      <c r="U405" s="6">
        <v>0.47169087178194902</v>
      </c>
      <c r="V405" s="6">
        <v>0.10199562231526201</v>
      </c>
      <c r="W405" s="6">
        <v>0.75825528168248102</v>
      </c>
      <c r="X405" s="6">
        <v>0.13974909600225499</v>
      </c>
      <c r="Y405" s="6">
        <v>0.95190312711921199</v>
      </c>
      <c r="Z405" s="6">
        <v>1.69427574401077E-2</v>
      </c>
      <c r="AA405" s="6">
        <v>3.1154115440679499E-2</v>
      </c>
      <c r="AB405" s="6">
        <v>0.97070763678390204</v>
      </c>
      <c r="AC405" s="6">
        <v>2.7376398084061299E-2</v>
      </c>
      <c r="AD405" s="6">
        <v>1.9159651320358401E-3</v>
      </c>
      <c r="AE405" s="6">
        <v>0.83561056631653996</v>
      </c>
      <c r="AF405" s="6">
        <v>0.118606095968977</v>
      </c>
      <c r="AG405" s="310">
        <v>4.5783337714482002E-2</v>
      </c>
      <c r="AH405" s="211">
        <v>1.222</v>
      </c>
      <c r="AI405" s="211">
        <v>3.2370000000000001</v>
      </c>
      <c r="AJ405" s="212">
        <v>5.8070000000000004</v>
      </c>
      <c r="AK405" s="210">
        <v>1.6479999999999999</v>
      </c>
      <c r="AL405" s="210">
        <v>2.9350000000000001</v>
      </c>
      <c r="AM405" s="210">
        <v>5.7130000000000001</v>
      </c>
      <c r="AN405" s="203"/>
      <c r="AO405" s="203"/>
      <c r="AP405" s="203"/>
      <c r="AQ405" s="203"/>
      <c r="AR405" s="203">
        <f t="shared" ref="AR405:AR413" si="676">$AN$25*0.81818182</f>
        <v>0.98877272946999983</v>
      </c>
      <c r="AS405" s="203">
        <f t="shared" ref="AS405:AS413" si="677">$AN$25</f>
        <v>1.2084999999999999</v>
      </c>
      <c r="AT405" s="203">
        <f t="shared" ref="AT405:AT413" si="678">$AN$25*1.22222222</f>
        <v>1.4770555528699998</v>
      </c>
      <c r="AU405" s="203">
        <f t="shared" ref="AU405:AU413" si="679">$AO$25*0.81818182</f>
        <v>2.2310181867759997</v>
      </c>
      <c r="AV405" s="203">
        <f t="shared" ref="AV405:AV413" si="680">$AO$25</f>
        <v>2.7267999999999999</v>
      </c>
      <c r="AW405" s="203">
        <f t="shared" ref="AW405:AW413" si="681">$AO$25*1.22222222</f>
        <v>3.3327555494959995</v>
      </c>
      <c r="AX405" s="203">
        <f t="shared" ref="AX405:AX413" si="682">$AP$25*0.81818182</f>
        <v>4.7679545560499994</v>
      </c>
      <c r="AY405" s="203">
        <f t="shared" ref="AY405:AY413" si="683">$AP$25</f>
        <v>5.8274999999999997</v>
      </c>
      <c r="AZ405" s="203">
        <f t="shared" ref="AZ405:AZ413" si="684">$AP$25*1.22222222</f>
        <v>7.1224999870499994</v>
      </c>
      <c r="BB405" s="1" t="str">
        <f t="shared" si="633"/>
        <v>NA</v>
      </c>
      <c r="BC405" s="1" t="str">
        <f t="shared" si="634"/>
        <v>NA</v>
      </c>
      <c r="BD405" s="1" t="str">
        <f t="shared" si="635"/>
        <v>NP</v>
      </c>
      <c r="BE405" s="1" t="str">
        <f t="shared" si="636"/>
        <v>NO</v>
      </c>
      <c r="BF405" s="1" t="str">
        <f t="shared" si="637"/>
        <v>NO</v>
      </c>
      <c r="BG405" s="1" t="str">
        <f t="shared" si="638"/>
        <v>NO</v>
      </c>
      <c r="BH405" s="1" t="str">
        <f t="shared" si="618"/>
        <v>YES</v>
      </c>
      <c r="BJ405" s="1">
        <v>51</v>
      </c>
      <c r="BK405" s="1" t="str">
        <f t="shared" si="639"/>
        <v>P</v>
      </c>
      <c r="BL405" s="1" t="str">
        <f t="shared" si="640"/>
        <v>NA</v>
      </c>
      <c r="BM405" s="1" t="str">
        <f t="shared" si="641"/>
        <v>NP</v>
      </c>
      <c r="BN405" s="1" t="str">
        <f t="shared" si="642"/>
        <v>NO</v>
      </c>
      <c r="BO405" s="1" t="str">
        <f t="shared" si="643"/>
        <v>NO</v>
      </c>
      <c r="BP405" s="1" t="str">
        <f t="shared" si="644"/>
        <v>NO</v>
      </c>
      <c r="BQ405" s="1" t="str">
        <f t="shared" si="645"/>
        <v>NO</v>
      </c>
      <c r="BS405" s="1" t="str">
        <f t="shared" si="646"/>
        <v>TN</v>
      </c>
      <c r="BT405" s="1" t="str">
        <f t="shared" si="647"/>
        <v>TN</v>
      </c>
      <c r="BU405" s="1" t="str">
        <f t="shared" si="648"/>
        <v>TP</v>
      </c>
      <c r="BV405" s="1" t="str">
        <f t="shared" si="649"/>
        <v>NO</v>
      </c>
      <c r="BW405" s="1" t="str">
        <f t="shared" si="650"/>
        <v>NO</v>
      </c>
      <c r="BX405" s="1" t="str">
        <f t="shared" si="651"/>
        <v>YES</v>
      </c>
      <c r="BY405" s="244" t="str">
        <f t="shared" si="652"/>
        <v>YES</v>
      </c>
      <c r="BZ405" s="244" t="str">
        <f t="shared" si="653"/>
        <v>NO</v>
      </c>
      <c r="CA405" s="244" t="str">
        <f t="shared" si="654"/>
        <v>NO</v>
      </c>
      <c r="CB405" s="244" t="str">
        <f t="shared" si="655"/>
        <v>NO</v>
      </c>
      <c r="CC405" s="244" t="str">
        <f t="shared" si="656"/>
        <v>NO</v>
      </c>
      <c r="CD405" s="244" t="str">
        <f t="shared" si="628"/>
        <v>NO</v>
      </c>
      <c r="CE405" s="1" t="str">
        <f t="shared" si="629"/>
        <v>NO</v>
      </c>
      <c r="CF405" s="1" t="str">
        <f t="shared" si="630"/>
        <v>NO</v>
      </c>
      <c r="CG405" s="1" t="str">
        <f t="shared" si="631"/>
        <v>NO</v>
      </c>
      <c r="CH405" s="1" t="str">
        <f t="shared" si="632"/>
        <v>NO</v>
      </c>
      <c r="CI405" s="244" t="str">
        <f t="shared" si="657"/>
        <v>NO</v>
      </c>
      <c r="CJ405" s="244" t="str">
        <f t="shared" si="658"/>
        <v>NO</v>
      </c>
      <c r="CK405" s="244" t="str">
        <f t="shared" si="659"/>
        <v>NO</v>
      </c>
      <c r="CL405" s="244" t="str">
        <f t="shared" si="660"/>
        <v>NO</v>
      </c>
      <c r="CM405" s="244" t="str">
        <f t="shared" si="661"/>
        <v>NO</v>
      </c>
      <c r="CN405" s="244" t="str">
        <f t="shared" si="662"/>
        <v>NO</v>
      </c>
      <c r="CO405" s="244" t="str">
        <f t="shared" si="663"/>
        <v>NO</v>
      </c>
      <c r="CP405" s="244" t="str">
        <f t="shared" si="664"/>
        <v>NO</v>
      </c>
      <c r="CQ405" s="244" t="str">
        <f t="shared" si="665"/>
        <v>NO</v>
      </c>
      <c r="CR405" s="244" t="str">
        <f t="shared" si="666"/>
        <v>NO</v>
      </c>
    </row>
    <row r="406" spans="1:96">
      <c r="A406" s="64"/>
      <c r="B406" s="15"/>
      <c r="C406" s="15"/>
      <c r="D406" s="15"/>
      <c r="E406" s="15"/>
      <c r="F406" s="15"/>
      <c r="G406" s="15"/>
      <c r="H406" s="65"/>
      <c r="I406" s="52" t="s">
        <v>128</v>
      </c>
      <c r="J406" s="6">
        <v>0.99378679579970897</v>
      </c>
      <c r="K406" s="6">
        <v>2.87183797977097E-3</v>
      </c>
      <c r="L406" s="6">
        <v>3.3413662205191699E-3</v>
      </c>
      <c r="M406" s="6">
        <v>0.42966456873011799</v>
      </c>
      <c r="N406" s="6">
        <v>0.14872240291842601</v>
      </c>
      <c r="O406" s="6">
        <v>0.42161302835145398</v>
      </c>
      <c r="P406" s="6">
        <v>0.59183462030937595</v>
      </c>
      <c r="Q406" s="6">
        <v>0.35391240058573498</v>
      </c>
      <c r="R406" s="6">
        <v>5.42529791048885E-2</v>
      </c>
      <c r="S406" s="6">
        <v>0.48610115368041901</v>
      </c>
      <c r="T406" s="6">
        <v>4.22079745376314E-2</v>
      </c>
      <c r="U406" s="6">
        <v>0.47169087178194902</v>
      </c>
      <c r="V406" s="6">
        <v>0.10199562231526201</v>
      </c>
      <c r="W406" s="6">
        <v>0.75825528168248102</v>
      </c>
      <c r="X406" s="6">
        <v>0.13974909600225499</v>
      </c>
      <c r="Y406" s="6">
        <v>0.95190312711921199</v>
      </c>
      <c r="Z406" s="6">
        <v>1.69427574401077E-2</v>
      </c>
      <c r="AA406" s="6">
        <v>3.1154115440679499E-2</v>
      </c>
      <c r="AB406" s="6">
        <v>0.97070763678390204</v>
      </c>
      <c r="AC406" s="6">
        <v>2.7376398084061299E-2</v>
      </c>
      <c r="AD406" s="6">
        <v>1.9159651320358401E-3</v>
      </c>
      <c r="AE406" s="6">
        <v>0.83561056631653996</v>
      </c>
      <c r="AF406" s="6">
        <v>0.118606095968977</v>
      </c>
      <c r="AG406" s="310">
        <v>4.5783337714482002E-2</v>
      </c>
      <c r="AH406" s="211">
        <v>1.2310000000000001</v>
      </c>
      <c r="AI406" s="211">
        <v>3.1890000000000001</v>
      </c>
      <c r="AJ406" s="212">
        <v>5.5549999999999997</v>
      </c>
      <c r="AK406" s="210">
        <v>1.534</v>
      </c>
      <c r="AL406" s="210">
        <v>2.9550000000000001</v>
      </c>
      <c r="AM406" s="210">
        <v>5.6470000000000002</v>
      </c>
      <c r="AN406" s="203"/>
      <c r="AO406" s="203"/>
      <c r="AP406" s="203"/>
      <c r="AQ406" s="203"/>
      <c r="AR406" s="203">
        <f t="shared" si="676"/>
        <v>0.98877272946999983</v>
      </c>
      <c r="AS406" s="203">
        <f t="shared" si="677"/>
        <v>1.2084999999999999</v>
      </c>
      <c r="AT406" s="203">
        <f t="shared" si="678"/>
        <v>1.4770555528699998</v>
      </c>
      <c r="AU406" s="203">
        <f t="shared" si="679"/>
        <v>2.2310181867759997</v>
      </c>
      <c r="AV406" s="203">
        <f t="shared" si="680"/>
        <v>2.7267999999999999</v>
      </c>
      <c r="AW406" s="203">
        <f t="shared" si="681"/>
        <v>3.3327555494959995</v>
      </c>
      <c r="AX406" s="203">
        <f t="shared" si="682"/>
        <v>4.7679545560499994</v>
      </c>
      <c r="AY406" s="203">
        <f t="shared" si="683"/>
        <v>5.8274999999999997</v>
      </c>
      <c r="AZ406" s="203">
        <f t="shared" si="684"/>
        <v>7.1224999870499994</v>
      </c>
      <c r="BB406" s="1" t="str">
        <f t="shared" si="633"/>
        <v>NA</v>
      </c>
      <c r="BC406" s="1" t="str">
        <f t="shared" si="634"/>
        <v>NA</v>
      </c>
      <c r="BD406" s="1" t="str">
        <f t="shared" si="635"/>
        <v>NP</v>
      </c>
      <c r="BE406" s="1" t="str">
        <f t="shared" si="636"/>
        <v>NO</v>
      </c>
      <c r="BF406" s="1" t="str">
        <f t="shared" si="637"/>
        <v>NO</v>
      </c>
      <c r="BG406" s="1" t="str">
        <f t="shared" si="638"/>
        <v>NO</v>
      </c>
      <c r="BH406" s="1" t="str">
        <f t="shared" si="618"/>
        <v>YES</v>
      </c>
      <c r="BJ406" s="1">
        <v>97</v>
      </c>
      <c r="BK406" s="1" t="str">
        <f t="shared" si="639"/>
        <v>P</v>
      </c>
      <c r="BL406" s="1" t="str">
        <f t="shared" si="640"/>
        <v>NA</v>
      </c>
      <c r="BM406" s="1" t="str">
        <f t="shared" si="641"/>
        <v>NP</v>
      </c>
      <c r="BN406" s="1" t="str">
        <f t="shared" si="642"/>
        <v>NO</v>
      </c>
      <c r="BO406" s="1" t="str">
        <f t="shared" si="643"/>
        <v>NO</v>
      </c>
      <c r="BP406" s="1" t="str">
        <f t="shared" si="644"/>
        <v>NO</v>
      </c>
      <c r="BQ406" s="1" t="str">
        <f t="shared" si="645"/>
        <v>NO</v>
      </c>
      <c r="BS406" s="1" t="str">
        <f t="shared" si="646"/>
        <v>TN</v>
      </c>
      <c r="BT406" s="1" t="str">
        <f t="shared" si="647"/>
        <v>TN</v>
      </c>
      <c r="BU406" s="1" t="str">
        <f t="shared" si="648"/>
        <v>TP</v>
      </c>
      <c r="BV406" s="1" t="str">
        <f t="shared" si="649"/>
        <v>NO</v>
      </c>
      <c r="BW406" s="1" t="str">
        <f t="shared" si="650"/>
        <v>NO</v>
      </c>
      <c r="BX406" s="1" t="str">
        <f t="shared" si="651"/>
        <v>YES</v>
      </c>
      <c r="BY406" s="244" t="str">
        <f t="shared" si="652"/>
        <v>YES</v>
      </c>
      <c r="BZ406" s="244" t="str">
        <f t="shared" si="653"/>
        <v>NO</v>
      </c>
      <c r="CA406" s="244" t="str">
        <f t="shared" si="654"/>
        <v>NO</v>
      </c>
      <c r="CB406" s="244" t="str">
        <f t="shared" si="655"/>
        <v>NO</v>
      </c>
      <c r="CC406" s="244" t="str">
        <f t="shared" si="656"/>
        <v>NO</v>
      </c>
      <c r="CD406" s="244" t="str">
        <f t="shared" si="628"/>
        <v>NO</v>
      </c>
      <c r="CE406" s="1" t="str">
        <f t="shared" si="629"/>
        <v>NO</v>
      </c>
      <c r="CF406" s="1" t="str">
        <f t="shared" si="630"/>
        <v>NO</v>
      </c>
      <c r="CG406" s="1" t="str">
        <f t="shared" si="631"/>
        <v>NO</v>
      </c>
      <c r="CH406" s="1" t="str">
        <f t="shared" si="632"/>
        <v>NO</v>
      </c>
      <c r="CI406" s="244" t="str">
        <f t="shared" si="657"/>
        <v>NO</v>
      </c>
      <c r="CJ406" s="244" t="str">
        <f t="shared" si="658"/>
        <v>NO</v>
      </c>
      <c r="CK406" s="244" t="str">
        <f t="shared" si="659"/>
        <v>NO</v>
      </c>
      <c r="CL406" s="244" t="str">
        <f t="shared" si="660"/>
        <v>NO</v>
      </c>
      <c r="CM406" s="244" t="str">
        <f t="shared" si="661"/>
        <v>NO</v>
      </c>
      <c r="CN406" s="244" t="str">
        <f t="shared" si="662"/>
        <v>NO</v>
      </c>
      <c r="CO406" s="244" t="str">
        <f t="shared" si="663"/>
        <v>NO</v>
      </c>
      <c r="CP406" s="244" t="str">
        <f t="shared" si="664"/>
        <v>NO</v>
      </c>
      <c r="CQ406" s="244" t="str">
        <f t="shared" si="665"/>
        <v>NO</v>
      </c>
      <c r="CR406" s="244" t="str">
        <f t="shared" si="666"/>
        <v>NO</v>
      </c>
    </row>
    <row r="407" spans="1:96">
      <c r="A407" s="64"/>
      <c r="B407" s="15"/>
      <c r="C407" s="15"/>
      <c r="D407" s="15"/>
      <c r="E407" s="15"/>
      <c r="F407" s="15"/>
      <c r="G407" s="15"/>
      <c r="H407" s="65"/>
      <c r="I407" s="52" t="s">
        <v>15</v>
      </c>
      <c r="J407" s="6">
        <v>0.99378679579970897</v>
      </c>
      <c r="K407" s="6">
        <v>2.87183797977097E-3</v>
      </c>
      <c r="L407" s="6">
        <v>3.3413662205191699E-3</v>
      </c>
      <c r="M407" s="6">
        <v>0.20695882898954401</v>
      </c>
      <c r="N407" s="6">
        <v>0.61328957804814699</v>
      </c>
      <c r="O407" s="6">
        <v>0.179751592962307</v>
      </c>
      <c r="P407" s="6">
        <v>0.46900403859840401</v>
      </c>
      <c r="Q407" s="6">
        <v>0.202829503400656</v>
      </c>
      <c r="R407" s="6">
        <v>0.32816645800093902</v>
      </c>
      <c r="S407" s="6">
        <v>2.27698056398325E-2</v>
      </c>
      <c r="T407" s="6">
        <v>0.74029991815085505</v>
      </c>
      <c r="U407" s="6">
        <v>0.23693027620931101</v>
      </c>
      <c r="V407" s="6">
        <v>0.84459854206866503</v>
      </c>
      <c r="W407" s="6">
        <v>7.3360026263281794E-2</v>
      </c>
      <c r="X407" s="6">
        <v>8.2041431668052403E-2</v>
      </c>
      <c r="Y407" s="6">
        <v>0.70187016295217397</v>
      </c>
      <c r="Z407" s="6">
        <v>5.9715556572917702E-2</v>
      </c>
      <c r="AA407" s="6">
        <v>0.23841428047490701</v>
      </c>
      <c r="AB407" s="6">
        <v>0.124268961245329</v>
      </c>
      <c r="AC407" s="6">
        <v>0.35655919148076598</v>
      </c>
      <c r="AD407" s="6">
        <v>0.51917184727390397</v>
      </c>
      <c r="AE407" s="6">
        <v>2.9590423867794698E-2</v>
      </c>
      <c r="AF407" s="6">
        <v>0.136135709801572</v>
      </c>
      <c r="AG407" s="310">
        <v>0.83427386633063205</v>
      </c>
      <c r="AH407" s="211">
        <v>1.5229999999999999</v>
      </c>
      <c r="AI407" s="211">
        <v>2.4849999999999999</v>
      </c>
      <c r="AJ407" s="212">
        <v>6.6580000000000004</v>
      </c>
      <c r="AK407" s="210">
        <v>1.5029999999999999</v>
      </c>
      <c r="AL407" s="210">
        <v>2.7320000000000002</v>
      </c>
      <c r="AM407" s="210">
        <v>7.0570000000000004</v>
      </c>
      <c r="AN407" s="203"/>
      <c r="AO407" s="203"/>
      <c r="AP407" s="203"/>
      <c r="AQ407" s="203"/>
      <c r="AR407" s="203">
        <f t="shared" si="676"/>
        <v>0.98877272946999983</v>
      </c>
      <c r="AS407" s="203">
        <f t="shared" si="677"/>
        <v>1.2084999999999999</v>
      </c>
      <c r="AT407" s="203">
        <f t="shared" si="678"/>
        <v>1.4770555528699998</v>
      </c>
      <c r="AU407" s="203">
        <f t="shared" si="679"/>
        <v>2.2310181867759997</v>
      </c>
      <c r="AV407" s="203">
        <f t="shared" si="680"/>
        <v>2.7267999999999999</v>
      </c>
      <c r="AW407" s="203">
        <f t="shared" si="681"/>
        <v>3.3327555494959995</v>
      </c>
      <c r="AX407" s="203">
        <f t="shared" si="682"/>
        <v>4.7679545560499994</v>
      </c>
      <c r="AY407" s="203">
        <f t="shared" si="683"/>
        <v>5.8274999999999997</v>
      </c>
      <c r="AZ407" s="203">
        <f t="shared" si="684"/>
        <v>7.1224999870499994</v>
      </c>
      <c r="BB407" s="1" t="str">
        <f t="shared" si="633"/>
        <v>P</v>
      </c>
      <c r="BC407" s="1" t="str">
        <f t="shared" si="634"/>
        <v>NP</v>
      </c>
      <c r="BD407" s="1" t="str">
        <f t="shared" si="635"/>
        <v>NA</v>
      </c>
      <c r="BE407" s="1" t="str">
        <f t="shared" si="636"/>
        <v>NO</v>
      </c>
      <c r="BF407" s="1" t="str">
        <f t="shared" si="637"/>
        <v>NO</v>
      </c>
      <c r="BG407" s="1" t="str">
        <f t="shared" si="638"/>
        <v>NO</v>
      </c>
      <c r="BH407" s="1" t="str">
        <f t="shared" si="618"/>
        <v>NO</v>
      </c>
      <c r="BJ407" s="1">
        <v>14</v>
      </c>
      <c r="BK407" s="1" t="str">
        <f t="shared" si="639"/>
        <v>P</v>
      </c>
      <c r="BL407" s="1" t="str">
        <f t="shared" si="640"/>
        <v>NA</v>
      </c>
      <c r="BM407" s="1" t="str">
        <f t="shared" si="641"/>
        <v>NA</v>
      </c>
      <c r="BN407" s="1" t="str">
        <f t="shared" si="642"/>
        <v>NO</v>
      </c>
      <c r="BO407" s="1" t="str">
        <f t="shared" si="643"/>
        <v>NO</v>
      </c>
      <c r="BP407" s="1" t="str">
        <f t="shared" si="644"/>
        <v>NO</v>
      </c>
      <c r="BQ407" s="1" t="str">
        <f t="shared" si="645"/>
        <v>NO</v>
      </c>
      <c r="BS407" s="1" t="str">
        <f t="shared" si="646"/>
        <v>TN</v>
      </c>
      <c r="BT407" s="1" t="str">
        <f t="shared" si="647"/>
        <v>FP</v>
      </c>
      <c r="BU407" s="1" t="str">
        <f t="shared" si="648"/>
        <v>TN</v>
      </c>
      <c r="BV407" s="1" t="str">
        <f t="shared" si="649"/>
        <v>NO</v>
      </c>
      <c r="BW407" s="1" t="str">
        <f t="shared" si="650"/>
        <v>NO</v>
      </c>
      <c r="BX407" s="1" t="str">
        <f t="shared" si="651"/>
        <v>NO</v>
      </c>
      <c r="BY407" s="244" t="str">
        <f t="shared" si="652"/>
        <v>YES</v>
      </c>
      <c r="BZ407" s="244" t="str">
        <f t="shared" si="653"/>
        <v>NO</v>
      </c>
      <c r="CA407" s="244" t="str">
        <f t="shared" si="654"/>
        <v>NO</v>
      </c>
      <c r="CB407" s="244" t="str">
        <f t="shared" si="655"/>
        <v>NO</v>
      </c>
      <c r="CC407" s="244" t="str">
        <f t="shared" si="656"/>
        <v>NO</v>
      </c>
      <c r="CD407" s="244" t="str">
        <f t="shared" si="628"/>
        <v>YES</v>
      </c>
      <c r="CE407" s="1" t="str">
        <f t="shared" si="629"/>
        <v>NO</v>
      </c>
      <c r="CF407" s="1" t="str">
        <f t="shared" si="630"/>
        <v>NO</v>
      </c>
      <c r="CG407" s="1" t="str">
        <f t="shared" si="631"/>
        <v>NO</v>
      </c>
      <c r="CH407" s="1" t="str">
        <f t="shared" si="632"/>
        <v>YES</v>
      </c>
      <c r="CI407" s="244" t="str">
        <f t="shared" si="657"/>
        <v>NO</v>
      </c>
      <c r="CJ407" s="244" t="str">
        <f t="shared" si="658"/>
        <v>NO</v>
      </c>
      <c r="CK407" s="244" t="str">
        <f t="shared" si="659"/>
        <v>NO</v>
      </c>
      <c r="CL407" s="244" t="str">
        <f t="shared" si="660"/>
        <v>NO</v>
      </c>
      <c r="CM407" s="244" t="str">
        <f t="shared" si="661"/>
        <v>NO</v>
      </c>
      <c r="CN407" s="244" t="str">
        <f t="shared" si="662"/>
        <v>YES</v>
      </c>
      <c r="CO407" s="244" t="str">
        <f t="shared" si="663"/>
        <v>NO</v>
      </c>
      <c r="CP407" s="244" t="str">
        <f t="shared" si="664"/>
        <v>NO</v>
      </c>
      <c r="CQ407" s="244" t="str">
        <f t="shared" si="665"/>
        <v>NO</v>
      </c>
      <c r="CR407" s="244" t="str">
        <f t="shared" si="666"/>
        <v>YES</v>
      </c>
    </row>
    <row r="408" spans="1:96">
      <c r="A408" s="64"/>
      <c r="B408" s="15"/>
      <c r="C408" s="15"/>
      <c r="D408" s="15"/>
      <c r="E408" s="15"/>
      <c r="F408" s="15"/>
      <c r="G408" s="15"/>
      <c r="H408" s="65"/>
      <c r="I408" s="52" t="s">
        <v>131</v>
      </c>
      <c r="J408" s="6">
        <v>0.99378679579970897</v>
      </c>
      <c r="K408" s="6">
        <v>2.87183797977097E-3</v>
      </c>
      <c r="L408" s="6">
        <v>3.3413662205191699E-3</v>
      </c>
      <c r="M408" s="6">
        <v>0.42966456873011799</v>
      </c>
      <c r="N408" s="6">
        <v>0.14872240291842601</v>
      </c>
      <c r="O408" s="6">
        <v>0.42161302835145398</v>
      </c>
      <c r="P408" s="6">
        <v>0.59183462030937595</v>
      </c>
      <c r="Q408" s="6">
        <v>0.35391240058573498</v>
      </c>
      <c r="R408" s="6">
        <v>5.42529791048885E-2</v>
      </c>
      <c r="S408" s="6">
        <v>0.48610115368041901</v>
      </c>
      <c r="T408" s="6">
        <v>4.22079745376314E-2</v>
      </c>
      <c r="U408" s="6">
        <v>0.47169087178194902</v>
      </c>
      <c r="V408" s="6">
        <v>0.10199562231526201</v>
      </c>
      <c r="W408" s="6">
        <v>0.75825528168248102</v>
      </c>
      <c r="X408" s="6">
        <v>0.13974909600225499</v>
      </c>
      <c r="Y408" s="6">
        <v>0.95190312711921199</v>
      </c>
      <c r="Z408" s="6">
        <v>1.69427574401077E-2</v>
      </c>
      <c r="AA408" s="6">
        <v>3.1154115440679499E-2</v>
      </c>
      <c r="AB408" s="6">
        <v>0.97070763678390204</v>
      </c>
      <c r="AC408" s="6">
        <v>2.7376398084061299E-2</v>
      </c>
      <c r="AD408" s="6">
        <v>1.9159651320358401E-3</v>
      </c>
      <c r="AE408" s="6">
        <v>0.83561056631653996</v>
      </c>
      <c r="AF408" s="6">
        <v>0.118606095968977</v>
      </c>
      <c r="AG408" s="310">
        <v>4.5783337714482002E-2</v>
      </c>
      <c r="AH408" s="211">
        <v>1.607</v>
      </c>
      <c r="AI408" s="211">
        <v>2.9159999999999999</v>
      </c>
      <c r="AJ408" s="212">
        <v>5.6230000000000002</v>
      </c>
      <c r="AK408" s="210">
        <v>1.591</v>
      </c>
      <c r="AL408" s="210">
        <v>2.9910000000000001</v>
      </c>
      <c r="AM408" s="210">
        <v>5.5330000000000004</v>
      </c>
      <c r="AN408" s="203"/>
      <c r="AO408" s="203"/>
      <c r="AP408" s="203"/>
      <c r="AQ408" s="203"/>
      <c r="AR408" s="203">
        <f t="shared" si="676"/>
        <v>0.98877272946999983</v>
      </c>
      <c r="AS408" s="203">
        <f t="shared" si="677"/>
        <v>1.2084999999999999</v>
      </c>
      <c r="AT408" s="203">
        <f t="shared" si="678"/>
        <v>1.4770555528699998</v>
      </c>
      <c r="AU408" s="203">
        <f t="shared" si="679"/>
        <v>2.2310181867759997</v>
      </c>
      <c r="AV408" s="203">
        <f t="shared" si="680"/>
        <v>2.7267999999999999</v>
      </c>
      <c r="AW408" s="203">
        <f t="shared" si="681"/>
        <v>3.3327555494959995</v>
      </c>
      <c r="AX408" s="203">
        <f t="shared" si="682"/>
        <v>4.7679545560499994</v>
      </c>
      <c r="AY408" s="203">
        <f t="shared" si="683"/>
        <v>5.8274999999999997</v>
      </c>
      <c r="AZ408" s="203">
        <f t="shared" si="684"/>
        <v>7.1224999870499994</v>
      </c>
      <c r="BB408" s="1" t="str">
        <f t="shared" si="633"/>
        <v>P</v>
      </c>
      <c r="BC408" s="1" t="str">
        <f t="shared" si="634"/>
        <v>NA</v>
      </c>
      <c r="BD408" s="1" t="str">
        <f t="shared" si="635"/>
        <v>NP</v>
      </c>
      <c r="BE408" s="1" t="str">
        <f t="shared" si="636"/>
        <v>NO</v>
      </c>
      <c r="BF408" s="1" t="str">
        <f t="shared" si="637"/>
        <v>NO</v>
      </c>
      <c r="BG408" s="1" t="str">
        <f t="shared" si="638"/>
        <v>NO</v>
      </c>
      <c r="BH408" s="1" t="str">
        <f t="shared" si="618"/>
        <v>NO</v>
      </c>
      <c r="BJ408" s="1">
        <v>14</v>
      </c>
      <c r="BK408" s="1" t="str">
        <f t="shared" si="639"/>
        <v>P</v>
      </c>
      <c r="BL408" s="1" t="str">
        <f t="shared" si="640"/>
        <v>NA</v>
      </c>
      <c r="BM408" s="1" t="str">
        <f t="shared" si="641"/>
        <v>NP</v>
      </c>
      <c r="BN408" s="1" t="str">
        <f t="shared" si="642"/>
        <v>NO</v>
      </c>
      <c r="BO408" s="1" t="str">
        <f t="shared" si="643"/>
        <v>NO</v>
      </c>
      <c r="BP408" s="1" t="str">
        <f t="shared" si="644"/>
        <v>NO</v>
      </c>
      <c r="BQ408" s="1" t="str">
        <f t="shared" si="645"/>
        <v>NO</v>
      </c>
      <c r="BS408" s="1" t="str">
        <f t="shared" si="646"/>
        <v>TN</v>
      </c>
      <c r="BT408" s="1" t="str">
        <f t="shared" si="647"/>
        <v>TN</v>
      </c>
      <c r="BU408" s="1" t="str">
        <f t="shared" si="648"/>
        <v>TP</v>
      </c>
      <c r="BV408" s="1" t="str">
        <f t="shared" si="649"/>
        <v>NO</v>
      </c>
      <c r="BW408" s="1" t="str">
        <f t="shared" si="650"/>
        <v>NO</v>
      </c>
      <c r="BX408" s="1" t="str">
        <f t="shared" si="651"/>
        <v>YES</v>
      </c>
      <c r="BY408" s="244" t="str">
        <f t="shared" si="652"/>
        <v>YES</v>
      </c>
      <c r="BZ408" s="244" t="str">
        <f t="shared" si="653"/>
        <v>NO</v>
      </c>
      <c r="CA408" s="244" t="str">
        <f t="shared" si="654"/>
        <v>NO</v>
      </c>
      <c r="CB408" s="244" t="str">
        <f t="shared" si="655"/>
        <v>NO</v>
      </c>
      <c r="CC408" s="244" t="str">
        <f t="shared" si="656"/>
        <v>NO</v>
      </c>
      <c r="CD408" s="244" t="str">
        <f t="shared" si="628"/>
        <v>NO</v>
      </c>
      <c r="CE408" s="1" t="str">
        <f t="shared" si="629"/>
        <v>NO</v>
      </c>
      <c r="CF408" s="1" t="str">
        <f t="shared" si="630"/>
        <v>NO</v>
      </c>
      <c r="CG408" s="1" t="str">
        <f t="shared" si="631"/>
        <v>NO</v>
      </c>
      <c r="CH408" s="1" t="str">
        <f t="shared" si="632"/>
        <v>NO</v>
      </c>
      <c r="CI408" s="244" t="str">
        <f t="shared" si="657"/>
        <v>NO</v>
      </c>
      <c r="CJ408" s="244" t="str">
        <f t="shared" si="658"/>
        <v>NO</v>
      </c>
      <c r="CK408" s="244" t="str">
        <f t="shared" si="659"/>
        <v>NO</v>
      </c>
      <c r="CL408" s="244" t="str">
        <f t="shared" si="660"/>
        <v>NO</v>
      </c>
      <c r="CM408" s="244" t="str">
        <f t="shared" si="661"/>
        <v>NO</v>
      </c>
      <c r="CN408" s="244" t="str">
        <f t="shared" si="662"/>
        <v>NO</v>
      </c>
      <c r="CO408" s="244" t="str">
        <f t="shared" si="663"/>
        <v>NO</v>
      </c>
      <c r="CP408" s="244" t="str">
        <f t="shared" si="664"/>
        <v>NO</v>
      </c>
      <c r="CQ408" s="244" t="str">
        <f t="shared" si="665"/>
        <v>NO</v>
      </c>
      <c r="CR408" s="244" t="str">
        <f t="shared" si="666"/>
        <v>NO</v>
      </c>
    </row>
    <row r="409" spans="1:96">
      <c r="A409" s="64"/>
      <c r="B409" s="15"/>
      <c r="C409" s="15"/>
      <c r="D409" s="15"/>
      <c r="E409" s="15"/>
      <c r="F409" s="15"/>
      <c r="G409" s="15"/>
      <c r="H409" s="65"/>
      <c r="I409" s="52" t="s">
        <v>129</v>
      </c>
      <c r="J409" s="6">
        <v>0.99378679579970897</v>
      </c>
      <c r="K409" s="6">
        <v>2.87183797977097E-3</v>
      </c>
      <c r="L409" s="6">
        <v>3.3413662205191699E-3</v>
      </c>
      <c r="M409" s="6">
        <v>0.42966456873011799</v>
      </c>
      <c r="N409" s="6">
        <v>0.14872240291842601</v>
      </c>
      <c r="O409" s="6">
        <v>0.42161302835145398</v>
      </c>
      <c r="P409" s="6">
        <v>0.59183462030937595</v>
      </c>
      <c r="Q409" s="6">
        <v>0.35391240058573498</v>
      </c>
      <c r="R409" s="6">
        <v>5.42529791048885E-2</v>
      </c>
      <c r="S409" s="6">
        <v>0.53735394059391195</v>
      </c>
      <c r="T409" s="6">
        <v>0.21489944784529999</v>
      </c>
      <c r="U409" s="6">
        <v>0.24774661156078701</v>
      </c>
      <c r="V409" s="6">
        <v>0.84459854206866503</v>
      </c>
      <c r="W409" s="6">
        <v>7.3360026263281794E-2</v>
      </c>
      <c r="X409" s="6">
        <v>8.2041431668052403E-2</v>
      </c>
      <c r="Y409" s="6">
        <v>0.70187016295217397</v>
      </c>
      <c r="Z409" s="6">
        <v>5.9715556572917702E-2</v>
      </c>
      <c r="AA409" s="6">
        <v>0.23841428047490701</v>
      </c>
      <c r="AB409" s="6">
        <v>0.124268961245329</v>
      </c>
      <c r="AC409" s="6">
        <v>0.35655919148076598</v>
      </c>
      <c r="AD409" s="6">
        <v>0.51917184727390397</v>
      </c>
      <c r="AE409" s="6">
        <v>2.9590423867794698E-2</v>
      </c>
      <c r="AF409" s="6">
        <v>0.136135709801572</v>
      </c>
      <c r="AG409" s="310">
        <v>0.83427386633063205</v>
      </c>
      <c r="AH409" s="211">
        <v>1.21</v>
      </c>
      <c r="AI409" s="211">
        <v>2.61</v>
      </c>
      <c r="AJ409" s="212">
        <v>7.0979999999999999</v>
      </c>
      <c r="AK409" s="210">
        <v>1.22</v>
      </c>
      <c r="AL409" s="210">
        <v>2.8039999999999998</v>
      </c>
      <c r="AM409" s="210">
        <v>6.9950000000000001</v>
      </c>
      <c r="AN409" s="203"/>
      <c r="AO409" s="203"/>
      <c r="AP409" s="203"/>
      <c r="AQ409" s="203"/>
      <c r="AR409" s="203">
        <f t="shared" si="676"/>
        <v>0.98877272946999983</v>
      </c>
      <c r="AS409" s="203">
        <f t="shared" si="677"/>
        <v>1.2084999999999999</v>
      </c>
      <c r="AT409" s="203">
        <f t="shared" si="678"/>
        <v>1.4770555528699998</v>
      </c>
      <c r="AU409" s="203">
        <f t="shared" si="679"/>
        <v>2.2310181867759997</v>
      </c>
      <c r="AV409" s="203">
        <f t="shared" si="680"/>
        <v>2.7267999999999999</v>
      </c>
      <c r="AW409" s="203">
        <f t="shared" si="681"/>
        <v>3.3327555494959995</v>
      </c>
      <c r="AX409" s="203">
        <f t="shared" si="682"/>
        <v>4.7679545560499994</v>
      </c>
      <c r="AY409" s="203">
        <f t="shared" si="683"/>
        <v>5.8274999999999997</v>
      </c>
      <c r="AZ409" s="203">
        <f t="shared" si="684"/>
        <v>7.1224999870499994</v>
      </c>
      <c r="BB409" s="1" t="str">
        <f t="shared" si="633"/>
        <v>NA</v>
      </c>
      <c r="BC409" s="1" t="str">
        <f t="shared" si="634"/>
        <v>NP</v>
      </c>
      <c r="BD409" s="1" t="str">
        <f t="shared" si="635"/>
        <v>NA</v>
      </c>
      <c r="BE409" s="1" t="str">
        <f t="shared" si="636"/>
        <v>NO</v>
      </c>
      <c r="BF409" s="1" t="str">
        <f t="shared" si="637"/>
        <v>NO</v>
      </c>
      <c r="BG409" s="1" t="str">
        <f t="shared" si="638"/>
        <v>NO</v>
      </c>
      <c r="BH409" s="1" t="str">
        <f t="shared" si="618"/>
        <v>YES</v>
      </c>
      <c r="BJ409" s="1">
        <v>13</v>
      </c>
      <c r="BK409" s="1" t="str">
        <f t="shared" si="639"/>
        <v>NA</v>
      </c>
      <c r="BL409" s="1" t="str">
        <f t="shared" si="640"/>
        <v>NA</v>
      </c>
      <c r="BM409" s="1" t="str">
        <f t="shared" si="641"/>
        <v>NA</v>
      </c>
      <c r="BN409" s="1" t="str">
        <f t="shared" si="642"/>
        <v>NO</v>
      </c>
      <c r="BO409" s="1" t="str">
        <f t="shared" si="643"/>
        <v>NO</v>
      </c>
      <c r="BP409" s="1" t="str">
        <f t="shared" si="644"/>
        <v>NO</v>
      </c>
      <c r="BQ409" s="1" t="str">
        <f t="shared" si="645"/>
        <v>YES</v>
      </c>
      <c r="BS409" s="1" t="str">
        <f t="shared" si="646"/>
        <v>TN</v>
      </c>
      <c r="BT409" s="1" t="str">
        <f t="shared" si="647"/>
        <v>FP</v>
      </c>
      <c r="BU409" s="1" t="str">
        <f t="shared" si="648"/>
        <v>TN</v>
      </c>
      <c r="BV409" s="1" t="str">
        <f t="shared" si="649"/>
        <v>NO</v>
      </c>
      <c r="BW409" s="1" t="str">
        <f t="shared" si="650"/>
        <v>NO</v>
      </c>
      <c r="BX409" s="1" t="str">
        <f t="shared" si="651"/>
        <v>NO</v>
      </c>
      <c r="BY409" s="244" t="str">
        <f t="shared" si="652"/>
        <v>YES</v>
      </c>
      <c r="BZ409" s="244" t="str">
        <f t="shared" si="653"/>
        <v>NO</v>
      </c>
      <c r="CA409" s="244" t="str">
        <f t="shared" si="654"/>
        <v>NO</v>
      </c>
      <c r="CB409" s="244" t="str">
        <f t="shared" si="655"/>
        <v>NO</v>
      </c>
      <c r="CC409" s="244" t="str">
        <f t="shared" si="656"/>
        <v>NO</v>
      </c>
      <c r="CD409" s="244" t="str">
        <f t="shared" si="628"/>
        <v>YES</v>
      </c>
      <c r="CE409" s="1" t="str">
        <f t="shared" si="629"/>
        <v>NO</v>
      </c>
      <c r="CF409" s="1" t="str">
        <f t="shared" si="630"/>
        <v>NO</v>
      </c>
      <c r="CG409" s="1" t="str">
        <f t="shared" si="631"/>
        <v>NO</v>
      </c>
      <c r="CH409" s="1" t="str">
        <f t="shared" si="632"/>
        <v>YES</v>
      </c>
      <c r="CI409" s="244" t="str">
        <f t="shared" si="657"/>
        <v>NO</v>
      </c>
      <c r="CJ409" s="244" t="str">
        <f t="shared" si="658"/>
        <v>NO</v>
      </c>
      <c r="CK409" s="244" t="str">
        <f t="shared" si="659"/>
        <v>NO</v>
      </c>
      <c r="CL409" s="244" t="str">
        <f t="shared" si="660"/>
        <v>NO</v>
      </c>
      <c r="CM409" s="244" t="str">
        <f t="shared" si="661"/>
        <v>NO</v>
      </c>
      <c r="CN409" s="244" t="str">
        <f t="shared" si="662"/>
        <v>YES</v>
      </c>
      <c r="CO409" s="244" t="str">
        <f t="shared" si="663"/>
        <v>NO</v>
      </c>
      <c r="CP409" s="244" t="str">
        <f t="shared" si="664"/>
        <v>NO</v>
      </c>
      <c r="CQ409" s="244" t="str">
        <f t="shared" si="665"/>
        <v>NO</v>
      </c>
      <c r="CR409" s="244" t="str">
        <f t="shared" si="666"/>
        <v>YES</v>
      </c>
    </row>
    <row r="410" spans="1:96">
      <c r="A410" s="64"/>
      <c r="B410" s="15"/>
      <c r="C410" s="15"/>
      <c r="D410" s="15"/>
      <c r="E410" s="15"/>
      <c r="F410" s="15"/>
      <c r="G410" s="15"/>
      <c r="H410" s="65"/>
      <c r="I410" s="52" t="s">
        <v>18</v>
      </c>
      <c r="J410" s="6">
        <v>0.53497468061607401</v>
      </c>
      <c r="K410" s="6">
        <v>0.394923802923351</v>
      </c>
      <c r="L410" s="6">
        <v>7.0101516460573998E-2</v>
      </c>
      <c r="M410" s="6">
        <v>0.42966456873011799</v>
      </c>
      <c r="N410" s="6">
        <v>0.14872240291842601</v>
      </c>
      <c r="O410" s="6">
        <v>0.42161302835145398</v>
      </c>
      <c r="P410" s="6">
        <v>0.59183462030937595</v>
      </c>
      <c r="Q410" s="6">
        <v>0.35391240058573498</v>
      </c>
      <c r="R410" s="6">
        <v>5.42529791048885E-2</v>
      </c>
      <c r="S410" s="6">
        <v>0.48610115368041901</v>
      </c>
      <c r="T410" s="6">
        <v>4.22079745376314E-2</v>
      </c>
      <c r="U410" s="6">
        <v>0.47169087178194902</v>
      </c>
      <c r="V410" s="6">
        <v>0.84459854206866503</v>
      </c>
      <c r="W410" s="6">
        <v>7.3360026263281794E-2</v>
      </c>
      <c r="X410" s="6">
        <v>8.2041431668052403E-2</v>
      </c>
      <c r="Y410" s="6">
        <v>0.70187016295217397</v>
      </c>
      <c r="Z410" s="6">
        <v>5.9715556572917702E-2</v>
      </c>
      <c r="AA410" s="6">
        <v>0.23841428047490701</v>
      </c>
      <c r="AB410" s="6">
        <v>0.124268961245329</v>
      </c>
      <c r="AC410" s="6">
        <v>0.35655919148076598</v>
      </c>
      <c r="AD410" s="6">
        <v>0.51917184727390397</v>
      </c>
      <c r="AE410" s="6">
        <v>2.9590423867794698E-2</v>
      </c>
      <c r="AF410" s="6">
        <v>0.136135709801572</v>
      </c>
      <c r="AG410" s="310">
        <v>0.83427386633063205</v>
      </c>
      <c r="AH410" s="211">
        <v>1.159</v>
      </c>
      <c r="AI410" s="211">
        <v>2.7919999999999998</v>
      </c>
      <c r="AJ410" s="212">
        <v>6.7069999999999999</v>
      </c>
      <c r="AK410" s="210">
        <v>1.538</v>
      </c>
      <c r="AL410" s="210">
        <v>2.907</v>
      </c>
      <c r="AM410" s="210">
        <v>7.0439999999999996</v>
      </c>
      <c r="AN410" s="203"/>
      <c r="AO410" s="203"/>
      <c r="AP410" s="203"/>
      <c r="AQ410" s="203"/>
      <c r="AR410" s="203">
        <f t="shared" si="676"/>
        <v>0.98877272946999983</v>
      </c>
      <c r="AS410" s="203">
        <f t="shared" si="677"/>
        <v>1.2084999999999999</v>
      </c>
      <c r="AT410" s="203">
        <f t="shared" si="678"/>
        <v>1.4770555528699998</v>
      </c>
      <c r="AU410" s="203">
        <f t="shared" si="679"/>
        <v>2.2310181867759997</v>
      </c>
      <c r="AV410" s="203">
        <f t="shared" si="680"/>
        <v>2.7267999999999999</v>
      </c>
      <c r="AW410" s="203">
        <f t="shared" si="681"/>
        <v>3.3327555494959995</v>
      </c>
      <c r="AX410" s="203">
        <f t="shared" si="682"/>
        <v>4.7679545560499994</v>
      </c>
      <c r="AY410" s="203">
        <f t="shared" si="683"/>
        <v>5.8274999999999997</v>
      </c>
      <c r="AZ410" s="203">
        <f t="shared" si="684"/>
        <v>7.1224999870499994</v>
      </c>
      <c r="BB410" s="1" t="str">
        <f t="shared" si="633"/>
        <v>NP</v>
      </c>
      <c r="BC410" s="1" t="str">
        <f t="shared" si="634"/>
        <v>NA</v>
      </c>
      <c r="BD410" s="1" t="str">
        <f t="shared" si="635"/>
        <v>NA</v>
      </c>
      <c r="BE410" s="1" t="str">
        <f t="shared" si="636"/>
        <v>NO</v>
      </c>
      <c r="BF410" s="1" t="str">
        <f t="shared" si="637"/>
        <v>NO</v>
      </c>
      <c r="BG410" s="1" t="str">
        <f t="shared" si="638"/>
        <v>NO</v>
      </c>
      <c r="BH410" s="1" t="str">
        <f t="shared" si="618"/>
        <v>YES</v>
      </c>
      <c r="BJ410" s="1">
        <v>3</v>
      </c>
      <c r="BK410" s="1" t="str">
        <f t="shared" si="639"/>
        <v>P</v>
      </c>
      <c r="BL410" s="1" t="str">
        <f t="shared" si="640"/>
        <v>NA</v>
      </c>
      <c r="BM410" s="1" t="str">
        <f t="shared" si="641"/>
        <v>NA</v>
      </c>
      <c r="BN410" s="1" t="str">
        <f t="shared" si="642"/>
        <v>NO</v>
      </c>
      <c r="BO410" s="1" t="str">
        <f t="shared" si="643"/>
        <v>NO</v>
      </c>
      <c r="BP410" s="1" t="str">
        <f t="shared" si="644"/>
        <v>NO</v>
      </c>
      <c r="BQ410" s="1" t="str">
        <f t="shared" si="645"/>
        <v>NO</v>
      </c>
      <c r="BS410" s="1" t="str">
        <f t="shared" si="646"/>
        <v>FP</v>
      </c>
      <c r="BT410" s="1" t="str">
        <f t="shared" si="647"/>
        <v>TN</v>
      </c>
      <c r="BU410" s="1" t="str">
        <f t="shared" si="648"/>
        <v>TN</v>
      </c>
      <c r="BV410" s="1" t="str">
        <f t="shared" si="649"/>
        <v>NO</v>
      </c>
      <c r="BW410" s="1" t="str">
        <f t="shared" si="650"/>
        <v>NO</v>
      </c>
      <c r="BX410" s="1" t="str">
        <f t="shared" si="651"/>
        <v>NO</v>
      </c>
      <c r="BY410" s="244" t="str">
        <f t="shared" si="652"/>
        <v>YES</v>
      </c>
      <c r="BZ410" s="244" t="str">
        <f t="shared" si="653"/>
        <v>NO</v>
      </c>
      <c r="CA410" s="244" t="str">
        <f t="shared" si="654"/>
        <v>NO</v>
      </c>
      <c r="CB410" s="244" t="str">
        <f t="shared" si="655"/>
        <v>NO</v>
      </c>
      <c r="CC410" s="244" t="str">
        <f t="shared" si="656"/>
        <v>NO</v>
      </c>
      <c r="CD410" s="244" t="str">
        <f t="shared" si="628"/>
        <v>YES</v>
      </c>
      <c r="CE410" s="1" t="str">
        <f t="shared" si="629"/>
        <v>NO</v>
      </c>
      <c r="CF410" s="1" t="str">
        <f t="shared" si="630"/>
        <v>NO</v>
      </c>
      <c r="CG410" s="1" t="str">
        <f t="shared" si="631"/>
        <v>NO</v>
      </c>
      <c r="CH410" s="1" t="str">
        <f t="shared" si="632"/>
        <v>YES</v>
      </c>
      <c r="CI410" s="244" t="str">
        <f t="shared" si="657"/>
        <v>NO</v>
      </c>
      <c r="CJ410" s="244" t="str">
        <f t="shared" si="658"/>
        <v>NO</v>
      </c>
      <c r="CK410" s="244" t="str">
        <f t="shared" si="659"/>
        <v>NO</v>
      </c>
      <c r="CL410" s="244" t="str">
        <f t="shared" si="660"/>
        <v>NO</v>
      </c>
      <c r="CM410" s="244" t="str">
        <f t="shared" si="661"/>
        <v>NO</v>
      </c>
      <c r="CN410" s="244" t="str">
        <f t="shared" si="662"/>
        <v>YES</v>
      </c>
      <c r="CO410" s="244" t="str">
        <f t="shared" si="663"/>
        <v>NO</v>
      </c>
      <c r="CP410" s="244" t="str">
        <f t="shared" si="664"/>
        <v>NO</v>
      </c>
      <c r="CQ410" s="244" t="str">
        <f t="shared" si="665"/>
        <v>NO</v>
      </c>
      <c r="CR410" s="244" t="str">
        <f t="shared" si="666"/>
        <v>YES</v>
      </c>
    </row>
    <row r="411" spans="1:96">
      <c r="A411" s="64"/>
      <c r="B411" s="15"/>
      <c r="C411" s="15"/>
      <c r="D411" s="15"/>
      <c r="E411" s="15"/>
      <c r="F411" s="15"/>
      <c r="G411" s="15"/>
      <c r="H411" s="65"/>
      <c r="I411" s="52" t="s">
        <v>19</v>
      </c>
      <c r="J411" s="6">
        <v>0.99378679579970897</v>
      </c>
      <c r="K411" s="6">
        <v>2.87183797977097E-3</v>
      </c>
      <c r="L411" s="6">
        <v>3.3413662205191699E-3</v>
      </c>
      <c r="M411" s="6">
        <v>0.42966456873011799</v>
      </c>
      <c r="N411" s="6">
        <v>0.14872240291842601</v>
      </c>
      <c r="O411" s="6">
        <v>0.42161302835145398</v>
      </c>
      <c r="P411" s="6">
        <v>0.59183462030937595</v>
      </c>
      <c r="Q411" s="6">
        <v>0.35391240058573498</v>
      </c>
      <c r="R411" s="6">
        <v>5.42529791048885E-2</v>
      </c>
      <c r="S411" s="6">
        <v>0.48610115368041901</v>
      </c>
      <c r="T411" s="6">
        <v>4.22079745376314E-2</v>
      </c>
      <c r="U411" s="6">
        <v>0.47169087178194902</v>
      </c>
      <c r="V411" s="6">
        <v>0.84459854206866503</v>
      </c>
      <c r="W411" s="6">
        <v>7.3360026263281794E-2</v>
      </c>
      <c r="X411" s="6">
        <v>8.2041431668052403E-2</v>
      </c>
      <c r="Y411" s="6">
        <v>0.70187016295217397</v>
      </c>
      <c r="Z411" s="6">
        <v>5.9715556572917702E-2</v>
      </c>
      <c r="AA411" s="6">
        <v>0.23841428047490701</v>
      </c>
      <c r="AB411" s="6">
        <v>0.124268961245329</v>
      </c>
      <c r="AC411" s="6">
        <v>0.35655919148076598</v>
      </c>
      <c r="AD411" s="6">
        <v>0.51917184727390397</v>
      </c>
      <c r="AE411" s="6">
        <v>2.9590423867794698E-2</v>
      </c>
      <c r="AF411" s="6">
        <v>0.136135709801572</v>
      </c>
      <c r="AG411" s="310">
        <v>0.83427386633063205</v>
      </c>
      <c r="AH411" s="211">
        <v>1.4630000000000001</v>
      </c>
      <c r="AI411" s="211">
        <v>2.5329999999999999</v>
      </c>
      <c r="AJ411" s="212">
        <v>6.4340000000000002</v>
      </c>
      <c r="AK411" s="210">
        <v>1.5</v>
      </c>
      <c r="AL411" s="210">
        <v>2.7709999999999999</v>
      </c>
      <c r="AM411" s="210">
        <v>7.0380000000000003</v>
      </c>
      <c r="AN411" s="203"/>
      <c r="AO411" s="203"/>
      <c r="AP411" s="203"/>
      <c r="AQ411" s="203"/>
      <c r="AR411" s="203">
        <f t="shared" si="676"/>
        <v>0.98877272946999983</v>
      </c>
      <c r="AS411" s="203">
        <f t="shared" si="677"/>
        <v>1.2084999999999999</v>
      </c>
      <c r="AT411" s="203">
        <f t="shared" si="678"/>
        <v>1.4770555528699998</v>
      </c>
      <c r="AU411" s="203">
        <f t="shared" si="679"/>
        <v>2.2310181867759997</v>
      </c>
      <c r="AV411" s="203">
        <f t="shared" si="680"/>
        <v>2.7267999999999999</v>
      </c>
      <c r="AW411" s="203">
        <f t="shared" si="681"/>
        <v>3.3327555494959995</v>
      </c>
      <c r="AX411" s="203">
        <f t="shared" si="682"/>
        <v>4.7679545560499994</v>
      </c>
      <c r="AY411" s="203">
        <f t="shared" si="683"/>
        <v>5.8274999999999997</v>
      </c>
      <c r="AZ411" s="203">
        <f t="shared" si="684"/>
        <v>7.1224999870499994</v>
      </c>
      <c r="BB411" s="1" t="str">
        <f t="shared" si="633"/>
        <v>NA</v>
      </c>
      <c r="BC411" s="1" t="str">
        <f t="shared" si="634"/>
        <v>NP</v>
      </c>
      <c r="BD411" s="1" t="str">
        <f t="shared" si="635"/>
        <v>NA</v>
      </c>
      <c r="BE411" s="1" t="str">
        <f t="shared" si="636"/>
        <v>NO</v>
      </c>
      <c r="BF411" s="1" t="str">
        <f t="shared" si="637"/>
        <v>NO</v>
      </c>
      <c r="BG411" s="1" t="str">
        <f t="shared" si="638"/>
        <v>NO</v>
      </c>
      <c r="BH411" s="1" t="str">
        <f t="shared" si="618"/>
        <v>YES</v>
      </c>
      <c r="BJ411" s="1">
        <v>15</v>
      </c>
      <c r="BK411" s="1" t="str">
        <f t="shared" si="639"/>
        <v>P</v>
      </c>
      <c r="BL411" s="1" t="str">
        <f t="shared" si="640"/>
        <v>NA</v>
      </c>
      <c r="BM411" s="1" t="str">
        <f t="shared" si="641"/>
        <v>NA</v>
      </c>
      <c r="BN411" s="1" t="str">
        <f t="shared" si="642"/>
        <v>NO</v>
      </c>
      <c r="BO411" s="1" t="str">
        <f t="shared" si="643"/>
        <v>NO</v>
      </c>
      <c r="BP411" s="1" t="str">
        <f t="shared" si="644"/>
        <v>NO</v>
      </c>
      <c r="BQ411" s="1" t="str">
        <f t="shared" si="645"/>
        <v>NO</v>
      </c>
      <c r="BS411" s="1" t="str">
        <f t="shared" si="646"/>
        <v>TN</v>
      </c>
      <c r="BT411" s="1" t="str">
        <f t="shared" si="647"/>
        <v>FP</v>
      </c>
      <c r="BU411" s="1" t="str">
        <f t="shared" si="648"/>
        <v>TN</v>
      </c>
      <c r="BV411" s="1" t="str">
        <f t="shared" si="649"/>
        <v>NO</v>
      </c>
      <c r="BW411" s="1" t="str">
        <f t="shared" si="650"/>
        <v>NO</v>
      </c>
      <c r="BX411" s="1" t="str">
        <f t="shared" si="651"/>
        <v>NO</v>
      </c>
      <c r="BY411" s="244" t="str">
        <f t="shared" si="652"/>
        <v>YES</v>
      </c>
      <c r="BZ411" s="244" t="str">
        <f t="shared" si="653"/>
        <v>NO</v>
      </c>
      <c r="CA411" s="244" t="str">
        <f t="shared" si="654"/>
        <v>NO</v>
      </c>
      <c r="CB411" s="244" t="str">
        <f t="shared" si="655"/>
        <v>NO</v>
      </c>
      <c r="CC411" s="244" t="str">
        <f t="shared" si="656"/>
        <v>NO</v>
      </c>
      <c r="CD411" s="244" t="str">
        <f t="shared" si="628"/>
        <v>YES</v>
      </c>
      <c r="CE411" s="1" t="str">
        <f t="shared" si="629"/>
        <v>NO</v>
      </c>
      <c r="CF411" s="1" t="str">
        <f t="shared" si="630"/>
        <v>NO</v>
      </c>
      <c r="CG411" s="1" t="str">
        <f t="shared" si="631"/>
        <v>NO</v>
      </c>
      <c r="CH411" s="1" t="str">
        <f t="shared" si="632"/>
        <v>YES</v>
      </c>
      <c r="CI411" s="244" t="str">
        <f t="shared" si="657"/>
        <v>NO</v>
      </c>
      <c r="CJ411" s="244" t="str">
        <f t="shared" si="658"/>
        <v>NO</v>
      </c>
      <c r="CK411" s="244" t="str">
        <f t="shared" si="659"/>
        <v>NO</v>
      </c>
      <c r="CL411" s="244" t="str">
        <f t="shared" si="660"/>
        <v>NO</v>
      </c>
      <c r="CM411" s="244" t="str">
        <f t="shared" si="661"/>
        <v>NO</v>
      </c>
      <c r="CN411" s="244" t="str">
        <f t="shared" si="662"/>
        <v>YES</v>
      </c>
      <c r="CO411" s="244" t="str">
        <f t="shared" si="663"/>
        <v>NO</v>
      </c>
      <c r="CP411" s="244" t="str">
        <f t="shared" si="664"/>
        <v>NO</v>
      </c>
      <c r="CQ411" s="244" t="str">
        <f t="shared" si="665"/>
        <v>NO</v>
      </c>
      <c r="CR411" s="244" t="str">
        <f t="shared" si="666"/>
        <v>YES</v>
      </c>
    </row>
    <row r="412" spans="1:96">
      <c r="A412" s="64"/>
      <c r="B412" s="15"/>
      <c r="C412" s="15"/>
      <c r="D412" s="15"/>
      <c r="E412" s="15"/>
      <c r="F412" s="15"/>
      <c r="G412" s="15"/>
      <c r="H412" s="65"/>
      <c r="I412" s="52" t="s">
        <v>42</v>
      </c>
      <c r="J412" s="6">
        <v>0.99378679579970897</v>
      </c>
      <c r="K412" s="6">
        <v>2.87183797977097E-3</v>
      </c>
      <c r="L412" s="6">
        <v>3.3413662205191699E-3</v>
      </c>
      <c r="M412" s="6">
        <v>0.42966456873011799</v>
      </c>
      <c r="N412" s="6">
        <v>0.14872240291842601</v>
      </c>
      <c r="O412" s="6">
        <v>0.42161302835145398</v>
      </c>
      <c r="P412" s="6">
        <v>0.59183462030937595</v>
      </c>
      <c r="Q412" s="6">
        <v>0.35391240058573498</v>
      </c>
      <c r="R412" s="6">
        <v>5.42529791048885E-2</v>
      </c>
      <c r="S412" s="6">
        <v>0.53735394059391195</v>
      </c>
      <c r="T412" s="6">
        <v>0.21489944784529999</v>
      </c>
      <c r="U412" s="6">
        <v>0.24774661156078701</v>
      </c>
      <c r="V412" s="6">
        <v>0.10199562231526201</v>
      </c>
      <c r="W412" s="6">
        <v>0.75825528168248102</v>
      </c>
      <c r="X412" s="6">
        <v>0.13974909600225499</v>
      </c>
      <c r="Y412" s="6">
        <v>0.95190312711921199</v>
      </c>
      <c r="Z412" s="6">
        <v>1.69427574401077E-2</v>
      </c>
      <c r="AA412" s="6">
        <v>3.1154115440679499E-2</v>
      </c>
      <c r="AB412" s="6">
        <v>0.97070763678390204</v>
      </c>
      <c r="AC412" s="6">
        <v>2.7376398084061299E-2</v>
      </c>
      <c r="AD412" s="6">
        <v>1.9159651320358401E-3</v>
      </c>
      <c r="AE412" s="6">
        <v>0.83561056631653996</v>
      </c>
      <c r="AF412" s="6">
        <v>0.118606095968977</v>
      </c>
      <c r="AG412" s="310">
        <v>4.5783337714482002E-2</v>
      </c>
      <c r="AH412" s="211">
        <v>1.36</v>
      </c>
      <c r="AI412" s="211">
        <v>2.9340000000000002</v>
      </c>
      <c r="AJ412" s="212">
        <v>5.6219999999999999</v>
      </c>
      <c r="AK412" s="210">
        <v>1.4590000000000001</v>
      </c>
      <c r="AL412" s="210">
        <v>2.8050000000000002</v>
      </c>
      <c r="AM412" s="210">
        <v>5.6230000000000002</v>
      </c>
      <c r="AN412" s="203"/>
      <c r="AO412" s="203"/>
      <c r="AP412" s="203"/>
      <c r="AQ412" s="203"/>
      <c r="AR412" s="203">
        <f t="shared" si="676"/>
        <v>0.98877272946999983</v>
      </c>
      <c r="AS412" s="203">
        <f t="shared" si="677"/>
        <v>1.2084999999999999</v>
      </c>
      <c r="AT412" s="203">
        <f t="shared" si="678"/>
        <v>1.4770555528699998</v>
      </c>
      <c r="AU412" s="203">
        <f t="shared" si="679"/>
        <v>2.2310181867759997</v>
      </c>
      <c r="AV412" s="203">
        <f t="shared" si="680"/>
        <v>2.7267999999999999</v>
      </c>
      <c r="AW412" s="203">
        <f t="shared" si="681"/>
        <v>3.3327555494959995</v>
      </c>
      <c r="AX412" s="203">
        <f t="shared" si="682"/>
        <v>4.7679545560499994</v>
      </c>
      <c r="AY412" s="203">
        <f t="shared" si="683"/>
        <v>5.8274999999999997</v>
      </c>
      <c r="AZ412" s="203">
        <f t="shared" si="684"/>
        <v>7.1224999870499994</v>
      </c>
      <c r="BB412" s="1" t="str">
        <f t="shared" si="633"/>
        <v>NA</v>
      </c>
      <c r="BC412" s="1" t="str">
        <f t="shared" si="634"/>
        <v>NA</v>
      </c>
      <c r="BD412" s="1" t="str">
        <f t="shared" si="635"/>
        <v>NP</v>
      </c>
      <c r="BE412" s="1" t="str">
        <f t="shared" si="636"/>
        <v>NO</v>
      </c>
      <c r="BF412" s="1" t="str">
        <f t="shared" si="637"/>
        <v>NO</v>
      </c>
      <c r="BG412" s="1" t="str">
        <f t="shared" si="638"/>
        <v>NO</v>
      </c>
      <c r="BH412" s="1" t="str">
        <f t="shared" si="618"/>
        <v>YES</v>
      </c>
      <c r="BJ412" s="1">
        <v>49</v>
      </c>
      <c r="BK412" s="1" t="str">
        <f t="shared" si="639"/>
        <v>NA</v>
      </c>
      <c r="BL412" s="1" t="str">
        <f t="shared" si="640"/>
        <v>NA</v>
      </c>
      <c r="BM412" s="1" t="str">
        <f t="shared" si="641"/>
        <v>NP</v>
      </c>
      <c r="BN412" s="1" t="str">
        <f t="shared" si="642"/>
        <v>NO</v>
      </c>
      <c r="BO412" s="1" t="str">
        <f t="shared" si="643"/>
        <v>NO</v>
      </c>
      <c r="BP412" s="1" t="str">
        <f t="shared" si="644"/>
        <v>NO</v>
      </c>
      <c r="BQ412" s="1" t="str">
        <f t="shared" si="645"/>
        <v>YES</v>
      </c>
      <c r="BS412" s="1" t="str">
        <f t="shared" si="646"/>
        <v>TN</v>
      </c>
      <c r="BT412" s="1" t="str">
        <f t="shared" si="647"/>
        <v>TN</v>
      </c>
      <c r="BU412" s="1" t="str">
        <f t="shared" si="648"/>
        <v>TP</v>
      </c>
      <c r="BV412" s="1" t="str">
        <f t="shared" si="649"/>
        <v>NO</v>
      </c>
      <c r="BW412" s="1" t="str">
        <f t="shared" si="650"/>
        <v>NO</v>
      </c>
      <c r="BX412" s="1" t="str">
        <f t="shared" si="651"/>
        <v>YES</v>
      </c>
      <c r="BY412" s="244" t="str">
        <f t="shared" si="652"/>
        <v>YES</v>
      </c>
      <c r="BZ412" s="244" t="str">
        <f t="shared" si="653"/>
        <v>NO</v>
      </c>
      <c r="CA412" s="244" t="str">
        <f t="shared" si="654"/>
        <v>NO</v>
      </c>
      <c r="CB412" s="244" t="str">
        <f t="shared" si="655"/>
        <v>NO</v>
      </c>
      <c r="CC412" s="244" t="str">
        <f t="shared" si="656"/>
        <v>NO</v>
      </c>
      <c r="CD412" s="244" t="str">
        <f t="shared" si="628"/>
        <v>NO</v>
      </c>
      <c r="CE412" s="1" t="str">
        <f t="shared" si="629"/>
        <v>NO</v>
      </c>
      <c r="CF412" s="1" t="str">
        <f t="shared" si="630"/>
        <v>NO</v>
      </c>
      <c r="CG412" s="1" t="str">
        <f t="shared" si="631"/>
        <v>NO</v>
      </c>
      <c r="CH412" s="1" t="str">
        <f t="shared" si="632"/>
        <v>NO</v>
      </c>
      <c r="CI412" s="244" t="str">
        <f t="shared" si="657"/>
        <v>NO</v>
      </c>
      <c r="CJ412" s="244" t="str">
        <f t="shared" si="658"/>
        <v>NO</v>
      </c>
      <c r="CK412" s="244" t="str">
        <f t="shared" si="659"/>
        <v>NO</v>
      </c>
      <c r="CL412" s="244" t="str">
        <f t="shared" si="660"/>
        <v>NO</v>
      </c>
      <c r="CM412" s="244" t="str">
        <f t="shared" si="661"/>
        <v>NO</v>
      </c>
      <c r="CN412" s="244" t="str">
        <f t="shared" si="662"/>
        <v>NO</v>
      </c>
      <c r="CO412" s="244" t="str">
        <f t="shared" si="663"/>
        <v>NO</v>
      </c>
      <c r="CP412" s="244" t="str">
        <f t="shared" si="664"/>
        <v>NO</v>
      </c>
      <c r="CQ412" s="244" t="str">
        <f t="shared" si="665"/>
        <v>NO</v>
      </c>
      <c r="CR412" s="244" t="str">
        <f t="shared" si="666"/>
        <v>NO</v>
      </c>
    </row>
    <row r="413" spans="1:96" ht="16.5" thickBot="1">
      <c r="A413" s="74"/>
      <c r="B413" s="75"/>
      <c r="C413" s="75"/>
      <c r="D413" s="75"/>
      <c r="E413" s="75"/>
      <c r="F413" s="75"/>
      <c r="G413" s="75"/>
      <c r="H413" s="76"/>
      <c r="I413" s="53" t="s">
        <v>130</v>
      </c>
      <c r="J413" s="8">
        <v>0.99378679579970897</v>
      </c>
      <c r="K413" s="8">
        <v>2.87183797977097E-3</v>
      </c>
      <c r="L413" s="8">
        <v>3.3413662205191699E-3</v>
      </c>
      <c r="M413" s="8">
        <v>0.42966456873011799</v>
      </c>
      <c r="N413" s="8">
        <v>0.14872240291842601</v>
      </c>
      <c r="O413" s="8">
        <v>0.42161302835145398</v>
      </c>
      <c r="P413" s="8">
        <v>0.59183462030937595</v>
      </c>
      <c r="Q413" s="8">
        <v>0.35391240058573498</v>
      </c>
      <c r="R413" s="8">
        <v>5.42529791048885E-2</v>
      </c>
      <c r="S413" s="8">
        <v>0.53735394059391195</v>
      </c>
      <c r="T413" s="8">
        <v>0.21489944784529999</v>
      </c>
      <c r="U413" s="8">
        <v>0.24774661156078701</v>
      </c>
      <c r="V413" s="8">
        <v>0.84459854206866503</v>
      </c>
      <c r="W413" s="8">
        <v>7.3360026263281794E-2</v>
      </c>
      <c r="X413" s="8">
        <v>8.2041431668052403E-2</v>
      </c>
      <c r="Y413" s="8">
        <v>0.70187016295217397</v>
      </c>
      <c r="Z413" s="8">
        <v>5.9715556572917702E-2</v>
      </c>
      <c r="AA413" s="8">
        <v>0.23841428047490701</v>
      </c>
      <c r="AB413" s="8">
        <v>0.124268961245329</v>
      </c>
      <c r="AC413" s="8">
        <v>0.35655919148076598</v>
      </c>
      <c r="AD413" s="8">
        <v>0.51917184727390397</v>
      </c>
      <c r="AE413" s="8">
        <v>2.9590423867794698E-2</v>
      </c>
      <c r="AF413" s="8">
        <v>0.136135709801572</v>
      </c>
      <c r="AG413" s="311">
        <v>0.83427386633063205</v>
      </c>
      <c r="AH413" s="213">
        <v>1.329</v>
      </c>
      <c r="AI413" s="213">
        <v>2.5009999999999999</v>
      </c>
      <c r="AJ413" s="214">
        <v>6.8550000000000004</v>
      </c>
      <c r="AK413" s="210">
        <v>1.24</v>
      </c>
      <c r="AL413" s="210">
        <v>2.7389999999999999</v>
      </c>
      <c r="AM413" s="210">
        <v>6.899</v>
      </c>
      <c r="AN413" s="203"/>
      <c r="AO413" s="203"/>
      <c r="AP413" s="203"/>
      <c r="AQ413" s="203"/>
      <c r="AR413" s="203">
        <f t="shared" si="676"/>
        <v>0.98877272946999983</v>
      </c>
      <c r="AS413" s="203">
        <f t="shared" si="677"/>
        <v>1.2084999999999999</v>
      </c>
      <c r="AT413" s="203">
        <f t="shared" si="678"/>
        <v>1.4770555528699998</v>
      </c>
      <c r="AU413" s="203">
        <f t="shared" si="679"/>
        <v>2.2310181867759997</v>
      </c>
      <c r="AV413" s="203">
        <f t="shared" si="680"/>
        <v>2.7267999999999999</v>
      </c>
      <c r="AW413" s="203">
        <f t="shared" si="681"/>
        <v>3.3327555494959995</v>
      </c>
      <c r="AX413" s="203">
        <f t="shared" si="682"/>
        <v>4.7679545560499994</v>
      </c>
      <c r="AY413" s="203">
        <f t="shared" si="683"/>
        <v>5.8274999999999997</v>
      </c>
      <c r="AZ413" s="203">
        <f t="shared" si="684"/>
        <v>7.1224999870499994</v>
      </c>
      <c r="BB413" s="1" t="str">
        <f t="shared" si="633"/>
        <v>NA</v>
      </c>
      <c r="BC413" s="1" t="str">
        <f t="shared" si="634"/>
        <v>NP</v>
      </c>
      <c r="BD413" s="1" t="str">
        <f t="shared" si="635"/>
        <v>NA</v>
      </c>
      <c r="BE413" s="1" t="str">
        <f t="shared" si="636"/>
        <v>NO</v>
      </c>
      <c r="BF413" s="1" t="str">
        <f t="shared" si="637"/>
        <v>NO</v>
      </c>
      <c r="BG413" s="1" t="str">
        <f t="shared" si="638"/>
        <v>NO</v>
      </c>
      <c r="BH413" s="1" t="str">
        <f t="shared" si="618"/>
        <v>YES</v>
      </c>
      <c r="BJ413" s="1">
        <v>27</v>
      </c>
      <c r="BK413" s="1" t="str">
        <f t="shared" si="639"/>
        <v>NA</v>
      </c>
      <c r="BL413" s="1" t="str">
        <f t="shared" si="640"/>
        <v>NA</v>
      </c>
      <c r="BM413" s="1" t="str">
        <f t="shared" si="641"/>
        <v>NA</v>
      </c>
      <c r="BN413" s="1" t="str">
        <f t="shared" si="642"/>
        <v>NO</v>
      </c>
      <c r="BO413" s="1" t="str">
        <f t="shared" si="643"/>
        <v>NO</v>
      </c>
      <c r="BP413" s="1" t="str">
        <f t="shared" si="644"/>
        <v>NO</v>
      </c>
      <c r="BQ413" s="1" t="str">
        <f t="shared" si="645"/>
        <v>YES</v>
      </c>
      <c r="BS413" s="1" t="str">
        <f t="shared" si="646"/>
        <v>TN</v>
      </c>
      <c r="BT413" s="1" t="str">
        <f t="shared" si="647"/>
        <v>FP</v>
      </c>
      <c r="BU413" s="1" t="str">
        <f t="shared" si="648"/>
        <v>TN</v>
      </c>
      <c r="BV413" s="1" t="str">
        <f t="shared" si="649"/>
        <v>NO</v>
      </c>
      <c r="BW413" s="1" t="str">
        <f t="shared" si="650"/>
        <v>NO</v>
      </c>
      <c r="BX413" s="1" t="str">
        <f t="shared" si="651"/>
        <v>NO</v>
      </c>
      <c r="BY413" s="244" t="str">
        <f t="shared" si="652"/>
        <v>YES</v>
      </c>
      <c r="BZ413" s="244" t="str">
        <f t="shared" si="653"/>
        <v>NO</v>
      </c>
      <c r="CA413" s="244" t="str">
        <f t="shared" si="654"/>
        <v>NO</v>
      </c>
      <c r="CB413" s="244" t="str">
        <f t="shared" si="655"/>
        <v>NO</v>
      </c>
      <c r="CC413" s="244" t="str">
        <f t="shared" si="656"/>
        <v>NO</v>
      </c>
      <c r="CD413" s="244" t="str">
        <f t="shared" si="628"/>
        <v>YES</v>
      </c>
      <c r="CE413" s="1" t="str">
        <f t="shared" si="629"/>
        <v>NO</v>
      </c>
      <c r="CF413" s="1" t="str">
        <f t="shared" si="630"/>
        <v>NO</v>
      </c>
      <c r="CG413" s="1" t="str">
        <f t="shared" si="631"/>
        <v>NO</v>
      </c>
      <c r="CH413" s="1" t="str">
        <f t="shared" si="632"/>
        <v>YES</v>
      </c>
      <c r="CI413" s="244" t="str">
        <f t="shared" si="657"/>
        <v>NO</v>
      </c>
      <c r="CJ413" s="244" t="str">
        <f t="shared" si="658"/>
        <v>NO</v>
      </c>
      <c r="CK413" s="244" t="str">
        <f t="shared" si="659"/>
        <v>NO</v>
      </c>
      <c r="CL413" s="244" t="str">
        <f t="shared" si="660"/>
        <v>NO</v>
      </c>
      <c r="CM413" s="244" t="str">
        <f t="shared" si="661"/>
        <v>NO</v>
      </c>
      <c r="CN413" s="244" t="str">
        <f t="shared" si="662"/>
        <v>YES</v>
      </c>
      <c r="CO413" s="244" t="str">
        <f t="shared" si="663"/>
        <v>NO</v>
      </c>
      <c r="CP413" s="244" t="str">
        <f t="shared" si="664"/>
        <v>NO</v>
      </c>
      <c r="CQ413" s="244" t="str">
        <f t="shared" si="665"/>
        <v>NO</v>
      </c>
      <c r="CR413" s="244" t="str">
        <f t="shared" si="666"/>
        <v>YES</v>
      </c>
    </row>
    <row r="414" spans="1:96">
      <c r="A414" s="61">
        <v>10</v>
      </c>
      <c r="B414" s="62">
        <v>180</v>
      </c>
      <c r="C414" s="62">
        <v>3</v>
      </c>
      <c r="D414" s="62">
        <v>0.33</v>
      </c>
      <c r="E414" s="62">
        <v>6358759</v>
      </c>
      <c r="F414" s="62">
        <f>E414/1000/60</f>
        <v>105.97931666666666</v>
      </c>
      <c r="G414" s="62">
        <v>54</v>
      </c>
      <c r="H414" s="63">
        <f>G414/B414*100</f>
        <v>30</v>
      </c>
      <c r="I414" s="60" t="s">
        <v>12</v>
      </c>
      <c r="J414" s="69">
        <v>0.33054778482472702</v>
      </c>
      <c r="K414" s="69">
        <v>0.22075522001633599</v>
      </c>
      <c r="L414" s="69">
        <v>0.44869699515893602</v>
      </c>
      <c r="M414" s="69">
        <v>0.85594767224537704</v>
      </c>
      <c r="N414" s="69">
        <v>1.43553300224865E-2</v>
      </c>
      <c r="O414" s="69">
        <v>0.129696997732136</v>
      </c>
      <c r="P414" s="69">
        <v>0.50979773717919696</v>
      </c>
      <c r="Q414" s="69">
        <v>0.38956728383539901</v>
      </c>
      <c r="R414" s="69">
        <v>0.100634978985402</v>
      </c>
      <c r="S414" s="69">
        <v>0.92985316560798204</v>
      </c>
      <c r="T414" s="69">
        <v>2.1008514138871899E-2</v>
      </c>
      <c r="U414" s="69">
        <v>4.9138320253145601E-2</v>
      </c>
      <c r="V414" s="69">
        <v>0.86293634884600501</v>
      </c>
      <c r="W414" s="69">
        <v>0.10553083590279499</v>
      </c>
      <c r="X414" s="69">
        <v>3.1532815251199497E-2</v>
      </c>
      <c r="Y414" s="69">
        <v>0.34013408347602903</v>
      </c>
      <c r="Z414" s="69">
        <v>0.458449734053334</v>
      </c>
      <c r="AA414" s="69">
        <v>0.201416182470636</v>
      </c>
      <c r="AB414" s="69">
        <v>3.0531987404356802E-2</v>
      </c>
      <c r="AC414" s="69">
        <v>0.66371175238568603</v>
      </c>
      <c r="AD414" s="69">
        <v>0.305756260209956</v>
      </c>
      <c r="AE414" s="69">
        <v>0.136151160893101</v>
      </c>
      <c r="AF414" s="69">
        <v>5.75389626174981E-2</v>
      </c>
      <c r="AG414" s="309">
        <v>0.8063098764894</v>
      </c>
      <c r="AH414" s="215">
        <v>1.982</v>
      </c>
      <c r="AI414" s="208">
        <v>3.57</v>
      </c>
      <c r="AJ414" s="209">
        <v>7.4669999999999996</v>
      </c>
      <c r="AK414" s="210">
        <v>2.5920000000000001</v>
      </c>
      <c r="AL414" s="210">
        <v>4.306</v>
      </c>
      <c r="AM414" s="210">
        <v>7.9139999999999997</v>
      </c>
      <c r="AN414" s="203">
        <v>2.5196000000000001</v>
      </c>
      <c r="AO414" s="203">
        <v>3.9781</v>
      </c>
      <c r="AP414" s="203">
        <v>7.1336000000000004</v>
      </c>
      <c r="AQ414" s="203"/>
      <c r="AR414" s="203">
        <f>$AN$33*0.81818182</f>
        <v>2.0614909136719999</v>
      </c>
      <c r="AS414" s="203">
        <f>$AN$33</f>
        <v>2.5196000000000001</v>
      </c>
      <c r="AT414" s="203">
        <f>$AN$33*1.22222222</f>
        <v>3.0795111055119997</v>
      </c>
      <c r="AU414" s="203">
        <f>$AO$33*0.81818182</f>
        <v>3.2548090981419997</v>
      </c>
      <c r="AV414" s="203">
        <f>$AO$33</f>
        <v>3.9781</v>
      </c>
      <c r="AW414" s="203">
        <f>$AO$33*1.22222222</f>
        <v>4.8621222133819995</v>
      </c>
      <c r="AX414" s="203">
        <f>$AP$33*0.81818182</f>
        <v>5.8365818311520004</v>
      </c>
      <c r="AY414" s="203">
        <f>$AP$33</f>
        <v>7.1336000000000004</v>
      </c>
      <c r="AZ414" s="203">
        <f>$AP$33*1.22222222</f>
        <v>8.7188444285919999</v>
      </c>
      <c r="BB414" s="1" t="str">
        <f t="shared" si="633"/>
        <v>A</v>
      </c>
      <c r="BC414" s="1" t="str">
        <f t="shared" si="634"/>
        <v>NP</v>
      </c>
      <c r="BD414" s="1" t="str">
        <f t="shared" si="635"/>
        <v>NA</v>
      </c>
      <c r="BE414" s="1" t="str">
        <f t="shared" si="636"/>
        <v>NO</v>
      </c>
      <c r="BF414" s="1" t="str">
        <f t="shared" si="637"/>
        <v>NO</v>
      </c>
      <c r="BG414" s="1" t="str">
        <f t="shared" si="638"/>
        <v>YES</v>
      </c>
      <c r="BH414" s="1" t="str">
        <f t="shared" si="618"/>
        <v>YES</v>
      </c>
      <c r="BJ414" s="12">
        <v>18</v>
      </c>
      <c r="BK414" s="1" t="str">
        <f t="shared" si="639"/>
        <v>NA</v>
      </c>
      <c r="BL414" s="1" t="str">
        <f t="shared" si="640"/>
        <v>NA</v>
      </c>
      <c r="BM414" s="1" t="str">
        <f t="shared" si="641"/>
        <v>NA</v>
      </c>
      <c r="BN414" s="1" t="str">
        <f t="shared" si="642"/>
        <v>NO</v>
      </c>
      <c r="BO414" s="1" t="str">
        <f t="shared" si="643"/>
        <v>NO</v>
      </c>
      <c r="BP414" s="1" t="str">
        <f t="shared" si="644"/>
        <v>NO</v>
      </c>
      <c r="BQ414" s="1" t="str">
        <f t="shared" si="645"/>
        <v>YES</v>
      </c>
      <c r="BS414" s="1" t="str">
        <f t="shared" si="646"/>
        <v>FP</v>
      </c>
      <c r="BT414" s="1" t="str">
        <f t="shared" si="647"/>
        <v>FP</v>
      </c>
      <c r="BU414" s="1" t="str">
        <f t="shared" si="648"/>
        <v>TN</v>
      </c>
      <c r="BV414" s="1" t="str">
        <f t="shared" si="649"/>
        <v>NO</v>
      </c>
      <c r="BW414" s="1" t="str">
        <f t="shared" si="650"/>
        <v>NO</v>
      </c>
      <c r="BX414" s="1" t="str">
        <f t="shared" si="651"/>
        <v>NO</v>
      </c>
      <c r="BY414" s="244" t="str">
        <f t="shared" si="652"/>
        <v>YES</v>
      </c>
      <c r="BZ414" s="244" t="str">
        <f t="shared" si="653"/>
        <v>NO</v>
      </c>
      <c r="CA414" s="244" t="str">
        <f t="shared" si="654"/>
        <v>NO</v>
      </c>
      <c r="CB414" s="244" t="str">
        <f t="shared" si="655"/>
        <v>NO</v>
      </c>
      <c r="CC414" s="244" t="str">
        <f t="shared" si="656"/>
        <v>NO</v>
      </c>
      <c r="CD414" s="244" t="str">
        <f t="shared" si="628"/>
        <v>YES</v>
      </c>
      <c r="CE414" s="1" t="str">
        <f t="shared" si="629"/>
        <v>NO</v>
      </c>
      <c r="CF414" s="1" t="str">
        <f t="shared" si="630"/>
        <v>NO</v>
      </c>
      <c r="CG414" s="1" t="str">
        <f t="shared" si="631"/>
        <v>NO</v>
      </c>
      <c r="CH414" s="1" t="str">
        <f t="shared" si="632"/>
        <v>YES</v>
      </c>
      <c r="CI414" s="244" t="str">
        <f t="shared" si="657"/>
        <v>NO</v>
      </c>
      <c r="CJ414" s="244" t="str">
        <f t="shared" si="658"/>
        <v>NO</v>
      </c>
      <c r="CK414" s="244" t="str">
        <f t="shared" si="659"/>
        <v>NO</v>
      </c>
      <c r="CL414" s="244" t="str">
        <f t="shared" si="660"/>
        <v>NO</v>
      </c>
      <c r="CM414" s="244" t="str">
        <f t="shared" si="661"/>
        <v>NO</v>
      </c>
      <c r="CN414" s="244" t="str">
        <f t="shared" si="662"/>
        <v>YES</v>
      </c>
      <c r="CO414" s="244" t="str">
        <f t="shared" si="663"/>
        <v>NO</v>
      </c>
      <c r="CP414" s="244" t="str">
        <f t="shared" si="664"/>
        <v>NO</v>
      </c>
      <c r="CQ414" s="244" t="str">
        <f t="shared" si="665"/>
        <v>NO</v>
      </c>
      <c r="CR414" s="244" t="str">
        <f t="shared" si="666"/>
        <v>YES</v>
      </c>
    </row>
    <row r="415" spans="1:96">
      <c r="A415" s="64"/>
      <c r="B415" s="15"/>
      <c r="C415" s="15"/>
      <c r="D415" s="15"/>
      <c r="E415" s="15"/>
      <c r="F415" s="15"/>
      <c r="G415" s="15"/>
      <c r="H415" s="65"/>
      <c r="I415" s="52" t="s">
        <v>132</v>
      </c>
      <c r="J415" s="6">
        <v>0.83229570435798095</v>
      </c>
      <c r="K415" s="6">
        <v>7.6592898769222803E-2</v>
      </c>
      <c r="L415" s="6">
        <v>9.1111396872796097E-2</v>
      </c>
      <c r="M415" s="6">
        <v>0.11296521526084</v>
      </c>
      <c r="N415" s="6">
        <v>0.241987288673808</v>
      </c>
      <c r="O415" s="6">
        <v>0.64504749606535094</v>
      </c>
      <c r="P415" s="6">
        <v>0.56467211511263404</v>
      </c>
      <c r="Q415" s="6">
        <v>0.395119750121392</v>
      </c>
      <c r="R415" s="6">
        <v>4.0208134765972903E-2</v>
      </c>
      <c r="S415" s="6">
        <v>0.69307464266008201</v>
      </c>
      <c r="T415" s="6">
        <v>0.169037346273822</v>
      </c>
      <c r="U415" s="6">
        <v>0.137888011066094</v>
      </c>
      <c r="V415" s="6">
        <v>7.5864014235023702E-2</v>
      </c>
      <c r="W415" s="6">
        <v>0.90053896783144705</v>
      </c>
      <c r="X415" s="6">
        <v>2.3597017933528999E-2</v>
      </c>
      <c r="Y415" s="6">
        <v>0.39960379923767703</v>
      </c>
      <c r="Z415" s="6">
        <v>0.43229668850274999</v>
      </c>
      <c r="AA415" s="6">
        <v>0.16809951225957101</v>
      </c>
      <c r="AB415" s="6">
        <v>0.55523214962381795</v>
      </c>
      <c r="AC415" s="6">
        <v>0.27781478643177598</v>
      </c>
      <c r="AD415" s="6">
        <v>0.16695306394440501</v>
      </c>
      <c r="AE415" s="6">
        <v>0.442244626987853</v>
      </c>
      <c r="AF415" s="6">
        <v>0.54195611550297296</v>
      </c>
      <c r="AG415" s="310">
        <v>1.57992575091731E-2</v>
      </c>
      <c r="AH415" s="216">
        <v>2.5019999999999998</v>
      </c>
      <c r="AI415" s="211">
        <v>3.7109999999999999</v>
      </c>
      <c r="AJ415" s="212">
        <v>6.351</v>
      </c>
      <c r="AK415" s="210">
        <v>2.1629999999999998</v>
      </c>
      <c r="AL415" s="210">
        <v>4.4269999999999996</v>
      </c>
      <c r="AM415" s="210">
        <v>6.9829999999999997</v>
      </c>
      <c r="AN415" s="203"/>
      <c r="AO415" s="203"/>
      <c r="AP415" s="203"/>
      <c r="AQ415" s="203"/>
      <c r="AR415" s="203">
        <f t="shared" ref="AR415:AR423" si="685">$AN$33*0.81818182</f>
        <v>2.0614909136719999</v>
      </c>
      <c r="AS415" s="203">
        <f t="shared" ref="AS415:AS423" si="686">$AN$33</f>
        <v>2.5196000000000001</v>
      </c>
      <c r="AT415" s="203">
        <f t="shared" ref="AT415:AT423" si="687">$AN$33*1.22222222</f>
        <v>3.0795111055119997</v>
      </c>
      <c r="AU415" s="203">
        <f t="shared" ref="AU415:AU423" si="688">$AO$33*0.81818182</f>
        <v>3.2548090981419997</v>
      </c>
      <c r="AV415" s="203">
        <f t="shared" ref="AV415:AV423" si="689">$AO$33</f>
        <v>3.9781</v>
      </c>
      <c r="AW415" s="203">
        <f t="shared" ref="AW415:AW423" si="690">$AO$33*1.22222222</f>
        <v>4.8621222133819995</v>
      </c>
      <c r="AX415" s="203">
        <f t="shared" ref="AX415:AX423" si="691">$AP$33*0.81818182</f>
        <v>5.8365818311520004</v>
      </c>
      <c r="AY415" s="203">
        <f t="shared" ref="AY415:AY423" si="692">$AP$33</f>
        <v>7.1336000000000004</v>
      </c>
      <c r="AZ415" s="203">
        <f t="shared" ref="AZ415:AZ423" si="693">$AP$33*1.22222222</f>
        <v>8.7188444285919999</v>
      </c>
      <c r="BB415" s="1" t="str">
        <f t="shared" si="633"/>
        <v>NP</v>
      </c>
      <c r="BC415" s="1" t="str">
        <f t="shared" si="634"/>
        <v>NP</v>
      </c>
      <c r="BD415" s="1" t="str">
        <f t="shared" si="635"/>
        <v>NP</v>
      </c>
      <c r="BE415" s="1" t="str">
        <f t="shared" si="636"/>
        <v>NO</v>
      </c>
      <c r="BF415" s="1" t="str">
        <f t="shared" si="637"/>
        <v>NO</v>
      </c>
      <c r="BG415" s="1" t="str">
        <f t="shared" si="638"/>
        <v>NO</v>
      </c>
      <c r="BH415" s="1" t="str">
        <f t="shared" si="618"/>
        <v>YES</v>
      </c>
      <c r="BJ415" s="12">
        <v>66</v>
      </c>
      <c r="BK415" s="1" t="str">
        <f t="shared" si="639"/>
        <v>NP</v>
      </c>
      <c r="BL415" s="1" t="str">
        <f t="shared" si="640"/>
        <v>NA</v>
      </c>
      <c r="BM415" s="1" t="str">
        <f t="shared" si="641"/>
        <v>NP</v>
      </c>
      <c r="BN415" s="1" t="str">
        <f t="shared" si="642"/>
        <v>NO</v>
      </c>
      <c r="BO415" s="1" t="str">
        <f t="shared" si="643"/>
        <v>NO</v>
      </c>
      <c r="BP415" s="1" t="str">
        <f t="shared" si="644"/>
        <v>NO</v>
      </c>
      <c r="BQ415" s="1" t="str">
        <f t="shared" si="645"/>
        <v>YES</v>
      </c>
      <c r="BS415" s="1" t="str">
        <f t="shared" si="646"/>
        <v>TP</v>
      </c>
      <c r="BT415" s="1" t="str">
        <f t="shared" si="647"/>
        <v>FP</v>
      </c>
      <c r="BU415" s="1" t="str">
        <f t="shared" si="648"/>
        <v>TP</v>
      </c>
      <c r="BV415" s="1" t="str">
        <f t="shared" si="649"/>
        <v>NO</v>
      </c>
      <c r="BW415" s="1" t="str">
        <f t="shared" si="650"/>
        <v>YES</v>
      </c>
      <c r="BX415" s="1" t="str">
        <f t="shared" si="651"/>
        <v>YES</v>
      </c>
      <c r="BY415" s="244" t="str">
        <f t="shared" si="652"/>
        <v>YES</v>
      </c>
      <c r="BZ415" s="244" t="str">
        <f t="shared" si="653"/>
        <v>NO</v>
      </c>
      <c r="CA415" s="244" t="str">
        <f t="shared" si="654"/>
        <v>NO</v>
      </c>
      <c r="CB415" s="244" t="str">
        <f t="shared" si="655"/>
        <v>NO</v>
      </c>
      <c r="CC415" s="244" t="str">
        <f t="shared" si="656"/>
        <v>NO</v>
      </c>
      <c r="CD415" s="244" t="str">
        <f t="shared" si="628"/>
        <v>YES</v>
      </c>
      <c r="CE415" s="1" t="str">
        <f t="shared" si="629"/>
        <v>YES</v>
      </c>
      <c r="CF415" s="1" t="str">
        <f t="shared" si="630"/>
        <v>YES</v>
      </c>
      <c r="CG415" s="1" t="str">
        <f t="shared" si="631"/>
        <v>NO</v>
      </c>
      <c r="CH415" s="1" t="str">
        <f t="shared" si="632"/>
        <v>NO</v>
      </c>
      <c r="CI415" s="244" t="str">
        <f t="shared" si="657"/>
        <v>NO</v>
      </c>
      <c r="CJ415" s="244" t="str">
        <f t="shared" si="658"/>
        <v>NO</v>
      </c>
      <c r="CK415" s="244" t="str">
        <f t="shared" si="659"/>
        <v>NO</v>
      </c>
      <c r="CL415" s="244" t="str">
        <f t="shared" si="660"/>
        <v>NO</v>
      </c>
      <c r="CM415" s="244" t="str">
        <f t="shared" si="661"/>
        <v>NO</v>
      </c>
      <c r="CN415" s="244" t="str">
        <f t="shared" si="662"/>
        <v>YES</v>
      </c>
      <c r="CO415" s="244" t="str">
        <f t="shared" si="663"/>
        <v>YES</v>
      </c>
      <c r="CP415" s="244" t="str">
        <f t="shared" si="664"/>
        <v>YES</v>
      </c>
      <c r="CQ415" s="244" t="str">
        <f t="shared" si="665"/>
        <v>NO</v>
      </c>
      <c r="CR415" s="244" t="str">
        <f t="shared" si="666"/>
        <v>NO</v>
      </c>
    </row>
    <row r="416" spans="1:96">
      <c r="A416" s="64"/>
      <c r="B416" s="15"/>
      <c r="C416" s="15"/>
      <c r="D416" s="15"/>
      <c r="E416" s="15"/>
      <c r="F416" s="15"/>
      <c r="G416" s="15"/>
      <c r="H416" s="65"/>
      <c r="I416" s="52" t="s">
        <v>14</v>
      </c>
      <c r="J416" s="6">
        <v>0.59287816896233203</v>
      </c>
      <c r="K416" s="6">
        <v>0.292131983666367</v>
      </c>
      <c r="L416" s="6">
        <v>0.1149898473713</v>
      </c>
      <c r="M416" s="6">
        <v>0.292001499999821</v>
      </c>
      <c r="N416" s="6">
        <v>0.610519835768355</v>
      </c>
      <c r="O416" s="6">
        <v>9.7478664231823303E-2</v>
      </c>
      <c r="P416" s="6">
        <v>0.56467211511263404</v>
      </c>
      <c r="Q416" s="6">
        <v>0.395119750121392</v>
      </c>
      <c r="R416" s="6">
        <v>4.0208134765972903E-2</v>
      </c>
      <c r="S416" s="6">
        <v>0.69307464266008201</v>
      </c>
      <c r="T416" s="6">
        <v>0.169037346273822</v>
      </c>
      <c r="U416" s="6">
        <v>0.137888011066094</v>
      </c>
      <c r="V416" s="6">
        <v>0.74216574244775202</v>
      </c>
      <c r="W416" s="6">
        <v>0.110521213900641</v>
      </c>
      <c r="X416" s="6">
        <v>0.147313043651605</v>
      </c>
      <c r="Y416" s="6">
        <v>0.90726746009024895</v>
      </c>
      <c r="Z416" s="6">
        <v>4.1217217683240701E-2</v>
      </c>
      <c r="AA416" s="6">
        <v>5.1515322226509702E-2</v>
      </c>
      <c r="AB416" s="6">
        <v>2.6892552239119499E-2</v>
      </c>
      <c r="AC416" s="6">
        <v>0.91705952153798898</v>
      </c>
      <c r="AD416" s="6">
        <v>5.6047926222890697E-2</v>
      </c>
      <c r="AE416" s="6">
        <v>0.442244626987853</v>
      </c>
      <c r="AF416" s="6">
        <v>0.54195611550297296</v>
      </c>
      <c r="AG416" s="310">
        <v>1.57992575091731E-2</v>
      </c>
      <c r="AH416" s="216">
        <v>2.6349999999999998</v>
      </c>
      <c r="AI416" s="211">
        <v>3.4079999999999999</v>
      </c>
      <c r="AJ416" s="212">
        <v>6.827</v>
      </c>
      <c r="AK416" s="210">
        <v>2.3279999999999998</v>
      </c>
      <c r="AL416" s="210">
        <v>3.806</v>
      </c>
      <c r="AM416" s="210">
        <v>7.2190000000000003</v>
      </c>
      <c r="AN416" s="203"/>
      <c r="AO416" s="203"/>
      <c r="AP416" s="203"/>
      <c r="AQ416" s="203"/>
      <c r="AR416" s="203">
        <f t="shared" si="685"/>
        <v>2.0614909136719999</v>
      </c>
      <c r="AS416" s="203">
        <f t="shared" si="686"/>
        <v>2.5196000000000001</v>
      </c>
      <c r="AT416" s="203">
        <f t="shared" si="687"/>
        <v>3.0795111055119997</v>
      </c>
      <c r="AU416" s="203">
        <f t="shared" si="688"/>
        <v>3.2548090981419997</v>
      </c>
      <c r="AV416" s="203">
        <f t="shared" si="689"/>
        <v>3.9781</v>
      </c>
      <c r="AW416" s="203">
        <f t="shared" si="690"/>
        <v>4.8621222133819995</v>
      </c>
      <c r="AX416" s="203">
        <f t="shared" si="691"/>
        <v>5.8365818311520004</v>
      </c>
      <c r="AY416" s="203">
        <f t="shared" si="692"/>
        <v>7.1336000000000004</v>
      </c>
      <c r="AZ416" s="203">
        <f t="shared" si="693"/>
        <v>8.7188444285919999</v>
      </c>
      <c r="BB416" s="1" t="str">
        <f t="shared" si="633"/>
        <v>NA</v>
      </c>
      <c r="BC416" s="1" t="str">
        <f t="shared" si="634"/>
        <v>NP</v>
      </c>
      <c r="BD416" s="1" t="str">
        <f t="shared" si="635"/>
        <v>NP</v>
      </c>
      <c r="BE416" s="1" t="str">
        <f t="shared" si="636"/>
        <v>NO</v>
      </c>
      <c r="BF416" s="1" t="str">
        <f t="shared" si="637"/>
        <v>NO</v>
      </c>
      <c r="BG416" s="1" t="str">
        <f t="shared" si="638"/>
        <v>NO</v>
      </c>
      <c r="BH416" s="1" t="str">
        <f t="shared" si="618"/>
        <v>YES</v>
      </c>
      <c r="BJ416" s="12">
        <v>34</v>
      </c>
      <c r="BK416" s="1" t="str">
        <f t="shared" si="639"/>
        <v>NP</v>
      </c>
      <c r="BL416" s="1" t="str">
        <f t="shared" si="640"/>
        <v>NP</v>
      </c>
      <c r="BM416" s="1" t="str">
        <f t="shared" si="641"/>
        <v>NA</v>
      </c>
      <c r="BN416" s="1" t="str">
        <f t="shared" si="642"/>
        <v>NO</v>
      </c>
      <c r="BO416" s="1" t="str">
        <f t="shared" si="643"/>
        <v>NO</v>
      </c>
      <c r="BP416" s="1" t="str">
        <f t="shared" si="644"/>
        <v>NO</v>
      </c>
      <c r="BQ416" s="1" t="str">
        <f t="shared" si="645"/>
        <v>YES</v>
      </c>
      <c r="BS416" s="1" t="str">
        <f t="shared" si="646"/>
        <v>FN</v>
      </c>
      <c r="BT416" s="1" t="str">
        <f t="shared" si="647"/>
        <v>TP</v>
      </c>
      <c r="BU416" s="1" t="str">
        <f t="shared" si="648"/>
        <v>FP</v>
      </c>
      <c r="BV416" s="1" t="str">
        <f t="shared" si="649"/>
        <v>NO</v>
      </c>
      <c r="BW416" s="1" t="str">
        <f t="shared" si="650"/>
        <v>NO</v>
      </c>
      <c r="BX416" s="1" t="str">
        <f t="shared" si="651"/>
        <v>YES</v>
      </c>
      <c r="BY416" s="244" t="str">
        <f t="shared" si="652"/>
        <v>YES</v>
      </c>
      <c r="BZ416" s="244" t="str">
        <f t="shared" si="653"/>
        <v>NO</v>
      </c>
      <c r="CA416" s="244" t="str">
        <f t="shared" si="654"/>
        <v>NO</v>
      </c>
      <c r="CB416" s="244" t="str">
        <f t="shared" si="655"/>
        <v>NO</v>
      </c>
      <c r="CC416" s="244" t="str">
        <f t="shared" si="656"/>
        <v>NO</v>
      </c>
      <c r="CD416" s="244" t="str">
        <f t="shared" si="628"/>
        <v>YES</v>
      </c>
      <c r="CE416" s="1" t="str">
        <f t="shared" si="629"/>
        <v>NO</v>
      </c>
      <c r="CF416" s="1" t="str">
        <f t="shared" si="630"/>
        <v>NO</v>
      </c>
      <c r="CG416" s="1" t="str">
        <f t="shared" si="631"/>
        <v>NO</v>
      </c>
      <c r="CH416" s="1" t="str">
        <f t="shared" si="632"/>
        <v>YES</v>
      </c>
      <c r="CI416" s="244" t="str">
        <f t="shared" si="657"/>
        <v>YES</v>
      </c>
      <c r="CJ416" s="244" t="str">
        <f t="shared" si="658"/>
        <v>NO</v>
      </c>
      <c r="CK416" s="244" t="str">
        <f t="shared" si="659"/>
        <v>NO</v>
      </c>
      <c r="CL416" s="244" t="str">
        <f t="shared" si="660"/>
        <v>NO</v>
      </c>
      <c r="CM416" s="244" t="str">
        <f t="shared" si="661"/>
        <v>YES</v>
      </c>
      <c r="CN416" s="244" t="str">
        <f t="shared" si="662"/>
        <v>YES</v>
      </c>
      <c r="CO416" s="244" t="str">
        <f t="shared" si="663"/>
        <v>NO</v>
      </c>
      <c r="CP416" s="244" t="str">
        <f t="shared" si="664"/>
        <v>NO</v>
      </c>
      <c r="CQ416" s="244" t="str">
        <f t="shared" si="665"/>
        <v>NO</v>
      </c>
      <c r="CR416" s="244" t="str">
        <f t="shared" si="666"/>
        <v>YES</v>
      </c>
    </row>
    <row r="417" spans="1:96">
      <c r="A417" s="64"/>
      <c r="B417" s="15"/>
      <c r="C417" s="15"/>
      <c r="D417" s="15"/>
      <c r="E417" s="15"/>
      <c r="F417" s="15"/>
      <c r="G417" s="15"/>
      <c r="H417" s="65"/>
      <c r="I417" s="52" t="s">
        <v>117</v>
      </c>
      <c r="J417" s="6">
        <v>0.83229570435798095</v>
      </c>
      <c r="K417" s="6">
        <v>7.6592898769222803E-2</v>
      </c>
      <c r="L417" s="6">
        <v>9.1111396872796097E-2</v>
      </c>
      <c r="M417" s="6">
        <v>0.11296521526084</v>
      </c>
      <c r="N417" s="6">
        <v>0.241987288673808</v>
      </c>
      <c r="O417" s="6">
        <v>0.64504749606535094</v>
      </c>
      <c r="P417" s="6">
        <v>0.56467211511263404</v>
      </c>
      <c r="Q417" s="6">
        <v>0.395119750121392</v>
      </c>
      <c r="R417" s="6">
        <v>4.0208134765972903E-2</v>
      </c>
      <c r="S417" s="6">
        <v>0.92985316560798204</v>
      </c>
      <c r="T417" s="6">
        <v>2.1008514138871899E-2</v>
      </c>
      <c r="U417" s="6">
        <v>4.9138320253145601E-2</v>
      </c>
      <c r="V417" s="6">
        <v>0.86293634884600501</v>
      </c>
      <c r="W417" s="6">
        <v>0.10553083590279499</v>
      </c>
      <c r="X417" s="6">
        <v>3.1532815251199497E-2</v>
      </c>
      <c r="Y417" s="6">
        <v>0.90726746009024895</v>
      </c>
      <c r="Z417" s="6">
        <v>4.1217217683240701E-2</v>
      </c>
      <c r="AA417" s="6">
        <v>5.1515322226509702E-2</v>
      </c>
      <c r="AB417" s="6">
        <v>2.6892552239119499E-2</v>
      </c>
      <c r="AC417" s="6">
        <v>0.91705952153798898</v>
      </c>
      <c r="AD417" s="6">
        <v>5.6047926222890697E-2</v>
      </c>
      <c r="AE417" s="6">
        <v>0.262101991140821</v>
      </c>
      <c r="AF417" s="6">
        <v>0.60441062827849001</v>
      </c>
      <c r="AG417" s="310">
        <v>0.13348738058068699</v>
      </c>
      <c r="AH417" s="216">
        <v>2.2120000000000002</v>
      </c>
      <c r="AI417" s="211">
        <v>3.0870000000000002</v>
      </c>
      <c r="AJ417" s="212">
        <v>7.1459999999999999</v>
      </c>
      <c r="AK417" s="210">
        <v>2.1970000000000001</v>
      </c>
      <c r="AL417" s="210">
        <v>3.6150000000000002</v>
      </c>
      <c r="AM417" s="210">
        <v>7.5279999999999996</v>
      </c>
      <c r="AN417" s="203"/>
      <c r="AO417" s="203"/>
      <c r="AP417" s="203"/>
      <c r="AQ417" s="203"/>
      <c r="AR417" s="203">
        <f t="shared" si="685"/>
        <v>2.0614909136719999</v>
      </c>
      <c r="AS417" s="203">
        <f t="shared" si="686"/>
        <v>2.5196000000000001</v>
      </c>
      <c r="AT417" s="203">
        <f t="shared" si="687"/>
        <v>3.0795111055119997</v>
      </c>
      <c r="AU417" s="203">
        <f t="shared" si="688"/>
        <v>3.2548090981419997</v>
      </c>
      <c r="AV417" s="203">
        <f t="shared" si="689"/>
        <v>3.9781</v>
      </c>
      <c r="AW417" s="203">
        <f t="shared" si="690"/>
        <v>4.8621222133819995</v>
      </c>
      <c r="AX417" s="203">
        <f t="shared" si="691"/>
        <v>5.8365818311520004</v>
      </c>
      <c r="AY417" s="203">
        <f t="shared" si="692"/>
        <v>7.1336000000000004</v>
      </c>
      <c r="AZ417" s="203">
        <f t="shared" si="693"/>
        <v>8.7188444285919999</v>
      </c>
      <c r="BB417" s="1" t="str">
        <f t="shared" si="633"/>
        <v>NP</v>
      </c>
      <c r="BC417" s="1" t="str">
        <f t="shared" si="634"/>
        <v>A</v>
      </c>
      <c r="BD417" s="1" t="str">
        <f t="shared" si="635"/>
        <v>NA</v>
      </c>
      <c r="BE417" s="1" t="str">
        <f t="shared" si="636"/>
        <v>NO</v>
      </c>
      <c r="BF417" s="1" t="str">
        <f t="shared" si="637"/>
        <v>NO</v>
      </c>
      <c r="BG417" s="1" t="str">
        <f t="shared" si="638"/>
        <v>YES</v>
      </c>
      <c r="BH417" s="1" t="str">
        <f t="shared" si="618"/>
        <v>YES</v>
      </c>
      <c r="BJ417" s="12">
        <v>13</v>
      </c>
      <c r="BK417" s="1" t="str">
        <f t="shared" si="639"/>
        <v>NP</v>
      </c>
      <c r="BL417" s="1" t="str">
        <f t="shared" si="640"/>
        <v>NP</v>
      </c>
      <c r="BM417" s="1" t="str">
        <f t="shared" si="641"/>
        <v>NA</v>
      </c>
      <c r="BN417" s="1" t="str">
        <f t="shared" si="642"/>
        <v>NO</v>
      </c>
      <c r="BO417" s="1" t="str">
        <f t="shared" si="643"/>
        <v>NO</v>
      </c>
      <c r="BP417" s="1" t="str">
        <f t="shared" si="644"/>
        <v>NO</v>
      </c>
      <c r="BQ417" s="1" t="str">
        <f t="shared" si="645"/>
        <v>YES</v>
      </c>
      <c r="BS417" s="1" t="str">
        <f t="shared" si="646"/>
        <v>TP</v>
      </c>
      <c r="BT417" s="1" t="str">
        <f t="shared" si="647"/>
        <v>TP</v>
      </c>
      <c r="BU417" s="1" t="str">
        <f t="shared" si="648"/>
        <v>TN</v>
      </c>
      <c r="BV417" s="1" t="str">
        <f t="shared" si="649"/>
        <v>NO</v>
      </c>
      <c r="BW417" s="1" t="str">
        <f t="shared" si="650"/>
        <v>YES</v>
      </c>
      <c r="BX417" s="1" t="str">
        <f t="shared" si="651"/>
        <v>YES</v>
      </c>
      <c r="BY417" s="244" t="str">
        <f t="shared" si="652"/>
        <v>YES</v>
      </c>
      <c r="BZ417" s="244" t="str">
        <f t="shared" si="653"/>
        <v>NO</v>
      </c>
      <c r="CA417" s="244" t="str">
        <f t="shared" si="654"/>
        <v>NO</v>
      </c>
      <c r="CB417" s="244" t="str">
        <f t="shared" si="655"/>
        <v>NO</v>
      </c>
      <c r="CC417" s="244" t="str">
        <f t="shared" si="656"/>
        <v>NO</v>
      </c>
      <c r="CD417" s="244" t="str">
        <f t="shared" si="628"/>
        <v>NO</v>
      </c>
      <c r="CE417" s="1" t="str">
        <f t="shared" si="629"/>
        <v>NO</v>
      </c>
      <c r="CF417" s="1" t="str">
        <f t="shared" si="630"/>
        <v>NO</v>
      </c>
      <c r="CG417" s="1" t="str">
        <f t="shared" si="631"/>
        <v>NO</v>
      </c>
      <c r="CH417" s="1" t="str">
        <f t="shared" si="632"/>
        <v>NO</v>
      </c>
      <c r="CI417" s="244" t="str">
        <f t="shared" si="657"/>
        <v>NO</v>
      </c>
      <c r="CJ417" s="244" t="str">
        <f t="shared" si="658"/>
        <v>NO</v>
      </c>
      <c r="CK417" s="244" t="str">
        <f t="shared" si="659"/>
        <v>NO</v>
      </c>
      <c r="CL417" s="244" t="str">
        <f t="shared" si="660"/>
        <v>NO</v>
      </c>
      <c r="CM417" s="244" t="str">
        <f t="shared" si="661"/>
        <v>NO</v>
      </c>
      <c r="CN417" s="244" t="str">
        <f t="shared" si="662"/>
        <v>NO</v>
      </c>
      <c r="CO417" s="244" t="str">
        <f t="shared" si="663"/>
        <v>NO</v>
      </c>
      <c r="CP417" s="244" t="str">
        <f t="shared" si="664"/>
        <v>NO</v>
      </c>
      <c r="CQ417" s="244" t="str">
        <f t="shared" si="665"/>
        <v>NO</v>
      </c>
      <c r="CR417" s="244" t="str">
        <f t="shared" si="666"/>
        <v>NO</v>
      </c>
    </row>
    <row r="418" spans="1:96">
      <c r="A418" s="64"/>
      <c r="B418" s="15"/>
      <c r="C418" s="15"/>
      <c r="D418" s="15"/>
      <c r="E418" s="15"/>
      <c r="F418" s="15"/>
      <c r="G418" s="15"/>
      <c r="H418" s="65"/>
      <c r="I418" s="52" t="s">
        <v>118</v>
      </c>
      <c r="J418" s="6">
        <v>0.83229570435798095</v>
      </c>
      <c r="K418" s="6">
        <v>7.6592898769222803E-2</v>
      </c>
      <c r="L418" s="6">
        <v>9.1111396872796097E-2</v>
      </c>
      <c r="M418" s="6">
        <v>0.11296521526084</v>
      </c>
      <c r="N418" s="6">
        <v>0.241987288673808</v>
      </c>
      <c r="O418" s="6">
        <v>0.64504749606535094</v>
      </c>
      <c r="P418" s="6">
        <v>0.56467211511263404</v>
      </c>
      <c r="Q418" s="6">
        <v>0.395119750121392</v>
      </c>
      <c r="R418" s="6">
        <v>4.0208134765972903E-2</v>
      </c>
      <c r="S418" s="6">
        <v>0.92985316560798204</v>
      </c>
      <c r="T418" s="6">
        <v>2.1008514138871899E-2</v>
      </c>
      <c r="U418" s="6">
        <v>4.9138320253145601E-2</v>
      </c>
      <c r="V418" s="6">
        <v>0.86293634884600501</v>
      </c>
      <c r="W418" s="6">
        <v>0.10553083590279499</v>
      </c>
      <c r="X418" s="6">
        <v>3.1532815251199497E-2</v>
      </c>
      <c r="Y418" s="6">
        <v>0.90726746009024895</v>
      </c>
      <c r="Z418" s="6">
        <v>4.1217217683240701E-2</v>
      </c>
      <c r="AA418" s="6">
        <v>5.1515322226509702E-2</v>
      </c>
      <c r="AB418" s="6">
        <v>2.6892552239119499E-2</v>
      </c>
      <c r="AC418" s="6">
        <v>0.91705952153798898</v>
      </c>
      <c r="AD418" s="6">
        <v>5.6047926222890697E-2</v>
      </c>
      <c r="AE418" s="6">
        <v>0.262101991140821</v>
      </c>
      <c r="AF418" s="6">
        <v>0.60441062827849001</v>
      </c>
      <c r="AG418" s="310">
        <v>0.13348738058068699</v>
      </c>
      <c r="AH418" s="216">
        <v>2.0659999999999998</v>
      </c>
      <c r="AI418" s="211">
        <v>3.4929999999999999</v>
      </c>
      <c r="AJ418" s="212">
        <v>7.5720000000000001</v>
      </c>
      <c r="AK418" s="210">
        <v>2.1850000000000001</v>
      </c>
      <c r="AL418" s="210">
        <v>3.55</v>
      </c>
      <c r="AM418" s="210">
        <v>7.6719999999999997</v>
      </c>
      <c r="AN418" s="203"/>
      <c r="AO418" s="203"/>
      <c r="AP418" s="203"/>
      <c r="AQ418" s="203"/>
      <c r="AR418" s="203">
        <f t="shared" si="685"/>
        <v>2.0614909136719999</v>
      </c>
      <c r="AS418" s="203">
        <f t="shared" si="686"/>
        <v>2.5196000000000001</v>
      </c>
      <c r="AT418" s="203">
        <f t="shared" si="687"/>
        <v>3.0795111055119997</v>
      </c>
      <c r="AU418" s="203">
        <f t="shared" si="688"/>
        <v>3.2548090981419997</v>
      </c>
      <c r="AV418" s="203">
        <f t="shared" si="689"/>
        <v>3.9781</v>
      </c>
      <c r="AW418" s="203">
        <f t="shared" si="690"/>
        <v>4.8621222133819995</v>
      </c>
      <c r="AX418" s="203">
        <f t="shared" si="691"/>
        <v>5.8365818311520004</v>
      </c>
      <c r="AY418" s="203">
        <f t="shared" si="692"/>
        <v>7.1336000000000004</v>
      </c>
      <c r="AZ418" s="203">
        <f t="shared" si="693"/>
        <v>8.7188444285919999</v>
      </c>
      <c r="BB418" s="1" t="str">
        <f t="shared" si="633"/>
        <v>NP</v>
      </c>
      <c r="BC418" s="1" t="str">
        <f t="shared" si="634"/>
        <v>NP</v>
      </c>
      <c r="BD418" s="1" t="str">
        <f t="shared" si="635"/>
        <v>NA</v>
      </c>
      <c r="BE418" s="1" t="str">
        <f t="shared" si="636"/>
        <v>NO</v>
      </c>
      <c r="BF418" s="1" t="str">
        <f t="shared" si="637"/>
        <v>NO</v>
      </c>
      <c r="BG418" s="1" t="str">
        <f t="shared" si="638"/>
        <v>NO</v>
      </c>
      <c r="BH418" s="1" t="str">
        <f t="shared" si="618"/>
        <v>YES</v>
      </c>
      <c r="BJ418" s="12">
        <v>89</v>
      </c>
      <c r="BK418" s="1" t="str">
        <f t="shared" si="639"/>
        <v>NP</v>
      </c>
      <c r="BL418" s="1" t="str">
        <f t="shared" si="640"/>
        <v>NP</v>
      </c>
      <c r="BM418" s="1" t="str">
        <f t="shared" si="641"/>
        <v>NA</v>
      </c>
      <c r="BN418" s="1" t="str">
        <f t="shared" si="642"/>
        <v>NO</v>
      </c>
      <c r="BO418" s="1" t="str">
        <f t="shared" si="643"/>
        <v>NO</v>
      </c>
      <c r="BP418" s="1" t="str">
        <f t="shared" si="644"/>
        <v>NO</v>
      </c>
      <c r="BQ418" s="1" t="str">
        <f t="shared" si="645"/>
        <v>YES</v>
      </c>
      <c r="BS418" s="1" t="str">
        <f t="shared" si="646"/>
        <v>TP</v>
      </c>
      <c r="BT418" s="1" t="str">
        <f t="shared" si="647"/>
        <v>TP</v>
      </c>
      <c r="BU418" s="1" t="str">
        <f t="shared" si="648"/>
        <v>TN</v>
      </c>
      <c r="BV418" s="1" t="str">
        <f t="shared" si="649"/>
        <v>NO</v>
      </c>
      <c r="BW418" s="1" t="str">
        <f t="shared" si="650"/>
        <v>YES</v>
      </c>
      <c r="BX418" s="1" t="str">
        <f t="shared" si="651"/>
        <v>YES</v>
      </c>
      <c r="BY418" s="244" t="str">
        <f t="shared" si="652"/>
        <v>YES</v>
      </c>
      <c r="BZ418" s="244" t="str">
        <f t="shared" si="653"/>
        <v>NO</v>
      </c>
      <c r="CA418" s="244" t="str">
        <f t="shared" si="654"/>
        <v>NO</v>
      </c>
      <c r="CB418" s="244" t="str">
        <f t="shared" si="655"/>
        <v>NO</v>
      </c>
      <c r="CC418" s="244" t="str">
        <f t="shared" si="656"/>
        <v>NO</v>
      </c>
      <c r="CD418" s="244" t="str">
        <f t="shared" si="628"/>
        <v>NO</v>
      </c>
      <c r="CE418" s="1" t="str">
        <f t="shared" si="629"/>
        <v>NO</v>
      </c>
      <c r="CF418" s="1" t="str">
        <f t="shared" si="630"/>
        <v>NO</v>
      </c>
      <c r="CG418" s="1" t="str">
        <f t="shared" si="631"/>
        <v>NO</v>
      </c>
      <c r="CH418" s="1" t="str">
        <f t="shared" si="632"/>
        <v>NO</v>
      </c>
      <c r="CI418" s="244" t="str">
        <f t="shared" si="657"/>
        <v>NO</v>
      </c>
      <c r="CJ418" s="244" t="str">
        <f t="shared" si="658"/>
        <v>NO</v>
      </c>
      <c r="CK418" s="244" t="str">
        <f t="shared" si="659"/>
        <v>NO</v>
      </c>
      <c r="CL418" s="244" t="str">
        <f t="shared" si="660"/>
        <v>NO</v>
      </c>
      <c r="CM418" s="244" t="str">
        <f t="shared" si="661"/>
        <v>NO</v>
      </c>
      <c r="CN418" s="244" t="str">
        <f t="shared" si="662"/>
        <v>NO</v>
      </c>
      <c r="CO418" s="244" t="str">
        <f t="shared" si="663"/>
        <v>NO</v>
      </c>
      <c r="CP418" s="244" t="str">
        <f t="shared" si="664"/>
        <v>NO</v>
      </c>
      <c r="CQ418" s="244" t="str">
        <f t="shared" si="665"/>
        <v>NO</v>
      </c>
      <c r="CR418" s="244" t="str">
        <f t="shared" si="666"/>
        <v>NO</v>
      </c>
    </row>
    <row r="419" spans="1:96">
      <c r="A419" s="64"/>
      <c r="B419" s="15"/>
      <c r="C419" s="15"/>
      <c r="D419" s="15"/>
      <c r="E419" s="15"/>
      <c r="F419" s="15"/>
      <c r="G419" s="15"/>
      <c r="H419" s="65"/>
      <c r="I419" s="52" t="s">
        <v>133</v>
      </c>
      <c r="J419" s="6">
        <v>0.83229570435798095</v>
      </c>
      <c r="K419" s="6">
        <v>7.6592898769222803E-2</v>
      </c>
      <c r="L419" s="6">
        <v>9.1111396872796097E-2</v>
      </c>
      <c r="M419" s="6">
        <v>0.11296521526084</v>
      </c>
      <c r="N419" s="6">
        <v>0.241987288673808</v>
      </c>
      <c r="O419" s="6">
        <v>0.64504749606535094</v>
      </c>
      <c r="P419" s="6">
        <v>0.56467211511263404</v>
      </c>
      <c r="Q419" s="6">
        <v>0.395119750121392</v>
      </c>
      <c r="R419" s="6">
        <v>4.0208134765972903E-2</v>
      </c>
      <c r="S419" s="6">
        <v>0.69307464266008201</v>
      </c>
      <c r="T419" s="6">
        <v>0.169037346273822</v>
      </c>
      <c r="U419" s="6">
        <v>0.137888011066094</v>
      </c>
      <c r="V419" s="6">
        <v>7.5864014235023702E-2</v>
      </c>
      <c r="W419" s="6">
        <v>0.90053896783144705</v>
      </c>
      <c r="X419" s="6">
        <v>2.3597017933528999E-2</v>
      </c>
      <c r="Y419" s="6">
        <v>0.39960379923767703</v>
      </c>
      <c r="Z419" s="6">
        <v>0.43229668850274999</v>
      </c>
      <c r="AA419" s="6">
        <v>0.16809951225957101</v>
      </c>
      <c r="AB419" s="6">
        <v>0.55523214962381795</v>
      </c>
      <c r="AC419" s="6">
        <v>0.27781478643177598</v>
      </c>
      <c r="AD419" s="6">
        <v>0.16695306394440501</v>
      </c>
      <c r="AE419" s="6">
        <v>0.442244626987853</v>
      </c>
      <c r="AF419" s="6">
        <v>0.54195611550297296</v>
      </c>
      <c r="AG419" s="310">
        <v>1.57992575091731E-2</v>
      </c>
      <c r="AH419" s="216">
        <v>2.14</v>
      </c>
      <c r="AI419" s="211">
        <v>4.4640000000000004</v>
      </c>
      <c r="AJ419" s="212">
        <v>6.9619999999999997</v>
      </c>
      <c r="AK419" s="210">
        <v>2.2320000000000002</v>
      </c>
      <c r="AL419" s="210">
        <v>4.3970000000000002</v>
      </c>
      <c r="AM419" s="210">
        <v>6.9340000000000002</v>
      </c>
      <c r="AN419" s="203"/>
      <c r="AO419" s="203"/>
      <c r="AP419" s="203"/>
      <c r="AQ419" s="203"/>
      <c r="AR419" s="203">
        <f t="shared" si="685"/>
        <v>2.0614909136719999</v>
      </c>
      <c r="AS419" s="203">
        <f t="shared" si="686"/>
        <v>2.5196000000000001</v>
      </c>
      <c r="AT419" s="203">
        <f t="shared" si="687"/>
        <v>3.0795111055119997</v>
      </c>
      <c r="AU419" s="203">
        <f t="shared" si="688"/>
        <v>3.2548090981419997</v>
      </c>
      <c r="AV419" s="203">
        <f t="shared" si="689"/>
        <v>3.9781</v>
      </c>
      <c r="AW419" s="203">
        <f t="shared" si="690"/>
        <v>4.8621222133819995</v>
      </c>
      <c r="AX419" s="203">
        <f t="shared" si="691"/>
        <v>5.8365818311520004</v>
      </c>
      <c r="AY419" s="203">
        <f t="shared" si="692"/>
        <v>7.1336000000000004</v>
      </c>
      <c r="AZ419" s="203">
        <f t="shared" si="693"/>
        <v>8.7188444285919999</v>
      </c>
      <c r="BB419" s="1" t="str">
        <f t="shared" si="633"/>
        <v>NP</v>
      </c>
      <c r="BC419" s="1" t="str">
        <f t="shared" si="634"/>
        <v>NA</v>
      </c>
      <c r="BD419" s="1" t="str">
        <f t="shared" si="635"/>
        <v>NP</v>
      </c>
      <c r="BE419" s="1" t="str">
        <f t="shared" si="636"/>
        <v>NO</v>
      </c>
      <c r="BF419" s="1" t="str">
        <f t="shared" si="637"/>
        <v>NO</v>
      </c>
      <c r="BG419" s="1" t="str">
        <f t="shared" si="638"/>
        <v>NO</v>
      </c>
      <c r="BH419" s="1" t="str">
        <f t="shared" si="618"/>
        <v>YES</v>
      </c>
      <c r="BJ419" s="12">
        <v>29</v>
      </c>
      <c r="BK419" s="1" t="str">
        <f t="shared" si="639"/>
        <v>NP</v>
      </c>
      <c r="BL419" s="1" t="str">
        <f t="shared" si="640"/>
        <v>NA</v>
      </c>
      <c r="BM419" s="1" t="str">
        <f t="shared" si="641"/>
        <v>NP</v>
      </c>
      <c r="BN419" s="1" t="str">
        <f t="shared" si="642"/>
        <v>NO</v>
      </c>
      <c r="BO419" s="1" t="str">
        <f t="shared" si="643"/>
        <v>NO</v>
      </c>
      <c r="BP419" s="1" t="str">
        <f t="shared" si="644"/>
        <v>NO</v>
      </c>
      <c r="BQ419" s="1" t="str">
        <f t="shared" si="645"/>
        <v>YES</v>
      </c>
      <c r="BS419" s="1" t="str">
        <f t="shared" si="646"/>
        <v>TP</v>
      </c>
      <c r="BT419" s="1" t="str">
        <f t="shared" si="647"/>
        <v>TN</v>
      </c>
      <c r="BU419" s="1" t="str">
        <f t="shared" si="648"/>
        <v>TP</v>
      </c>
      <c r="BV419" s="1" t="str">
        <f t="shared" si="649"/>
        <v>NO</v>
      </c>
      <c r="BW419" s="1" t="str">
        <f t="shared" si="650"/>
        <v>YES</v>
      </c>
      <c r="BX419" s="1" t="str">
        <f t="shared" si="651"/>
        <v>YES</v>
      </c>
      <c r="BY419" s="244" t="str">
        <f t="shared" si="652"/>
        <v>YES</v>
      </c>
      <c r="BZ419" s="244" t="str">
        <f t="shared" si="653"/>
        <v>NO</v>
      </c>
      <c r="CA419" s="244" t="str">
        <f t="shared" si="654"/>
        <v>NO</v>
      </c>
      <c r="CB419" s="244" t="str">
        <f t="shared" si="655"/>
        <v>NO</v>
      </c>
      <c r="CC419" s="244" t="str">
        <f t="shared" si="656"/>
        <v>NO</v>
      </c>
      <c r="CD419" s="244" t="str">
        <f t="shared" si="628"/>
        <v>NO</v>
      </c>
      <c r="CE419" s="1" t="str">
        <f t="shared" si="629"/>
        <v>NO</v>
      </c>
      <c r="CF419" s="1" t="str">
        <f t="shared" si="630"/>
        <v>NO</v>
      </c>
      <c r="CG419" s="1" t="str">
        <f t="shared" si="631"/>
        <v>NO</v>
      </c>
      <c r="CH419" s="1" t="str">
        <f t="shared" si="632"/>
        <v>NO</v>
      </c>
      <c r="CI419" s="244" t="str">
        <f t="shared" si="657"/>
        <v>NO</v>
      </c>
      <c r="CJ419" s="244" t="str">
        <f t="shared" si="658"/>
        <v>NO</v>
      </c>
      <c r="CK419" s="244" t="str">
        <f t="shared" si="659"/>
        <v>NO</v>
      </c>
      <c r="CL419" s="244" t="str">
        <f t="shared" si="660"/>
        <v>NO</v>
      </c>
      <c r="CM419" s="244" t="str">
        <f t="shared" si="661"/>
        <v>NO</v>
      </c>
      <c r="CN419" s="244" t="str">
        <f t="shared" si="662"/>
        <v>NO</v>
      </c>
      <c r="CO419" s="244" t="str">
        <f t="shared" si="663"/>
        <v>NO</v>
      </c>
      <c r="CP419" s="244" t="str">
        <f t="shared" si="664"/>
        <v>NO</v>
      </c>
      <c r="CQ419" s="244" t="str">
        <f t="shared" si="665"/>
        <v>NO</v>
      </c>
      <c r="CR419" s="244" t="str">
        <f t="shared" si="666"/>
        <v>NO</v>
      </c>
    </row>
    <row r="420" spans="1:96">
      <c r="A420" s="64"/>
      <c r="B420" s="15"/>
      <c r="C420" s="15"/>
      <c r="D420" s="15"/>
      <c r="E420" s="15"/>
      <c r="F420" s="15"/>
      <c r="G420" s="15"/>
      <c r="H420" s="65"/>
      <c r="I420" s="52" t="s">
        <v>18</v>
      </c>
      <c r="J420" s="6">
        <v>0.83229570435798095</v>
      </c>
      <c r="K420" s="6">
        <v>7.6592898769222803E-2</v>
      </c>
      <c r="L420" s="6">
        <v>9.1111396872796097E-2</v>
      </c>
      <c r="M420" s="6">
        <v>0.292001499999821</v>
      </c>
      <c r="N420" s="6">
        <v>0.610519835768355</v>
      </c>
      <c r="O420" s="6">
        <v>9.7478664231823303E-2</v>
      </c>
      <c r="P420" s="6">
        <v>0.56467211511263404</v>
      </c>
      <c r="Q420" s="6">
        <v>0.395119750121392</v>
      </c>
      <c r="R420" s="6">
        <v>4.0208134765972903E-2</v>
      </c>
      <c r="S420" s="6">
        <v>0.69307464266008201</v>
      </c>
      <c r="T420" s="6">
        <v>0.169037346273822</v>
      </c>
      <c r="U420" s="6">
        <v>0.137888011066094</v>
      </c>
      <c r="V420" s="6">
        <v>0.74216574244775202</v>
      </c>
      <c r="W420" s="6">
        <v>0.110521213900641</v>
      </c>
      <c r="X420" s="6">
        <v>0.147313043651605</v>
      </c>
      <c r="Y420" s="6">
        <v>0.90726746009024895</v>
      </c>
      <c r="Z420" s="6">
        <v>4.1217217683240701E-2</v>
      </c>
      <c r="AA420" s="6">
        <v>5.1515322226509702E-2</v>
      </c>
      <c r="AB420" s="6">
        <v>2.6892552239119499E-2</v>
      </c>
      <c r="AC420" s="6">
        <v>0.91705952153798898</v>
      </c>
      <c r="AD420" s="6">
        <v>5.6047926222890697E-2</v>
      </c>
      <c r="AE420" s="6">
        <v>0.262101991140821</v>
      </c>
      <c r="AF420" s="6">
        <v>0.60441062827849001</v>
      </c>
      <c r="AG420" s="310">
        <v>0.13348738058068699</v>
      </c>
      <c r="AH420" s="216">
        <v>2.4049999999999998</v>
      </c>
      <c r="AI420" s="211">
        <v>3.2480000000000002</v>
      </c>
      <c r="AJ420" s="212">
        <v>7.016</v>
      </c>
      <c r="AK420" s="210">
        <v>2.2090000000000001</v>
      </c>
      <c r="AL420" s="210">
        <v>3.4009999999999998</v>
      </c>
      <c r="AM420" s="210">
        <v>7.6609999999999996</v>
      </c>
      <c r="AN420" s="203"/>
      <c r="AO420" s="203"/>
      <c r="AP420" s="203"/>
      <c r="AQ420" s="203"/>
      <c r="AR420" s="203">
        <f t="shared" si="685"/>
        <v>2.0614909136719999</v>
      </c>
      <c r="AS420" s="203">
        <f t="shared" si="686"/>
        <v>2.5196000000000001</v>
      </c>
      <c r="AT420" s="203">
        <f t="shared" si="687"/>
        <v>3.0795111055119997</v>
      </c>
      <c r="AU420" s="203">
        <f t="shared" si="688"/>
        <v>3.2548090981419997</v>
      </c>
      <c r="AV420" s="203">
        <f t="shared" si="689"/>
        <v>3.9781</v>
      </c>
      <c r="AW420" s="203">
        <f t="shared" si="690"/>
        <v>4.8621222133819995</v>
      </c>
      <c r="AX420" s="203">
        <f t="shared" si="691"/>
        <v>5.8365818311520004</v>
      </c>
      <c r="AY420" s="203">
        <f t="shared" si="692"/>
        <v>7.1336000000000004</v>
      </c>
      <c r="AZ420" s="203">
        <f t="shared" si="693"/>
        <v>8.7188444285919999</v>
      </c>
      <c r="BB420" s="1" t="str">
        <f t="shared" si="633"/>
        <v>NP</v>
      </c>
      <c r="BC420" s="1" t="str">
        <f t="shared" si="634"/>
        <v>A</v>
      </c>
      <c r="BD420" s="1" t="str">
        <f t="shared" si="635"/>
        <v>NP</v>
      </c>
      <c r="BE420" s="1" t="str">
        <f t="shared" si="636"/>
        <v>NO</v>
      </c>
      <c r="BF420" s="1" t="str">
        <f t="shared" si="637"/>
        <v>NO</v>
      </c>
      <c r="BG420" s="1" t="str">
        <f t="shared" si="638"/>
        <v>YES</v>
      </c>
      <c r="BH420" s="1" t="str">
        <f t="shared" si="618"/>
        <v>YES</v>
      </c>
      <c r="BJ420" s="12">
        <v>8</v>
      </c>
      <c r="BK420" s="1" t="str">
        <f t="shared" si="639"/>
        <v>NP</v>
      </c>
      <c r="BL420" s="1" t="str">
        <f t="shared" si="640"/>
        <v>NP</v>
      </c>
      <c r="BM420" s="1" t="str">
        <f t="shared" si="641"/>
        <v>NA</v>
      </c>
      <c r="BN420" s="1" t="str">
        <f t="shared" si="642"/>
        <v>NO</v>
      </c>
      <c r="BO420" s="1" t="str">
        <f t="shared" si="643"/>
        <v>NO</v>
      </c>
      <c r="BP420" s="1" t="str">
        <f t="shared" si="644"/>
        <v>NO</v>
      </c>
      <c r="BQ420" s="1" t="str">
        <f t="shared" si="645"/>
        <v>YES</v>
      </c>
      <c r="BS420" s="1" t="str">
        <f t="shared" si="646"/>
        <v>TP</v>
      </c>
      <c r="BT420" s="1" t="str">
        <f t="shared" si="647"/>
        <v>TP</v>
      </c>
      <c r="BU420" s="1" t="str">
        <f t="shared" si="648"/>
        <v>FP</v>
      </c>
      <c r="BV420" s="1" t="str">
        <f t="shared" si="649"/>
        <v>NO</v>
      </c>
      <c r="BW420" s="1" t="str">
        <f t="shared" si="650"/>
        <v>YES</v>
      </c>
      <c r="BX420" s="1" t="str">
        <f t="shared" si="651"/>
        <v>YES</v>
      </c>
      <c r="BY420" s="244" t="str">
        <f t="shared" si="652"/>
        <v>YES</v>
      </c>
      <c r="BZ420" s="244" t="str">
        <f t="shared" si="653"/>
        <v>NO</v>
      </c>
      <c r="CA420" s="244" t="str">
        <f t="shared" si="654"/>
        <v>NO</v>
      </c>
      <c r="CB420" s="244" t="str">
        <f t="shared" si="655"/>
        <v>NO</v>
      </c>
      <c r="CC420" s="244" t="str">
        <f t="shared" si="656"/>
        <v>NO</v>
      </c>
      <c r="CD420" s="244" t="str">
        <f t="shared" si="628"/>
        <v>YES</v>
      </c>
      <c r="CE420" s="1" t="str">
        <f t="shared" si="629"/>
        <v>NO</v>
      </c>
      <c r="CF420" s="1" t="str">
        <f t="shared" si="630"/>
        <v>NO</v>
      </c>
      <c r="CG420" s="1" t="str">
        <f t="shared" si="631"/>
        <v>NO</v>
      </c>
      <c r="CH420" s="1" t="str">
        <f t="shared" si="632"/>
        <v>YES</v>
      </c>
      <c r="CI420" s="244" t="str">
        <f t="shared" si="657"/>
        <v>NO</v>
      </c>
      <c r="CJ420" s="244" t="str">
        <f t="shared" si="658"/>
        <v>NO</v>
      </c>
      <c r="CK420" s="244" t="str">
        <f t="shared" si="659"/>
        <v>NO</v>
      </c>
      <c r="CL420" s="244" t="str">
        <f t="shared" si="660"/>
        <v>NO</v>
      </c>
      <c r="CM420" s="244" t="str">
        <f t="shared" si="661"/>
        <v>NO</v>
      </c>
      <c r="CN420" s="244" t="str">
        <f t="shared" si="662"/>
        <v>YES</v>
      </c>
      <c r="CO420" s="244" t="str">
        <f t="shared" si="663"/>
        <v>NO</v>
      </c>
      <c r="CP420" s="244" t="str">
        <f t="shared" si="664"/>
        <v>NO</v>
      </c>
      <c r="CQ420" s="244" t="str">
        <f t="shared" si="665"/>
        <v>NO</v>
      </c>
      <c r="CR420" s="244" t="str">
        <f t="shared" si="666"/>
        <v>YES</v>
      </c>
    </row>
    <row r="421" spans="1:96">
      <c r="A421" s="64"/>
      <c r="B421" s="15"/>
      <c r="C421" s="15"/>
      <c r="D421" s="15"/>
      <c r="E421" s="15"/>
      <c r="F421" s="15"/>
      <c r="G421" s="15"/>
      <c r="H421" s="65"/>
      <c r="I421" s="52" t="s">
        <v>134</v>
      </c>
      <c r="J421" s="6">
        <v>0.83229570435798095</v>
      </c>
      <c r="K421" s="6">
        <v>7.6592898769222803E-2</v>
      </c>
      <c r="L421" s="6">
        <v>9.1111396872796097E-2</v>
      </c>
      <c r="M421" s="6">
        <v>0.11296521526084</v>
      </c>
      <c r="N421" s="6">
        <v>0.241987288673808</v>
      </c>
      <c r="O421" s="6">
        <v>0.64504749606535094</v>
      </c>
      <c r="P421" s="6">
        <v>0.56467211511263404</v>
      </c>
      <c r="Q421" s="6">
        <v>0.395119750121392</v>
      </c>
      <c r="R421" s="6">
        <v>4.0208134765972903E-2</v>
      </c>
      <c r="S421" s="6">
        <v>0.69307464266008201</v>
      </c>
      <c r="T421" s="6">
        <v>0.169037346273822</v>
      </c>
      <c r="U421" s="6">
        <v>0.137888011066094</v>
      </c>
      <c r="V421" s="6">
        <v>7.5864014235023702E-2</v>
      </c>
      <c r="W421" s="6">
        <v>0.90053896783144705</v>
      </c>
      <c r="X421" s="6">
        <v>2.3597017933528999E-2</v>
      </c>
      <c r="Y421" s="6">
        <v>0.39960379923767703</v>
      </c>
      <c r="Z421" s="6">
        <v>0.43229668850274999</v>
      </c>
      <c r="AA421" s="6">
        <v>0.16809951225957101</v>
      </c>
      <c r="AB421" s="6">
        <v>0.55523214962381795</v>
      </c>
      <c r="AC421" s="6">
        <v>0.27781478643177598</v>
      </c>
      <c r="AD421" s="6">
        <v>0.16695306394440501</v>
      </c>
      <c r="AE421" s="6">
        <v>0.442244626987853</v>
      </c>
      <c r="AF421" s="6">
        <v>0.54195611550297296</v>
      </c>
      <c r="AG421" s="310">
        <v>1.57992575091731E-2</v>
      </c>
      <c r="AH421" s="216">
        <v>2.1840000000000002</v>
      </c>
      <c r="AI421" s="211">
        <v>4.0679999999999996</v>
      </c>
      <c r="AJ421" s="212">
        <v>6.8259999999999996</v>
      </c>
      <c r="AK421" s="210">
        <v>2.2320000000000002</v>
      </c>
      <c r="AL421" s="210">
        <v>4.5369999999999999</v>
      </c>
      <c r="AM421" s="210">
        <v>6.9530000000000003</v>
      </c>
      <c r="AN421" s="203"/>
      <c r="AO421" s="203"/>
      <c r="AP421" s="203"/>
      <c r="AQ421" s="203"/>
      <c r="AR421" s="203">
        <f t="shared" si="685"/>
        <v>2.0614909136719999</v>
      </c>
      <c r="AS421" s="203">
        <f t="shared" si="686"/>
        <v>2.5196000000000001</v>
      </c>
      <c r="AT421" s="203">
        <f t="shared" si="687"/>
        <v>3.0795111055119997</v>
      </c>
      <c r="AU421" s="203">
        <f t="shared" si="688"/>
        <v>3.2548090981419997</v>
      </c>
      <c r="AV421" s="203">
        <f t="shared" si="689"/>
        <v>3.9781</v>
      </c>
      <c r="AW421" s="203">
        <f t="shared" si="690"/>
        <v>4.8621222133819995</v>
      </c>
      <c r="AX421" s="203">
        <f t="shared" si="691"/>
        <v>5.8365818311520004</v>
      </c>
      <c r="AY421" s="203">
        <f t="shared" si="692"/>
        <v>7.1336000000000004</v>
      </c>
      <c r="AZ421" s="203">
        <f t="shared" si="693"/>
        <v>8.7188444285919999</v>
      </c>
      <c r="BB421" s="1" t="str">
        <f t="shared" si="633"/>
        <v>NP</v>
      </c>
      <c r="BC421" s="1" t="str">
        <f t="shared" si="634"/>
        <v>NA</v>
      </c>
      <c r="BD421" s="1" t="str">
        <f t="shared" si="635"/>
        <v>NP</v>
      </c>
      <c r="BE421" s="1" t="str">
        <f t="shared" si="636"/>
        <v>NO</v>
      </c>
      <c r="BF421" s="1" t="str">
        <f t="shared" si="637"/>
        <v>NO</v>
      </c>
      <c r="BG421" s="1" t="str">
        <f t="shared" si="638"/>
        <v>NO</v>
      </c>
      <c r="BH421" s="1" t="str">
        <f t="shared" si="618"/>
        <v>YES</v>
      </c>
      <c r="BJ421" s="12">
        <v>52</v>
      </c>
      <c r="BK421" s="1" t="str">
        <f t="shared" si="639"/>
        <v>NP</v>
      </c>
      <c r="BL421" s="1" t="str">
        <f t="shared" si="640"/>
        <v>NA</v>
      </c>
      <c r="BM421" s="1" t="str">
        <f t="shared" si="641"/>
        <v>NP</v>
      </c>
      <c r="BN421" s="1" t="str">
        <f t="shared" si="642"/>
        <v>NO</v>
      </c>
      <c r="BO421" s="1" t="str">
        <f t="shared" si="643"/>
        <v>NO</v>
      </c>
      <c r="BP421" s="1" t="str">
        <f t="shared" si="644"/>
        <v>NO</v>
      </c>
      <c r="BQ421" s="1" t="str">
        <f t="shared" si="645"/>
        <v>YES</v>
      </c>
      <c r="BS421" s="1" t="str">
        <f t="shared" si="646"/>
        <v>TP</v>
      </c>
      <c r="BT421" s="1" t="str">
        <f t="shared" si="647"/>
        <v>TN</v>
      </c>
      <c r="BU421" s="1" t="str">
        <f t="shared" si="648"/>
        <v>TP</v>
      </c>
      <c r="BV421" s="1" t="str">
        <f t="shared" si="649"/>
        <v>NO</v>
      </c>
      <c r="BW421" s="1" t="str">
        <f t="shared" si="650"/>
        <v>YES</v>
      </c>
      <c r="BX421" s="1" t="str">
        <f t="shared" si="651"/>
        <v>YES</v>
      </c>
      <c r="BY421" s="244" t="str">
        <f t="shared" si="652"/>
        <v>YES</v>
      </c>
      <c r="BZ421" s="244" t="str">
        <f t="shared" si="653"/>
        <v>NO</v>
      </c>
      <c r="CA421" s="244" t="str">
        <f t="shared" si="654"/>
        <v>NO</v>
      </c>
      <c r="CB421" s="244" t="str">
        <f t="shared" si="655"/>
        <v>NO</v>
      </c>
      <c r="CC421" s="244" t="str">
        <f t="shared" si="656"/>
        <v>NO</v>
      </c>
      <c r="CD421" s="244" t="str">
        <f t="shared" si="628"/>
        <v>NO</v>
      </c>
      <c r="CE421" s="1" t="str">
        <f t="shared" si="629"/>
        <v>NO</v>
      </c>
      <c r="CF421" s="1" t="str">
        <f t="shared" si="630"/>
        <v>NO</v>
      </c>
      <c r="CG421" s="1" t="str">
        <f t="shared" si="631"/>
        <v>NO</v>
      </c>
      <c r="CH421" s="1" t="str">
        <f t="shared" si="632"/>
        <v>NO</v>
      </c>
      <c r="CI421" s="244" t="str">
        <f t="shared" si="657"/>
        <v>NO</v>
      </c>
      <c r="CJ421" s="244" t="str">
        <f t="shared" si="658"/>
        <v>NO</v>
      </c>
      <c r="CK421" s="244" t="str">
        <f t="shared" si="659"/>
        <v>NO</v>
      </c>
      <c r="CL421" s="244" t="str">
        <f t="shared" si="660"/>
        <v>NO</v>
      </c>
      <c r="CM421" s="244" t="str">
        <f t="shared" si="661"/>
        <v>NO</v>
      </c>
      <c r="CN421" s="244" t="str">
        <f t="shared" si="662"/>
        <v>NO</v>
      </c>
      <c r="CO421" s="244" t="str">
        <f t="shared" si="663"/>
        <v>NO</v>
      </c>
      <c r="CP421" s="244" t="str">
        <f t="shared" si="664"/>
        <v>NO</v>
      </c>
      <c r="CQ421" s="244" t="str">
        <f t="shared" si="665"/>
        <v>NO</v>
      </c>
      <c r="CR421" s="244" t="str">
        <f t="shared" si="666"/>
        <v>NO</v>
      </c>
    </row>
    <row r="422" spans="1:96">
      <c r="A422" s="64"/>
      <c r="B422" s="15"/>
      <c r="C422" s="15"/>
      <c r="D422" s="15"/>
      <c r="E422" s="15"/>
      <c r="F422" s="15"/>
      <c r="G422" s="15"/>
      <c r="H422" s="65"/>
      <c r="I422" s="52" t="s">
        <v>135</v>
      </c>
      <c r="J422" s="6">
        <v>0.83229570435798095</v>
      </c>
      <c r="K422" s="6">
        <v>7.6592898769222803E-2</v>
      </c>
      <c r="L422" s="6">
        <v>9.1111396872796097E-2</v>
      </c>
      <c r="M422" s="6">
        <v>0.11296521526084</v>
      </c>
      <c r="N422" s="6">
        <v>0.241987288673808</v>
      </c>
      <c r="O422" s="6">
        <v>0.64504749606535094</v>
      </c>
      <c r="P422" s="6">
        <v>0.48020791378247102</v>
      </c>
      <c r="Q422" s="6">
        <v>4.5077936484511E-2</v>
      </c>
      <c r="R422" s="6">
        <v>0.47471414973301701</v>
      </c>
      <c r="S422" s="6">
        <v>0.69307464266008201</v>
      </c>
      <c r="T422" s="6">
        <v>0.169037346273822</v>
      </c>
      <c r="U422" s="6">
        <v>0.137888011066094</v>
      </c>
      <c r="V422" s="6">
        <v>7.5864014235023702E-2</v>
      </c>
      <c r="W422" s="6">
        <v>0.90053896783144705</v>
      </c>
      <c r="X422" s="6">
        <v>2.3597017933528999E-2</v>
      </c>
      <c r="Y422" s="6">
        <v>0.39960379923767703</v>
      </c>
      <c r="Z422" s="6">
        <v>0.43229668850274999</v>
      </c>
      <c r="AA422" s="6">
        <v>0.16809951225957101</v>
      </c>
      <c r="AB422" s="6">
        <v>0.55523214962381795</v>
      </c>
      <c r="AC422" s="6">
        <v>0.27781478643177598</v>
      </c>
      <c r="AD422" s="6">
        <v>0.16695306394440501</v>
      </c>
      <c r="AE422" s="6">
        <v>0.442244626987853</v>
      </c>
      <c r="AF422" s="6">
        <v>0.54195611550297296</v>
      </c>
      <c r="AG422" s="310">
        <v>1.57992575091731E-2</v>
      </c>
      <c r="AH422" s="216">
        <v>2.222</v>
      </c>
      <c r="AI422" s="211">
        <v>3.6720000000000002</v>
      </c>
      <c r="AJ422" s="212">
        <v>6.6260000000000003</v>
      </c>
      <c r="AK422" s="210">
        <v>2.3109999999999999</v>
      </c>
      <c r="AL422" s="210">
        <v>4.0129999999999999</v>
      </c>
      <c r="AM422" s="210">
        <v>6.7140000000000004</v>
      </c>
      <c r="AN422" s="203"/>
      <c r="AO422" s="203"/>
      <c r="AP422" s="203"/>
      <c r="AQ422" s="203"/>
      <c r="AR422" s="203">
        <f t="shared" si="685"/>
        <v>2.0614909136719999</v>
      </c>
      <c r="AS422" s="203">
        <f t="shared" si="686"/>
        <v>2.5196000000000001</v>
      </c>
      <c r="AT422" s="203">
        <f t="shared" si="687"/>
        <v>3.0795111055119997</v>
      </c>
      <c r="AU422" s="203">
        <f t="shared" si="688"/>
        <v>3.2548090981419997</v>
      </c>
      <c r="AV422" s="203">
        <f t="shared" si="689"/>
        <v>3.9781</v>
      </c>
      <c r="AW422" s="203">
        <f t="shared" si="690"/>
        <v>4.8621222133819995</v>
      </c>
      <c r="AX422" s="203">
        <f t="shared" si="691"/>
        <v>5.8365818311520004</v>
      </c>
      <c r="AY422" s="203">
        <f t="shared" si="692"/>
        <v>7.1336000000000004</v>
      </c>
      <c r="AZ422" s="203">
        <f t="shared" si="693"/>
        <v>8.7188444285919999</v>
      </c>
      <c r="BB422" s="1" t="str">
        <f t="shared" si="633"/>
        <v>NP</v>
      </c>
      <c r="BC422" s="1" t="str">
        <f t="shared" si="634"/>
        <v>NP</v>
      </c>
      <c r="BD422" s="1" t="str">
        <f t="shared" si="635"/>
        <v>NP</v>
      </c>
      <c r="BE422" s="1" t="str">
        <f t="shared" si="636"/>
        <v>NO</v>
      </c>
      <c r="BF422" s="1" t="str">
        <f t="shared" si="637"/>
        <v>NO</v>
      </c>
      <c r="BG422" s="1" t="str">
        <f t="shared" si="638"/>
        <v>NO</v>
      </c>
      <c r="BH422" s="1" t="str">
        <f t="shared" si="618"/>
        <v>YES</v>
      </c>
      <c r="BJ422" s="12">
        <v>1106</v>
      </c>
      <c r="BK422" s="1" t="str">
        <f t="shared" si="639"/>
        <v>NP</v>
      </c>
      <c r="BL422" s="1" t="str">
        <f t="shared" si="640"/>
        <v>NA</v>
      </c>
      <c r="BM422" s="1" t="str">
        <f t="shared" si="641"/>
        <v>NP</v>
      </c>
      <c r="BN422" s="1" t="str">
        <f t="shared" si="642"/>
        <v>NO</v>
      </c>
      <c r="BO422" s="1" t="str">
        <f t="shared" si="643"/>
        <v>NO</v>
      </c>
      <c r="BP422" s="1" t="str">
        <f t="shared" si="644"/>
        <v>NO</v>
      </c>
      <c r="BQ422" s="1" t="str">
        <f t="shared" si="645"/>
        <v>YES</v>
      </c>
      <c r="BS422" s="1" t="str">
        <f t="shared" si="646"/>
        <v>TP</v>
      </c>
      <c r="BT422" s="1" t="str">
        <f t="shared" si="647"/>
        <v>FP</v>
      </c>
      <c r="BU422" s="1" t="str">
        <f t="shared" si="648"/>
        <v>TP</v>
      </c>
      <c r="BV422" s="1" t="str">
        <f t="shared" si="649"/>
        <v>NO</v>
      </c>
      <c r="BW422" s="1" t="str">
        <f t="shared" si="650"/>
        <v>YES</v>
      </c>
      <c r="BX422" s="1" t="str">
        <f t="shared" si="651"/>
        <v>YES</v>
      </c>
      <c r="BY422" s="244" t="str">
        <f t="shared" si="652"/>
        <v>YES</v>
      </c>
      <c r="BZ422" s="244" t="str">
        <f t="shared" si="653"/>
        <v>NO</v>
      </c>
      <c r="CA422" s="244" t="str">
        <f t="shared" si="654"/>
        <v>NO</v>
      </c>
      <c r="CB422" s="244" t="str">
        <f t="shared" si="655"/>
        <v>NO</v>
      </c>
      <c r="CC422" s="244" t="str">
        <f t="shared" si="656"/>
        <v>NO</v>
      </c>
      <c r="CD422" s="244" t="str">
        <f t="shared" si="628"/>
        <v>YES</v>
      </c>
      <c r="CE422" s="1" t="str">
        <f t="shared" si="629"/>
        <v>YES</v>
      </c>
      <c r="CF422" s="1" t="str">
        <f t="shared" si="630"/>
        <v>YES</v>
      </c>
      <c r="CG422" s="1" t="str">
        <f t="shared" si="631"/>
        <v>NO</v>
      </c>
      <c r="CH422" s="1" t="str">
        <f t="shared" si="632"/>
        <v>NO</v>
      </c>
      <c r="CI422" s="244" t="str">
        <f t="shared" si="657"/>
        <v>NO</v>
      </c>
      <c r="CJ422" s="244" t="str">
        <f t="shared" si="658"/>
        <v>NO</v>
      </c>
      <c r="CK422" s="244" t="str">
        <f t="shared" si="659"/>
        <v>NO</v>
      </c>
      <c r="CL422" s="244" t="str">
        <f t="shared" si="660"/>
        <v>NO</v>
      </c>
      <c r="CM422" s="244" t="str">
        <f t="shared" si="661"/>
        <v>NO</v>
      </c>
      <c r="CN422" s="244" t="str">
        <f t="shared" si="662"/>
        <v>YES</v>
      </c>
      <c r="CO422" s="244" t="str">
        <f t="shared" si="663"/>
        <v>YES</v>
      </c>
      <c r="CP422" s="244" t="str">
        <f t="shared" si="664"/>
        <v>YES</v>
      </c>
      <c r="CQ422" s="244" t="str">
        <f t="shared" si="665"/>
        <v>NO</v>
      </c>
      <c r="CR422" s="244" t="str">
        <f t="shared" si="666"/>
        <v>NO</v>
      </c>
    </row>
    <row r="423" spans="1:96" ht="16.5" thickBot="1">
      <c r="A423" s="74"/>
      <c r="B423" s="75"/>
      <c r="C423" s="75"/>
      <c r="D423" s="75"/>
      <c r="E423" s="75"/>
      <c r="F423" s="75"/>
      <c r="G423" s="75"/>
      <c r="H423" s="76"/>
      <c r="I423" s="53" t="s">
        <v>136</v>
      </c>
      <c r="J423" s="8">
        <v>0.83229570435798095</v>
      </c>
      <c r="K423" s="8">
        <v>7.6592898769222803E-2</v>
      </c>
      <c r="L423" s="8">
        <v>9.1111396872796097E-2</v>
      </c>
      <c r="M423" s="8">
        <v>0.11296521526084</v>
      </c>
      <c r="N423" s="8">
        <v>0.241987288673808</v>
      </c>
      <c r="O423" s="8">
        <v>0.64504749606535094</v>
      </c>
      <c r="P423" s="8">
        <v>0.48020791378247102</v>
      </c>
      <c r="Q423" s="8">
        <v>4.5077936484511E-2</v>
      </c>
      <c r="R423" s="8">
        <v>0.47471414973301701</v>
      </c>
      <c r="S423" s="8">
        <v>0.69307464266008201</v>
      </c>
      <c r="T423" s="8">
        <v>0.169037346273822</v>
      </c>
      <c r="U423" s="8">
        <v>0.137888011066094</v>
      </c>
      <c r="V423" s="8">
        <v>7.5864014235023702E-2</v>
      </c>
      <c r="W423" s="8">
        <v>0.90053896783144705</v>
      </c>
      <c r="X423" s="8">
        <v>2.3597017933528999E-2</v>
      </c>
      <c r="Y423" s="8">
        <v>0.39960379923767703</v>
      </c>
      <c r="Z423" s="8">
        <v>0.43229668850274999</v>
      </c>
      <c r="AA423" s="8">
        <v>0.16809951225957101</v>
      </c>
      <c r="AB423" s="8">
        <v>0.55523214962381795</v>
      </c>
      <c r="AC423" s="8">
        <v>0.27781478643177598</v>
      </c>
      <c r="AD423" s="8">
        <v>0.16695306394440501</v>
      </c>
      <c r="AE423" s="8">
        <v>0.442244626987853</v>
      </c>
      <c r="AF423" s="8">
        <v>0.54195611550297296</v>
      </c>
      <c r="AG423" s="311">
        <v>1.57992575091731E-2</v>
      </c>
      <c r="AH423" s="217">
        <v>2.2210000000000001</v>
      </c>
      <c r="AI423" s="213">
        <v>3.8290000000000002</v>
      </c>
      <c r="AJ423" s="214">
        <v>6.492</v>
      </c>
      <c r="AK423" s="210">
        <v>2.2879999999999998</v>
      </c>
      <c r="AL423" s="210">
        <v>3.968</v>
      </c>
      <c r="AM423" s="210">
        <v>6.7160000000000002</v>
      </c>
      <c r="AN423" s="203"/>
      <c r="AO423" s="203"/>
      <c r="AP423" s="203"/>
      <c r="AQ423" s="203"/>
      <c r="AR423" s="203">
        <f t="shared" si="685"/>
        <v>2.0614909136719999</v>
      </c>
      <c r="AS423" s="203">
        <f t="shared" si="686"/>
        <v>2.5196000000000001</v>
      </c>
      <c r="AT423" s="203">
        <f t="shared" si="687"/>
        <v>3.0795111055119997</v>
      </c>
      <c r="AU423" s="203">
        <f t="shared" si="688"/>
        <v>3.2548090981419997</v>
      </c>
      <c r="AV423" s="203">
        <f t="shared" si="689"/>
        <v>3.9781</v>
      </c>
      <c r="AW423" s="203">
        <f t="shared" si="690"/>
        <v>4.8621222133819995</v>
      </c>
      <c r="AX423" s="203">
        <f t="shared" si="691"/>
        <v>5.8365818311520004</v>
      </c>
      <c r="AY423" s="203">
        <f t="shared" si="692"/>
        <v>7.1336000000000004</v>
      </c>
      <c r="AZ423" s="203">
        <f t="shared" si="693"/>
        <v>8.7188444285919999</v>
      </c>
      <c r="BB423" s="1" t="str">
        <f t="shared" si="633"/>
        <v>NP</v>
      </c>
      <c r="BC423" s="1" t="str">
        <f t="shared" si="634"/>
        <v>NP</v>
      </c>
      <c r="BD423" s="1" t="str">
        <f t="shared" si="635"/>
        <v>NP</v>
      </c>
      <c r="BE423" s="1" t="str">
        <f t="shared" si="636"/>
        <v>NO</v>
      </c>
      <c r="BF423" s="1" t="str">
        <f t="shared" si="637"/>
        <v>NO</v>
      </c>
      <c r="BG423" s="1" t="str">
        <f t="shared" si="638"/>
        <v>NO</v>
      </c>
      <c r="BH423" s="1" t="str">
        <f t="shared" si="618"/>
        <v>YES</v>
      </c>
      <c r="BJ423" s="12">
        <v>18</v>
      </c>
      <c r="BK423" s="1" t="str">
        <f t="shared" si="639"/>
        <v>NP</v>
      </c>
      <c r="BL423" s="1" t="str">
        <f t="shared" si="640"/>
        <v>NP</v>
      </c>
      <c r="BM423" s="1" t="str">
        <f t="shared" si="641"/>
        <v>NP</v>
      </c>
      <c r="BN423" s="1" t="str">
        <f t="shared" si="642"/>
        <v>NO</v>
      </c>
      <c r="BO423" s="1" t="str">
        <f t="shared" si="643"/>
        <v>NO</v>
      </c>
      <c r="BP423" s="1" t="str">
        <f t="shared" si="644"/>
        <v>NO</v>
      </c>
      <c r="BQ423" s="1" t="str">
        <f t="shared" si="645"/>
        <v>YES</v>
      </c>
      <c r="BS423" s="1" t="str">
        <f t="shared" si="646"/>
        <v>TP</v>
      </c>
      <c r="BT423" s="1" t="str">
        <f t="shared" si="647"/>
        <v>TP</v>
      </c>
      <c r="BU423" s="1" t="str">
        <f t="shared" si="648"/>
        <v>TP</v>
      </c>
      <c r="BV423" s="1" t="str">
        <f t="shared" si="649"/>
        <v>YES</v>
      </c>
      <c r="BW423" s="1" t="str">
        <f t="shared" si="650"/>
        <v>YES</v>
      </c>
      <c r="BX423" s="1" t="str">
        <f t="shared" si="651"/>
        <v>YES</v>
      </c>
      <c r="BY423" s="244" t="str">
        <f t="shared" si="652"/>
        <v>YES</v>
      </c>
      <c r="BZ423" s="244" t="str">
        <f t="shared" si="653"/>
        <v>NO</v>
      </c>
      <c r="CA423" s="244" t="str">
        <f t="shared" si="654"/>
        <v>NO</v>
      </c>
      <c r="CB423" s="244" t="str">
        <f t="shared" si="655"/>
        <v>NO</v>
      </c>
      <c r="CC423" s="244" t="str">
        <f t="shared" si="656"/>
        <v>NO</v>
      </c>
      <c r="CD423" s="244" t="str">
        <f t="shared" si="628"/>
        <v>NO</v>
      </c>
      <c r="CE423" s="1" t="str">
        <f t="shared" si="629"/>
        <v>NO</v>
      </c>
      <c r="CF423" s="1" t="str">
        <f t="shared" si="630"/>
        <v>NO</v>
      </c>
      <c r="CG423" s="1" t="str">
        <f t="shared" si="631"/>
        <v>NO</v>
      </c>
      <c r="CH423" s="1" t="str">
        <f t="shared" si="632"/>
        <v>NO</v>
      </c>
      <c r="CI423" s="244" t="str">
        <f t="shared" si="657"/>
        <v>NO</v>
      </c>
      <c r="CJ423" s="244" t="str">
        <f t="shared" si="658"/>
        <v>NO</v>
      </c>
      <c r="CK423" s="244" t="str">
        <f t="shared" si="659"/>
        <v>NO</v>
      </c>
      <c r="CL423" s="244" t="str">
        <f t="shared" si="660"/>
        <v>NO</v>
      </c>
      <c r="CM423" s="244" t="str">
        <f t="shared" si="661"/>
        <v>NO</v>
      </c>
      <c r="CN423" s="244" t="str">
        <f t="shared" si="662"/>
        <v>NO</v>
      </c>
      <c r="CO423" s="244" t="str">
        <f t="shared" si="663"/>
        <v>NO</v>
      </c>
      <c r="CP423" s="244" t="str">
        <f t="shared" si="664"/>
        <v>NO</v>
      </c>
      <c r="CQ423" s="244" t="str">
        <f t="shared" si="665"/>
        <v>NO</v>
      </c>
      <c r="CR423" s="244" t="str">
        <f t="shared" si="666"/>
        <v>NO</v>
      </c>
    </row>
    <row r="424" spans="1:96">
      <c r="A424" s="64">
        <v>10</v>
      </c>
      <c r="B424" s="15">
        <v>180</v>
      </c>
      <c r="C424" s="15">
        <v>4</v>
      </c>
      <c r="D424" s="15">
        <v>0.25</v>
      </c>
      <c r="E424" s="15">
        <v>8444098</v>
      </c>
      <c r="F424" s="15">
        <f>E424/1000/60</f>
        <v>140.73496666666668</v>
      </c>
      <c r="G424" s="15">
        <v>95</v>
      </c>
      <c r="H424" s="65">
        <f>G424/B424*100</f>
        <v>52.777777777777779</v>
      </c>
      <c r="I424" s="60" t="s">
        <v>137</v>
      </c>
      <c r="J424" s="6">
        <v>9.9561811886148294E-2</v>
      </c>
      <c r="K424" s="6">
        <v>0.89059155672728296</v>
      </c>
      <c r="L424" s="6">
        <v>9.8466313865683795E-3</v>
      </c>
      <c r="M424" s="6">
        <v>0.60551142438119698</v>
      </c>
      <c r="N424" s="6">
        <v>0.34365087897924601</v>
      </c>
      <c r="O424" s="6">
        <v>5.0837696639556E-2</v>
      </c>
      <c r="P424" s="6">
        <v>0.61297869020568196</v>
      </c>
      <c r="Q424" s="6">
        <v>6.5554891833603093E-2</v>
      </c>
      <c r="R424" s="6">
        <v>0.32146641796071401</v>
      </c>
      <c r="S424" s="6">
        <v>0.62418389752877002</v>
      </c>
      <c r="T424" s="6">
        <v>0.31664947708256602</v>
      </c>
      <c r="U424" s="6">
        <v>5.9166625388663303E-2</v>
      </c>
      <c r="V424" s="6">
        <v>3.30493076523228E-2</v>
      </c>
      <c r="W424" s="6">
        <v>4.4704057000190998E-2</v>
      </c>
      <c r="X424" s="6">
        <v>0.92224663534748597</v>
      </c>
      <c r="Y424" s="6">
        <v>0.68084260995523704</v>
      </c>
      <c r="Z424" s="6">
        <v>0.25052997453234399</v>
      </c>
      <c r="AA424" s="6">
        <v>6.8627415512417397E-2</v>
      </c>
      <c r="AB424" s="6">
        <v>0.83659747406265506</v>
      </c>
      <c r="AC424" s="6">
        <v>1.39143339728509E-2</v>
      </c>
      <c r="AD424" s="6">
        <v>0.14948819196449301</v>
      </c>
      <c r="AE424" s="6">
        <v>0.523215679003734</v>
      </c>
      <c r="AF424" s="6">
        <v>0.41369294256595301</v>
      </c>
      <c r="AG424" s="310">
        <v>6.3091378430311595E-2</v>
      </c>
      <c r="AH424" s="215">
        <v>3.4020000000000001</v>
      </c>
      <c r="AI424" s="211">
        <v>4.8330000000000002</v>
      </c>
      <c r="AJ424" s="212">
        <v>7.4089999999999998</v>
      </c>
      <c r="AK424" s="210">
        <v>4.3070000000000004</v>
      </c>
      <c r="AL424" s="210">
        <v>6.67</v>
      </c>
      <c r="AM424" s="210">
        <v>9.0489999999999995</v>
      </c>
      <c r="AN424" s="203">
        <v>3.6139999999999999</v>
      </c>
      <c r="AO424" s="203">
        <v>5.3277999999999999</v>
      </c>
      <c r="AP424" s="203">
        <v>8.3733000000000004</v>
      </c>
      <c r="AQ424" s="203"/>
      <c r="AR424" s="203">
        <f>$AN$35*0.81818182</f>
        <v>2.9569090974799996</v>
      </c>
      <c r="AS424" s="203">
        <f>$AN$35</f>
        <v>3.6139999999999999</v>
      </c>
      <c r="AT424" s="203">
        <f>$AN$35*1.22222222</f>
        <v>4.4171111030799999</v>
      </c>
      <c r="AU424" s="203">
        <f>$AO$35*0.81818182</f>
        <v>4.3591091005959992</v>
      </c>
      <c r="AV424" s="203">
        <f>$AO$35</f>
        <v>5.3277999999999999</v>
      </c>
      <c r="AW424" s="203">
        <f>$AO$35*1.22222222</f>
        <v>6.5117555437159993</v>
      </c>
      <c r="AX424" s="203">
        <f>$AP$35*0.81818182</f>
        <v>6.8508818334059995</v>
      </c>
      <c r="AY424" s="203">
        <f>$AP$35</f>
        <v>8.3733000000000004</v>
      </c>
      <c r="AZ424" s="203">
        <f>$AP$35*1.22222222</f>
        <v>10.234033314726</v>
      </c>
      <c r="BB424" s="1" t="str">
        <f t="shared" si="633"/>
        <v>NP</v>
      </c>
      <c r="BC424" s="1" t="str">
        <f t="shared" si="634"/>
        <v>NP</v>
      </c>
      <c r="BD424" s="1" t="str">
        <f t="shared" si="635"/>
        <v>NP</v>
      </c>
      <c r="BE424" s="1" t="str">
        <f t="shared" si="636"/>
        <v>NO</v>
      </c>
      <c r="BF424" s="1" t="str">
        <f t="shared" si="637"/>
        <v>NO</v>
      </c>
      <c r="BG424" s="1" t="str">
        <f t="shared" si="638"/>
        <v>NO</v>
      </c>
      <c r="BH424" s="1" t="str">
        <f t="shared" si="618"/>
        <v>YES</v>
      </c>
      <c r="BJ424" s="12">
        <v>30</v>
      </c>
      <c r="BK424" s="1" t="str">
        <f t="shared" si="639"/>
        <v>NA</v>
      </c>
      <c r="BL424" s="1" t="str">
        <f t="shared" si="640"/>
        <v>P</v>
      </c>
      <c r="BM424" s="1" t="str">
        <f t="shared" si="641"/>
        <v>NA</v>
      </c>
      <c r="BN424" s="1" t="str">
        <f t="shared" si="642"/>
        <v>NO</v>
      </c>
      <c r="BO424" s="1" t="str">
        <f t="shared" si="643"/>
        <v>NO</v>
      </c>
      <c r="BP424" s="1" t="str">
        <f t="shared" si="644"/>
        <v>NO</v>
      </c>
      <c r="BQ424" s="1" t="str">
        <f t="shared" si="645"/>
        <v>NO</v>
      </c>
      <c r="BS424" s="1" t="str">
        <f t="shared" si="646"/>
        <v>FP</v>
      </c>
      <c r="BT424" s="1" t="str">
        <f t="shared" si="647"/>
        <v>FP</v>
      </c>
      <c r="BU424" s="1" t="str">
        <f t="shared" si="648"/>
        <v>FP</v>
      </c>
      <c r="BV424" s="1" t="str">
        <f t="shared" si="649"/>
        <v>NO</v>
      </c>
      <c r="BW424" s="1" t="str">
        <f t="shared" si="650"/>
        <v>NO</v>
      </c>
      <c r="BX424" s="1" t="str">
        <f t="shared" si="651"/>
        <v>NO</v>
      </c>
      <c r="BY424" s="244" t="str">
        <f t="shared" si="652"/>
        <v>NO</v>
      </c>
      <c r="BZ424" s="244" t="str">
        <f t="shared" si="653"/>
        <v>NO</v>
      </c>
      <c r="CA424" s="244" t="str">
        <f t="shared" si="654"/>
        <v>NO</v>
      </c>
      <c r="CB424" s="244" t="str">
        <f t="shared" si="655"/>
        <v>NO</v>
      </c>
      <c r="CC424" s="244" t="str">
        <f t="shared" si="656"/>
        <v>YES</v>
      </c>
      <c r="CD424" s="244" t="str">
        <f t="shared" si="628"/>
        <v>YES</v>
      </c>
      <c r="CE424" s="1" t="str">
        <f t="shared" si="629"/>
        <v>NO</v>
      </c>
      <c r="CF424" s="1" t="str">
        <f t="shared" si="630"/>
        <v>NO</v>
      </c>
      <c r="CG424" s="1" t="str">
        <f t="shared" si="631"/>
        <v>NO</v>
      </c>
      <c r="CH424" s="1" t="str">
        <f t="shared" si="632"/>
        <v>YES</v>
      </c>
      <c r="CI424" s="244" t="str">
        <f t="shared" si="657"/>
        <v>NO</v>
      </c>
      <c r="CJ424" s="244" t="str">
        <f t="shared" si="658"/>
        <v>NO</v>
      </c>
      <c r="CK424" s="244" t="str">
        <f t="shared" si="659"/>
        <v>NO</v>
      </c>
      <c r="CL424" s="244" t="str">
        <f t="shared" si="660"/>
        <v>NO</v>
      </c>
      <c r="CM424" s="244" t="str">
        <f t="shared" si="661"/>
        <v>NO</v>
      </c>
      <c r="CN424" s="244" t="str">
        <f t="shared" si="662"/>
        <v>YES</v>
      </c>
      <c r="CO424" s="244" t="str">
        <f t="shared" si="663"/>
        <v>NO</v>
      </c>
      <c r="CP424" s="244" t="str">
        <f t="shared" si="664"/>
        <v>NO</v>
      </c>
      <c r="CQ424" s="244" t="str">
        <f t="shared" si="665"/>
        <v>NO</v>
      </c>
      <c r="CR424" s="244" t="str">
        <f t="shared" si="666"/>
        <v>YES</v>
      </c>
    </row>
    <row r="425" spans="1:96">
      <c r="A425" s="64"/>
      <c r="B425" s="15"/>
      <c r="C425" s="15"/>
      <c r="D425" s="15"/>
      <c r="E425" s="15"/>
      <c r="F425" s="15"/>
      <c r="G425" s="15"/>
      <c r="H425" s="65"/>
      <c r="I425" s="52" t="s">
        <v>13</v>
      </c>
      <c r="J425" s="6">
        <v>0.100575916306323</v>
      </c>
      <c r="K425" s="6">
        <v>0.83131089634802102</v>
      </c>
      <c r="L425" s="6">
        <v>6.8113187345654705E-2</v>
      </c>
      <c r="M425" s="6">
        <v>0.81873747551714005</v>
      </c>
      <c r="N425" s="6">
        <v>0.13664903364477399</v>
      </c>
      <c r="O425" s="6">
        <v>4.4613490838085003E-2</v>
      </c>
      <c r="P425" s="6">
        <v>0.445306258819888</v>
      </c>
      <c r="Q425" s="6">
        <v>0.121484283766297</v>
      </c>
      <c r="R425" s="6">
        <v>0.433209457413813</v>
      </c>
      <c r="S425" s="6">
        <v>0.22477799533373499</v>
      </c>
      <c r="T425" s="6">
        <v>0.72644439586676701</v>
      </c>
      <c r="U425" s="6">
        <v>4.8777608799496497E-2</v>
      </c>
      <c r="V425" s="6">
        <v>7.5469701848670398E-2</v>
      </c>
      <c r="W425" s="6">
        <v>0.615454283944879</v>
      </c>
      <c r="X425" s="6">
        <v>0.30907601420644998</v>
      </c>
      <c r="Y425" s="6">
        <v>0.72567064154957295</v>
      </c>
      <c r="Z425" s="6">
        <v>0.100445597145775</v>
      </c>
      <c r="AA425" s="6">
        <v>0.17388376130465</v>
      </c>
      <c r="AB425" s="6">
        <v>0.61883989499587799</v>
      </c>
      <c r="AC425" s="6">
        <v>0.137402786341912</v>
      </c>
      <c r="AD425" s="6">
        <v>0.24375731866220901</v>
      </c>
      <c r="AE425" s="6">
        <v>0.54764431934139401</v>
      </c>
      <c r="AF425" s="6">
        <v>5.1272616652004999E-2</v>
      </c>
      <c r="AG425" s="310">
        <v>0.40108306400659999</v>
      </c>
      <c r="AH425" s="216">
        <v>3.113</v>
      </c>
      <c r="AI425" s="211">
        <v>4.6369999999999996</v>
      </c>
      <c r="AJ425" s="212">
        <v>8.4710000000000001</v>
      </c>
      <c r="AK425" s="210">
        <v>3.1440000000000001</v>
      </c>
      <c r="AL425" s="210">
        <v>4.9109999999999996</v>
      </c>
      <c r="AM425" s="210">
        <v>8.6029999999999998</v>
      </c>
      <c r="AN425" s="203"/>
      <c r="AO425" s="203"/>
      <c r="AP425" s="203"/>
      <c r="AQ425" s="203"/>
      <c r="AR425" s="203">
        <f t="shared" ref="AR425:AR433" si="694">$AN$35*0.81818182</f>
        <v>2.9569090974799996</v>
      </c>
      <c r="AS425" s="203">
        <f t="shared" ref="AS425:AS433" si="695">$AN$35</f>
        <v>3.6139999999999999</v>
      </c>
      <c r="AT425" s="203">
        <f t="shared" ref="AT425:AT433" si="696">$AN$35*1.22222222</f>
        <v>4.4171111030799999</v>
      </c>
      <c r="AU425" s="203">
        <f t="shared" ref="AU425:AU433" si="697">$AO$35*0.81818182</f>
        <v>4.3591091005959992</v>
      </c>
      <c r="AV425" s="203">
        <f t="shared" ref="AV425:AV433" si="698">$AO$35</f>
        <v>5.3277999999999999</v>
      </c>
      <c r="AW425" s="203">
        <f t="shared" ref="AW425:AW433" si="699">$AO$35*1.22222222</f>
        <v>6.5117555437159993</v>
      </c>
      <c r="AX425" s="203">
        <f t="shared" ref="AX425:AX433" si="700">$AP$35*0.81818182</f>
        <v>6.8508818334059995</v>
      </c>
      <c r="AY425" s="203">
        <f t="shared" ref="AY425:AY433" si="701">$AP$35</f>
        <v>8.3733000000000004</v>
      </c>
      <c r="AZ425" s="203">
        <f t="shared" ref="AZ425:AZ433" si="702">$AP$35*1.22222222</f>
        <v>10.234033314726</v>
      </c>
      <c r="BB425" s="1" t="str">
        <f t="shared" si="633"/>
        <v>NP</v>
      </c>
      <c r="BC425" s="1" t="str">
        <f t="shared" si="634"/>
        <v>NP</v>
      </c>
      <c r="BD425" s="1" t="str">
        <f t="shared" si="635"/>
        <v>NA</v>
      </c>
      <c r="BE425" s="1" t="str">
        <f t="shared" si="636"/>
        <v>NO</v>
      </c>
      <c r="BF425" s="1" t="str">
        <f t="shared" si="637"/>
        <v>NO</v>
      </c>
      <c r="BG425" s="1" t="str">
        <f t="shared" si="638"/>
        <v>NO</v>
      </c>
      <c r="BH425" s="1" t="str">
        <f t="shared" si="618"/>
        <v>YES</v>
      </c>
      <c r="BJ425" s="12">
        <v>39</v>
      </c>
      <c r="BK425" s="1" t="str">
        <f t="shared" si="639"/>
        <v>NP</v>
      </c>
      <c r="BL425" s="1" t="str">
        <f t="shared" si="640"/>
        <v>NP</v>
      </c>
      <c r="BM425" s="1" t="str">
        <f t="shared" si="641"/>
        <v>NA</v>
      </c>
      <c r="BN425" s="1" t="str">
        <f t="shared" si="642"/>
        <v>NO</v>
      </c>
      <c r="BO425" s="1" t="str">
        <f t="shared" si="643"/>
        <v>NO</v>
      </c>
      <c r="BP425" s="1" t="str">
        <f t="shared" si="644"/>
        <v>NO</v>
      </c>
      <c r="BQ425" s="1" t="str">
        <f t="shared" si="645"/>
        <v>YES</v>
      </c>
      <c r="BS425" s="1" t="str">
        <f t="shared" si="646"/>
        <v>TP</v>
      </c>
      <c r="BT425" s="1" t="str">
        <f t="shared" si="647"/>
        <v>TP</v>
      </c>
      <c r="BU425" s="1" t="str">
        <f t="shared" si="648"/>
        <v>TN</v>
      </c>
      <c r="BV425" s="1" t="str">
        <f t="shared" si="649"/>
        <v>NO</v>
      </c>
      <c r="BW425" s="1" t="str">
        <f t="shared" si="650"/>
        <v>YES</v>
      </c>
      <c r="BX425" s="1" t="str">
        <f t="shared" si="651"/>
        <v>YES</v>
      </c>
      <c r="BY425" s="244" t="str">
        <f t="shared" si="652"/>
        <v>YES</v>
      </c>
      <c r="BZ425" s="244" t="str">
        <f t="shared" si="653"/>
        <v>NO</v>
      </c>
      <c r="CA425" s="244" t="str">
        <f t="shared" si="654"/>
        <v>NO</v>
      </c>
      <c r="CB425" s="244" t="str">
        <f t="shared" si="655"/>
        <v>NO</v>
      </c>
      <c r="CC425" s="244" t="str">
        <f t="shared" si="656"/>
        <v>NO</v>
      </c>
      <c r="CD425" s="244" t="str">
        <f t="shared" si="628"/>
        <v>NO</v>
      </c>
      <c r="CE425" s="1" t="str">
        <f t="shared" si="629"/>
        <v>NO</v>
      </c>
      <c r="CF425" s="1" t="str">
        <f t="shared" si="630"/>
        <v>NO</v>
      </c>
      <c r="CG425" s="1" t="str">
        <f t="shared" si="631"/>
        <v>NO</v>
      </c>
      <c r="CH425" s="1" t="str">
        <f t="shared" si="632"/>
        <v>NO</v>
      </c>
      <c r="CI425" s="244" t="str">
        <f t="shared" si="657"/>
        <v>NO</v>
      </c>
      <c r="CJ425" s="244" t="str">
        <f t="shared" si="658"/>
        <v>NO</v>
      </c>
      <c r="CK425" s="244" t="str">
        <f t="shared" si="659"/>
        <v>NO</v>
      </c>
      <c r="CL425" s="244" t="str">
        <f t="shared" si="660"/>
        <v>NO</v>
      </c>
      <c r="CM425" s="244" t="str">
        <f t="shared" si="661"/>
        <v>NO</v>
      </c>
      <c r="CN425" s="244" t="str">
        <f t="shared" si="662"/>
        <v>NO</v>
      </c>
      <c r="CO425" s="244" t="str">
        <f t="shared" si="663"/>
        <v>NO</v>
      </c>
      <c r="CP425" s="244" t="str">
        <f t="shared" si="664"/>
        <v>NO</v>
      </c>
      <c r="CQ425" s="244" t="str">
        <f t="shared" si="665"/>
        <v>NO</v>
      </c>
      <c r="CR425" s="244" t="str">
        <f t="shared" si="666"/>
        <v>NO</v>
      </c>
    </row>
    <row r="426" spans="1:96">
      <c r="A426" s="64"/>
      <c r="B426" s="15"/>
      <c r="C426" s="15"/>
      <c r="D426" s="15"/>
      <c r="E426" s="15"/>
      <c r="F426" s="15"/>
      <c r="G426" s="15"/>
      <c r="H426" s="65"/>
      <c r="I426" s="52" t="s">
        <v>111</v>
      </c>
      <c r="J426" s="6">
        <v>0.82524322651313098</v>
      </c>
      <c r="K426" s="6">
        <v>0.16887176933422901</v>
      </c>
      <c r="L426" s="6">
        <v>5.8850041526382598E-3</v>
      </c>
      <c r="M426" s="6">
        <v>2.2505848151710101E-2</v>
      </c>
      <c r="N426" s="6">
        <v>0.86537641183561498</v>
      </c>
      <c r="O426" s="6">
        <v>0.11211774001267399</v>
      </c>
      <c r="P426" s="6">
        <v>0.54178079911778898</v>
      </c>
      <c r="Q426" s="6">
        <v>2.2088312804438002E-3</v>
      </c>
      <c r="R426" s="6">
        <v>0.456010369601766</v>
      </c>
      <c r="S426" s="6">
        <v>0.84250527199422698</v>
      </c>
      <c r="T426" s="6">
        <v>0.120756333989906</v>
      </c>
      <c r="U426" s="6">
        <v>3.6738394015866198E-2</v>
      </c>
      <c r="V426" s="6">
        <v>8.3165693857038397E-2</v>
      </c>
      <c r="W426" s="6">
        <v>0.41641496216445101</v>
      </c>
      <c r="X426" s="6">
        <v>0.50041934397850996</v>
      </c>
      <c r="Y426" s="6">
        <v>0.246499149873355</v>
      </c>
      <c r="Z426" s="6">
        <v>0.74314360343276598</v>
      </c>
      <c r="AA426" s="6">
        <v>1.03572466938782E-2</v>
      </c>
      <c r="AB426" s="6">
        <v>4.3078186842793603E-2</v>
      </c>
      <c r="AC426" s="6">
        <v>0.63144649371087602</v>
      </c>
      <c r="AD426" s="6">
        <v>0.32547531944632901</v>
      </c>
      <c r="AE426" s="6">
        <v>0.523215679003734</v>
      </c>
      <c r="AF426" s="6">
        <v>0.41369294256595301</v>
      </c>
      <c r="AG426" s="310">
        <v>6.3091378430311595E-2</v>
      </c>
      <c r="AH426" s="216">
        <v>2.4060000000000001</v>
      </c>
      <c r="AI426" s="211">
        <v>5.0439999999999996</v>
      </c>
      <c r="AJ426" s="212">
        <v>7.4210000000000003</v>
      </c>
      <c r="AK426" s="210">
        <v>2.605</v>
      </c>
      <c r="AL426" s="210">
        <v>5.0709999999999997</v>
      </c>
      <c r="AM426" s="210">
        <v>7.6879999999999997</v>
      </c>
      <c r="AN426" s="203"/>
      <c r="AO426" s="203"/>
      <c r="AP426" s="203"/>
      <c r="AQ426" s="203"/>
      <c r="AR426" s="203">
        <f t="shared" si="694"/>
        <v>2.9569090974799996</v>
      </c>
      <c r="AS426" s="203">
        <f t="shared" si="695"/>
        <v>3.6139999999999999</v>
      </c>
      <c r="AT426" s="203">
        <f t="shared" si="696"/>
        <v>4.4171111030799999</v>
      </c>
      <c r="AU426" s="203">
        <f t="shared" si="697"/>
        <v>4.3591091005959992</v>
      </c>
      <c r="AV426" s="203">
        <f t="shared" si="698"/>
        <v>5.3277999999999999</v>
      </c>
      <c r="AW426" s="203">
        <f t="shared" si="699"/>
        <v>6.5117555437159993</v>
      </c>
      <c r="AX426" s="203">
        <f t="shared" si="700"/>
        <v>6.8508818334059995</v>
      </c>
      <c r="AY426" s="203">
        <f t="shared" si="701"/>
        <v>8.3733000000000004</v>
      </c>
      <c r="AZ426" s="203">
        <f t="shared" si="702"/>
        <v>10.234033314726</v>
      </c>
      <c r="BB426" s="1" t="str">
        <f t="shared" si="633"/>
        <v>A</v>
      </c>
      <c r="BC426" s="1" t="str">
        <f t="shared" si="634"/>
        <v>NP</v>
      </c>
      <c r="BD426" s="1" t="str">
        <f t="shared" si="635"/>
        <v>NP</v>
      </c>
      <c r="BE426" s="1" t="str">
        <f t="shared" si="636"/>
        <v>NO</v>
      </c>
      <c r="BF426" s="1" t="str">
        <f t="shared" si="637"/>
        <v>NO</v>
      </c>
      <c r="BG426" s="1" t="str">
        <f t="shared" si="638"/>
        <v>YES</v>
      </c>
      <c r="BH426" s="1" t="str">
        <f t="shared" si="618"/>
        <v>YES</v>
      </c>
      <c r="BJ426" s="12">
        <v>134</v>
      </c>
      <c r="BK426" s="1" t="str">
        <f t="shared" si="639"/>
        <v>A</v>
      </c>
      <c r="BL426" s="1" t="str">
        <f t="shared" si="640"/>
        <v>NP</v>
      </c>
      <c r="BM426" s="1" t="str">
        <f t="shared" si="641"/>
        <v>NP</v>
      </c>
      <c r="BN426" s="1" t="str">
        <f t="shared" si="642"/>
        <v>NO</v>
      </c>
      <c r="BO426" s="1" t="str">
        <f t="shared" si="643"/>
        <v>NO</v>
      </c>
      <c r="BP426" s="1" t="str">
        <f t="shared" si="644"/>
        <v>YES</v>
      </c>
      <c r="BQ426" s="1" t="str">
        <f t="shared" si="645"/>
        <v>YES</v>
      </c>
      <c r="BS426" s="1" t="str">
        <f t="shared" si="646"/>
        <v>TP</v>
      </c>
      <c r="BT426" s="1" t="str">
        <f t="shared" si="647"/>
        <v>TP</v>
      </c>
      <c r="BU426" s="1" t="str">
        <f t="shared" si="648"/>
        <v>TP</v>
      </c>
      <c r="BV426" s="1" t="str">
        <f t="shared" si="649"/>
        <v>YES</v>
      </c>
      <c r="BW426" s="1" t="str">
        <f t="shared" si="650"/>
        <v>YES</v>
      </c>
      <c r="BX426" s="1" t="str">
        <f t="shared" si="651"/>
        <v>YES</v>
      </c>
      <c r="BY426" s="244" t="str">
        <f t="shared" si="652"/>
        <v>YES</v>
      </c>
      <c r="BZ426" s="244" t="str">
        <f t="shared" si="653"/>
        <v>NO</v>
      </c>
      <c r="CA426" s="244" t="str">
        <f t="shared" si="654"/>
        <v>NO</v>
      </c>
      <c r="CB426" s="244" t="str">
        <f t="shared" si="655"/>
        <v>NO</v>
      </c>
      <c r="CC426" s="244" t="str">
        <f t="shared" si="656"/>
        <v>NO</v>
      </c>
      <c r="CD426" s="244" t="str">
        <f t="shared" si="628"/>
        <v>NO</v>
      </c>
      <c r="CE426" s="1" t="str">
        <f t="shared" si="629"/>
        <v>NO</v>
      </c>
      <c r="CF426" s="1" t="str">
        <f t="shared" si="630"/>
        <v>NO</v>
      </c>
      <c r="CG426" s="1" t="str">
        <f t="shared" si="631"/>
        <v>NO</v>
      </c>
      <c r="CH426" s="1" t="str">
        <f t="shared" si="632"/>
        <v>NO</v>
      </c>
      <c r="CI426" s="244" t="str">
        <f t="shared" si="657"/>
        <v>NO</v>
      </c>
      <c r="CJ426" s="244" t="str">
        <f t="shared" si="658"/>
        <v>NO</v>
      </c>
      <c r="CK426" s="244" t="str">
        <f t="shared" si="659"/>
        <v>NO</v>
      </c>
      <c r="CL426" s="244" t="str">
        <f t="shared" si="660"/>
        <v>NO</v>
      </c>
      <c r="CM426" s="244" t="str">
        <f t="shared" si="661"/>
        <v>NO</v>
      </c>
      <c r="CN426" s="244" t="str">
        <f t="shared" si="662"/>
        <v>NO</v>
      </c>
      <c r="CO426" s="244" t="str">
        <f t="shared" si="663"/>
        <v>NO</v>
      </c>
      <c r="CP426" s="244" t="str">
        <f t="shared" si="664"/>
        <v>NO</v>
      </c>
      <c r="CQ426" s="244" t="str">
        <f t="shared" si="665"/>
        <v>NO</v>
      </c>
      <c r="CR426" s="244" t="str">
        <f t="shared" si="666"/>
        <v>NO</v>
      </c>
    </row>
    <row r="427" spans="1:96">
      <c r="A427" s="64"/>
      <c r="B427" s="15"/>
      <c r="C427" s="15"/>
      <c r="D427" s="15"/>
      <c r="E427" s="15"/>
      <c r="F427" s="15"/>
      <c r="G427" s="15"/>
      <c r="H427" s="65"/>
      <c r="I427" s="52" t="s">
        <v>139</v>
      </c>
      <c r="J427" s="6">
        <v>0.82524322651313098</v>
      </c>
      <c r="K427" s="6">
        <v>0.16887176933422901</v>
      </c>
      <c r="L427" s="6">
        <v>5.8850041526382598E-3</v>
      </c>
      <c r="M427" s="6">
        <v>2.2505848151710101E-2</v>
      </c>
      <c r="N427" s="6">
        <v>0.86537641183561498</v>
      </c>
      <c r="O427" s="6">
        <v>0.11211774001267399</v>
      </c>
      <c r="P427" s="6">
        <v>0.61297869020568196</v>
      </c>
      <c r="Q427" s="6">
        <v>6.5554891833603093E-2</v>
      </c>
      <c r="R427" s="6">
        <v>0.32146641796071401</v>
      </c>
      <c r="S427" s="6">
        <v>0.84250527199422698</v>
      </c>
      <c r="T427" s="6">
        <v>0.120756333989906</v>
      </c>
      <c r="U427" s="6">
        <v>3.6738394015866198E-2</v>
      </c>
      <c r="V427" s="6">
        <v>8.3165693857038397E-2</v>
      </c>
      <c r="W427" s="6">
        <v>0.41641496216445101</v>
      </c>
      <c r="X427" s="6">
        <v>0.50041934397850996</v>
      </c>
      <c r="Y427" s="6">
        <v>0.246499149873355</v>
      </c>
      <c r="Z427" s="6">
        <v>0.74314360343276598</v>
      </c>
      <c r="AA427" s="6">
        <v>1.03572466938782E-2</v>
      </c>
      <c r="AB427" s="6">
        <v>4.3078186842793603E-2</v>
      </c>
      <c r="AC427" s="6">
        <v>0.63144649371087602</v>
      </c>
      <c r="AD427" s="6">
        <v>0.32547531944632901</v>
      </c>
      <c r="AE427" s="6">
        <v>0.55981665387467505</v>
      </c>
      <c r="AF427" s="6">
        <v>0.163571838310796</v>
      </c>
      <c r="AG427" s="310">
        <v>0.27661150781452698</v>
      </c>
      <c r="AH427" s="216">
        <v>2.105</v>
      </c>
      <c r="AI427" s="211">
        <v>4.97</v>
      </c>
      <c r="AJ427" s="212">
        <v>7.9020000000000001</v>
      </c>
      <c r="AK427" s="210">
        <v>2.2440000000000002</v>
      </c>
      <c r="AL427" s="210">
        <v>4.8929999999999998</v>
      </c>
      <c r="AM427" s="210">
        <v>7.899</v>
      </c>
      <c r="AN427" s="203"/>
      <c r="AO427" s="203"/>
      <c r="AP427" s="203"/>
      <c r="AQ427" s="203"/>
      <c r="AR427" s="203">
        <f t="shared" si="694"/>
        <v>2.9569090974799996</v>
      </c>
      <c r="AS427" s="203">
        <f t="shared" si="695"/>
        <v>3.6139999999999999</v>
      </c>
      <c r="AT427" s="203">
        <f t="shared" si="696"/>
        <v>4.4171111030799999</v>
      </c>
      <c r="AU427" s="203">
        <f t="shared" si="697"/>
        <v>4.3591091005959992</v>
      </c>
      <c r="AV427" s="203">
        <f t="shared" si="698"/>
        <v>5.3277999999999999</v>
      </c>
      <c r="AW427" s="203">
        <f t="shared" si="699"/>
        <v>6.5117555437159993</v>
      </c>
      <c r="AX427" s="203">
        <f t="shared" si="700"/>
        <v>6.8508818334059995</v>
      </c>
      <c r="AY427" s="203">
        <f t="shared" si="701"/>
        <v>8.3733000000000004</v>
      </c>
      <c r="AZ427" s="203">
        <f t="shared" si="702"/>
        <v>10.234033314726</v>
      </c>
      <c r="BB427" s="1" t="str">
        <f t="shared" si="633"/>
        <v>A</v>
      </c>
      <c r="BC427" s="1" t="str">
        <f t="shared" si="634"/>
        <v>NP</v>
      </c>
      <c r="BD427" s="1" t="str">
        <f t="shared" si="635"/>
        <v>NP</v>
      </c>
      <c r="BE427" s="1" t="str">
        <f t="shared" si="636"/>
        <v>NO</v>
      </c>
      <c r="BF427" s="1" t="str">
        <f t="shared" si="637"/>
        <v>NO</v>
      </c>
      <c r="BG427" s="1" t="str">
        <f t="shared" si="638"/>
        <v>YES</v>
      </c>
      <c r="BH427" s="1" t="str">
        <f t="shared" si="618"/>
        <v>YES</v>
      </c>
      <c r="BJ427" s="12">
        <v>66</v>
      </c>
      <c r="BK427" s="1" t="str">
        <f t="shared" si="639"/>
        <v>A</v>
      </c>
      <c r="BL427" s="1" t="str">
        <f t="shared" si="640"/>
        <v>NP</v>
      </c>
      <c r="BM427" s="1" t="str">
        <f t="shared" si="641"/>
        <v>NP</v>
      </c>
      <c r="BN427" s="1" t="str">
        <f t="shared" si="642"/>
        <v>NO</v>
      </c>
      <c r="BO427" s="1" t="str">
        <f t="shared" si="643"/>
        <v>NO</v>
      </c>
      <c r="BP427" s="1" t="str">
        <f t="shared" si="644"/>
        <v>YES</v>
      </c>
      <c r="BQ427" s="1" t="str">
        <f t="shared" si="645"/>
        <v>YES</v>
      </c>
      <c r="BS427" s="1" t="str">
        <f t="shared" si="646"/>
        <v>TP</v>
      </c>
      <c r="BT427" s="1" t="str">
        <f t="shared" si="647"/>
        <v>TP</v>
      </c>
      <c r="BU427" s="1" t="str">
        <f t="shared" si="648"/>
        <v>TP</v>
      </c>
      <c r="BV427" s="1" t="str">
        <f t="shared" si="649"/>
        <v>YES</v>
      </c>
      <c r="BW427" s="1" t="str">
        <f t="shared" si="650"/>
        <v>YES</v>
      </c>
      <c r="BX427" s="1" t="str">
        <f t="shared" si="651"/>
        <v>YES</v>
      </c>
      <c r="BY427" s="244" t="str">
        <f t="shared" si="652"/>
        <v>YES</v>
      </c>
      <c r="BZ427" s="244" t="str">
        <f t="shared" si="653"/>
        <v>NO</v>
      </c>
      <c r="CA427" s="244" t="str">
        <f t="shared" si="654"/>
        <v>NO</v>
      </c>
      <c r="CB427" s="244" t="str">
        <f t="shared" si="655"/>
        <v>NO</v>
      </c>
      <c r="CC427" s="244" t="str">
        <f t="shared" si="656"/>
        <v>NO</v>
      </c>
      <c r="CD427" s="244" t="str">
        <f t="shared" si="628"/>
        <v>NO</v>
      </c>
      <c r="CE427" s="1" t="str">
        <f t="shared" si="629"/>
        <v>NO</v>
      </c>
      <c r="CF427" s="1" t="str">
        <f t="shared" si="630"/>
        <v>NO</v>
      </c>
      <c r="CG427" s="1" t="str">
        <f t="shared" si="631"/>
        <v>NO</v>
      </c>
      <c r="CH427" s="1" t="str">
        <f t="shared" si="632"/>
        <v>NO</v>
      </c>
      <c r="CI427" s="244" t="str">
        <f t="shared" si="657"/>
        <v>NO</v>
      </c>
      <c r="CJ427" s="244" t="str">
        <f t="shared" si="658"/>
        <v>NO</v>
      </c>
      <c r="CK427" s="244" t="str">
        <f t="shared" si="659"/>
        <v>NO</v>
      </c>
      <c r="CL427" s="244" t="str">
        <f t="shared" si="660"/>
        <v>NO</v>
      </c>
      <c r="CM427" s="244" t="str">
        <f t="shared" si="661"/>
        <v>NO</v>
      </c>
      <c r="CN427" s="244" t="str">
        <f t="shared" si="662"/>
        <v>NO</v>
      </c>
      <c r="CO427" s="244" t="str">
        <f t="shared" si="663"/>
        <v>NO</v>
      </c>
      <c r="CP427" s="244" t="str">
        <f t="shared" si="664"/>
        <v>NO</v>
      </c>
      <c r="CQ427" s="244" t="str">
        <f t="shared" si="665"/>
        <v>NO</v>
      </c>
      <c r="CR427" s="244" t="str">
        <f t="shared" si="666"/>
        <v>NO</v>
      </c>
    </row>
    <row r="428" spans="1:96">
      <c r="A428" s="64"/>
      <c r="B428" s="15"/>
      <c r="C428" s="15"/>
      <c r="D428" s="15"/>
      <c r="E428" s="15"/>
      <c r="F428" s="15"/>
      <c r="G428" s="15"/>
      <c r="H428" s="65"/>
      <c r="I428" s="52" t="s">
        <v>112</v>
      </c>
      <c r="J428" s="6">
        <v>0.82524322651313098</v>
      </c>
      <c r="K428" s="6">
        <v>0.16887176933422901</v>
      </c>
      <c r="L428" s="6">
        <v>5.8850041526382598E-3</v>
      </c>
      <c r="M428" s="6">
        <v>2.2505848151710101E-2</v>
      </c>
      <c r="N428" s="6">
        <v>0.86537641183561498</v>
      </c>
      <c r="O428" s="6">
        <v>0.11211774001267399</v>
      </c>
      <c r="P428" s="6">
        <v>0.54178079911778898</v>
      </c>
      <c r="Q428" s="6">
        <v>2.2088312804438002E-3</v>
      </c>
      <c r="R428" s="6">
        <v>0.456010369601766</v>
      </c>
      <c r="S428" s="6">
        <v>0.84250527199422698</v>
      </c>
      <c r="T428" s="6">
        <v>0.120756333989906</v>
      </c>
      <c r="U428" s="6">
        <v>3.6738394015866198E-2</v>
      </c>
      <c r="V428" s="6">
        <v>8.3165693857038397E-2</v>
      </c>
      <c r="W428" s="6">
        <v>0.41641496216445101</v>
      </c>
      <c r="X428" s="6">
        <v>0.50041934397850996</v>
      </c>
      <c r="Y428" s="6">
        <v>0.246499149873355</v>
      </c>
      <c r="Z428" s="6">
        <v>0.74314360343276598</v>
      </c>
      <c r="AA428" s="6">
        <v>1.03572466938782E-2</v>
      </c>
      <c r="AB428" s="6">
        <v>4.3078186842793603E-2</v>
      </c>
      <c r="AC428" s="6">
        <v>0.63144649371087602</v>
      </c>
      <c r="AD428" s="6">
        <v>0.32547531944632901</v>
      </c>
      <c r="AE428" s="6">
        <v>0.523215679003734</v>
      </c>
      <c r="AF428" s="6">
        <v>0.41369294256595301</v>
      </c>
      <c r="AG428" s="310">
        <v>6.3091378430311595E-2</v>
      </c>
      <c r="AH428" s="216">
        <v>2.4950000000000001</v>
      </c>
      <c r="AI428" s="211">
        <v>4.9720000000000004</v>
      </c>
      <c r="AJ428" s="212">
        <v>7.4980000000000002</v>
      </c>
      <c r="AK428" s="210">
        <v>2.3889999999999998</v>
      </c>
      <c r="AL428" s="210">
        <v>4.7850000000000001</v>
      </c>
      <c r="AM428" s="210">
        <v>7.5670000000000002</v>
      </c>
      <c r="AN428" s="203"/>
      <c r="AO428" s="203"/>
      <c r="AP428" s="203"/>
      <c r="AQ428" s="203"/>
      <c r="AR428" s="203">
        <f t="shared" si="694"/>
        <v>2.9569090974799996</v>
      </c>
      <c r="AS428" s="203">
        <f t="shared" si="695"/>
        <v>3.6139999999999999</v>
      </c>
      <c r="AT428" s="203">
        <f t="shared" si="696"/>
        <v>4.4171111030799999</v>
      </c>
      <c r="AU428" s="203">
        <f t="shared" si="697"/>
        <v>4.3591091005959992</v>
      </c>
      <c r="AV428" s="203">
        <f t="shared" si="698"/>
        <v>5.3277999999999999</v>
      </c>
      <c r="AW428" s="203">
        <f t="shared" si="699"/>
        <v>6.5117555437159993</v>
      </c>
      <c r="AX428" s="203">
        <f t="shared" si="700"/>
        <v>6.8508818334059995</v>
      </c>
      <c r="AY428" s="203">
        <f t="shared" si="701"/>
        <v>8.3733000000000004</v>
      </c>
      <c r="AZ428" s="203">
        <f t="shared" si="702"/>
        <v>10.234033314726</v>
      </c>
      <c r="BB428" s="1" t="str">
        <f t="shared" si="633"/>
        <v>A</v>
      </c>
      <c r="BC428" s="1" t="str">
        <f t="shared" si="634"/>
        <v>NP</v>
      </c>
      <c r="BD428" s="1" t="str">
        <f t="shared" si="635"/>
        <v>NP</v>
      </c>
      <c r="BE428" s="1" t="str">
        <f t="shared" si="636"/>
        <v>NO</v>
      </c>
      <c r="BF428" s="1" t="str">
        <f t="shared" si="637"/>
        <v>NO</v>
      </c>
      <c r="BG428" s="1" t="str">
        <f t="shared" si="638"/>
        <v>YES</v>
      </c>
      <c r="BH428" s="1" t="str">
        <f t="shared" si="618"/>
        <v>YES</v>
      </c>
      <c r="BJ428" s="12">
        <v>31</v>
      </c>
      <c r="BK428" s="1" t="str">
        <f t="shared" si="639"/>
        <v>A</v>
      </c>
      <c r="BL428" s="1" t="str">
        <f t="shared" si="640"/>
        <v>NP</v>
      </c>
      <c r="BM428" s="1" t="str">
        <f t="shared" si="641"/>
        <v>NP</v>
      </c>
      <c r="BN428" s="1" t="str">
        <f t="shared" si="642"/>
        <v>NO</v>
      </c>
      <c r="BO428" s="1" t="str">
        <f t="shared" si="643"/>
        <v>NO</v>
      </c>
      <c r="BP428" s="1" t="str">
        <f t="shared" si="644"/>
        <v>YES</v>
      </c>
      <c r="BQ428" s="1" t="str">
        <f t="shared" si="645"/>
        <v>YES</v>
      </c>
      <c r="BS428" s="1" t="str">
        <f t="shared" si="646"/>
        <v>TP</v>
      </c>
      <c r="BT428" s="1" t="str">
        <f t="shared" si="647"/>
        <v>TP</v>
      </c>
      <c r="BU428" s="1" t="str">
        <f t="shared" si="648"/>
        <v>TP</v>
      </c>
      <c r="BV428" s="1" t="str">
        <f t="shared" si="649"/>
        <v>YES</v>
      </c>
      <c r="BW428" s="1" t="str">
        <f t="shared" si="650"/>
        <v>YES</v>
      </c>
      <c r="BX428" s="1" t="str">
        <f t="shared" si="651"/>
        <v>YES</v>
      </c>
      <c r="BY428" s="244" t="str">
        <f t="shared" si="652"/>
        <v>YES</v>
      </c>
      <c r="BZ428" s="244" t="str">
        <f t="shared" si="653"/>
        <v>NO</v>
      </c>
      <c r="CA428" s="244" t="str">
        <f t="shared" si="654"/>
        <v>NO</v>
      </c>
      <c r="CB428" s="244" t="str">
        <f t="shared" si="655"/>
        <v>NO</v>
      </c>
      <c r="CC428" s="244" t="str">
        <f t="shared" si="656"/>
        <v>NO</v>
      </c>
      <c r="CD428" s="244" t="str">
        <f t="shared" si="628"/>
        <v>NO</v>
      </c>
      <c r="CE428" s="1" t="str">
        <f t="shared" si="629"/>
        <v>NO</v>
      </c>
      <c r="CF428" s="1" t="str">
        <f t="shared" si="630"/>
        <v>NO</v>
      </c>
      <c r="CG428" s="1" t="str">
        <f t="shared" si="631"/>
        <v>NO</v>
      </c>
      <c r="CH428" s="1" t="str">
        <f t="shared" si="632"/>
        <v>NO</v>
      </c>
      <c r="CI428" s="244" t="str">
        <f t="shared" si="657"/>
        <v>NO</v>
      </c>
      <c r="CJ428" s="244" t="str">
        <f t="shared" si="658"/>
        <v>NO</v>
      </c>
      <c r="CK428" s="244" t="str">
        <f t="shared" si="659"/>
        <v>NO</v>
      </c>
      <c r="CL428" s="244" t="str">
        <f t="shared" si="660"/>
        <v>NO</v>
      </c>
      <c r="CM428" s="244" t="str">
        <f t="shared" si="661"/>
        <v>NO</v>
      </c>
      <c r="CN428" s="244" t="str">
        <f t="shared" si="662"/>
        <v>NO</v>
      </c>
      <c r="CO428" s="244" t="str">
        <f t="shared" si="663"/>
        <v>NO</v>
      </c>
      <c r="CP428" s="244" t="str">
        <f t="shared" si="664"/>
        <v>NO</v>
      </c>
      <c r="CQ428" s="244" t="str">
        <f t="shared" si="665"/>
        <v>NO</v>
      </c>
      <c r="CR428" s="244" t="str">
        <f t="shared" si="666"/>
        <v>NO</v>
      </c>
    </row>
    <row r="429" spans="1:96">
      <c r="A429" s="64"/>
      <c r="B429" s="15"/>
      <c r="C429" s="15"/>
      <c r="D429" s="15"/>
      <c r="E429" s="15"/>
      <c r="F429" s="15"/>
      <c r="G429" s="15"/>
      <c r="H429" s="65"/>
      <c r="I429" s="52" t="s">
        <v>140</v>
      </c>
      <c r="J429" s="6">
        <v>0.82524322651313098</v>
      </c>
      <c r="K429" s="6">
        <v>0.16887176933422901</v>
      </c>
      <c r="L429" s="6">
        <v>5.8850041526382598E-3</v>
      </c>
      <c r="M429" s="6">
        <v>2.2505848151710101E-2</v>
      </c>
      <c r="N429" s="6">
        <v>0.86537641183561498</v>
      </c>
      <c r="O429" s="6">
        <v>0.11211774001267399</v>
      </c>
      <c r="P429" s="6">
        <v>0.61297869020568196</v>
      </c>
      <c r="Q429" s="6">
        <v>6.5554891833603093E-2</v>
      </c>
      <c r="R429" s="6">
        <v>0.32146641796071401</v>
      </c>
      <c r="S429" s="6">
        <v>0.84250527199422698</v>
      </c>
      <c r="T429" s="6">
        <v>0.120756333989906</v>
      </c>
      <c r="U429" s="6">
        <v>3.6738394015866198E-2</v>
      </c>
      <c r="V429" s="6">
        <v>8.3165693857038397E-2</v>
      </c>
      <c r="W429" s="6">
        <v>0.41641496216445101</v>
      </c>
      <c r="X429" s="6">
        <v>0.50041934397850996</v>
      </c>
      <c r="Y429" s="6">
        <v>0.246499149873355</v>
      </c>
      <c r="Z429" s="6">
        <v>0.74314360343276598</v>
      </c>
      <c r="AA429" s="6">
        <v>1.03572466938782E-2</v>
      </c>
      <c r="AB429" s="6">
        <v>4.3078186842793603E-2</v>
      </c>
      <c r="AC429" s="6">
        <v>0.63144649371087602</v>
      </c>
      <c r="AD429" s="6">
        <v>0.32547531944632901</v>
      </c>
      <c r="AE429" s="6">
        <v>0.55981665387467505</v>
      </c>
      <c r="AF429" s="6">
        <v>0.163571838310796</v>
      </c>
      <c r="AG429" s="310">
        <v>0.27661150781452698</v>
      </c>
      <c r="AH429" s="216">
        <v>2.286</v>
      </c>
      <c r="AI429" s="211">
        <v>4.7709999999999999</v>
      </c>
      <c r="AJ429" s="212">
        <v>8.0139999999999993</v>
      </c>
      <c r="AK429" s="210">
        <v>2.1970000000000001</v>
      </c>
      <c r="AL429" s="210">
        <v>4.8639999999999999</v>
      </c>
      <c r="AM429" s="210">
        <v>7.8120000000000003</v>
      </c>
      <c r="AN429" s="203"/>
      <c r="AO429" s="203"/>
      <c r="AP429" s="203"/>
      <c r="AQ429" s="203"/>
      <c r="AR429" s="203">
        <f t="shared" si="694"/>
        <v>2.9569090974799996</v>
      </c>
      <c r="AS429" s="203">
        <f t="shared" si="695"/>
        <v>3.6139999999999999</v>
      </c>
      <c r="AT429" s="203">
        <f t="shared" si="696"/>
        <v>4.4171111030799999</v>
      </c>
      <c r="AU429" s="203">
        <f t="shared" si="697"/>
        <v>4.3591091005959992</v>
      </c>
      <c r="AV429" s="203">
        <f t="shared" si="698"/>
        <v>5.3277999999999999</v>
      </c>
      <c r="AW429" s="203">
        <f t="shared" si="699"/>
        <v>6.5117555437159993</v>
      </c>
      <c r="AX429" s="203">
        <f t="shared" si="700"/>
        <v>6.8508818334059995</v>
      </c>
      <c r="AY429" s="203">
        <f t="shared" si="701"/>
        <v>8.3733000000000004</v>
      </c>
      <c r="AZ429" s="203">
        <f t="shared" si="702"/>
        <v>10.234033314726</v>
      </c>
      <c r="BB429" s="1" t="str">
        <f t="shared" si="633"/>
        <v>A</v>
      </c>
      <c r="BC429" s="1" t="str">
        <f t="shared" si="634"/>
        <v>NP</v>
      </c>
      <c r="BD429" s="1" t="str">
        <f t="shared" si="635"/>
        <v>NP</v>
      </c>
      <c r="BE429" s="1" t="str">
        <f t="shared" si="636"/>
        <v>NO</v>
      </c>
      <c r="BF429" s="1" t="str">
        <f t="shared" si="637"/>
        <v>NO</v>
      </c>
      <c r="BG429" s="1" t="str">
        <f t="shared" si="638"/>
        <v>YES</v>
      </c>
      <c r="BH429" s="1" t="str">
        <f t="shared" si="618"/>
        <v>YES</v>
      </c>
      <c r="BJ429" s="12">
        <v>19</v>
      </c>
      <c r="BK429" s="1" t="str">
        <f t="shared" si="639"/>
        <v>A</v>
      </c>
      <c r="BL429" s="1" t="str">
        <f t="shared" si="640"/>
        <v>NP</v>
      </c>
      <c r="BM429" s="1" t="str">
        <f t="shared" si="641"/>
        <v>NP</v>
      </c>
      <c r="BN429" s="1" t="str">
        <f t="shared" si="642"/>
        <v>NO</v>
      </c>
      <c r="BO429" s="1" t="str">
        <f t="shared" si="643"/>
        <v>NO</v>
      </c>
      <c r="BP429" s="1" t="str">
        <f t="shared" si="644"/>
        <v>YES</v>
      </c>
      <c r="BQ429" s="1" t="str">
        <f t="shared" si="645"/>
        <v>YES</v>
      </c>
      <c r="BS429" s="1" t="str">
        <f t="shared" si="646"/>
        <v>TP</v>
      </c>
      <c r="BT429" s="1" t="str">
        <f t="shared" si="647"/>
        <v>TP</v>
      </c>
      <c r="BU429" s="1" t="str">
        <f t="shared" si="648"/>
        <v>TP</v>
      </c>
      <c r="BV429" s="1" t="str">
        <f t="shared" si="649"/>
        <v>YES</v>
      </c>
      <c r="BW429" s="1" t="str">
        <f t="shared" si="650"/>
        <v>YES</v>
      </c>
      <c r="BX429" s="1" t="str">
        <f t="shared" si="651"/>
        <v>YES</v>
      </c>
      <c r="BY429" s="244" t="str">
        <f t="shared" si="652"/>
        <v>YES</v>
      </c>
      <c r="BZ429" s="244" t="str">
        <f t="shared" si="653"/>
        <v>NO</v>
      </c>
      <c r="CA429" s="244" t="str">
        <f t="shared" si="654"/>
        <v>NO</v>
      </c>
      <c r="CB429" s="244" t="str">
        <f t="shared" si="655"/>
        <v>NO</v>
      </c>
      <c r="CC429" s="244" t="str">
        <f t="shared" si="656"/>
        <v>NO</v>
      </c>
      <c r="CD429" s="244" t="str">
        <f t="shared" si="628"/>
        <v>NO</v>
      </c>
      <c r="CE429" s="1" t="str">
        <f t="shared" si="629"/>
        <v>NO</v>
      </c>
      <c r="CF429" s="1" t="str">
        <f t="shared" si="630"/>
        <v>NO</v>
      </c>
      <c r="CG429" s="1" t="str">
        <f t="shared" si="631"/>
        <v>NO</v>
      </c>
      <c r="CH429" s="1" t="str">
        <f t="shared" si="632"/>
        <v>NO</v>
      </c>
      <c r="CI429" s="244" t="str">
        <f t="shared" si="657"/>
        <v>NO</v>
      </c>
      <c r="CJ429" s="244" t="str">
        <f t="shared" si="658"/>
        <v>NO</v>
      </c>
      <c r="CK429" s="244" t="str">
        <f t="shared" si="659"/>
        <v>NO</v>
      </c>
      <c r="CL429" s="244" t="str">
        <f t="shared" si="660"/>
        <v>NO</v>
      </c>
      <c r="CM429" s="244" t="str">
        <f t="shared" si="661"/>
        <v>NO</v>
      </c>
      <c r="CN429" s="244" t="str">
        <f t="shared" si="662"/>
        <v>NO</v>
      </c>
      <c r="CO429" s="244" t="str">
        <f t="shared" si="663"/>
        <v>NO</v>
      </c>
      <c r="CP429" s="244" t="str">
        <f t="shared" si="664"/>
        <v>NO</v>
      </c>
      <c r="CQ429" s="244" t="str">
        <f t="shared" si="665"/>
        <v>NO</v>
      </c>
      <c r="CR429" s="244" t="str">
        <f t="shared" si="666"/>
        <v>NO</v>
      </c>
    </row>
    <row r="430" spans="1:96">
      <c r="A430" s="64"/>
      <c r="B430" s="15"/>
      <c r="C430" s="15"/>
      <c r="D430" s="15"/>
      <c r="E430" s="15"/>
      <c r="F430" s="15"/>
      <c r="G430" s="15"/>
      <c r="H430" s="65"/>
      <c r="I430" s="52" t="s">
        <v>138</v>
      </c>
      <c r="J430" s="6">
        <v>9.9561811886148294E-2</v>
      </c>
      <c r="K430" s="6">
        <v>0.89059155672728296</v>
      </c>
      <c r="L430" s="6">
        <v>9.8466313865683795E-3</v>
      </c>
      <c r="M430" s="6">
        <v>0.60551142438119698</v>
      </c>
      <c r="N430" s="6">
        <v>0.34365087897924601</v>
      </c>
      <c r="O430" s="6">
        <v>5.0837696639556E-2</v>
      </c>
      <c r="P430" s="6">
        <v>0.61297869020568196</v>
      </c>
      <c r="Q430" s="6">
        <v>6.5554891833603093E-2</v>
      </c>
      <c r="R430" s="6">
        <v>0.32146641796071401</v>
      </c>
      <c r="S430" s="6">
        <v>0.62418389752877002</v>
      </c>
      <c r="T430" s="6">
        <v>0.31664947708256602</v>
      </c>
      <c r="U430" s="6">
        <v>5.9166625388663303E-2</v>
      </c>
      <c r="V430" s="6">
        <v>3.30493076523228E-2</v>
      </c>
      <c r="W430" s="6">
        <v>4.4704057000190998E-2</v>
      </c>
      <c r="X430" s="6">
        <v>0.92224663534748597</v>
      </c>
      <c r="Y430" s="6">
        <v>0.68084260995523704</v>
      </c>
      <c r="Z430" s="6">
        <v>0.25052997453234399</v>
      </c>
      <c r="AA430" s="6">
        <v>6.8627415512417397E-2</v>
      </c>
      <c r="AB430" s="6">
        <v>0.83659747406265506</v>
      </c>
      <c r="AC430" s="6">
        <v>1.39143339728509E-2</v>
      </c>
      <c r="AD430" s="6">
        <v>0.14948819196449301</v>
      </c>
      <c r="AE430" s="6">
        <v>0.523215679003734</v>
      </c>
      <c r="AF430" s="6">
        <v>0.41369294256595301</v>
      </c>
      <c r="AG430" s="310">
        <v>6.3091378430311595E-2</v>
      </c>
      <c r="AH430" s="216">
        <v>3.2690000000000001</v>
      </c>
      <c r="AI430" s="211">
        <v>4.7560000000000002</v>
      </c>
      <c r="AJ430" s="212">
        <v>7.6040000000000001</v>
      </c>
      <c r="AK430" s="210">
        <v>4.5330000000000004</v>
      </c>
      <c r="AL430" s="210">
        <v>6.6879999999999997</v>
      </c>
      <c r="AM430" s="210">
        <v>9.3239999999999998</v>
      </c>
      <c r="AN430" s="203"/>
      <c r="AO430" s="203"/>
      <c r="AP430" s="203"/>
      <c r="AQ430" s="203"/>
      <c r="AR430" s="203">
        <f t="shared" si="694"/>
        <v>2.9569090974799996</v>
      </c>
      <c r="AS430" s="203">
        <f t="shared" si="695"/>
        <v>3.6139999999999999</v>
      </c>
      <c r="AT430" s="203">
        <f t="shared" si="696"/>
        <v>4.4171111030799999</v>
      </c>
      <c r="AU430" s="203">
        <f t="shared" si="697"/>
        <v>4.3591091005959992</v>
      </c>
      <c r="AV430" s="203">
        <f t="shared" si="698"/>
        <v>5.3277999999999999</v>
      </c>
      <c r="AW430" s="203">
        <f t="shared" si="699"/>
        <v>6.5117555437159993</v>
      </c>
      <c r="AX430" s="203">
        <f t="shared" si="700"/>
        <v>6.8508818334059995</v>
      </c>
      <c r="AY430" s="203">
        <f t="shared" si="701"/>
        <v>8.3733000000000004</v>
      </c>
      <c r="AZ430" s="203">
        <f t="shared" si="702"/>
        <v>10.234033314726</v>
      </c>
      <c r="BB430" s="1" t="str">
        <f t="shared" si="633"/>
        <v>NP</v>
      </c>
      <c r="BC430" s="1" t="str">
        <f t="shared" si="634"/>
        <v>NP</v>
      </c>
      <c r="BD430" s="1" t="str">
        <f t="shared" si="635"/>
        <v>NP</v>
      </c>
      <c r="BE430" s="1" t="str">
        <f t="shared" si="636"/>
        <v>NO</v>
      </c>
      <c r="BF430" s="1" t="str">
        <f t="shared" si="637"/>
        <v>NO</v>
      </c>
      <c r="BG430" s="1" t="str">
        <f t="shared" si="638"/>
        <v>NO</v>
      </c>
      <c r="BH430" s="1" t="str">
        <f t="shared" si="618"/>
        <v>YES</v>
      </c>
      <c r="BJ430" s="12">
        <v>22</v>
      </c>
      <c r="BK430" s="1" t="str">
        <f t="shared" si="639"/>
        <v>P</v>
      </c>
      <c r="BL430" s="1" t="str">
        <f t="shared" si="640"/>
        <v>P</v>
      </c>
      <c r="BM430" s="1" t="str">
        <f t="shared" si="641"/>
        <v>NA</v>
      </c>
      <c r="BN430" s="1" t="str">
        <f t="shared" si="642"/>
        <v>NO</v>
      </c>
      <c r="BO430" s="1" t="str">
        <f t="shared" si="643"/>
        <v>NO</v>
      </c>
      <c r="BP430" s="1" t="str">
        <f t="shared" si="644"/>
        <v>NO</v>
      </c>
      <c r="BQ430" s="1" t="str">
        <f t="shared" si="645"/>
        <v>NO</v>
      </c>
      <c r="BS430" s="1" t="str">
        <f t="shared" si="646"/>
        <v>FP</v>
      </c>
      <c r="BT430" s="1" t="str">
        <f t="shared" si="647"/>
        <v>FP</v>
      </c>
      <c r="BU430" s="1" t="str">
        <f t="shared" si="648"/>
        <v>FP</v>
      </c>
      <c r="BV430" s="1" t="str">
        <f t="shared" si="649"/>
        <v>NO</v>
      </c>
      <c r="BW430" s="1" t="str">
        <f t="shared" si="650"/>
        <v>NO</v>
      </c>
      <c r="BX430" s="1" t="str">
        <f t="shared" si="651"/>
        <v>NO</v>
      </c>
      <c r="BY430" s="244" t="str">
        <f t="shared" si="652"/>
        <v>NO</v>
      </c>
      <c r="BZ430" s="244" t="str">
        <f t="shared" si="653"/>
        <v>NO</v>
      </c>
      <c r="CA430" s="244" t="str">
        <f t="shared" si="654"/>
        <v>NO</v>
      </c>
      <c r="CB430" s="244" t="str">
        <f t="shared" si="655"/>
        <v>NO</v>
      </c>
      <c r="CC430" s="244" t="str">
        <f t="shared" si="656"/>
        <v>YES</v>
      </c>
      <c r="CD430" s="244" t="str">
        <f t="shared" si="628"/>
        <v>YES</v>
      </c>
      <c r="CE430" s="1" t="str">
        <f t="shared" si="629"/>
        <v>NO</v>
      </c>
      <c r="CF430" s="1" t="str">
        <f t="shared" si="630"/>
        <v>NO</v>
      </c>
      <c r="CG430" s="1" t="str">
        <f t="shared" si="631"/>
        <v>NO</v>
      </c>
      <c r="CH430" s="1" t="str">
        <f t="shared" si="632"/>
        <v>YES</v>
      </c>
      <c r="CI430" s="244" t="str">
        <f t="shared" si="657"/>
        <v>NO</v>
      </c>
      <c r="CJ430" s="244" t="str">
        <f t="shared" si="658"/>
        <v>NO</v>
      </c>
      <c r="CK430" s="244" t="str">
        <f t="shared" si="659"/>
        <v>NO</v>
      </c>
      <c r="CL430" s="244" t="str">
        <f t="shared" si="660"/>
        <v>NO</v>
      </c>
      <c r="CM430" s="244" t="str">
        <f t="shared" si="661"/>
        <v>NO</v>
      </c>
      <c r="CN430" s="244" t="str">
        <f t="shared" si="662"/>
        <v>YES</v>
      </c>
      <c r="CO430" s="244" t="str">
        <f t="shared" si="663"/>
        <v>NO</v>
      </c>
      <c r="CP430" s="244" t="str">
        <f t="shared" si="664"/>
        <v>NO</v>
      </c>
      <c r="CQ430" s="244" t="str">
        <f t="shared" si="665"/>
        <v>NO</v>
      </c>
      <c r="CR430" s="244" t="str">
        <f t="shared" si="666"/>
        <v>YES</v>
      </c>
    </row>
    <row r="431" spans="1:96">
      <c r="A431" s="64"/>
      <c r="B431" s="15"/>
      <c r="C431" s="15"/>
      <c r="D431" s="15"/>
      <c r="E431" s="15"/>
      <c r="F431" s="15"/>
      <c r="G431" s="15"/>
      <c r="H431" s="65"/>
      <c r="I431" s="52" t="s">
        <v>19</v>
      </c>
      <c r="J431" s="6">
        <v>0.82524322651313098</v>
      </c>
      <c r="K431" s="6">
        <v>0.16887176933422901</v>
      </c>
      <c r="L431" s="6">
        <v>5.8850041526382598E-3</v>
      </c>
      <c r="M431" s="6">
        <v>2.2505848151710101E-2</v>
      </c>
      <c r="N431" s="6">
        <v>0.86537641183561498</v>
      </c>
      <c r="O431" s="6">
        <v>0.11211774001267399</v>
      </c>
      <c r="P431" s="6">
        <v>0.61297869020568196</v>
      </c>
      <c r="Q431" s="6">
        <v>6.5554891833603093E-2</v>
      </c>
      <c r="R431" s="6">
        <v>0.32146641796071401</v>
      </c>
      <c r="S431" s="6">
        <v>0.84250527199422698</v>
      </c>
      <c r="T431" s="6">
        <v>0.120756333989906</v>
      </c>
      <c r="U431" s="6">
        <v>3.6738394015866198E-2</v>
      </c>
      <c r="V431" s="6">
        <v>8.3165693857038397E-2</v>
      </c>
      <c r="W431" s="6">
        <v>0.41641496216445101</v>
      </c>
      <c r="X431" s="6">
        <v>0.50041934397850996</v>
      </c>
      <c r="Y431" s="6">
        <v>0.246499149873355</v>
      </c>
      <c r="Z431" s="6">
        <v>0.74314360343276598</v>
      </c>
      <c r="AA431" s="6">
        <v>1.03572466938782E-2</v>
      </c>
      <c r="AB431" s="6">
        <v>4.3078186842793603E-2</v>
      </c>
      <c r="AC431" s="6">
        <v>0.63144649371087602</v>
      </c>
      <c r="AD431" s="6">
        <v>0.32547531944632901</v>
      </c>
      <c r="AE431" s="6">
        <v>0.523215679003734</v>
      </c>
      <c r="AF431" s="6">
        <v>0.41369294256595301</v>
      </c>
      <c r="AG431" s="310">
        <v>6.3091378430311595E-2</v>
      </c>
      <c r="AH431" s="216">
        <v>2.2130000000000001</v>
      </c>
      <c r="AI431" s="211">
        <v>4.8879999999999999</v>
      </c>
      <c r="AJ431" s="212">
        <v>7.5259999999999998</v>
      </c>
      <c r="AK431" s="210">
        <v>2.347</v>
      </c>
      <c r="AL431" s="210">
        <v>5.0119999999999996</v>
      </c>
      <c r="AM431" s="210">
        <v>7.8840000000000003</v>
      </c>
      <c r="AN431" s="203"/>
      <c r="AO431" s="203"/>
      <c r="AP431" s="203"/>
      <c r="AQ431" s="203"/>
      <c r="AR431" s="203">
        <f t="shared" si="694"/>
        <v>2.9569090974799996</v>
      </c>
      <c r="AS431" s="203">
        <f t="shared" si="695"/>
        <v>3.6139999999999999</v>
      </c>
      <c r="AT431" s="203">
        <f t="shared" si="696"/>
        <v>4.4171111030799999</v>
      </c>
      <c r="AU431" s="203">
        <f t="shared" si="697"/>
        <v>4.3591091005959992</v>
      </c>
      <c r="AV431" s="203">
        <f t="shared" si="698"/>
        <v>5.3277999999999999</v>
      </c>
      <c r="AW431" s="203">
        <f t="shared" si="699"/>
        <v>6.5117555437159993</v>
      </c>
      <c r="AX431" s="203">
        <f t="shared" si="700"/>
        <v>6.8508818334059995</v>
      </c>
      <c r="AY431" s="203">
        <f t="shared" si="701"/>
        <v>8.3733000000000004</v>
      </c>
      <c r="AZ431" s="203">
        <f t="shared" si="702"/>
        <v>10.234033314726</v>
      </c>
      <c r="BB431" s="1" t="str">
        <f t="shared" si="633"/>
        <v>A</v>
      </c>
      <c r="BC431" s="1" t="str">
        <f t="shared" si="634"/>
        <v>NP</v>
      </c>
      <c r="BD431" s="1" t="str">
        <f t="shared" si="635"/>
        <v>NP</v>
      </c>
      <c r="BE431" s="1" t="str">
        <f t="shared" si="636"/>
        <v>NO</v>
      </c>
      <c r="BF431" s="1" t="str">
        <f t="shared" si="637"/>
        <v>NO</v>
      </c>
      <c r="BG431" s="1" t="str">
        <f t="shared" si="638"/>
        <v>YES</v>
      </c>
      <c r="BH431" s="1" t="str">
        <f t="shared" si="618"/>
        <v>YES</v>
      </c>
      <c r="BJ431" s="12">
        <v>124</v>
      </c>
      <c r="BK431" s="1" t="str">
        <f t="shared" si="639"/>
        <v>A</v>
      </c>
      <c r="BL431" s="1" t="str">
        <f t="shared" si="640"/>
        <v>NP</v>
      </c>
      <c r="BM431" s="1" t="str">
        <f t="shared" si="641"/>
        <v>NP</v>
      </c>
      <c r="BN431" s="1" t="str">
        <f t="shared" si="642"/>
        <v>NO</v>
      </c>
      <c r="BO431" s="1" t="str">
        <f t="shared" si="643"/>
        <v>NO</v>
      </c>
      <c r="BP431" s="1" t="str">
        <f t="shared" si="644"/>
        <v>YES</v>
      </c>
      <c r="BQ431" s="1" t="str">
        <f t="shared" si="645"/>
        <v>YES</v>
      </c>
      <c r="BS431" s="1" t="str">
        <f t="shared" si="646"/>
        <v>TP</v>
      </c>
      <c r="BT431" s="1" t="str">
        <f t="shared" si="647"/>
        <v>TP</v>
      </c>
      <c r="BU431" s="1" t="str">
        <f t="shared" si="648"/>
        <v>TP</v>
      </c>
      <c r="BV431" s="1" t="str">
        <f t="shared" si="649"/>
        <v>YES</v>
      </c>
      <c r="BW431" s="1" t="str">
        <f t="shared" si="650"/>
        <v>YES</v>
      </c>
      <c r="BX431" s="1" t="str">
        <f t="shared" si="651"/>
        <v>YES</v>
      </c>
      <c r="BY431" s="244" t="str">
        <f t="shared" si="652"/>
        <v>YES</v>
      </c>
      <c r="BZ431" s="244" t="str">
        <f t="shared" si="653"/>
        <v>NO</v>
      </c>
      <c r="CA431" s="244" t="str">
        <f t="shared" si="654"/>
        <v>NO</v>
      </c>
      <c r="CB431" s="244" t="str">
        <f t="shared" si="655"/>
        <v>NO</v>
      </c>
      <c r="CC431" s="244" t="str">
        <f t="shared" si="656"/>
        <v>NO</v>
      </c>
      <c r="CD431" s="244" t="str">
        <f t="shared" si="628"/>
        <v>NO</v>
      </c>
      <c r="CE431" s="1" t="str">
        <f t="shared" si="629"/>
        <v>NO</v>
      </c>
      <c r="CF431" s="1" t="str">
        <f t="shared" si="630"/>
        <v>NO</v>
      </c>
      <c r="CG431" s="1" t="str">
        <f t="shared" si="631"/>
        <v>NO</v>
      </c>
      <c r="CH431" s="1" t="str">
        <f t="shared" si="632"/>
        <v>NO</v>
      </c>
      <c r="CI431" s="244" t="str">
        <f t="shared" si="657"/>
        <v>NO</v>
      </c>
      <c r="CJ431" s="244" t="str">
        <f t="shared" si="658"/>
        <v>NO</v>
      </c>
      <c r="CK431" s="244" t="str">
        <f t="shared" si="659"/>
        <v>NO</v>
      </c>
      <c r="CL431" s="244" t="str">
        <f t="shared" si="660"/>
        <v>NO</v>
      </c>
      <c r="CM431" s="244" t="str">
        <f t="shared" si="661"/>
        <v>NO</v>
      </c>
      <c r="CN431" s="244" t="str">
        <f t="shared" si="662"/>
        <v>NO</v>
      </c>
      <c r="CO431" s="244" t="str">
        <f t="shared" si="663"/>
        <v>NO</v>
      </c>
      <c r="CP431" s="244" t="str">
        <f t="shared" si="664"/>
        <v>NO</v>
      </c>
      <c r="CQ431" s="244" t="str">
        <f t="shared" si="665"/>
        <v>NO</v>
      </c>
      <c r="CR431" s="244" t="str">
        <f t="shared" si="666"/>
        <v>NO</v>
      </c>
    </row>
    <row r="432" spans="1:96">
      <c r="A432" s="64"/>
      <c r="B432" s="15"/>
      <c r="C432" s="15"/>
      <c r="D432" s="15"/>
      <c r="E432" s="15"/>
      <c r="F432" s="15"/>
      <c r="G432" s="15"/>
      <c r="H432" s="65"/>
      <c r="I432" s="52" t="s">
        <v>141</v>
      </c>
      <c r="J432" s="6">
        <v>0.82524322651313098</v>
      </c>
      <c r="K432" s="6">
        <v>0.16887176933422901</v>
      </c>
      <c r="L432" s="6">
        <v>5.8850041526382598E-3</v>
      </c>
      <c r="M432" s="6">
        <v>2.2505848151710101E-2</v>
      </c>
      <c r="N432" s="6">
        <v>0.86537641183561498</v>
      </c>
      <c r="O432" s="6">
        <v>0.11211774001267399</v>
      </c>
      <c r="P432" s="6">
        <v>0.61297869020568196</v>
      </c>
      <c r="Q432" s="6">
        <v>6.5554891833603093E-2</v>
      </c>
      <c r="R432" s="6">
        <v>0.32146641796071401</v>
      </c>
      <c r="S432" s="6">
        <v>0.84250527199422698</v>
      </c>
      <c r="T432" s="6">
        <v>0.120756333989906</v>
      </c>
      <c r="U432" s="6">
        <v>3.6738394015866198E-2</v>
      </c>
      <c r="V432" s="6">
        <v>8.3165693857038397E-2</v>
      </c>
      <c r="W432" s="6">
        <v>0.41641496216445101</v>
      </c>
      <c r="X432" s="6">
        <v>0.50041934397850996</v>
      </c>
      <c r="Y432" s="6">
        <v>0.246499149873355</v>
      </c>
      <c r="Z432" s="6">
        <v>0.74314360343276598</v>
      </c>
      <c r="AA432" s="6">
        <v>1.03572466938782E-2</v>
      </c>
      <c r="AB432" s="6">
        <v>4.3078186842793603E-2</v>
      </c>
      <c r="AC432" s="6">
        <v>0.63144649371087602</v>
      </c>
      <c r="AD432" s="6">
        <v>0.32547531944632901</v>
      </c>
      <c r="AE432" s="6">
        <v>0.55981665387467505</v>
      </c>
      <c r="AF432" s="6">
        <v>0.163571838310796</v>
      </c>
      <c r="AG432" s="310">
        <v>0.27661150781452698</v>
      </c>
      <c r="AH432" s="216">
        <v>2.1440000000000001</v>
      </c>
      <c r="AI432" s="211">
        <v>4.8049999999999997</v>
      </c>
      <c r="AJ432" s="212">
        <v>7.7089999999999996</v>
      </c>
      <c r="AK432" s="210">
        <v>2.2789999999999999</v>
      </c>
      <c r="AL432" s="210">
        <v>5.01</v>
      </c>
      <c r="AM432" s="210">
        <v>7.8239999999999998</v>
      </c>
      <c r="AN432" s="203"/>
      <c r="AO432" s="203"/>
      <c r="AP432" s="203"/>
      <c r="AQ432" s="203"/>
      <c r="AR432" s="203">
        <f t="shared" si="694"/>
        <v>2.9569090974799996</v>
      </c>
      <c r="AS432" s="203">
        <f t="shared" si="695"/>
        <v>3.6139999999999999</v>
      </c>
      <c r="AT432" s="203">
        <f t="shared" si="696"/>
        <v>4.4171111030799999</v>
      </c>
      <c r="AU432" s="203">
        <f t="shared" si="697"/>
        <v>4.3591091005959992</v>
      </c>
      <c r="AV432" s="203">
        <f t="shared" si="698"/>
        <v>5.3277999999999999</v>
      </c>
      <c r="AW432" s="203">
        <f t="shared" si="699"/>
        <v>6.5117555437159993</v>
      </c>
      <c r="AX432" s="203">
        <f t="shared" si="700"/>
        <v>6.8508818334059995</v>
      </c>
      <c r="AY432" s="203">
        <f t="shared" si="701"/>
        <v>8.3733000000000004</v>
      </c>
      <c r="AZ432" s="203">
        <f t="shared" si="702"/>
        <v>10.234033314726</v>
      </c>
      <c r="BB432" s="1" t="str">
        <f t="shared" si="633"/>
        <v>A</v>
      </c>
      <c r="BC432" s="1" t="str">
        <f t="shared" si="634"/>
        <v>NP</v>
      </c>
      <c r="BD432" s="1" t="str">
        <f t="shared" si="635"/>
        <v>NP</v>
      </c>
      <c r="BE432" s="1" t="str">
        <f t="shared" si="636"/>
        <v>NO</v>
      </c>
      <c r="BF432" s="1" t="str">
        <f t="shared" si="637"/>
        <v>NO</v>
      </c>
      <c r="BG432" s="1" t="str">
        <f t="shared" si="638"/>
        <v>YES</v>
      </c>
      <c r="BH432" s="1" t="str">
        <f t="shared" si="618"/>
        <v>YES</v>
      </c>
      <c r="BJ432" s="12">
        <v>37</v>
      </c>
      <c r="BK432" s="1" t="str">
        <f t="shared" si="639"/>
        <v>A</v>
      </c>
      <c r="BL432" s="1" t="str">
        <f t="shared" si="640"/>
        <v>NP</v>
      </c>
      <c r="BM432" s="1" t="str">
        <f t="shared" si="641"/>
        <v>NP</v>
      </c>
      <c r="BN432" s="1" t="str">
        <f t="shared" si="642"/>
        <v>NO</v>
      </c>
      <c r="BO432" s="1" t="str">
        <f t="shared" si="643"/>
        <v>NO</v>
      </c>
      <c r="BP432" s="1" t="str">
        <f t="shared" si="644"/>
        <v>YES</v>
      </c>
      <c r="BQ432" s="1" t="str">
        <f t="shared" si="645"/>
        <v>YES</v>
      </c>
      <c r="BS432" s="1" t="str">
        <f t="shared" si="646"/>
        <v>TP</v>
      </c>
      <c r="BT432" s="1" t="str">
        <f t="shared" si="647"/>
        <v>TP</v>
      </c>
      <c r="BU432" s="1" t="str">
        <f t="shared" si="648"/>
        <v>TP</v>
      </c>
      <c r="BV432" s="1" t="str">
        <f t="shared" si="649"/>
        <v>YES</v>
      </c>
      <c r="BW432" s="1" t="str">
        <f t="shared" si="650"/>
        <v>YES</v>
      </c>
      <c r="BX432" s="1" t="str">
        <f t="shared" si="651"/>
        <v>YES</v>
      </c>
      <c r="BY432" s="244" t="str">
        <f t="shared" si="652"/>
        <v>YES</v>
      </c>
      <c r="BZ432" s="244" t="str">
        <f t="shared" si="653"/>
        <v>NO</v>
      </c>
      <c r="CA432" s="244" t="str">
        <f t="shared" si="654"/>
        <v>NO</v>
      </c>
      <c r="CB432" s="244" t="str">
        <f t="shared" si="655"/>
        <v>NO</v>
      </c>
      <c r="CC432" s="244" t="str">
        <f t="shared" si="656"/>
        <v>NO</v>
      </c>
      <c r="CD432" s="244" t="str">
        <f t="shared" si="628"/>
        <v>NO</v>
      </c>
      <c r="CE432" s="1" t="str">
        <f t="shared" si="629"/>
        <v>NO</v>
      </c>
      <c r="CF432" s="1" t="str">
        <f t="shared" si="630"/>
        <v>NO</v>
      </c>
      <c r="CG432" s="1" t="str">
        <f t="shared" si="631"/>
        <v>NO</v>
      </c>
      <c r="CH432" s="1" t="str">
        <f t="shared" si="632"/>
        <v>NO</v>
      </c>
      <c r="CI432" s="244" t="str">
        <f t="shared" si="657"/>
        <v>NO</v>
      </c>
      <c r="CJ432" s="244" t="str">
        <f t="shared" si="658"/>
        <v>NO</v>
      </c>
      <c r="CK432" s="244" t="str">
        <f t="shared" si="659"/>
        <v>NO</v>
      </c>
      <c r="CL432" s="244" t="str">
        <f t="shared" si="660"/>
        <v>NO</v>
      </c>
      <c r="CM432" s="244" t="str">
        <f t="shared" si="661"/>
        <v>NO</v>
      </c>
      <c r="CN432" s="244" t="str">
        <f t="shared" si="662"/>
        <v>NO</v>
      </c>
      <c r="CO432" s="244" t="str">
        <f t="shared" si="663"/>
        <v>NO</v>
      </c>
      <c r="CP432" s="244" t="str">
        <f t="shared" si="664"/>
        <v>NO</v>
      </c>
      <c r="CQ432" s="244" t="str">
        <f t="shared" si="665"/>
        <v>NO</v>
      </c>
      <c r="CR432" s="244" t="str">
        <f t="shared" si="666"/>
        <v>NO</v>
      </c>
    </row>
    <row r="433" spans="1:96" ht="16.5" thickBot="1">
      <c r="A433" s="64"/>
      <c r="B433" s="15"/>
      <c r="C433" s="15"/>
      <c r="D433" s="15"/>
      <c r="E433" s="15"/>
      <c r="F433" s="15"/>
      <c r="G433" s="15"/>
      <c r="H433" s="65"/>
      <c r="I433" s="53" t="s">
        <v>142</v>
      </c>
      <c r="J433" s="6">
        <v>0.82524322651313098</v>
      </c>
      <c r="K433" s="6">
        <v>0.16887176933422901</v>
      </c>
      <c r="L433" s="6">
        <v>5.8850041526382598E-3</v>
      </c>
      <c r="M433" s="6">
        <v>2.2505848151710101E-2</v>
      </c>
      <c r="N433" s="6">
        <v>0.86537641183561498</v>
      </c>
      <c r="O433" s="6">
        <v>0.11211774001267399</v>
      </c>
      <c r="P433" s="6">
        <v>0.61297869020568196</v>
      </c>
      <c r="Q433" s="6">
        <v>6.5554891833603093E-2</v>
      </c>
      <c r="R433" s="6">
        <v>0.32146641796071401</v>
      </c>
      <c r="S433" s="6">
        <v>0.84250527199422698</v>
      </c>
      <c r="T433" s="6">
        <v>0.120756333989906</v>
      </c>
      <c r="U433" s="6">
        <v>3.6738394015866198E-2</v>
      </c>
      <c r="V433" s="6">
        <v>8.3165693857038397E-2</v>
      </c>
      <c r="W433" s="6">
        <v>0.41641496216445101</v>
      </c>
      <c r="X433" s="6">
        <v>0.50041934397850996</v>
      </c>
      <c r="Y433" s="6">
        <v>0.246499149873355</v>
      </c>
      <c r="Z433" s="6">
        <v>0.74314360343276598</v>
      </c>
      <c r="AA433" s="6">
        <v>1.03572466938782E-2</v>
      </c>
      <c r="AB433" s="6">
        <v>4.3078186842793603E-2</v>
      </c>
      <c r="AC433" s="6">
        <v>0.63144649371087602</v>
      </c>
      <c r="AD433" s="6">
        <v>0.32547531944632901</v>
      </c>
      <c r="AE433" s="6">
        <v>0.55981665387467505</v>
      </c>
      <c r="AF433" s="6">
        <v>0.163571838310796</v>
      </c>
      <c r="AG433" s="310">
        <v>0.27661150781452698</v>
      </c>
      <c r="AH433" s="217">
        <v>2.13</v>
      </c>
      <c r="AI433" s="211">
        <v>4.8120000000000003</v>
      </c>
      <c r="AJ433" s="212">
        <v>7.7869999999999999</v>
      </c>
      <c r="AK433" s="210">
        <v>2.2250000000000001</v>
      </c>
      <c r="AL433" s="210">
        <v>4.8890000000000002</v>
      </c>
      <c r="AM433" s="210">
        <v>7.9480000000000004</v>
      </c>
      <c r="AN433" s="203"/>
      <c r="AO433" s="203"/>
      <c r="AP433" s="203"/>
      <c r="AQ433" s="203"/>
      <c r="AR433" s="203">
        <f t="shared" si="694"/>
        <v>2.9569090974799996</v>
      </c>
      <c r="AS433" s="203">
        <f t="shared" si="695"/>
        <v>3.6139999999999999</v>
      </c>
      <c r="AT433" s="203">
        <f t="shared" si="696"/>
        <v>4.4171111030799999</v>
      </c>
      <c r="AU433" s="203">
        <f t="shared" si="697"/>
        <v>4.3591091005959992</v>
      </c>
      <c r="AV433" s="203">
        <f t="shared" si="698"/>
        <v>5.3277999999999999</v>
      </c>
      <c r="AW433" s="203">
        <f t="shared" si="699"/>
        <v>6.5117555437159993</v>
      </c>
      <c r="AX433" s="203">
        <f t="shared" si="700"/>
        <v>6.8508818334059995</v>
      </c>
      <c r="AY433" s="203">
        <f t="shared" si="701"/>
        <v>8.3733000000000004</v>
      </c>
      <c r="AZ433" s="203">
        <f t="shared" si="702"/>
        <v>10.234033314726</v>
      </c>
      <c r="BB433" s="1" t="str">
        <f t="shared" si="633"/>
        <v>A</v>
      </c>
      <c r="BC433" s="1" t="str">
        <f t="shared" si="634"/>
        <v>NP</v>
      </c>
      <c r="BD433" s="1" t="str">
        <f t="shared" si="635"/>
        <v>NP</v>
      </c>
      <c r="BE433" s="1" t="str">
        <f t="shared" si="636"/>
        <v>NO</v>
      </c>
      <c r="BF433" s="1" t="str">
        <f t="shared" si="637"/>
        <v>NO</v>
      </c>
      <c r="BG433" s="1" t="str">
        <f t="shared" si="638"/>
        <v>YES</v>
      </c>
      <c r="BH433" s="1" t="str">
        <f t="shared" si="618"/>
        <v>YES</v>
      </c>
      <c r="BJ433" s="12">
        <v>61</v>
      </c>
      <c r="BK433" s="1" t="str">
        <f t="shared" si="639"/>
        <v>A</v>
      </c>
      <c r="BL433" s="1" t="str">
        <f t="shared" si="640"/>
        <v>NP</v>
      </c>
      <c r="BM433" s="1" t="str">
        <f t="shared" si="641"/>
        <v>NP</v>
      </c>
      <c r="BN433" s="1" t="str">
        <f t="shared" si="642"/>
        <v>NO</v>
      </c>
      <c r="BO433" s="1" t="str">
        <f t="shared" si="643"/>
        <v>NO</v>
      </c>
      <c r="BP433" s="1" t="str">
        <f t="shared" si="644"/>
        <v>YES</v>
      </c>
      <c r="BQ433" s="1" t="str">
        <f t="shared" si="645"/>
        <v>YES</v>
      </c>
      <c r="BS433" s="1" t="str">
        <f t="shared" si="646"/>
        <v>TP</v>
      </c>
      <c r="BT433" s="1" t="str">
        <f t="shared" si="647"/>
        <v>TP</v>
      </c>
      <c r="BU433" s="1" t="str">
        <f t="shared" si="648"/>
        <v>TP</v>
      </c>
      <c r="BV433" s="1" t="str">
        <f t="shared" si="649"/>
        <v>YES</v>
      </c>
      <c r="BW433" s="1" t="str">
        <f t="shared" si="650"/>
        <v>YES</v>
      </c>
      <c r="BX433" s="1" t="str">
        <f t="shared" si="651"/>
        <v>YES</v>
      </c>
      <c r="BY433" s="244" t="str">
        <f t="shared" si="652"/>
        <v>YES</v>
      </c>
      <c r="BZ433" s="244" t="str">
        <f t="shared" si="653"/>
        <v>NO</v>
      </c>
      <c r="CA433" s="244" t="str">
        <f t="shared" si="654"/>
        <v>NO</v>
      </c>
      <c r="CB433" s="244" t="str">
        <f t="shared" si="655"/>
        <v>NO</v>
      </c>
      <c r="CC433" s="244" t="str">
        <f t="shared" si="656"/>
        <v>NO</v>
      </c>
      <c r="CD433" s="244" t="str">
        <f t="shared" si="628"/>
        <v>NO</v>
      </c>
      <c r="CE433" s="1" t="str">
        <f t="shared" si="629"/>
        <v>NO</v>
      </c>
      <c r="CF433" s="1" t="str">
        <f t="shared" si="630"/>
        <v>NO</v>
      </c>
      <c r="CG433" s="1" t="str">
        <f t="shared" si="631"/>
        <v>NO</v>
      </c>
      <c r="CH433" s="1" t="str">
        <f t="shared" si="632"/>
        <v>NO</v>
      </c>
      <c r="CI433" s="244" t="str">
        <f t="shared" si="657"/>
        <v>NO</v>
      </c>
      <c r="CJ433" s="244" t="str">
        <f t="shared" si="658"/>
        <v>NO</v>
      </c>
      <c r="CK433" s="244" t="str">
        <f t="shared" si="659"/>
        <v>NO</v>
      </c>
      <c r="CL433" s="244" t="str">
        <f t="shared" si="660"/>
        <v>NO</v>
      </c>
      <c r="CM433" s="244" t="str">
        <f t="shared" si="661"/>
        <v>NO</v>
      </c>
      <c r="CN433" s="244" t="str">
        <f t="shared" si="662"/>
        <v>NO</v>
      </c>
      <c r="CO433" s="244" t="str">
        <f t="shared" si="663"/>
        <v>NO</v>
      </c>
      <c r="CP433" s="244" t="str">
        <f t="shared" si="664"/>
        <v>NO</v>
      </c>
      <c r="CQ433" s="244" t="str">
        <f t="shared" si="665"/>
        <v>NO</v>
      </c>
      <c r="CR433" s="244" t="str">
        <f t="shared" si="666"/>
        <v>NO</v>
      </c>
    </row>
    <row r="434" spans="1:96">
      <c r="A434" s="61">
        <v>10</v>
      </c>
      <c r="B434" s="62">
        <v>180</v>
      </c>
      <c r="C434" s="62">
        <v>5</v>
      </c>
      <c r="D434" s="62">
        <v>0.2</v>
      </c>
      <c r="E434" s="62">
        <v>10519041</v>
      </c>
      <c r="F434" s="62">
        <f>E434/1000/60</f>
        <v>175.31734999999998</v>
      </c>
      <c r="G434" s="62">
        <v>164</v>
      </c>
      <c r="H434" s="63">
        <f>G434/B434*100</f>
        <v>91.111111111111114</v>
      </c>
      <c r="I434" s="312" t="s">
        <v>143</v>
      </c>
      <c r="J434" s="69">
        <v>0.63286642110056901</v>
      </c>
      <c r="K434" s="69">
        <v>0.25265286956129601</v>
      </c>
      <c r="L434" s="69">
        <v>0.11448070933813401</v>
      </c>
      <c r="M434" s="69">
        <v>8.2029010106951905E-2</v>
      </c>
      <c r="N434" s="69">
        <v>0.39286704159334801</v>
      </c>
      <c r="O434" s="69">
        <v>0.52510394829969897</v>
      </c>
      <c r="P434" s="69">
        <v>0.52056588145318905</v>
      </c>
      <c r="Q434" s="69">
        <v>0.40548069977179002</v>
      </c>
      <c r="R434" s="69">
        <v>7.3953418775019694E-2</v>
      </c>
      <c r="S434" s="69">
        <v>0.546960751973396</v>
      </c>
      <c r="T434" s="69">
        <v>0.34884432895687101</v>
      </c>
      <c r="U434" s="69">
        <v>0.10419491906973199</v>
      </c>
      <c r="V434" s="69">
        <v>0.14087563911168799</v>
      </c>
      <c r="W434" s="69">
        <v>0.31711008374754301</v>
      </c>
      <c r="X434" s="69">
        <v>0.542014277140768</v>
      </c>
      <c r="Y434" s="69">
        <v>0.99803225326404199</v>
      </c>
      <c r="Z434" s="69">
        <v>1.2603025614533699E-3</v>
      </c>
      <c r="AA434" s="69">
        <v>7.0744417450374598E-4</v>
      </c>
      <c r="AB434" s="69">
        <v>0.58123199663249603</v>
      </c>
      <c r="AC434" s="69">
        <v>0.37667051497301901</v>
      </c>
      <c r="AD434" s="69">
        <v>4.2097488394484101E-2</v>
      </c>
      <c r="AE434" s="69">
        <v>0.21650085918011999</v>
      </c>
      <c r="AF434" s="69">
        <v>0.45253840826960201</v>
      </c>
      <c r="AG434" s="309">
        <v>0.33096073255027703</v>
      </c>
      <c r="AH434" s="215">
        <v>3.95</v>
      </c>
      <c r="AI434" s="208">
        <v>6.4390000000000001</v>
      </c>
      <c r="AJ434" s="209">
        <v>10.029</v>
      </c>
      <c r="AK434" s="210">
        <v>6.4729999999999999</v>
      </c>
      <c r="AL434" s="210">
        <v>8.3919999999999995</v>
      </c>
      <c r="AM434" s="210">
        <v>11.757999999999999</v>
      </c>
      <c r="AN434" s="203">
        <v>5.5549999999999997</v>
      </c>
      <c r="AO434" s="203">
        <v>7.4057000000000004</v>
      </c>
      <c r="AP434" s="203">
        <v>10.4861</v>
      </c>
      <c r="AQ434" s="203"/>
      <c r="AR434" s="203">
        <f>$AN$41*0.81818182</f>
        <v>4.5450000100999999</v>
      </c>
      <c r="AS434" s="203">
        <f>$AN$41</f>
        <v>5.5549999999999997</v>
      </c>
      <c r="AT434" s="203">
        <f>$AN$41*1.22222222</f>
        <v>6.7894444320999989</v>
      </c>
      <c r="AU434" s="203">
        <f>$AO$41*0.81818182</f>
        <v>6.0592091043740002</v>
      </c>
      <c r="AV434" s="203">
        <f>$AO$41</f>
        <v>7.4057000000000004</v>
      </c>
      <c r="AW434" s="203">
        <f>$AO$41*1.22222222</f>
        <v>9.0514110946540001</v>
      </c>
      <c r="AX434" s="203">
        <f>$AP$41*0.81818182</f>
        <v>8.579536382701999</v>
      </c>
      <c r="AY434" s="203">
        <f>$AP$41</f>
        <v>10.4861</v>
      </c>
      <c r="AZ434" s="203">
        <f>$AP$41*1.22222222</f>
        <v>12.816344421142</v>
      </c>
      <c r="BB434" s="1" t="str">
        <f t="shared" si="633"/>
        <v>A</v>
      </c>
      <c r="BC434" s="1" t="str">
        <f t="shared" si="634"/>
        <v>NP</v>
      </c>
      <c r="BD434" s="1" t="str">
        <f t="shared" si="635"/>
        <v>NP</v>
      </c>
      <c r="BE434" s="1" t="str">
        <f t="shared" si="636"/>
        <v>NO</v>
      </c>
      <c r="BF434" s="1" t="str">
        <f t="shared" si="637"/>
        <v>NO</v>
      </c>
      <c r="BG434" s="1" t="str">
        <f t="shared" si="638"/>
        <v>YES</v>
      </c>
      <c r="BH434" s="1" t="str">
        <f t="shared" si="618"/>
        <v>YES</v>
      </c>
      <c r="BJ434" s="1">
        <v>3565</v>
      </c>
      <c r="BK434" s="1" t="str">
        <f t="shared" si="639"/>
        <v>NA</v>
      </c>
      <c r="BL434" s="1" t="str">
        <f t="shared" si="640"/>
        <v>NA</v>
      </c>
      <c r="BM434" s="1" t="str">
        <f t="shared" si="641"/>
        <v>NA</v>
      </c>
      <c r="BN434" s="1" t="str">
        <f t="shared" si="642"/>
        <v>NO</v>
      </c>
      <c r="BO434" s="1" t="str">
        <f t="shared" si="643"/>
        <v>NO</v>
      </c>
      <c r="BP434" s="1" t="str">
        <f t="shared" si="644"/>
        <v>NO</v>
      </c>
      <c r="BQ434" s="1" t="str">
        <f t="shared" si="645"/>
        <v>YES</v>
      </c>
      <c r="BS434" s="1" t="str">
        <f t="shared" si="646"/>
        <v>FP</v>
      </c>
      <c r="BT434" s="1" t="str">
        <f t="shared" si="647"/>
        <v>FP</v>
      </c>
      <c r="BU434" s="1" t="str">
        <f t="shared" si="648"/>
        <v>FP</v>
      </c>
      <c r="BV434" s="1" t="str">
        <f t="shared" si="649"/>
        <v>NO</v>
      </c>
      <c r="BW434" s="1" t="str">
        <f t="shared" si="650"/>
        <v>NO</v>
      </c>
      <c r="BX434" s="1" t="str">
        <f t="shared" si="651"/>
        <v>NO</v>
      </c>
      <c r="BY434" s="244" t="str">
        <f t="shared" si="652"/>
        <v>NO</v>
      </c>
      <c r="BZ434" s="244" t="str">
        <f t="shared" si="653"/>
        <v>YES</v>
      </c>
      <c r="CA434" s="244" t="str">
        <f t="shared" si="654"/>
        <v>YES</v>
      </c>
      <c r="CB434" s="244" t="str">
        <f t="shared" si="655"/>
        <v>NO</v>
      </c>
      <c r="CC434" s="244" t="str">
        <f t="shared" si="656"/>
        <v>NO</v>
      </c>
      <c r="CD434" s="244" t="str">
        <f t="shared" si="628"/>
        <v>YES</v>
      </c>
      <c r="CE434" s="1" t="str">
        <f t="shared" si="629"/>
        <v>YES</v>
      </c>
      <c r="CF434" s="1" t="str">
        <f t="shared" si="630"/>
        <v>YES</v>
      </c>
      <c r="CG434" s="1" t="str">
        <f t="shared" si="631"/>
        <v>NO</v>
      </c>
      <c r="CH434" s="1" t="str">
        <f t="shared" si="632"/>
        <v>NO</v>
      </c>
      <c r="CI434" s="244" t="str">
        <f t="shared" si="657"/>
        <v>NO</v>
      </c>
      <c r="CJ434" s="244" t="str">
        <f t="shared" si="658"/>
        <v>NO</v>
      </c>
      <c r="CK434" s="244" t="str">
        <f t="shared" si="659"/>
        <v>NO</v>
      </c>
      <c r="CL434" s="244" t="str">
        <f t="shared" si="660"/>
        <v>NO</v>
      </c>
      <c r="CM434" s="244" t="str">
        <f t="shared" si="661"/>
        <v>NO</v>
      </c>
      <c r="CN434" s="244" t="str">
        <f t="shared" si="662"/>
        <v>YES</v>
      </c>
      <c r="CO434" s="244" t="str">
        <f t="shared" si="663"/>
        <v>YES</v>
      </c>
      <c r="CP434" s="244" t="str">
        <f t="shared" si="664"/>
        <v>YES</v>
      </c>
      <c r="CQ434" s="244" t="str">
        <f t="shared" si="665"/>
        <v>NO</v>
      </c>
      <c r="CR434" s="244" t="str">
        <f t="shared" si="666"/>
        <v>NO</v>
      </c>
    </row>
    <row r="435" spans="1:96">
      <c r="A435" s="9"/>
      <c r="B435" s="6"/>
      <c r="C435" s="6"/>
      <c r="D435" s="6"/>
      <c r="E435" s="6"/>
      <c r="F435" s="6"/>
      <c r="G435" s="6"/>
      <c r="H435" s="310"/>
      <c r="I435" s="313" t="s">
        <v>144</v>
      </c>
      <c r="J435" s="6">
        <v>0.63286642110056901</v>
      </c>
      <c r="K435" s="6">
        <v>0.25265286956129601</v>
      </c>
      <c r="L435" s="6">
        <v>0.11448070933813401</v>
      </c>
      <c r="M435" s="6">
        <v>8.2029010106951905E-2</v>
      </c>
      <c r="N435" s="6">
        <v>0.39286704159334801</v>
      </c>
      <c r="O435" s="6">
        <v>0.52510394829969897</v>
      </c>
      <c r="P435" s="6">
        <v>0.52056588145318905</v>
      </c>
      <c r="Q435" s="6">
        <v>0.40548069977179002</v>
      </c>
      <c r="R435" s="6">
        <v>7.3953418775019694E-2</v>
      </c>
      <c r="S435" s="6">
        <v>0.546960751973396</v>
      </c>
      <c r="T435" s="6">
        <v>0.34884432895687101</v>
      </c>
      <c r="U435" s="6">
        <v>0.10419491906973199</v>
      </c>
      <c r="V435" s="6">
        <v>0.14087563911168799</v>
      </c>
      <c r="W435" s="6">
        <v>0.31711008374754301</v>
      </c>
      <c r="X435" s="6">
        <v>0.542014277140768</v>
      </c>
      <c r="Y435" s="6">
        <v>0.99803225326404199</v>
      </c>
      <c r="Z435" s="6">
        <v>1.2603025614533699E-3</v>
      </c>
      <c r="AA435" s="6">
        <v>7.0744417450374598E-4</v>
      </c>
      <c r="AB435" s="6">
        <v>0.58123199663249603</v>
      </c>
      <c r="AC435" s="6">
        <v>0.37667051497301901</v>
      </c>
      <c r="AD435" s="6">
        <v>4.2097488394484101E-2</v>
      </c>
      <c r="AE435" s="6">
        <v>0.21650085918011999</v>
      </c>
      <c r="AF435" s="6">
        <v>0.45253840826960201</v>
      </c>
      <c r="AG435" s="310">
        <v>0.33096073255027703</v>
      </c>
      <c r="AH435" s="216">
        <v>3.9340000000000002</v>
      </c>
      <c r="AI435" s="211">
        <v>6.5540000000000003</v>
      </c>
      <c r="AJ435" s="212">
        <v>10.151</v>
      </c>
      <c r="AK435" s="210">
        <v>6.91</v>
      </c>
      <c r="AL435" s="210">
        <v>8.7430000000000003</v>
      </c>
      <c r="AM435" s="210">
        <v>11.747999999999999</v>
      </c>
      <c r="AN435" s="203"/>
      <c r="AO435" s="203"/>
      <c r="AP435" s="203"/>
      <c r="AQ435" s="203"/>
      <c r="AR435" s="203">
        <f t="shared" ref="AR435:AR440" si="703">$AN$41*0.81818182</f>
        <v>4.5450000100999999</v>
      </c>
      <c r="AS435" s="203">
        <f t="shared" ref="AS435:AS440" si="704">$AN$41</f>
        <v>5.5549999999999997</v>
      </c>
      <c r="AT435" s="203">
        <f t="shared" ref="AT435:AT440" si="705">$AN$41*1.22222222</f>
        <v>6.7894444320999989</v>
      </c>
      <c r="AU435" s="203">
        <f t="shared" ref="AU435:AU440" si="706">$AO$41*0.81818182</f>
        <v>6.0592091043740002</v>
      </c>
      <c r="AV435" s="203">
        <f t="shared" ref="AV435:AV440" si="707">$AO$41</f>
        <v>7.4057000000000004</v>
      </c>
      <c r="AW435" s="203">
        <f t="shared" ref="AW435:AW440" si="708">$AO$41*1.22222222</f>
        <v>9.0514110946540001</v>
      </c>
      <c r="AX435" s="203">
        <f t="shared" ref="AX435:AX440" si="709">$AP$41*0.81818182</f>
        <v>8.579536382701999</v>
      </c>
      <c r="AY435" s="203">
        <f t="shared" ref="AY435:AY440" si="710">$AP$41</f>
        <v>10.4861</v>
      </c>
      <c r="AZ435" s="203">
        <f t="shared" ref="AZ435:AZ440" si="711">$AP$41*1.22222222</f>
        <v>12.816344421142</v>
      </c>
      <c r="BB435" s="1" t="str">
        <f t="shared" si="633"/>
        <v>A</v>
      </c>
      <c r="BC435" s="1" t="str">
        <f t="shared" si="634"/>
        <v>NP</v>
      </c>
      <c r="BD435" s="1" t="str">
        <f t="shared" si="635"/>
        <v>NP</v>
      </c>
      <c r="BE435" s="1" t="str">
        <f t="shared" si="636"/>
        <v>NO</v>
      </c>
      <c r="BF435" s="1" t="str">
        <f t="shared" si="637"/>
        <v>NO</v>
      </c>
      <c r="BG435" s="1" t="str">
        <f t="shared" si="638"/>
        <v>YES</v>
      </c>
      <c r="BH435" s="1" t="str">
        <f t="shared" si="618"/>
        <v>YES</v>
      </c>
      <c r="BJ435" s="1">
        <v>421</v>
      </c>
      <c r="BK435" s="1" t="str">
        <f t="shared" si="639"/>
        <v>P</v>
      </c>
      <c r="BL435" s="1" t="str">
        <f t="shared" si="640"/>
        <v>NA</v>
      </c>
      <c r="BM435" s="1" t="str">
        <f t="shared" si="641"/>
        <v>NA</v>
      </c>
      <c r="BN435" s="1" t="str">
        <f t="shared" si="642"/>
        <v>NO</v>
      </c>
      <c r="BO435" s="1" t="str">
        <f t="shared" si="643"/>
        <v>NO</v>
      </c>
      <c r="BP435" s="1" t="str">
        <f t="shared" si="644"/>
        <v>NO</v>
      </c>
      <c r="BQ435" s="1" t="str">
        <f t="shared" si="645"/>
        <v>NO</v>
      </c>
      <c r="BS435" s="1" t="str">
        <f t="shared" si="646"/>
        <v>FP</v>
      </c>
      <c r="BT435" s="1" t="str">
        <f t="shared" si="647"/>
        <v>FP</v>
      </c>
      <c r="BU435" s="1" t="str">
        <f t="shared" si="648"/>
        <v>FP</v>
      </c>
      <c r="BV435" s="1" t="str">
        <f t="shared" si="649"/>
        <v>NO</v>
      </c>
      <c r="BW435" s="1" t="str">
        <f t="shared" si="650"/>
        <v>NO</v>
      </c>
      <c r="BX435" s="1" t="str">
        <f t="shared" si="651"/>
        <v>NO</v>
      </c>
      <c r="BY435" s="244" t="str">
        <f t="shared" si="652"/>
        <v>NO</v>
      </c>
      <c r="BZ435" s="244" t="str">
        <f t="shared" si="653"/>
        <v>YES</v>
      </c>
      <c r="CA435" s="244" t="str">
        <f t="shared" si="654"/>
        <v>YES</v>
      </c>
      <c r="CB435" s="244" t="str">
        <f t="shared" si="655"/>
        <v>NO</v>
      </c>
      <c r="CC435" s="244" t="str">
        <f t="shared" si="656"/>
        <v>NO</v>
      </c>
      <c r="CD435" s="244" t="str">
        <f t="shared" si="628"/>
        <v>YES</v>
      </c>
      <c r="CE435" s="1" t="str">
        <f t="shared" si="629"/>
        <v>YES</v>
      </c>
      <c r="CF435" s="1" t="str">
        <f t="shared" si="630"/>
        <v>YES</v>
      </c>
      <c r="CG435" s="1" t="str">
        <f t="shared" si="631"/>
        <v>NO</v>
      </c>
      <c r="CH435" s="1" t="str">
        <f t="shared" si="632"/>
        <v>NO</v>
      </c>
      <c r="CI435" s="244" t="str">
        <f t="shared" si="657"/>
        <v>NO</v>
      </c>
      <c r="CJ435" s="244" t="str">
        <f t="shared" si="658"/>
        <v>NO</v>
      </c>
      <c r="CK435" s="244" t="str">
        <f t="shared" si="659"/>
        <v>NO</v>
      </c>
      <c r="CL435" s="244" t="str">
        <f t="shared" si="660"/>
        <v>NO</v>
      </c>
      <c r="CM435" s="244" t="str">
        <f t="shared" si="661"/>
        <v>NO</v>
      </c>
      <c r="CN435" s="244" t="str">
        <f t="shared" si="662"/>
        <v>YES</v>
      </c>
      <c r="CO435" s="244" t="str">
        <f t="shared" si="663"/>
        <v>YES</v>
      </c>
      <c r="CP435" s="244" t="str">
        <f t="shared" si="664"/>
        <v>YES</v>
      </c>
      <c r="CQ435" s="244" t="str">
        <f t="shared" si="665"/>
        <v>NO</v>
      </c>
      <c r="CR435" s="244" t="str">
        <f t="shared" si="666"/>
        <v>NO</v>
      </c>
    </row>
    <row r="436" spans="1:96">
      <c r="A436" s="9"/>
      <c r="B436" s="6"/>
      <c r="C436" s="6"/>
      <c r="D436" s="6"/>
      <c r="E436" s="6"/>
      <c r="F436" s="6"/>
      <c r="G436" s="6"/>
      <c r="H436" s="310"/>
      <c r="I436" s="313" t="s">
        <v>145</v>
      </c>
      <c r="J436" s="6">
        <v>0.63286642110056901</v>
      </c>
      <c r="K436" s="6">
        <v>0.25265286956129601</v>
      </c>
      <c r="L436" s="6">
        <v>0.11448070933813401</v>
      </c>
      <c r="M436" s="6">
        <v>8.2029010106951905E-2</v>
      </c>
      <c r="N436" s="6">
        <v>0.39286704159334801</v>
      </c>
      <c r="O436" s="6">
        <v>0.52510394829969897</v>
      </c>
      <c r="P436" s="6">
        <v>0.52056588145318905</v>
      </c>
      <c r="Q436" s="6">
        <v>0.40548069977179002</v>
      </c>
      <c r="R436" s="6">
        <v>7.3953418775019694E-2</v>
      </c>
      <c r="S436" s="6">
        <v>0.546960751973396</v>
      </c>
      <c r="T436" s="6">
        <v>0.34884432895687101</v>
      </c>
      <c r="U436" s="6">
        <v>0.10419491906973199</v>
      </c>
      <c r="V436" s="6">
        <v>0.14087563911168799</v>
      </c>
      <c r="W436" s="6">
        <v>0.31711008374754301</v>
      </c>
      <c r="X436" s="6">
        <v>0.542014277140768</v>
      </c>
      <c r="Y436" s="6">
        <v>0.99803225326404199</v>
      </c>
      <c r="Z436" s="6">
        <v>1.2603025614533699E-3</v>
      </c>
      <c r="AA436" s="6">
        <v>7.0744417450374598E-4</v>
      </c>
      <c r="AB436" s="6">
        <v>0.58123199663249603</v>
      </c>
      <c r="AC436" s="6">
        <v>0.37667051497301901</v>
      </c>
      <c r="AD436" s="6">
        <v>4.2097488394484101E-2</v>
      </c>
      <c r="AE436" s="6">
        <v>0.21650085918011999</v>
      </c>
      <c r="AF436" s="6">
        <v>0.45253840826960201</v>
      </c>
      <c r="AG436" s="310">
        <v>0.33096073255027703</v>
      </c>
      <c r="AH436" s="216">
        <v>3.85</v>
      </c>
      <c r="AI436" s="211">
        <v>6.3609999999999998</v>
      </c>
      <c r="AJ436" s="212">
        <v>10.183999999999999</v>
      </c>
      <c r="AK436" s="210">
        <v>6.3079999999999998</v>
      </c>
      <c r="AL436" s="210">
        <v>7.9859999999999998</v>
      </c>
      <c r="AM436" s="210">
        <v>10.872</v>
      </c>
      <c r="AN436" s="203"/>
      <c r="AO436" s="203"/>
      <c r="AP436" s="203"/>
      <c r="AQ436" s="203"/>
      <c r="AR436" s="203">
        <f t="shared" si="703"/>
        <v>4.5450000100999999</v>
      </c>
      <c r="AS436" s="203">
        <f t="shared" si="704"/>
        <v>5.5549999999999997</v>
      </c>
      <c r="AT436" s="203">
        <f t="shared" si="705"/>
        <v>6.7894444320999989</v>
      </c>
      <c r="AU436" s="203">
        <f t="shared" si="706"/>
        <v>6.0592091043740002</v>
      </c>
      <c r="AV436" s="203">
        <f t="shared" si="707"/>
        <v>7.4057000000000004</v>
      </c>
      <c r="AW436" s="203">
        <f t="shared" si="708"/>
        <v>9.0514110946540001</v>
      </c>
      <c r="AX436" s="203">
        <f t="shared" si="709"/>
        <v>8.579536382701999</v>
      </c>
      <c r="AY436" s="203">
        <f t="shared" si="710"/>
        <v>10.4861</v>
      </c>
      <c r="AZ436" s="203">
        <f t="shared" si="711"/>
        <v>12.816344421142</v>
      </c>
      <c r="BB436" s="1" t="str">
        <f t="shared" si="633"/>
        <v>A</v>
      </c>
      <c r="BC436" s="1" t="str">
        <f t="shared" si="634"/>
        <v>NP</v>
      </c>
      <c r="BD436" s="1" t="str">
        <f t="shared" si="635"/>
        <v>NP</v>
      </c>
      <c r="BE436" s="1" t="str">
        <f t="shared" si="636"/>
        <v>NO</v>
      </c>
      <c r="BF436" s="1" t="str">
        <f t="shared" si="637"/>
        <v>NO</v>
      </c>
      <c r="BG436" s="1" t="str">
        <f t="shared" si="638"/>
        <v>YES</v>
      </c>
      <c r="BH436" s="1" t="str">
        <f t="shared" si="618"/>
        <v>YES</v>
      </c>
      <c r="BJ436" s="1">
        <v>72</v>
      </c>
      <c r="BK436" s="1" t="str">
        <f t="shared" si="639"/>
        <v>NA</v>
      </c>
      <c r="BL436" s="1" t="str">
        <f t="shared" si="640"/>
        <v>NA</v>
      </c>
      <c r="BM436" s="1" t="str">
        <f t="shared" si="641"/>
        <v>NA</v>
      </c>
      <c r="BN436" s="1" t="str">
        <f t="shared" si="642"/>
        <v>NO</v>
      </c>
      <c r="BO436" s="1" t="str">
        <f t="shared" si="643"/>
        <v>NO</v>
      </c>
      <c r="BP436" s="1" t="str">
        <f t="shared" si="644"/>
        <v>NO</v>
      </c>
      <c r="BQ436" s="1" t="str">
        <f t="shared" si="645"/>
        <v>YES</v>
      </c>
      <c r="BS436" s="1" t="str">
        <f t="shared" si="646"/>
        <v>FP</v>
      </c>
      <c r="BT436" s="1" t="str">
        <f t="shared" si="647"/>
        <v>FP</v>
      </c>
      <c r="BU436" s="1" t="str">
        <f t="shared" si="648"/>
        <v>FP</v>
      </c>
      <c r="BV436" s="1" t="str">
        <f t="shared" si="649"/>
        <v>NO</v>
      </c>
      <c r="BW436" s="1" t="str">
        <f t="shared" si="650"/>
        <v>NO</v>
      </c>
      <c r="BX436" s="1" t="str">
        <f t="shared" si="651"/>
        <v>NO</v>
      </c>
      <c r="BY436" s="244" t="str">
        <f t="shared" si="652"/>
        <v>NO</v>
      </c>
      <c r="BZ436" s="244" t="str">
        <f t="shared" si="653"/>
        <v>YES</v>
      </c>
      <c r="CA436" s="244" t="str">
        <f t="shared" si="654"/>
        <v>YES</v>
      </c>
      <c r="CB436" s="244" t="str">
        <f t="shared" si="655"/>
        <v>NO</v>
      </c>
      <c r="CC436" s="244" t="str">
        <f t="shared" si="656"/>
        <v>NO</v>
      </c>
      <c r="CD436" s="244" t="str">
        <f t="shared" si="628"/>
        <v>YES</v>
      </c>
      <c r="CE436" s="1" t="str">
        <f t="shared" si="629"/>
        <v>YES</v>
      </c>
      <c r="CF436" s="1" t="str">
        <f t="shared" si="630"/>
        <v>YES</v>
      </c>
      <c r="CG436" s="1" t="str">
        <f t="shared" si="631"/>
        <v>NO</v>
      </c>
      <c r="CH436" s="1" t="str">
        <f t="shared" si="632"/>
        <v>NO</v>
      </c>
      <c r="CI436" s="244" t="str">
        <f t="shared" si="657"/>
        <v>NO</v>
      </c>
      <c r="CJ436" s="244" t="str">
        <f t="shared" si="658"/>
        <v>NO</v>
      </c>
      <c r="CK436" s="244" t="str">
        <f t="shared" si="659"/>
        <v>NO</v>
      </c>
      <c r="CL436" s="244" t="str">
        <f t="shared" si="660"/>
        <v>NO</v>
      </c>
      <c r="CM436" s="244" t="str">
        <f t="shared" si="661"/>
        <v>NO</v>
      </c>
      <c r="CN436" s="244" t="str">
        <f t="shared" si="662"/>
        <v>YES</v>
      </c>
      <c r="CO436" s="244" t="str">
        <f t="shared" si="663"/>
        <v>YES</v>
      </c>
      <c r="CP436" s="244" t="str">
        <f t="shared" si="664"/>
        <v>YES</v>
      </c>
      <c r="CQ436" s="244" t="str">
        <f t="shared" si="665"/>
        <v>NO</v>
      </c>
      <c r="CR436" s="244" t="str">
        <f t="shared" si="666"/>
        <v>NO</v>
      </c>
    </row>
    <row r="437" spans="1:96">
      <c r="A437" s="9"/>
      <c r="B437" s="6"/>
      <c r="C437" s="6"/>
      <c r="D437" s="6"/>
      <c r="E437" s="6"/>
      <c r="F437" s="6"/>
      <c r="G437" s="6"/>
      <c r="H437" s="310"/>
      <c r="I437" s="313" t="s">
        <v>15</v>
      </c>
      <c r="J437" s="6">
        <v>0.63286642110056901</v>
      </c>
      <c r="K437" s="6">
        <v>0.25265286956129601</v>
      </c>
      <c r="L437" s="6">
        <v>0.11448070933813401</v>
      </c>
      <c r="M437" s="6">
        <v>8.2029010106951905E-2</v>
      </c>
      <c r="N437" s="6">
        <v>0.39286704159334801</v>
      </c>
      <c r="O437" s="6">
        <v>0.52510394829969897</v>
      </c>
      <c r="P437" s="6">
        <v>0.52056588145318905</v>
      </c>
      <c r="Q437" s="6">
        <v>0.40548069977179002</v>
      </c>
      <c r="R437" s="6">
        <v>7.3953418775019694E-2</v>
      </c>
      <c r="S437" s="6">
        <v>0.546960751973396</v>
      </c>
      <c r="T437" s="6">
        <v>0.34884432895687101</v>
      </c>
      <c r="U437" s="6">
        <v>0.10419491906973199</v>
      </c>
      <c r="V437" s="6">
        <v>0.14087563911168799</v>
      </c>
      <c r="W437" s="6">
        <v>0.31711008374754301</v>
      </c>
      <c r="X437" s="6">
        <v>0.542014277140768</v>
      </c>
      <c r="Y437" s="6">
        <v>0.99803225326404199</v>
      </c>
      <c r="Z437" s="6">
        <v>1.2603025614533699E-3</v>
      </c>
      <c r="AA437" s="6">
        <v>7.0744417450374598E-4</v>
      </c>
      <c r="AB437" s="6">
        <v>0.58123199663249603</v>
      </c>
      <c r="AC437" s="6">
        <v>0.37667051497301901</v>
      </c>
      <c r="AD437" s="6">
        <v>4.2097488394484101E-2</v>
      </c>
      <c r="AE437" s="6">
        <v>0.20289284796672899</v>
      </c>
      <c r="AF437" s="6">
        <v>0.166662785289418</v>
      </c>
      <c r="AG437" s="310">
        <v>0.63044436674385196</v>
      </c>
      <c r="AH437" s="216">
        <v>3.9329999999999998</v>
      </c>
      <c r="AI437" s="211">
        <v>6.2720000000000002</v>
      </c>
      <c r="AJ437" s="212">
        <v>10.71</v>
      </c>
      <c r="AK437" s="210">
        <v>6.6260000000000003</v>
      </c>
      <c r="AL437" s="210">
        <v>8.2870000000000008</v>
      </c>
      <c r="AM437" s="210">
        <v>11.234</v>
      </c>
      <c r="AN437" s="203"/>
      <c r="AO437" s="203"/>
      <c r="AP437" s="203"/>
      <c r="AQ437" s="203"/>
      <c r="AR437" s="203">
        <f t="shared" si="703"/>
        <v>4.5450000100999999</v>
      </c>
      <c r="AS437" s="203">
        <f t="shared" si="704"/>
        <v>5.5549999999999997</v>
      </c>
      <c r="AT437" s="203">
        <f t="shared" si="705"/>
        <v>6.7894444320999989</v>
      </c>
      <c r="AU437" s="203">
        <f t="shared" si="706"/>
        <v>6.0592091043740002</v>
      </c>
      <c r="AV437" s="203">
        <f t="shared" si="707"/>
        <v>7.4057000000000004</v>
      </c>
      <c r="AW437" s="203">
        <f t="shared" si="708"/>
        <v>9.0514110946540001</v>
      </c>
      <c r="AX437" s="203">
        <f t="shared" si="709"/>
        <v>8.579536382701999</v>
      </c>
      <c r="AY437" s="203">
        <f t="shared" si="710"/>
        <v>10.4861</v>
      </c>
      <c r="AZ437" s="203">
        <f t="shared" si="711"/>
        <v>12.816344421142</v>
      </c>
      <c r="BB437" s="1" t="str">
        <f t="shared" si="633"/>
        <v>A</v>
      </c>
      <c r="BC437" s="1" t="str">
        <f t="shared" si="634"/>
        <v>NP</v>
      </c>
      <c r="BD437" s="1" t="str">
        <f t="shared" si="635"/>
        <v>NA</v>
      </c>
      <c r="BE437" s="1" t="str">
        <f t="shared" si="636"/>
        <v>NO</v>
      </c>
      <c r="BF437" s="1" t="str">
        <f t="shared" si="637"/>
        <v>NO</v>
      </c>
      <c r="BG437" s="1" t="str">
        <f t="shared" si="638"/>
        <v>YES</v>
      </c>
      <c r="BH437" s="1" t="str">
        <f t="shared" si="618"/>
        <v>YES</v>
      </c>
      <c r="BJ437" s="1">
        <v>106</v>
      </c>
      <c r="BK437" s="1" t="str">
        <f t="shared" si="639"/>
        <v>NA</v>
      </c>
      <c r="BL437" s="1" t="str">
        <f t="shared" si="640"/>
        <v>NA</v>
      </c>
      <c r="BM437" s="1" t="str">
        <f t="shared" si="641"/>
        <v>NA</v>
      </c>
      <c r="BN437" s="1" t="str">
        <f t="shared" si="642"/>
        <v>NO</v>
      </c>
      <c r="BO437" s="1" t="str">
        <f t="shared" si="643"/>
        <v>NO</v>
      </c>
      <c r="BP437" s="1" t="str">
        <f t="shared" si="644"/>
        <v>NO</v>
      </c>
      <c r="BQ437" s="1" t="str">
        <f t="shared" si="645"/>
        <v>YES</v>
      </c>
      <c r="BS437" s="1" t="str">
        <f t="shared" si="646"/>
        <v>FP</v>
      </c>
      <c r="BT437" s="1" t="str">
        <f t="shared" si="647"/>
        <v>FP</v>
      </c>
      <c r="BU437" s="1" t="str">
        <f t="shared" si="648"/>
        <v>TN</v>
      </c>
      <c r="BV437" s="1" t="str">
        <f t="shared" si="649"/>
        <v>NO</v>
      </c>
      <c r="BW437" s="1" t="str">
        <f t="shared" si="650"/>
        <v>NO</v>
      </c>
      <c r="BX437" s="1" t="str">
        <f t="shared" si="651"/>
        <v>NO</v>
      </c>
      <c r="BY437" s="244" t="str">
        <f t="shared" si="652"/>
        <v>YES</v>
      </c>
      <c r="BZ437" s="244" t="str">
        <f t="shared" si="653"/>
        <v>NO</v>
      </c>
      <c r="CA437" s="244" t="str">
        <f t="shared" si="654"/>
        <v>NO</v>
      </c>
      <c r="CB437" s="244" t="str">
        <f t="shared" si="655"/>
        <v>NO</v>
      </c>
      <c r="CC437" s="244" t="str">
        <f t="shared" si="656"/>
        <v>NO</v>
      </c>
      <c r="CD437" s="244" t="str">
        <f t="shared" si="628"/>
        <v>YES</v>
      </c>
      <c r="CE437" s="1" t="str">
        <f t="shared" si="629"/>
        <v>YES</v>
      </c>
      <c r="CF437" s="1" t="str">
        <f t="shared" si="630"/>
        <v>YES</v>
      </c>
      <c r="CG437" s="1" t="str">
        <f t="shared" si="631"/>
        <v>NO</v>
      </c>
      <c r="CH437" s="1" t="str">
        <f t="shared" si="632"/>
        <v>NO</v>
      </c>
      <c r="CI437" s="244" t="str">
        <f t="shared" si="657"/>
        <v>NO</v>
      </c>
      <c r="CJ437" s="244" t="str">
        <f t="shared" si="658"/>
        <v>NO</v>
      </c>
      <c r="CK437" s="244" t="str">
        <f t="shared" si="659"/>
        <v>NO</v>
      </c>
      <c r="CL437" s="244" t="str">
        <f t="shared" si="660"/>
        <v>NO</v>
      </c>
      <c r="CM437" s="244" t="str">
        <f t="shared" si="661"/>
        <v>NO</v>
      </c>
      <c r="CN437" s="244" t="str">
        <f t="shared" si="662"/>
        <v>YES</v>
      </c>
      <c r="CO437" s="244" t="str">
        <f t="shared" si="663"/>
        <v>YES</v>
      </c>
      <c r="CP437" s="244" t="str">
        <f t="shared" si="664"/>
        <v>YES</v>
      </c>
      <c r="CQ437" s="244" t="str">
        <f t="shared" si="665"/>
        <v>NO</v>
      </c>
      <c r="CR437" s="244" t="str">
        <f t="shared" si="666"/>
        <v>NO</v>
      </c>
    </row>
    <row r="438" spans="1:96">
      <c r="A438" s="9"/>
      <c r="B438" s="6"/>
      <c r="C438" s="6"/>
      <c r="D438" s="6"/>
      <c r="E438" s="6"/>
      <c r="F438" s="6"/>
      <c r="G438" s="6"/>
      <c r="H438" s="310"/>
      <c r="I438" s="313" t="s">
        <v>146</v>
      </c>
      <c r="J438" s="6">
        <v>0.63286642110056901</v>
      </c>
      <c r="K438" s="6">
        <v>0.25265286956129601</v>
      </c>
      <c r="L438" s="6">
        <v>0.11448070933813401</v>
      </c>
      <c r="M438" s="6">
        <v>8.2029010106951905E-2</v>
      </c>
      <c r="N438" s="6">
        <v>0.39286704159334801</v>
      </c>
      <c r="O438" s="6">
        <v>0.52510394829969897</v>
      </c>
      <c r="P438" s="6">
        <v>0.52056588145318905</v>
      </c>
      <c r="Q438" s="6">
        <v>0.40548069977179002</v>
      </c>
      <c r="R438" s="6">
        <v>7.3953418775019694E-2</v>
      </c>
      <c r="S438" s="6">
        <v>0.546960751973396</v>
      </c>
      <c r="T438" s="6">
        <v>0.34884432895687101</v>
      </c>
      <c r="U438" s="6">
        <v>0.10419491906973199</v>
      </c>
      <c r="V438" s="6">
        <v>0.14087563911168799</v>
      </c>
      <c r="W438" s="6">
        <v>0.31711008374754301</v>
      </c>
      <c r="X438" s="6">
        <v>0.542014277140768</v>
      </c>
      <c r="Y438" s="6">
        <v>0.99803225326404199</v>
      </c>
      <c r="Z438" s="6">
        <v>1.2603025614533699E-3</v>
      </c>
      <c r="AA438" s="6">
        <v>7.0744417450374598E-4</v>
      </c>
      <c r="AB438" s="6">
        <v>0.58123199663249603</v>
      </c>
      <c r="AC438" s="6">
        <v>0.37667051497301901</v>
      </c>
      <c r="AD438" s="6">
        <v>4.2097488394484101E-2</v>
      </c>
      <c r="AE438" s="6">
        <v>0.21650085918011999</v>
      </c>
      <c r="AF438" s="6">
        <v>0.45253840826960201</v>
      </c>
      <c r="AG438" s="310">
        <v>0.33096073255027703</v>
      </c>
      <c r="AH438" s="216">
        <v>3.9529999999999998</v>
      </c>
      <c r="AI438" s="211">
        <v>6.327</v>
      </c>
      <c r="AJ438" s="212">
        <v>10.220000000000001</v>
      </c>
      <c r="AK438" s="210">
        <v>6.8879999999999999</v>
      </c>
      <c r="AL438" s="210">
        <v>8.6189999999999998</v>
      </c>
      <c r="AM438" s="210">
        <v>11.391999999999999</v>
      </c>
      <c r="AN438" s="203"/>
      <c r="AO438" s="203"/>
      <c r="AP438" s="203"/>
      <c r="AQ438" s="203"/>
      <c r="AR438" s="203">
        <f t="shared" si="703"/>
        <v>4.5450000100999999</v>
      </c>
      <c r="AS438" s="203">
        <f t="shared" si="704"/>
        <v>5.5549999999999997</v>
      </c>
      <c r="AT438" s="203">
        <f t="shared" si="705"/>
        <v>6.7894444320999989</v>
      </c>
      <c r="AU438" s="203">
        <f t="shared" si="706"/>
        <v>6.0592091043740002</v>
      </c>
      <c r="AV438" s="203">
        <f t="shared" si="707"/>
        <v>7.4057000000000004</v>
      </c>
      <c r="AW438" s="203">
        <f t="shared" si="708"/>
        <v>9.0514110946540001</v>
      </c>
      <c r="AX438" s="203">
        <f t="shared" si="709"/>
        <v>8.579536382701999</v>
      </c>
      <c r="AY438" s="203">
        <f t="shared" si="710"/>
        <v>10.4861</v>
      </c>
      <c r="AZ438" s="203">
        <f t="shared" si="711"/>
        <v>12.816344421142</v>
      </c>
      <c r="BB438" s="1" t="str">
        <f t="shared" si="633"/>
        <v>A</v>
      </c>
      <c r="BC438" s="1" t="str">
        <f t="shared" si="634"/>
        <v>NP</v>
      </c>
      <c r="BD438" s="1" t="str">
        <f t="shared" si="635"/>
        <v>NP</v>
      </c>
      <c r="BE438" s="1" t="str">
        <f t="shared" si="636"/>
        <v>NO</v>
      </c>
      <c r="BF438" s="1" t="str">
        <f t="shared" si="637"/>
        <v>NO</v>
      </c>
      <c r="BG438" s="1" t="str">
        <f t="shared" si="638"/>
        <v>YES</v>
      </c>
      <c r="BH438" s="1" t="str">
        <f t="shared" si="618"/>
        <v>YES</v>
      </c>
      <c r="BJ438" s="1">
        <v>1360</v>
      </c>
      <c r="BK438" s="1" t="str">
        <f t="shared" si="639"/>
        <v>P</v>
      </c>
      <c r="BL438" s="1" t="str">
        <f t="shared" si="640"/>
        <v>NA</v>
      </c>
      <c r="BM438" s="1" t="str">
        <f t="shared" si="641"/>
        <v>NA</v>
      </c>
      <c r="BN438" s="1" t="str">
        <f t="shared" si="642"/>
        <v>NO</v>
      </c>
      <c r="BO438" s="1" t="str">
        <f t="shared" si="643"/>
        <v>NO</v>
      </c>
      <c r="BP438" s="1" t="str">
        <f t="shared" si="644"/>
        <v>NO</v>
      </c>
      <c r="BQ438" s="1" t="str">
        <f t="shared" si="645"/>
        <v>NO</v>
      </c>
      <c r="BS438" s="1" t="str">
        <f t="shared" si="646"/>
        <v>FP</v>
      </c>
      <c r="BT438" s="1" t="str">
        <f t="shared" si="647"/>
        <v>FP</v>
      </c>
      <c r="BU438" s="1" t="str">
        <f t="shared" si="648"/>
        <v>FP</v>
      </c>
      <c r="BV438" s="1" t="str">
        <f t="shared" si="649"/>
        <v>NO</v>
      </c>
      <c r="BW438" s="1" t="str">
        <f t="shared" si="650"/>
        <v>NO</v>
      </c>
      <c r="BX438" s="1" t="str">
        <f t="shared" si="651"/>
        <v>NO</v>
      </c>
      <c r="BY438" s="244" t="str">
        <f t="shared" si="652"/>
        <v>NO</v>
      </c>
      <c r="BZ438" s="244" t="str">
        <f t="shared" si="653"/>
        <v>YES</v>
      </c>
      <c r="CA438" s="244" t="str">
        <f t="shared" si="654"/>
        <v>YES</v>
      </c>
      <c r="CB438" s="244" t="str">
        <f t="shared" si="655"/>
        <v>NO</v>
      </c>
      <c r="CC438" s="244" t="str">
        <f t="shared" si="656"/>
        <v>NO</v>
      </c>
      <c r="CD438" s="244" t="str">
        <f t="shared" si="628"/>
        <v>YES</v>
      </c>
      <c r="CE438" s="1" t="str">
        <f t="shared" si="629"/>
        <v>YES</v>
      </c>
      <c r="CF438" s="1" t="str">
        <f t="shared" si="630"/>
        <v>YES</v>
      </c>
      <c r="CG438" s="1" t="str">
        <f t="shared" si="631"/>
        <v>NO</v>
      </c>
      <c r="CH438" s="1" t="str">
        <f t="shared" si="632"/>
        <v>NO</v>
      </c>
      <c r="CI438" s="244" t="str">
        <f t="shared" si="657"/>
        <v>NO</v>
      </c>
      <c r="CJ438" s="244" t="str">
        <f t="shared" si="658"/>
        <v>NO</v>
      </c>
      <c r="CK438" s="244" t="str">
        <f t="shared" si="659"/>
        <v>NO</v>
      </c>
      <c r="CL438" s="244" t="str">
        <f t="shared" si="660"/>
        <v>NO</v>
      </c>
      <c r="CM438" s="244" t="str">
        <f t="shared" si="661"/>
        <v>NO</v>
      </c>
      <c r="CN438" s="244" t="str">
        <f t="shared" si="662"/>
        <v>YES</v>
      </c>
      <c r="CO438" s="244" t="str">
        <f t="shared" si="663"/>
        <v>YES</v>
      </c>
      <c r="CP438" s="244" t="str">
        <f t="shared" si="664"/>
        <v>YES</v>
      </c>
      <c r="CQ438" s="244" t="str">
        <f t="shared" si="665"/>
        <v>NO</v>
      </c>
      <c r="CR438" s="244" t="str">
        <f t="shared" si="666"/>
        <v>NO</v>
      </c>
    </row>
    <row r="439" spans="1:96">
      <c r="A439" s="9"/>
      <c r="B439" s="6"/>
      <c r="C439" s="6"/>
      <c r="D439" s="6"/>
      <c r="E439" s="6"/>
      <c r="F439" s="6"/>
      <c r="G439" s="6"/>
      <c r="H439" s="310"/>
      <c r="I439" s="313" t="s">
        <v>147</v>
      </c>
      <c r="J439" s="6">
        <v>0.63286642110056901</v>
      </c>
      <c r="K439" s="6">
        <v>0.25265286956129601</v>
      </c>
      <c r="L439" s="6">
        <v>0.11448070933813401</v>
      </c>
      <c r="M439" s="6">
        <v>8.2029010106951905E-2</v>
      </c>
      <c r="N439" s="6">
        <v>0.39286704159334801</v>
      </c>
      <c r="O439" s="6">
        <v>0.52510394829969897</v>
      </c>
      <c r="P439" s="6">
        <v>0.52056588145318905</v>
      </c>
      <c r="Q439" s="6">
        <v>0.40548069977179002</v>
      </c>
      <c r="R439" s="6">
        <v>7.3953418775019694E-2</v>
      </c>
      <c r="S439" s="6">
        <v>0.546960751973396</v>
      </c>
      <c r="T439" s="6">
        <v>0.34884432895687101</v>
      </c>
      <c r="U439" s="6">
        <v>0.10419491906973199</v>
      </c>
      <c r="V439" s="6">
        <v>0.14087563911168799</v>
      </c>
      <c r="W439" s="6">
        <v>0.31711008374754301</v>
      </c>
      <c r="X439" s="6">
        <v>0.542014277140768</v>
      </c>
      <c r="Y439" s="6">
        <v>0.99803225326404199</v>
      </c>
      <c r="Z439" s="6">
        <v>1.2603025614533699E-3</v>
      </c>
      <c r="AA439" s="6">
        <v>7.0744417450374598E-4</v>
      </c>
      <c r="AB439" s="6">
        <v>0.58123199663249603</v>
      </c>
      <c r="AC439" s="6">
        <v>0.37667051497301901</v>
      </c>
      <c r="AD439" s="6">
        <v>4.2097488394484101E-2</v>
      </c>
      <c r="AE439" s="6">
        <v>0.21650085918011999</v>
      </c>
      <c r="AF439" s="6">
        <v>0.45253840826960201</v>
      </c>
      <c r="AG439" s="310">
        <v>0.33096073255027703</v>
      </c>
      <c r="AH439" s="216">
        <v>4.0119999999999996</v>
      </c>
      <c r="AI439" s="211">
        <v>6.3090000000000002</v>
      </c>
      <c r="AJ439" s="212">
        <v>10.114000000000001</v>
      </c>
      <c r="AK439" s="210">
        <v>6.673</v>
      </c>
      <c r="AL439" s="210">
        <v>8.641</v>
      </c>
      <c r="AM439" s="210">
        <v>11.28</v>
      </c>
      <c r="AN439" s="203"/>
      <c r="AO439" s="203"/>
      <c r="AP439" s="203"/>
      <c r="AQ439" s="203"/>
      <c r="AR439" s="203">
        <f t="shared" si="703"/>
        <v>4.5450000100999999</v>
      </c>
      <c r="AS439" s="203">
        <f t="shared" si="704"/>
        <v>5.5549999999999997</v>
      </c>
      <c r="AT439" s="203">
        <f t="shared" si="705"/>
        <v>6.7894444320999989</v>
      </c>
      <c r="AU439" s="203">
        <f t="shared" si="706"/>
        <v>6.0592091043740002</v>
      </c>
      <c r="AV439" s="203">
        <f t="shared" si="707"/>
        <v>7.4057000000000004</v>
      </c>
      <c r="AW439" s="203">
        <f t="shared" si="708"/>
        <v>9.0514110946540001</v>
      </c>
      <c r="AX439" s="203">
        <f t="shared" si="709"/>
        <v>8.579536382701999</v>
      </c>
      <c r="AY439" s="203">
        <f t="shared" si="710"/>
        <v>10.4861</v>
      </c>
      <c r="AZ439" s="203">
        <f t="shared" si="711"/>
        <v>12.816344421142</v>
      </c>
      <c r="BB439" s="1" t="str">
        <f t="shared" si="633"/>
        <v>A</v>
      </c>
      <c r="BC439" s="1" t="str">
        <f t="shared" si="634"/>
        <v>NP</v>
      </c>
      <c r="BD439" s="1" t="str">
        <f t="shared" si="635"/>
        <v>NP</v>
      </c>
      <c r="BE439" s="1" t="str">
        <f t="shared" si="636"/>
        <v>NO</v>
      </c>
      <c r="BF439" s="1" t="str">
        <f t="shared" si="637"/>
        <v>NO</v>
      </c>
      <c r="BG439" s="1" t="str">
        <f t="shared" si="638"/>
        <v>YES</v>
      </c>
      <c r="BH439" s="1" t="str">
        <f t="shared" si="618"/>
        <v>YES</v>
      </c>
      <c r="BJ439" s="1">
        <v>526</v>
      </c>
      <c r="BK439" s="1" t="str">
        <f t="shared" si="639"/>
        <v>NA</v>
      </c>
      <c r="BL439" s="1" t="str">
        <f t="shared" si="640"/>
        <v>NA</v>
      </c>
      <c r="BM439" s="1" t="str">
        <f t="shared" si="641"/>
        <v>NA</v>
      </c>
      <c r="BN439" s="1" t="str">
        <f t="shared" si="642"/>
        <v>NO</v>
      </c>
      <c r="BO439" s="1" t="str">
        <f t="shared" si="643"/>
        <v>NO</v>
      </c>
      <c r="BP439" s="1" t="str">
        <f t="shared" si="644"/>
        <v>NO</v>
      </c>
      <c r="BQ439" s="1" t="str">
        <f t="shared" si="645"/>
        <v>YES</v>
      </c>
      <c r="BS439" s="1" t="str">
        <f t="shared" si="646"/>
        <v>FP</v>
      </c>
      <c r="BT439" s="1" t="str">
        <f t="shared" si="647"/>
        <v>FP</v>
      </c>
      <c r="BU439" s="1" t="str">
        <f t="shared" si="648"/>
        <v>FP</v>
      </c>
      <c r="BV439" s="1" t="str">
        <f t="shared" si="649"/>
        <v>NO</v>
      </c>
      <c r="BW439" s="1" t="str">
        <f t="shared" si="650"/>
        <v>NO</v>
      </c>
      <c r="BX439" s="1" t="str">
        <f t="shared" si="651"/>
        <v>NO</v>
      </c>
      <c r="BY439" s="244" t="str">
        <f t="shared" si="652"/>
        <v>NO</v>
      </c>
      <c r="BZ439" s="244" t="str">
        <f t="shared" si="653"/>
        <v>YES</v>
      </c>
      <c r="CA439" s="244" t="str">
        <f t="shared" si="654"/>
        <v>YES</v>
      </c>
      <c r="CB439" s="244" t="str">
        <f t="shared" si="655"/>
        <v>NO</v>
      </c>
      <c r="CC439" s="244" t="str">
        <f t="shared" si="656"/>
        <v>NO</v>
      </c>
      <c r="CD439" s="244" t="str">
        <f t="shared" si="628"/>
        <v>YES</v>
      </c>
      <c r="CE439" s="1" t="str">
        <f t="shared" si="629"/>
        <v>YES</v>
      </c>
      <c r="CF439" s="1" t="str">
        <f t="shared" si="630"/>
        <v>YES</v>
      </c>
      <c r="CG439" s="1" t="str">
        <f t="shared" si="631"/>
        <v>NO</v>
      </c>
      <c r="CH439" s="1" t="str">
        <f t="shared" si="632"/>
        <v>NO</v>
      </c>
      <c r="CI439" s="244" t="str">
        <f t="shared" si="657"/>
        <v>NO</v>
      </c>
      <c r="CJ439" s="244" t="str">
        <f t="shared" si="658"/>
        <v>NO</v>
      </c>
      <c r="CK439" s="244" t="str">
        <f t="shared" si="659"/>
        <v>NO</v>
      </c>
      <c r="CL439" s="244" t="str">
        <f t="shared" si="660"/>
        <v>NO</v>
      </c>
      <c r="CM439" s="244" t="str">
        <f t="shared" si="661"/>
        <v>NO</v>
      </c>
      <c r="CN439" s="244" t="str">
        <f t="shared" si="662"/>
        <v>YES</v>
      </c>
      <c r="CO439" s="244" t="str">
        <f t="shared" si="663"/>
        <v>YES</v>
      </c>
      <c r="CP439" s="244" t="str">
        <f t="shared" si="664"/>
        <v>YES</v>
      </c>
      <c r="CQ439" s="244" t="str">
        <f t="shared" si="665"/>
        <v>NO</v>
      </c>
      <c r="CR439" s="244" t="str">
        <f t="shared" si="666"/>
        <v>NO</v>
      </c>
    </row>
    <row r="440" spans="1:96" ht="16.5" thickBot="1">
      <c r="A440" s="10"/>
      <c r="B440" s="8"/>
      <c r="C440" s="8"/>
      <c r="D440" s="8"/>
      <c r="E440" s="8"/>
      <c r="F440" s="8"/>
      <c r="G440" s="8"/>
      <c r="H440" s="311"/>
      <c r="I440" s="314" t="s">
        <v>148</v>
      </c>
      <c r="J440" s="8">
        <v>0.63286642110056901</v>
      </c>
      <c r="K440" s="8">
        <v>0.25265286956129601</v>
      </c>
      <c r="L440" s="8">
        <v>0.11448070933813401</v>
      </c>
      <c r="M440" s="8">
        <v>8.2029010106951905E-2</v>
      </c>
      <c r="N440" s="8">
        <v>0.39286704159334801</v>
      </c>
      <c r="O440" s="8">
        <v>0.52510394829969897</v>
      </c>
      <c r="P440" s="8">
        <v>0.52056588145318905</v>
      </c>
      <c r="Q440" s="8">
        <v>0.40548069977179002</v>
      </c>
      <c r="R440" s="8">
        <v>7.3953418775019694E-2</v>
      </c>
      <c r="S440" s="8">
        <v>0.546960751973396</v>
      </c>
      <c r="T440" s="8">
        <v>0.34884432895687101</v>
      </c>
      <c r="U440" s="8">
        <v>0.10419491906973199</v>
      </c>
      <c r="V440" s="8">
        <v>0.14087563911168799</v>
      </c>
      <c r="W440" s="8">
        <v>0.31711008374754301</v>
      </c>
      <c r="X440" s="8">
        <v>0.542014277140768</v>
      </c>
      <c r="Y440" s="8">
        <v>0.99803225326404199</v>
      </c>
      <c r="Z440" s="8">
        <v>1.2603025614533699E-3</v>
      </c>
      <c r="AA440" s="8">
        <v>7.0744417450374598E-4</v>
      </c>
      <c r="AB440" s="8">
        <v>0.58123199663249603</v>
      </c>
      <c r="AC440" s="8">
        <v>0.37667051497301901</v>
      </c>
      <c r="AD440" s="8">
        <v>4.2097488394484101E-2</v>
      </c>
      <c r="AE440" s="8">
        <v>0.21650085918011999</v>
      </c>
      <c r="AF440" s="8">
        <v>0.45253840826960201</v>
      </c>
      <c r="AG440" s="311">
        <v>0.33096073255027703</v>
      </c>
      <c r="AH440" s="217">
        <v>4.0049999999999999</v>
      </c>
      <c r="AI440" s="213">
        <v>6.1459999999999999</v>
      </c>
      <c r="AJ440" s="214">
        <v>10.173</v>
      </c>
      <c r="AK440" s="210">
        <v>6.8659999999999997</v>
      </c>
      <c r="AL440" s="210">
        <v>8.9359999999999999</v>
      </c>
      <c r="AM440" s="210">
        <v>11.763999999999999</v>
      </c>
      <c r="AN440" s="203"/>
      <c r="AO440" s="203"/>
      <c r="AP440" s="203"/>
      <c r="AQ440" s="203"/>
      <c r="AR440" s="203">
        <f t="shared" si="703"/>
        <v>4.5450000100999999</v>
      </c>
      <c r="AS440" s="203">
        <f t="shared" si="704"/>
        <v>5.5549999999999997</v>
      </c>
      <c r="AT440" s="203">
        <f t="shared" si="705"/>
        <v>6.7894444320999989</v>
      </c>
      <c r="AU440" s="203">
        <f t="shared" si="706"/>
        <v>6.0592091043740002</v>
      </c>
      <c r="AV440" s="203">
        <f t="shared" si="707"/>
        <v>7.4057000000000004</v>
      </c>
      <c r="AW440" s="203">
        <f t="shared" si="708"/>
        <v>9.0514110946540001</v>
      </c>
      <c r="AX440" s="203">
        <f t="shared" si="709"/>
        <v>8.579536382701999</v>
      </c>
      <c r="AY440" s="203">
        <f t="shared" si="710"/>
        <v>10.4861</v>
      </c>
      <c r="AZ440" s="203">
        <f t="shared" si="711"/>
        <v>12.816344421142</v>
      </c>
      <c r="BB440" s="1" t="str">
        <f t="shared" si="633"/>
        <v>A</v>
      </c>
      <c r="BC440" s="1" t="str">
        <f t="shared" si="634"/>
        <v>NP</v>
      </c>
      <c r="BD440" s="1" t="str">
        <f t="shared" si="635"/>
        <v>NP</v>
      </c>
      <c r="BE440" s="1" t="str">
        <f t="shared" si="636"/>
        <v>NO</v>
      </c>
      <c r="BF440" s="1" t="str">
        <f t="shared" si="637"/>
        <v>NO</v>
      </c>
      <c r="BG440" s="1" t="str">
        <f t="shared" si="638"/>
        <v>YES</v>
      </c>
      <c r="BH440" s="1" t="str">
        <f t="shared" si="618"/>
        <v>YES</v>
      </c>
      <c r="BJ440" s="1">
        <v>599</v>
      </c>
      <c r="BK440" s="1" t="str">
        <f t="shared" si="639"/>
        <v>P</v>
      </c>
      <c r="BL440" s="1" t="str">
        <f t="shared" si="640"/>
        <v>NA</v>
      </c>
      <c r="BM440" s="1" t="str">
        <f t="shared" si="641"/>
        <v>NA</v>
      </c>
      <c r="BN440" s="1" t="str">
        <f t="shared" si="642"/>
        <v>NO</v>
      </c>
      <c r="BO440" s="1" t="str">
        <f t="shared" si="643"/>
        <v>NO</v>
      </c>
      <c r="BP440" s="1" t="str">
        <f t="shared" si="644"/>
        <v>NO</v>
      </c>
      <c r="BQ440" s="1" t="str">
        <f t="shared" si="645"/>
        <v>NO</v>
      </c>
      <c r="BS440" s="1" t="str">
        <f t="shared" si="646"/>
        <v>FP</v>
      </c>
      <c r="BT440" s="1" t="str">
        <f t="shared" si="647"/>
        <v>FP</v>
      </c>
      <c r="BU440" s="1" t="str">
        <f t="shared" si="648"/>
        <v>FP</v>
      </c>
      <c r="BV440" s="1" t="str">
        <f t="shared" si="649"/>
        <v>NO</v>
      </c>
      <c r="BW440" s="1" t="str">
        <f t="shared" si="650"/>
        <v>NO</v>
      </c>
      <c r="BX440" s="1" t="str">
        <f t="shared" si="651"/>
        <v>NO</v>
      </c>
      <c r="BY440" s="244" t="str">
        <f t="shared" si="652"/>
        <v>NO</v>
      </c>
      <c r="BZ440" s="244" t="str">
        <f t="shared" si="653"/>
        <v>YES</v>
      </c>
      <c r="CA440" s="244" t="str">
        <f t="shared" si="654"/>
        <v>YES</v>
      </c>
      <c r="CB440" s="244" t="str">
        <f t="shared" si="655"/>
        <v>NO</v>
      </c>
      <c r="CC440" s="244" t="str">
        <f t="shared" si="656"/>
        <v>NO</v>
      </c>
      <c r="CD440" s="244" t="str">
        <f t="shared" si="628"/>
        <v>YES</v>
      </c>
      <c r="CE440" s="1" t="str">
        <f t="shared" si="629"/>
        <v>YES</v>
      </c>
      <c r="CF440" s="1" t="str">
        <f t="shared" si="630"/>
        <v>YES</v>
      </c>
      <c r="CG440" s="1" t="str">
        <f t="shared" si="631"/>
        <v>NO</v>
      </c>
      <c r="CH440" s="1" t="str">
        <f t="shared" si="632"/>
        <v>NO</v>
      </c>
      <c r="CI440" s="244" t="str">
        <f t="shared" si="657"/>
        <v>NO</v>
      </c>
      <c r="CJ440" s="244" t="str">
        <f t="shared" si="658"/>
        <v>NO</v>
      </c>
      <c r="CK440" s="244" t="str">
        <f t="shared" si="659"/>
        <v>NO</v>
      </c>
      <c r="CL440" s="244" t="str">
        <f t="shared" si="660"/>
        <v>NO</v>
      </c>
      <c r="CM440" s="244" t="str">
        <f t="shared" si="661"/>
        <v>NO</v>
      </c>
      <c r="CN440" s="244" t="str">
        <f t="shared" si="662"/>
        <v>YES</v>
      </c>
      <c r="CO440" s="244" t="str">
        <f t="shared" si="663"/>
        <v>YES</v>
      </c>
      <c r="CP440" s="244" t="str">
        <f t="shared" si="664"/>
        <v>YES</v>
      </c>
      <c r="CQ440" s="244" t="str">
        <f t="shared" si="665"/>
        <v>NO</v>
      </c>
      <c r="CR440" s="244" t="str">
        <f t="shared" si="666"/>
        <v>NO</v>
      </c>
    </row>
    <row r="441" spans="1:96">
      <c r="A441" s="61">
        <v>30</v>
      </c>
      <c r="B441" s="62">
        <v>180</v>
      </c>
      <c r="C441" s="62">
        <v>1</v>
      </c>
      <c r="D441" s="62">
        <v>1</v>
      </c>
      <c r="E441" s="62">
        <v>3261331</v>
      </c>
      <c r="F441" s="62">
        <f>E441/1000/60</f>
        <v>54.355516666666666</v>
      </c>
      <c r="G441" s="62">
        <v>14</v>
      </c>
      <c r="H441" s="63">
        <f>G441/B441*100</f>
        <v>7.7777777777777777</v>
      </c>
      <c r="I441" s="60" t="s">
        <v>153</v>
      </c>
      <c r="J441" s="69">
        <v>0.94057053933889201</v>
      </c>
      <c r="K441" s="69">
        <v>5.9023281504319597E-2</v>
      </c>
      <c r="L441" s="69">
        <v>4.0617915678786698E-4</v>
      </c>
      <c r="M441" s="69">
        <v>0.15807118559591701</v>
      </c>
      <c r="N441" s="69">
        <v>0.189895962588706</v>
      </c>
      <c r="O441" s="69">
        <v>0.65203285181537596</v>
      </c>
      <c r="P441" s="69">
        <v>0.79613502601262998</v>
      </c>
      <c r="Q441" s="69">
        <v>9.8841115723898698E-2</v>
      </c>
      <c r="R441" s="69">
        <v>0.10502385826347101</v>
      </c>
      <c r="S441" s="69">
        <v>0.600909974038213</v>
      </c>
      <c r="T441" s="69">
        <v>0.36271128313379503</v>
      </c>
      <c r="U441" s="69">
        <v>3.6378742827990897E-2</v>
      </c>
      <c r="V441" s="69">
        <v>0.24057389113823499</v>
      </c>
      <c r="W441" s="69">
        <v>0.74092174313275805</v>
      </c>
      <c r="X441" s="69">
        <v>1.8504365729005798E-2</v>
      </c>
      <c r="Y441" s="69">
        <v>0.93983732406120801</v>
      </c>
      <c r="Z441" s="69">
        <v>3.4301398163847298E-3</v>
      </c>
      <c r="AA441" s="69">
        <v>5.6732536122407001E-2</v>
      </c>
      <c r="AB441" s="69">
        <v>0.78407413870694098</v>
      </c>
      <c r="AC441" s="69">
        <v>1.9821766692912302E-2</v>
      </c>
      <c r="AD441" s="69">
        <v>0.196104094600146</v>
      </c>
      <c r="AE441" s="69">
        <v>5.25956589786893E-2</v>
      </c>
      <c r="AF441" s="69">
        <v>0.19622301337489201</v>
      </c>
      <c r="AG441" s="309">
        <v>0.75118132764641798</v>
      </c>
      <c r="AH441" s="208">
        <v>0.64300000000000002</v>
      </c>
      <c r="AI441" s="208">
        <v>2.0350000000000001</v>
      </c>
      <c r="AJ441" s="209">
        <v>5.4020000000000001</v>
      </c>
      <c r="AK441" s="210">
        <v>0.66500000000000004</v>
      </c>
      <c r="AL441" s="210">
        <v>2.085</v>
      </c>
      <c r="AM441" s="210">
        <v>6.2220000000000004</v>
      </c>
      <c r="AN441" s="203">
        <v>0.55630000000000002</v>
      </c>
      <c r="AO441" s="203">
        <v>2.0175000000000001</v>
      </c>
      <c r="AP441" s="203">
        <v>5.0681000000000003</v>
      </c>
      <c r="AQ441" s="203"/>
      <c r="AR441" s="203">
        <f>$AN$6*0.81818182</f>
        <v>0.45515454646600001</v>
      </c>
      <c r="AS441" s="203">
        <f>$AN$6</f>
        <v>0.55630000000000002</v>
      </c>
      <c r="AT441" s="203">
        <f>$AN$6*1.22222222</f>
        <v>0.67992222098599997</v>
      </c>
      <c r="AU441" s="203">
        <f>$AO$6*0.81818182</f>
        <v>1.6506818218499999</v>
      </c>
      <c r="AV441" s="203">
        <f>$AO$6</f>
        <v>2.0175000000000001</v>
      </c>
      <c r="AW441" s="203">
        <f>$AO$6*1.22222222</f>
        <v>2.4658333288500001</v>
      </c>
      <c r="AX441" s="203">
        <f>$AP$6*0.81818182</f>
        <v>4.146627281942</v>
      </c>
      <c r="AY441" s="203">
        <f>$AP$6</f>
        <v>5.0681000000000003</v>
      </c>
      <c r="AZ441" s="203">
        <f>$AP$6*1.22222222</f>
        <v>6.1943444331819997</v>
      </c>
      <c r="BB441" s="1" t="str">
        <f t="shared" si="633"/>
        <v>NA</v>
      </c>
      <c r="BC441" s="1" t="str">
        <f t="shared" si="634"/>
        <v>NA</v>
      </c>
      <c r="BD441" s="1" t="str">
        <f t="shared" si="635"/>
        <v>NA</v>
      </c>
      <c r="BE441" s="1" t="str">
        <f t="shared" si="636"/>
        <v>NO</v>
      </c>
      <c r="BF441" s="1" t="str">
        <f t="shared" si="637"/>
        <v>NO</v>
      </c>
      <c r="BG441" s="1" t="str">
        <f t="shared" si="638"/>
        <v>NO</v>
      </c>
      <c r="BH441" s="1" t="str">
        <f t="shared" si="618"/>
        <v>YES</v>
      </c>
      <c r="BJ441" s="1">
        <v>5</v>
      </c>
      <c r="BK441" s="1" t="str">
        <f t="shared" si="639"/>
        <v>NA</v>
      </c>
      <c r="BL441" s="1" t="str">
        <f t="shared" si="640"/>
        <v>NA</v>
      </c>
      <c r="BM441" s="1" t="str">
        <f t="shared" si="641"/>
        <v>P</v>
      </c>
      <c r="BN441" s="1" t="str">
        <f t="shared" si="642"/>
        <v>NO</v>
      </c>
      <c r="BO441" s="1" t="str">
        <f t="shared" si="643"/>
        <v>NO</v>
      </c>
      <c r="BP441" s="1" t="str">
        <f t="shared" si="644"/>
        <v>NO</v>
      </c>
      <c r="BQ441" s="1" t="str">
        <f t="shared" si="645"/>
        <v>NO</v>
      </c>
      <c r="BS441" s="1" t="str">
        <f t="shared" si="646"/>
        <v>TN</v>
      </c>
      <c r="BT441" s="1" t="str">
        <f t="shared" si="647"/>
        <v>TN</v>
      </c>
      <c r="BU441" s="1" t="str">
        <f t="shared" si="648"/>
        <v>TN</v>
      </c>
      <c r="BV441" s="1" t="str">
        <f t="shared" si="649"/>
        <v>NO</v>
      </c>
      <c r="BW441" s="1" t="str">
        <f t="shared" si="650"/>
        <v>NO</v>
      </c>
      <c r="BX441" s="1" t="str">
        <f t="shared" si="651"/>
        <v>NO</v>
      </c>
      <c r="BY441" s="244" t="str">
        <f t="shared" si="652"/>
        <v>YES</v>
      </c>
      <c r="BZ441" s="244" t="str">
        <f t="shared" si="653"/>
        <v>NO</v>
      </c>
      <c r="CA441" s="244" t="str">
        <f t="shared" si="654"/>
        <v>NO</v>
      </c>
      <c r="CB441" s="244" t="str">
        <f t="shared" si="655"/>
        <v>NO</v>
      </c>
      <c r="CC441" s="244" t="str">
        <f t="shared" si="656"/>
        <v>NO</v>
      </c>
      <c r="CD441" s="244" t="str">
        <f t="shared" si="628"/>
        <v>NO</v>
      </c>
      <c r="CE441" s="1" t="str">
        <f t="shared" si="629"/>
        <v>NO</v>
      </c>
      <c r="CF441" s="1" t="str">
        <f t="shared" si="630"/>
        <v>NO</v>
      </c>
      <c r="CG441" s="1" t="str">
        <f t="shared" si="631"/>
        <v>NO</v>
      </c>
      <c r="CH441" s="1" t="str">
        <f t="shared" si="632"/>
        <v>NO</v>
      </c>
      <c r="CI441" s="244" t="str">
        <f t="shared" si="657"/>
        <v>NO</v>
      </c>
      <c r="CJ441" s="244" t="str">
        <f t="shared" si="658"/>
        <v>NO</v>
      </c>
      <c r="CK441" s="244" t="str">
        <f t="shared" si="659"/>
        <v>NO</v>
      </c>
      <c r="CL441" s="244" t="str">
        <f t="shared" si="660"/>
        <v>NO</v>
      </c>
      <c r="CM441" s="244" t="str">
        <f t="shared" si="661"/>
        <v>NO</v>
      </c>
      <c r="CN441" s="244" t="str">
        <f t="shared" si="662"/>
        <v>NO</v>
      </c>
      <c r="CO441" s="244" t="str">
        <f t="shared" si="663"/>
        <v>NO</v>
      </c>
      <c r="CP441" s="244" t="str">
        <f t="shared" si="664"/>
        <v>NO</v>
      </c>
      <c r="CQ441" s="244" t="str">
        <f t="shared" si="665"/>
        <v>NO</v>
      </c>
      <c r="CR441" s="244" t="str">
        <f t="shared" si="666"/>
        <v>NO</v>
      </c>
    </row>
    <row r="442" spans="1:96">
      <c r="A442" s="64"/>
      <c r="B442" s="15"/>
      <c r="C442" s="15"/>
      <c r="D442" s="15"/>
      <c r="E442" s="15"/>
      <c r="F442" s="15"/>
      <c r="G442" s="15"/>
      <c r="H442" s="15"/>
      <c r="I442" s="52" t="s">
        <v>154</v>
      </c>
      <c r="J442" s="6">
        <v>0.94057053933889201</v>
      </c>
      <c r="K442" s="6">
        <v>5.9023281504319597E-2</v>
      </c>
      <c r="L442" s="6">
        <v>4.0617915678786698E-4</v>
      </c>
      <c r="M442" s="6">
        <v>0.15807118559591701</v>
      </c>
      <c r="N442" s="6">
        <v>0.189895962588706</v>
      </c>
      <c r="O442" s="6">
        <v>0.65203285181537596</v>
      </c>
      <c r="P442" s="6">
        <v>0.79613502601262998</v>
      </c>
      <c r="Q442" s="6">
        <v>9.8841115723898698E-2</v>
      </c>
      <c r="R442" s="6">
        <v>0.10502385826347101</v>
      </c>
      <c r="S442" s="6">
        <v>0.600909974038213</v>
      </c>
      <c r="T442" s="6">
        <v>0.36271128313379503</v>
      </c>
      <c r="U442" s="6">
        <v>3.6378742827990897E-2</v>
      </c>
      <c r="V442" s="6">
        <v>0.24057389113823499</v>
      </c>
      <c r="W442" s="6">
        <v>0.74092174313275805</v>
      </c>
      <c r="X442" s="6">
        <v>1.8504365729005798E-2</v>
      </c>
      <c r="Y442" s="6">
        <v>0.93983732406120801</v>
      </c>
      <c r="Z442" s="6">
        <v>3.4301398163847298E-3</v>
      </c>
      <c r="AA442" s="6">
        <v>5.6732536122407001E-2</v>
      </c>
      <c r="AB442" s="6">
        <v>0.78407413870694098</v>
      </c>
      <c r="AC442" s="6">
        <v>1.9821766692912302E-2</v>
      </c>
      <c r="AD442" s="6">
        <v>0.196104094600146</v>
      </c>
      <c r="AE442" s="6">
        <v>5.25956589786893E-2</v>
      </c>
      <c r="AF442" s="6">
        <v>0.19622301337489201</v>
      </c>
      <c r="AG442" s="310">
        <v>0.75118132764641798</v>
      </c>
      <c r="AH442" s="211">
        <v>0.64700000000000002</v>
      </c>
      <c r="AI442" s="211">
        <v>2.0169999999999999</v>
      </c>
      <c r="AJ442" s="212">
        <v>5.5709999999999997</v>
      </c>
      <c r="AK442" s="210">
        <v>0.68799999999999994</v>
      </c>
      <c r="AL442" s="210">
        <v>2.0310000000000001</v>
      </c>
      <c r="AM442" s="210">
        <v>6.0179999999999998</v>
      </c>
      <c r="AN442" s="203"/>
      <c r="AO442" s="203"/>
      <c r="AP442" s="203"/>
      <c r="AQ442" s="203"/>
      <c r="AR442" s="203">
        <f t="shared" ref="AR442:AR450" si="712">$AN$6*0.81818182</f>
        <v>0.45515454646600001</v>
      </c>
      <c r="AS442" s="203">
        <f t="shared" ref="AS442:AS450" si="713">$AN$6</f>
        <v>0.55630000000000002</v>
      </c>
      <c r="AT442" s="203">
        <f t="shared" ref="AT442:AT450" si="714">$AN$6*1.22222222</f>
        <v>0.67992222098599997</v>
      </c>
      <c r="AU442" s="203">
        <f t="shared" ref="AU442:AU450" si="715">$AO$6*0.81818182</f>
        <v>1.6506818218499999</v>
      </c>
      <c r="AV442" s="203">
        <f t="shared" ref="AV442:AV450" si="716">$AO$6</f>
        <v>2.0175000000000001</v>
      </c>
      <c r="AW442" s="203">
        <f t="shared" ref="AW442:AW450" si="717">$AO$6*1.22222222</f>
        <v>2.4658333288500001</v>
      </c>
      <c r="AX442" s="203">
        <f t="shared" ref="AX442:AX450" si="718">$AP$6*0.81818182</f>
        <v>4.146627281942</v>
      </c>
      <c r="AY442" s="203">
        <f t="shared" ref="AY442:AY450" si="719">$AP$6</f>
        <v>5.0681000000000003</v>
      </c>
      <c r="AZ442" s="203">
        <f t="shared" ref="AZ442:AZ450" si="720">$AP$6*1.22222222</f>
        <v>6.1943444331819997</v>
      </c>
      <c r="BB442" s="1" t="str">
        <f t="shared" si="633"/>
        <v>NA</v>
      </c>
      <c r="BC442" s="1" t="str">
        <f t="shared" si="634"/>
        <v>NP</v>
      </c>
      <c r="BD442" s="1" t="str">
        <f t="shared" si="635"/>
        <v>NA</v>
      </c>
      <c r="BE442" s="1" t="str">
        <f t="shared" si="636"/>
        <v>NO</v>
      </c>
      <c r="BF442" s="1" t="str">
        <f t="shared" si="637"/>
        <v>NO</v>
      </c>
      <c r="BG442" s="1" t="str">
        <f t="shared" si="638"/>
        <v>NO</v>
      </c>
      <c r="BH442" s="1" t="str">
        <f t="shared" si="618"/>
        <v>YES</v>
      </c>
      <c r="BJ442" s="1">
        <v>8</v>
      </c>
      <c r="BK442" s="1" t="str">
        <f t="shared" si="639"/>
        <v>P</v>
      </c>
      <c r="BL442" s="1" t="str">
        <f t="shared" si="640"/>
        <v>NA</v>
      </c>
      <c r="BM442" s="1" t="str">
        <f t="shared" si="641"/>
        <v>NA</v>
      </c>
      <c r="BN442" s="1" t="str">
        <f t="shared" si="642"/>
        <v>NO</v>
      </c>
      <c r="BO442" s="1" t="str">
        <f t="shared" si="643"/>
        <v>NO</v>
      </c>
      <c r="BP442" s="1" t="str">
        <f t="shared" si="644"/>
        <v>NO</v>
      </c>
      <c r="BQ442" s="1" t="str">
        <f t="shared" si="645"/>
        <v>NO</v>
      </c>
      <c r="BS442" s="1" t="str">
        <f t="shared" si="646"/>
        <v>TN</v>
      </c>
      <c r="BT442" s="1" t="str">
        <f t="shared" si="647"/>
        <v>FP</v>
      </c>
      <c r="BU442" s="1" t="str">
        <f t="shared" si="648"/>
        <v>TN</v>
      </c>
      <c r="BV442" s="1" t="str">
        <f t="shared" si="649"/>
        <v>NO</v>
      </c>
      <c r="BW442" s="1" t="str">
        <f t="shared" si="650"/>
        <v>NO</v>
      </c>
      <c r="BX442" s="1" t="str">
        <f t="shared" si="651"/>
        <v>NO</v>
      </c>
      <c r="BY442" s="244" t="str">
        <f t="shared" si="652"/>
        <v>YES</v>
      </c>
      <c r="BZ442" s="244" t="str">
        <f t="shared" si="653"/>
        <v>NO</v>
      </c>
      <c r="CA442" s="244" t="str">
        <f t="shared" si="654"/>
        <v>NO</v>
      </c>
      <c r="CB442" s="244" t="str">
        <f t="shared" si="655"/>
        <v>NO</v>
      </c>
      <c r="CC442" s="244" t="str">
        <f t="shared" si="656"/>
        <v>NO</v>
      </c>
      <c r="CD442" s="244" t="str">
        <f t="shared" si="628"/>
        <v>YES</v>
      </c>
      <c r="CE442" s="1" t="str">
        <f t="shared" si="629"/>
        <v>NO</v>
      </c>
      <c r="CF442" s="1" t="str">
        <f t="shared" si="630"/>
        <v>NO</v>
      </c>
      <c r="CG442" s="1" t="str">
        <f t="shared" si="631"/>
        <v>NO</v>
      </c>
      <c r="CH442" s="1" t="str">
        <f t="shared" si="632"/>
        <v>YES</v>
      </c>
      <c r="CI442" s="244" t="str">
        <f t="shared" si="657"/>
        <v>NO</v>
      </c>
      <c r="CJ442" s="244" t="str">
        <f t="shared" si="658"/>
        <v>NO</v>
      </c>
      <c r="CK442" s="244" t="str">
        <f t="shared" si="659"/>
        <v>NO</v>
      </c>
      <c r="CL442" s="244" t="str">
        <f t="shared" si="660"/>
        <v>NO</v>
      </c>
      <c r="CM442" s="244" t="str">
        <f t="shared" si="661"/>
        <v>NO</v>
      </c>
      <c r="CN442" s="244" t="str">
        <f t="shared" si="662"/>
        <v>YES</v>
      </c>
      <c r="CO442" s="244" t="str">
        <f t="shared" si="663"/>
        <v>NO</v>
      </c>
      <c r="CP442" s="244" t="str">
        <f t="shared" si="664"/>
        <v>NO</v>
      </c>
      <c r="CQ442" s="244" t="str">
        <f t="shared" si="665"/>
        <v>NO</v>
      </c>
      <c r="CR442" s="244" t="str">
        <f t="shared" si="666"/>
        <v>YES</v>
      </c>
    </row>
    <row r="443" spans="1:96">
      <c r="A443" s="64"/>
      <c r="B443" s="15"/>
      <c r="C443" s="15"/>
      <c r="D443" s="15"/>
      <c r="E443" s="15"/>
      <c r="F443" s="15"/>
      <c r="G443" s="15"/>
      <c r="H443" s="15"/>
      <c r="I443" s="52" t="s">
        <v>111</v>
      </c>
      <c r="J443" s="6">
        <v>0.94057053933889201</v>
      </c>
      <c r="K443" s="6">
        <v>5.9023281504319597E-2</v>
      </c>
      <c r="L443" s="6">
        <v>4.0617915678786698E-4</v>
      </c>
      <c r="M443" s="6">
        <v>0.12758422048918</v>
      </c>
      <c r="N443" s="6">
        <v>0.62939126689774305</v>
      </c>
      <c r="O443" s="6">
        <v>0.243024512613076</v>
      </c>
      <c r="P443" s="6">
        <v>0.97680995334423304</v>
      </c>
      <c r="Q443" s="6">
        <v>1.4668854081847199E-2</v>
      </c>
      <c r="R443" s="6">
        <v>8.5211925739194696E-3</v>
      </c>
      <c r="S443" s="6">
        <v>0.36955238201841101</v>
      </c>
      <c r="T443" s="6">
        <v>0.58550375272871802</v>
      </c>
      <c r="U443" s="6">
        <v>4.4943865252869503E-2</v>
      </c>
      <c r="V443" s="6">
        <v>0.476881014381424</v>
      </c>
      <c r="W443" s="6">
        <v>0.20354507254586399</v>
      </c>
      <c r="X443" s="6">
        <v>0.31957391307270999</v>
      </c>
      <c r="Y443" s="6">
        <v>0.95364138780415098</v>
      </c>
      <c r="Z443" s="6">
        <v>4.8989394729870199E-3</v>
      </c>
      <c r="AA443" s="6">
        <v>4.1459672722861801E-2</v>
      </c>
      <c r="AB443" s="6">
        <v>0.27948808832287803</v>
      </c>
      <c r="AC443" s="6">
        <v>0.22983857342088199</v>
      </c>
      <c r="AD443" s="6">
        <v>0.49067333825623799</v>
      </c>
      <c r="AE443" s="6">
        <v>0.82968813634354199</v>
      </c>
      <c r="AF443" s="6">
        <v>0.122489595088172</v>
      </c>
      <c r="AG443" s="310">
        <v>4.7822268568285697E-2</v>
      </c>
      <c r="AH443" s="211">
        <v>0.53300000000000003</v>
      </c>
      <c r="AI443" s="211">
        <v>2.3180000000000001</v>
      </c>
      <c r="AJ443" s="212">
        <v>5.6210000000000004</v>
      </c>
      <c r="AK443" s="210">
        <v>0.52600000000000002</v>
      </c>
      <c r="AL443" s="210">
        <v>2.3130000000000002</v>
      </c>
      <c r="AM443" s="210">
        <v>5.641</v>
      </c>
      <c r="AN443" s="203"/>
      <c r="AO443" s="203"/>
      <c r="AP443" s="203"/>
      <c r="AQ443" s="203"/>
      <c r="AR443" s="203">
        <f t="shared" si="712"/>
        <v>0.45515454646600001</v>
      </c>
      <c r="AS443" s="203">
        <f t="shared" si="713"/>
        <v>0.55630000000000002</v>
      </c>
      <c r="AT443" s="203">
        <f t="shared" si="714"/>
        <v>0.67992222098599997</v>
      </c>
      <c r="AU443" s="203">
        <f t="shared" si="715"/>
        <v>1.6506818218499999</v>
      </c>
      <c r="AV443" s="203">
        <f t="shared" si="716"/>
        <v>2.0175000000000001</v>
      </c>
      <c r="AW443" s="203">
        <f t="shared" si="717"/>
        <v>2.4658333288500001</v>
      </c>
      <c r="AX443" s="203">
        <f t="shared" si="718"/>
        <v>4.146627281942</v>
      </c>
      <c r="AY443" s="203">
        <f t="shared" si="719"/>
        <v>5.0681000000000003</v>
      </c>
      <c r="AZ443" s="203">
        <f t="shared" si="720"/>
        <v>6.1943444331819997</v>
      </c>
      <c r="BB443" s="1" t="str">
        <f t="shared" si="633"/>
        <v>NP</v>
      </c>
      <c r="BC443" s="1" t="str">
        <f t="shared" si="634"/>
        <v>NA</v>
      </c>
      <c r="BD443" s="1" t="str">
        <f t="shared" si="635"/>
        <v>NA</v>
      </c>
      <c r="BE443" s="1" t="str">
        <f t="shared" si="636"/>
        <v>NO</v>
      </c>
      <c r="BF443" s="1" t="str">
        <f t="shared" si="637"/>
        <v>NO</v>
      </c>
      <c r="BG443" s="1" t="str">
        <f t="shared" si="638"/>
        <v>NO</v>
      </c>
      <c r="BH443" s="1" t="str">
        <f t="shared" si="618"/>
        <v>YES</v>
      </c>
      <c r="BJ443" s="1">
        <v>7</v>
      </c>
      <c r="BK443" s="1" t="str">
        <f t="shared" si="639"/>
        <v>NP</v>
      </c>
      <c r="BL443" s="1" t="str">
        <f t="shared" si="640"/>
        <v>NA</v>
      </c>
      <c r="BM443" s="1" t="str">
        <f t="shared" si="641"/>
        <v>NA</v>
      </c>
      <c r="BN443" s="1" t="str">
        <f t="shared" si="642"/>
        <v>NO</v>
      </c>
      <c r="BO443" s="1" t="str">
        <f t="shared" si="643"/>
        <v>NO</v>
      </c>
      <c r="BP443" s="1" t="str">
        <f t="shared" si="644"/>
        <v>NO</v>
      </c>
      <c r="BQ443" s="1" t="str">
        <f t="shared" si="645"/>
        <v>YES</v>
      </c>
      <c r="BS443" s="1" t="str">
        <f t="shared" si="646"/>
        <v>TP</v>
      </c>
      <c r="BT443" s="1" t="str">
        <f t="shared" si="647"/>
        <v>TN</v>
      </c>
      <c r="BU443" s="1" t="str">
        <f t="shared" si="648"/>
        <v>TN</v>
      </c>
      <c r="BV443" s="1" t="str">
        <f t="shared" si="649"/>
        <v>NO</v>
      </c>
      <c r="BW443" s="1" t="str">
        <f t="shared" si="650"/>
        <v>NO</v>
      </c>
      <c r="BX443" s="1" t="str">
        <f t="shared" si="651"/>
        <v>YES</v>
      </c>
      <c r="BY443" s="244" t="str">
        <f t="shared" si="652"/>
        <v>YES</v>
      </c>
      <c r="BZ443" s="244" t="str">
        <f t="shared" si="653"/>
        <v>NO</v>
      </c>
      <c r="CA443" s="244" t="str">
        <f t="shared" si="654"/>
        <v>NO</v>
      </c>
      <c r="CB443" s="244" t="str">
        <f t="shared" si="655"/>
        <v>NO</v>
      </c>
      <c r="CC443" s="244" t="str">
        <f t="shared" si="656"/>
        <v>NO</v>
      </c>
      <c r="CD443" s="244" t="str">
        <f t="shared" si="628"/>
        <v>NO</v>
      </c>
      <c r="CE443" s="1" t="str">
        <f t="shared" si="629"/>
        <v>NO</v>
      </c>
      <c r="CF443" s="1" t="str">
        <f t="shared" si="630"/>
        <v>NO</v>
      </c>
      <c r="CG443" s="1" t="str">
        <f t="shared" si="631"/>
        <v>NO</v>
      </c>
      <c r="CH443" s="1" t="str">
        <f t="shared" si="632"/>
        <v>NO</v>
      </c>
      <c r="CI443" s="244" t="str">
        <f t="shared" si="657"/>
        <v>NO</v>
      </c>
      <c r="CJ443" s="244" t="str">
        <f t="shared" si="658"/>
        <v>NO</v>
      </c>
      <c r="CK443" s="244" t="str">
        <f t="shared" si="659"/>
        <v>NO</v>
      </c>
      <c r="CL443" s="244" t="str">
        <f t="shared" si="660"/>
        <v>NO</v>
      </c>
      <c r="CM443" s="244" t="str">
        <f t="shared" si="661"/>
        <v>NO</v>
      </c>
      <c r="CN443" s="244" t="str">
        <f t="shared" si="662"/>
        <v>NO</v>
      </c>
      <c r="CO443" s="244" t="str">
        <f t="shared" si="663"/>
        <v>NO</v>
      </c>
      <c r="CP443" s="244" t="str">
        <f t="shared" si="664"/>
        <v>NO</v>
      </c>
      <c r="CQ443" s="244" t="str">
        <f t="shared" si="665"/>
        <v>NO</v>
      </c>
      <c r="CR443" s="244" t="str">
        <f t="shared" si="666"/>
        <v>NO</v>
      </c>
    </row>
    <row r="444" spans="1:96">
      <c r="A444" s="64"/>
      <c r="B444" s="15"/>
      <c r="C444" s="15"/>
      <c r="D444" s="15"/>
      <c r="E444" s="15"/>
      <c r="F444" s="15"/>
      <c r="G444" s="15"/>
      <c r="H444" s="15"/>
      <c r="I444" s="52" t="s">
        <v>15</v>
      </c>
      <c r="J444" s="6">
        <v>0.94057053933889201</v>
      </c>
      <c r="K444" s="6">
        <v>5.9023281504319597E-2</v>
      </c>
      <c r="L444" s="6">
        <v>4.0617915678786698E-4</v>
      </c>
      <c r="M444" s="6">
        <v>0.15807118559591701</v>
      </c>
      <c r="N444" s="6">
        <v>0.189895962588706</v>
      </c>
      <c r="O444" s="6">
        <v>0.65203285181537596</v>
      </c>
      <c r="P444" s="6">
        <v>0.79613502601262998</v>
      </c>
      <c r="Q444" s="6">
        <v>9.8841115723898698E-2</v>
      </c>
      <c r="R444" s="6">
        <v>0.10502385826347101</v>
      </c>
      <c r="S444" s="6">
        <v>0.600909974038213</v>
      </c>
      <c r="T444" s="6">
        <v>0.36271128313379503</v>
      </c>
      <c r="U444" s="6">
        <v>3.6378742827990897E-2</v>
      </c>
      <c r="V444" s="6">
        <v>0.24057389113823499</v>
      </c>
      <c r="W444" s="6">
        <v>0.74092174313275805</v>
      </c>
      <c r="X444" s="6">
        <v>1.8504365729005798E-2</v>
      </c>
      <c r="Y444" s="6">
        <v>0.93983732406120801</v>
      </c>
      <c r="Z444" s="6">
        <v>3.4301398163847298E-3</v>
      </c>
      <c r="AA444" s="6">
        <v>5.6732536122407001E-2</v>
      </c>
      <c r="AB444" s="6">
        <v>0.78407413870694098</v>
      </c>
      <c r="AC444" s="6">
        <v>1.9821766692912302E-2</v>
      </c>
      <c r="AD444" s="6">
        <v>0.196104094600146</v>
      </c>
      <c r="AE444" s="6">
        <v>0.81935065344556002</v>
      </c>
      <c r="AF444" s="6">
        <v>7.5960124104210797E-2</v>
      </c>
      <c r="AG444" s="310">
        <v>0.10468922245022801</v>
      </c>
      <c r="AH444" s="211">
        <v>0.67300000000000004</v>
      </c>
      <c r="AI444" s="211">
        <v>2.0990000000000002</v>
      </c>
      <c r="AJ444" s="212">
        <v>5.3479999999999999</v>
      </c>
      <c r="AK444" s="210">
        <v>0.67700000000000005</v>
      </c>
      <c r="AL444" s="210">
        <v>2.0979999999999999</v>
      </c>
      <c r="AM444" s="210">
        <v>5.3220000000000001</v>
      </c>
      <c r="AN444" s="203"/>
      <c r="AO444" s="203"/>
      <c r="AP444" s="203"/>
      <c r="AQ444" s="203"/>
      <c r="AR444" s="203">
        <f t="shared" si="712"/>
        <v>0.45515454646600001</v>
      </c>
      <c r="AS444" s="203">
        <f t="shared" si="713"/>
        <v>0.55630000000000002</v>
      </c>
      <c r="AT444" s="203">
        <f t="shared" si="714"/>
        <v>0.67992222098599997</v>
      </c>
      <c r="AU444" s="203">
        <f t="shared" si="715"/>
        <v>1.6506818218499999</v>
      </c>
      <c r="AV444" s="203">
        <f t="shared" si="716"/>
        <v>2.0175000000000001</v>
      </c>
      <c r="AW444" s="203">
        <f t="shared" si="717"/>
        <v>2.4658333288500001</v>
      </c>
      <c r="AX444" s="203">
        <f t="shared" si="718"/>
        <v>4.146627281942</v>
      </c>
      <c r="AY444" s="203">
        <f t="shared" si="719"/>
        <v>5.0681000000000003</v>
      </c>
      <c r="AZ444" s="203">
        <f t="shared" si="720"/>
        <v>6.1943444331819997</v>
      </c>
      <c r="BB444" s="1" t="str">
        <f t="shared" si="633"/>
        <v>NA</v>
      </c>
      <c r="BC444" s="1" t="str">
        <f t="shared" si="634"/>
        <v>NA</v>
      </c>
      <c r="BD444" s="1" t="str">
        <f t="shared" si="635"/>
        <v>NA</v>
      </c>
      <c r="BE444" s="1" t="str">
        <f t="shared" si="636"/>
        <v>NO</v>
      </c>
      <c r="BF444" s="1" t="str">
        <f t="shared" si="637"/>
        <v>NO</v>
      </c>
      <c r="BG444" s="1" t="str">
        <f t="shared" si="638"/>
        <v>NO</v>
      </c>
      <c r="BH444" s="1" t="str">
        <f t="shared" ref="BH444:BH507" si="721">IF(OR(BB444="P",BC444="P",BD444="P"),"NO","YES")</f>
        <v>YES</v>
      </c>
      <c r="BJ444" s="1">
        <v>11</v>
      </c>
      <c r="BK444" s="1" t="str">
        <f t="shared" si="639"/>
        <v>NA</v>
      </c>
      <c r="BL444" s="1" t="str">
        <f t="shared" si="640"/>
        <v>NA</v>
      </c>
      <c r="BM444" s="1" t="str">
        <f t="shared" si="641"/>
        <v>NA</v>
      </c>
      <c r="BN444" s="1" t="str">
        <f t="shared" si="642"/>
        <v>NO</v>
      </c>
      <c r="BO444" s="1" t="str">
        <f t="shared" si="643"/>
        <v>NO</v>
      </c>
      <c r="BP444" s="1" t="str">
        <f t="shared" si="644"/>
        <v>NO</v>
      </c>
      <c r="BQ444" s="1" t="str">
        <f t="shared" si="645"/>
        <v>YES</v>
      </c>
      <c r="BS444" s="1" t="str">
        <f t="shared" si="646"/>
        <v>TN</v>
      </c>
      <c r="BT444" s="1" t="str">
        <f t="shared" si="647"/>
        <v>TN</v>
      </c>
      <c r="BU444" s="1" t="str">
        <f t="shared" si="648"/>
        <v>TN</v>
      </c>
      <c r="BV444" s="1" t="str">
        <f t="shared" si="649"/>
        <v>NO</v>
      </c>
      <c r="BW444" s="1" t="str">
        <f t="shared" si="650"/>
        <v>NO</v>
      </c>
      <c r="BX444" s="1" t="str">
        <f t="shared" si="651"/>
        <v>NO</v>
      </c>
      <c r="BY444" s="244" t="str">
        <f t="shared" si="652"/>
        <v>YES</v>
      </c>
      <c r="BZ444" s="244" t="str">
        <f t="shared" si="653"/>
        <v>NO</v>
      </c>
      <c r="CA444" s="244" t="str">
        <f t="shared" si="654"/>
        <v>NO</v>
      </c>
      <c r="CB444" s="244" t="str">
        <f t="shared" si="655"/>
        <v>NO</v>
      </c>
      <c r="CC444" s="244" t="str">
        <f t="shared" si="656"/>
        <v>NO</v>
      </c>
      <c r="CD444" s="244" t="str">
        <f t="shared" si="628"/>
        <v>NO</v>
      </c>
      <c r="CE444" s="1" t="str">
        <f t="shared" si="629"/>
        <v>NO</v>
      </c>
      <c r="CF444" s="1" t="str">
        <f t="shared" si="630"/>
        <v>NO</v>
      </c>
      <c r="CG444" s="1" t="str">
        <f t="shared" si="631"/>
        <v>NO</v>
      </c>
      <c r="CH444" s="1" t="str">
        <f t="shared" si="632"/>
        <v>NO</v>
      </c>
      <c r="CI444" s="244" t="str">
        <f t="shared" si="657"/>
        <v>NO</v>
      </c>
      <c r="CJ444" s="244" t="str">
        <f t="shared" si="658"/>
        <v>NO</v>
      </c>
      <c r="CK444" s="244" t="str">
        <f t="shared" si="659"/>
        <v>NO</v>
      </c>
      <c r="CL444" s="244" t="str">
        <f t="shared" si="660"/>
        <v>NO</v>
      </c>
      <c r="CM444" s="244" t="str">
        <f t="shared" si="661"/>
        <v>NO</v>
      </c>
      <c r="CN444" s="244" t="str">
        <f t="shared" si="662"/>
        <v>NO</v>
      </c>
      <c r="CO444" s="244" t="str">
        <f t="shared" si="663"/>
        <v>NO</v>
      </c>
      <c r="CP444" s="244" t="str">
        <f t="shared" si="664"/>
        <v>NO</v>
      </c>
      <c r="CQ444" s="244" t="str">
        <f t="shared" si="665"/>
        <v>NO</v>
      </c>
      <c r="CR444" s="244" t="str">
        <f t="shared" si="666"/>
        <v>NO</v>
      </c>
    </row>
    <row r="445" spans="1:96">
      <c r="A445" s="64"/>
      <c r="B445" s="15"/>
      <c r="C445" s="15"/>
      <c r="D445" s="15"/>
      <c r="E445" s="15"/>
      <c r="F445" s="15"/>
      <c r="G445" s="15"/>
      <c r="H445" s="15"/>
      <c r="I445" s="52" t="s">
        <v>155</v>
      </c>
      <c r="J445" s="6">
        <v>0.94057053933889201</v>
      </c>
      <c r="K445" s="6">
        <v>5.9023281504319597E-2</v>
      </c>
      <c r="L445" s="6">
        <v>4.0617915678786698E-4</v>
      </c>
      <c r="M445" s="6">
        <v>0.12758422048918</v>
      </c>
      <c r="N445" s="6">
        <v>0.62939126689774305</v>
      </c>
      <c r="O445" s="6">
        <v>0.243024512613076</v>
      </c>
      <c r="P445" s="6">
        <v>0.97680995334423304</v>
      </c>
      <c r="Q445" s="6">
        <v>1.4668854081847199E-2</v>
      </c>
      <c r="R445" s="6">
        <v>8.5211925739194696E-3</v>
      </c>
      <c r="S445" s="6">
        <v>0.36955238201841101</v>
      </c>
      <c r="T445" s="6">
        <v>0.58550375272871802</v>
      </c>
      <c r="U445" s="6">
        <v>4.4943865252869503E-2</v>
      </c>
      <c r="V445" s="6">
        <v>0.476881014381424</v>
      </c>
      <c r="W445" s="6">
        <v>0.20354507254586399</v>
      </c>
      <c r="X445" s="6">
        <v>0.31957391307270999</v>
      </c>
      <c r="Y445" s="6">
        <v>0.95364138780415098</v>
      </c>
      <c r="Z445" s="6">
        <v>4.8989394729870199E-3</v>
      </c>
      <c r="AA445" s="6">
        <v>4.1459672722861801E-2</v>
      </c>
      <c r="AB445" s="6">
        <v>0.27948808832287803</v>
      </c>
      <c r="AC445" s="6">
        <v>0.22983857342088199</v>
      </c>
      <c r="AD445" s="6">
        <v>0.49067333825623799</v>
      </c>
      <c r="AE445" s="6">
        <v>0.82968813634354199</v>
      </c>
      <c r="AF445" s="6">
        <v>0.122489595088172</v>
      </c>
      <c r="AG445" s="310">
        <v>4.7822268568285697E-2</v>
      </c>
      <c r="AH445" s="211">
        <v>0.53100000000000003</v>
      </c>
      <c r="AI445" s="211">
        <v>2.3980000000000001</v>
      </c>
      <c r="AJ445" s="212">
        <v>5.67</v>
      </c>
      <c r="AK445" s="210">
        <v>0.52300000000000002</v>
      </c>
      <c r="AL445" s="210">
        <v>2.31</v>
      </c>
      <c r="AM445" s="210">
        <v>5.641</v>
      </c>
      <c r="AN445" s="203"/>
      <c r="AO445" s="203"/>
      <c r="AP445" s="203"/>
      <c r="AQ445" s="203"/>
      <c r="AR445" s="203">
        <f t="shared" si="712"/>
        <v>0.45515454646600001</v>
      </c>
      <c r="AS445" s="203">
        <f t="shared" si="713"/>
        <v>0.55630000000000002</v>
      </c>
      <c r="AT445" s="203">
        <f t="shared" si="714"/>
        <v>0.67992222098599997</v>
      </c>
      <c r="AU445" s="203">
        <f t="shared" si="715"/>
        <v>1.6506818218499999</v>
      </c>
      <c r="AV445" s="203">
        <f t="shared" si="716"/>
        <v>2.0175000000000001</v>
      </c>
      <c r="AW445" s="203">
        <f t="shared" si="717"/>
        <v>2.4658333288500001</v>
      </c>
      <c r="AX445" s="203">
        <f t="shared" si="718"/>
        <v>4.146627281942</v>
      </c>
      <c r="AY445" s="203">
        <f t="shared" si="719"/>
        <v>5.0681000000000003</v>
      </c>
      <c r="AZ445" s="203">
        <f t="shared" si="720"/>
        <v>6.1943444331819997</v>
      </c>
      <c r="BB445" s="1" t="str">
        <f t="shared" si="633"/>
        <v>NP</v>
      </c>
      <c r="BC445" s="1" t="str">
        <f t="shared" si="634"/>
        <v>NA</v>
      </c>
      <c r="BD445" s="1" t="str">
        <f t="shared" si="635"/>
        <v>NA</v>
      </c>
      <c r="BE445" s="1" t="str">
        <f t="shared" si="636"/>
        <v>NO</v>
      </c>
      <c r="BF445" s="1" t="str">
        <f t="shared" si="637"/>
        <v>NO</v>
      </c>
      <c r="BG445" s="1" t="str">
        <f t="shared" si="638"/>
        <v>NO</v>
      </c>
      <c r="BH445" s="1" t="str">
        <f t="shared" si="721"/>
        <v>YES</v>
      </c>
      <c r="BJ445" s="1">
        <v>6</v>
      </c>
      <c r="BK445" s="1" t="str">
        <f t="shared" si="639"/>
        <v>NP</v>
      </c>
      <c r="BL445" s="1" t="str">
        <f t="shared" si="640"/>
        <v>NA</v>
      </c>
      <c r="BM445" s="1" t="str">
        <f t="shared" si="641"/>
        <v>NA</v>
      </c>
      <c r="BN445" s="1" t="str">
        <f t="shared" si="642"/>
        <v>NO</v>
      </c>
      <c r="BO445" s="1" t="str">
        <f t="shared" si="643"/>
        <v>NO</v>
      </c>
      <c r="BP445" s="1" t="str">
        <f t="shared" si="644"/>
        <v>NO</v>
      </c>
      <c r="BQ445" s="1" t="str">
        <f t="shared" si="645"/>
        <v>YES</v>
      </c>
      <c r="BS445" s="1" t="str">
        <f t="shared" si="646"/>
        <v>TP</v>
      </c>
      <c r="BT445" s="1" t="str">
        <f t="shared" si="647"/>
        <v>TN</v>
      </c>
      <c r="BU445" s="1" t="str">
        <f t="shared" si="648"/>
        <v>TN</v>
      </c>
      <c r="BV445" s="1" t="str">
        <f t="shared" si="649"/>
        <v>NO</v>
      </c>
      <c r="BW445" s="1" t="str">
        <f t="shared" si="650"/>
        <v>NO</v>
      </c>
      <c r="BX445" s="1" t="str">
        <f t="shared" si="651"/>
        <v>YES</v>
      </c>
      <c r="BY445" s="244" t="str">
        <f t="shared" si="652"/>
        <v>YES</v>
      </c>
      <c r="BZ445" s="244" t="str">
        <f t="shared" si="653"/>
        <v>NO</v>
      </c>
      <c r="CA445" s="244" t="str">
        <f t="shared" si="654"/>
        <v>NO</v>
      </c>
      <c r="CB445" s="244" t="str">
        <f t="shared" si="655"/>
        <v>NO</v>
      </c>
      <c r="CC445" s="244" t="str">
        <f t="shared" si="656"/>
        <v>NO</v>
      </c>
      <c r="CD445" s="244" t="str">
        <f t="shared" si="628"/>
        <v>NO</v>
      </c>
      <c r="CE445" s="1" t="str">
        <f t="shared" si="629"/>
        <v>NO</v>
      </c>
      <c r="CF445" s="1" t="str">
        <f t="shared" si="630"/>
        <v>NO</v>
      </c>
      <c r="CG445" s="1" t="str">
        <f t="shared" si="631"/>
        <v>NO</v>
      </c>
      <c r="CH445" s="1" t="str">
        <f t="shared" si="632"/>
        <v>NO</v>
      </c>
      <c r="CI445" s="244" t="str">
        <f t="shared" si="657"/>
        <v>NO</v>
      </c>
      <c r="CJ445" s="244" t="str">
        <f t="shared" si="658"/>
        <v>NO</v>
      </c>
      <c r="CK445" s="244" t="str">
        <f t="shared" si="659"/>
        <v>NO</v>
      </c>
      <c r="CL445" s="244" t="str">
        <f t="shared" si="660"/>
        <v>NO</v>
      </c>
      <c r="CM445" s="244" t="str">
        <f t="shared" si="661"/>
        <v>NO</v>
      </c>
      <c r="CN445" s="244" t="str">
        <f t="shared" si="662"/>
        <v>NO</v>
      </c>
      <c r="CO445" s="244" t="str">
        <f t="shared" si="663"/>
        <v>NO</v>
      </c>
      <c r="CP445" s="244" t="str">
        <f t="shared" si="664"/>
        <v>NO</v>
      </c>
      <c r="CQ445" s="244" t="str">
        <f t="shared" si="665"/>
        <v>NO</v>
      </c>
      <c r="CR445" s="244" t="str">
        <f t="shared" si="666"/>
        <v>NO</v>
      </c>
    </row>
    <row r="446" spans="1:96">
      <c r="A446" s="64"/>
      <c r="B446" s="15"/>
      <c r="C446" s="15"/>
      <c r="D446" s="15"/>
      <c r="E446" s="15"/>
      <c r="F446" s="15"/>
      <c r="G446" s="15"/>
      <c r="H446" s="15"/>
      <c r="I446" s="52" t="s">
        <v>17</v>
      </c>
      <c r="J446" s="6">
        <v>0.838139226971372</v>
      </c>
      <c r="K446" s="6">
        <v>7.1412595175400995E-2</v>
      </c>
      <c r="L446" s="6">
        <v>9.0448177853226897E-2</v>
      </c>
      <c r="M446" s="6">
        <v>0.99601705160572995</v>
      </c>
      <c r="N446" s="6">
        <v>3.4704411155928001E-4</v>
      </c>
      <c r="O446" s="6">
        <v>3.63590428271021E-3</v>
      </c>
      <c r="P446" s="6">
        <v>0.93669713382355102</v>
      </c>
      <c r="Q446" s="6">
        <v>5.1849549334211903E-2</v>
      </c>
      <c r="R446" s="6">
        <v>1.14533168422361E-2</v>
      </c>
      <c r="S446" s="6">
        <v>0.92176100044384102</v>
      </c>
      <c r="T446" s="6">
        <v>6.4514968481226898E-2</v>
      </c>
      <c r="U446" s="6">
        <v>1.37240310749313E-2</v>
      </c>
      <c r="V446" s="6">
        <v>0.26892676293051498</v>
      </c>
      <c r="W446" s="6">
        <v>0.49462500998798897</v>
      </c>
      <c r="X446" s="6">
        <v>0.23644822708149499</v>
      </c>
      <c r="Y446" s="6">
        <v>0.95763530444209399</v>
      </c>
      <c r="Z446" s="6">
        <v>5.1776590759479097E-3</v>
      </c>
      <c r="AA446" s="6">
        <v>3.7187036481958001E-2</v>
      </c>
      <c r="AB446" s="6">
        <v>0.56937161969947103</v>
      </c>
      <c r="AC446" s="6">
        <v>0.37468902744727001</v>
      </c>
      <c r="AD446" s="6">
        <v>5.5939352853258198E-2</v>
      </c>
      <c r="AE446" s="6">
        <v>0.88743568590765598</v>
      </c>
      <c r="AF446" s="6">
        <v>4.5314615463173599E-2</v>
      </c>
      <c r="AG446" s="310">
        <v>6.7249698629170296E-2</v>
      </c>
      <c r="AH446" s="211">
        <v>0.63</v>
      </c>
      <c r="AI446" s="211">
        <v>2.3490000000000002</v>
      </c>
      <c r="AJ446" s="212">
        <v>5.16</v>
      </c>
      <c r="AK446" s="210">
        <v>0.61899999999999999</v>
      </c>
      <c r="AL446" s="210">
        <v>2.3210000000000002</v>
      </c>
      <c r="AM446" s="210">
        <v>5.2830000000000004</v>
      </c>
      <c r="AN446" s="203"/>
      <c r="AO446" s="203"/>
      <c r="AP446" s="203"/>
      <c r="AQ446" s="203"/>
      <c r="AR446" s="203">
        <f t="shared" si="712"/>
        <v>0.45515454646600001</v>
      </c>
      <c r="AS446" s="203">
        <f t="shared" si="713"/>
        <v>0.55630000000000002</v>
      </c>
      <c r="AT446" s="203">
        <f t="shared" si="714"/>
        <v>0.67992222098599997</v>
      </c>
      <c r="AU446" s="203">
        <f t="shared" si="715"/>
        <v>1.6506818218499999</v>
      </c>
      <c r="AV446" s="203">
        <f t="shared" si="716"/>
        <v>2.0175000000000001</v>
      </c>
      <c r="AW446" s="203">
        <f t="shared" si="717"/>
        <v>2.4658333288500001</v>
      </c>
      <c r="AX446" s="203">
        <f t="shared" si="718"/>
        <v>4.146627281942</v>
      </c>
      <c r="AY446" s="203">
        <f t="shared" si="719"/>
        <v>5.0681000000000003</v>
      </c>
      <c r="AZ446" s="203">
        <f t="shared" si="720"/>
        <v>6.1943444331819997</v>
      </c>
      <c r="BB446" s="1" t="str">
        <f t="shared" si="633"/>
        <v>NA</v>
      </c>
      <c r="BC446" s="1" t="str">
        <f t="shared" si="634"/>
        <v>NA</v>
      </c>
      <c r="BD446" s="1" t="str">
        <f t="shared" si="635"/>
        <v>NA</v>
      </c>
      <c r="BE446" s="1" t="str">
        <f t="shared" si="636"/>
        <v>NO</v>
      </c>
      <c r="BF446" s="1" t="str">
        <f t="shared" si="637"/>
        <v>NO</v>
      </c>
      <c r="BG446" s="1" t="str">
        <f t="shared" si="638"/>
        <v>NO</v>
      </c>
      <c r="BH446" s="1" t="str">
        <f t="shared" si="721"/>
        <v>YES</v>
      </c>
      <c r="BJ446" s="1">
        <v>6</v>
      </c>
      <c r="BK446" s="1" t="str">
        <f t="shared" si="639"/>
        <v>NA</v>
      </c>
      <c r="BL446" s="1" t="str">
        <f t="shared" si="640"/>
        <v>NA</v>
      </c>
      <c r="BM446" s="1" t="str">
        <f t="shared" si="641"/>
        <v>NA</v>
      </c>
      <c r="BN446" s="1" t="str">
        <f t="shared" si="642"/>
        <v>NO</v>
      </c>
      <c r="BO446" s="1" t="str">
        <f t="shared" si="643"/>
        <v>NO</v>
      </c>
      <c r="BP446" s="1" t="str">
        <f t="shared" si="644"/>
        <v>NO</v>
      </c>
      <c r="BQ446" s="1" t="str">
        <f t="shared" si="645"/>
        <v>YES</v>
      </c>
      <c r="BS446" s="1" t="str">
        <f t="shared" si="646"/>
        <v>TN</v>
      </c>
      <c r="BT446" s="1" t="str">
        <f t="shared" si="647"/>
        <v>TN</v>
      </c>
      <c r="BU446" s="1" t="str">
        <f t="shared" si="648"/>
        <v>TN</v>
      </c>
      <c r="BV446" s="1" t="str">
        <f t="shared" si="649"/>
        <v>NO</v>
      </c>
      <c r="BW446" s="1" t="str">
        <f t="shared" si="650"/>
        <v>NO</v>
      </c>
      <c r="BX446" s="1" t="str">
        <f t="shared" si="651"/>
        <v>NO</v>
      </c>
      <c r="BY446" s="244" t="str">
        <f t="shared" si="652"/>
        <v>YES</v>
      </c>
      <c r="BZ446" s="244" t="str">
        <f t="shared" si="653"/>
        <v>NO</v>
      </c>
      <c r="CA446" s="244" t="str">
        <f t="shared" si="654"/>
        <v>NO</v>
      </c>
      <c r="CB446" s="244" t="str">
        <f t="shared" si="655"/>
        <v>NO</v>
      </c>
      <c r="CC446" s="244" t="str">
        <f t="shared" si="656"/>
        <v>NO</v>
      </c>
      <c r="CD446" s="244" t="str">
        <f t="shared" si="628"/>
        <v>NO</v>
      </c>
      <c r="CE446" s="1" t="str">
        <f t="shared" si="629"/>
        <v>NO</v>
      </c>
      <c r="CF446" s="1" t="str">
        <f t="shared" si="630"/>
        <v>NO</v>
      </c>
      <c r="CG446" s="1" t="str">
        <f t="shared" si="631"/>
        <v>NO</v>
      </c>
      <c r="CH446" s="1" t="str">
        <f t="shared" si="632"/>
        <v>NO</v>
      </c>
      <c r="CI446" s="244" t="str">
        <f t="shared" si="657"/>
        <v>NO</v>
      </c>
      <c r="CJ446" s="244" t="str">
        <f t="shared" si="658"/>
        <v>NO</v>
      </c>
      <c r="CK446" s="244" t="str">
        <f t="shared" si="659"/>
        <v>NO</v>
      </c>
      <c r="CL446" s="244" t="str">
        <f t="shared" si="660"/>
        <v>NO</v>
      </c>
      <c r="CM446" s="244" t="str">
        <f t="shared" si="661"/>
        <v>NO</v>
      </c>
      <c r="CN446" s="244" t="str">
        <f t="shared" si="662"/>
        <v>NO</v>
      </c>
      <c r="CO446" s="244" t="str">
        <f t="shared" si="663"/>
        <v>NO</v>
      </c>
      <c r="CP446" s="244" t="str">
        <f t="shared" si="664"/>
        <v>NO</v>
      </c>
      <c r="CQ446" s="244" t="str">
        <f t="shared" si="665"/>
        <v>NO</v>
      </c>
      <c r="CR446" s="244" t="str">
        <f t="shared" si="666"/>
        <v>NO</v>
      </c>
    </row>
    <row r="447" spans="1:96">
      <c r="A447" s="64"/>
      <c r="B447" s="15"/>
      <c r="C447" s="15"/>
      <c r="D447" s="15"/>
      <c r="E447" s="15"/>
      <c r="F447" s="15"/>
      <c r="G447" s="15"/>
      <c r="H447" s="15"/>
      <c r="I447" s="52" t="s">
        <v>18</v>
      </c>
      <c r="J447" s="6">
        <v>0.94057053933889201</v>
      </c>
      <c r="K447" s="6">
        <v>5.9023281504319597E-2</v>
      </c>
      <c r="L447" s="6">
        <v>4.0617915678786698E-4</v>
      </c>
      <c r="M447" s="6">
        <v>0.15807118559591701</v>
      </c>
      <c r="N447" s="6">
        <v>0.189895962588706</v>
      </c>
      <c r="O447" s="6">
        <v>0.65203285181537596</v>
      </c>
      <c r="P447" s="6">
        <v>0.79613502601262998</v>
      </c>
      <c r="Q447" s="6">
        <v>9.8841115723898698E-2</v>
      </c>
      <c r="R447" s="6">
        <v>0.10502385826347101</v>
      </c>
      <c r="S447" s="6">
        <v>0.600909974038213</v>
      </c>
      <c r="T447" s="6">
        <v>0.36271128313379503</v>
      </c>
      <c r="U447" s="6">
        <v>3.6378742827990897E-2</v>
      </c>
      <c r="V447" s="6">
        <v>0.24057389113823499</v>
      </c>
      <c r="W447" s="6">
        <v>0.74092174313275805</v>
      </c>
      <c r="X447" s="6">
        <v>1.8504365729005798E-2</v>
      </c>
      <c r="Y447" s="6">
        <v>0.93983732406120801</v>
      </c>
      <c r="Z447" s="6">
        <v>3.4301398163847298E-3</v>
      </c>
      <c r="AA447" s="6">
        <v>5.6732536122407001E-2</v>
      </c>
      <c r="AB447" s="6">
        <v>0.58841707555129397</v>
      </c>
      <c r="AC447" s="6">
        <v>0.21273537307017701</v>
      </c>
      <c r="AD447" s="6">
        <v>0.198847551378527</v>
      </c>
      <c r="AE447" s="6">
        <v>0.58787867530090199</v>
      </c>
      <c r="AF447" s="6">
        <v>0.284572983912254</v>
      </c>
      <c r="AG447" s="310">
        <v>0.12754834078684299</v>
      </c>
      <c r="AH447" s="211">
        <v>0.64</v>
      </c>
      <c r="AI447" s="211">
        <v>2.0659999999999998</v>
      </c>
      <c r="AJ447" s="212">
        <v>5.415</v>
      </c>
      <c r="AK447" s="210">
        <v>0.63600000000000001</v>
      </c>
      <c r="AL447" s="210">
        <v>2.0990000000000002</v>
      </c>
      <c r="AM447" s="210">
        <v>5.3209999999999997</v>
      </c>
      <c r="AN447" s="203"/>
      <c r="AO447" s="203"/>
      <c r="AP447" s="203"/>
      <c r="AQ447" s="203"/>
      <c r="AR447" s="203">
        <f t="shared" si="712"/>
        <v>0.45515454646600001</v>
      </c>
      <c r="AS447" s="203">
        <f t="shared" si="713"/>
        <v>0.55630000000000002</v>
      </c>
      <c r="AT447" s="203">
        <f t="shared" si="714"/>
        <v>0.67992222098599997</v>
      </c>
      <c r="AU447" s="203">
        <f t="shared" si="715"/>
        <v>1.6506818218499999</v>
      </c>
      <c r="AV447" s="203">
        <f t="shared" si="716"/>
        <v>2.0175000000000001</v>
      </c>
      <c r="AW447" s="203">
        <f t="shared" si="717"/>
        <v>2.4658333288500001</v>
      </c>
      <c r="AX447" s="203">
        <f t="shared" si="718"/>
        <v>4.146627281942</v>
      </c>
      <c r="AY447" s="203">
        <f t="shared" si="719"/>
        <v>5.0681000000000003</v>
      </c>
      <c r="AZ447" s="203">
        <f t="shared" si="720"/>
        <v>6.1943444331819997</v>
      </c>
      <c r="BB447" s="1" t="str">
        <f t="shared" si="633"/>
        <v>NA</v>
      </c>
      <c r="BC447" s="1" t="str">
        <f t="shared" si="634"/>
        <v>NA</v>
      </c>
      <c r="BD447" s="1" t="str">
        <f t="shared" si="635"/>
        <v>NA</v>
      </c>
      <c r="BE447" s="1" t="str">
        <f t="shared" si="636"/>
        <v>NO</v>
      </c>
      <c r="BF447" s="1" t="str">
        <f t="shared" si="637"/>
        <v>NO</v>
      </c>
      <c r="BG447" s="1" t="str">
        <f t="shared" si="638"/>
        <v>NO</v>
      </c>
      <c r="BH447" s="1" t="str">
        <f t="shared" si="721"/>
        <v>YES</v>
      </c>
      <c r="BJ447" s="1">
        <v>23</v>
      </c>
      <c r="BK447" s="1" t="str">
        <f t="shared" si="639"/>
        <v>NA</v>
      </c>
      <c r="BL447" s="1" t="str">
        <f t="shared" si="640"/>
        <v>NA</v>
      </c>
      <c r="BM447" s="1" t="str">
        <f t="shared" si="641"/>
        <v>NA</v>
      </c>
      <c r="BN447" s="1" t="str">
        <f t="shared" si="642"/>
        <v>NO</v>
      </c>
      <c r="BO447" s="1" t="str">
        <f t="shared" si="643"/>
        <v>NO</v>
      </c>
      <c r="BP447" s="1" t="str">
        <f t="shared" si="644"/>
        <v>NO</v>
      </c>
      <c r="BQ447" s="1" t="str">
        <f t="shared" si="645"/>
        <v>YES</v>
      </c>
      <c r="BS447" s="1" t="str">
        <f t="shared" si="646"/>
        <v>TN</v>
      </c>
      <c r="BT447" s="1" t="str">
        <f t="shared" si="647"/>
        <v>TN</v>
      </c>
      <c r="BU447" s="1" t="str">
        <f t="shared" si="648"/>
        <v>TN</v>
      </c>
      <c r="BV447" s="1" t="str">
        <f t="shared" si="649"/>
        <v>NO</v>
      </c>
      <c r="BW447" s="1" t="str">
        <f t="shared" si="650"/>
        <v>NO</v>
      </c>
      <c r="BX447" s="1" t="str">
        <f t="shared" si="651"/>
        <v>NO</v>
      </c>
      <c r="BY447" s="244" t="str">
        <f t="shared" si="652"/>
        <v>YES</v>
      </c>
      <c r="BZ447" s="244" t="str">
        <f t="shared" si="653"/>
        <v>NO</v>
      </c>
      <c r="CA447" s="244" t="str">
        <f t="shared" si="654"/>
        <v>NO</v>
      </c>
      <c r="CB447" s="244" t="str">
        <f t="shared" si="655"/>
        <v>NO</v>
      </c>
      <c r="CC447" s="244" t="str">
        <f t="shared" si="656"/>
        <v>NO</v>
      </c>
      <c r="CD447" s="244" t="str">
        <f t="shared" si="628"/>
        <v>NO</v>
      </c>
      <c r="CE447" s="1" t="str">
        <f t="shared" si="629"/>
        <v>NO</v>
      </c>
      <c r="CF447" s="1" t="str">
        <f t="shared" si="630"/>
        <v>NO</v>
      </c>
      <c r="CG447" s="1" t="str">
        <f t="shared" si="631"/>
        <v>NO</v>
      </c>
      <c r="CH447" s="1" t="str">
        <f t="shared" si="632"/>
        <v>NO</v>
      </c>
      <c r="CI447" s="244" t="str">
        <f t="shared" si="657"/>
        <v>NO</v>
      </c>
      <c r="CJ447" s="244" t="str">
        <f t="shared" si="658"/>
        <v>NO</v>
      </c>
      <c r="CK447" s="244" t="str">
        <f t="shared" si="659"/>
        <v>NO</v>
      </c>
      <c r="CL447" s="244" t="str">
        <f t="shared" si="660"/>
        <v>NO</v>
      </c>
      <c r="CM447" s="244" t="str">
        <f t="shared" si="661"/>
        <v>NO</v>
      </c>
      <c r="CN447" s="244" t="str">
        <f t="shared" si="662"/>
        <v>NO</v>
      </c>
      <c r="CO447" s="244" t="str">
        <f t="shared" si="663"/>
        <v>NO</v>
      </c>
      <c r="CP447" s="244" t="str">
        <f t="shared" si="664"/>
        <v>NO</v>
      </c>
      <c r="CQ447" s="244" t="str">
        <f t="shared" si="665"/>
        <v>NO</v>
      </c>
      <c r="CR447" s="244" t="str">
        <f t="shared" si="666"/>
        <v>NO</v>
      </c>
    </row>
    <row r="448" spans="1:96">
      <c r="A448" s="64"/>
      <c r="B448" s="15"/>
      <c r="C448" s="15"/>
      <c r="D448" s="15"/>
      <c r="E448" s="15"/>
      <c r="F448" s="15"/>
      <c r="G448" s="15"/>
      <c r="H448" s="15"/>
      <c r="I448" s="52" t="s">
        <v>19</v>
      </c>
      <c r="J448" s="6">
        <v>0.94057053933889201</v>
      </c>
      <c r="K448" s="6">
        <v>5.9023281504319597E-2</v>
      </c>
      <c r="L448" s="6">
        <v>4.0617915678786698E-4</v>
      </c>
      <c r="M448" s="6">
        <v>0.12758422048918</v>
      </c>
      <c r="N448" s="6">
        <v>0.62939126689774305</v>
      </c>
      <c r="O448" s="6">
        <v>0.243024512613076</v>
      </c>
      <c r="P448" s="6">
        <v>0.97680995334423304</v>
      </c>
      <c r="Q448" s="6">
        <v>1.4668854081847199E-2</v>
      </c>
      <c r="R448" s="6">
        <v>8.5211925739194696E-3</v>
      </c>
      <c r="S448" s="6">
        <v>0.36955238201841101</v>
      </c>
      <c r="T448" s="6">
        <v>0.58550375272871802</v>
      </c>
      <c r="U448" s="6">
        <v>4.4943865252869503E-2</v>
      </c>
      <c r="V448" s="6">
        <v>0.26892676293051498</v>
      </c>
      <c r="W448" s="6">
        <v>0.49462500998798897</v>
      </c>
      <c r="X448" s="6">
        <v>0.23644822708149499</v>
      </c>
      <c r="Y448" s="6">
        <v>0.95763530444209399</v>
      </c>
      <c r="Z448" s="6">
        <v>5.1776590759479097E-3</v>
      </c>
      <c r="AA448" s="6">
        <v>3.7187036481958001E-2</v>
      </c>
      <c r="AB448" s="6">
        <v>0.56937161969947103</v>
      </c>
      <c r="AC448" s="6">
        <v>0.37468902744727001</v>
      </c>
      <c r="AD448" s="6">
        <v>5.5939352853258198E-2</v>
      </c>
      <c r="AE448" s="6">
        <v>0.88743568590765598</v>
      </c>
      <c r="AF448" s="6">
        <v>4.5314615463173599E-2</v>
      </c>
      <c r="AG448" s="310">
        <v>6.7249698629170296E-2</v>
      </c>
      <c r="AH448" s="211">
        <v>0.53600000000000003</v>
      </c>
      <c r="AI448" s="211">
        <v>2.278</v>
      </c>
      <c r="AJ448" s="212">
        <v>5.2229999999999999</v>
      </c>
      <c r="AK448" s="210">
        <v>0.55000000000000004</v>
      </c>
      <c r="AL448" s="210">
        <v>2.2839999999999998</v>
      </c>
      <c r="AM448" s="210">
        <v>5.1840000000000002</v>
      </c>
      <c r="AN448" s="203"/>
      <c r="AO448" s="203"/>
      <c r="AP448" s="203"/>
      <c r="AQ448" s="203"/>
      <c r="AR448" s="203">
        <f t="shared" si="712"/>
        <v>0.45515454646600001</v>
      </c>
      <c r="AS448" s="203">
        <f t="shared" si="713"/>
        <v>0.55630000000000002</v>
      </c>
      <c r="AT448" s="203">
        <f t="shared" si="714"/>
        <v>0.67992222098599997</v>
      </c>
      <c r="AU448" s="203">
        <f t="shared" si="715"/>
        <v>1.6506818218499999</v>
      </c>
      <c r="AV448" s="203">
        <f t="shared" si="716"/>
        <v>2.0175000000000001</v>
      </c>
      <c r="AW448" s="203">
        <f t="shared" si="717"/>
        <v>2.4658333288500001</v>
      </c>
      <c r="AX448" s="203">
        <f t="shared" si="718"/>
        <v>4.146627281942</v>
      </c>
      <c r="AY448" s="203">
        <f t="shared" si="719"/>
        <v>5.0681000000000003</v>
      </c>
      <c r="AZ448" s="203">
        <f t="shared" si="720"/>
        <v>6.1943444331819997</v>
      </c>
      <c r="BB448" s="1" t="str">
        <f t="shared" si="633"/>
        <v>NP</v>
      </c>
      <c r="BC448" s="1" t="str">
        <f t="shared" si="634"/>
        <v>NA</v>
      </c>
      <c r="BD448" s="1" t="str">
        <f t="shared" si="635"/>
        <v>NA</v>
      </c>
      <c r="BE448" s="1" t="str">
        <f t="shared" si="636"/>
        <v>NO</v>
      </c>
      <c r="BF448" s="1" t="str">
        <f t="shared" si="637"/>
        <v>NO</v>
      </c>
      <c r="BG448" s="1" t="str">
        <f t="shared" si="638"/>
        <v>NO</v>
      </c>
      <c r="BH448" s="1" t="str">
        <f t="shared" si="721"/>
        <v>YES</v>
      </c>
      <c r="BJ448" s="1">
        <v>39</v>
      </c>
      <c r="BK448" s="1" t="str">
        <f t="shared" si="639"/>
        <v>NP</v>
      </c>
      <c r="BL448" s="1" t="str">
        <f t="shared" si="640"/>
        <v>NA</v>
      </c>
      <c r="BM448" s="1" t="str">
        <f t="shared" si="641"/>
        <v>NA</v>
      </c>
      <c r="BN448" s="1" t="str">
        <f t="shared" si="642"/>
        <v>NO</v>
      </c>
      <c r="BO448" s="1" t="str">
        <f t="shared" si="643"/>
        <v>NO</v>
      </c>
      <c r="BP448" s="1" t="str">
        <f t="shared" si="644"/>
        <v>NO</v>
      </c>
      <c r="BQ448" s="1" t="str">
        <f t="shared" si="645"/>
        <v>YES</v>
      </c>
      <c r="BS448" s="1" t="str">
        <f t="shared" si="646"/>
        <v>TP</v>
      </c>
      <c r="BT448" s="1" t="str">
        <f t="shared" si="647"/>
        <v>TN</v>
      </c>
      <c r="BU448" s="1" t="str">
        <f t="shared" si="648"/>
        <v>TN</v>
      </c>
      <c r="BV448" s="1" t="str">
        <f t="shared" si="649"/>
        <v>NO</v>
      </c>
      <c r="BW448" s="1" t="str">
        <f t="shared" si="650"/>
        <v>NO</v>
      </c>
      <c r="BX448" s="1" t="str">
        <f t="shared" si="651"/>
        <v>YES</v>
      </c>
      <c r="BY448" s="244" t="str">
        <f t="shared" si="652"/>
        <v>YES</v>
      </c>
      <c r="BZ448" s="244" t="str">
        <f t="shared" si="653"/>
        <v>NO</v>
      </c>
      <c r="CA448" s="244" t="str">
        <f t="shared" si="654"/>
        <v>NO</v>
      </c>
      <c r="CB448" s="244" t="str">
        <f t="shared" si="655"/>
        <v>NO</v>
      </c>
      <c r="CC448" s="244" t="str">
        <f t="shared" si="656"/>
        <v>NO</v>
      </c>
      <c r="CD448" s="244" t="str">
        <f t="shared" si="628"/>
        <v>NO</v>
      </c>
      <c r="CE448" s="1" t="str">
        <f t="shared" si="629"/>
        <v>NO</v>
      </c>
      <c r="CF448" s="1" t="str">
        <f t="shared" si="630"/>
        <v>NO</v>
      </c>
      <c r="CG448" s="1" t="str">
        <f t="shared" si="631"/>
        <v>NO</v>
      </c>
      <c r="CH448" s="1" t="str">
        <f t="shared" si="632"/>
        <v>NO</v>
      </c>
      <c r="CI448" s="244" t="str">
        <f t="shared" si="657"/>
        <v>NO</v>
      </c>
      <c r="CJ448" s="244" t="str">
        <f t="shared" si="658"/>
        <v>NO</v>
      </c>
      <c r="CK448" s="244" t="str">
        <f t="shared" si="659"/>
        <v>NO</v>
      </c>
      <c r="CL448" s="244" t="str">
        <f t="shared" si="660"/>
        <v>NO</v>
      </c>
      <c r="CM448" s="244" t="str">
        <f t="shared" si="661"/>
        <v>NO</v>
      </c>
      <c r="CN448" s="244" t="str">
        <f t="shared" si="662"/>
        <v>NO</v>
      </c>
      <c r="CO448" s="244" t="str">
        <f t="shared" si="663"/>
        <v>NO</v>
      </c>
      <c r="CP448" s="244" t="str">
        <f t="shared" si="664"/>
        <v>NO</v>
      </c>
      <c r="CQ448" s="244" t="str">
        <f t="shared" si="665"/>
        <v>NO</v>
      </c>
      <c r="CR448" s="244" t="str">
        <f t="shared" si="666"/>
        <v>NO</v>
      </c>
    </row>
    <row r="449" spans="1:96">
      <c r="A449" s="9"/>
      <c r="B449" s="6"/>
      <c r="C449" s="6"/>
      <c r="D449" s="6"/>
      <c r="E449" s="6"/>
      <c r="F449" s="6"/>
      <c r="G449" s="6"/>
      <c r="H449" s="6"/>
      <c r="I449" s="52" t="s">
        <v>42</v>
      </c>
      <c r="J449" s="6">
        <v>0.94057053933889201</v>
      </c>
      <c r="K449" s="6">
        <v>5.9023281504319597E-2</v>
      </c>
      <c r="L449" s="6">
        <v>4.0617915678786698E-4</v>
      </c>
      <c r="M449" s="6">
        <v>0.12758422048918</v>
      </c>
      <c r="N449" s="6">
        <v>0.62939126689774305</v>
      </c>
      <c r="O449" s="6">
        <v>0.243024512613076</v>
      </c>
      <c r="P449" s="6">
        <v>0.54721697730331897</v>
      </c>
      <c r="Q449" s="6">
        <v>0.35314644004893903</v>
      </c>
      <c r="R449" s="6">
        <v>9.9636582647741001E-2</v>
      </c>
      <c r="S449" s="6">
        <v>0.90214221874246603</v>
      </c>
      <c r="T449" s="6">
        <v>3.3038825866765903E-2</v>
      </c>
      <c r="U449" s="6">
        <v>6.4818955390767902E-2</v>
      </c>
      <c r="V449" s="6">
        <v>0.95103303579467702</v>
      </c>
      <c r="W449" s="6">
        <v>2.9958289680681802E-2</v>
      </c>
      <c r="X449" s="6">
        <v>1.90086745246403E-2</v>
      </c>
      <c r="Y449" s="6">
        <v>0.68909676304017498</v>
      </c>
      <c r="Z449" s="6">
        <v>0.15208756251123701</v>
      </c>
      <c r="AA449" s="6">
        <v>0.15881567444858699</v>
      </c>
      <c r="AB449" s="6">
        <v>0.91772652834671897</v>
      </c>
      <c r="AC449" s="6">
        <v>3.04510823515051E-2</v>
      </c>
      <c r="AD449" s="6">
        <v>5.1822389301775101E-2</v>
      </c>
      <c r="AE449" s="6">
        <v>0.881566023310139</v>
      </c>
      <c r="AF449" s="6">
        <v>0.10196576992006599</v>
      </c>
      <c r="AG449" s="310">
        <v>1.6468206769793901E-2</v>
      </c>
      <c r="AH449" s="211">
        <v>0.754</v>
      </c>
      <c r="AI449" s="211">
        <v>2.1640000000000001</v>
      </c>
      <c r="AJ449" s="212">
        <v>4.9279999999999999</v>
      </c>
      <c r="AK449" s="210">
        <v>0.75600000000000001</v>
      </c>
      <c r="AL449" s="210">
        <v>2.2320000000000002</v>
      </c>
      <c r="AM449" s="210">
        <v>5.1749999999999998</v>
      </c>
      <c r="AN449" s="203"/>
      <c r="AO449" s="203"/>
      <c r="AP449" s="203"/>
      <c r="AQ449" s="203"/>
      <c r="AR449" s="203">
        <f t="shared" si="712"/>
        <v>0.45515454646600001</v>
      </c>
      <c r="AS449" s="203">
        <f t="shared" si="713"/>
        <v>0.55630000000000002</v>
      </c>
      <c r="AT449" s="203">
        <f t="shared" si="714"/>
        <v>0.67992222098599997</v>
      </c>
      <c r="AU449" s="203">
        <f t="shared" si="715"/>
        <v>1.6506818218499999</v>
      </c>
      <c r="AV449" s="203">
        <f t="shared" si="716"/>
        <v>2.0175000000000001</v>
      </c>
      <c r="AW449" s="203">
        <f t="shared" si="717"/>
        <v>2.4658333288500001</v>
      </c>
      <c r="AX449" s="203">
        <f t="shared" si="718"/>
        <v>4.146627281942</v>
      </c>
      <c r="AY449" s="203">
        <f t="shared" si="719"/>
        <v>5.0681000000000003</v>
      </c>
      <c r="AZ449" s="203">
        <f t="shared" si="720"/>
        <v>6.1943444331819997</v>
      </c>
      <c r="BB449" s="1" t="str">
        <f t="shared" si="633"/>
        <v>P</v>
      </c>
      <c r="BC449" s="1" t="str">
        <f t="shared" si="634"/>
        <v>NA</v>
      </c>
      <c r="BD449" s="1" t="str">
        <f t="shared" si="635"/>
        <v>NP</v>
      </c>
      <c r="BE449" s="1" t="str">
        <f t="shared" si="636"/>
        <v>NO</v>
      </c>
      <c r="BF449" s="1" t="str">
        <f t="shared" si="637"/>
        <v>NO</v>
      </c>
      <c r="BG449" s="1" t="str">
        <f t="shared" si="638"/>
        <v>NO</v>
      </c>
      <c r="BH449" s="1" t="str">
        <f t="shared" si="721"/>
        <v>NO</v>
      </c>
      <c r="BJ449" s="1">
        <v>35</v>
      </c>
      <c r="BK449" s="1" t="str">
        <f t="shared" si="639"/>
        <v>P</v>
      </c>
      <c r="BL449" s="1" t="str">
        <f t="shared" si="640"/>
        <v>NA</v>
      </c>
      <c r="BM449" s="1" t="str">
        <f t="shared" si="641"/>
        <v>NA</v>
      </c>
      <c r="BN449" s="1" t="str">
        <f t="shared" si="642"/>
        <v>NO</v>
      </c>
      <c r="BO449" s="1" t="str">
        <f t="shared" si="643"/>
        <v>NO</v>
      </c>
      <c r="BP449" s="1" t="str">
        <f t="shared" si="644"/>
        <v>NO</v>
      </c>
      <c r="BQ449" s="1" t="str">
        <f t="shared" si="645"/>
        <v>NO</v>
      </c>
      <c r="BS449" s="1" t="str">
        <f t="shared" si="646"/>
        <v>TN</v>
      </c>
      <c r="BT449" s="1" t="str">
        <f t="shared" si="647"/>
        <v>TN</v>
      </c>
      <c r="BU449" s="1" t="str">
        <f t="shared" si="648"/>
        <v>FP</v>
      </c>
      <c r="BV449" s="1" t="str">
        <f t="shared" si="649"/>
        <v>NO</v>
      </c>
      <c r="BW449" s="1" t="str">
        <f t="shared" si="650"/>
        <v>NO</v>
      </c>
      <c r="BX449" s="1" t="str">
        <f t="shared" si="651"/>
        <v>NO</v>
      </c>
      <c r="BY449" s="244" t="str">
        <f t="shared" si="652"/>
        <v>YES</v>
      </c>
      <c r="BZ449" s="244" t="str">
        <f t="shared" si="653"/>
        <v>NO</v>
      </c>
      <c r="CA449" s="244" t="str">
        <f t="shared" si="654"/>
        <v>NO</v>
      </c>
      <c r="CB449" s="244" t="str">
        <f t="shared" si="655"/>
        <v>NO</v>
      </c>
      <c r="CC449" s="244" t="str">
        <f t="shared" si="656"/>
        <v>NO</v>
      </c>
      <c r="CD449" s="244" t="str">
        <f t="shared" si="628"/>
        <v>YES</v>
      </c>
      <c r="CE449" s="1" t="str">
        <f t="shared" si="629"/>
        <v>NO</v>
      </c>
      <c r="CF449" s="1" t="str">
        <f t="shared" si="630"/>
        <v>NO</v>
      </c>
      <c r="CG449" s="1" t="str">
        <f t="shared" si="631"/>
        <v>NO</v>
      </c>
      <c r="CH449" s="1" t="str">
        <f t="shared" si="632"/>
        <v>YES</v>
      </c>
      <c r="CI449" s="244" t="str">
        <f t="shared" si="657"/>
        <v>NO</v>
      </c>
      <c r="CJ449" s="244" t="str">
        <f t="shared" si="658"/>
        <v>NO</v>
      </c>
      <c r="CK449" s="244" t="str">
        <f t="shared" si="659"/>
        <v>NO</v>
      </c>
      <c r="CL449" s="244" t="str">
        <f t="shared" si="660"/>
        <v>NO</v>
      </c>
      <c r="CM449" s="244" t="str">
        <f t="shared" si="661"/>
        <v>NO</v>
      </c>
      <c r="CN449" s="244" t="str">
        <f t="shared" si="662"/>
        <v>YES</v>
      </c>
      <c r="CO449" s="244" t="str">
        <f t="shared" si="663"/>
        <v>NO</v>
      </c>
      <c r="CP449" s="244" t="str">
        <f t="shared" si="664"/>
        <v>NO</v>
      </c>
      <c r="CQ449" s="244" t="str">
        <f t="shared" si="665"/>
        <v>NO</v>
      </c>
      <c r="CR449" s="244" t="str">
        <f t="shared" si="666"/>
        <v>YES</v>
      </c>
    </row>
    <row r="450" spans="1:96" ht="16.5" thickBot="1">
      <c r="A450" s="10"/>
      <c r="B450" s="8"/>
      <c r="C450" s="8"/>
      <c r="D450" s="8"/>
      <c r="E450" s="8"/>
      <c r="F450" s="8"/>
      <c r="G450" s="8"/>
      <c r="H450" s="8"/>
      <c r="I450" s="53" t="s">
        <v>43</v>
      </c>
      <c r="J450" s="8">
        <v>0.94057053933889201</v>
      </c>
      <c r="K450" s="8">
        <v>5.9023281504319597E-2</v>
      </c>
      <c r="L450" s="8">
        <v>4.0617915678786698E-4</v>
      </c>
      <c r="M450" s="8">
        <v>0.12758422048918</v>
      </c>
      <c r="N450" s="8">
        <v>0.62939126689774305</v>
      </c>
      <c r="O450" s="8">
        <v>0.243024512613076</v>
      </c>
      <c r="P450" s="8">
        <v>0.54721697730331897</v>
      </c>
      <c r="Q450" s="8">
        <v>0.35314644004893903</v>
      </c>
      <c r="R450" s="8">
        <v>9.9636582647741001E-2</v>
      </c>
      <c r="S450" s="8">
        <v>0.90214221874246603</v>
      </c>
      <c r="T450" s="8">
        <v>3.3038825866765903E-2</v>
      </c>
      <c r="U450" s="8">
        <v>6.4818955390767902E-2</v>
      </c>
      <c r="V450" s="8">
        <v>0.95103303579467702</v>
      </c>
      <c r="W450" s="8">
        <v>2.9958289680681802E-2</v>
      </c>
      <c r="X450" s="8">
        <v>1.90086745246403E-2</v>
      </c>
      <c r="Y450" s="8">
        <v>0.68909676304017498</v>
      </c>
      <c r="Z450" s="8">
        <v>0.15208756251123701</v>
      </c>
      <c r="AA450" s="8">
        <v>0.15881567444858699</v>
      </c>
      <c r="AB450" s="8">
        <v>0.91772652834671897</v>
      </c>
      <c r="AC450" s="8">
        <v>3.04510823515051E-2</v>
      </c>
      <c r="AD450" s="8">
        <v>5.1822389301775101E-2</v>
      </c>
      <c r="AE450" s="8">
        <v>2.9198071797542701E-2</v>
      </c>
      <c r="AF450" s="8">
        <v>0.67700083763998098</v>
      </c>
      <c r="AG450" s="311">
        <v>0.293801090562475</v>
      </c>
      <c r="AH450" s="213">
        <v>0.74199999999999999</v>
      </c>
      <c r="AI450" s="213">
        <v>2.2160000000000002</v>
      </c>
      <c r="AJ450" s="214">
        <v>5.266</v>
      </c>
      <c r="AK450" s="210">
        <v>0.755</v>
      </c>
      <c r="AL450" s="210">
        <v>2.2170000000000001</v>
      </c>
      <c r="AM450" s="210">
        <v>5.4729999999999999</v>
      </c>
      <c r="AN450" s="203"/>
      <c r="AO450" s="203"/>
      <c r="AP450" s="203"/>
      <c r="AQ450" s="203"/>
      <c r="AR450" s="203">
        <f t="shared" si="712"/>
        <v>0.45515454646600001</v>
      </c>
      <c r="AS450" s="203">
        <f t="shared" si="713"/>
        <v>0.55630000000000002</v>
      </c>
      <c r="AT450" s="203">
        <f t="shared" si="714"/>
        <v>0.67992222098599997</v>
      </c>
      <c r="AU450" s="203">
        <f t="shared" si="715"/>
        <v>1.6506818218499999</v>
      </c>
      <c r="AV450" s="203">
        <f t="shared" si="716"/>
        <v>2.0175000000000001</v>
      </c>
      <c r="AW450" s="203">
        <f t="shared" si="717"/>
        <v>2.4658333288500001</v>
      </c>
      <c r="AX450" s="203">
        <f t="shared" si="718"/>
        <v>4.146627281942</v>
      </c>
      <c r="AY450" s="203">
        <f t="shared" si="719"/>
        <v>5.0681000000000003</v>
      </c>
      <c r="AZ450" s="203">
        <f t="shared" si="720"/>
        <v>6.1943444331819997</v>
      </c>
      <c r="BB450" s="1" t="str">
        <f t="shared" si="633"/>
        <v>P</v>
      </c>
      <c r="BC450" s="1" t="str">
        <f t="shared" si="634"/>
        <v>NA</v>
      </c>
      <c r="BD450" s="1" t="str">
        <f t="shared" si="635"/>
        <v>NA</v>
      </c>
      <c r="BE450" s="1" t="str">
        <f t="shared" si="636"/>
        <v>NO</v>
      </c>
      <c r="BF450" s="1" t="str">
        <f t="shared" si="637"/>
        <v>NO</v>
      </c>
      <c r="BG450" s="1" t="str">
        <f t="shared" si="638"/>
        <v>NO</v>
      </c>
      <c r="BH450" s="1" t="str">
        <f t="shared" si="721"/>
        <v>NO</v>
      </c>
      <c r="BJ450" s="1">
        <v>3</v>
      </c>
      <c r="BK450" s="1" t="str">
        <f t="shared" si="639"/>
        <v>P</v>
      </c>
      <c r="BL450" s="1" t="str">
        <f t="shared" si="640"/>
        <v>NA</v>
      </c>
      <c r="BM450" s="1" t="str">
        <f t="shared" si="641"/>
        <v>NA</v>
      </c>
      <c r="BN450" s="1" t="str">
        <f t="shared" si="642"/>
        <v>NO</v>
      </c>
      <c r="BO450" s="1" t="str">
        <f t="shared" si="643"/>
        <v>NO</v>
      </c>
      <c r="BP450" s="1" t="str">
        <f t="shared" si="644"/>
        <v>NO</v>
      </c>
      <c r="BQ450" s="1" t="str">
        <f t="shared" si="645"/>
        <v>NO</v>
      </c>
      <c r="BS450" s="1" t="str">
        <f t="shared" si="646"/>
        <v>TN</v>
      </c>
      <c r="BT450" s="1" t="str">
        <f t="shared" si="647"/>
        <v>TN</v>
      </c>
      <c r="BU450" s="1" t="str">
        <f t="shared" si="648"/>
        <v>TN</v>
      </c>
      <c r="BV450" s="1" t="str">
        <f t="shared" si="649"/>
        <v>NO</v>
      </c>
      <c r="BW450" s="1" t="str">
        <f t="shared" si="650"/>
        <v>NO</v>
      </c>
      <c r="BX450" s="1" t="str">
        <f t="shared" si="651"/>
        <v>NO</v>
      </c>
      <c r="BY450" s="244" t="str">
        <f t="shared" si="652"/>
        <v>YES</v>
      </c>
      <c r="BZ450" s="244" t="str">
        <f t="shared" si="653"/>
        <v>NO</v>
      </c>
      <c r="CA450" s="244" t="str">
        <f t="shared" si="654"/>
        <v>NO</v>
      </c>
      <c r="CB450" s="244" t="str">
        <f t="shared" si="655"/>
        <v>NO</v>
      </c>
      <c r="CC450" s="244" t="str">
        <f t="shared" si="656"/>
        <v>NO</v>
      </c>
      <c r="CD450" s="244" t="str">
        <f t="shared" si="628"/>
        <v>NO</v>
      </c>
      <c r="CE450" s="1" t="str">
        <f t="shared" si="629"/>
        <v>NO</v>
      </c>
      <c r="CF450" s="1" t="str">
        <f t="shared" si="630"/>
        <v>NO</v>
      </c>
      <c r="CG450" s="1" t="str">
        <f t="shared" si="631"/>
        <v>NO</v>
      </c>
      <c r="CH450" s="1" t="str">
        <f t="shared" si="632"/>
        <v>NO</v>
      </c>
      <c r="CI450" s="244" t="str">
        <f t="shared" si="657"/>
        <v>NO</v>
      </c>
      <c r="CJ450" s="244" t="str">
        <f t="shared" si="658"/>
        <v>NO</v>
      </c>
      <c r="CK450" s="244" t="str">
        <f t="shared" si="659"/>
        <v>NO</v>
      </c>
      <c r="CL450" s="244" t="str">
        <f t="shared" si="660"/>
        <v>NO</v>
      </c>
      <c r="CM450" s="244" t="str">
        <f t="shared" si="661"/>
        <v>NO</v>
      </c>
      <c r="CN450" s="244" t="str">
        <f t="shared" si="662"/>
        <v>NO</v>
      </c>
      <c r="CO450" s="244" t="str">
        <f t="shared" si="663"/>
        <v>NO</v>
      </c>
      <c r="CP450" s="244" t="str">
        <f t="shared" si="664"/>
        <v>NO</v>
      </c>
      <c r="CQ450" s="244" t="str">
        <f t="shared" si="665"/>
        <v>NO</v>
      </c>
      <c r="CR450" s="244" t="str">
        <f t="shared" si="666"/>
        <v>NO</v>
      </c>
    </row>
    <row r="451" spans="1:96">
      <c r="A451" s="61">
        <v>30</v>
      </c>
      <c r="B451" s="62">
        <v>180</v>
      </c>
      <c r="C451" s="62">
        <v>1.5</v>
      </c>
      <c r="D451" s="62">
        <v>0.66</v>
      </c>
      <c r="E451" s="62">
        <v>3869581</v>
      </c>
      <c r="F451" s="62">
        <f>E451/1000/60</f>
        <v>64.493016666666662</v>
      </c>
      <c r="G451" s="62">
        <v>18</v>
      </c>
      <c r="H451" s="63">
        <f>G451/B451*100</f>
        <v>10</v>
      </c>
      <c r="I451" s="60" t="s">
        <v>12</v>
      </c>
      <c r="J451" s="69">
        <v>0.69443059226145398</v>
      </c>
      <c r="K451" s="69">
        <v>0.21367828090851201</v>
      </c>
      <c r="L451" s="69">
        <v>9.1891126830033795E-2</v>
      </c>
      <c r="M451" s="69">
        <v>0.52925728242172099</v>
      </c>
      <c r="N451" s="69">
        <v>5.6978044317443202E-2</v>
      </c>
      <c r="O451" s="69">
        <v>0.41376467326083499</v>
      </c>
      <c r="P451" s="69">
        <v>0.64320975408200798</v>
      </c>
      <c r="Q451" s="69">
        <v>0.31886676569012101</v>
      </c>
      <c r="R451" s="69">
        <v>3.79234802278701E-2</v>
      </c>
      <c r="S451" s="69">
        <v>0.90781444676152501</v>
      </c>
      <c r="T451" s="69">
        <v>6.7212184569238595E-2</v>
      </c>
      <c r="U451" s="69">
        <v>2.4973368669235999E-2</v>
      </c>
      <c r="V451" s="69">
        <v>0.30957165324049501</v>
      </c>
      <c r="W451" s="69">
        <v>0.48604650750429601</v>
      </c>
      <c r="X451" s="69">
        <v>0.204381839255208</v>
      </c>
      <c r="Y451" s="69">
        <v>0.97556669880170799</v>
      </c>
      <c r="Z451" s="69">
        <v>1.25556626984894E-2</v>
      </c>
      <c r="AA451" s="69">
        <v>1.1877638499801901E-2</v>
      </c>
      <c r="AB451" s="69">
        <v>0.17755826439258801</v>
      </c>
      <c r="AC451" s="69">
        <v>0.32334548886391201</v>
      </c>
      <c r="AD451" s="69">
        <v>0.49909624674349801</v>
      </c>
      <c r="AE451" s="69">
        <v>0.76236934497430697</v>
      </c>
      <c r="AF451" s="69">
        <v>0.13370866114931401</v>
      </c>
      <c r="AG451" s="309">
        <v>0.103921993876378</v>
      </c>
      <c r="AH451" s="208">
        <v>0.81799999999999995</v>
      </c>
      <c r="AI451" s="208">
        <v>2.4239999999999999</v>
      </c>
      <c r="AJ451" s="209">
        <v>5.9610000000000003</v>
      </c>
      <c r="AK451" s="210">
        <v>0.78700000000000003</v>
      </c>
      <c r="AL451" s="210">
        <v>2.536</v>
      </c>
      <c r="AM451" s="210">
        <v>6.0270000000000001</v>
      </c>
      <c r="AN451" s="203">
        <v>0.8518</v>
      </c>
      <c r="AO451" s="203">
        <v>2.2370999999999999</v>
      </c>
      <c r="AP451" s="203">
        <v>5.3787000000000003</v>
      </c>
      <c r="AQ451" s="203"/>
      <c r="AR451" s="203">
        <f>$AN$16*0.81818182</f>
        <v>0.69692727427599999</v>
      </c>
      <c r="AS451" s="203">
        <f>$AN$16</f>
        <v>0.8518</v>
      </c>
      <c r="AT451" s="203">
        <f>$AN$16*1.22222222</f>
        <v>1.041088886996</v>
      </c>
      <c r="AU451" s="203">
        <f>$AO$16*0.81818182</f>
        <v>1.8303545495219997</v>
      </c>
      <c r="AV451" s="203">
        <f>$AO$16</f>
        <v>2.2370999999999999</v>
      </c>
      <c r="AW451" s="203">
        <f>$AO$16*1.22222222</f>
        <v>2.7342333283619995</v>
      </c>
      <c r="AX451" s="203">
        <f>$AP$16*0.81818182</f>
        <v>4.4007545552340002</v>
      </c>
      <c r="AY451" s="203">
        <f>$AP$16</f>
        <v>5.3787000000000003</v>
      </c>
      <c r="AZ451" s="203">
        <f>$AP$16*1.22222222</f>
        <v>6.5739666547139999</v>
      </c>
      <c r="BB451" s="1" t="str">
        <f t="shared" si="633"/>
        <v>NP</v>
      </c>
      <c r="BC451" s="1" t="str">
        <f t="shared" si="634"/>
        <v>NA</v>
      </c>
      <c r="BD451" s="1" t="str">
        <f t="shared" si="635"/>
        <v>NA</v>
      </c>
      <c r="BE451" s="1" t="str">
        <f t="shared" si="636"/>
        <v>NO</v>
      </c>
      <c r="BF451" s="1" t="str">
        <f t="shared" si="637"/>
        <v>NO</v>
      </c>
      <c r="BG451" s="1" t="str">
        <f t="shared" si="638"/>
        <v>NO</v>
      </c>
      <c r="BH451" s="1" t="str">
        <f t="shared" si="721"/>
        <v>YES</v>
      </c>
      <c r="BJ451" s="12">
        <v>15</v>
      </c>
      <c r="BK451" s="1" t="str">
        <f t="shared" si="639"/>
        <v>NP</v>
      </c>
      <c r="BL451" s="1" t="str">
        <f t="shared" si="640"/>
        <v>NA</v>
      </c>
      <c r="BM451" s="1" t="str">
        <f t="shared" si="641"/>
        <v>NA</v>
      </c>
      <c r="BN451" s="1" t="str">
        <f t="shared" si="642"/>
        <v>NO</v>
      </c>
      <c r="BO451" s="1" t="str">
        <f t="shared" si="643"/>
        <v>NO</v>
      </c>
      <c r="BP451" s="1" t="str">
        <f t="shared" si="644"/>
        <v>NO</v>
      </c>
      <c r="BQ451" s="1" t="str">
        <f t="shared" si="645"/>
        <v>YES</v>
      </c>
      <c r="BS451" s="1" t="str">
        <f t="shared" si="646"/>
        <v>TP</v>
      </c>
      <c r="BT451" s="1" t="str">
        <f t="shared" si="647"/>
        <v>TN</v>
      </c>
      <c r="BU451" s="1" t="str">
        <f t="shared" si="648"/>
        <v>TN</v>
      </c>
      <c r="BV451" s="1" t="str">
        <f t="shared" si="649"/>
        <v>NO</v>
      </c>
      <c r="BW451" s="1" t="str">
        <f t="shared" si="650"/>
        <v>NO</v>
      </c>
      <c r="BX451" s="1" t="str">
        <f t="shared" si="651"/>
        <v>YES</v>
      </c>
      <c r="BY451" s="244" t="str">
        <f t="shared" si="652"/>
        <v>YES</v>
      </c>
      <c r="BZ451" s="244" t="str">
        <f t="shared" si="653"/>
        <v>NO</v>
      </c>
      <c r="CA451" s="244" t="str">
        <f t="shared" si="654"/>
        <v>NO</v>
      </c>
      <c r="CB451" s="244" t="str">
        <f t="shared" si="655"/>
        <v>NO</v>
      </c>
      <c r="CC451" s="244" t="str">
        <f t="shared" si="656"/>
        <v>NO</v>
      </c>
      <c r="CD451" s="244" t="str">
        <f t="shared" si="628"/>
        <v>NO</v>
      </c>
      <c r="CE451" s="1" t="str">
        <f t="shared" si="629"/>
        <v>NO</v>
      </c>
      <c r="CF451" s="1" t="str">
        <f t="shared" si="630"/>
        <v>NO</v>
      </c>
      <c r="CG451" s="1" t="str">
        <f t="shared" si="631"/>
        <v>NO</v>
      </c>
      <c r="CH451" s="1" t="str">
        <f t="shared" si="632"/>
        <v>NO</v>
      </c>
      <c r="CI451" s="244" t="str">
        <f t="shared" si="657"/>
        <v>NO</v>
      </c>
      <c r="CJ451" s="244" t="str">
        <f t="shared" si="658"/>
        <v>NO</v>
      </c>
      <c r="CK451" s="244" t="str">
        <f t="shared" si="659"/>
        <v>NO</v>
      </c>
      <c r="CL451" s="244" t="str">
        <f t="shared" si="660"/>
        <v>NO</v>
      </c>
      <c r="CM451" s="244" t="str">
        <f t="shared" si="661"/>
        <v>NO</v>
      </c>
      <c r="CN451" s="244" t="str">
        <f t="shared" si="662"/>
        <v>NO</v>
      </c>
      <c r="CO451" s="244" t="str">
        <f t="shared" si="663"/>
        <v>NO</v>
      </c>
      <c r="CP451" s="244" t="str">
        <f t="shared" si="664"/>
        <v>NO</v>
      </c>
      <c r="CQ451" s="244" t="str">
        <f t="shared" si="665"/>
        <v>NO</v>
      </c>
      <c r="CR451" s="244" t="str">
        <f t="shared" si="666"/>
        <v>NO</v>
      </c>
    </row>
    <row r="452" spans="1:96">
      <c r="A452" s="64"/>
      <c r="B452" s="15"/>
      <c r="C452" s="15"/>
      <c r="D452" s="15"/>
      <c r="E452" s="15"/>
      <c r="F452" s="15"/>
      <c r="G452" s="15"/>
      <c r="H452" s="65"/>
      <c r="I452" s="52" t="s">
        <v>13</v>
      </c>
      <c r="J452" s="6">
        <v>0.77749065706155496</v>
      </c>
      <c r="K452" s="6">
        <v>9.9504737312179195E-2</v>
      </c>
      <c r="L452" s="6">
        <v>0.123004605626265</v>
      </c>
      <c r="M452" s="6">
        <v>0.46510708081032398</v>
      </c>
      <c r="N452" s="6">
        <v>0.184522628407988</v>
      </c>
      <c r="O452" s="6">
        <v>0.35037029078168702</v>
      </c>
      <c r="P452" s="6">
        <v>7.9875411023048903E-2</v>
      </c>
      <c r="Q452" s="6">
        <v>0.178678656583069</v>
      </c>
      <c r="R452" s="6">
        <v>0.74144593239388101</v>
      </c>
      <c r="S452" s="6">
        <v>0.38970849012329201</v>
      </c>
      <c r="T452" s="6">
        <v>0.12885302338240201</v>
      </c>
      <c r="U452" s="6">
        <v>0.48143848649430498</v>
      </c>
      <c r="V452" s="6">
        <v>0.40128795116674199</v>
      </c>
      <c r="W452" s="6">
        <v>0.57920473794988503</v>
      </c>
      <c r="X452" s="6">
        <v>1.95073108833719E-2</v>
      </c>
      <c r="Y452" s="6">
        <v>0.20708533863199899</v>
      </c>
      <c r="Z452" s="6">
        <v>0.65382882423205402</v>
      </c>
      <c r="AA452" s="6">
        <v>0.139085837135945</v>
      </c>
      <c r="AB452" s="6">
        <v>0.83243829240268197</v>
      </c>
      <c r="AC452" s="6">
        <v>7.4348260814667902E-2</v>
      </c>
      <c r="AD452" s="6">
        <v>9.3213446782649201E-2</v>
      </c>
      <c r="AE452" s="6">
        <v>0.531844036342636</v>
      </c>
      <c r="AF452" s="6">
        <v>0.42002523915573298</v>
      </c>
      <c r="AG452" s="310">
        <v>4.8130724501630501E-2</v>
      </c>
      <c r="AH452" s="211">
        <v>2.069</v>
      </c>
      <c r="AI452" s="211">
        <v>2.61</v>
      </c>
      <c r="AJ452" s="212">
        <v>5.5919999999999996</v>
      </c>
      <c r="AK452" s="210">
        <v>2.1520000000000001</v>
      </c>
      <c r="AL452" s="210">
        <v>2.609</v>
      </c>
      <c r="AM452" s="210">
        <v>5.5869999999999997</v>
      </c>
      <c r="AN452" s="203"/>
      <c r="AO452" s="203"/>
      <c r="AP452" s="203"/>
      <c r="AQ452" s="203"/>
      <c r="AR452" s="203">
        <f t="shared" ref="AR452:AR474" si="722">$AN$16*0.81818182</f>
        <v>0.69692727427599999</v>
      </c>
      <c r="AS452" s="203">
        <f t="shared" ref="AS452:AS474" si="723">$AN$16</f>
        <v>0.8518</v>
      </c>
      <c r="AT452" s="203">
        <f t="shared" ref="AT452:AT474" si="724">$AN$16*1.22222222</f>
        <v>1.041088886996</v>
      </c>
      <c r="AU452" s="203">
        <f t="shared" ref="AU452:AU474" si="725">$AO$16*0.81818182</f>
        <v>1.8303545495219997</v>
      </c>
      <c r="AV452" s="203">
        <f t="shared" ref="AV452:AV474" si="726">$AO$16</f>
        <v>2.2370999999999999</v>
      </c>
      <c r="AW452" s="203">
        <f t="shared" ref="AW452:AW474" si="727">$AO$16*1.22222222</f>
        <v>2.7342333283619995</v>
      </c>
      <c r="AX452" s="203">
        <f t="shared" ref="AX452:AX474" si="728">$AP$16*0.81818182</f>
        <v>4.4007545552340002</v>
      </c>
      <c r="AY452" s="203">
        <f t="shared" ref="AY452:AY474" si="729">$AP$16</f>
        <v>5.3787000000000003</v>
      </c>
      <c r="AZ452" s="203">
        <f t="shared" ref="AZ452:AZ474" si="730">$AP$16*1.22222222</f>
        <v>6.5739666547139999</v>
      </c>
      <c r="BB452" s="1" t="str">
        <f t="shared" si="633"/>
        <v>P</v>
      </c>
      <c r="BC452" s="1" t="str">
        <f t="shared" si="634"/>
        <v>NA</v>
      </c>
      <c r="BD452" s="1" t="str">
        <f t="shared" si="635"/>
        <v>NA</v>
      </c>
      <c r="BE452" s="1" t="str">
        <f t="shared" si="636"/>
        <v>NO</v>
      </c>
      <c r="BF452" s="1" t="str">
        <f t="shared" si="637"/>
        <v>NO</v>
      </c>
      <c r="BG452" s="1" t="str">
        <f t="shared" si="638"/>
        <v>NO</v>
      </c>
      <c r="BH452" s="1" t="str">
        <f t="shared" si="721"/>
        <v>NO</v>
      </c>
      <c r="BJ452" s="12">
        <v>2</v>
      </c>
      <c r="BK452" s="1" t="str">
        <f t="shared" si="639"/>
        <v>P</v>
      </c>
      <c r="BL452" s="1" t="str">
        <f t="shared" si="640"/>
        <v>NA</v>
      </c>
      <c r="BM452" s="1" t="str">
        <f t="shared" si="641"/>
        <v>NA</v>
      </c>
      <c r="BN452" s="1" t="str">
        <f t="shared" si="642"/>
        <v>NO</v>
      </c>
      <c r="BO452" s="1" t="str">
        <f t="shared" si="643"/>
        <v>NO</v>
      </c>
      <c r="BP452" s="1" t="str">
        <f t="shared" si="644"/>
        <v>NO</v>
      </c>
      <c r="BQ452" s="1" t="str">
        <f t="shared" si="645"/>
        <v>NO</v>
      </c>
      <c r="BS452" s="1" t="str">
        <f t="shared" si="646"/>
        <v>TN</v>
      </c>
      <c r="BT452" s="1" t="str">
        <f t="shared" si="647"/>
        <v>TN</v>
      </c>
      <c r="BU452" s="1" t="str">
        <f t="shared" si="648"/>
        <v>TN</v>
      </c>
      <c r="BV452" s="1" t="str">
        <f t="shared" si="649"/>
        <v>NO</v>
      </c>
      <c r="BW452" s="1" t="str">
        <f t="shared" si="650"/>
        <v>NO</v>
      </c>
      <c r="BX452" s="1" t="str">
        <f t="shared" si="651"/>
        <v>NO</v>
      </c>
      <c r="BY452" s="244" t="str">
        <f t="shared" si="652"/>
        <v>YES</v>
      </c>
      <c r="BZ452" s="244" t="str">
        <f t="shared" si="653"/>
        <v>NO</v>
      </c>
      <c r="CA452" s="244" t="str">
        <f t="shared" si="654"/>
        <v>NO</v>
      </c>
      <c r="CB452" s="244" t="str">
        <f t="shared" si="655"/>
        <v>NO</v>
      </c>
      <c r="CC452" s="244" t="str">
        <f t="shared" si="656"/>
        <v>NO</v>
      </c>
      <c r="CD452" s="244" t="str">
        <f t="shared" si="628"/>
        <v>NO</v>
      </c>
      <c r="CE452" s="1" t="str">
        <f t="shared" si="629"/>
        <v>NO</v>
      </c>
      <c r="CF452" s="1" t="str">
        <f t="shared" si="630"/>
        <v>NO</v>
      </c>
      <c r="CG452" s="1" t="str">
        <f t="shared" si="631"/>
        <v>NO</v>
      </c>
      <c r="CH452" s="1" t="str">
        <f t="shared" si="632"/>
        <v>NO</v>
      </c>
      <c r="CI452" s="244" t="str">
        <f t="shared" si="657"/>
        <v>NO</v>
      </c>
      <c r="CJ452" s="244" t="str">
        <f t="shared" si="658"/>
        <v>NO</v>
      </c>
      <c r="CK452" s="244" t="str">
        <f t="shared" si="659"/>
        <v>NO</v>
      </c>
      <c r="CL452" s="244" t="str">
        <f t="shared" si="660"/>
        <v>NO</v>
      </c>
      <c r="CM452" s="244" t="str">
        <f t="shared" si="661"/>
        <v>NO</v>
      </c>
      <c r="CN452" s="244" t="str">
        <f t="shared" si="662"/>
        <v>NO</v>
      </c>
      <c r="CO452" s="244" t="str">
        <f t="shared" si="663"/>
        <v>NO</v>
      </c>
      <c r="CP452" s="244" t="str">
        <f t="shared" si="664"/>
        <v>NO</v>
      </c>
      <c r="CQ452" s="244" t="str">
        <f t="shared" si="665"/>
        <v>NO</v>
      </c>
      <c r="CR452" s="244" t="str">
        <f t="shared" si="666"/>
        <v>NO</v>
      </c>
    </row>
    <row r="453" spans="1:96">
      <c r="A453" s="64"/>
      <c r="B453" s="15"/>
      <c r="C453" s="15"/>
      <c r="D453" s="15"/>
      <c r="E453" s="15"/>
      <c r="F453" s="15"/>
      <c r="G453" s="15"/>
      <c r="H453" s="65"/>
      <c r="I453" s="52" t="s">
        <v>156</v>
      </c>
      <c r="J453" s="6">
        <v>0.91774081376614403</v>
      </c>
      <c r="K453" s="6">
        <v>2.22755732555085E-2</v>
      </c>
      <c r="L453" s="6">
        <v>5.9983612978347402E-2</v>
      </c>
      <c r="M453" s="6">
        <v>0.20323579843376199</v>
      </c>
      <c r="N453" s="6">
        <v>0.77482907973179704</v>
      </c>
      <c r="O453" s="6">
        <v>2.1935121834439599E-2</v>
      </c>
      <c r="P453" s="6">
        <v>0.117613780019763</v>
      </c>
      <c r="Q453" s="6">
        <v>0.69648465888896705</v>
      </c>
      <c r="R453" s="6">
        <v>0.18590156109126901</v>
      </c>
      <c r="S453" s="6">
        <v>0.38970849012329201</v>
      </c>
      <c r="T453" s="6">
        <v>0.12885302338240201</v>
      </c>
      <c r="U453" s="6">
        <v>0.48143848649430498</v>
      </c>
      <c r="V453" s="6">
        <v>0.50360875649063497</v>
      </c>
      <c r="W453" s="6">
        <v>0.47585446926119601</v>
      </c>
      <c r="X453" s="6">
        <v>2.0536774248168001E-2</v>
      </c>
      <c r="Y453" s="6">
        <v>0.97556669880170799</v>
      </c>
      <c r="Z453" s="6">
        <v>1.25556626984894E-2</v>
      </c>
      <c r="AA453" s="6">
        <v>1.1877638499801901E-2</v>
      </c>
      <c r="AB453" s="6">
        <v>0.17755826439258801</v>
      </c>
      <c r="AC453" s="6">
        <v>0.32334548886391201</v>
      </c>
      <c r="AD453" s="6">
        <v>0.49909624674349801</v>
      </c>
      <c r="AE453" s="6">
        <v>0.76236934497430697</v>
      </c>
      <c r="AF453" s="6">
        <v>0.13370866114931401</v>
      </c>
      <c r="AG453" s="310">
        <v>0.103921993876378</v>
      </c>
      <c r="AH453" s="211">
        <v>1.4550000000000001</v>
      </c>
      <c r="AI453" s="211">
        <v>2.266</v>
      </c>
      <c r="AJ453" s="212">
        <v>5.9960000000000004</v>
      </c>
      <c r="AK453" s="210">
        <v>1.4890000000000001</v>
      </c>
      <c r="AL453" s="210">
        <v>2.2850000000000001</v>
      </c>
      <c r="AM453" s="210">
        <v>6.0209999999999999</v>
      </c>
      <c r="AN453" s="203"/>
      <c r="AO453" s="203"/>
      <c r="AP453" s="203"/>
      <c r="AQ453" s="203"/>
      <c r="AR453" s="203">
        <f t="shared" si="722"/>
        <v>0.69692727427599999</v>
      </c>
      <c r="AS453" s="203">
        <f t="shared" si="723"/>
        <v>0.8518</v>
      </c>
      <c r="AT453" s="203">
        <f t="shared" si="724"/>
        <v>1.041088886996</v>
      </c>
      <c r="AU453" s="203">
        <f t="shared" si="725"/>
        <v>1.8303545495219997</v>
      </c>
      <c r="AV453" s="203">
        <f t="shared" si="726"/>
        <v>2.2370999999999999</v>
      </c>
      <c r="AW453" s="203">
        <f t="shared" si="727"/>
        <v>2.7342333283619995</v>
      </c>
      <c r="AX453" s="203">
        <f t="shared" si="728"/>
        <v>4.4007545552340002</v>
      </c>
      <c r="AY453" s="203">
        <f t="shared" si="729"/>
        <v>5.3787000000000003</v>
      </c>
      <c r="AZ453" s="203">
        <f t="shared" si="730"/>
        <v>6.5739666547139999</v>
      </c>
      <c r="BB453" s="1" t="str">
        <f t="shared" si="633"/>
        <v>P</v>
      </c>
      <c r="BC453" s="1" t="str">
        <f t="shared" si="634"/>
        <v>NA</v>
      </c>
      <c r="BD453" s="1" t="str">
        <f t="shared" si="635"/>
        <v>NA</v>
      </c>
      <c r="BE453" s="1" t="str">
        <f t="shared" si="636"/>
        <v>NO</v>
      </c>
      <c r="BF453" s="1" t="str">
        <f t="shared" si="637"/>
        <v>NO</v>
      </c>
      <c r="BG453" s="1" t="str">
        <f t="shared" si="638"/>
        <v>NO</v>
      </c>
      <c r="BH453" s="1" t="str">
        <f t="shared" si="721"/>
        <v>NO</v>
      </c>
      <c r="BJ453" s="12">
        <v>4</v>
      </c>
      <c r="BK453" s="1" t="str">
        <f t="shared" si="639"/>
        <v>P</v>
      </c>
      <c r="BL453" s="1" t="str">
        <f t="shared" si="640"/>
        <v>NA</v>
      </c>
      <c r="BM453" s="1" t="str">
        <f t="shared" si="641"/>
        <v>NA</v>
      </c>
      <c r="BN453" s="1" t="str">
        <f t="shared" si="642"/>
        <v>NO</v>
      </c>
      <c r="BO453" s="1" t="str">
        <f t="shared" si="643"/>
        <v>NO</v>
      </c>
      <c r="BP453" s="1" t="str">
        <f t="shared" si="644"/>
        <v>NO</v>
      </c>
      <c r="BQ453" s="1" t="str">
        <f t="shared" si="645"/>
        <v>NO</v>
      </c>
      <c r="BS453" s="1" t="str">
        <f t="shared" si="646"/>
        <v>TN</v>
      </c>
      <c r="BT453" s="1" t="str">
        <f t="shared" si="647"/>
        <v>TN</v>
      </c>
      <c r="BU453" s="1" t="str">
        <f t="shared" si="648"/>
        <v>TN</v>
      </c>
      <c r="BV453" s="1" t="str">
        <f t="shared" si="649"/>
        <v>NO</v>
      </c>
      <c r="BW453" s="1" t="str">
        <f t="shared" si="650"/>
        <v>NO</v>
      </c>
      <c r="BX453" s="1" t="str">
        <f t="shared" si="651"/>
        <v>NO</v>
      </c>
      <c r="BY453" s="244" t="str">
        <f t="shared" si="652"/>
        <v>YES</v>
      </c>
      <c r="BZ453" s="244" t="str">
        <f t="shared" si="653"/>
        <v>NO</v>
      </c>
      <c r="CA453" s="244" t="str">
        <f t="shared" si="654"/>
        <v>NO</v>
      </c>
      <c r="CB453" s="244" t="str">
        <f t="shared" si="655"/>
        <v>NO</v>
      </c>
      <c r="CC453" s="244" t="str">
        <f t="shared" si="656"/>
        <v>NO</v>
      </c>
      <c r="CD453" s="244" t="str">
        <f t="shared" si="628"/>
        <v>NO</v>
      </c>
      <c r="CE453" s="1" t="str">
        <f t="shared" si="629"/>
        <v>NO</v>
      </c>
      <c r="CF453" s="1" t="str">
        <f t="shared" si="630"/>
        <v>NO</v>
      </c>
      <c r="CG453" s="1" t="str">
        <f t="shared" si="631"/>
        <v>NO</v>
      </c>
      <c r="CH453" s="1" t="str">
        <f t="shared" si="632"/>
        <v>NO</v>
      </c>
      <c r="CI453" s="244" t="str">
        <f t="shared" si="657"/>
        <v>NO</v>
      </c>
      <c r="CJ453" s="244" t="str">
        <f t="shared" si="658"/>
        <v>NO</v>
      </c>
      <c r="CK453" s="244" t="str">
        <f t="shared" si="659"/>
        <v>NO</v>
      </c>
      <c r="CL453" s="244" t="str">
        <f t="shared" si="660"/>
        <v>NO</v>
      </c>
      <c r="CM453" s="244" t="str">
        <f t="shared" si="661"/>
        <v>NO</v>
      </c>
      <c r="CN453" s="244" t="str">
        <f t="shared" si="662"/>
        <v>NO</v>
      </c>
      <c r="CO453" s="244" t="str">
        <f t="shared" si="663"/>
        <v>NO</v>
      </c>
      <c r="CP453" s="244" t="str">
        <f t="shared" si="664"/>
        <v>NO</v>
      </c>
      <c r="CQ453" s="244" t="str">
        <f t="shared" si="665"/>
        <v>NO</v>
      </c>
      <c r="CR453" s="244" t="str">
        <f t="shared" si="666"/>
        <v>NO</v>
      </c>
    </row>
    <row r="454" spans="1:96">
      <c r="A454" s="64"/>
      <c r="B454" s="15"/>
      <c r="C454" s="15"/>
      <c r="D454" s="15"/>
      <c r="E454" s="15"/>
      <c r="F454" s="15"/>
      <c r="G454" s="15"/>
      <c r="H454" s="65"/>
      <c r="I454" s="52" t="s">
        <v>15</v>
      </c>
      <c r="J454" s="6">
        <v>0.15139454242679401</v>
      </c>
      <c r="K454" s="6">
        <v>0.73425610618906201</v>
      </c>
      <c r="L454" s="6">
        <v>0.114349351384143</v>
      </c>
      <c r="M454" s="6">
        <v>0.709735282354651</v>
      </c>
      <c r="N454" s="6">
        <v>0.268874073502468</v>
      </c>
      <c r="O454" s="6">
        <v>2.1390644142879299E-2</v>
      </c>
      <c r="P454" s="6">
        <v>0.60315818752054695</v>
      </c>
      <c r="Q454" s="6">
        <v>0.21010193288476101</v>
      </c>
      <c r="R454" s="6">
        <v>0.18673987959468999</v>
      </c>
      <c r="S454" s="6">
        <v>0.47571653883796799</v>
      </c>
      <c r="T454" s="6">
        <v>0.333320474844993</v>
      </c>
      <c r="U454" s="6">
        <v>0.19096298631703801</v>
      </c>
      <c r="V454" s="6">
        <v>0.40128795116674199</v>
      </c>
      <c r="W454" s="6">
        <v>0.57920473794988503</v>
      </c>
      <c r="X454" s="6">
        <v>1.95073108833719E-2</v>
      </c>
      <c r="Y454" s="6">
        <v>0.20708533863199899</v>
      </c>
      <c r="Z454" s="6">
        <v>0.65382882423205402</v>
      </c>
      <c r="AA454" s="6">
        <v>0.139085837135945</v>
      </c>
      <c r="AB454" s="6">
        <v>0.86561395513382</v>
      </c>
      <c r="AC454" s="6">
        <v>4.8142743193626901E-2</v>
      </c>
      <c r="AD454" s="6">
        <v>8.6243301672552203E-2</v>
      </c>
      <c r="AE454" s="6">
        <v>0.81182122354945496</v>
      </c>
      <c r="AF454" s="6">
        <v>2.8974879669935099E-2</v>
      </c>
      <c r="AG454" s="310">
        <v>0.15920389678060901</v>
      </c>
      <c r="AH454" s="211">
        <v>1.3220000000000001</v>
      </c>
      <c r="AI454" s="211">
        <v>2.516</v>
      </c>
      <c r="AJ454" s="212">
        <v>5.9560000000000004</v>
      </c>
      <c r="AK454" s="210">
        <v>1.333</v>
      </c>
      <c r="AL454" s="210">
        <v>2.5640000000000001</v>
      </c>
      <c r="AM454" s="210">
        <v>6.0439999999999996</v>
      </c>
      <c r="AN454" s="203"/>
      <c r="AO454" s="203"/>
      <c r="AP454" s="203"/>
      <c r="AQ454" s="203"/>
      <c r="AR454" s="203">
        <f t="shared" si="722"/>
        <v>0.69692727427599999</v>
      </c>
      <c r="AS454" s="203">
        <f t="shared" si="723"/>
        <v>0.8518</v>
      </c>
      <c r="AT454" s="203">
        <f t="shared" si="724"/>
        <v>1.041088886996</v>
      </c>
      <c r="AU454" s="203">
        <f t="shared" si="725"/>
        <v>1.8303545495219997</v>
      </c>
      <c r="AV454" s="203">
        <f t="shared" si="726"/>
        <v>2.2370999999999999</v>
      </c>
      <c r="AW454" s="203">
        <f t="shared" si="727"/>
        <v>2.7342333283619995</v>
      </c>
      <c r="AX454" s="203">
        <f t="shared" si="728"/>
        <v>4.4007545552340002</v>
      </c>
      <c r="AY454" s="203">
        <f t="shared" si="729"/>
        <v>5.3787000000000003</v>
      </c>
      <c r="AZ454" s="203">
        <f t="shared" si="730"/>
        <v>6.5739666547139999</v>
      </c>
      <c r="BB454" s="1" t="str">
        <f t="shared" si="633"/>
        <v>P</v>
      </c>
      <c r="BC454" s="1" t="str">
        <f t="shared" si="634"/>
        <v>NA</v>
      </c>
      <c r="BD454" s="1" t="str">
        <f t="shared" si="635"/>
        <v>NA</v>
      </c>
      <c r="BE454" s="1" t="str">
        <f t="shared" si="636"/>
        <v>NO</v>
      </c>
      <c r="BF454" s="1" t="str">
        <f t="shared" si="637"/>
        <v>NO</v>
      </c>
      <c r="BG454" s="1" t="str">
        <f t="shared" si="638"/>
        <v>NO</v>
      </c>
      <c r="BH454" s="1" t="str">
        <f t="shared" si="721"/>
        <v>NO</v>
      </c>
      <c r="BJ454" s="12">
        <v>9</v>
      </c>
      <c r="BK454" s="1" t="str">
        <f t="shared" si="639"/>
        <v>P</v>
      </c>
      <c r="BL454" s="1" t="str">
        <f t="shared" si="640"/>
        <v>NA</v>
      </c>
      <c r="BM454" s="1" t="str">
        <f t="shared" si="641"/>
        <v>NA</v>
      </c>
      <c r="BN454" s="1" t="str">
        <f t="shared" si="642"/>
        <v>NO</v>
      </c>
      <c r="BO454" s="1" t="str">
        <f t="shared" si="643"/>
        <v>NO</v>
      </c>
      <c r="BP454" s="1" t="str">
        <f t="shared" si="644"/>
        <v>NO</v>
      </c>
      <c r="BQ454" s="1" t="str">
        <f t="shared" si="645"/>
        <v>NO</v>
      </c>
      <c r="BS454" s="1" t="str">
        <f t="shared" si="646"/>
        <v>TN</v>
      </c>
      <c r="BT454" s="1" t="str">
        <f t="shared" si="647"/>
        <v>TN</v>
      </c>
      <c r="BU454" s="1" t="str">
        <f t="shared" si="648"/>
        <v>TN</v>
      </c>
      <c r="BV454" s="1" t="str">
        <f t="shared" si="649"/>
        <v>NO</v>
      </c>
      <c r="BW454" s="1" t="str">
        <f t="shared" si="650"/>
        <v>NO</v>
      </c>
      <c r="BX454" s="1" t="str">
        <f t="shared" si="651"/>
        <v>NO</v>
      </c>
      <c r="BY454" s="244" t="str">
        <f t="shared" si="652"/>
        <v>YES</v>
      </c>
      <c r="BZ454" s="244" t="str">
        <f t="shared" si="653"/>
        <v>NO</v>
      </c>
      <c r="CA454" s="244" t="str">
        <f t="shared" si="654"/>
        <v>NO</v>
      </c>
      <c r="CB454" s="244" t="str">
        <f t="shared" si="655"/>
        <v>NO</v>
      </c>
      <c r="CC454" s="244" t="str">
        <f t="shared" si="656"/>
        <v>NO</v>
      </c>
      <c r="CD454" s="244" t="str">
        <f t="shared" ref="CD454:CD517" si="731">IF(AND(OR(BS454="FP",BS454="FN",BT454="FP",BT454="FN",BU454="FP",BU454="FN")),"YES","NO")</f>
        <v>NO</v>
      </c>
      <c r="CE454" s="1" t="str">
        <f t="shared" ref="CE454:CE517" si="732">IF(AND(BJ454&gt;60,OR(BS454="FP",BS454="FN",BT454="FP",BT454="FN",BU454="FP",BU454="FN")),"YES","NO")</f>
        <v>NO</v>
      </c>
      <c r="CF454" s="1" t="str">
        <f t="shared" ref="CF454:CF517" si="733">IF(AND(BJ454&lt;&gt;"inf",BJ454&gt;60,OR(BS454="FP",BS454="FN",BT454="FP",BT454="FN",BU454="FP",BU454="FN")),"YES","NO")</f>
        <v>NO</v>
      </c>
      <c r="CG454" s="1" t="str">
        <f t="shared" ref="CG454:CG517" si="734">IF(AND(BJ454="inf",OR(BS454="FP",BS454="FN",BT454="FP",BT454="FN",BU454="FP",BU454="FN")),"YES","NO")</f>
        <v>NO</v>
      </c>
      <c r="CH454" s="1" t="str">
        <f t="shared" ref="CH454:CH517" si="735">IF(AND(BJ454&lt;=60,OR(BS454="FP",BS454="FN",BT454="FP",BT454="FN",BU454="FP",BU454="FN")),"YES","NO")</f>
        <v>NO</v>
      </c>
      <c r="CI454" s="244" t="str">
        <f t="shared" si="657"/>
        <v>NO</v>
      </c>
      <c r="CJ454" s="244" t="str">
        <f t="shared" si="658"/>
        <v>NO</v>
      </c>
      <c r="CK454" s="244" t="str">
        <f t="shared" si="659"/>
        <v>NO</v>
      </c>
      <c r="CL454" s="244" t="str">
        <f t="shared" si="660"/>
        <v>NO</v>
      </c>
      <c r="CM454" s="244" t="str">
        <f t="shared" si="661"/>
        <v>NO</v>
      </c>
      <c r="CN454" s="244" t="str">
        <f t="shared" si="662"/>
        <v>NO</v>
      </c>
      <c r="CO454" s="244" t="str">
        <f t="shared" si="663"/>
        <v>NO</v>
      </c>
      <c r="CP454" s="244" t="str">
        <f t="shared" si="664"/>
        <v>NO</v>
      </c>
      <c r="CQ454" s="244" t="str">
        <f t="shared" si="665"/>
        <v>NO</v>
      </c>
      <c r="CR454" s="244" t="str">
        <f t="shared" si="666"/>
        <v>NO</v>
      </c>
    </row>
    <row r="455" spans="1:96">
      <c r="A455" s="64"/>
      <c r="B455" s="15"/>
      <c r="C455" s="15"/>
      <c r="D455" s="15"/>
      <c r="E455" s="15"/>
      <c r="F455" s="15"/>
      <c r="G455" s="15"/>
      <c r="H455" s="65"/>
      <c r="I455" s="52" t="s">
        <v>16</v>
      </c>
      <c r="J455" s="6">
        <v>0.30226710893744602</v>
      </c>
      <c r="K455" s="6">
        <v>0.661555632082929</v>
      </c>
      <c r="L455" s="6">
        <v>3.61772589796239E-2</v>
      </c>
      <c r="M455" s="6">
        <v>0.42028000595303799</v>
      </c>
      <c r="N455" s="6">
        <v>0.19292392574619799</v>
      </c>
      <c r="O455" s="6">
        <v>0.38679606830076202</v>
      </c>
      <c r="P455" s="6">
        <v>0.84613100381693196</v>
      </c>
      <c r="Q455" s="6">
        <v>1.32998868907396E-3</v>
      </c>
      <c r="R455" s="6">
        <v>0.15253900749399299</v>
      </c>
      <c r="S455" s="6">
        <v>0.38778304136212599</v>
      </c>
      <c r="T455" s="6">
        <v>0.39642158809987199</v>
      </c>
      <c r="U455" s="6">
        <v>0.21579537053799999</v>
      </c>
      <c r="V455" s="6">
        <v>0.88436540825241505</v>
      </c>
      <c r="W455" s="6">
        <v>6.6942630166264699E-2</v>
      </c>
      <c r="X455" s="6">
        <v>4.8691961581319498E-2</v>
      </c>
      <c r="Y455" s="6">
        <v>6.7428602976198296E-3</v>
      </c>
      <c r="Z455" s="6">
        <v>0.94868414560421699</v>
      </c>
      <c r="AA455" s="6">
        <v>4.4572994098163003E-2</v>
      </c>
      <c r="AB455" s="6">
        <v>0.73386810225349197</v>
      </c>
      <c r="AC455" s="6">
        <v>0.20485720986606901</v>
      </c>
      <c r="AD455" s="6">
        <v>6.1274687880438702E-2</v>
      </c>
      <c r="AE455" s="6">
        <v>0.99274391264595896</v>
      </c>
      <c r="AF455" s="6">
        <v>1.4672962657537E-3</v>
      </c>
      <c r="AG455" s="310">
        <v>5.7887910882867804E-3</v>
      </c>
      <c r="AH455" s="211">
        <v>1.4710000000000001</v>
      </c>
      <c r="AI455" s="211">
        <v>2.444</v>
      </c>
      <c r="AJ455" s="212">
        <v>5.7569999999999997</v>
      </c>
      <c r="AK455" s="210">
        <v>1.3260000000000001</v>
      </c>
      <c r="AL455" s="210">
        <v>2.4350000000000001</v>
      </c>
      <c r="AM455" s="210">
        <v>5.899</v>
      </c>
      <c r="AN455" s="203"/>
      <c r="AO455" s="203"/>
      <c r="AP455" s="203"/>
      <c r="AQ455" s="203"/>
      <c r="AR455" s="203">
        <f t="shared" si="722"/>
        <v>0.69692727427599999</v>
      </c>
      <c r="AS455" s="203">
        <f t="shared" si="723"/>
        <v>0.8518</v>
      </c>
      <c r="AT455" s="203">
        <f t="shared" si="724"/>
        <v>1.041088886996</v>
      </c>
      <c r="AU455" s="203">
        <f t="shared" si="725"/>
        <v>1.8303545495219997</v>
      </c>
      <c r="AV455" s="203">
        <f t="shared" si="726"/>
        <v>2.2370999999999999</v>
      </c>
      <c r="AW455" s="203">
        <f t="shared" si="727"/>
        <v>2.7342333283619995</v>
      </c>
      <c r="AX455" s="203">
        <f t="shared" si="728"/>
        <v>4.4007545552340002</v>
      </c>
      <c r="AY455" s="203">
        <f t="shared" si="729"/>
        <v>5.3787000000000003</v>
      </c>
      <c r="AZ455" s="203">
        <f t="shared" si="730"/>
        <v>6.5739666547139999</v>
      </c>
      <c r="BB455" s="1" t="str">
        <f t="shared" ref="BB455:BB518" si="736">IF(AH455&lt;AR455,"A",IF(AND(AR455&lt;=AH455,AH455&lt;=AS455),"NP",IF(AND(AS455&lt;AH455,AH455&lt;=AT455),"NA","P")))</f>
        <v>P</v>
      </c>
      <c r="BC455" s="1" t="str">
        <f t="shared" ref="BC455:BC518" si="737">IF(AI455&lt;AU455,"A",IF(AND(AU455&lt;=AI455,AI455&lt;=AV455),"NP",IF(AND(AV455&lt;AI455,AI455&lt;=AW455),"NA","P")))</f>
        <v>NA</v>
      </c>
      <c r="BD455" s="1" t="str">
        <f t="shared" ref="BD455:BD518" si="738">IF(AJ455&lt;AX455,"A",IF(AND(AX455&lt;=AJ455,AJ455&lt;=AY455),"NP",IF(AND(AY455&lt;AJ455,AJ455&lt;=AZ455),"NA","P")))</f>
        <v>NA</v>
      </c>
      <c r="BE455" s="1" t="str">
        <f t="shared" ref="BE455:BE518" si="739">IF(AND(BB455="A",BC455="A",BD455="A"),"YES","NO")</f>
        <v>NO</v>
      </c>
      <c r="BF455" s="1" t="str">
        <f t="shared" ref="BF455:BF518" si="740">IF(OR(AND(BB455="A",BC455="A"),AND(BB455="A",BD455="A"),AND(BC455="A",BD455="A")),"YES","NO")</f>
        <v>NO</v>
      </c>
      <c r="BG455" s="1" t="str">
        <f t="shared" ref="BG455:BG518" si="741">IF(OR(BB455="A",BC455="A",BD455="A"),"YES","NO")</f>
        <v>NO</v>
      </c>
      <c r="BH455" s="1" t="str">
        <f t="shared" si="721"/>
        <v>NO</v>
      </c>
      <c r="BJ455" s="12">
        <v>11</v>
      </c>
      <c r="BK455" s="1" t="str">
        <f t="shared" ref="BK455:BK518" si="742">IF(AK455&lt;AR455,"A",IF(AND(AR455&lt;=AK455,AK455&lt;=AS455),"NP",IF(AND(AS455&lt;AK455,AK455&lt;=AT455),"NA","P")))</f>
        <v>P</v>
      </c>
      <c r="BL455" s="1" t="str">
        <f t="shared" ref="BL455:BL518" si="743">IF(AL455&lt;AU455,"A",IF(AND(AU455&lt;=AL455,AL455&lt;=AV455),"NP",IF(AND(AV455&lt;AL455,AL455&lt;=AW455),"NA","P")))</f>
        <v>NA</v>
      </c>
      <c r="BM455" s="1" t="str">
        <f t="shared" ref="BM455:BM518" si="744">IF(AM455&lt;AX455,"A",IF(AND(AX455&lt;=AM455,AM455&lt;=AY455),"NP",IF(AND(AY455&lt;AM455,AM455&lt;=AZ455),"NA","P")))</f>
        <v>NA</v>
      </c>
      <c r="BN455" s="1" t="str">
        <f t="shared" ref="BN455:BN518" si="745">IF(AND(BK455="A",BL455="A",BM455="A"),"YES","NO")</f>
        <v>NO</v>
      </c>
      <c r="BO455" s="1" t="str">
        <f t="shared" ref="BO455:BO518" si="746">IF(OR(AND(BK455="A",BL455="A"),AND(BK455="A",BM455="A"),AND(BL455="A",BM455="A")),"YES","NO")</f>
        <v>NO</v>
      </c>
      <c r="BP455" s="1" t="str">
        <f t="shared" ref="BP455:BP518" si="747">IF(OR(BK455="A",BL455="A",BM455="A"),"YES","NO")</f>
        <v>NO</v>
      </c>
      <c r="BQ455" s="1" t="str">
        <f t="shared" ref="BQ455:BQ518" si="748">IF(OR(BK455="P",BL455="P",BM455="P"),"NO","YES")</f>
        <v>NO</v>
      </c>
      <c r="BS455" s="1" t="str">
        <f t="shared" ref="BS455:BS518" si="749">IF(OR(AND(BB455="A",BK455="A"),AND(BB455="A",BK455="NP"),AND(BB455="NP",BK455="A"),AND(BB455="NP",BK455="NP")),"TP",IF(OR(AND(BB455="A",BK455="NA"),AND(BB455="A",BK455="P"),AND(BB455="NP",BK455="NA"),AND(BB455="NP",BK455="P")),"FP",IF(OR(AND(BB455="NA",BK455="A"),AND(BB455="NA",BK455="NP"),AND(BB455="P",BK455="A"),AND(BB455="P",BK455="NP")),"FN","TN")))</f>
        <v>TN</v>
      </c>
      <c r="BT455" s="1" t="str">
        <f t="shared" ref="BT455:BT518" si="750">IF(OR(AND(BC455="A",BL455="A"),AND(BC455="A",BL455="NP"),AND(BC455="NP",BL455="A"),AND(BC455="NP",BL455="NP")),"TP",IF(OR(AND(BC455="A",BL455="NA"),AND(BC455="A",BL455="P"),AND(BC455="NP",BL455="NA"),AND(BC455="NP",BL455="P")),"FP",IF(OR(AND(BC455="NA",BL455="A"),AND(BC455="NA",BL455="NP"),AND(BC455="P",BL455="A"),AND(BC455="P",BL455="NP")),"FN","TN")))</f>
        <v>TN</v>
      </c>
      <c r="BU455" s="1" t="str">
        <f t="shared" ref="BU455:BU518" si="751">IF(OR(AND(BD455="A",BM455="A"),AND(BD455="A",BM455="NP"),AND(BD455="NP",BM455="A"),AND(BD455="NP",BM455="NP")),"TP",IF(OR(AND(BD455="A",BM455="NA"),AND(BD455="A",BM455="P"),AND(BD455="NP",BM455="NA"),AND(BD455="NP",BM455="P")),"FP",IF(OR(AND(BD455="NA",BM455="A"),AND(BD455="NA",BM455="NP"),AND(BD455="P",BM455="A"),AND(BD455="P",BM455="NP")),"FN","TN")))</f>
        <v>TN</v>
      </c>
      <c r="BV455" s="1" t="str">
        <f t="shared" ref="BV455:BV518" si="752">IF(AND(BS455="TP",BT455="TP",BU455="TP"),"YES","NO")</f>
        <v>NO</v>
      </c>
      <c r="BW455" s="1" t="str">
        <f t="shared" ref="BW455:BW518" si="753">IF(OR(AND(BS455="TP",BT455="TP"),AND(BS455="TP",BU455="TP"),AND(BT455="TP",BU455="TP")),"YES","NO")</f>
        <v>NO</v>
      </c>
      <c r="BX455" s="1" t="str">
        <f t="shared" ref="BX455:BX518" si="754">IF(OR(BS455="TP",BT455="TP",BU455="TP"),"YES","NO")</f>
        <v>NO</v>
      </c>
      <c r="BY455" s="244" t="str">
        <f t="shared" ref="BY455:BY518" si="755">IF(AND(OR(BS455="TP",BS455="TN",BT455="TP",BT455="TN",BU455="TP",BU455="TN")),"YES","NO")</f>
        <v>YES</v>
      </c>
      <c r="BZ455" s="244" t="str">
        <f t="shared" ref="BZ455:BZ518" si="756">IF(AND(BJ455&gt;60,BY455="NO"),"YES","NO")</f>
        <v>NO</v>
      </c>
      <c r="CA455" s="244" t="str">
        <f t="shared" ref="CA455:CA518" si="757">IF(AND(BJ455&lt;&gt;"inf",BJ455&gt;60,BY455="NO"),"YES","NO")</f>
        <v>NO</v>
      </c>
      <c r="CB455" s="244" t="str">
        <f t="shared" ref="CB455:CB518" si="758">IF(AND(BJ455="inf",BY455="NO"),"YES","NO")</f>
        <v>NO</v>
      </c>
      <c r="CC455" s="244" t="str">
        <f t="shared" ref="CC455:CC518" si="759">IF(AND(BJ455&lt;=60,BY455="NO"),"YES","NO")</f>
        <v>NO</v>
      </c>
      <c r="CD455" s="244" t="str">
        <f t="shared" si="731"/>
        <v>NO</v>
      </c>
      <c r="CE455" s="1" t="str">
        <f t="shared" si="732"/>
        <v>NO</v>
      </c>
      <c r="CF455" s="1" t="str">
        <f t="shared" si="733"/>
        <v>NO</v>
      </c>
      <c r="CG455" s="1" t="str">
        <f t="shared" si="734"/>
        <v>NO</v>
      </c>
      <c r="CH455" s="1" t="str">
        <f t="shared" si="735"/>
        <v>NO</v>
      </c>
      <c r="CI455" s="244" t="str">
        <f t="shared" ref="CI455:CI518" si="760">IF(AND(OR(BS455="FN",BT455="FN",BU455="FN")),"YES","NO")</f>
        <v>NO</v>
      </c>
      <c r="CJ455" s="244" t="str">
        <f t="shared" ref="CJ455:CJ518" si="761">IF(AND(BJ455&gt;60,OR(BS455="FN",BT455="FN",BU455="FN")),"YES","NO")</f>
        <v>NO</v>
      </c>
      <c r="CK455" s="244" t="str">
        <f t="shared" ref="CK455:CK518" si="762">IF(AND(BJ455&lt;&gt;"inf",BJ455&gt;60,OR(BS455="FN",BT455="FN",BU455="FN")),"YES","NO")</f>
        <v>NO</v>
      </c>
      <c r="CL455" s="244" t="str">
        <f t="shared" ref="CL455:CL518" si="763">IF(AND(BJ455="inf",OR(BS455="FN",BT455="FN",BU455="FN")),"YES","NO")</f>
        <v>NO</v>
      </c>
      <c r="CM455" s="244" t="str">
        <f t="shared" ref="CM455:CM518" si="764">IF(AND(BJ455&lt;=60,OR(BS455="FN",BT455="FN",BU455="FN")),"YES","NO")</f>
        <v>NO</v>
      </c>
      <c r="CN455" s="244" t="str">
        <f t="shared" ref="CN455:CN518" si="765">IF(AND(OR(BS455="FP",BT455="FP",BU455="FP")),"YES","NO")</f>
        <v>NO</v>
      </c>
      <c r="CO455" s="244" t="str">
        <f t="shared" ref="CO455:CO518" si="766">IF(AND(BJ455&gt;60,OR(BS455="FP",BT455="FP",BU455="FP")),"YES","NO")</f>
        <v>NO</v>
      </c>
      <c r="CP455" s="244" t="str">
        <f t="shared" ref="CP455:CP518" si="767">IF(AND(BJ455&lt;&gt;"inf",BJ455&gt;60,OR(BS455="FP",BT455="FP",BU455="FP")),"YES","NO")</f>
        <v>NO</v>
      </c>
      <c r="CQ455" s="244" t="str">
        <f t="shared" ref="CQ455:CQ518" si="768">IF(AND(BJ455="inf",OR(BS455="FP",BT455="FP",BU455="FP")),"YES","NO")</f>
        <v>NO</v>
      </c>
      <c r="CR455" s="244" t="str">
        <f t="shared" ref="CR455:CR518" si="769">IF(AND(BJ455&lt;=60,OR(BS455="FP",BT455="FP",BU455="FP")),"YES","NO")</f>
        <v>NO</v>
      </c>
    </row>
    <row r="456" spans="1:96">
      <c r="A456" s="64"/>
      <c r="B456" s="15"/>
      <c r="C456" s="15"/>
      <c r="D456" s="15"/>
      <c r="E456" s="15"/>
      <c r="F456" s="15"/>
      <c r="G456" s="15"/>
      <c r="H456" s="65"/>
      <c r="I456" s="52" t="s">
        <v>17</v>
      </c>
      <c r="J456" s="6">
        <v>0.66084143800742901</v>
      </c>
      <c r="K456" s="6">
        <v>0.31533772288317802</v>
      </c>
      <c r="L456" s="6">
        <v>2.3820839109392401E-2</v>
      </c>
      <c r="M456" s="6">
        <v>0.685098965440748</v>
      </c>
      <c r="N456" s="6">
        <v>0.27958440708740401</v>
      </c>
      <c r="O456" s="6">
        <v>3.53166274718466E-2</v>
      </c>
      <c r="P456" s="6">
        <v>0.90384820154484502</v>
      </c>
      <c r="Q456" s="6">
        <v>7.8259798695943003E-2</v>
      </c>
      <c r="R456" s="6">
        <v>1.7891999759211599E-2</v>
      </c>
      <c r="S456" s="6">
        <v>8.8808265143023396E-2</v>
      </c>
      <c r="T456" s="6">
        <v>0.903685438422693</v>
      </c>
      <c r="U456" s="6">
        <v>7.50629643428357E-3</v>
      </c>
      <c r="V456" s="6">
        <v>0.18119951151102801</v>
      </c>
      <c r="W456" s="6">
        <v>8.9505718033906195E-2</v>
      </c>
      <c r="X456" s="6">
        <v>0.72929477045506497</v>
      </c>
      <c r="Y456" s="6">
        <v>0.96771703642199403</v>
      </c>
      <c r="Z456" s="6">
        <v>1.65924877980294E-3</v>
      </c>
      <c r="AA456" s="6">
        <v>3.0623714798202101E-2</v>
      </c>
      <c r="AB456" s="6">
        <v>0.84603048964286998</v>
      </c>
      <c r="AC456" s="6">
        <v>2.38564375467131E-2</v>
      </c>
      <c r="AD456" s="6">
        <v>0.13011307281041601</v>
      </c>
      <c r="AE456" s="6">
        <v>0.28842423714582699</v>
      </c>
      <c r="AF456" s="6">
        <v>0.56110267070561604</v>
      </c>
      <c r="AG456" s="310">
        <v>0.150473092148556</v>
      </c>
      <c r="AH456" s="211">
        <v>0.79500000000000004</v>
      </c>
      <c r="AI456" s="211">
        <v>3.2829999999999999</v>
      </c>
      <c r="AJ456" s="212">
        <v>5.5970000000000004</v>
      </c>
      <c r="AK456" s="210">
        <v>0.78700000000000003</v>
      </c>
      <c r="AL456" s="210">
        <v>3.177</v>
      </c>
      <c r="AM456" s="210">
        <v>5.6390000000000002</v>
      </c>
      <c r="AN456" s="203"/>
      <c r="AO456" s="203"/>
      <c r="AP456" s="203"/>
      <c r="AQ456" s="203"/>
      <c r="AR456" s="203">
        <f t="shared" si="722"/>
        <v>0.69692727427599999</v>
      </c>
      <c r="AS456" s="203">
        <f t="shared" si="723"/>
        <v>0.8518</v>
      </c>
      <c r="AT456" s="203">
        <f t="shared" si="724"/>
        <v>1.041088886996</v>
      </c>
      <c r="AU456" s="203">
        <f t="shared" si="725"/>
        <v>1.8303545495219997</v>
      </c>
      <c r="AV456" s="203">
        <f t="shared" si="726"/>
        <v>2.2370999999999999</v>
      </c>
      <c r="AW456" s="203">
        <f t="shared" si="727"/>
        <v>2.7342333283619995</v>
      </c>
      <c r="AX456" s="203">
        <f t="shared" si="728"/>
        <v>4.4007545552340002</v>
      </c>
      <c r="AY456" s="203">
        <f t="shared" si="729"/>
        <v>5.3787000000000003</v>
      </c>
      <c r="AZ456" s="203">
        <f t="shared" si="730"/>
        <v>6.5739666547139999</v>
      </c>
      <c r="BB456" s="1" t="str">
        <f t="shared" si="736"/>
        <v>NP</v>
      </c>
      <c r="BC456" s="1" t="str">
        <f t="shared" si="737"/>
        <v>P</v>
      </c>
      <c r="BD456" s="1" t="str">
        <f t="shared" si="738"/>
        <v>NA</v>
      </c>
      <c r="BE456" s="1" t="str">
        <f t="shared" si="739"/>
        <v>NO</v>
      </c>
      <c r="BF456" s="1" t="str">
        <f t="shared" si="740"/>
        <v>NO</v>
      </c>
      <c r="BG456" s="1" t="str">
        <f t="shared" si="741"/>
        <v>NO</v>
      </c>
      <c r="BH456" s="1" t="str">
        <f t="shared" si="721"/>
        <v>NO</v>
      </c>
      <c r="BJ456" s="12">
        <v>16</v>
      </c>
      <c r="BK456" s="1" t="str">
        <f t="shared" si="742"/>
        <v>NP</v>
      </c>
      <c r="BL456" s="1" t="str">
        <f t="shared" si="743"/>
        <v>P</v>
      </c>
      <c r="BM456" s="1" t="str">
        <f t="shared" si="744"/>
        <v>NA</v>
      </c>
      <c r="BN456" s="1" t="str">
        <f t="shared" si="745"/>
        <v>NO</v>
      </c>
      <c r="BO456" s="1" t="str">
        <f t="shared" si="746"/>
        <v>NO</v>
      </c>
      <c r="BP456" s="1" t="str">
        <f t="shared" si="747"/>
        <v>NO</v>
      </c>
      <c r="BQ456" s="1" t="str">
        <f t="shared" si="748"/>
        <v>NO</v>
      </c>
      <c r="BS456" s="1" t="str">
        <f t="shared" si="749"/>
        <v>TP</v>
      </c>
      <c r="BT456" s="1" t="str">
        <f t="shared" si="750"/>
        <v>TN</v>
      </c>
      <c r="BU456" s="1" t="str">
        <f t="shared" si="751"/>
        <v>TN</v>
      </c>
      <c r="BV456" s="1" t="str">
        <f t="shared" si="752"/>
        <v>NO</v>
      </c>
      <c r="BW456" s="1" t="str">
        <f t="shared" si="753"/>
        <v>NO</v>
      </c>
      <c r="BX456" s="1" t="str">
        <f t="shared" si="754"/>
        <v>YES</v>
      </c>
      <c r="BY456" s="244" t="str">
        <f t="shared" si="755"/>
        <v>YES</v>
      </c>
      <c r="BZ456" s="244" t="str">
        <f t="shared" si="756"/>
        <v>NO</v>
      </c>
      <c r="CA456" s="244" t="str">
        <f t="shared" si="757"/>
        <v>NO</v>
      </c>
      <c r="CB456" s="244" t="str">
        <f t="shared" si="758"/>
        <v>NO</v>
      </c>
      <c r="CC456" s="244" t="str">
        <f t="shared" si="759"/>
        <v>NO</v>
      </c>
      <c r="CD456" s="244" t="str">
        <f t="shared" si="731"/>
        <v>NO</v>
      </c>
      <c r="CE456" s="1" t="str">
        <f t="shared" si="732"/>
        <v>NO</v>
      </c>
      <c r="CF456" s="1" t="str">
        <f t="shared" si="733"/>
        <v>NO</v>
      </c>
      <c r="CG456" s="1" t="str">
        <f t="shared" si="734"/>
        <v>NO</v>
      </c>
      <c r="CH456" s="1" t="str">
        <f t="shared" si="735"/>
        <v>NO</v>
      </c>
      <c r="CI456" s="244" t="str">
        <f t="shared" si="760"/>
        <v>NO</v>
      </c>
      <c r="CJ456" s="244" t="str">
        <f t="shared" si="761"/>
        <v>NO</v>
      </c>
      <c r="CK456" s="244" t="str">
        <f t="shared" si="762"/>
        <v>NO</v>
      </c>
      <c r="CL456" s="244" t="str">
        <f t="shared" si="763"/>
        <v>NO</v>
      </c>
      <c r="CM456" s="244" t="str">
        <f t="shared" si="764"/>
        <v>NO</v>
      </c>
      <c r="CN456" s="244" t="str">
        <f t="shared" si="765"/>
        <v>NO</v>
      </c>
      <c r="CO456" s="244" t="str">
        <f t="shared" si="766"/>
        <v>NO</v>
      </c>
      <c r="CP456" s="244" t="str">
        <f t="shared" si="767"/>
        <v>NO</v>
      </c>
      <c r="CQ456" s="244" t="str">
        <f t="shared" si="768"/>
        <v>NO</v>
      </c>
      <c r="CR456" s="244" t="str">
        <f t="shared" si="769"/>
        <v>NO</v>
      </c>
    </row>
    <row r="457" spans="1:96">
      <c r="A457" s="64"/>
      <c r="B457" s="15"/>
      <c r="C457" s="15"/>
      <c r="D457" s="15"/>
      <c r="E457" s="15"/>
      <c r="F457" s="15"/>
      <c r="G457" s="15"/>
      <c r="H457" s="65"/>
      <c r="I457" s="52" t="s">
        <v>18</v>
      </c>
      <c r="J457" s="6">
        <v>0.69443059226145398</v>
      </c>
      <c r="K457" s="6">
        <v>0.21367828090851201</v>
      </c>
      <c r="L457" s="6">
        <v>9.1891126830033795E-2</v>
      </c>
      <c r="M457" s="6">
        <v>0.46510708081032398</v>
      </c>
      <c r="N457" s="6">
        <v>0.184522628407988</v>
      </c>
      <c r="O457" s="6">
        <v>0.35037029078168702</v>
      </c>
      <c r="P457" s="6">
        <v>7.9875411023048903E-2</v>
      </c>
      <c r="Q457" s="6">
        <v>0.178678656583069</v>
      </c>
      <c r="R457" s="6">
        <v>0.74144593239388101</v>
      </c>
      <c r="S457" s="6">
        <v>0.38970849012329201</v>
      </c>
      <c r="T457" s="6">
        <v>0.12885302338240201</v>
      </c>
      <c r="U457" s="6">
        <v>0.48143848649430498</v>
      </c>
      <c r="V457" s="6">
        <v>0.40128795116674199</v>
      </c>
      <c r="W457" s="6">
        <v>0.57920473794988503</v>
      </c>
      <c r="X457" s="6">
        <v>1.95073108833719E-2</v>
      </c>
      <c r="Y457" s="6">
        <v>0.20708533863199899</v>
      </c>
      <c r="Z457" s="6">
        <v>0.65382882423205402</v>
      </c>
      <c r="AA457" s="6">
        <v>0.139085837135945</v>
      </c>
      <c r="AB457" s="6">
        <v>0.83243829240268197</v>
      </c>
      <c r="AC457" s="6">
        <v>7.4348260814667902E-2</v>
      </c>
      <c r="AD457" s="6">
        <v>9.3213446782649201E-2</v>
      </c>
      <c r="AE457" s="6">
        <v>0.531844036342636</v>
      </c>
      <c r="AF457" s="6">
        <v>0.42002523915573298</v>
      </c>
      <c r="AG457" s="310">
        <v>4.8130724501630501E-2</v>
      </c>
      <c r="AH457" s="211">
        <v>2.1419999999999999</v>
      </c>
      <c r="AI457" s="211">
        <v>2.6309999999999998</v>
      </c>
      <c r="AJ457" s="212">
        <v>5.5380000000000003</v>
      </c>
      <c r="AK457" s="210">
        <v>2.1760000000000002</v>
      </c>
      <c r="AL457" s="210">
        <v>2.5329999999999999</v>
      </c>
      <c r="AM457" s="210">
        <v>5.52</v>
      </c>
      <c r="AN457" s="203"/>
      <c r="AO457" s="203"/>
      <c r="AP457" s="203"/>
      <c r="AQ457" s="203"/>
      <c r="AR457" s="203">
        <f t="shared" si="722"/>
        <v>0.69692727427599999</v>
      </c>
      <c r="AS457" s="203">
        <f t="shared" si="723"/>
        <v>0.8518</v>
      </c>
      <c r="AT457" s="203">
        <f t="shared" si="724"/>
        <v>1.041088886996</v>
      </c>
      <c r="AU457" s="203">
        <f t="shared" si="725"/>
        <v>1.8303545495219997</v>
      </c>
      <c r="AV457" s="203">
        <f t="shared" si="726"/>
        <v>2.2370999999999999</v>
      </c>
      <c r="AW457" s="203">
        <f t="shared" si="727"/>
        <v>2.7342333283619995</v>
      </c>
      <c r="AX457" s="203">
        <f t="shared" si="728"/>
        <v>4.4007545552340002</v>
      </c>
      <c r="AY457" s="203">
        <f t="shared" si="729"/>
        <v>5.3787000000000003</v>
      </c>
      <c r="AZ457" s="203">
        <f t="shared" si="730"/>
        <v>6.5739666547139999</v>
      </c>
      <c r="BB457" s="1" t="str">
        <f t="shared" si="736"/>
        <v>P</v>
      </c>
      <c r="BC457" s="1" t="str">
        <f t="shared" si="737"/>
        <v>NA</v>
      </c>
      <c r="BD457" s="1" t="str">
        <f t="shared" si="738"/>
        <v>NA</v>
      </c>
      <c r="BE457" s="1" t="str">
        <f t="shared" si="739"/>
        <v>NO</v>
      </c>
      <c r="BF457" s="1" t="str">
        <f t="shared" si="740"/>
        <v>NO</v>
      </c>
      <c r="BG457" s="1" t="str">
        <f t="shared" si="741"/>
        <v>NO</v>
      </c>
      <c r="BH457" s="1" t="str">
        <f t="shared" si="721"/>
        <v>NO</v>
      </c>
      <c r="BJ457" s="12">
        <v>17</v>
      </c>
      <c r="BK457" s="1" t="str">
        <f t="shared" si="742"/>
        <v>P</v>
      </c>
      <c r="BL457" s="1" t="str">
        <f t="shared" si="743"/>
        <v>NA</v>
      </c>
      <c r="BM457" s="1" t="str">
        <f t="shared" si="744"/>
        <v>NA</v>
      </c>
      <c r="BN457" s="1" t="str">
        <f t="shared" si="745"/>
        <v>NO</v>
      </c>
      <c r="BO457" s="1" t="str">
        <f t="shared" si="746"/>
        <v>NO</v>
      </c>
      <c r="BP457" s="1" t="str">
        <f t="shared" si="747"/>
        <v>NO</v>
      </c>
      <c r="BQ457" s="1" t="str">
        <f t="shared" si="748"/>
        <v>NO</v>
      </c>
      <c r="BS457" s="1" t="str">
        <f t="shared" si="749"/>
        <v>TN</v>
      </c>
      <c r="BT457" s="1" t="str">
        <f t="shared" si="750"/>
        <v>TN</v>
      </c>
      <c r="BU457" s="1" t="str">
        <f t="shared" si="751"/>
        <v>TN</v>
      </c>
      <c r="BV457" s="1" t="str">
        <f t="shared" si="752"/>
        <v>NO</v>
      </c>
      <c r="BW457" s="1" t="str">
        <f t="shared" si="753"/>
        <v>NO</v>
      </c>
      <c r="BX457" s="1" t="str">
        <f t="shared" si="754"/>
        <v>NO</v>
      </c>
      <c r="BY457" s="244" t="str">
        <f t="shared" si="755"/>
        <v>YES</v>
      </c>
      <c r="BZ457" s="244" t="str">
        <f t="shared" si="756"/>
        <v>NO</v>
      </c>
      <c r="CA457" s="244" t="str">
        <f t="shared" si="757"/>
        <v>NO</v>
      </c>
      <c r="CB457" s="244" t="str">
        <f t="shared" si="758"/>
        <v>NO</v>
      </c>
      <c r="CC457" s="244" t="str">
        <f t="shared" si="759"/>
        <v>NO</v>
      </c>
      <c r="CD457" s="244" t="str">
        <f t="shared" si="731"/>
        <v>NO</v>
      </c>
      <c r="CE457" s="1" t="str">
        <f t="shared" si="732"/>
        <v>NO</v>
      </c>
      <c r="CF457" s="1" t="str">
        <f t="shared" si="733"/>
        <v>NO</v>
      </c>
      <c r="CG457" s="1" t="str">
        <f t="shared" si="734"/>
        <v>NO</v>
      </c>
      <c r="CH457" s="1" t="str">
        <f t="shared" si="735"/>
        <v>NO</v>
      </c>
      <c r="CI457" s="244" t="str">
        <f t="shared" si="760"/>
        <v>NO</v>
      </c>
      <c r="CJ457" s="244" t="str">
        <f t="shared" si="761"/>
        <v>NO</v>
      </c>
      <c r="CK457" s="244" t="str">
        <f t="shared" si="762"/>
        <v>NO</v>
      </c>
      <c r="CL457" s="244" t="str">
        <f t="shared" si="763"/>
        <v>NO</v>
      </c>
      <c r="CM457" s="244" t="str">
        <f t="shared" si="764"/>
        <v>NO</v>
      </c>
      <c r="CN457" s="244" t="str">
        <f t="shared" si="765"/>
        <v>NO</v>
      </c>
      <c r="CO457" s="244" t="str">
        <f t="shared" si="766"/>
        <v>NO</v>
      </c>
      <c r="CP457" s="244" t="str">
        <f t="shared" si="767"/>
        <v>NO</v>
      </c>
      <c r="CQ457" s="244" t="str">
        <f t="shared" si="768"/>
        <v>NO</v>
      </c>
      <c r="CR457" s="244" t="str">
        <f t="shared" si="769"/>
        <v>NO</v>
      </c>
    </row>
    <row r="458" spans="1:96">
      <c r="A458" s="64"/>
      <c r="B458" s="15"/>
      <c r="C458" s="15"/>
      <c r="D458" s="15"/>
      <c r="E458" s="15"/>
      <c r="F458" s="15"/>
      <c r="G458" s="15"/>
      <c r="H458" s="65"/>
      <c r="I458" s="52" t="s">
        <v>19</v>
      </c>
      <c r="J458" s="6">
        <v>0.69443059226145398</v>
      </c>
      <c r="K458" s="6">
        <v>0.21367828090851201</v>
      </c>
      <c r="L458" s="6">
        <v>9.1891126830033795E-2</v>
      </c>
      <c r="M458" s="6">
        <v>0.52925728242172099</v>
      </c>
      <c r="N458" s="6">
        <v>5.6978044317443202E-2</v>
      </c>
      <c r="O458" s="6">
        <v>0.41376467326083499</v>
      </c>
      <c r="P458" s="6">
        <v>0.64320975408200798</v>
      </c>
      <c r="Q458" s="6">
        <v>0.31886676569012101</v>
      </c>
      <c r="R458" s="6">
        <v>3.79234802278701E-2</v>
      </c>
      <c r="S458" s="6">
        <v>0.97715307336491097</v>
      </c>
      <c r="T458" s="6">
        <v>1.9237857263681899E-3</v>
      </c>
      <c r="U458" s="6">
        <v>2.09231409087208E-2</v>
      </c>
      <c r="V458" s="6">
        <v>0.104630650419463</v>
      </c>
      <c r="W458" s="6">
        <v>0.67002053459785404</v>
      </c>
      <c r="X458" s="6">
        <v>0.225348814982681</v>
      </c>
      <c r="Y458" s="6">
        <v>0.585818640444146</v>
      </c>
      <c r="Z458" s="6">
        <v>0.39542118369295798</v>
      </c>
      <c r="AA458" s="6">
        <v>1.8760175862894399E-2</v>
      </c>
      <c r="AB458" s="6">
        <v>0.86561395513382</v>
      </c>
      <c r="AC458" s="6">
        <v>4.8142743193626901E-2</v>
      </c>
      <c r="AD458" s="6">
        <v>8.6243301672552203E-2</v>
      </c>
      <c r="AE458" s="6">
        <v>0.92146067817888899</v>
      </c>
      <c r="AF458" s="6">
        <v>5.6249743812980001E-2</v>
      </c>
      <c r="AG458" s="310">
        <v>2.22895780081304E-2</v>
      </c>
      <c r="AH458" s="211">
        <v>0.93</v>
      </c>
      <c r="AI458" s="211">
        <v>2.63</v>
      </c>
      <c r="AJ458" s="212">
        <v>5.6390000000000002</v>
      </c>
      <c r="AK458" s="210">
        <v>1</v>
      </c>
      <c r="AL458" s="210">
        <v>2.714</v>
      </c>
      <c r="AM458" s="210">
        <v>5.5190000000000001</v>
      </c>
      <c r="AN458" s="203"/>
      <c r="AO458" s="203"/>
      <c r="AP458" s="203"/>
      <c r="AQ458" s="203"/>
      <c r="AR458" s="203">
        <f t="shared" si="722"/>
        <v>0.69692727427599999</v>
      </c>
      <c r="AS458" s="203">
        <f t="shared" si="723"/>
        <v>0.8518</v>
      </c>
      <c r="AT458" s="203">
        <f t="shared" si="724"/>
        <v>1.041088886996</v>
      </c>
      <c r="AU458" s="203">
        <f t="shared" si="725"/>
        <v>1.8303545495219997</v>
      </c>
      <c r="AV458" s="203">
        <f t="shared" si="726"/>
        <v>2.2370999999999999</v>
      </c>
      <c r="AW458" s="203">
        <f t="shared" si="727"/>
        <v>2.7342333283619995</v>
      </c>
      <c r="AX458" s="203">
        <f t="shared" si="728"/>
        <v>4.4007545552340002</v>
      </c>
      <c r="AY458" s="203">
        <f t="shared" si="729"/>
        <v>5.3787000000000003</v>
      </c>
      <c r="AZ458" s="203">
        <f t="shared" si="730"/>
        <v>6.5739666547139999</v>
      </c>
      <c r="BB458" s="1" t="str">
        <f t="shared" si="736"/>
        <v>NA</v>
      </c>
      <c r="BC458" s="1" t="str">
        <f t="shared" si="737"/>
        <v>NA</v>
      </c>
      <c r="BD458" s="1" t="str">
        <f t="shared" si="738"/>
        <v>NA</v>
      </c>
      <c r="BE458" s="1" t="str">
        <f t="shared" si="739"/>
        <v>NO</v>
      </c>
      <c r="BF458" s="1" t="str">
        <f t="shared" si="740"/>
        <v>NO</v>
      </c>
      <c r="BG458" s="1" t="str">
        <f t="shared" si="741"/>
        <v>NO</v>
      </c>
      <c r="BH458" s="1" t="str">
        <f t="shared" si="721"/>
        <v>YES</v>
      </c>
      <c r="BJ458" s="12">
        <v>18</v>
      </c>
      <c r="BK458" s="1" t="str">
        <f t="shared" si="742"/>
        <v>NA</v>
      </c>
      <c r="BL458" s="1" t="str">
        <f t="shared" si="743"/>
        <v>NA</v>
      </c>
      <c r="BM458" s="1" t="str">
        <f t="shared" si="744"/>
        <v>NA</v>
      </c>
      <c r="BN458" s="1" t="str">
        <f t="shared" si="745"/>
        <v>NO</v>
      </c>
      <c r="BO458" s="1" t="str">
        <f t="shared" si="746"/>
        <v>NO</v>
      </c>
      <c r="BP458" s="1" t="str">
        <f t="shared" si="747"/>
        <v>NO</v>
      </c>
      <c r="BQ458" s="1" t="str">
        <f t="shared" si="748"/>
        <v>YES</v>
      </c>
      <c r="BS458" s="1" t="str">
        <f t="shared" si="749"/>
        <v>TN</v>
      </c>
      <c r="BT458" s="1" t="str">
        <f t="shared" si="750"/>
        <v>TN</v>
      </c>
      <c r="BU458" s="1" t="str">
        <f t="shared" si="751"/>
        <v>TN</v>
      </c>
      <c r="BV458" s="1" t="str">
        <f t="shared" si="752"/>
        <v>NO</v>
      </c>
      <c r="BW458" s="1" t="str">
        <f t="shared" si="753"/>
        <v>NO</v>
      </c>
      <c r="BX458" s="1" t="str">
        <f t="shared" si="754"/>
        <v>NO</v>
      </c>
      <c r="BY458" s="244" t="str">
        <f t="shared" si="755"/>
        <v>YES</v>
      </c>
      <c r="BZ458" s="244" t="str">
        <f t="shared" si="756"/>
        <v>NO</v>
      </c>
      <c r="CA458" s="244" t="str">
        <f t="shared" si="757"/>
        <v>NO</v>
      </c>
      <c r="CB458" s="244" t="str">
        <f t="shared" si="758"/>
        <v>NO</v>
      </c>
      <c r="CC458" s="244" t="str">
        <f t="shared" si="759"/>
        <v>NO</v>
      </c>
      <c r="CD458" s="244" t="str">
        <f t="shared" si="731"/>
        <v>NO</v>
      </c>
      <c r="CE458" s="1" t="str">
        <f t="shared" si="732"/>
        <v>NO</v>
      </c>
      <c r="CF458" s="1" t="str">
        <f t="shared" si="733"/>
        <v>NO</v>
      </c>
      <c r="CG458" s="1" t="str">
        <f t="shared" si="734"/>
        <v>NO</v>
      </c>
      <c r="CH458" s="1" t="str">
        <f t="shared" si="735"/>
        <v>NO</v>
      </c>
      <c r="CI458" s="244" t="str">
        <f t="shared" si="760"/>
        <v>NO</v>
      </c>
      <c r="CJ458" s="244" t="str">
        <f t="shared" si="761"/>
        <v>NO</v>
      </c>
      <c r="CK458" s="244" t="str">
        <f t="shared" si="762"/>
        <v>NO</v>
      </c>
      <c r="CL458" s="244" t="str">
        <f t="shared" si="763"/>
        <v>NO</v>
      </c>
      <c r="CM458" s="244" t="str">
        <f t="shared" si="764"/>
        <v>NO</v>
      </c>
      <c r="CN458" s="244" t="str">
        <f t="shared" si="765"/>
        <v>NO</v>
      </c>
      <c r="CO458" s="244" t="str">
        <f t="shared" si="766"/>
        <v>NO</v>
      </c>
      <c r="CP458" s="244" t="str">
        <f t="shared" si="767"/>
        <v>NO</v>
      </c>
      <c r="CQ458" s="244" t="str">
        <f t="shared" si="768"/>
        <v>NO</v>
      </c>
      <c r="CR458" s="244" t="str">
        <f t="shared" si="769"/>
        <v>NO</v>
      </c>
    </row>
    <row r="459" spans="1:96">
      <c r="A459" s="64"/>
      <c r="B459" s="15"/>
      <c r="C459" s="15"/>
      <c r="D459" s="15"/>
      <c r="E459" s="15"/>
      <c r="F459" s="15"/>
      <c r="G459" s="15"/>
      <c r="H459" s="65"/>
      <c r="I459" s="52" t="s">
        <v>157</v>
      </c>
      <c r="J459" s="6">
        <v>0.91774081376614403</v>
      </c>
      <c r="K459" s="6">
        <v>2.22755732555085E-2</v>
      </c>
      <c r="L459" s="6">
        <v>5.9983612978347402E-2</v>
      </c>
      <c r="M459" s="6">
        <v>0.20323579843376199</v>
      </c>
      <c r="N459" s="6">
        <v>0.77482907973179704</v>
      </c>
      <c r="O459" s="6">
        <v>2.1935121834439599E-2</v>
      </c>
      <c r="P459" s="6">
        <v>0.117613780019763</v>
      </c>
      <c r="Q459" s="6">
        <v>0.69648465888896705</v>
      </c>
      <c r="R459" s="6">
        <v>0.18590156109126901</v>
      </c>
      <c r="S459" s="6">
        <v>0.38970849012329201</v>
      </c>
      <c r="T459" s="6">
        <v>0.12885302338240201</v>
      </c>
      <c r="U459" s="6">
        <v>0.48143848649430498</v>
      </c>
      <c r="V459" s="6">
        <v>0.50360875649063497</v>
      </c>
      <c r="W459" s="6">
        <v>0.47585446926119601</v>
      </c>
      <c r="X459" s="6">
        <v>2.0536774248168001E-2</v>
      </c>
      <c r="Y459" s="6">
        <v>0.97556669880170799</v>
      </c>
      <c r="Z459" s="6">
        <v>1.25556626984894E-2</v>
      </c>
      <c r="AA459" s="6">
        <v>1.1877638499801901E-2</v>
      </c>
      <c r="AB459" s="6">
        <v>0.17755826439258801</v>
      </c>
      <c r="AC459" s="6">
        <v>0.32334548886391201</v>
      </c>
      <c r="AD459" s="6">
        <v>0.49909624674349801</v>
      </c>
      <c r="AE459" s="6">
        <v>0.76236934497430697</v>
      </c>
      <c r="AF459" s="6">
        <v>0.13370866114931401</v>
      </c>
      <c r="AG459" s="310">
        <v>0.103921993876378</v>
      </c>
      <c r="AH459" s="211">
        <v>1.5</v>
      </c>
      <c r="AI459" s="211">
        <v>2.2639999999999998</v>
      </c>
      <c r="AJ459" s="212">
        <v>6.0190000000000001</v>
      </c>
      <c r="AK459" s="210">
        <v>1.4450000000000001</v>
      </c>
      <c r="AL459" s="210">
        <v>2.2669999999999999</v>
      </c>
      <c r="AM459" s="210">
        <v>6.0209999999999999</v>
      </c>
      <c r="AN459" s="203"/>
      <c r="AO459" s="203"/>
      <c r="AP459" s="203"/>
      <c r="AQ459" s="203"/>
      <c r="AR459" s="203">
        <f t="shared" si="722"/>
        <v>0.69692727427599999</v>
      </c>
      <c r="AS459" s="203">
        <f t="shared" si="723"/>
        <v>0.8518</v>
      </c>
      <c r="AT459" s="203">
        <f t="shared" si="724"/>
        <v>1.041088886996</v>
      </c>
      <c r="AU459" s="203">
        <f t="shared" si="725"/>
        <v>1.8303545495219997</v>
      </c>
      <c r="AV459" s="203">
        <f t="shared" si="726"/>
        <v>2.2370999999999999</v>
      </c>
      <c r="AW459" s="203">
        <f t="shared" si="727"/>
        <v>2.7342333283619995</v>
      </c>
      <c r="AX459" s="203">
        <f t="shared" si="728"/>
        <v>4.4007545552340002</v>
      </c>
      <c r="AY459" s="203">
        <f t="shared" si="729"/>
        <v>5.3787000000000003</v>
      </c>
      <c r="AZ459" s="203">
        <f t="shared" si="730"/>
        <v>6.5739666547139999</v>
      </c>
      <c r="BB459" s="1" t="str">
        <f t="shared" si="736"/>
        <v>P</v>
      </c>
      <c r="BC459" s="1" t="str">
        <f t="shared" si="737"/>
        <v>NA</v>
      </c>
      <c r="BD459" s="1" t="str">
        <f t="shared" si="738"/>
        <v>NA</v>
      </c>
      <c r="BE459" s="1" t="str">
        <f t="shared" si="739"/>
        <v>NO</v>
      </c>
      <c r="BF459" s="1" t="str">
        <f t="shared" si="740"/>
        <v>NO</v>
      </c>
      <c r="BG459" s="1" t="str">
        <f t="shared" si="741"/>
        <v>NO</v>
      </c>
      <c r="BH459" s="1" t="str">
        <f t="shared" si="721"/>
        <v>NO</v>
      </c>
      <c r="BJ459" s="12">
        <v>3</v>
      </c>
      <c r="BK459" s="1" t="str">
        <f t="shared" si="742"/>
        <v>P</v>
      </c>
      <c r="BL459" s="1" t="str">
        <f t="shared" si="743"/>
        <v>NA</v>
      </c>
      <c r="BM459" s="1" t="str">
        <f t="shared" si="744"/>
        <v>NA</v>
      </c>
      <c r="BN459" s="1" t="str">
        <f t="shared" si="745"/>
        <v>NO</v>
      </c>
      <c r="BO459" s="1" t="str">
        <f t="shared" si="746"/>
        <v>NO</v>
      </c>
      <c r="BP459" s="1" t="str">
        <f t="shared" si="747"/>
        <v>NO</v>
      </c>
      <c r="BQ459" s="1" t="str">
        <f t="shared" si="748"/>
        <v>NO</v>
      </c>
      <c r="BS459" s="1" t="str">
        <f t="shared" si="749"/>
        <v>TN</v>
      </c>
      <c r="BT459" s="1" t="str">
        <f t="shared" si="750"/>
        <v>TN</v>
      </c>
      <c r="BU459" s="1" t="str">
        <f t="shared" si="751"/>
        <v>TN</v>
      </c>
      <c r="BV459" s="1" t="str">
        <f t="shared" si="752"/>
        <v>NO</v>
      </c>
      <c r="BW459" s="1" t="str">
        <f t="shared" si="753"/>
        <v>NO</v>
      </c>
      <c r="BX459" s="1" t="str">
        <f t="shared" si="754"/>
        <v>NO</v>
      </c>
      <c r="BY459" s="244" t="str">
        <f t="shared" si="755"/>
        <v>YES</v>
      </c>
      <c r="BZ459" s="244" t="str">
        <f t="shared" si="756"/>
        <v>NO</v>
      </c>
      <c r="CA459" s="244" t="str">
        <f t="shared" si="757"/>
        <v>NO</v>
      </c>
      <c r="CB459" s="244" t="str">
        <f t="shared" si="758"/>
        <v>NO</v>
      </c>
      <c r="CC459" s="244" t="str">
        <f t="shared" si="759"/>
        <v>NO</v>
      </c>
      <c r="CD459" s="244" t="str">
        <f t="shared" si="731"/>
        <v>NO</v>
      </c>
      <c r="CE459" s="1" t="str">
        <f t="shared" si="732"/>
        <v>NO</v>
      </c>
      <c r="CF459" s="1" t="str">
        <f t="shared" si="733"/>
        <v>NO</v>
      </c>
      <c r="CG459" s="1" t="str">
        <f t="shared" si="734"/>
        <v>NO</v>
      </c>
      <c r="CH459" s="1" t="str">
        <f t="shared" si="735"/>
        <v>NO</v>
      </c>
      <c r="CI459" s="244" t="str">
        <f t="shared" si="760"/>
        <v>NO</v>
      </c>
      <c r="CJ459" s="244" t="str">
        <f t="shared" si="761"/>
        <v>NO</v>
      </c>
      <c r="CK459" s="244" t="str">
        <f t="shared" si="762"/>
        <v>NO</v>
      </c>
      <c r="CL459" s="244" t="str">
        <f t="shared" si="763"/>
        <v>NO</v>
      </c>
      <c r="CM459" s="244" t="str">
        <f t="shared" si="764"/>
        <v>NO</v>
      </c>
      <c r="CN459" s="244" t="str">
        <f t="shared" si="765"/>
        <v>NO</v>
      </c>
      <c r="CO459" s="244" t="str">
        <f t="shared" si="766"/>
        <v>NO</v>
      </c>
      <c r="CP459" s="244" t="str">
        <f t="shared" si="767"/>
        <v>NO</v>
      </c>
      <c r="CQ459" s="244" t="str">
        <f t="shared" si="768"/>
        <v>NO</v>
      </c>
      <c r="CR459" s="244" t="str">
        <f t="shared" si="769"/>
        <v>NO</v>
      </c>
    </row>
    <row r="460" spans="1:96">
      <c r="A460" s="64"/>
      <c r="B460" s="15"/>
      <c r="C460" s="15"/>
      <c r="D460" s="15"/>
      <c r="E460" s="15"/>
      <c r="F460" s="15"/>
      <c r="G460" s="15"/>
      <c r="H460" s="65"/>
      <c r="I460" s="52" t="s">
        <v>43</v>
      </c>
      <c r="J460" s="6">
        <v>0.30226710893744602</v>
      </c>
      <c r="K460" s="6">
        <v>0.661555632082929</v>
      </c>
      <c r="L460" s="6">
        <v>3.61772589796239E-2</v>
      </c>
      <c r="M460" s="6">
        <v>0.42028000595303799</v>
      </c>
      <c r="N460" s="6">
        <v>0.19292392574619799</v>
      </c>
      <c r="O460" s="6">
        <v>0.38679606830076202</v>
      </c>
      <c r="P460" s="6">
        <v>0.84613100381693196</v>
      </c>
      <c r="Q460" s="6">
        <v>1.32998868907396E-3</v>
      </c>
      <c r="R460" s="6">
        <v>0.15253900749399299</v>
      </c>
      <c r="S460" s="6">
        <v>0.38778304136212599</v>
      </c>
      <c r="T460" s="6">
        <v>0.39642158809987199</v>
      </c>
      <c r="U460" s="6">
        <v>0.21579537053799999</v>
      </c>
      <c r="V460" s="6">
        <v>0.88436540825241505</v>
      </c>
      <c r="W460" s="6">
        <v>6.6942630166264699E-2</v>
      </c>
      <c r="X460" s="6">
        <v>4.8691961581319498E-2</v>
      </c>
      <c r="Y460" s="6">
        <v>6.7428602976198296E-3</v>
      </c>
      <c r="Z460" s="6">
        <v>0.94868414560421699</v>
      </c>
      <c r="AA460" s="6">
        <v>4.4572994098163003E-2</v>
      </c>
      <c r="AB460" s="6">
        <v>0.96592042745416795</v>
      </c>
      <c r="AC460" s="6">
        <v>1.6320878152280401E-2</v>
      </c>
      <c r="AD460" s="6">
        <v>1.7758694393550999E-2</v>
      </c>
      <c r="AE460" s="6">
        <v>0.63864202661828595</v>
      </c>
      <c r="AF460" s="6">
        <v>0.31749335820922903</v>
      </c>
      <c r="AG460" s="310">
        <v>4.3864615172484599E-2</v>
      </c>
      <c r="AH460" s="211">
        <v>1.5429999999999999</v>
      </c>
      <c r="AI460" s="211">
        <v>2.472</v>
      </c>
      <c r="AJ460" s="212">
        <v>5.7240000000000002</v>
      </c>
      <c r="AK460" s="210">
        <v>1.397</v>
      </c>
      <c r="AL460" s="210">
        <v>2.556</v>
      </c>
      <c r="AM460" s="210">
        <v>5.8819999999999997</v>
      </c>
      <c r="AN460" s="203"/>
      <c r="AO460" s="203"/>
      <c r="AP460" s="203"/>
      <c r="AQ460" s="203"/>
      <c r="AR460" s="203">
        <f t="shared" si="722"/>
        <v>0.69692727427599999</v>
      </c>
      <c r="AS460" s="203">
        <f t="shared" si="723"/>
        <v>0.8518</v>
      </c>
      <c r="AT460" s="203">
        <f t="shared" si="724"/>
        <v>1.041088886996</v>
      </c>
      <c r="AU460" s="203">
        <f t="shared" si="725"/>
        <v>1.8303545495219997</v>
      </c>
      <c r="AV460" s="203">
        <f t="shared" si="726"/>
        <v>2.2370999999999999</v>
      </c>
      <c r="AW460" s="203">
        <f t="shared" si="727"/>
        <v>2.7342333283619995</v>
      </c>
      <c r="AX460" s="203">
        <f t="shared" si="728"/>
        <v>4.4007545552340002</v>
      </c>
      <c r="AY460" s="203">
        <f t="shared" si="729"/>
        <v>5.3787000000000003</v>
      </c>
      <c r="AZ460" s="203">
        <f t="shared" si="730"/>
        <v>6.5739666547139999</v>
      </c>
      <c r="BB460" s="1" t="str">
        <f t="shared" si="736"/>
        <v>P</v>
      </c>
      <c r="BC460" s="1" t="str">
        <f t="shared" si="737"/>
        <v>NA</v>
      </c>
      <c r="BD460" s="1" t="str">
        <f t="shared" si="738"/>
        <v>NA</v>
      </c>
      <c r="BE460" s="1" t="str">
        <f t="shared" si="739"/>
        <v>NO</v>
      </c>
      <c r="BF460" s="1" t="str">
        <f t="shared" si="740"/>
        <v>NO</v>
      </c>
      <c r="BG460" s="1" t="str">
        <f t="shared" si="741"/>
        <v>NO</v>
      </c>
      <c r="BH460" s="1" t="str">
        <f t="shared" si="721"/>
        <v>NO</v>
      </c>
      <c r="BJ460" s="12">
        <v>16</v>
      </c>
      <c r="BK460" s="1" t="str">
        <f t="shared" si="742"/>
        <v>P</v>
      </c>
      <c r="BL460" s="1" t="str">
        <f t="shared" si="743"/>
        <v>NA</v>
      </c>
      <c r="BM460" s="1" t="str">
        <f t="shared" si="744"/>
        <v>NA</v>
      </c>
      <c r="BN460" s="1" t="str">
        <f t="shared" si="745"/>
        <v>NO</v>
      </c>
      <c r="BO460" s="1" t="str">
        <f t="shared" si="746"/>
        <v>NO</v>
      </c>
      <c r="BP460" s="1" t="str">
        <f t="shared" si="747"/>
        <v>NO</v>
      </c>
      <c r="BQ460" s="1" t="str">
        <f t="shared" si="748"/>
        <v>NO</v>
      </c>
      <c r="BS460" s="1" t="str">
        <f t="shared" si="749"/>
        <v>TN</v>
      </c>
      <c r="BT460" s="1" t="str">
        <f t="shared" si="750"/>
        <v>TN</v>
      </c>
      <c r="BU460" s="1" t="str">
        <f t="shared" si="751"/>
        <v>TN</v>
      </c>
      <c r="BV460" s="1" t="str">
        <f t="shared" si="752"/>
        <v>NO</v>
      </c>
      <c r="BW460" s="1" t="str">
        <f t="shared" si="753"/>
        <v>NO</v>
      </c>
      <c r="BX460" s="1" t="str">
        <f t="shared" si="754"/>
        <v>NO</v>
      </c>
      <c r="BY460" s="244" t="str">
        <f t="shared" si="755"/>
        <v>YES</v>
      </c>
      <c r="BZ460" s="244" t="str">
        <f t="shared" si="756"/>
        <v>NO</v>
      </c>
      <c r="CA460" s="244" t="str">
        <f t="shared" si="757"/>
        <v>NO</v>
      </c>
      <c r="CB460" s="244" t="str">
        <f t="shared" si="758"/>
        <v>NO</v>
      </c>
      <c r="CC460" s="244" t="str">
        <f t="shared" si="759"/>
        <v>NO</v>
      </c>
      <c r="CD460" s="244" t="str">
        <f t="shared" si="731"/>
        <v>NO</v>
      </c>
      <c r="CE460" s="1" t="str">
        <f t="shared" si="732"/>
        <v>NO</v>
      </c>
      <c r="CF460" s="1" t="str">
        <f t="shared" si="733"/>
        <v>NO</v>
      </c>
      <c r="CG460" s="1" t="str">
        <f t="shared" si="734"/>
        <v>NO</v>
      </c>
      <c r="CH460" s="1" t="str">
        <f t="shared" si="735"/>
        <v>NO</v>
      </c>
      <c r="CI460" s="244" t="str">
        <f t="shared" si="760"/>
        <v>NO</v>
      </c>
      <c r="CJ460" s="244" t="str">
        <f t="shared" si="761"/>
        <v>NO</v>
      </c>
      <c r="CK460" s="244" t="str">
        <f t="shared" si="762"/>
        <v>NO</v>
      </c>
      <c r="CL460" s="244" t="str">
        <f t="shared" si="763"/>
        <v>NO</v>
      </c>
      <c r="CM460" s="244" t="str">
        <f t="shared" si="764"/>
        <v>NO</v>
      </c>
      <c r="CN460" s="244" t="str">
        <f t="shared" si="765"/>
        <v>NO</v>
      </c>
      <c r="CO460" s="244" t="str">
        <f t="shared" si="766"/>
        <v>NO</v>
      </c>
      <c r="CP460" s="244" t="str">
        <f t="shared" si="767"/>
        <v>NO</v>
      </c>
      <c r="CQ460" s="244" t="str">
        <f t="shared" si="768"/>
        <v>NO</v>
      </c>
      <c r="CR460" s="244" t="str">
        <f t="shared" si="769"/>
        <v>NO</v>
      </c>
    </row>
    <row r="461" spans="1:96">
      <c r="A461" s="64"/>
      <c r="B461" s="15"/>
      <c r="C461" s="15"/>
      <c r="D461" s="15"/>
      <c r="E461" s="15"/>
      <c r="F461" s="15"/>
      <c r="G461" s="15"/>
      <c r="H461" s="65"/>
      <c r="I461" s="52" t="s">
        <v>45</v>
      </c>
      <c r="J461" s="6">
        <v>0.66084143800742901</v>
      </c>
      <c r="K461" s="6">
        <v>0.31533772288317802</v>
      </c>
      <c r="L461" s="6">
        <v>2.3820839109392401E-2</v>
      </c>
      <c r="M461" s="6">
        <v>0.24340483164680901</v>
      </c>
      <c r="N461" s="6">
        <v>0.75143291549105795</v>
      </c>
      <c r="O461" s="6">
        <v>5.1622528621323403E-3</v>
      </c>
      <c r="P461" s="6">
        <v>0.90384820154484502</v>
      </c>
      <c r="Q461" s="6">
        <v>7.8259798695943003E-2</v>
      </c>
      <c r="R461" s="6">
        <v>1.7891999759211599E-2</v>
      </c>
      <c r="S461" s="6">
        <v>8.8808265143023396E-2</v>
      </c>
      <c r="T461" s="6">
        <v>0.903685438422693</v>
      </c>
      <c r="U461" s="6">
        <v>7.50629643428357E-3</v>
      </c>
      <c r="V461" s="6">
        <v>0.18119951151102801</v>
      </c>
      <c r="W461" s="6">
        <v>8.9505718033906195E-2</v>
      </c>
      <c r="X461" s="6">
        <v>0.72929477045506497</v>
      </c>
      <c r="Y461" s="6">
        <v>0.96771703642199403</v>
      </c>
      <c r="Z461" s="6">
        <v>1.65924877980294E-3</v>
      </c>
      <c r="AA461" s="6">
        <v>3.0623714798202101E-2</v>
      </c>
      <c r="AB461" s="6">
        <v>0.84603048964286998</v>
      </c>
      <c r="AC461" s="6">
        <v>2.38564375467131E-2</v>
      </c>
      <c r="AD461" s="6">
        <v>0.13011307281041601</v>
      </c>
      <c r="AE461" s="6">
        <v>0.28842423714582699</v>
      </c>
      <c r="AF461" s="6">
        <v>0.56110267070561604</v>
      </c>
      <c r="AG461" s="310">
        <v>0.150473092148556</v>
      </c>
      <c r="AH461" s="211">
        <v>0.78500000000000003</v>
      </c>
      <c r="AI461" s="211">
        <v>3.1909999999999998</v>
      </c>
      <c r="AJ461" s="212">
        <v>5.6159999999999997</v>
      </c>
      <c r="AK461" s="210">
        <v>0.77900000000000003</v>
      </c>
      <c r="AL461" s="210">
        <v>3.2440000000000002</v>
      </c>
      <c r="AM461" s="210">
        <v>5.6559999999999997</v>
      </c>
      <c r="AN461" s="203"/>
      <c r="AO461" s="203"/>
      <c r="AP461" s="203"/>
      <c r="AQ461" s="203"/>
      <c r="AR461" s="203">
        <f t="shared" si="722"/>
        <v>0.69692727427599999</v>
      </c>
      <c r="AS461" s="203">
        <f t="shared" si="723"/>
        <v>0.8518</v>
      </c>
      <c r="AT461" s="203">
        <f t="shared" si="724"/>
        <v>1.041088886996</v>
      </c>
      <c r="AU461" s="203">
        <f t="shared" si="725"/>
        <v>1.8303545495219997</v>
      </c>
      <c r="AV461" s="203">
        <f t="shared" si="726"/>
        <v>2.2370999999999999</v>
      </c>
      <c r="AW461" s="203">
        <f t="shared" si="727"/>
        <v>2.7342333283619995</v>
      </c>
      <c r="AX461" s="203">
        <f t="shared" si="728"/>
        <v>4.4007545552340002</v>
      </c>
      <c r="AY461" s="203">
        <f t="shared" si="729"/>
        <v>5.3787000000000003</v>
      </c>
      <c r="AZ461" s="203">
        <f t="shared" si="730"/>
        <v>6.5739666547139999</v>
      </c>
      <c r="BB461" s="1" t="str">
        <f t="shared" si="736"/>
        <v>NP</v>
      </c>
      <c r="BC461" s="1" t="str">
        <f t="shared" si="737"/>
        <v>P</v>
      </c>
      <c r="BD461" s="1" t="str">
        <f t="shared" si="738"/>
        <v>NA</v>
      </c>
      <c r="BE461" s="1" t="str">
        <f t="shared" si="739"/>
        <v>NO</v>
      </c>
      <c r="BF461" s="1" t="str">
        <f t="shared" si="740"/>
        <v>NO</v>
      </c>
      <c r="BG461" s="1" t="str">
        <f t="shared" si="741"/>
        <v>NO</v>
      </c>
      <c r="BH461" s="1" t="str">
        <f t="shared" si="721"/>
        <v>NO</v>
      </c>
      <c r="BJ461" s="12">
        <v>12</v>
      </c>
      <c r="BK461" s="1" t="str">
        <f t="shared" si="742"/>
        <v>NP</v>
      </c>
      <c r="BL461" s="1" t="str">
        <f t="shared" si="743"/>
        <v>P</v>
      </c>
      <c r="BM461" s="1" t="str">
        <f t="shared" si="744"/>
        <v>NA</v>
      </c>
      <c r="BN461" s="1" t="str">
        <f t="shared" si="745"/>
        <v>NO</v>
      </c>
      <c r="BO461" s="1" t="str">
        <f t="shared" si="746"/>
        <v>NO</v>
      </c>
      <c r="BP461" s="1" t="str">
        <f t="shared" si="747"/>
        <v>NO</v>
      </c>
      <c r="BQ461" s="1" t="str">
        <f t="shared" si="748"/>
        <v>NO</v>
      </c>
      <c r="BS461" s="1" t="str">
        <f t="shared" si="749"/>
        <v>TP</v>
      </c>
      <c r="BT461" s="1" t="str">
        <f t="shared" si="750"/>
        <v>TN</v>
      </c>
      <c r="BU461" s="1" t="str">
        <f t="shared" si="751"/>
        <v>TN</v>
      </c>
      <c r="BV461" s="1" t="str">
        <f t="shared" si="752"/>
        <v>NO</v>
      </c>
      <c r="BW461" s="1" t="str">
        <f t="shared" si="753"/>
        <v>NO</v>
      </c>
      <c r="BX461" s="1" t="str">
        <f t="shared" si="754"/>
        <v>YES</v>
      </c>
      <c r="BY461" s="244" t="str">
        <f t="shared" si="755"/>
        <v>YES</v>
      </c>
      <c r="BZ461" s="244" t="str">
        <f t="shared" si="756"/>
        <v>NO</v>
      </c>
      <c r="CA461" s="244" t="str">
        <f t="shared" si="757"/>
        <v>NO</v>
      </c>
      <c r="CB461" s="244" t="str">
        <f t="shared" si="758"/>
        <v>NO</v>
      </c>
      <c r="CC461" s="244" t="str">
        <f t="shared" si="759"/>
        <v>NO</v>
      </c>
      <c r="CD461" s="244" t="str">
        <f t="shared" si="731"/>
        <v>NO</v>
      </c>
      <c r="CE461" s="1" t="str">
        <f t="shared" si="732"/>
        <v>NO</v>
      </c>
      <c r="CF461" s="1" t="str">
        <f t="shared" si="733"/>
        <v>NO</v>
      </c>
      <c r="CG461" s="1" t="str">
        <f t="shared" si="734"/>
        <v>NO</v>
      </c>
      <c r="CH461" s="1" t="str">
        <f t="shared" si="735"/>
        <v>NO</v>
      </c>
      <c r="CI461" s="244" t="str">
        <f t="shared" si="760"/>
        <v>NO</v>
      </c>
      <c r="CJ461" s="244" t="str">
        <f t="shared" si="761"/>
        <v>NO</v>
      </c>
      <c r="CK461" s="244" t="str">
        <f t="shared" si="762"/>
        <v>NO</v>
      </c>
      <c r="CL461" s="244" t="str">
        <f t="shared" si="763"/>
        <v>NO</v>
      </c>
      <c r="CM461" s="244" t="str">
        <f t="shared" si="764"/>
        <v>NO</v>
      </c>
      <c r="CN461" s="244" t="str">
        <f t="shared" si="765"/>
        <v>NO</v>
      </c>
      <c r="CO461" s="244" t="str">
        <f t="shared" si="766"/>
        <v>NO</v>
      </c>
      <c r="CP461" s="244" t="str">
        <f t="shared" si="767"/>
        <v>NO</v>
      </c>
      <c r="CQ461" s="244" t="str">
        <f t="shared" si="768"/>
        <v>NO</v>
      </c>
      <c r="CR461" s="244" t="str">
        <f t="shared" si="769"/>
        <v>NO</v>
      </c>
    </row>
    <row r="462" spans="1:96">
      <c r="A462" s="64"/>
      <c r="B462" s="15"/>
      <c r="C462" s="15"/>
      <c r="D462" s="15"/>
      <c r="E462" s="15"/>
      <c r="F462" s="15"/>
      <c r="G462" s="15"/>
      <c r="H462" s="65"/>
      <c r="I462" s="52" t="s">
        <v>44</v>
      </c>
      <c r="J462" s="6">
        <v>0.69443059226145398</v>
      </c>
      <c r="K462" s="6">
        <v>0.21367828090851201</v>
      </c>
      <c r="L462" s="6">
        <v>9.1891126830033795E-2</v>
      </c>
      <c r="M462" s="6">
        <v>0.52925728242172099</v>
      </c>
      <c r="N462" s="6">
        <v>5.6978044317443202E-2</v>
      </c>
      <c r="O462" s="6">
        <v>0.41376467326083499</v>
      </c>
      <c r="P462" s="6">
        <v>0.64320975408200798</v>
      </c>
      <c r="Q462" s="6">
        <v>0.31886676569012101</v>
      </c>
      <c r="R462" s="6">
        <v>3.79234802278701E-2</v>
      </c>
      <c r="S462" s="6">
        <v>0.90781444676152501</v>
      </c>
      <c r="T462" s="6">
        <v>6.7212184569238595E-2</v>
      </c>
      <c r="U462" s="6">
        <v>2.4973368669235999E-2</v>
      </c>
      <c r="V462" s="6">
        <v>0.104630650419463</v>
      </c>
      <c r="W462" s="6">
        <v>0.67002053459785404</v>
      </c>
      <c r="X462" s="6">
        <v>0.225348814982681</v>
      </c>
      <c r="Y462" s="6">
        <v>0.585818640444146</v>
      </c>
      <c r="Z462" s="6">
        <v>0.39542118369295798</v>
      </c>
      <c r="AA462" s="6">
        <v>1.8760175862894399E-2</v>
      </c>
      <c r="AB462" s="6">
        <v>0.86561395513382</v>
      </c>
      <c r="AC462" s="6">
        <v>4.8142743193626901E-2</v>
      </c>
      <c r="AD462" s="6">
        <v>8.6243301672552203E-2</v>
      </c>
      <c r="AE462" s="6">
        <v>0.92146067817888899</v>
      </c>
      <c r="AF462" s="6">
        <v>5.6249743812980001E-2</v>
      </c>
      <c r="AG462" s="310">
        <v>2.22895780081304E-2</v>
      </c>
      <c r="AH462" s="211">
        <v>0.96899999999999997</v>
      </c>
      <c r="AI462" s="211">
        <v>2.6259999999999999</v>
      </c>
      <c r="AJ462" s="212">
        <v>5.5679999999999996</v>
      </c>
      <c r="AK462" s="210">
        <v>0.98</v>
      </c>
      <c r="AL462" s="210">
        <v>2.694</v>
      </c>
      <c r="AM462" s="210">
        <v>5.6239999999999997</v>
      </c>
      <c r="AN462" s="203"/>
      <c r="AO462" s="203"/>
      <c r="AP462" s="203"/>
      <c r="AQ462" s="203"/>
      <c r="AR462" s="203">
        <f t="shared" si="722"/>
        <v>0.69692727427599999</v>
      </c>
      <c r="AS462" s="203">
        <f t="shared" si="723"/>
        <v>0.8518</v>
      </c>
      <c r="AT462" s="203">
        <f t="shared" si="724"/>
        <v>1.041088886996</v>
      </c>
      <c r="AU462" s="203">
        <f t="shared" si="725"/>
        <v>1.8303545495219997</v>
      </c>
      <c r="AV462" s="203">
        <f t="shared" si="726"/>
        <v>2.2370999999999999</v>
      </c>
      <c r="AW462" s="203">
        <f t="shared" si="727"/>
        <v>2.7342333283619995</v>
      </c>
      <c r="AX462" s="203">
        <f t="shared" si="728"/>
        <v>4.4007545552340002</v>
      </c>
      <c r="AY462" s="203">
        <f t="shared" si="729"/>
        <v>5.3787000000000003</v>
      </c>
      <c r="AZ462" s="203">
        <f t="shared" si="730"/>
        <v>6.5739666547139999</v>
      </c>
      <c r="BB462" s="1" t="str">
        <f t="shared" si="736"/>
        <v>NA</v>
      </c>
      <c r="BC462" s="1" t="str">
        <f t="shared" si="737"/>
        <v>NA</v>
      </c>
      <c r="BD462" s="1" t="str">
        <f t="shared" si="738"/>
        <v>NA</v>
      </c>
      <c r="BE462" s="1" t="str">
        <f t="shared" si="739"/>
        <v>NO</v>
      </c>
      <c r="BF462" s="1" t="str">
        <f t="shared" si="740"/>
        <v>NO</v>
      </c>
      <c r="BG462" s="1" t="str">
        <f t="shared" si="741"/>
        <v>NO</v>
      </c>
      <c r="BH462" s="1" t="str">
        <f t="shared" si="721"/>
        <v>YES</v>
      </c>
      <c r="BJ462" s="12">
        <v>18</v>
      </c>
      <c r="BK462" s="1" t="str">
        <f t="shared" si="742"/>
        <v>NA</v>
      </c>
      <c r="BL462" s="1" t="str">
        <f t="shared" si="743"/>
        <v>NA</v>
      </c>
      <c r="BM462" s="1" t="str">
        <f t="shared" si="744"/>
        <v>NA</v>
      </c>
      <c r="BN462" s="1" t="str">
        <f t="shared" si="745"/>
        <v>NO</v>
      </c>
      <c r="BO462" s="1" t="str">
        <f t="shared" si="746"/>
        <v>NO</v>
      </c>
      <c r="BP462" s="1" t="str">
        <f t="shared" si="747"/>
        <v>NO</v>
      </c>
      <c r="BQ462" s="1" t="str">
        <f t="shared" si="748"/>
        <v>YES</v>
      </c>
      <c r="BS462" s="1" t="str">
        <f t="shared" si="749"/>
        <v>TN</v>
      </c>
      <c r="BT462" s="1" t="str">
        <f t="shared" si="750"/>
        <v>TN</v>
      </c>
      <c r="BU462" s="1" t="str">
        <f t="shared" si="751"/>
        <v>TN</v>
      </c>
      <c r="BV462" s="1" t="str">
        <f t="shared" si="752"/>
        <v>NO</v>
      </c>
      <c r="BW462" s="1" t="str">
        <f t="shared" si="753"/>
        <v>NO</v>
      </c>
      <c r="BX462" s="1" t="str">
        <f t="shared" si="754"/>
        <v>NO</v>
      </c>
      <c r="BY462" s="244" t="str">
        <f t="shared" si="755"/>
        <v>YES</v>
      </c>
      <c r="BZ462" s="244" t="str">
        <f t="shared" si="756"/>
        <v>NO</v>
      </c>
      <c r="CA462" s="244" t="str">
        <f t="shared" si="757"/>
        <v>NO</v>
      </c>
      <c r="CB462" s="244" t="str">
        <f t="shared" si="758"/>
        <v>NO</v>
      </c>
      <c r="CC462" s="244" t="str">
        <f t="shared" si="759"/>
        <v>NO</v>
      </c>
      <c r="CD462" s="244" t="str">
        <f t="shared" si="731"/>
        <v>NO</v>
      </c>
      <c r="CE462" s="1" t="str">
        <f t="shared" si="732"/>
        <v>NO</v>
      </c>
      <c r="CF462" s="1" t="str">
        <f t="shared" si="733"/>
        <v>NO</v>
      </c>
      <c r="CG462" s="1" t="str">
        <f t="shared" si="734"/>
        <v>NO</v>
      </c>
      <c r="CH462" s="1" t="str">
        <f t="shared" si="735"/>
        <v>NO</v>
      </c>
      <c r="CI462" s="244" t="str">
        <f t="shared" si="760"/>
        <v>NO</v>
      </c>
      <c r="CJ462" s="244" t="str">
        <f t="shared" si="761"/>
        <v>NO</v>
      </c>
      <c r="CK462" s="244" t="str">
        <f t="shared" si="762"/>
        <v>NO</v>
      </c>
      <c r="CL462" s="244" t="str">
        <f t="shared" si="763"/>
        <v>NO</v>
      </c>
      <c r="CM462" s="244" t="str">
        <f t="shared" si="764"/>
        <v>NO</v>
      </c>
      <c r="CN462" s="244" t="str">
        <f t="shared" si="765"/>
        <v>NO</v>
      </c>
      <c r="CO462" s="244" t="str">
        <f t="shared" si="766"/>
        <v>NO</v>
      </c>
      <c r="CP462" s="244" t="str">
        <f t="shared" si="767"/>
        <v>NO</v>
      </c>
      <c r="CQ462" s="244" t="str">
        <f t="shared" si="768"/>
        <v>NO</v>
      </c>
      <c r="CR462" s="244" t="str">
        <f t="shared" si="769"/>
        <v>NO</v>
      </c>
    </row>
    <row r="463" spans="1:96">
      <c r="A463" s="64"/>
      <c r="B463" s="15"/>
      <c r="C463" s="15"/>
      <c r="D463" s="15"/>
      <c r="E463" s="15"/>
      <c r="F463" s="15"/>
      <c r="G463" s="15"/>
      <c r="H463" s="65"/>
      <c r="I463" s="52" t="s">
        <v>20</v>
      </c>
      <c r="J463" s="6">
        <v>0.15139454242679401</v>
      </c>
      <c r="K463" s="6">
        <v>0.73425610618906201</v>
      </c>
      <c r="L463" s="6">
        <v>0.114349351384143</v>
      </c>
      <c r="M463" s="6">
        <v>0.709735282354651</v>
      </c>
      <c r="N463" s="6">
        <v>0.268874073502468</v>
      </c>
      <c r="O463" s="6">
        <v>2.1390644142879299E-2</v>
      </c>
      <c r="P463" s="6">
        <v>0.60315818752054695</v>
      </c>
      <c r="Q463" s="6">
        <v>0.21010193288476101</v>
      </c>
      <c r="R463" s="6">
        <v>0.18673987959468999</v>
      </c>
      <c r="S463" s="6">
        <v>0.47571653883796799</v>
      </c>
      <c r="T463" s="6">
        <v>0.333320474844993</v>
      </c>
      <c r="U463" s="6">
        <v>0.19096298631703801</v>
      </c>
      <c r="V463" s="6">
        <v>0.40128795116674199</v>
      </c>
      <c r="W463" s="6">
        <v>0.57920473794988503</v>
      </c>
      <c r="X463" s="6">
        <v>1.95073108833719E-2</v>
      </c>
      <c r="Y463" s="6">
        <v>0.20708533863199899</v>
      </c>
      <c r="Z463" s="6">
        <v>0.65382882423205402</v>
      </c>
      <c r="AA463" s="6">
        <v>0.139085837135945</v>
      </c>
      <c r="AB463" s="6">
        <v>0.83243829240268197</v>
      </c>
      <c r="AC463" s="6">
        <v>7.4348260814667902E-2</v>
      </c>
      <c r="AD463" s="6">
        <v>9.3213446782649201E-2</v>
      </c>
      <c r="AE463" s="6">
        <v>0.531844036342636</v>
      </c>
      <c r="AF463" s="6">
        <v>0.42002523915573298</v>
      </c>
      <c r="AG463" s="310">
        <v>4.8130724501630501E-2</v>
      </c>
      <c r="AH463" s="211">
        <v>1.3560000000000001</v>
      </c>
      <c r="AI463" s="211">
        <v>2.4969999999999999</v>
      </c>
      <c r="AJ463" s="212">
        <v>5.8120000000000003</v>
      </c>
      <c r="AK463" s="210">
        <v>1.3440000000000001</v>
      </c>
      <c r="AL463" s="210">
        <v>2.532</v>
      </c>
      <c r="AM463" s="210">
        <v>5.9240000000000004</v>
      </c>
      <c r="AN463" s="203"/>
      <c r="AO463" s="203"/>
      <c r="AP463" s="203"/>
      <c r="AQ463" s="203"/>
      <c r="AR463" s="203">
        <f t="shared" si="722"/>
        <v>0.69692727427599999</v>
      </c>
      <c r="AS463" s="203">
        <f t="shared" si="723"/>
        <v>0.8518</v>
      </c>
      <c r="AT463" s="203">
        <f t="shared" si="724"/>
        <v>1.041088886996</v>
      </c>
      <c r="AU463" s="203">
        <f t="shared" si="725"/>
        <v>1.8303545495219997</v>
      </c>
      <c r="AV463" s="203">
        <f t="shared" si="726"/>
        <v>2.2370999999999999</v>
      </c>
      <c r="AW463" s="203">
        <f t="shared" si="727"/>
        <v>2.7342333283619995</v>
      </c>
      <c r="AX463" s="203">
        <f t="shared" si="728"/>
        <v>4.4007545552340002</v>
      </c>
      <c r="AY463" s="203">
        <f t="shared" si="729"/>
        <v>5.3787000000000003</v>
      </c>
      <c r="AZ463" s="203">
        <f t="shared" si="730"/>
        <v>6.5739666547139999</v>
      </c>
      <c r="BB463" s="1" t="str">
        <f t="shared" si="736"/>
        <v>P</v>
      </c>
      <c r="BC463" s="1" t="str">
        <f t="shared" si="737"/>
        <v>NA</v>
      </c>
      <c r="BD463" s="1" t="str">
        <f t="shared" si="738"/>
        <v>NA</v>
      </c>
      <c r="BE463" s="1" t="str">
        <f t="shared" si="739"/>
        <v>NO</v>
      </c>
      <c r="BF463" s="1" t="str">
        <f t="shared" si="740"/>
        <v>NO</v>
      </c>
      <c r="BG463" s="1" t="str">
        <f t="shared" si="741"/>
        <v>NO</v>
      </c>
      <c r="BH463" s="1" t="str">
        <f t="shared" si="721"/>
        <v>NO</v>
      </c>
      <c r="BJ463" s="12">
        <v>23</v>
      </c>
      <c r="BK463" s="1" t="str">
        <f t="shared" si="742"/>
        <v>P</v>
      </c>
      <c r="BL463" s="1" t="str">
        <f t="shared" si="743"/>
        <v>NA</v>
      </c>
      <c r="BM463" s="1" t="str">
        <f t="shared" si="744"/>
        <v>NA</v>
      </c>
      <c r="BN463" s="1" t="str">
        <f t="shared" si="745"/>
        <v>NO</v>
      </c>
      <c r="BO463" s="1" t="str">
        <f t="shared" si="746"/>
        <v>NO</v>
      </c>
      <c r="BP463" s="1" t="str">
        <f t="shared" si="747"/>
        <v>NO</v>
      </c>
      <c r="BQ463" s="1" t="str">
        <f t="shared" si="748"/>
        <v>NO</v>
      </c>
      <c r="BS463" s="1" t="str">
        <f t="shared" si="749"/>
        <v>TN</v>
      </c>
      <c r="BT463" s="1" t="str">
        <f t="shared" si="750"/>
        <v>TN</v>
      </c>
      <c r="BU463" s="1" t="str">
        <f t="shared" si="751"/>
        <v>TN</v>
      </c>
      <c r="BV463" s="1" t="str">
        <f t="shared" si="752"/>
        <v>NO</v>
      </c>
      <c r="BW463" s="1" t="str">
        <f t="shared" si="753"/>
        <v>NO</v>
      </c>
      <c r="BX463" s="1" t="str">
        <f t="shared" si="754"/>
        <v>NO</v>
      </c>
      <c r="BY463" s="244" t="str">
        <f t="shared" si="755"/>
        <v>YES</v>
      </c>
      <c r="BZ463" s="244" t="str">
        <f t="shared" si="756"/>
        <v>NO</v>
      </c>
      <c r="CA463" s="244" t="str">
        <f t="shared" si="757"/>
        <v>NO</v>
      </c>
      <c r="CB463" s="244" t="str">
        <f t="shared" si="758"/>
        <v>NO</v>
      </c>
      <c r="CC463" s="244" t="str">
        <f t="shared" si="759"/>
        <v>NO</v>
      </c>
      <c r="CD463" s="244" t="str">
        <f t="shared" si="731"/>
        <v>NO</v>
      </c>
      <c r="CE463" s="1" t="str">
        <f t="shared" si="732"/>
        <v>NO</v>
      </c>
      <c r="CF463" s="1" t="str">
        <f t="shared" si="733"/>
        <v>NO</v>
      </c>
      <c r="CG463" s="1" t="str">
        <f t="shared" si="734"/>
        <v>NO</v>
      </c>
      <c r="CH463" s="1" t="str">
        <f t="shared" si="735"/>
        <v>NO</v>
      </c>
      <c r="CI463" s="244" t="str">
        <f t="shared" si="760"/>
        <v>NO</v>
      </c>
      <c r="CJ463" s="244" t="str">
        <f t="shared" si="761"/>
        <v>NO</v>
      </c>
      <c r="CK463" s="244" t="str">
        <f t="shared" si="762"/>
        <v>NO</v>
      </c>
      <c r="CL463" s="244" t="str">
        <f t="shared" si="763"/>
        <v>NO</v>
      </c>
      <c r="CM463" s="244" t="str">
        <f t="shared" si="764"/>
        <v>NO</v>
      </c>
      <c r="CN463" s="244" t="str">
        <f t="shared" si="765"/>
        <v>NO</v>
      </c>
      <c r="CO463" s="244" t="str">
        <f t="shared" si="766"/>
        <v>NO</v>
      </c>
      <c r="CP463" s="244" t="str">
        <f t="shared" si="767"/>
        <v>NO</v>
      </c>
      <c r="CQ463" s="244" t="str">
        <f t="shared" si="768"/>
        <v>NO</v>
      </c>
      <c r="CR463" s="244" t="str">
        <f t="shared" si="769"/>
        <v>NO</v>
      </c>
    </row>
    <row r="464" spans="1:96">
      <c r="A464" s="64"/>
      <c r="B464" s="15"/>
      <c r="C464" s="15"/>
      <c r="D464" s="15"/>
      <c r="E464" s="15"/>
      <c r="F464" s="15"/>
      <c r="G464" s="15"/>
      <c r="H464" s="65"/>
      <c r="I464" s="52" t="s">
        <v>32</v>
      </c>
      <c r="J464" s="6">
        <v>0.91774081376614403</v>
      </c>
      <c r="K464" s="6">
        <v>2.22755732555085E-2</v>
      </c>
      <c r="L464" s="6">
        <v>5.9983612978347402E-2</v>
      </c>
      <c r="M464" s="6">
        <v>0.20323579843376199</v>
      </c>
      <c r="N464" s="6">
        <v>0.77482907973179704</v>
      </c>
      <c r="O464" s="6">
        <v>2.1935121834439599E-2</v>
      </c>
      <c r="P464" s="6">
        <v>0.60315818752054695</v>
      </c>
      <c r="Q464" s="6">
        <v>0.21010193288476101</v>
      </c>
      <c r="R464" s="6">
        <v>0.18673987959468999</v>
      </c>
      <c r="S464" s="6">
        <v>0.47571653883796799</v>
      </c>
      <c r="T464" s="6">
        <v>0.333320474844993</v>
      </c>
      <c r="U464" s="6">
        <v>0.19096298631703801</v>
      </c>
      <c r="V464" s="6">
        <v>0.40128795116674199</v>
      </c>
      <c r="W464" s="6">
        <v>0.57920473794988503</v>
      </c>
      <c r="X464" s="6">
        <v>1.95073108833719E-2</v>
      </c>
      <c r="Y464" s="6">
        <v>0.20708533863199899</v>
      </c>
      <c r="Z464" s="6">
        <v>0.65382882423205402</v>
      </c>
      <c r="AA464" s="6">
        <v>0.139085837135945</v>
      </c>
      <c r="AB464" s="6">
        <v>0.86561395513382</v>
      </c>
      <c r="AC464" s="6">
        <v>4.8142743193626901E-2</v>
      </c>
      <c r="AD464" s="6">
        <v>8.6243301672552203E-2</v>
      </c>
      <c r="AE464" s="6">
        <v>0.81182122354945496</v>
      </c>
      <c r="AF464" s="6">
        <v>2.8974879669935099E-2</v>
      </c>
      <c r="AG464" s="310">
        <v>0.15920389678060901</v>
      </c>
      <c r="AH464" s="211">
        <v>1.234</v>
      </c>
      <c r="AI464" s="211">
        <v>2.5579999999999998</v>
      </c>
      <c r="AJ464" s="212">
        <v>5.67</v>
      </c>
      <c r="AK464" s="210">
        <v>1.296</v>
      </c>
      <c r="AL464" s="210">
        <v>2.5659999999999998</v>
      </c>
      <c r="AM464" s="210">
        <v>5.7569999999999997</v>
      </c>
      <c r="AN464" s="203"/>
      <c r="AO464" s="203"/>
      <c r="AP464" s="203"/>
      <c r="AQ464" s="203"/>
      <c r="AR464" s="203">
        <f t="shared" si="722"/>
        <v>0.69692727427599999</v>
      </c>
      <c r="AS464" s="203">
        <f t="shared" si="723"/>
        <v>0.8518</v>
      </c>
      <c r="AT464" s="203">
        <f t="shared" si="724"/>
        <v>1.041088886996</v>
      </c>
      <c r="AU464" s="203">
        <f t="shared" si="725"/>
        <v>1.8303545495219997</v>
      </c>
      <c r="AV464" s="203">
        <f t="shared" si="726"/>
        <v>2.2370999999999999</v>
      </c>
      <c r="AW464" s="203">
        <f t="shared" si="727"/>
        <v>2.7342333283619995</v>
      </c>
      <c r="AX464" s="203">
        <f t="shared" si="728"/>
        <v>4.4007545552340002</v>
      </c>
      <c r="AY464" s="203">
        <f t="shared" si="729"/>
        <v>5.3787000000000003</v>
      </c>
      <c r="AZ464" s="203">
        <f t="shared" si="730"/>
        <v>6.5739666547139999</v>
      </c>
      <c r="BB464" s="1" t="str">
        <f t="shared" si="736"/>
        <v>P</v>
      </c>
      <c r="BC464" s="1" t="str">
        <f t="shared" si="737"/>
        <v>NA</v>
      </c>
      <c r="BD464" s="1" t="str">
        <f t="shared" si="738"/>
        <v>NA</v>
      </c>
      <c r="BE464" s="1" t="str">
        <f t="shared" si="739"/>
        <v>NO</v>
      </c>
      <c r="BF464" s="1" t="str">
        <f t="shared" si="740"/>
        <v>NO</v>
      </c>
      <c r="BG464" s="1" t="str">
        <f t="shared" si="741"/>
        <v>NO</v>
      </c>
      <c r="BH464" s="1" t="str">
        <f t="shared" si="721"/>
        <v>NO</v>
      </c>
      <c r="BJ464" s="12">
        <v>83</v>
      </c>
      <c r="BK464" s="1" t="str">
        <f t="shared" si="742"/>
        <v>P</v>
      </c>
      <c r="BL464" s="1" t="str">
        <f t="shared" si="743"/>
        <v>NA</v>
      </c>
      <c r="BM464" s="1" t="str">
        <f t="shared" si="744"/>
        <v>NA</v>
      </c>
      <c r="BN464" s="1" t="str">
        <f t="shared" si="745"/>
        <v>NO</v>
      </c>
      <c r="BO464" s="1" t="str">
        <f t="shared" si="746"/>
        <v>NO</v>
      </c>
      <c r="BP464" s="1" t="str">
        <f t="shared" si="747"/>
        <v>NO</v>
      </c>
      <c r="BQ464" s="1" t="str">
        <f t="shared" si="748"/>
        <v>NO</v>
      </c>
      <c r="BS464" s="1" t="str">
        <f t="shared" si="749"/>
        <v>TN</v>
      </c>
      <c r="BT464" s="1" t="str">
        <f t="shared" si="750"/>
        <v>TN</v>
      </c>
      <c r="BU464" s="1" t="str">
        <f t="shared" si="751"/>
        <v>TN</v>
      </c>
      <c r="BV464" s="1" t="str">
        <f t="shared" si="752"/>
        <v>NO</v>
      </c>
      <c r="BW464" s="1" t="str">
        <f t="shared" si="753"/>
        <v>NO</v>
      </c>
      <c r="BX464" s="1" t="str">
        <f t="shared" si="754"/>
        <v>NO</v>
      </c>
      <c r="BY464" s="244" t="str">
        <f t="shared" si="755"/>
        <v>YES</v>
      </c>
      <c r="BZ464" s="244" t="str">
        <f t="shared" si="756"/>
        <v>NO</v>
      </c>
      <c r="CA464" s="244" t="str">
        <f t="shared" si="757"/>
        <v>NO</v>
      </c>
      <c r="CB464" s="244" t="str">
        <f t="shared" si="758"/>
        <v>NO</v>
      </c>
      <c r="CC464" s="244" t="str">
        <f t="shared" si="759"/>
        <v>NO</v>
      </c>
      <c r="CD464" s="244" t="str">
        <f t="shared" si="731"/>
        <v>NO</v>
      </c>
      <c r="CE464" s="1" t="str">
        <f t="shared" si="732"/>
        <v>NO</v>
      </c>
      <c r="CF464" s="1" t="str">
        <f t="shared" si="733"/>
        <v>NO</v>
      </c>
      <c r="CG464" s="1" t="str">
        <f t="shared" si="734"/>
        <v>NO</v>
      </c>
      <c r="CH464" s="1" t="str">
        <f t="shared" si="735"/>
        <v>NO</v>
      </c>
      <c r="CI464" s="244" t="str">
        <f t="shared" si="760"/>
        <v>NO</v>
      </c>
      <c r="CJ464" s="244" t="str">
        <f t="shared" si="761"/>
        <v>NO</v>
      </c>
      <c r="CK464" s="244" t="str">
        <f t="shared" si="762"/>
        <v>NO</v>
      </c>
      <c r="CL464" s="244" t="str">
        <f t="shared" si="763"/>
        <v>NO</v>
      </c>
      <c r="CM464" s="244" t="str">
        <f t="shared" si="764"/>
        <v>NO</v>
      </c>
      <c r="CN464" s="244" t="str">
        <f t="shared" si="765"/>
        <v>NO</v>
      </c>
      <c r="CO464" s="244" t="str">
        <f t="shared" si="766"/>
        <v>NO</v>
      </c>
      <c r="CP464" s="244" t="str">
        <f t="shared" si="767"/>
        <v>NO</v>
      </c>
      <c r="CQ464" s="244" t="str">
        <f t="shared" si="768"/>
        <v>NO</v>
      </c>
      <c r="CR464" s="244" t="str">
        <f t="shared" si="769"/>
        <v>NO</v>
      </c>
    </row>
    <row r="465" spans="1:96">
      <c r="A465" s="64"/>
      <c r="B465" s="15"/>
      <c r="C465" s="15"/>
      <c r="D465" s="15"/>
      <c r="E465" s="15"/>
      <c r="F465" s="15"/>
      <c r="G465" s="15"/>
      <c r="H465" s="65"/>
      <c r="I465" s="52" t="s">
        <v>31</v>
      </c>
      <c r="J465" s="6">
        <v>0.66084143800742901</v>
      </c>
      <c r="K465" s="6">
        <v>0.31533772288317802</v>
      </c>
      <c r="L465" s="6">
        <v>2.3820839109392401E-2</v>
      </c>
      <c r="M465" s="6">
        <v>0.685098965440748</v>
      </c>
      <c r="N465" s="6">
        <v>0.27958440708740401</v>
      </c>
      <c r="O465" s="6">
        <v>3.53166274718466E-2</v>
      </c>
      <c r="P465" s="6">
        <v>0.90384820154484502</v>
      </c>
      <c r="Q465" s="6">
        <v>7.8259798695943003E-2</v>
      </c>
      <c r="R465" s="6">
        <v>1.7891999759211599E-2</v>
      </c>
      <c r="S465" s="6">
        <v>8.8808265143023396E-2</v>
      </c>
      <c r="T465" s="6">
        <v>0.903685438422693</v>
      </c>
      <c r="U465" s="6">
        <v>7.50629643428357E-3</v>
      </c>
      <c r="V465" s="6">
        <v>0.18119951151102801</v>
      </c>
      <c r="W465" s="6">
        <v>8.9505718033906195E-2</v>
      </c>
      <c r="X465" s="6">
        <v>0.72929477045506497</v>
      </c>
      <c r="Y465" s="6">
        <v>6.7428602976198296E-3</v>
      </c>
      <c r="Z465" s="6">
        <v>0.94868414560421699</v>
      </c>
      <c r="AA465" s="6">
        <v>4.4572994098163003E-2</v>
      </c>
      <c r="AB465" s="6">
        <v>0.73386810225349197</v>
      </c>
      <c r="AC465" s="6">
        <v>0.20485720986606901</v>
      </c>
      <c r="AD465" s="6">
        <v>6.1274687880438702E-2</v>
      </c>
      <c r="AE465" s="6">
        <v>0.99274391264595896</v>
      </c>
      <c r="AF465" s="6">
        <v>1.4672962657537E-3</v>
      </c>
      <c r="AG465" s="310">
        <v>5.7887910882867804E-3</v>
      </c>
      <c r="AH465" s="211">
        <v>0.8</v>
      </c>
      <c r="AI465" s="211">
        <v>3.02</v>
      </c>
      <c r="AJ465" s="212">
        <v>5.5049999999999999</v>
      </c>
      <c r="AK465" s="210">
        <v>0.78400000000000003</v>
      </c>
      <c r="AL465" s="210">
        <v>3.0139999999999998</v>
      </c>
      <c r="AM465" s="210">
        <v>5.4640000000000004</v>
      </c>
      <c r="AN465" s="203"/>
      <c r="AO465" s="203"/>
      <c r="AP465" s="203"/>
      <c r="AQ465" s="203"/>
      <c r="AR465" s="203">
        <f t="shared" si="722"/>
        <v>0.69692727427599999</v>
      </c>
      <c r="AS465" s="203">
        <f t="shared" si="723"/>
        <v>0.8518</v>
      </c>
      <c r="AT465" s="203">
        <f t="shared" si="724"/>
        <v>1.041088886996</v>
      </c>
      <c r="AU465" s="203">
        <f t="shared" si="725"/>
        <v>1.8303545495219997</v>
      </c>
      <c r="AV465" s="203">
        <f t="shared" si="726"/>
        <v>2.2370999999999999</v>
      </c>
      <c r="AW465" s="203">
        <f t="shared" si="727"/>
        <v>2.7342333283619995</v>
      </c>
      <c r="AX465" s="203">
        <f t="shared" si="728"/>
        <v>4.4007545552340002</v>
      </c>
      <c r="AY465" s="203">
        <f t="shared" si="729"/>
        <v>5.3787000000000003</v>
      </c>
      <c r="AZ465" s="203">
        <f t="shared" si="730"/>
        <v>6.5739666547139999</v>
      </c>
      <c r="BB465" s="1" t="str">
        <f t="shared" si="736"/>
        <v>NP</v>
      </c>
      <c r="BC465" s="1" t="str">
        <f t="shared" si="737"/>
        <v>P</v>
      </c>
      <c r="BD465" s="1" t="str">
        <f t="shared" si="738"/>
        <v>NA</v>
      </c>
      <c r="BE465" s="1" t="str">
        <f t="shared" si="739"/>
        <v>NO</v>
      </c>
      <c r="BF465" s="1" t="str">
        <f t="shared" si="740"/>
        <v>NO</v>
      </c>
      <c r="BG465" s="1" t="str">
        <f t="shared" si="741"/>
        <v>NO</v>
      </c>
      <c r="BH465" s="1" t="str">
        <f t="shared" si="721"/>
        <v>NO</v>
      </c>
      <c r="BJ465" s="12">
        <v>39</v>
      </c>
      <c r="BK465" s="1" t="str">
        <f t="shared" si="742"/>
        <v>NP</v>
      </c>
      <c r="BL465" s="1" t="str">
        <f t="shared" si="743"/>
        <v>P</v>
      </c>
      <c r="BM465" s="1" t="str">
        <f t="shared" si="744"/>
        <v>NA</v>
      </c>
      <c r="BN465" s="1" t="str">
        <f t="shared" si="745"/>
        <v>NO</v>
      </c>
      <c r="BO465" s="1" t="str">
        <f t="shared" si="746"/>
        <v>NO</v>
      </c>
      <c r="BP465" s="1" t="str">
        <f t="shared" si="747"/>
        <v>NO</v>
      </c>
      <c r="BQ465" s="1" t="str">
        <f t="shared" si="748"/>
        <v>NO</v>
      </c>
      <c r="BS465" s="1" t="str">
        <f t="shared" si="749"/>
        <v>TP</v>
      </c>
      <c r="BT465" s="1" t="str">
        <f t="shared" si="750"/>
        <v>TN</v>
      </c>
      <c r="BU465" s="1" t="str">
        <f t="shared" si="751"/>
        <v>TN</v>
      </c>
      <c r="BV465" s="1" t="str">
        <f t="shared" si="752"/>
        <v>NO</v>
      </c>
      <c r="BW465" s="1" t="str">
        <f t="shared" si="753"/>
        <v>NO</v>
      </c>
      <c r="BX465" s="1" t="str">
        <f t="shared" si="754"/>
        <v>YES</v>
      </c>
      <c r="BY465" s="244" t="str">
        <f t="shared" si="755"/>
        <v>YES</v>
      </c>
      <c r="BZ465" s="244" t="str">
        <f t="shared" si="756"/>
        <v>NO</v>
      </c>
      <c r="CA465" s="244" t="str">
        <f t="shared" si="757"/>
        <v>NO</v>
      </c>
      <c r="CB465" s="244" t="str">
        <f t="shared" si="758"/>
        <v>NO</v>
      </c>
      <c r="CC465" s="244" t="str">
        <f t="shared" si="759"/>
        <v>NO</v>
      </c>
      <c r="CD465" s="244" t="str">
        <f t="shared" si="731"/>
        <v>NO</v>
      </c>
      <c r="CE465" s="1" t="str">
        <f t="shared" si="732"/>
        <v>NO</v>
      </c>
      <c r="CF465" s="1" t="str">
        <f t="shared" si="733"/>
        <v>NO</v>
      </c>
      <c r="CG465" s="1" t="str">
        <f t="shared" si="734"/>
        <v>NO</v>
      </c>
      <c r="CH465" s="1" t="str">
        <f t="shared" si="735"/>
        <v>NO</v>
      </c>
      <c r="CI465" s="244" t="str">
        <f t="shared" si="760"/>
        <v>NO</v>
      </c>
      <c r="CJ465" s="244" t="str">
        <f t="shared" si="761"/>
        <v>NO</v>
      </c>
      <c r="CK465" s="244" t="str">
        <f t="shared" si="762"/>
        <v>NO</v>
      </c>
      <c r="CL465" s="244" t="str">
        <f t="shared" si="763"/>
        <v>NO</v>
      </c>
      <c r="CM465" s="244" t="str">
        <f t="shared" si="764"/>
        <v>NO</v>
      </c>
      <c r="CN465" s="244" t="str">
        <f t="shared" si="765"/>
        <v>NO</v>
      </c>
      <c r="CO465" s="244" t="str">
        <f t="shared" si="766"/>
        <v>NO</v>
      </c>
      <c r="CP465" s="244" t="str">
        <f t="shared" si="767"/>
        <v>NO</v>
      </c>
      <c r="CQ465" s="244" t="str">
        <f t="shared" si="768"/>
        <v>NO</v>
      </c>
      <c r="CR465" s="244" t="str">
        <f t="shared" si="769"/>
        <v>NO</v>
      </c>
    </row>
    <row r="466" spans="1:96">
      <c r="A466" s="64"/>
      <c r="B466" s="15"/>
      <c r="C466" s="15"/>
      <c r="D466" s="15"/>
      <c r="E466" s="15"/>
      <c r="F466" s="15"/>
      <c r="G466" s="15"/>
      <c r="H466" s="65"/>
      <c r="I466" s="52" t="s">
        <v>53</v>
      </c>
      <c r="J466" s="6">
        <v>0.66084143800742901</v>
      </c>
      <c r="K466" s="6">
        <v>0.31533772288317802</v>
      </c>
      <c r="L466" s="6">
        <v>2.3820839109392401E-2</v>
      </c>
      <c r="M466" s="6">
        <v>0.24340483164680901</v>
      </c>
      <c r="N466" s="6">
        <v>0.75143291549105795</v>
      </c>
      <c r="O466" s="6">
        <v>5.1622528621323403E-3</v>
      </c>
      <c r="P466" s="6">
        <v>0.117613780019763</v>
      </c>
      <c r="Q466" s="6">
        <v>0.69648465888896705</v>
      </c>
      <c r="R466" s="6">
        <v>0.18590156109126901</v>
      </c>
      <c r="S466" s="6">
        <v>6.5126336508805199E-2</v>
      </c>
      <c r="T466" s="6">
        <v>0.73473938932428595</v>
      </c>
      <c r="U466" s="6">
        <v>0.20013427416690799</v>
      </c>
      <c r="V466" s="6">
        <v>0.91940129263083603</v>
      </c>
      <c r="W466" s="6">
        <v>5.1552830624872002E-2</v>
      </c>
      <c r="X466" s="6">
        <v>2.9045876744291099E-2</v>
      </c>
      <c r="Y466" s="6">
        <v>0.54798528963992299</v>
      </c>
      <c r="Z466" s="6">
        <v>0.16557395097272001</v>
      </c>
      <c r="AA466" s="6">
        <v>0.28644075938735503</v>
      </c>
      <c r="AB466" s="6">
        <v>0.17755826439258801</v>
      </c>
      <c r="AC466" s="6">
        <v>0.32334548886391201</v>
      </c>
      <c r="AD466" s="6">
        <v>0.49909624674349801</v>
      </c>
      <c r="AE466" s="6">
        <v>0.76236934497430697</v>
      </c>
      <c r="AF466" s="6">
        <v>0.13370866114931401</v>
      </c>
      <c r="AG466" s="310">
        <v>0.103921993876378</v>
      </c>
      <c r="AH466" s="211">
        <v>1.093</v>
      </c>
      <c r="AI466" s="211">
        <v>2.5539999999999998</v>
      </c>
      <c r="AJ466" s="212">
        <v>5.8860000000000001</v>
      </c>
      <c r="AK466" s="210">
        <v>1.1619999999999999</v>
      </c>
      <c r="AL466" s="210">
        <v>2.5409999999999999</v>
      </c>
      <c r="AM466" s="210">
        <v>5.9859999999999998</v>
      </c>
      <c r="AN466" s="203"/>
      <c r="AO466" s="203"/>
      <c r="AP466" s="203"/>
      <c r="AQ466" s="203"/>
      <c r="AR466" s="203">
        <f t="shared" si="722"/>
        <v>0.69692727427599999</v>
      </c>
      <c r="AS466" s="203">
        <f t="shared" si="723"/>
        <v>0.8518</v>
      </c>
      <c r="AT466" s="203">
        <f t="shared" si="724"/>
        <v>1.041088886996</v>
      </c>
      <c r="AU466" s="203">
        <f t="shared" si="725"/>
        <v>1.8303545495219997</v>
      </c>
      <c r="AV466" s="203">
        <f t="shared" si="726"/>
        <v>2.2370999999999999</v>
      </c>
      <c r="AW466" s="203">
        <f t="shared" si="727"/>
        <v>2.7342333283619995</v>
      </c>
      <c r="AX466" s="203">
        <f t="shared" si="728"/>
        <v>4.4007545552340002</v>
      </c>
      <c r="AY466" s="203">
        <f t="shared" si="729"/>
        <v>5.3787000000000003</v>
      </c>
      <c r="AZ466" s="203">
        <f t="shared" si="730"/>
        <v>6.5739666547139999</v>
      </c>
      <c r="BB466" s="1" t="str">
        <f t="shared" si="736"/>
        <v>P</v>
      </c>
      <c r="BC466" s="1" t="str">
        <f t="shared" si="737"/>
        <v>NA</v>
      </c>
      <c r="BD466" s="1" t="str">
        <f t="shared" si="738"/>
        <v>NA</v>
      </c>
      <c r="BE466" s="1" t="str">
        <f t="shared" si="739"/>
        <v>NO</v>
      </c>
      <c r="BF466" s="1" t="str">
        <f t="shared" si="740"/>
        <v>NO</v>
      </c>
      <c r="BG466" s="1" t="str">
        <f t="shared" si="741"/>
        <v>NO</v>
      </c>
      <c r="BH466" s="1" t="str">
        <f t="shared" si="721"/>
        <v>NO</v>
      </c>
      <c r="BJ466" s="12">
        <v>20</v>
      </c>
      <c r="BK466" s="1" t="str">
        <f t="shared" si="742"/>
        <v>P</v>
      </c>
      <c r="BL466" s="1" t="str">
        <f t="shared" si="743"/>
        <v>NA</v>
      </c>
      <c r="BM466" s="1" t="str">
        <f t="shared" si="744"/>
        <v>NA</v>
      </c>
      <c r="BN466" s="1" t="str">
        <f t="shared" si="745"/>
        <v>NO</v>
      </c>
      <c r="BO466" s="1" t="str">
        <f t="shared" si="746"/>
        <v>NO</v>
      </c>
      <c r="BP466" s="1" t="str">
        <f t="shared" si="747"/>
        <v>NO</v>
      </c>
      <c r="BQ466" s="1" t="str">
        <f t="shared" si="748"/>
        <v>NO</v>
      </c>
      <c r="BS466" s="1" t="str">
        <f t="shared" si="749"/>
        <v>TN</v>
      </c>
      <c r="BT466" s="1" t="str">
        <f t="shared" si="750"/>
        <v>TN</v>
      </c>
      <c r="BU466" s="1" t="str">
        <f t="shared" si="751"/>
        <v>TN</v>
      </c>
      <c r="BV466" s="1" t="str">
        <f t="shared" si="752"/>
        <v>NO</v>
      </c>
      <c r="BW466" s="1" t="str">
        <f t="shared" si="753"/>
        <v>NO</v>
      </c>
      <c r="BX466" s="1" t="str">
        <f t="shared" si="754"/>
        <v>NO</v>
      </c>
      <c r="BY466" s="244" t="str">
        <f t="shared" si="755"/>
        <v>YES</v>
      </c>
      <c r="BZ466" s="244" t="str">
        <f t="shared" si="756"/>
        <v>NO</v>
      </c>
      <c r="CA466" s="244" t="str">
        <f t="shared" si="757"/>
        <v>NO</v>
      </c>
      <c r="CB466" s="244" t="str">
        <f t="shared" si="758"/>
        <v>NO</v>
      </c>
      <c r="CC466" s="244" t="str">
        <f t="shared" si="759"/>
        <v>NO</v>
      </c>
      <c r="CD466" s="244" t="str">
        <f t="shared" si="731"/>
        <v>NO</v>
      </c>
      <c r="CE466" s="1" t="str">
        <f t="shared" si="732"/>
        <v>NO</v>
      </c>
      <c r="CF466" s="1" t="str">
        <f t="shared" si="733"/>
        <v>NO</v>
      </c>
      <c r="CG466" s="1" t="str">
        <f t="shared" si="734"/>
        <v>NO</v>
      </c>
      <c r="CH466" s="1" t="str">
        <f t="shared" si="735"/>
        <v>NO</v>
      </c>
      <c r="CI466" s="244" t="str">
        <f t="shared" si="760"/>
        <v>NO</v>
      </c>
      <c r="CJ466" s="244" t="str">
        <f t="shared" si="761"/>
        <v>NO</v>
      </c>
      <c r="CK466" s="244" t="str">
        <f t="shared" si="762"/>
        <v>NO</v>
      </c>
      <c r="CL466" s="244" t="str">
        <f t="shared" si="763"/>
        <v>NO</v>
      </c>
      <c r="CM466" s="244" t="str">
        <f t="shared" si="764"/>
        <v>NO</v>
      </c>
      <c r="CN466" s="244" t="str">
        <f t="shared" si="765"/>
        <v>NO</v>
      </c>
      <c r="CO466" s="244" t="str">
        <f t="shared" si="766"/>
        <v>NO</v>
      </c>
      <c r="CP466" s="244" t="str">
        <f t="shared" si="767"/>
        <v>NO</v>
      </c>
      <c r="CQ466" s="244" t="str">
        <f t="shared" si="768"/>
        <v>NO</v>
      </c>
      <c r="CR466" s="244" t="str">
        <f t="shared" si="769"/>
        <v>NO</v>
      </c>
    </row>
    <row r="467" spans="1:96">
      <c r="A467" s="64"/>
      <c r="B467" s="15"/>
      <c r="C467" s="15"/>
      <c r="D467" s="15"/>
      <c r="E467" s="15"/>
      <c r="F467" s="15"/>
      <c r="G467" s="15"/>
      <c r="H467" s="65"/>
      <c r="I467" s="52" t="s">
        <v>54</v>
      </c>
      <c r="J467" s="6">
        <v>0.69443059226145398</v>
      </c>
      <c r="K467" s="6">
        <v>0.21367828090851201</v>
      </c>
      <c r="L467" s="6">
        <v>9.1891126830033795E-2</v>
      </c>
      <c r="M467" s="6">
        <v>0.52925728242172099</v>
      </c>
      <c r="N467" s="6">
        <v>5.6978044317443202E-2</v>
      </c>
      <c r="O467" s="6">
        <v>0.41376467326083499</v>
      </c>
      <c r="P467" s="6">
        <v>0.64320975408200798</v>
      </c>
      <c r="Q467" s="6">
        <v>0.31886676569012101</v>
      </c>
      <c r="R467" s="6">
        <v>3.79234802278701E-2</v>
      </c>
      <c r="S467" s="6">
        <v>0.90781444676152501</v>
      </c>
      <c r="T467" s="6">
        <v>6.7212184569238595E-2</v>
      </c>
      <c r="U467" s="6">
        <v>2.4973368669235999E-2</v>
      </c>
      <c r="V467" s="6">
        <v>0.30957165324049501</v>
      </c>
      <c r="W467" s="6">
        <v>0.48604650750429601</v>
      </c>
      <c r="X467" s="6">
        <v>0.204381839255208</v>
      </c>
      <c r="Y467" s="6">
        <v>0.97556669880170799</v>
      </c>
      <c r="Z467" s="6">
        <v>1.25556626984894E-2</v>
      </c>
      <c r="AA467" s="6">
        <v>1.1877638499801901E-2</v>
      </c>
      <c r="AB467" s="6">
        <v>0.95972546860602104</v>
      </c>
      <c r="AC467" s="6">
        <v>1.12519348480419E-2</v>
      </c>
      <c r="AD467" s="6">
        <v>2.9022596545936499E-2</v>
      </c>
      <c r="AE467" s="6">
        <v>0.89133807890053496</v>
      </c>
      <c r="AF467" s="6">
        <v>9.4497063939935205E-2</v>
      </c>
      <c r="AG467" s="310">
        <v>1.41648571595295E-2</v>
      </c>
      <c r="AH467" s="211">
        <v>0.998</v>
      </c>
      <c r="AI467" s="211">
        <v>2.6720000000000002</v>
      </c>
      <c r="AJ467" s="212">
        <v>5.476</v>
      </c>
      <c r="AK467" s="210">
        <v>1.0680000000000001</v>
      </c>
      <c r="AL467" s="210">
        <v>2.7090000000000001</v>
      </c>
      <c r="AM467" s="210">
        <v>5.5540000000000003</v>
      </c>
      <c r="AN467" s="203"/>
      <c r="AO467" s="203"/>
      <c r="AP467" s="203"/>
      <c r="AQ467" s="203"/>
      <c r="AR467" s="203">
        <f t="shared" si="722"/>
        <v>0.69692727427599999</v>
      </c>
      <c r="AS467" s="203">
        <f t="shared" si="723"/>
        <v>0.8518</v>
      </c>
      <c r="AT467" s="203">
        <f t="shared" si="724"/>
        <v>1.041088886996</v>
      </c>
      <c r="AU467" s="203">
        <f t="shared" si="725"/>
        <v>1.8303545495219997</v>
      </c>
      <c r="AV467" s="203">
        <f t="shared" si="726"/>
        <v>2.2370999999999999</v>
      </c>
      <c r="AW467" s="203">
        <f t="shared" si="727"/>
        <v>2.7342333283619995</v>
      </c>
      <c r="AX467" s="203">
        <f t="shared" si="728"/>
        <v>4.4007545552340002</v>
      </c>
      <c r="AY467" s="203">
        <f t="shared" si="729"/>
        <v>5.3787000000000003</v>
      </c>
      <c r="AZ467" s="203">
        <f t="shared" si="730"/>
        <v>6.5739666547139999</v>
      </c>
      <c r="BB467" s="1" t="str">
        <f t="shared" si="736"/>
        <v>NA</v>
      </c>
      <c r="BC467" s="1" t="str">
        <f t="shared" si="737"/>
        <v>NA</v>
      </c>
      <c r="BD467" s="1" t="str">
        <f t="shared" si="738"/>
        <v>NA</v>
      </c>
      <c r="BE467" s="1" t="str">
        <f t="shared" si="739"/>
        <v>NO</v>
      </c>
      <c r="BF467" s="1" t="str">
        <f t="shared" si="740"/>
        <v>NO</v>
      </c>
      <c r="BG467" s="1" t="str">
        <f t="shared" si="741"/>
        <v>NO</v>
      </c>
      <c r="BH467" s="1" t="str">
        <f t="shared" si="721"/>
        <v>YES</v>
      </c>
      <c r="BJ467" s="12">
        <v>11</v>
      </c>
      <c r="BK467" s="1" t="str">
        <f t="shared" si="742"/>
        <v>P</v>
      </c>
      <c r="BL467" s="1" t="str">
        <f t="shared" si="743"/>
        <v>NA</v>
      </c>
      <c r="BM467" s="1" t="str">
        <f t="shared" si="744"/>
        <v>NA</v>
      </c>
      <c r="BN467" s="1" t="str">
        <f t="shared" si="745"/>
        <v>NO</v>
      </c>
      <c r="BO467" s="1" t="str">
        <f t="shared" si="746"/>
        <v>NO</v>
      </c>
      <c r="BP467" s="1" t="str">
        <f t="shared" si="747"/>
        <v>NO</v>
      </c>
      <c r="BQ467" s="1" t="str">
        <f t="shared" si="748"/>
        <v>NO</v>
      </c>
      <c r="BS467" s="1" t="str">
        <f t="shared" si="749"/>
        <v>TN</v>
      </c>
      <c r="BT467" s="1" t="str">
        <f t="shared" si="750"/>
        <v>TN</v>
      </c>
      <c r="BU467" s="1" t="str">
        <f t="shared" si="751"/>
        <v>TN</v>
      </c>
      <c r="BV467" s="1" t="str">
        <f t="shared" si="752"/>
        <v>NO</v>
      </c>
      <c r="BW467" s="1" t="str">
        <f t="shared" si="753"/>
        <v>NO</v>
      </c>
      <c r="BX467" s="1" t="str">
        <f t="shared" si="754"/>
        <v>NO</v>
      </c>
      <c r="BY467" s="244" t="str">
        <f t="shared" si="755"/>
        <v>YES</v>
      </c>
      <c r="BZ467" s="244" t="str">
        <f t="shared" si="756"/>
        <v>NO</v>
      </c>
      <c r="CA467" s="244" t="str">
        <f t="shared" si="757"/>
        <v>NO</v>
      </c>
      <c r="CB467" s="244" t="str">
        <f t="shared" si="758"/>
        <v>NO</v>
      </c>
      <c r="CC467" s="244" t="str">
        <f t="shared" si="759"/>
        <v>NO</v>
      </c>
      <c r="CD467" s="244" t="str">
        <f t="shared" si="731"/>
        <v>NO</v>
      </c>
      <c r="CE467" s="1" t="str">
        <f t="shared" si="732"/>
        <v>NO</v>
      </c>
      <c r="CF467" s="1" t="str">
        <f t="shared" si="733"/>
        <v>NO</v>
      </c>
      <c r="CG467" s="1" t="str">
        <f t="shared" si="734"/>
        <v>NO</v>
      </c>
      <c r="CH467" s="1" t="str">
        <f t="shared" si="735"/>
        <v>NO</v>
      </c>
      <c r="CI467" s="244" t="str">
        <f t="shared" si="760"/>
        <v>NO</v>
      </c>
      <c r="CJ467" s="244" t="str">
        <f t="shared" si="761"/>
        <v>NO</v>
      </c>
      <c r="CK467" s="244" t="str">
        <f t="shared" si="762"/>
        <v>NO</v>
      </c>
      <c r="CL467" s="244" t="str">
        <f t="shared" si="763"/>
        <v>NO</v>
      </c>
      <c r="CM467" s="244" t="str">
        <f t="shared" si="764"/>
        <v>NO</v>
      </c>
      <c r="CN467" s="244" t="str">
        <f t="shared" si="765"/>
        <v>NO</v>
      </c>
      <c r="CO467" s="244" t="str">
        <f t="shared" si="766"/>
        <v>NO</v>
      </c>
      <c r="CP467" s="244" t="str">
        <f t="shared" si="767"/>
        <v>NO</v>
      </c>
      <c r="CQ467" s="244" t="str">
        <f t="shared" si="768"/>
        <v>NO</v>
      </c>
      <c r="CR467" s="244" t="str">
        <f t="shared" si="769"/>
        <v>NO</v>
      </c>
    </row>
    <row r="468" spans="1:96">
      <c r="A468" s="64"/>
      <c r="B468" s="15"/>
      <c r="C468" s="15"/>
      <c r="D468" s="15"/>
      <c r="E468" s="15"/>
      <c r="F468" s="15"/>
      <c r="G468" s="15"/>
      <c r="H468" s="65"/>
      <c r="I468" s="52" t="s">
        <v>55</v>
      </c>
      <c r="J468" s="6">
        <v>0.30226710893744602</v>
      </c>
      <c r="K468" s="6">
        <v>0.661555632082929</v>
      </c>
      <c r="L468" s="6">
        <v>3.61772589796239E-2</v>
      </c>
      <c r="M468" s="6">
        <v>0.42028000595303799</v>
      </c>
      <c r="N468" s="6">
        <v>0.19292392574619799</v>
      </c>
      <c r="O468" s="6">
        <v>0.38679606830076202</v>
      </c>
      <c r="P468" s="6">
        <v>7.9875411023048903E-2</v>
      </c>
      <c r="Q468" s="6">
        <v>0.178678656583069</v>
      </c>
      <c r="R468" s="6">
        <v>0.74144593239388101</v>
      </c>
      <c r="S468" s="6">
        <v>0.38970849012329201</v>
      </c>
      <c r="T468" s="6">
        <v>0.12885302338240201</v>
      </c>
      <c r="U468" s="6">
        <v>0.48143848649430498</v>
      </c>
      <c r="V468" s="6">
        <v>0.40128795116674199</v>
      </c>
      <c r="W468" s="6">
        <v>0.57920473794988503</v>
      </c>
      <c r="X468" s="6">
        <v>1.95073108833719E-2</v>
      </c>
      <c r="Y468" s="6">
        <v>0.20708533863199899</v>
      </c>
      <c r="Z468" s="6">
        <v>0.65382882423205402</v>
      </c>
      <c r="AA468" s="6">
        <v>0.139085837135945</v>
      </c>
      <c r="AB468" s="6">
        <v>0.83243829240268197</v>
      </c>
      <c r="AC468" s="6">
        <v>7.4348260814667902E-2</v>
      </c>
      <c r="AD468" s="6">
        <v>9.3213446782649201E-2</v>
      </c>
      <c r="AE468" s="6">
        <v>0.531844036342636</v>
      </c>
      <c r="AF468" s="6">
        <v>0.42002523915573298</v>
      </c>
      <c r="AG468" s="310">
        <v>4.8130724501630501E-2</v>
      </c>
      <c r="AH468" s="211">
        <v>2.0299999999999998</v>
      </c>
      <c r="AI468" s="211">
        <v>2.391</v>
      </c>
      <c r="AJ468" s="212">
        <v>5.6189999999999998</v>
      </c>
      <c r="AK468" s="210">
        <v>1.9430000000000001</v>
      </c>
      <c r="AL468" s="210">
        <v>2.4420000000000002</v>
      </c>
      <c r="AM468" s="210">
        <v>5.6120000000000001</v>
      </c>
      <c r="AN468" s="203"/>
      <c r="AO468" s="203"/>
      <c r="AP468" s="203"/>
      <c r="AQ468" s="203"/>
      <c r="AR468" s="203">
        <f t="shared" si="722"/>
        <v>0.69692727427599999</v>
      </c>
      <c r="AS468" s="203">
        <f t="shared" si="723"/>
        <v>0.8518</v>
      </c>
      <c r="AT468" s="203">
        <f t="shared" si="724"/>
        <v>1.041088886996</v>
      </c>
      <c r="AU468" s="203">
        <f t="shared" si="725"/>
        <v>1.8303545495219997</v>
      </c>
      <c r="AV468" s="203">
        <f t="shared" si="726"/>
        <v>2.2370999999999999</v>
      </c>
      <c r="AW468" s="203">
        <f t="shared" si="727"/>
        <v>2.7342333283619995</v>
      </c>
      <c r="AX468" s="203">
        <f t="shared" si="728"/>
        <v>4.4007545552340002</v>
      </c>
      <c r="AY468" s="203">
        <f t="shared" si="729"/>
        <v>5.3787000000000003</v>
      </c>
      <c r="AZ468" s="203">
        <f t="shared" si="730"/>
        <v>6.5739666547139999</v>
      </c>
      <c r="BB468" s="1" t="str">
        <f t="shared" si="736"/>
        <v>P</v>
      </c>
      <c r="BC468" s="1" t="str">
        <f t="shared" si="737"/>
        <v>NA</v>
      </c>
      <c r="BD468" s="1" t="str">
        <f t="shared" si="738"/>
        <v>NA</v>
      </c>
      <c r="BE468" s="1" t="str">
        <f t="shared" si="739"/>
        <v>NO</v>
      </c>
      <c r="BF468" s="1" t="str">
        <f t="shared" si="740"/>
        <v>NO</v>
      </c>
      <c r="BG468" s="1" t="str">
        <f t="shared" si="741"/>
        <v>NO</v>
      </c>
      <c r="BH468" s="1" t="str">
        <f t="shared" si="721"/>
        <v>NO</v>
      </c>
      <c r="BJ468" s="12">
        <v>2</v>
      </c>
      <c r="BK468" s="1" t="str">
        <f t="shared" si="742"/>
        <v>P</v>
      </c>
      <c r="BL468" s="1" t="str">
        <f t="shared" si="743"/>
        <v>NA</v>
      </c>
      <c r="BM468" s="1" t="str">
        <f t="shared" si="744"/>
        <v>NA</v>
      </c>
      <c r="BN468" s="1" t="str">
        <f t="shared" si="745"/>
        <v>NO</v>
      </c>
      <c r="BO468" s="1" t="str">
        <f t="shared" si="746"/>
        <v>NO</v>
      </c>
      <c r="BP468" s="1" t="str">
        <f t="shared" si="747"/>
        <v>NO</v>
      </c>
      <c r="BQ468" s="1" t="str">
        <f t="shared" si="748"/>
        <v>NO</v>
      </c>
      <c r="BS468" s="1" t="str">
        <f t="shared" si="749"/>
        <v>TN</v>
      </c>
      <c r="BT468" s="1" t="str">
        <f t="shared" si="750"/>
        <v>TN</v>
      </c>
      <c r="BU468" s="1" t="str">
        <f t="shared" si="751"/>
        <v>TN</v>
      </c>
      <c r="BV468" s="1" t="str">
        <f t="shared" si="752"/>
        <v>NO</v>
      </c>
      <c r="BW468" s="1" t="str">
        <f t="shared" si="753"/>
        <v>NO</v>
      </c>
      <c r="BX468" s="1" t="str">
        <f t="shared" si="754"/>
        <v>NO</v>
      </c>
      <c r="BY468" s="244" t="str">
        <f t="shared" si="755"/>
        <v>YES</v>
      </c>
      <c r="BZ468" s="244" t="str">
        <f t="shared" si="756"/>
        <v>NO</v>
      </c>
      <c r="CA468" s="244" t="str">
        <f t="shared" si="757"/>
        <v>NO</v>
      </c>
      <c r="CB468" s="244" t="str">
        <f t="shared" si="758"/>
        <v>NO</v>
      </c>
      <c r="CC468" s="244" t="str">
        <f t="shared" si="759"/>
        <v>NO</v>
      </c>
      <c r="CD468" s="244" t="str">
        <f t="shared" si="731"/>
        <v>NO</v>
      </c>
      <c r="CE468" s="1" t="str">
        <f t="shared" si="732"/>
        <v>NO</v>
      </c>
      <c r="CF468" s="1" t="str">
        <f t="shared" si="733"/>
        <v>NO</v>
      </c>
      <c r="CG468" s="1" t="str">
        <f t="shared" si="734"/>
        <v>NO</v>
      </c>
      <c r="CH468" s="1" t="str">
        <f t="shared" si="735"/>
        <v>NO</v>
      </c>
      <c r="CI468" s="244" t="str">
        <f t="shared" si="760"/>
        <v>NO</v>
      </c>
      <c r="CJ468" s="244" t="str">
        <f t="shared" si="761"/>
        <v>NO</v>
      </c>
      <c r="CK468" s="244" t="str">
        <f t="shared" si="762"/>
        <v>NO</v>
      </c>
      <c r="CL468" s="244" t="str">
        <f t="shared" si="763"/>
        <v>NO</v>
      </c>
      <c r="CM468" s="244" t="str">
        <f t="shared" si="764"/>
        <v>NO</v>
      </c>
      <c r="CN468" s="244" t="str">
        <f t="shared" si="765"/>
        <v>NO</v>
      </c>
      <c r="CO468" s="244" t="str">
        <f t="shared" si="766"/>
        <v>NO</v>
      </c>
      <c r="CP468" s="244" t="str">
        <f t="shared" si="767"/>
        <v>NO</v>
      </c>
      <c r="CQ468" s="244" t="str">
        <f t="shared" si="768"/>
        <v>NO</v>
      </c>
      <c r="CR468" s="244" t="str">
        <f t="shared" si="769"/>
        <v>NO</v>
      </c>
    </row>
    <row r="469" spans="1:96">
      <c r="A469" s="64"/>
      <c r="B469" s="15"/>
      <c r="C469" s="15"/>
      <c r="D469" s="15"/>
      <c r="E469" s="15"/>
      <c r="F469" s="15"/>
      <c r="G469" s="15"/>
      <c r="H469" s="65"/>
      <c r="I469" s="52" t="s">
        <v>56</v>
      </c>
      <c r="J469" s="6">
        <v>0.69443059226145398</v>
      </c>
      <c r="K469" s="6">
        <v>0.21367828090851201</v>
      </c>
      <c r="L469" s="6">
        <v>9.1891126830033795E-2</v>
      </c>
      <c r="M469" s="6">
        <v>0.52925728242172099</v>
      </c>
      <c r="N469" s="6">
        <v>5.6978044317443202E-2</v>
      </c>
      <c r="O469" s="6">
        <v>0.41376467326083499</v>
      </c>
      <c r="P469" s="6">
        <v>0.64320975408200798</v>
      </c>
      <c r="Q469" s="6">
        <v>0.31886676569012101</v>
      </c>
      <c r="R469" s="6">
        <v>3.79234802278701E-2</v>
      </c>
      <c r="S469" s="6">
        <v>0.97715307336491097</v>
      </c>
      <c r="T469" s="6">
        <v>1.9237857263681899E-3</v>
      </c>
      <c r="U469" s="6">
        <v>2.09231409087208E-2</v>
      </c>
      <c r="V469" s="6">
        <v>0.104630650419463</v>
      </c>
      <c r="W469" s="6">
        <v>0.67002053459785404</v>
      </c>
      <c r="X469" s="6">
        <v>0.225348814982681</v>
      </c>
      <c r="Y469" s="6">
        <v>0.585818640444146</v>
      </c>
      <c r="Z469" s="6">
        <v>0.39542118369295798</v>
      </c>
      <c r="AA469" s="6">
        <v>1.8760175862894399E-2</v>
      </c>
      <c r="AB469" s="6">
        <v>0.83243829240268197</v>
      </c>
      <c r="AC469" s="6">
        <v>7.4348260814667902E-2</v>
      </c>
      <c r="AD469" s="6">
        <v>9.3213446782649201E-2</v>
      </c>
      <c r="AE469" s="6">
        <v>0.531844036342636</v>
      </c>
      <c r="AF469" s="6">
        <v>0.42002523915573298</v>
      </c>
      <c r="AG469" s="310">
        <v>4.8130724501630501E-2</v>
      </c>
      <c r="AH469" s="211">
        <v>0.96199999999999997</v>
      </c>
      <c r="AI469" s="211">
        <v>2.6619999999999999</v>
      </c>
      <c r="AJ469" s="212">
        <v>5.6070000000000002</v>
      </c>
      <c r="AK469" s="210">
        <v>0.93700000000000006</v>
      </c>
      <c r="AL469" s="210">
        <v>2.601</v>
      </c>
      <c r="AM469" s="210">
        <v>5.4770000000000003</v>
      </c>
      <c r="AN469" s="203"/>
      <c r="AO469" s="203"/>
      <c r="AP469" s="203"/>
      <c r="AQ469" s="203"/>
      <c r="AR469" s="203">
        <f t="shared" si="722"/>
        <v>0.69692727427599999</v>
      </c>
      <c r="AS469" s="203">
        <f t="shared" si="723"/>
        <v>0.8518</v>
      </c>
      <c r="AT469" s="203">
        <f t="shared" si="724"/>
        <v>1.041088886996</v>
      </c>
      <c r="AU469" s="203">
        <f t="shared" si="725"/>
        <v>1.8303545495219997</v>
      </c>
      <c r="AV469" s="203">
        <f t="shared" si="726"/>
        <v>2.2370999999999999</v>
      </c>
      <c r="AW469" s="203">
        <f t="shared" si="727"/>
        <v>2.7342333283619995</v>
      </c>
      <c r="AX469" s="203">
        <f t="shared" si="728"/>
        <v>4.4007545552340002</v>
      </c>
      <c r="AY469" s="203">
        <f t="shared" si="729"/>
        <v>5.3787000000000003</v>
      </c>
      <c r="AZ469" s="203">
        <f t="shared" si="730"/>
        <v>6.5739666547139999</v>
      </c>
      <c r="BB469" s="1" t="str">
        <f t="shared" si="736"/>
        <v>NA</v>
      </c>
      <c r="BC469" s="1" t="str">
        <f t="shared" si="737"/>
        <v>NA</v>
      </c>
      <c r="BD469" s="1" t="str">
        <f t="shared" si="738"/>
        <v>NA</v>
      </c>
      <c r="BE469" s="1" t="str">
        <f t="shared" si="739"/>
        <v>NO</v>
      </c>
      <c r="BF469" s="1" t="str">
        <f t="shared" si="740"/>
        <v>NO</v>
      </c>
      <c r="BG469" s="1" t="str">
        <f t="shared" si="741"/>
        <v>NO</v>
      </c>
      <c r="BH469" s="1" t="str">
        <f t="shared" si="721"/>
        <v>YES</v>
      </c>
      <c r="BJ469" s="12">
        <v>3</v>
      </c>
      <c r="BK469" s="1" t="str">
        <f t="shared" si="742"/>
        <v>NA</v>
      </c>
      <c r="BL469" s="1" t="str">
        <f t="shared" si="743"/>
        <v>NA</v>
      </c>
      <c r="BM469" s="1" t="str">
        <f t="shared" si="744"/>
        <v>NA</v>
      </c>
      <c r="BN469" s="1" t="str">
        <f t="shared" si="745"/>
        <v>NO</v>
      </c>
      <c r="BO469" s="1" t="str">
        <f t="shared" si="746"/>
        <v>NO</v>
      </c>
      <c r="BP469" s="1" t="str">
        <f t="shared" si="747"/>
        <v>NO</v>
      </c>
      <c r="BQ469" s="1" t="str">
        <f t="shared" si="748"/>
        <v>YES</v>
      </c>
      <c r="BS469" s="1" t="str">
        <f t="shared" si="749"/>
        <v>TN</v>
      </c>
      <c r="BT469" s="1" t="str">
        <f t="shared" si="750"/>
        <v>TN</v>
      </c>
      <c r="BU469" s="1" t="str">
        <f t="shared" si="751"/>
        <v>TN</v>
      </c>
      <c r="BV469" s="1" t="str">
        <f t="shared" si="752"/>
        <v>NO</v>
      </c>
      <c r="BW469" s="1" t="str">
        <f t="shared" si="753"/>
        <v>NO</v>
      </c>
      <c r="BX469" s="1" t="str">
        <f t="shared" si="754"/>
        <v>NO</v>
      </c>
      <c r="BY469" s="244" t="str">
        <f t="shared" si="755"/>
        <v>YES</v>
      </c>
      <c r="BZ469" s="244" t="str">
        <f t="shared" si="756"/>
        <v>NO</v>
      </c>
      <c r="CA469" s="244" t="str">
        <f t="shared" si="757"/>
        <v>NO</v>
      </c>
      <c r="CB469" s="244" t="str">
        <f t="shared" si="758"/>
        <v>NO</v>
      </c>
      <c r="CC469" s="244" t="str">
        <f t="shared" si="759"/>
        <v>NO</v>
      </c>
      <c r="CD469" s="244" t="str">
        <f t="shared" si="731"/>
        <v>NO</v>
      </c>
      <c r="CE469" s="1" t="str">
        <f t="shared" si="732"/>
        <v>NO</v>
      </c>
      <c r="CF469" s="1" t="str">
        <f t="shared" si="733"/>
        <v>NO</v>
      </c>
      <c r="CG469" s="1" t="str">
        <f t="shared" si="734"/>
        <v>NO</v>
      </c>
      <c r="CH469" s="1" t="str">
        <f t="shared" si="735"/>
        <v>NO</v>
      </c>
      <c r="CI469" s="244" t="str">
        <f t="shared" si="760"/>
        <v>NO</v>
      </c>
      <c r="CJ469" s="244" t="str">
        <f t="shared" si="761"/>
        <v>NO</v>
      </c>
      <c r="CK469" s="244" t="str">
        <f t="shared" si="762"/>
        <v>NO</v>
      </c>
      <c r="CL469" s="244" t="str">
        <f t="shared" si="763"/>
        <v>NO</v>
      </c>
      <c r="CM469" s="244" t="str">
        <f t="shared" si="764"/>
        <v>NO</v>
      </c>
      <c r="CN469" s="244" t="str">
        <f t="shared" si="765"/>
        <v>NO</v>
      </c>
      <c r="CO469" s="244" t="str">
        <f t="shared" si="766"/>
        <v>NO</v>
      </c>
      <c r="CP469" s="244" t="str">
        <f t="shared" si="767"/>
        <v>NO</v>
      </c>
      <c r="CQ469" s="244" t="str">
        <f t="shared" si="768"/>
        <v>NO</v>
      </c>
      <c r="CR469" s="244" t="str">
        <f t="shared" si="769"/>
        <v>NO</v>
      </c>
    </row>
    <row r="470" spans="1:96">
      <c r="A470" s="64"/>
      <c r="B470" s="15"/>
      <c r="C470" s="15"/>
      <c r="D470" s="15"/>
      <c r="E470" s="15"/>
      <c r="F470" s="15"/>
      <c r="G470" s="15"/>
      <c r="H470" s="65"/>
      <c r="I470" s="52" t="s">
        <v>57</v>
      </c>
      <c r="J470" s="6">
        <v>0.77749065706155496</v>
      </c>
      <c r="K470" s="6">
        <v>9.9504737312179195E-2</v>
      </c>
      <c r="L470" s="6">
        <v>0.123004605626265</v>
      </c>
      <c r="M470" s="6">
        <v>0.46510708081032398</v>
      </c>
      <c r="N470" s="6">
        <v>0.184522628407988</v>
      </c>
      <c r="O470" s="6">
        <v>0.35037029078168702</v>
      </c>
      <c r="P470" s="6">
        <v>7.9875411023048903E-2</v>
      </c>
      <c r="Q470" s="6">
        <v>0.178678656583069</v>
      </c>
      <c r="R470" s="6">
        <v>0.74144593239388101</v>
      </c>
      <c r="S470" s="6">
        <v>0.38970849012329201</v>
      </c>
      <c r="T470" s="6">
        <v>0.12885302338240201</v>
      </c>
      <c r="U470" s="6">
        <v>0.48143848649430498</v>
      </c>
      <c r="V470" s="6">
        <v>0.40128795116674199</v>
      </c>
      <c r="W470" s="6">
        <v>0.57920473794988503</v>
      </c>
      <c r="X470" s="6">
        <v>1.95073108833719E-2</v>
      </c>
      <c r="Y470" s="6">
        <v>0.20708533863199899</v>
      </c>
      <c r="Z470" s="6">
        <v>0.65382882423205402</v>
      </c>
      <c r="AA470" s="6">
        <v>0.139085837135945</v>
      </c>
      <c r="AB470" s="6">
        <v>0.86561395513382</v>
      </c>
      <c r="AC470" s="6">
        <v>4.8142743193626901E-2</v>
      </c>
      <c r="AD470" s="6">
        <v>8.6243301672552203E-2</v>
      </c>
      <c r="AE470" s="6">
        <v>0.92146067817888899</v>
      </c>
      <c r="AF470" s="6">
        <v>5.6249743812980001E-2</v>
      </c>
      <c r="AG470" s="310">
        <v>2.22895780081304E-2</v>
      </c>
      <c r="AH470" s="211">
        <v>2.181</v>
      </c>
      <c r="AI470" s="211">
        <v>2.57</v>
      </c>
      <c r="AJ470" s="212">
        <v>5.6109999999999998</v>
      </c>
      <c r="AK470" s="210">
        <v>2.165</v>
      </c>
      <c r="AL470" s="210">
        <v>2.6230000000000002</v>
      </c>
      <c r="AM470" s="210">
        <v>5.5750000000000002</v>
      </c>
      <c r="AN470" s="203"/>
      <c r="AO470" s="203"/>
      <c r="AP470" s="203"/>
      <c r="AQ470" s="203"/>
      <c r="AR470" s="203">
        <f t="shared" si="722"/>
        <v>0.69692727427599999</v>
      </c>
      <c r="AS470" s="203">
        <f t="shared" si="723"/>
        <v>0.8518</v>
      </c>
      <c r="AT470" s="203">
        <f t="shared" si="724"/>
        <v>1.041088886996</v>
      </c>
      <c r="AU470" s="203">
        <f t="shared" si="725"/>
        <v>1.8303545495219997</v>
      </c>
      <c r="AV470" s="203">
        <f t="shared" si="726"/>
        <v>2.2370999999999999</v>
      </c>
      <c r="AW470" s="203">
        <f t="shared" si="727"/>
        <v>2.7342333283619995</v>
      </c>
      <c r="AX470" s="203">
        <f t="shared" si="728"/>
        <v>4.4007545552340002</v>
      </c>
      <c r="AY470" s="203">
        <f t="shared" si="729"/>
        <v>5.3787000000000003</v>
      </c>
      <c r="AZ470" s="203">
        <f t="shared" si="730"/>
        <v>6.5739666547139999</v>
      </c>
      <c r="BB470" s="1" t="str">
        <f t="shared" si="736"/>
        <v>P</v>
      </c>
      <c r="BC470" s="1" t="str">
        <f t="shared" si="737"/>
        <v>NA</v>
      </c>
      <c r="BD470" s="1" t="str">
        <f t="shared" si="738"/>
        <v>NA</v>
      </c>
      <c r="BE470" s="1" t="str">
        <f t="shared" si="739"/>
        <v>NO</v>
      </c>
      <c r="BF470" s="1" t="str">
        <f t="shared" si="740"/>
        <v>NO</v>
      </c>
      <c r="BG470" s="1" t="str">
        <f t="shared" si="741"/>
        <v>NO</v>
      </c>
      <c r="BH470" s="1" t="str">
        <f t="shared" si="721"/>
        <v>NO</v>
      </c>
      <c r="BJ470" s="12">
        <v>6</v>
      </c>
      <c r="BK470" s="1" t="str">
        <f t="shared" si="742"/>
        <v>P</v>
      </c>
      <c r="BL470" s="1" t="str">
        <f t="shared" si="743"/>
        <v>NA</v>
      </c>
      <c r="BM470" s="1" t="str">
        <f t="shared" si="744"/>
        <v>NA</v>
      </c>
      <c r="BN470" s="1" t="str">
        <f t="shared" si="745"/>
        <v>NO</v>
      </c>
      <c r="BO470" s="1" t="str">
        <f t="shared" si="746"/>
        <v>NO</v>
      </c>
      <c r="BP470" s="1" t="str">
        <f t="shared" si="747"/>
        <v>NO</v>
      </c>
      <c r="BQ470" s="1" t="str">
        <f t="shared" si="748"/>
        <v>NO</v>
      </c>
      <c r="BS470" s="1" t="str">
        <f t="shared" si="749"/>
        <v>TN</v>
      </c>
      <c r="BT470" s="1" t="str">
        <f t="shared" si="750"/>
        <v>TN</v>
      </c>
      <c r="BU470" s="1" t="str">
        <f t="shared" si="751"/>
        <v>TN</v>
      </c>
      <c r="BV470" s="1" t="str">
        <f t="shared" si="752"/>
        <v>NO</v>
      </c>
      <c r="BW470" s="1" t="str">
        <f t="shared" si="753"/>
        <v>NO</v>
      </c>
      <c r="BX470" s="1" t="str">
        <f t="shared" si="754"/>
        <v>NO</v>
      </c>
      <c r="BY470" s="244" t="str">
        <f t="shared" si="755"/>
        <v>YES</v>
      </c>
      <c r="BZ470" s="244" t="str">
        <f t="shared" si="756"/>
        <v>NO</v>
      </c>
      <c r="CA470" s="244" t="str">
        <f t="shared" si="757"/>
        <v>NO</v>
      </c>
      <c r="CB470" s="244" t="str">
        <f t="shared" si="758"/>
        <v>NO</v>
      </c>
      <c r="CC470" s="244" t="str">
        <f t="shared" si="759"/>
        <v>NO</v>
      </c>
      <c r="CD470" s="244" t="str">
        <f t="shared" si="731"/>
        <v>NO</v>
      </c>
      <c r="CE470" s="1" t="str">
        <f t="shared" si="732"/>
        <v>NO</v>
      </c>
      <c r="CF470" s="1" t="str">
        <f t="shared" si="733"/>
        <v>NO</v>
      </c>
      <c r="CG470" s="1" t="str">
        <f t="shared" si="734"/>
        <v>NO</v>
      </c>
      <c r="CH470" s="1" t="str">
        <f t="shared" si="735"/>
        <v>NO</v>
      </c>
      <c r="CI470" s="244" t="str">
        <f t="shared" si="760"/>
        <v>NO</v>
      </c>
      <c r="CJ470" s="244" t="str">
        <f t="shared" si="761"/>
        <v>NO</v>
      </c>
      <c r="CK470" s="244" t="str">
        <f t="shared" si="762"/>
        <v>NO</v>
      </c>
      <c r="CL470" s="244" t="str">
        <f t="shared" si="763"/>
        <v>NO</v>
      </c>
      <c r="CM470" s="244" t="str">
        <f t="shared" si="764"/>
        <v>NO</v>
      </c>
      <c r="CN470" s="244" t="str">
        <f t="shared" si="765"/>
        <v>NO</v>
      </c>
      <c r="CO470" s="244" t="str">
        <f t="shared" si="766"/>
        <v>NO</v>
      </c>
      <c r="CP470" s="244" t="str">
        <f t="shared" si="767"/>
        <v>NO</v>
      </c>
      <c r="CQ470" s="244" t="str">
        <f t="shared" si="768"/>
        <v>NO</v>
      </c>
      <c r="CR470" s="244" t="str">
        <f t="shared" si="769"/>
        <v>NO</v>
      </c>
    </row>
    <row r="471" spans="1:96">
      <c r="A471" s="64"/>
      <c r="B471" s="15"/>
      <c r="C471" s="15"/>
      <c r="D471" s="15"/>
      <c r="E471" s="15"/>
      <c r="F471" s="15"/>
      <c r="G471" s="15"/>
      <c r="H471" s="65"/>
      <c r="I471" s="52" t="s">
        <v>58</v>
      </c>
      <c r="J471" s="6">
        <v>0.91774081376614403</v>
      </c>
      <c r="K471" s="6">
        <v>2.22755732555085E-2</v>
      </c>
      <c r="L471" s="6">
        <v>5.9983612978347402E-2</v>
      </c>
      <c r="M471" s="6">
        <v>0.20323579843376199</v>
      </c>
      <c r="N471" s="6">
        <v>0.77482907973179704</v>
      </c>
      <c r="O471" s="6">
        <v>2.1935121834439599E-2</v>
      </c>
      <c r="P471" s="6">
        <v>0.117613780019763</v>
      </c>
      <c r="Q471" s="6">
        <v>0.69648465888896705</v>
      </c>
      <c r="R471" s="6">
        <v>0.18590156109126901</v>
      </c>
      <c r="S471" s="6">
        <v>0.38970849012329201</v>
      </c>
      <c r="T471" s="6">
        <v>0.12885302338240201</v>
      </c>
      <c r="U471" s="6">
        <v>0.48143848649430498</v>
      </c>
      <c r="V471" s="6">
        <v>0.50360875649063497</v>
      </c>
      <c r="W471" s="6">
        <v>0.47585446926119601</v>
      </c>
      <c r="X471" s="6">
        <v>2.0536774248168001E-2</v>
      </c>
      <c r="Y471" s="6">
        <v>0.97556669880170799</v>
      </c>
      <c r="Z471" s="6">
        <v>1.25556626984894E-2</v>
      </c>
      <c r="AA471" s="6">
        <v>1.1877638499801901E-2</v>
      </c>
      <c r="AB471" s="6">
        <v>0.96592042745416795</v>
      </c>
      <c r="AC471" s="6">
        <v>1.6320878152280401E-2</v>
      </c>
      <c r="AD471" s="6">
        <v>1.7758694393550999E-2</v>
      </c>
      <c r="AE471" s="6">
        <v>0.63864202661828595</v>
      </c>
      <c r="AF471" s="6">
        <v>0.31749335820922903</v>
      </c>
      <c r="AG471" s="310">
        <v>4.3864615172484599E-2</v>
      </c>
      <c r="AH471" s="211">
        <v>1.5660000000000001</v>
      </c>
      <c r="AI471" s="211">
        <v>2.4319999999999999</v>
      </c>
      <c r="AJ471" s="212">
        <v>5.6379999999999999</v>
      </c>
      <c r="AK471" s="210">
        <v>1.554</v>
      </c>
      <c r="AL471" s="210">
        <v>2.5190000000000001</v>
      </c>
      <c r="AM471" s="210">
        <v>5.5540000000000003</v>
      </c>
      <c r="AN471" s="203"/>
      <c r="AO471" s="203"/>
      <c r="AP471" s="203"/>
      <c r="AQ471" s="203"/>
      <c r="AR471" s="203">
        <f t="shared" si="722"/>
        <v>0.69692727427599999</v>
      </c>
      <c r="AS471" s="203">
        <f t="shared" si="723"/>
        <v>0.8518</v>
      </c>
      <c r="AT471" s="203">
        <f t="shared" si="724"/>
        <v>1.041088886996</v>
      </c>
      <c r="AU471" s="203">
        <f t="shared" si="725"/>
        <v>1.8303545495219997</v>
      </c>
      <c r="AV471" s="203">
        <f t="shared" si="726"/>
        <v>2.2370999999999999</v>
      </c>
      <c r="AW471" s="203">
        <f t="shared" si="727"/>
        <v>2.7342333283619995</v>
      </c>
      <c r="AX471" s="203">
        <f t="shared" si="728"/>
        <v>4.4007545552340002</v>
      </c>
      <c r="AY471" s="203">
        <f t="shared" si="729"/>
        <v>5.3787000000000003</v>
      </c>
      <c r="AZ471" s="203">
        <f t="shared" si="730"/>
        <v>6.5739666547139999</v>
      </c>
      <c r="BB471" s="1" t="str">
        <f t="shared" si="736"/>
        <v>P</v>
      </c>
      <c r="BC471" s="1" t="str">
        <f t="shared" si="737"/>
        <v>NA</v>
      </c>
      <c r="BD471" s="1" t="str">
        <f t="shared" si="738"/>
        <v>NA</v>
      </c>
      <c r="BE471" s="1" t="str">
        <f t="shared" si="739"/>
        <v>NO</v>
      </c>
      <c r="BF471" s="1" t="str">
        <f t="shared" si="740"/>
        <v>NO</v>
      </c>
      <c r="BG471" s="1" t="str">
        <f t="shared" si="741"/>
        <v>NO</v>
      </c>
      <c r="BH471" s="1" t="str">
        <f t="shared" si="721"/>
        <v>NO</v>
      </c>
      <c r="BJ471" s="12">
        <v>34</v>
      </c>
      <c r="BK471" s="1" t="str">
        <f t="shared" si="742"/>
        <v>P</v>
      </c>
      <c r="BL471" s="1" t="str">
        <f t="shared" si="743"/>
        <v>NA</v>
      </c>
      <c r="BM471" s="1" t="str">
        <f t="shared" si="744"/>
        <v>NA</v>
      </c>
      <c r="BN471" s="1" t="str">
        <f t="shared" si="745"/>
        <v>NO</v>
      </c>
      <c r="BO471" s="1" t="str">
        <f t="shared" si="746"/>
        <v>NO</v>
      </c>
      <c r="BP471" s="1" t="str">
        <f t="shared" si="747"/>
        <v>NO</v>
      </c>
      <c r="BQ471" s="1" t="str">
        <f t="shared" si="748"/>
        <v>NO</v>
      </c>
      <c r="BS471" s="1" t="str">
        <f t="shared" si="749"/>
        <v>TN</v>
      </c>
      <c r="BT471" s="1" t="str">
        <f t="shared" si="750"/>
        <v>TN</v>
      </c>
      <c r="BU471" s="1" t="str">
        <f t="shared" si="751"/>
        <v>TN</v>
      </c>
      <c r="BV471" s="1" t="str">
        <f t="shared" si="752"/>
        <v>NO</v>
      </c>
      <c r="BW471" s="1" t="str">
        <f t="shared" si="753"/>
        <v>NO</v>
      </c>
      <c r="BX471" s="1" t="str">
        <f t="shared" si="754"/>
        <v>NO</v>
      </c>
      <c r="BY471" s="244" t="str">
        <f t="shared" si="755"/>
        <v>YES</v>
      </c>
      <c r="BZ471" s="244" t="str">
        <f t="shared" si="756"/>
        <v>NO</v>
      </c>
      <c r="CA471" s="244" t="str">
        <f t="shared" si="757"/>
        <v>NO</v>
      </c>
      <c r="CB471" s="244" t="str">
        <f t="shared" si="758"/>
        <v>NO</v>
      </c>
      <c r="CC471" s="244" t="str">
        <f t="shared" si="759"/>
        <v>NO</v>
      </c>
      <c r="CD471" s="244" t="str">
        <f t="shared" si="731"/>
        <v>NO</v>
      </c>
      <c r="CE471" s="1" t="str">
        <f t="shared" si="732"/>
        <v>NO</v>
      </c>
      <c r="CF471" s="1" t="str">
        <f t="shared" si="733"/>
        <v>NO</v>
      </c>
      <c r="CG471" s="1" t="str">
        <f t="shared" si="734"/>
        <v>NO</v>
      </c>
      <c r="CH471" s="1" t="str">
        <f t="shared" si="735"/>
        <v>NO</v>
      </c>
      <c r="CI471" s="244" t="str">
        <f t="shared" si="760"/>
        <v>NO</v>
      </c>
      <c r="CJ471" s="244" t="str">
        <f t="shared" si="761"/>
        <v>NO</v>
      </c>
      <c r="CK471" s="244" t="str">
        <f t="shared" si="762"/>
        <v>NO</v>
      </c>
      <c r="CL471" s="244" t="str">
        <f t="shared" si="763"/>
        <v>NO</v>
      </c>
      <c r="CM471" s="244" t="str">
        <f t="shared" si="764"/>
        <v>NO</v>
      </c>
      <c r="CN471" s="244" t="str">
        <f t="shared" si="765"/>
        <v>NO</v>
      </c>
      <c r="CO471" s="244" t="str">
        <f t="shared" si="766"/>
        <v>NO</v>
      </c>
      <c r="CP471" s="244" t="str">
        <f t="shared" si="767"/>
        <v>NO</v>
      </c>
      <c r="CQ471" s="244" t="str">
        <f t="shared" si="768"/>
        <v>NO</v>
      </c>
      <c r="CR471" s="244" t="str">
        <f t="shared" si="769"/>
        <v>NO</v>
      </c>
    </row>
    <row r="472" spans="1:96">
      <c r="A472" s="64"/>
      <c r="B472" s="15"/>
      <c r="C472" s="15"/>
      <c r="D472" s="15"/>
      <c r="E472" s="15"/>
      <c r="F472" s="15"/>
      <c r="G472" s="15"/>
      <c r="H472" s="65"/>
      <c r="I472" s="52" t="s">
        <v>59</v>
      </c>
      <c r="J472" s="6">
        <v>0.30226710893744602</v>
      </c>
      <c r="K472" s="6">
        <v>0.661555632082929</v>
      </c>
      <c r="L472" s="6">
        <v>3.61772589796239E-2</v>
      </c>
      <c r="M472" s="6">
        <v>0.42028000595303799</v>
      </c>
      <c r="N472" s="6">
        <v>0.19292392574619799</v>
      </c>
      <c r="O472" s="6">
        <v>0.38679606830076202</v>
      </c>
      <c r="P472" s="6">
        <v>0.84613100381693196</v>
      </c>
      <c r="Q472" s="6">
        <v>1.32998868907396E-3</v>
      </c>
      <c r="R472" s="6">
        <v>0.15253900749399299</v>
      </c>
      <c r="S472" s="6">
        <v>0.38778304136212599</v>
      </c>
      <c r="T472" s="6">
        <v>0.39642158809987199</v>
      </c>
      <c r="U472" s="6">
        <v>0.21579537053799999</v>
      </c>
      <c r="V472" s="6">
        <v>0.88436540825241505</v>
      </c>
      <c r="W472" s="6">
        <v>6.6942630166264699E-2</v>
      </c>
      <c r="X472" s="6">
        <v>4.8691961581319498E-2</v>
      </c>
      <c r="Y472" s="6">
        <v>6.7428602976198296E-3</v>
      </c>
      <c r="Z472" s="6">
        <v>0.94868414560421699</v>
      </c>
      <c r="AA472" s="6">
        <v>4.4572994098163003E-2</v>
      </c>
      <c r="AB472" s="6">
        <v>0.17755826439258801</v>
      </c>
      <c r="AC472" s="6">
        <v>0.32334548886391201</v>
      </c>
      <c r="AD472" s="6">
        <v>0.49909624674349801</v>
      </c>
      <c r="AE472" s="6">
        <v>0.76236934497430697</v>
      </c>
      <c r="AF472" s="6">
        <v>0.13370866114931401</v>
      </c>
      <c r="AG472" s="310">
        <v>0.103921993876378</v>
      </c>
      <c r="AH472" s="211">
        <v>1.1919999999999999</v>
      </c>
      <c r="AI472" s="211">
        <v>2.3340000000000001</v>
      </c>
      <c r="AJ472" s="212">
        <v>6.048</v>
      </c>
      <c r="AK472" s="210">
        <v>1.2090000000000001</v>
      </c>
      <c r="AL472" s="210">
        <v>2.371</v>
      </c>
      <c r="AM472" s="210">
        <v>5.9580000000000002</v>
      </c>
      <c r="AN472" s="203"/>
      <c r="AO472" s="203"/>
      <c r="AP472" s="203"/>
      <c r="AQ472" s="203"/>
      <c r="AR472" s="203">
        <f t="shared" si="722"/>
        <v>0.69692727427599999</v>
      </c>
      <c r="AS472" s="203">
        <f t="shared" si="723"/>
        <v>0.8518</v>
      </c>
      <c r="AT472" s="203">
        <f t="shared" si="724"/>
        <v>1.041088886996</v>
      </c>
      <c r="AU472" s="203">
        <f t="shared" si="725"/>
        <v>1.8303545495219997</v>
      </c>
      <c r="AV472" s="203">
        <f t="shared" si="726"/>
        <v>2.2370999999999999</v>
      </c>
      <c r="AW472" s="203">
        <f t="shared" si="727"/>
        <v>2.7342333283619995</v>
      </c>
      <c r="AX472" s="203">
        <f t="shared" si="728"/>
        <v>4.4007545552340002</v>
      </c>
      <c r="AY472" s="203">
        <f t="shared" si="729"/>
        <v>5.3787000000000003</v>
      </c>
      <c r="AZ472" s="203">
        <f t="shared" si="730"/>
        <v>6.5739666547139999</v>
      </c>
      <c r="BB472" s="1" t="str">
        <f t="shared" si="736"/>
        <v>P</v>
      </c>
      <c r="BC472" s="1" t="str">
        <f t="shared" si="737"/>
        <v>NA</v>
      </c>
      <c r="BD472" s="1" t="str">
        <f t="shared" si="738"/>
        <v>NA</v>
      </c>
      <c r="BE472" s="1" t="str">
        <f t="shared" si="739"/>
        <v>NO</v>
      </c>
      <c r="BF472" s="1" t="str">
        <f t="shared" si="740"/>
        <v>NO</v>
      </c>
      <c r="BG472" s="1" t="str">
        <f t="shared" si="741"/>
        <v>NO</v>
      </c>
      <c r="BH472" s="1" t="str">
        <f t="shared" si="721"/>
        <v>NO</v>
      </c>
      <c r="BJ472" s="12">
        <v>4</v>
      </c>
      <c r="BK472" s="1" t="str">
        <f t="shared" si="742"/>
        <v>P</v>
      </c>
      <c r="BL472" s="1" t="str">
        <f t="shared" si="743"/>
        <v>NA</v>
      </c>
      <c r="BM472" s="1" t="str">
        <f t="shared" si="744"/>
        <v>NA</v>
      </c>
      <c r="BN472" s="1" t="str">
        <f t="shared" si="745"/>
        <v>NO</v>
      </c>
      <c r="BO472" s="1" t="str">
        <f t="shared" si="746"/>
        <v>NO</v>
      </c>
      <c r="BP472" s="1" t="str">
        <f t="shared" si="747"/>
        <v>NO</v>
      </c>
      <c r="BQ472" s="1" t="str">
        <f t="shared" si="748"/>
        <v>NO</v>
      </c>
      <c r="BS472" s="1" t="str">
        <f t="shared" si="749"/>
        <v>TN</v>
      </c>
      <c r="BT472" s="1" t="str">
        <f t="shared" si="750"/>
        <v>TN</v>
      </c>
      <c r="BU472" s="1" t="str">
        <f t="shared" si="751"/>
        <v>TN</v>
      </c>
      <c r="BV472" s="1" t="str">
        <f t="shared" si="752"/>
        <v>NO</v>
      </c>
      <c r="BW472" s="1" t="str">
        <f t="shared" si="753"/>
        <v>NO</v>
      </c>
      <c r="BX472" s="1" t="str">
        <f t="shared" si="754"/>
        <v>NO</v>
      </c>
      <c r="BY472" s="244" t="str">
        <f t="shared" si="755"/>
        <v>YES</v>
      </c>
      <c r="BZ472" s="244" t="str">
        <f t="shared" si="756"/>
        <v>NO</v>
      </c>
      <c r="CA472" s="244" t="str">
        <f t="shared" si="757"/>
        <v>NO</v>
      </c>
      <c r="CB472" s="244" t="str">
        <f t="shared" si="758"/>
        <v>NO</v>
      </c>
      <c r="CC472" s="244" t="str">
        <f t="shared" si="759"/>
        <v>NO</v>
      </c>
      <c r="CD472" s="244" t="str">
        <f t="shared" si="731"/>
        <v>NO</v>
      </c>
      <c r="CE472" s="1" t="str">
        <f t="shared" si="732"/>
        <v>NO</v>
      </c>
      <c r="CF472" s="1" t="str">
        <f t="shared" si="733"/>
        <v>NO</v>
      </c>
      <c r="CG472" s="1" t="str">
        <f t="shared" si="734"/>
        <v>NO</v>
      </c>
      <c r="CH472" s="1" t="str">
        <f t="shared" si="735"/>
        <v>NO</v>
      </c>
      <c r="CI472" s="244" t="str">
        <f t="shared" si="760"/>
        <v>NO</v>
      </c>
      <c r="CJ472" s="244" t="str">
        <f t="shared" si="761"/>
        <v>NO</v>
      </c>
      <c r="CK472" s="244" t="str">
        <f t="shared" si="762"/>
        <v>NO</v>
      </c>
      <c r="CL472" s="244" t="str">
        <f t="shared" si="763"/>
        <v>NO</v>
      </c>
      <c r="CM472" s="244" t="str">
        <f t="shared" si="764"/>
        <v>NO</v>
      </c>
      <c r="CN472" s="244" t="str">
        <f t="shared" si="765"/>
        <v>NO</v>
      </c>
      <c r="CO472" s="244" t="str">
        <f t="shared" si="766"/>
        <v>NO</v>
      </c>
      <c r="CP472" s="244" t="str">
        <f t="shared" si="767"/>
        <v>NO</v>
      </c>
      <c r="CQ472" s="244" t="str">
        <f t="shared" si="768"/>
        <v>NO</v>
      </c>
      <c r="CR472" s="244" t="str">
        <f t="shared" si="769"/>
        <v>NO</v>
      </c>
    </row>
    <row r="473" spans="1:96">
      <c r="A473" s="64"/>
      <c r="B473" s="15"/>
      <c r="C473" s="15"/>
      <c r="D473" s="15"/>
      <c r="E473" s="15"/>
      <c r="F473" s="15"/>
      <c r="G473" s="15"/>
      <c r="H473" s="65"/>
      <c r="I473" s="52" t="s">
        <v>21</v>
      </c>
      <c r="J473" s="6">
        <v>0.66084143800742901</v>
      </c>
      <c r="K473" s="6">
        <v>0.31533772288317802</v>
      </c>
      <c r="L473" s="6">
        <v>2.3820839109392401E-2</v>
      </c>
      <c r="M473" s="6">
        <v>0.24340483164680901</v>
      </c>
      <c r="N473" s="6">
        <v>0.75143291549105795</v>
      </c>
      <c r="O473" s="6">
        <v>5.1622528621323403E-3</v>
      </c>
      <c r="P473" s="6">
        <v>0.90384820154484502</v>
      </c>
      <c r="Q473" s="6">
        <v>7.8259798695943003E-2</v>
      </c>
      <c r="R473" s="6">
        <v>1.7891999759211599E-2</v>
      </c>
      <c r="S473" s="6">
        <v>8.8808265143023396E-2</v>
      </c>
      <c r="T473" s="6">
        <v>0.903685438422693</v>
      </c>
      <c r="U473" s="6">
        <v>7.50629643428357E-3</v>
      </c>
      <c r="V473" s="6">
        <v>0.18119951151102801</v>
      </c>
      <c r="W473" s="6">
        <v>8.9505718033906195E-2</v>
      </c>
      <c r="X473" s="6">
        <v>0.72929477045506497</v>
      </c>
      <c r="Y473" s="6">
        <v>0.96771703642199403</v>
      </c>
      <c r="Z473" s="6">
        <v>1.65924877980294E-3</v>
      </c>
      <c r="AA473" s="6">
        <v>3.0623714798202101E-2</v>
      </c>
      <c r="AB473" s="6">
        <v>0.84603048964286998</v>
      </c>
      <c r="AC473" s="6">
        <v>2.38564375467131E-2</v>
      </c>
      <c r="AD473" s="6">
        <v>0.13011307281041601</v>
      </c>
      <c r="AE473" s="6">
        <v>0.28842423714582699</v>
      </c>
      <c r="AF473" s="6">
        <v>0.56110267070561604</v>
      </c>
      <c r="AG473" s="310">
        <v>0.150473092148556</v>
      </c>
      <c r="AH473" s="211">
        <v>0.77600000000000002</v>
      </c>
      <c r="AI473" s="211">
        <v>3.1579999999999999</v>
      </c>
      <c r="AJ473" s="212">
        <v>5.6420000000000003</v>
      </c>
      <c r="AK473" s="210">
        <v>0.79500000000000004</v>
      </c>
      <c r="AL473" s="210">
        <v>3.2210000000000001</v>
      </c>
      <c r="AM473" s="210">
        <v>5.6609999999999996</v>
      </c>
      <c r="AN473" s="203"/>
      <c r="AO473" s="203"/>
      <c r="AP473" s="203"/>
      <c r="AQ473" s="203"/>
      <c r="AR473" s="203">
        <f t="shared" si="722"/>
        <v>0.69692727427599999</v>
      </c>
      <c r="AS473" s="203">
        <f t="shared" si="723"/>
        <v>0.8518</v>
      </c>
      <c r="AT473" s="203">
        <f t="shared" si="724"/>
        <v>1.041088886996</v>
      </c>
      <c r="AU473" s="203">
        <f t="shared" si="725"/>
        <v>1.8303545495219997</v>
      </c>
      <c r="AV473" s="203">
        <f t="shared" si="726"/>
        <v>2.2370999999999999</v>
      </c>
      <c r="AW473" s="203">
        <f t="shared" si="727"/>
        <v>2.7342333283619995</v>
      </c>
      <c r="AX473" s="203">
        <f t="shared" si="728"/>
        <v>4.4007545552340002</v>
      </c>
      <c r="AY473" s="203">
        <f t="shared" si="729"/>
        <v>5.3787000000000003</v>
      </c>
      <c r="AZ473" s="203">
        <f t="shared" si="730"/>
        <v>6.5739666547139999</v>
      </c>
      <c r="BB473" s="1" t="str">
        <f t="shared" si="736"/>
        <v>NP</v>
      </c>
      <c r="BC473" s="1" t="str">
        <f t="shared" si="737"/>
        <v>P</v>
      </c>
      <c r="BD473" s="1" t="str">
        <f t="shared" si="738"/>
        <v>NA</v>
      </c>
      <c r="BE473" s="1" t="str">
        <f t="shared" si="739"/>
        <v>NO</v>
      </c>
      <c r="BF473" s="1" t="str">
        <f t="shared" si="740"/>
        <v>NO</v>
      </c>
      <c r="BG473" s="1" t="str">
        <f t="shared" si="741"/>
        <v>NO</v>
      </c>
      <c r="BH473" s="1" t="str">
        <f t="shared" si="721"/>
        <v>NO</v>
      </c>
      <c r="BJ473" s="12">
        <v>34</v>
      </c>
      <c r="BK473" s="1" t="str">
        <f t="shared" si="742"/>
        <v>NP</v>
      </c>
      <c r="BL473" s="1" t="str">
        <f t="shared" si="743"/>
        <v>P</v>
      </c>
      <c r="BM473" s="1" t="str">
        <f t="shared" si="744"/>
        <v>NA</v>
      </c>
      <c r="BN473" s="1" t="str">
        <f t="shared" si="745"/>
        <v>NO</v>
      </c>
      <c r="BO473" s="1" t="str">
        <f t="shared" si="746"/>
        <v>NO</v>
      </c>
      <c r="BP473" s="1" t="str">
        <f t="shared" si="747"/>
        <v>NO</v>
      </c>
      <c r="BQ473" s="1" t="str">
        <f t="shared" si="748"/>
        <v>NO</v>
      </c>
      <c r="BS473" s="1" t="str">
        <f t="shared" si="749"/>
        <v>TP</v>
      </c>
      <c r="BT473" s="1" t="str">
        <f t="shared" si="750"/>
        <v>TN</v>
      </c>
      <c r="BU473" s="1" t="str">
        <f t="shared" si="751"/>
        <v>TN</v>
      </c>
      <c r="BV473" s="1" t="str">
        <f t="shared" si="752"/>
        <v>NO</v>
      </c>
      <c r="BW473" s="1" t="str">
        <f t="shared" si="753"/>
        <v>NO</v>
      </c>
      <c r="BX473" s="1" t="str">
        <f t="shared" si="754"/>
        <v>YES</v>
      </c>
      <c r="BY473" s="244" t="str">
        <f t="shared" si="755"/>
        <v>YES</v>
      </c>
      <c r="BZ473" s="244" t="str">
        <f t="shared" si="756"/>
        <v>NO</v>
      </c>
      <c r="CA473" s="244" t="str">
        <f t="shared" si="757"/>
        <v>NO</v>
      </c>
      <c r="CB473" s="244" t="str">
        <f t="shared" si="758"/>
        <v>NO</v>
      </c>
      <c r="CC473" s="244" t="str">
        <f t="shared" si="759"/>
        <v>NO</v>
      </c>
      <c r="CD473" s="244" t="str">
        <f t="shared" si="731"/>
        <v>NO</v>
      </c>
      <c r="CE473" s="1" t="str">
        <f t="shared" si="732"/>
        <v>NO</v>
      </c>
      <c r="CF473" s="1" t="str">
        <f t="shared" si="733"/>
        <v>NO</v>
      </c>
      <c r="CG473" s="1" t="str">
        <f t="shared" si="734"/>
        <v>NO</v>
      </c>
      <c r="CH473" s="1" t="str">
        <f t="shared" si="735"/>
        <v>NO</v>
      </c>
      <c r="CI473" s="244" t="str">
        <f t="shared" si="760"/>
        <v>NO</v>
      </c>
      <c r="CJ473" s="244" t="str">
        <f t="shared" si="761"/>
        <v>NO</v>
      </c>
      <c r="CK473" s="244" t="str">
        <f t="shared" si="762"/>
        <v>NO</v>
      </c>
      <c r="CL473" s="244" t="str">
        <f t="shared" si="763"/>
        <v>NO</v>
      </c>
      <c r="CM473" s="244" t="str">
        <f t="shared" si="764"/>
        <v>NO</v>
      </c>
      <c r="CN473" s="244" t="str">
        <f t="shared" si="765"/>
        <v>NO</v>
      </c>
      <c r="CO473" s="244" t="str">
        <f t="shared" si="766"/>
        <v>NO</v>
      </c>
      <c r="CP473" s="244" t="str">
        <f t="shared" si="767"/>
        <v>NO</v>
      </c>
      <c r="CQ473" s="244" t="str">
        <f t="shared" si="768"/>
        <v>NO</v>
      </c>
      <c r="CR473" s="244" t="str">
        <f t="shared" si="769"/>
        <v>NO</v>
      </c>
    </row>
    <row r="474" spans="1:96" ht="16.5" thickBot="1">
      <c r="A474" s="74"/>
      <c r="B474" s="75"/>
      <c r="C474" s="75"/>
      <c r="D474" s="75"/>
      <c r="E474" s="75"/>
      <c r="F474" s="75"/>
      <c r="G474" s="75"/>
      <c r="H474" s="76"/>
      <c r="I474" s="53" t="s">
        <v>60</v>
      </c>
      <c r="J474" s="8">
        <v>0.91774081376614403</v>
      </c>
      <c r="K474" s="8">
        <v>2.22755732555085E-2</v>
      </c>
      <c r="L474" s="8">
        <v>5.9983612978347402E-2</v>
      </c>
      <c r="M474" s="8">
        <v>0.20323579843376199</v>
      </c>
      <c r="N474" s="8">
        <v>0.77482907973179704</v>
      </c>
      <c r="O474" s="8">
        <v>2.1935121834439599E-2</v>
      </c>
      <c r="P474" s="8">
        <v>0.64320975408200798</v>
      </c>
      <c r="Q474" s="8">
        <v>0.31886676569012101</v>
      </c>
      <c r="R474" s="8">
        <v>3.79234802278701E-2</v>
      </c>
      <c r="S474" s="8">
        <v>0.90781444676152501</v>
      </c>
      <c r="T474" s="8">
        <v>6.7212184569238595E-2</v>
      </c>
      <c r="U474" s="8">
        <v>2.4973368669235999E-2</v>
      </c>
      <c r="V474" s="8">
        <v>0.30957165324049501</v>
      </c>
      <c r="W474" s="8">
        <v>0.48604650750429601</v>
      </c>
      <c r="X474" s="8">
        <v>0.204381839255208</v>
      </c>
      <c r="Y474" s="8">
        <v>0.97556669880170799</v>
      </c>
      <c r="Z474" s="8">
        <v>1.25556626984894E-2</v>
      </c>
      <c r="AA474" s="8">
        <v>1.1877638499801901E-2</v>
      </c>
      <c r="AB474" s="8">
        <v>0.17755826439258801</v>
      </c>
      <c r="AC474" s="8">
        <v>0.32334548886391201</v>
      </c>
      <c r="AD474" s="8">
        <v>0.49909624674349801</v>
      </c>
      <c r="AE474" s="8">
        <v>0.76236934497430697</v>
      </c>
      <c r="AF474" s="8">
        <v>0.13370866114931401</v>
      </c>
      <c r="AG474" s="311">
        <v>0.103921993876378</v>
      </c>
      <c r="AH474" s="213">
        <v>0.76300000000000001</v>
      </c>
      <c r="AI474" s="213">
        <v>2.4300000000000002</v>
      </c>
      <c r="AJ474" s="214">
        <v>5.9779999999999998</v>
      </c>
      <c r="AK474" s="210">
        <v>0.77300000000000002</v>
      </c>
      <c r="AL474" s="210">
        <v>2.5390000000000001</v>
      </c>
      <c r="AM474" s="210">
        <v>6.0910000000000002</v>
      </c>
      <c r="AN474" s="203"/>
      <c r="AO474" s="203"/>
      <c r="AP474" s="203"/>
      <c r="AQ474" s="203"/>
      <c r="AR474" s="203">
        <f t="shared" si="722"/>
        <v>0.69692727427599999</v>
      </c>
      <c r="AS474" s="203">
        <f t="shared" si="723"/>
        <v>0.8518</v>
      </c>
      <c r="AT474" s="203">
        <f t="shared" si="724"/>
        <v>1.041088886996</v>
      </c>
      <c r="AU474" s="203">
        <f t="shared" si="725"/>
        <v>1.8303545495219997</v>
      </c>
      <c r="AV474" s="203">
        <f t="shared" si="726"/>
        <v>2.2370999999999999</v>
      </c>
      <c r="AW474" s="203">
        <f t="shared" si="727"/>
        <v>2.7342333283619995</v>
      </c>
      <c r="AX474" s="203">
        <f t="shared" si="728"/>
        <v>4.4007545552340002</v>
      </c>
      <c r="AY474" s="203">
        <f t="shared" si="729"/>
        <v>5.3787000000000003</v>
      </c>
      <c r="AZ474" s="203">
        <f t="shared" si="730"/>
        <v>6.5739666547139999</v>
      </c>
      <c r="BB474" s="1" t="str">
        <f t="shared" si="736"/>
        <v>NP</v>
      </c>
      <c r="BC474" s="1" t="str">
        <f t="shared" si="737"/>
        <v>NA</v>
      </c>
      <c r="BD474" s="1" t="str">
        <f t="shared" si="738"/>
        <v>NA</v>
      </c>
      <c r="BE474" s="1" t="str">
        <f t="shared" si="739"/>
        <v>NO</v>
      </c>
      <c r="BF474" s="1" t="str">
        <f t="shared" si="740"/>
        <v>NO</v>
      </c>
      <c r="BG474" s="1" t="str">
        <f t="shared" si="741"/>
        <v>NO</v>
      </c>
      <c r="BH474" s="1" t="str">
        <f t="shared" si="721"/>
        <v>YES</v>
      </c>
      <c r="BJ474" s="12">
        <v>8</v>
      </c>
      <c r="BK474" s="1" t="str">
        <f t="shared" si="742"/>
        <v>NP</v>
      </c>
      <c r="BL474" s="1" t="str">
        <f t="shared" si="743"/>
        <v>NA</v>
      </c>
      <c r="BM474" s="1" t="str">
        <f t="shared" si="744"/>
        <v>NA</v>
      </c>
      <c r="BN474" s="1" t="str">
        <f t="shared" si="745"/>
        <v>NO</v>
      </c>
      <c r="BO474" s="1" t="str">
        <f t="shared" si="746"/>
        <v>NO</v>
      </c>
      <c r="BP474" s="1" t="str">
        <f t="shared" si="747"/>
        <v>NO</v>
      </c>
      <c r="BQ474" s="1" t="str">
        <f t="shared" si="748"/>
        <v>YES</v>
      </c>
      <c r="BS474" s="1" t="str">
        <f t="shared" si="749"/>
        <v>TP</v>
      </c>
      <c r="BT474" s="1" t="str">
        <f t="shared" si="750"/>
        <v>TN</v>
      </c>
      <c r="BU474" s="1" t="str">
        <f t="shared" si="751"/>
        <v>TN</v>
      </c>
      <c r="BV474" s="1" t="str">
        <f t="shared" si="752"/>
        <v>NO</v>
      </c>
      <c r="BW474" s="1" t="str">
        <f t="shared" si="753"/>
        <v>NO</v>
      </c>
      <c r="BX474" s="1" t="str">
        <f t="shared" si="754"/>
        <v>YES</v>
      </c>
      <c r="BY474" s="244" t="str">
        <f t="shared" si="755"/>
        <v>YES</v>
      </c>
      <c r="BZ474" s="244" t="str">
        <f t="shared" si="756"/>
        <v>NO</v>
      </c>
      <c r="CA474" s="244" t="str">
        <f t="shared" si="757"/>
        <v>NO</v>
      </c>
      <c r="CB474" s="244" t="str">
        <f t="shared" si="758"/>
        <v>NO</v>
      </c>
      <c r="CC474" s="244" t="str">
        <f t="shared" si="759"/>
        <v>NO</v>
      </c>
      <c r="CD474" s="244" t="str">
        <f t="shared" si="731"/>
        <v>NO</v>
      </c>
      <c r="CE474" s="1" t="str">
        <f t="shared" si="732"/>
        <v>NO</v>
      </c>
      <c r="CF474" s="1" t="str">
        <f t="shared" si="733"/>
        <v>NO</v>
      </c>
      <c r="CG474" s="1" t="str">
        <f t="shared" si="734"/>
        <v>NO</v>
      </c>
      <c r="CH474" s="1" t="str">
        <f t="shared" si="735"/>
        <v>NO</v>
      </c>
      <c r="CI474" s="244" t="str">
        <f t="shared" si="760"/>
        <v>NO</v>
      </c>
      <c r="CJ474" s="244" t="str">
        <f t="shared" si="761"/>
        <v>NO</v>
      </c>
      <c r="CK474" s="244" t="str">
        <f t="shared" si="762"/>
        <v>NO</v>
      </c>
      <c r="CL474" s="244" t="str">
        <f t="shared" si="763"/>
        <v>NO</v>
      </c>
      <c r="CM474" s="244" t="str">
        <f t="shared" si="764"/>
        <v>NO</v>
      </c>
      <c r="CN474" s="244" t="str">
        <f t="shared" si="765"/>
        <v>NO</v>
      </c>
      <c r="CO474" s="244" t="str">
        <f t="shared" si="766"/>
        <v>NO</v>
      </c>
      <c r="CP474" s="244" t="str">
        <f t="shared" si="767"/>
        <v>NO</v>
      </c>
      <c r="CQ474" s="244" t="str">
        <f t="shared" si="768"/>
        <v>NO</v>
      </c>
      <c r="CR474" s="244" t="str">
        <f t="shared" si="769"/>
        <v>NO</v>
      </c>
    </row>
    <row r="475" spans="1:96">
      <c r="A475" s="61">
        <v>30</v>
      </c>
      <c r="B475" s="62">
        <v>180</v>
      </c>
      <c r="C475" s="62">
        <v>2</v>
      </c>
      <c r="D475" s="62">
        <v>0.5</v>
      </c>
      <c r="E475" s="62">
        <v>3917433</v>
      </c>
      <c r="F475" s="62">
        <f>E475/1000/60</f>
        <v>65.290549999999996</v>
      </c>
      <c r="G475" s="62">
        <v>19</v>
      </c>
      <c r="H475" s="63">
        <f>G475/B475*100</f>
        <v>10.555555555555555</v>
      </c>
      <c r="I475" s="60" t="s">
        <v>12</v>
      </c>
      <c r="J475" s="69">
        <v>0.99207472229086302</v>
      </c>
      <c r="K475" s="69">
        <v>5.7035243994498696E-3</v>
      </c>
      <c r="L475" s="69">
        <v>2.2217533096862102E-3</v>
      </c>
      <c r="M475" s="69">
        <v>0.36899008039866998</v>
      </c>
      <c r="N475" s="69">
        <v>0.167338013973762</v>
      </c>
      <c r="O475" s="69">
        <v>0.46367190562756699</v>
      </c>
      <c r="P475" s="69">
        <v>0.103165116482747</v>
      </c>
      <c r="Q475" s="69">
        <v>0.74895851934469404</v>
      </c>
      <c r="R475" s="69">
        <v>0.14787636417255701</v>
      </c>
      <c r="S475" s="69">
        <v>0.166406480098512</v>
      </c>
      <c r="T475" s="69">
        <v>0.25915883451502397</v>
      </c>
      <c r="U475" s="69">
        <v>0.57443468538646303</v>
      </c>
      <c r="V475" s="69">
        <v>0.686563878300122</v>
      </c>
      <c r="W475" s="69">
        <v>5.4761167909223897E-2</v>
      </c>
      <c r="X475" s="69">
        <v>0.25867495379065297</v>
      </c>
      <c r="Y475" s="69">
        <v>0.90926250869883596</v>
      </c>
      <c r="Z475" s="69">
        <v>3.2801274717979098E-2</v>
      </c>
      <c r="AA475" s="69">
        <v>5.7936216583184E-2</v>
      </c>
      <c r="AB475" s="69">
        <v>4.35799372421024E-2</v>
      </c>
      <c r="AC475" s="69">
        <v>0.88430296978073897</v>
      </c>
      <c r="AD475" s="69">
        <v>7.2117092977158001E-2</v>
      </c>
      <c r="AE475" s="69">
        <v>0.80441674876787705</v>
      </c>
      <c r="AF475" s="69">
        <v>0.118341705430021</v>
      </c>
      <c r="AG475" s="309">
        <v>7.7241545802100894E-2</v>
      </c>
      <c r="AH475" s="208">
        <v>1.66</v>
      </c>
      <c r="AI475" s="208">
        <v>2.6339999999999999</v>
      </c>
      <c r="AJ475" s="209">
        <v>6.56</v>
      </c>
      <c r="AK475" s="210">
        <v>1.804</v>
      </c>
      <c r="AL475" s="210">
        <v>2.589</v>
      </c>
      <c r="AM475" s="210">
        <v>5.9539999999999997</v>
      </c>
      <c r="AN475" s="203">
        <v>1.2084999999999999</v>
      </c>
      <c r="AO475" s="203">
        <v>2.7267999999999999</v>
      </c>
      <c r="AP475" s="203">
        <v>5.8274999999999997</v>
      </c>
      <c r="AQ475" s="203"/>
      <c r="AR475" s="203">
        <f>$AN$25*0.81818182</f>
        <v>0.98877272946999983</v>
      </c>
      <c r="AS475" s="203">
        <f>$AN$25</f>
        <v>1.2084999999999999</v>
      </c>
      <c r="AT475" s="203">
        <f>$AN$25*1.22222222</f>
        <v>1.4770555528699998</v>
      </c>
      <c r="AU475" s="203">
        <f>$AO$25*0.81818182</f>
        <v>2.2310181867759997</v>
      </c>
      <c r="AV475" s="203">
        <f>$AO$25</f>
        <v>2.7267999999999999</v>
      </c>
      <c r="AW475" s="203">
        <f>$AO$25*1.22222222</f>
        <v>3.3327555494959995</v>
      </c>
      <c r="AX475" s="203">
        <f>$AP$25*0.81818182</f>
        <v>4.7679545560499994</v>
      </c>
      <c r="AY475" s="203">
        <f>$AP$25</f>
        <v>5.8274999999999997</v>
      </c>
      <c r="AZ475" s="203">
        <f>$AP$25*1.22222222</f>
        <v>7.1224999870499994</v>
      </c>
      <c r="BB475" s="1" t="str">
        <f t="shared" si="736"/>
        <v>P</v>
      </c>
      <c r="BC475" s="1" t="str">
        <f t="shared" si="737"/>
        <v>NP</v>
      </c>
      <c r="BD475" s="1" t="str">
        <f t="shared" si="738"/>
        <v>NA</v>
      </c>
      <c r="BE475" s="1" t="str">
        <f t="shared" si="739"/>
        <v>NO</v>
      </c>
      <c r="BF475" s="1" t="str">
        <f t="shared" si="740"/>
        <v>NO</v>
      </c>
      <c r="BG475" s="1" t="str">
        <f t="shared" si="741"/>
        <v>NO</v>
      </c>
      <c r="BH475" s="1" t="str">
        <f t="shared" si="721"/>
        <v>NO</v>
      </c>
      <c r="BJ475" s="1">
        <v>15</v>
      </c>
      <c r="BK475" s="1" t="str">
        <f t="shared" si="742"/>
        <v>P</v>
      </c>
      <c r="BL475" s="1" t="str">
        <f t="shared" si="743"/>
        <v>NP</v>
      </c>
      <c r="BM475" s="1" t="str">
        <f t="shared" si="744"/>
        <v>NA</v>
      </c>
      <c r="BN475" s="1" t="str">
        <f t="shared" si="745"/>
        <v>NO</v>
      </c>
      <c r="BO475" s="1" t="str">
        <f t="shared" si="746"/>
        <v>NO</v>
      </c>
      <c r="BP475" s="1" t="str">
        <f t="shared" si="747"/>
        <v>NO</v>
      </c>
      <c r="BQ475" s="1" t="str">
        <f t="shared" si="748"/>
        <v>NO</v>
      </c>
      <c r="BS475" s="1" t="str">
        <f t="shared" si="749"/>
        <v>TN</v>
      </c>
      <c r="BT475" s="1" t="str">
        <f t="shared" si="750"/>
        <v>TP</v>
      </c>
      <c r="BU475" s="1" t="str">
        <f t="shared" si="751"/>
        <v>TN</v>
      </c>
      <c r="BV475" s="1" t="str">
        <f t="shared" si="752"/>
        <v>NO</v>
      </c>
      <c r="BW475" s="1" t="str">
        <f t="shared" si="753"/>
        <v>NO</v>
      </c>
      <c r="BX475" s="1" t="str">
        <f t="shared" si="754"/>
        <v>YES</v>
      </c>
      <c r="BY475" s="244" t="str">
        <f t="shared" si="755"/>
        <v>YES</v>
      </c>
      <c r="BZ475" s="244" t="str">
        <f t="shared" si="756"/>
        <v>NO</v>
      </c>
      <c r="CA475" s="244" t="str">
        <f t="shared" si="757"/>
        <v>NO</v>
      </c>
      <c r="CB475" s="244" t="str">
        <f t="shared" si="758"/>
        <v>NO</v>
      </c>
      <c r="CC475" s="244" t="str">
        <f t="shared" si="759"/>
        <v>NO</v>
      </c>
      <c r="CD475" s="244" t="str">
        <f t="shared" si="731"/>
        <v>NO</v>
      </c>
      <c r="CE475" s="1" t="str">
        <f t="shared" si="732"/>
        <v>NO</v>
      </c>
      <c r="CF475" s="1" t="str">
        <f t="shared" si="733"/>
        <v>NO</v>
      </c>
      <c r="CG475" s="1" t="str">
        <f t="shared" si="734"/>
        <v>NO</v>
      </c>
      <c r="CH475" s="1" t="str">
        <f t="shared" si="735"/>
        <v>NO</v>
      </c>
      <c r="CI475" s="244" t="str">
        <f t="shared" si="760"/>
        <v>NO</v>
      </c>
      <c r="CJ475" s="244" t="str">
        <f t="shared" si="761"/>
        <v>NO</v>
      </c>
      <c r="CK475" s="244" t="str">
        <f t="shared" si="762"/>
        <v>NO</v>
      </c>
      <c r="CL475" s="244" t="str">
        <f t="shared" si="763"/>
        <v>NO</v>
      </c>
      <c r="CM475" s="244" t="str">
        <f t="shared" si="764"/>
        <v>NO</v>
      </c>
      <c r="CN475" s="244" t="str">
        <f t="shared" si="765"/>
        <v>NO</v>
      </c>
      <c r="CO475" s="244" t="str">
        <f t="shared" si="766"/>
        <v>NO</v>
      </c>
      <c r="CP475" s="244" t="str">
        <f t="shared" si="767"/>
        <v>NO</v>
      </c>
      <c r="CQ475" s="244" t="str">
        <f t="shared" si="768"/>
        <v>NO</v>
      </c>
      <c r="CR475" s="244" t="str">
        <f t="shared" si="769"/>
        <v>NO</v>
      </c>
    </row>
    <row r="476" spans="1:96">
      <c r="A476" s="64"/>
      <c r="B476" s="15"/>
      <c r="C476" s="15"/>
      <c r="D476" s="15"/>
      <c r="E476" s="15"/>
      <c r="F476" s="15"/>
      <c r="G476" s="15"/>
      <c r="H476" s="15"/>
      <c r="I476" s="52" t="s">
        <v>13</v>
      </c>
      <c r="J476" s="6">
        <v>0.67871872150687695</v>
      </c>
      <c r="K476" s="6">
        <v>0.29892676468912199</v>
      </c>
      <c r="L476" s="6">
        <v>2.2354513804000699E-2</v>
      </c>
      <c r="M476" s="6">
        <v>0.99508180451220796</v>
      </c>
      <c r="N476" s="315">
        <v>6.7153506994288505E-4</v>
      </c>
      <c r="O476" s="6">
        <v>4.2466604178491496E-3</v>
      </c>
      <c r="P476" s="6">
        <v>0.69407171506141496</v>
      </c>
      <c r="Q476" s="6">
        <v>0.28583346213505101</v>
      </c>
      <c r="R476" s="6">
        <v>2.00948228035326E-2</v>
      </c>
      <c r="S476" s="6">
        <v>0.32426522037676297</v>
      </c>
      <c r="T476" s="6">
        <v>0.58716100673604299</v>
      </c>
      <c r="U476" s="6">
        <v>8.8573772887192495E-2</v>
      </c>
      <c r="V476" s="6">
        <v>0.453090517906867</v>
      </c>
      <c r="W476" s="6">
        <v>0.418507349145679</v>
      </c>
      <c r="X476" s="6">
        <v>0.12840213294745301</v>
      </c>
      <c r="Y476" s="6">
        <v>0.51456316521735002</v>
      </c>
      <c r="Z476" s="6">
        <v>0.27622849772115898</v>
      </c>
      <c r="AA476" s="6">
        <v>0.209208337061489</v>
      </c>
      <c r="AB476" s="6">
        <v>0.10771861571896101</v>
      </c>
      <c r="AC476" s="6">
        <v>0.58714451364199405</v>
      </c>
      <c r="AD476" s="6">
        <v>0.30513687063904399</v>
      </c>
      <c r="AE476" s="6">
        <v>3.0688370595277799E-2</v>
      </c>
      <c r="AF476" s="6">
        <v>0.72686229852844997</v>
      </c>
      <c r="AG476" s="310">
        <v>0.24244933087627099</v>
      </c>
      <c r="AH476" s="211">
        <v>1.1000000000000001</v>
      </c>
      <c r="AI476" s="211">
        <v>2.948</v>
      </c>
      <c r="AJ476" s="212">
        <v>6.2210000000000001</v>
      </c>
      <c r="AK476" s="210">
        <v>1.1339999999999999</v>
      </c>
      <c r="AL476" s="210">
        <v>2.8860000000000001</v>
      </c>
      <c r="AM476" s="210">
        <v>6.4240000000000004</v>
      </c>
      <c r="AN476" s="203"/>
      <c r="AO476" s="203"/>
      <c r="AP476" s="203"/>
      <c r="AQ476" s="203"/>
      <c r="AR476" s="203">
        <f t="shared" ref="AR476:AR494" si="770">$AN$25*0.81818182</f>
        <v>0.98877272946999983</v>
      </c>
      <c r="AS476" s="203">
        <f t="shared" ref="AS476:AS494" si="771">$AN$25</f>
        <v>1.2084999999999999</v>
      </c>
      <c r="AT476" s="203">
        <f t="shared" ref="AT476:AT494" si="772">$AN$25*1.22222222</f>
        <v>1.4770555528699998</v>
      </c>
      <c r="AU476" s="203">
        <f t="shared" ref="AU476:AU494" si="773">$AO$25*0.81818182</f>
        <v>2.2310181867759997</v>
      </c>
      <c r="AV476" s="203">
        <f t="shared" ref="AV476:AV494" si="774">$AO$25</f>
        <v>2.7267999999999999</v>
      </c>
      <c r="AW476" s="203">
        <f t="shared" ref="AW476:AW494" si="775">$AO$25*1.22222222</f>
        <v>3.3327555494959995</v>
      </c>
      <c r="AX476" s="203">
        <f t="shared" ref="AX476:AX494" si="776">$AP$25*0.81818182</f>
        <v>4.7679545560499994</v>
      </c>
      <c r="AY476" s="203">
        <f t="shared" ref="AY476:AY494" si="777">$AP$25</f>
        <v>5.8274999999999997</v>
      </c>
      <c r="AZ476" s="203">
        <f t="shared" ref="AZ476:AZ494" si="778">$AP$25*1.22222222</f>
        <v>7.1224999870499994</v>
      </c>
      <c r="BB476" s="1" t="str">
        <f t="shared" si="736"/>
        <v>NP</v>
      </c>
      <c r="BC476" s="1" t="str">
        <f t="shared" si="737"/>
        <v>NA</v>
      </c>
      <c r="BD476" s="1" t="str">
        <f t="shared" si="738"/>
        <v>NA</v>
      </c>
      <c r="BE476" s="1" t="str">
        <f t="shared" si="739"/>
        <v>NO</v>
      </c>
      <c r="BF476" s="1" t="str">
        <f t="shared" si="740"/>
        <v>NO</v>
      </c>
      <c r="BG476" s="1" t="str">
        <f t="shared" si="741"/>
        <v>NO</v>
      </c>
      <c r="BH476" s="1" t="str">
        <f t="shared" si="721"/>
        <v>YES</v>
      </c>
      <c r="BJ476" s="1">
        <v>65</v>
      </c>
      <c r="BK476" s="1" t="str">
        <f t="shared" si="742"/>
        <v>NP</v>
      </c>
      <c r="BL476" s="1" t="str">
        <f t="shared" si="743"/>
        <v>NA</v>
      </c>
      <c r="BM476" s="1" t="str">
        <f t="shared" si="744"/>
        <v>NA</v>
      </c>
      <c r="BN476" s="1" t="str">
        <f t="shared" si="745"/>
        <v>NO</v>
      </c>
      <c r="BO476" s="1" t="str">
        <f t="shared" si="746"/>
        <v>NO</v>
      </c>
      <c r="BP476" s="1" t="str">
        <f t="shared" si="747"/>
        <v>NO</v>
      </c>
      <c r="BQ476" s="1" t="str">
        <f t="shared" si="748"/>
        <v>YES</v>
      </c>
      <c r="BS476" s="1" t="str">
        <f t="shared" si="749"/>
        <v>TP</v>
      </c>
      <c r="BT476" s="1" t="str">
        <f t="shared" si="750"/>
        <v>TN</v>
      </c>
      <c r="BU476" s="1" t="str">
        <f t="shared" si="751"/>
        <v>TN</v>
      </c>
      <c r="BV476" s="1" t="str">
        <f t="shared" si="752"/>
        <v>NO</v>
      </c>
      <c r="BW476" s="1" t="str">
        <f t="shared" si="753"/>
        <v>NO</v>
      </c>
      <c r="BX476" s="1" t="str">
        <f t="shared" si="754"/>
        <v>YES</v>
      </c>
      <c r="BY476" s="244" t="str">
        <f t="shared" si="755"/>
        <v>YES</v>
      </c>
      <c r="BZ476" s="244" t="str">
        <f t="shared" si="756"/>
        <v>NO</v>
      </c>
      <c r="CA476" s="244" t="str">
        <f t="shared" si="757"/>
        <v>NO</v>
      </c>
      <c r="CB476" s="244" t="str">
        <f t="shared" si="758"/>
        <v>NO</v>
      </c>
      <c r="CC476" s="244" t="str">
        <f t="shared" si="759"/>
        <v>NO</v>
      </c>
      <c r="CD476" s="244" t="str">
        <f t="shared" si="731"/>
        <v>NO</v>
      </c>
      <c r="CE476" s="1" t="str">
        <f t="shared" si="732"/>
        <v>NO</v>
      </c>
      <c r="CF476" s="1" t="str">
        <f t="shared" si="733"/>
        <v>NO</v>
      </c>
      <c r="CG476" s="1" t="str">
        <f t="shared" si="734"/>
        <v>NO</v>
      </c>
      <c r="CH476" s="1" t="str">
        <f t="shared" si="735"/>
        <v>NO</v>
      </c>
      <c r="CI476" s="244" t="str">
        <f t="shared" si="760"/>
        <v>NO</v>
      </c>
      <c r="CJ476" s="244" t="str">
        <f t="shared" si="761"/>
        <v>NO</v>
      </c>
      <c r="CK476" s="244" t="str">
        <f t="shared" si="762"/>
        <v>NO</v>
      </c>
      <c r="CL476" s="244" t="str">
        <f t="shared" si="763"/>
        <v>NO</v>
      </c>
      <c r="CM476" s="244" t="str">
        <f t="shared" si="764"/>
        <v>NO</v>
      </c>
      <c r="CN476" s="244" t="str">
        <f t="shared" si="765"/>
        <v>NO</v>
      </c>
      <c r="CO476" s="244" t="str">
        <f t="shared" si="766"/>
        <v>NO</v>
      </c>
      <c r="CP476" s="244" t="str">
        <f t="shared" si="767"/>
        <v>NO</v>
      </c>
      <c r="CQ476" s="244" t="str">
        <f t="shared" si="768"/>
        <v>NO</v>
      </c>
      <c r="CR476" s="244" t="str">
        <f t="shared" si="769"/>
        <v>NO</v>
      </c>
    </row>
    <row r="477" spans="1:96">
      <c r="A477" s="64"/>
      <c r="B477" s="15"/>
      <c r="C477" s="15"/>
      <c r="D477" s="15"/>
      <c r="E477" s="15"/>
      <c r="F477" s="15"/>
      <c r="G477" s="15"/>
      <c r="H477" s="15"/>
      <c r="I477" s="52" t="s">
        <v>14</v>
      </c>
      <c r="J477" s="6">
        <v>0.589730788765369</v>
      </c>
      <c r="K477" s="6">
        <v>0.34934843162504098</v>
      </c>
      <c r="L477" s="6">
        <v>6.0920779609588999E-2</v>
      </c>
      <c r="M477" s="6">
        <v>0.306676456686518</v>
      </c>
      <c r="N477" s="6">
        <v>0.28602687982235098</v>
      </c>
      <c r="O477" s="6">
        <v>0.40729666349112997</v>
      </c>
      <c r="P477" s="6">
        <v>0.21037173463798201</v>
      </c>
      <c r="Q477" s="6">
        <v>0.61073470093936899</v>
      </c>
      <c r="R477" s="6">
        <v>0.17889356442264701</v>
      </c>
      <c r="S477" s="6">
        <v>0.53865500874033501</v>
      </c>
      <c r="T477" s="6">
        <v>0.452162448082085</v>
      </c>
      <c r="U477" s="6">
        <v>9.1825431775794907E-3</v>
      </c>
      <c r="V477" s="6">
        <v>1.63491153305334E-2</v>
      </c>
      <c r="W477" s="6">
        <v>0.85519958283949105</v>
      </c>
      <c r="X477" s="6">
        <v>0.128451301829974</v>
      </c>
      <c r="Y477" s="6">
        <v>6.6190500029557994E-2</v>
      </c>
      <c r="Z477" s="6">
        <v>0.76120700297925903</v>
      </c>
      <c r="AA477" s="6">
        <v>0.17260249699118199</v>
      </c>
      <c r="AB477" s="6">
        <v>0.708080808194814</v>
      </c>
      <c r="AC477" s="6">
        <v>0.28979367176621901</v>
      </c>
      <c r="AD477" s="6">
        <v>2.1255200389660401E-3</v>
      </c>
      <c r="AE477" s="6">
        <v>0.69914667690795695</v>
      </c>
      <c r="AF477" s="6">
        <v>0.20683451256086799</v>
      </c>
      <c r="AG477" s="310">
        <v>9.4018810531174196E-2</v>
      </c>
      <c r="AH477" s="211">
        <v>1.3819999999999999</v>
      </c>
      <c r="AI477" s="211">
        <v>3.206</v>
      </c>
      <c r="AJ477" s="212">
        <v>5.7960000000000003</v>
      </c>
      <c r="AK477" s="210">
        <v>1.4279999999999999</v>
      </c>
      <c r="AL477" s="210">
        <v>3.18</v>
      </c>
      <c r="AM477" s="210">
        <v>5.9720000000000004</v>
      </c>
      <c r="AN477" s="203"/>
      <c r="AO477" s="203"/>
      <c r="AP477" s="203"/>
      <c r="AQ477" s="203"/>
      <c r="AR477" s="203">
        <f t="shared" si="770"/>
        <v>0.98877272946999983</v>
      </c>
      <c r="AS477" s="203">
        <f t="shared" si="771"/>
        <v>1.2084999999999999</v>
      </c>
      <c r="AT477" s="203">
        <f t="shared" si="772"/>
        <v>1.4770555528699998</v>
      </c>
      <c r="AU477" s="203">
        <f t="shared" si="773"/>
        <v>2.2310181867759997</v>
      </c>
      <c r="AV477" s="203">
        <f t="shared" si="774"/>
        <v>2.7267999999999999</v>
      </c>
      <c r="AW477" s="203">
        <f t="shared" si="775"/>
        <v>3.3327555494959995</v>
      </c>
      <c r="AX477" s="203">
        <f t="shared" si="776"/>
        <v>4.7679545560499994</v>
      </c>
      <c r="AY477" s="203">
        <f t="shared" si="777"/>
        <v>5.8274999999999997</v>
      </c>
      <c r="AZ477" s="203">
        <f t="shared" si="778"/>
        <v>7.1224999870499994</v>
      </c>
      <c r="BB477" s="1" t="str">
        <f t="shared" si="736"/>
        <v>NA</v>
      </c>
      <c r="BC477" s="1" t="str">
        <f t="shared" si="737"/>
        <v>NA</v>
      </c>
      <c r="BD477" s="1" t="str">
        <f t="shared" si="738"/>
        <v>NP</v>
      </c>
      <c r="BE477" s="1" t="str">
        <f t="shared" si="739"/>
        <v>NO</v>
      </c>
      <c r="BF477" s="1" t="str">
        <f t="shared" si="740"/>
        <v>NO</v>
      </c>
      <c r="BG477" s="1" t="str">
        <f t="shared" si="741"/>
        <v>NO</v>
      </c>
      <c r="BH477" s="1" t="str">
        <f t="shared" si="721"/>
        <v>YES</v>
      </c>
      <c r="BJ477" s="1">
        <v>4</v>
      </c>
      <c r="BK477" s="1" t="str">
        <f t="shared" si="742"/>
        <v>NA</v>
      </c>
      <c r="BL477" s="1" t="str">
        <f t="shared" si="743"/>
        <v>NA</v>
      </c>
      <c r="BM477" s="1" t="str">
        <f t="shared" si="744"/>
        <v>NA</v>
      </c>
      <c r="BN477" s="1" t="str">
        <f t="shared" si="745"/>
        <v>NO</v>
      </c>
      <c r="BO477" s="1" t="str">
        <f t="shared" si="746"/>
        <v>NO</v>
      </c>
      <c r="BP477" s="1" t="str">
        <f t="shared" si="747"/>
        <v>NO</v>
      </c>
      <c r="BQ477" s="1" t="str">
        <f t="shared" si="748"/>
        <v>YES</v>
      </c>
      <c r="BS477" s="1" t="str">
        <f t="shared" si="749"/>
        <v>TN</v>
      </c>
      <c r="BT477" s="1" t="str">
        <f t="shared" si="750"/>
        <v>TN</v>
      </c>
      <c r="BU477" s="1" t="str">
        <f t="shared" si="751"/>
        <v>FP</v>
      </c>
      <c r="BV477" s="1" t="str">
        <f t="shared" si="752"/>
        <v>NO</v>
      </c>
      <c r="BW477" s="1" t="str">
        <f t="shared" si="753"/>
        <v>NO</v>
      </c>
      <c r="BX477" s="1" t="str">
        <f t="shared" si="754"/>
        <v>NO</v>
      </c>
      <c r="BY477" s="244" t="str">
        <f t="shared" si="755"/>
        <v>YES</v>
      </c>
      <c r="BZ477" s="244" t="str">
        <f t="shared" si="756"/>
        <v>NO</v>
      </c>
      <c r="CA477" s="244" t="str">
        <f t="shared" si="757"/>
        <v>NO</v>
      </c>
      <c r="CB477" s="244" t="str">
        <f t="shared" si="758"/>
        <v>NO</v>
      </c>
      <c r="CC477" s="244" t="str">
        <f t="shared" si="759"/>
        <v>NO</v>
      </c>
      <c r="CD477" s="244" t="str">
        <f t="shared" si="731"/>
        <v>YES</v>
      </c>
      <c r="CE477" s="1" t="str">
        <f t="shared" si="732"/>
        <v>NO</v>
      </c>
      <c r="CF477" s="1" t="str">
        <f t="shared" si="733"/>
        <v>NO</v>
      </c>
      <c r="CG477" s="1" t="str">
        <f t="shared" si="734"/>
        <v>NO</v>
      </c>
      <c r="CH477" s="1" t="str">
        <f t="shared" si="735"/>
        <v>YES</v>
      </c>
      <c r="CI477" s="244" t="str">
        <f t="shared" si="760"/>
        <v>NO</v>
      </c>
      <c r="CJ477" s="244" t="str">
        <f t="shared" si="761"/>
        <v>NO</v>
      </c>
      <c r="CK477" s="244" t="str">
        <f t="shared" si="762"/>
        <v>NO</v>
      </c>
      <c r="CL477" s="244" t="str">
        <f t="shared" si="763"/>
        <v>NO</v>
      </c>
      <c r="CM477" s="244" t="str">
        <f t="shared" si="764"/>
        <v>NO</v>
      </c>
      <c r="CN477" s="244" t="str">
        <f t="shared" si="765"/>
        <v>YES</v>
      </c>
      <c r="CO477" s="244" t="str">
        <f t="shared" si="766"/>
        <v>NO</v>
      </c>
      <c r="CP477" s="244" t="str">
        <f t="shared" si="767"/>
        <v>NO</v>
      </c>
      <c r="CQ477" s="244" t="str">
        <f t="shared" si="768"/>
        <v>NO</v>
      </c>
      <c r="CR477" s="244" t="str">
        <f t="shared" si="769"/>
        <v>YES</v>
      </c>
    </row>
    <row r="478" spans="1:96">
      <c r="A478" s="64"/>
      <c r="B478" s="15"/>
      <c r="C478" s="15"/>
      <c r="D478" s="15"/>
      <c r="E478" s="15"/>
      <c r="F478" s="15"/>
      <c r="G478" s="15"/>
      <c r="H478" s="15"/>
      <c r="I478" s="52" t="s">
        <v>15</v>
      </c>
      <c r="J478" s="6">
        <v>0.55139535450820698</v>
      </c>
      <c r="K478" s="6">
        <v>0.17820584896642799</v>
      </c>
      <c r="L478" s="6">
        <v>0.27039879652536403</v>
      </c>
      <c r="M478" s="6">
        <v>0.32609247826800097</v>
      </c>
      <c r="N478" s="6">
        <v>0.50756799904357397</v>
      </c>
      <c r="O478" s="6">
        <v>0.166339522688424</v>
      </c>
      <c r="P478" s="6">
        <v>0.77587200545919899</v>
      </c>
      <c r="Q478" s="6">
        <v>6.02361012361338E-2</v>
      </c>
      <c r="R478" s="6">
        <v>0.163891893304666</v>
      </c>
      <c r="S478" s="6">
        <v>0.66107173175365797</v>
      </c>
      <c r="T478" s="6">
        <v>0.33041568571875302</v>
      </c>
      <c r="U478" s="6">
        <v>8.5125825275887898E-3</v>
      </c>
      <c r="V478" s="6">
        <v>0.14724575775966101</v>
      </c>
      <c r="W478" s="6">
        <v>0.71250996213363205</v>
      </c>
      <c r="X478" s="6">
        <v>0.140244280106706</v>
      </c>
      <c r="Y478" s="6">
        <v>0.93025706147336096</v>
      </c>
      <c r="Z478" s="6">
        <v>3.2320610124185002E-2</v>
      </c>
      <c r="AA478" s="6">
        <v>3.7422328402453298E-2</v>
      </c>
      <c r="AB478" s="6">
        <v>0.58780710257003599</v>
      </c>
      <c r="AC478" s="6">
        <v>0.341597215591952</v>
      </c>
      <c r="AD478" s="6">
        <v>7.0595681838011098E-2</v>
      </c>
      <c r="AE478" s="6">
        <v>0.67017122203423296</v>
      </c>
      <c r="AF478" s="6">
        <v>3.9761907013678502E-2</v>
      </c>
      <c r="AG478" s="310">
        <v>0.290066870952087</v>
      </c>
      <c r="AH478" s="211">
        <v>1.1379999999999999</v>
      </c>
      <c r="AI478" s="211">
        <v>2.8260000000000001</v>
      </c>
      <c r="AJ478" s="212">
        <v>6.0389999999999997</v>
      </c>
      <c r="AK478" s="210">
        <v>1.5529999999999999</v>
      </c>
      <c r="AL478" s="210">
        <v>3.093</v>
      </c>
      <c r="AM478" s="210">
        <v>6.2869999999999999</v>
      </c>
      <c r="AN478" s="203"/>
      <c r="AO478" s="203"/>
      <c r="AP478" s="203"/>
      <c r="AQ478" s="203"/>
      <c r="AR478" s="203">
        <f t="shared" si="770"/>
        <v>0.98877272946999983</v>
      </c>
      <c r="AS478" s="203">
        <f t="shared" si="771"/>
        <v>1.2084999999999999</v>
      </c>
      <c r="AT478" s="203">
        <f t="shared" si="772"/>
        <v>1.4770555528699998</v>
      </c>
      <c r="AU478" s="203">
        <f t="shared" si="773"/>
        <v>2.2310181867759997</v>
      </c>
      <c r="AV478" s="203">
        <f t="shared" si="774"/>
        <v>2.7267999999999999</v>
      </c>
      <c r="AW478" s="203">
        <f t="shared" si="775"/>
        <v>3.3327555494959995</v>
      </c>
      <c r="AX478" s="203">
        <f t="shared" si="776"/>
        <v>4.7679545560499994</v>
      </c>
      <c r="AY478" s="203">
        <f t="shared" si="777"/>
        <v>5.8274999999999997</v>
      </c>
      <c r="AZ478" s="203">
        <f t="shared" si="778"/>
        <v>7.1224999870499994</v>
      </c>
      <c r="BB478" s="1" t="str">
        <f t="shared" si="736"/>
        <v>NP</v>
      </c>
      <c r="BC478" s="1" t="str">
        <f t="shared" si="737"/>
        <v>NA</v>
      </c>
      <c r="BD478" s="1" t="str">
        <f t="shared" si="738"/>
        <v>NA</v>
      </c>
      <c r="BE478" s="1" t="str">
        <f t="shared" si="739"/>
        <v>NO</v>
      </c>
      <c r="BF478" s="1" t="str">
        <f t="shared" si="740"/>
        <v>NO</v>
      </c>
      <c r="BG478" s="1" t="str">
        <f t="shared" si="741"/>
        <v>NO</v>
      </c>
      <c r="BH478" s="1" t="str">
        <f t="shared" si="721"/>
        <v>YES</v>
      </c>
      <c r="BJ478" s="1">
        <v>55</v>
      </c>
      <c r="BK478" s="1" t="str">
        <f t="shared" si="742"/>
        <v>P</v>
      </c>
      <c r="BL478" s="1" t="str">
        <f t="shared" si="743"/>
        <v>NA</v>
      </c>
      <c r="BM478" s="1" t="str">
        <f t="shared" si="744"/>
        <v>NA</v>
      </c>
      <c r="BN478" s="1" t="str">
        <f t="shared" si="745"/>
        <v>NO</v>
      </c>
      <c r="BO478" s="1" t="str">
        <f t="shared" si="746"/>
        <v>NO</v>
      </c>
      <c r="BP478" s="1" t="str">
        <f t="shared" si="747"/>
        <v>NO</v>
      </c>
      <c r="BQ478" s="1" t="str">
        <f t="shared" si="748"/>
        <v>NO</v>
      </c>
      <c r="BS478" s="1" t="str">
        <f t="shared" si="749"/>
        <v>FP</v>
      </c>
      <c r="BT478" s="1" t="str">
        <f t="shared" si="750"/>
        <v>TN</v>
      </c>
      <c r="BU478" s="1" t="str">
        <f t="shared" si="751"/>
        <v>TN</v>
      </c>
      <c r="BV478" s="1" t="str">
        <f t="shared" si="752"/>
        <v>NO</v>
      </c>
      <c r="BW478" s="1" t="str">
        <f t="shared" si="753"/>
        <v>NO</v>
      </c>
      <c r="BX478" s="1" t="str">
        <f t="shared" si="754"/>
        <v>NO</v>
      </c>
      <c r="BY478" s="244" t="str">
        <f t="shared" si="755"/>
        <v>YES</v>
      </c>
      <c r="BZ478" s="244" t="str">
        <f t="shared" si="756"/>
        <v>NO</v>
      </c>
      <c r="CA478" s="244" t="str">
        <f t="shared" si="757"/>
        <v>NO</v>
      </c>
      <c r="CB478" s="244" t="str">
        <f t="shared" si="758"/>
        <v>NO</v>
      </c>
      <c r="CC478" s="244" t="str">
        <f t="shared" si="759"/>
        <v>NO</v>
      </c>
      <c r="CD478" s="244" t="str">
        <f t="shared" si="731"/>
        <v>YES</v>
      </c>
      <c r="CE478" s="1" t="str">
        <f t="shared" si="732"/>
        <v>NO</v>
      </c>
      <c r="CF478" s="1" t="str">
        <f t="shared" si="733"/>
        <v>NO</v>
      </c>
      <c r="CG478" s="1" t="str">
        <f t="shared" si="734"/>
        <v>NO</v>
      </c>
      <c r="CH478" s="1" t="str">
        <f t="shared" si="735"/>
        <v>YES</v>
      </c>
      <c r="CI478" s="244" t="str">
        <f t="shared" si="760"/>
        <v>NO</v>
      </c>
      <c r="CJ478" s="244" t="str">
        <f t="shared" si="761"/>
        <v>NO</v>
      </c>
      <c r="CK478" s="244" t="str">
        <f t="shared" si="762"/>
        <v>NO</v>
      </c>
      <c r="CL478" s="244" t="str">
        <f t="shared" si="763"/>
        <v>NO</v>
      </c>
      <c r="CM478" s="244" t="str">
        <f t="shared" si="764"/>
        <v>NO</v>
      </c>
      <c r="CN478" s="244" t="str">
        <f t="shared" si="765"/>
        <v>YES</v>
      </c>
      <c r="CO478" s="244" t="str">
        <f t="shared" si="766"/>
        <v>NO</v>
      </c>
      <c r="CP478" s="244" t="str">
        <f t="shared" si="767"/>
        <v>NO</v>
      </c>
      <c r="CQ478" s="244" t="str">
        <f t="shared" si="768"/>
        <v>NO</v>
      </c>
      <c r="CR478" s="244" t="str">
        <f t="shared" si="769"/>
        <v>YES</v>
      </c>
    </row>
    <row r="479" spans="1:96">
      <c r="A479" s="64"/>
      <c r="B479" s="15"/>
      <c r="C479" s="15"/>
      <c r="D479" s="15"/>
      <c r="E479" s="15"/>
      <c r="F479" s="15"/>
      <c r="G479" s="15"/>
      <c r="H479" s="15"/>
      <c r="I479" s="52" t="s">
        <v>16</v>
      </c>
      <c r="J479" s="6">
        <v>0.99207472229086302</v>
      </c>
      <c r="K479" s="6">
        <v>5.7035243994498696E-3</v>
      </c>
      <c r="L479" s="6">
        <v>2.2217533096862102E-3</v>
      </c>
      <c r="M479" s="6">
        <v>0.36899008039866998</v>
      </c>
      <c r="N479" s="6">
        <v>0.167338013973762</v>
      </c>
      <c r="O479" s="6">
        <v>0.46367190562756699</v>
      </c>
      <c r="P479" s="6">
        <v>0.69407171506141496</v>
      </c>
      <c r="Q479" s="6">
        <v>0.28583346213505101</v>
      </c>
      <c r="R479" s="6">
        <v>2.00948228035326E-2</v>
      </c>
      <c r="S479" s="6">
        <v>0.32426522037676297</v>
      </c>
      <c r="T479" s="6">
        <v>0.58716100673604299</v>
      </c>
      <c r="U479" s="6">
        <v>8.8573772887192495E-2</v>
      </c>
      <c r="V479" s="6">
        <v>0.453090517906867</v>
      </c>
      <c r="W479" s="6">
        <v>0.418507349145679</v>
      </c>
      <c r="X479" s="6">
        <v>0.12840213294745301</v>
      </c>
      <c r="Y479" s="6">
        <v>0.51456316521735002</v>
      </c>
      <c r="Z479" s="6">
        <v>0.27622849772115898</v>
      </c>
      <c r="AA479" s="6">
        <v>0.209208337061489</v>
      </c>
      <c r="AB479" s="6">
        <v>0.10771861571896101</v>
      </c>
      <c r="AC479" s="6">
        <v>0.58714451364199405</v>
      </c>
      <c r="AD479" s="6">
        <v>0.30513687063904399</v>
      </c>
      <c r="AE479" s="6">
        <v>3.0688370595277799E-2</v>
      </c>
      <c r="AF479" s="6">
        <v>0.72686229852844997</v>
      </c>
      <c r="AG479" s="310">
        <v>0.24244933087627099</v>
      </c>
      <c r="AH479" s="211">
        <v>1.0529999999999999</v>
      </c>
      <c r="AI479" s="211">
        <v>2.819</v>
      </c>
      <c r="AJ479" s="212">
        <v>6.3470000000000004</v>
      </c>
      <c r="AK479" s="210">
        <v>1.0760000000000001</v>
      </c>
      <c r="AL479" s="210">
        <v>2.8490000000000002</v>
      </c>
      <c r="AM479" s="210">
        <v>6.3239999999999998</v>
      </c>
      <c r="AN479" s="203"/>
      <c r="AO479" s="203"/>
      <c r="AP479" s="203"/>
      <c r="AQ479" s="203"/>
      <c r="AR479" s="203">
        <f t="shared" si="770"/>
        <v>0.98877272946999983</v>
      </c>
      <c r="AS479" s="203">
        <f t="shared" si="771"/>
        <v>1.2084999999999999</v>
      </c>
      <c r="AT479" s="203">
        <f t="shared" si="772"/>
        <v>1.4770555528699998</v>
      </c>
      <c r="AU479" s="203">
        <f t="shared" si="773"/>
        <v>2.2310181867759997</v>
      </c>
      <c r="AV479" s="203">
        <f t="shared" si="774"/>
        <v>2.7267999999999999</v>
      </c>
      <c r="AW479" s="203">
        <f t="shared" si="775"/>
        <v>3.3327555494959995</v>
      </c>
      <c r="AX479" s="203">
        <f t="shared" si="776"/>
        <v>4.7679545560499994</v>
      </c>
      <c r="AY479" s="203">
        <f t="shared" si="777"/>
        <v>5.8274999999999997</v>
      </c>
      <c r="AZ479" s="203">
        <f t="shared" si="778"/>
        <v>7.1224999870499994</v>
      </c>
      <c r="BB479" s="1" t="str">
        <f t="shared" si="736"/>
        <v>NP</v>
      </c>
      <c r="BC479" s="1" t="str">
        <f t="shared" si="737"/>
        <v>NA</v>
      </c>
      <c r="BD479" s="1" t="str">
        <f t="shared" si="738"/>
        <v>NA</v>
      </c>
      <c r="BE479" s="1" t="str">
        <f t="shared" si="739"/>
        <v>NO</v>
      </c>
      <c r="BF479" s="1" t="str">
        <f t="shared" si="740"/>
        <v>NO</v>
      </c>
      <c r="BG479" s="1" t="str">
        <f t="shared" si="741"/>
        <v>NO</v>
      </c>
      <c r="BH479" s="1" t="str">
        <f t="shared" si="721"/>
        <v>YES</v>
      </c>
      <c r="BJ479" s="1">
        <v>22</v>
      </c>
      <c r="BK479" s="1" t="str">
        <f t="shared" si="742"/>
        <v>NP</v>
      </c>
      <c r="BL479" s="1" t="str">
        <f t="shared" si="743"/>
        <v>NA</v>
      </c>
      <c r="BM479" s="1" t="str">
        <f t="shared" si="744"/>
        <v>NA</v>
      </c>
      <c r="BN479" s="1" t="str">
        <f t="shared" si="745"/>
        <v>NO</v>
      </c>
      <c r="BO479" s="1" t="str">
        <f t="shared" si="746"/>
        <v>NO</v>
      </c>
      <c r="BP479" s="1" t="str">
        <f t="shared" si="747"/>
        <v>NO</v>
      </c>
      <c r="BQ479" s="1" t="str">
        <f t="shared" si="748"/>
        <v>YES</v>
      </c>
      <c r="BS479" s="1" t="str">
        <f t="shared" si="749"/>
        <v>TP</v>
      </c>
      <c r="BT479" s="1" t="str">
        <f t="shared" si="750"/>
        <v>TN</v>
      </c>
      <c r="BU479" s="1" t="str">
        <f t="shared" si="751"/>
        <v>TN</v>
      </c>
      <c r="BV479" s="1" t="str">
        <f t="shared" si="752"/>
        <v>NO</v>
      </c>
      <c r="BW479" s="1" t="str">
        <f t="shared" si="753"/>
        <v>NO</v>
      </c>
      <c r="BX479" s="1" t="str">
        <f t="shared" si="754"/>
        <v>YES</v>
      </c>
      <c r="BY479" s="244" t="str">
        <f t="shared" si="755"/>
        <v>YES</v>
      </c>
      <c r="BZ479" s="244" t="str">
        <f t="shared" si="756"/>
        <v>NO</v>
      </c>
      <c r="CA479" s="244" t="str">
        <f t="shared" si="757"/>
        <v>NO</v>
      </c>
      <c r="CB479" s="244" t="str">
        <f t="shared" si="758"/>
        <v>NO</v>
      </c>
      <c r="CC479" s="244" t="str">
        <f t="shared" si="759"/>
        <v>NO</v>
      </c>
      <c r="CD479" s="244" t="str">
        <f t="shared" si="731"/>
        <v>NO</v>
      </c>
      <c r="CE479" s="1" t="str">
        <f t="shared" si="732"/>
        <v>NO</v>
      </c>
      <c r="CF479" s="1" t="str">
        <f t="shared" si="733"/>
        <v>NO</v>
      </c>
      <c r="CG479" s="1" t="str">
        <f t="shared" si="734"/>
        <v>NO</v>
      </c>
      <c r="CH479" s="1" t="str">
        <f t="shared" si="735"/>
        <v>NO</v>
      </c>
      <c r="CI479" s="244" t="str">
        <f t="shared" si="760"/>
        <v>NO</v>
      </c>
      <c r="CJ479" s="244" t="str">
        <f t="shared" si="761"/>
        <v>NO</v>
      </c>
      <c r="CK479" s="244" t="str">
        <f t="shared" si="762"/>
        <v>NO</v>
      </c>
      <c r="CL479" s="244" t="str">
        <f t="shared" si="763"/>
        <v>NO</v>
      </c>
      <c r="CM479" s="244" t="str">
        <f t="shared" si="764"/>
        <v>NO</v>
      </c>
      <c r="CN479" s="244" t="str">
        <f t="shared" si="765"/>
        <v>NO</v>
      </c>
      <c r="CO479" s="244" t="str">
        <f t="shared" si="766"/>
        <v>NO</v>
      </c>
      <c r="CP479" s="244" t="str">
        <f t="shared" si="767"/>
        <v>NO</v>
      </c>
      <c r="CQ479" s="244" t="str">
        <f t="shared" si="768"/>
        <v>NO</v>
      </c>
      <c r="CR479" s="244" t="str">
        <f t="shared" si="769"/>
        <v>NO</v>
      </c>
    </row>
    <row r="480" spans="1:96">
      <c r="A480" s="64"/>
      <c r="B480" s="15"/>
      <c r="C480" s="15"/>
      <c r="D480" s="15"/>
      <c r="E480" s="15"/>
      <c r="F480" s="15"/>
      <c r="G480" s="15"/>
      <c r="H480" s="15"/>
      <c r="I480" s="52" t="s">
        <v>17</v>
      </c>
      <c r="J480" s="6">
        <v>0.54003349606820095</v>
      </c>
      <c r="K480" s="6">
        <v>0.29680644872553302</v>
      </c>
      <c r="L480" s="6">
        <v>0.163160055206265</v>
      </c>
      <c r="M480" s="6">
        <v>0.306676456686518</v>
      </c>
      <c r="N480" s="6">
        <v>0.28602687982235098</v>
      </c>
      <c r="O480" s="6">
        <v>0.40729666349112997</v>
      </c>
      <c r="P480" s="6">
        <v>0.21037173463798201</v>
      </c>
      <c r="Q480" s="6">
        <v>0.61073470093936899</v>
      </c>
      <c r="R480" s="6">
        <v>0.17889356442264701</v>
      </c>
      <c r="S480" s="6">
        <v>0.53865500874033501</v>
      </c>
      <c r="T480" s="6">
        <v>0.452162448082085</v>
      </c>
      <c r="U480" s="6">
        <v>9.1825431775794907E-3</v>
      </c>
      <c r="V480" s="6">
        <v>1.63491153305334E-2</v>
      </c>
      <c r="W480" s="6">
        <v>0.85519958283949105</v>
      </c>
      <c r="X480" s="6">
        <v>0.128451301829974</v>
      </c>
      <c r="Y480" s="6">
        <v>6.6190500029557994E-2</v>
      </c>
      <c r="Z480" s="6">
        <v>0.76120700297925903</v>
      </c>
      <c r="AA480" s="6">
        <v>0.17260249699118199</v>
      </c>
      <c r="AB480" s="6">
        <v>0.708080808194814</v>
      </c>
      <c r="AC480" s="6">
        <v>0.28979367176621901</v>
      </c>
      <c r="AD480" s="6">
        <v>2.1255200389660401E-3</v>
      </c>
      <c r="AE480" s="6">
        <v>0.69914667690795695</v>
      </c>
      <c r="AF480" s="6">
        <v>0.20683451256086799</v>
      </c>
      <c r="AG480" s="310">
        <v>9.4018810531174196E-2</v>
      </c>
      <c r="AH480" s="211">
        <v>1.3919999999999999</v>
      </c>
      <c r="AI480" s="211">
        <v>3.222</v>
      </c>
      <c r="AJ480" s="212">
        <v>5.6589999999999998</v>
      </c>
      <c r="AK480" s="210">
        <v>1.5189999999999999</v>
      </c>
      <c r="AL480" s="210">
        <v>3.2240000000000002</v>
      </c>
      <c r="AM480" s="210">
        <v>5.87</v>
      </c>
      <c r="AN480" s="203"/>
      <c r="AO480" s="203"/>
      <c r="AP480" s="203"/>
      <c r="AQ480" s="203"/>
      <c r="AR480" s="203">
        <f t="shared" si="770"/>
        <v>0.98877272946999983</v>
      </c>
      <c r="AS480" s="203">
        <f t="shared" si="771"/>
        <v>1.2084999999999999</v>
      </c>
      <c r="AT480" s="203">
        <f t="shared" si="772"/>
        <v>1.4770555528699998</v>
      </c>
      <c r="AU480" s="203">
        <f t="shared" si="773"/>
        <v>2.2310181867759997</v>
      </c>
      <c r="AV480" s="203">
        <f t="shared" si="774"/>
        <v>2.7267999999999999</v>
      </c>
      <c r="AW480" s="203">
        <f t="shared" si="775"/>
        <v>3.3327555494959995</v>
      </c>
      <c r="AX480" s="203">
        <f t="shared" si="776"/>
        <v>4.7679545560499994</v>
      </c>
      <c r="AY480" s="203">
        <f t="shared" si="777"/>
        <v>5.8274999999999997</v>
      </c>
      <c r="AZ480" s="203">
        <f t="shared" si="778"/>
        <v>7.1224999870499994</v>
      </c>
      <c r="BB480" s="1" t="str">
        <f t="shared" si="736"/>
        <v>NA</v>
      </c>
      <c r="BC480" s="1" t="str">
        <f t="shared" si="737"/>
        <v>NA</v>
      </c>
      <c r="BD480" s="1" t="str">
        <f t="shared" si="738"/>
        <v>NP</v>
      </c>
      <c r="BE480" s="1" t="str">
        <f t="shared" si="739"/>
        <v>NO</v>
      </c>
      <c r="BF480" s="1" t="str">
        <f t="shared" si="740"/>
        <v>NO</v>
      </c>
      <c r="BG480" s="1" t="str">
        <f t="shared" si="741"/>
        <v>NO</v>
      </c>
      <c r="BH480" s="1" t="str">
        <f t="shared" si="721"/>
        <v>YES</v>
      </c>
      <c r="BJ480" s="1">
        <v>9</v>
      </c>
      <c r="BK480" s="1" t="str">
        <f t="shared" si="742"/>
        <v>P</v>
      </c>
      <c r="BL480" s="1" t="str">
        <f t="shared" si="743"/>
        <v>NA</v>
      </c>
      <c r="BM480" s="1" t="str">
        <f t="shared" si="744"/>
        <v>NA</v>
      </c>
      <c r="BN480" s="1" t="str">
        <f t="shared" si="745"/>
        <v>NO</v>
      </c>
      <c r="BO480" s="1" t="str">
        <f t="shared" si="746"/>
        <v>NO</v>
      </c>
      <c r="BP480" s="1" t="str">
        <f t="shared" si="747"/>
        <v>NO</v>
      </c>
      <c r="BQ480" s="1" t="str">
        <f t="shared" si="748"/>
        <v>NO</v>
      </c>
      <c r="BS480" s="1" t="str">
        <f t="shared" si="749"/>
        <v>TN</v>
      </c>
      <c r="BT480" s="1" t="str">
        <f t="shared" si="750"/>
        <v>TN</v>
      </c>
      <c r="BU480" s="1" t="str">
        <f t="shared" si="751"/>
        <v>FP</v>
      </c>
      <c r="BV480" s="1" t="str">
        <f t="shared" si="752"/>
        <v>NO</v>
      </c>
      <c r="BW480" s="1" t="str">
        <f t="shared" si="753"/>
        <v>NO</v>
      </c>
      <c r="BX480" s="1" t="str">
        <f t="shared" si="754"/>
        <v>NO</v>
      </c>
      <c r="BY480" s="244" t="str">
        <f t="shared" si="755"/>
        <v>YES</v>
      </c>
      <c r="BZ480" s="244" t="str">
        <f t="shared" si="756"/>
        <v>NO</v>
      </c>
      <c r="CA480" s="244" t="str">
        <f t="shared" si="757"/>
        <v>NO</v>
      </c>
      <c r="CB480" s="244" t="str">
        <f t="shared" si="758"/>
        <v>NO</v>
      </c>
      <c r="CC480" s="244" t="str">
        <f t="shared" si="759"/>
        <v>NO</v>
      </c>
      <c r="CD480" s="244" t="str">
        <f t="shared" si="731"/>
        <v>YES</v>
      </c>
      <c r="CE480" s="1" t="str">
        <f t="shared" si="732"/>
        <v>NO</v>
      </c>
      <c r="CF480" s="1" t="str">
        <f t="shared" si="733"/>
        <v>NO</v>
      </c>
      <c r="CG480" s="1" t="str">
        <f t="shared" si="734"/>
        <v>NO</v>
      </c>
      <c r="CH480" s="1" t="str">
        <f t="shared" si="735"/>
        <v>YES</v>
      </c>
      <c r="CI480" s="244" t="str">
        <f t="shared" si="760"/>
        <v>NO</v>
      </c>
      <c r="CJ480" s="244" t="str">
        <f t="shared" si="761"/>
        <v>NO</v>
      </c>
      <c r="CK480" s="244" t="str">
        <f t="shared" si="762"/>
        <v>NO</v>
      </c>
      <c r="CL480" s="244" t="str">
        <f t="shared" si="763"/>
        <v>NO</v>
      </c>
      <c r="CM480" s="244" t="str">
        <f t="shared" si="764"/>
        <v>NO</v>
      </c>
      <c r="CN480" s="244" t="str">
        <f t="shared" si="765"/>
        <v>YES</v>
      </c>
      <c r="CO480" s="244" t="str">
        <f t="shared" si="766"/>
        <v>NO</v>
      </c>
      <c r="CP480" s="244" t="str">
        <f t="shared" si="767"/>
        <v>NO</v>
      </c>
      <c r="CQ480" s="244" t="str">
        <f t="shared" si="768"/>
        <v>NO</v>
      </c>
      <c r="CR480" s="244" t="str">
        <f t="shared" si="769"/>
        <v>YES</v>
      </c>
    </row>
    <row r="481" spans="1:96">
      <c r="A481" s="64"/>
      <c r="B481" s="15"/>
      <c r="C481" s="15"/>
      <c r="D481" s="15"/>
      <c r="E481" s="15"/>
      <c r="F481" s="15"/>
      <c r="G481" s="15"/>
      <c r="H481" s="15"/>
      <c r="I481" s="52" t="s">
        <v>18</v>
      </c>
      <c r="J481" s="6">
        <v>0.77785897476987398</v>
      </c>
      <c r="K481" s="6">
        <v>0.21496995408845099</v>
      </c>
      <c r="L481" s="6">
        <v>7.17107114167436E-3</v>
      </c>
      <c r="M481" s="6">
        <v>0.169942628146483</v>
      </c>
      <c r="N481" s="6">
        <v>0.82688220047227301</v>
      </c>
      <c r="O481" s="6">
        <v>3.1751713812430099E-3</v>
      </c>
      <c r="P481" s="6">
        <v>0.42487921626888903</v>
      </c>
      <c r="Q481" s="6">
        <v>0.17590162599303599</v>
      </c>
      <c r="R481" s="6">
        <v>0.39921915773807398</v>
      </c>
      <c r="S481" s="6">
        <v>0.26975997781878203</v>
      </c>
      <c r="T481" s="6">
        <v>4.4399242306921403E-2</v>
      </c>
      <c r="U481" s="6">
        <v>0.68584077987429504</v>
      </c>
      <c r="V481" s="6">
        <v>0.69126741689959303</v>
      </c>
      <c r="W481" s="6">
        <v>0.28118577549972001</v>
      </c>
      <c r="X481" s="6">
        <v>2.7546807600685501E-2</v>
      </c>
      <c r="Y481" s="6">
        <v>0.51456316521735002</v>
      </c>
      <c r="Z481" s="6">
        <v>0.27622849772115898</v>
      </c>
      <c r="AA481" s="6">
        <v>0.209208337061489</v>
      </c>
      <c r="AB481" s="6">
        <v>0.10771861571896101</v>
      </c>
      <c r="AC481" s="6">
        <v>0.58714451364199405</v>
      </c>
      <c r="AD481" s="6">
        <v>0.30513687063904399</v>
      </c>
      <c r="AE481" s="6">
        <v>0.22941934608063</v>
      </c>
      <c r="AF481" s="6">
        <v>5.5747130098582398E-2</v>
      </c>
      <c r="AG481" s="310">
        <v>0.71483352382078602</v>
      </c>
      <c r="AH481" s="211">
        <v>1.9970000000000001</v>
      </c>
      <c r="AI481" s="211">
        <v>2.5739999999999998</v>
      </c>
      <c r="AJ481" s="212">
        <v>6.65</v>
      </c>
      <c r="AK481" s="210">
        <v>2.0339999999999998</v>
      </c>
      <c r="AL481" s="210">
        <v>2.7010000000000001</v>
      </c>
      <c r="AM481" s="210">
        <v>6.758</v>
      </c>
      <c r="AN481" s="203"/>
      <c r="AO481" s="203"/>
      <c r="AP481" s="203"/>
      <c r="AQ481" s="203"/>
      <c r="AR481" s="203">
        <f t="shared" si="770"/>
        <v>0.98877272946999983</v>
      </c>
      <c r="AS481" s="203">
        <f t="shared" si="771"/>
        <v>1.2084999999999999</v>
      </c>
      <c r="AT481" s="203">
        <f t="shared" si="772"/>
        <v>1.4770555528699998</v>
      </c>
      <c r="AU481" s="203">
        <f t="shared" si="773"/>
        <v>2.2310181867759997</v>
      </c>
      <c r="AV481" s="203">
        <f t="shared" si="774"/>
        <v>2.7267999999999999</v>
      </c>
      <c r="AW481" s="203">
        <f t="shared" si="775"/>
        <v>3.3327555494959995</v>
      </c>
      <c r="AX481" s="203">
        <f t="shared" si="776"/>
        <v>4.7679545560499994</v>
      </c>
      <c r="AY481" s="203">
        <f t="shared" si="777"/>
        <v>5.8274999999999997</v>
      </c>
      <c r="AZ481" s="203">
        <f t="shared" si="778"/>
        <v>7.1224999870499994</v>
      </c>
      <c r="BB481" s="1" t="str">
        <f t="shared" si="736"/>
        <v>P</v>
      </c>
      <c r="BC481" s="1" t="str">
        <f t="shared" si="737"/>
        <v>NP</v>
      </c>
      <c r="BD481" s="1" t="str">
        <f t="shared" si="738"/>
        <v>NA</v>
      </c>
      <c r="BE481" s="1" t="str">
        <f t="shared" si="739"/>
        <v>NO</v>
      </c>
      <c r="BF481" s="1" t="str">
        <f t="shared" si="740"/>
        <v>NO</v>
      </c>
      <c r="BG481" s="1" t="str">
        <f t="shared" si="741"/>
        <v>NO</v>
      </c>
      <c r="BH481" s="1" t="str">
        <f t="shared" si="721"/>
        <v>NO</v>
      </c>
      <c r="BJ481" s="1">
        <v>2</v>
      </c>
      <c r="BK481" s="1" t="str">
        <f t="shared" si="742"/>
        <v>P</v>
      </c>
      <c r="BL481" s="1" t="str">
        <f t="shared" si="743"/>
        <v>NP</v>
      </c>
      <c r="BM481" s="1" t="str">
        <f t="shared" si="744"/>
        <v>NA</v>
      </c>
      <c r="BN481" s="1" t="str">
        <f t="shared" si="745"/>
        <v>NO</v>
      </c>
      <c r="BO481" s="1" t="str">
        <f t="shared" si="746"/>
        <v>NO</v>
      </c>
      <c r="BP481" s="1" t="str">
        <f t="shared" si="747"/>
        <v>NO</v>
      </c>
      <c r="BQ481" s="1" t="str">
        <f t="shared" si="748"/>
        <v>NO</v>
      </c>
      <c r="BS481" s="1" t="str">
        <f t="shared" si="749"/>
        <v>TN</v>
      </c>
      <c r="BT481" s="1" t="str">
        <f t="shared" si="750"/>
        <v>TP</v>
      </c>
      <c r="BU481" s="1" t="str">
        <f t="shared" si="751"/>
        <v>TN</v>
      </c>
      <c r="BV481" s="1" t="str">
        <f t="shared" si="752"/>
        <v>NO</v>
      </c>
      <c r="BW481" s="1" t="str">
        <f t="shared" si="753"/>
        <v>NO</v>
      </c>
      <c r="BX481" s="1" t="str">
        <f t="shared" si="754"/>
        <v>YES</v>
      </c>
      <c r="BY481" s="244" t="str">
        <f t="shared" si="755"/>
        <v>YES</v>
      </c>
      <c r="BZ481" s="244" t="str">
        <f t="shared" si="756"/>
        <v>NO</v>
      </c>
      <c r="CA481" s="244" t="str">
        <f t="shared" si="757"/>
        <v>NO</v>
      </c>
      <c r="CB481" s="244" t="str">
        <f t="shared" si="758"/>
        <v>NO</v>
      </c>
      <c r="CC481" s="244" t="str">
        <f t="shared" si="759"/>
        <v>NO</v>
      </c>
      <c r="CD481" s="244" t="str">
        <f t="shared" si="731"/>
        <v>NO</v>
      </c>
      <c r="CE481" s="1" t="str">
        <f t="shared" si="732"/>
        <v>NO</v>
      </c>
      <c r="CF481" s="1" t="str">
        <f t="shared" si="733"/>
        <v>NO</v>
      </c>
      <c r="CG481" s="1" t="str">
        <f t="shared" si="734"/>
        <v>NO</v>
      </c>
      <c r="CH481" s="1" t="str">
        <f t="shared" si="735"/>
        <v>NO</v>
      </c>
      <c r="CI481" s="244" t="str">
        <f t="shared" si="760"/>
        <v>NO</v>
      </c>
      <c r="CJ481" s="244" t="str">
        <f t="shared" si="761"/>
        <v>NO</v>
      </c>
      <c r="CK481" s="244" t="str">
        <f t="shared" si="762"/>
        <v>NO</v>
      </c>
      <c r="CL481" s="244" t="str">
        <f t="shared" si="763"/>
        <v>NO</v>
      </c>
      <c r="CM481" s="244" t="str">
        <f t="shared" si="764"/>
        <v>NO</v>
      </c>
      <c r="CN481" s="244" t="str">
        <f t="shared" si="765"/>
        <v>NO</v>
      </c>
      <c r="CO481" s="244" t="str">
        <f t="shared" si="766"/>
        <v>NO</v>
      </c>
      <c r="CP481" s="244" t="str">
        <f t="shared" si="767"/>
        <v>NO</v>
      </c>
      <c r="CQ481" s="244" t="str">
        <f t="shared" si="768"/>
        <v>NO</v>
      </c>
      <c r="CR481" s="244" t="str">
        <f t="shared" si="769"/>
        <v>NO</v>
      </c>
    </row>
    <row r="482" spans="1:96">
      <c r="A482" s="64"/>
      <c r="B482" s="15"/>
      <c r="C482" s="15"/>
      <c r="D482" s="15"/>
      <c r="E482" s="15"/>
      <c r="F482" s="15"/>
      <c r="G482" s="15"/>
      <c r="H482" s="15"/>
      <c r="I482" s="52" t="s">
        <v>19</v>
      </c>
      <c r="J482" s="6">
        <v>0.67871872150687695</v>
      </c>
      <c r="K482" s="6">
        <v>0.29892676468912199</v>
      </c>
      <c r="L482" s="6">
        <v>2.2354513804000699E-2</v>
      </c>
      <c r="M482" s="6">
        <v>0.99508180451220796</v>
      </c>
      <c r="N482" s="315">
        <v>6.7153506994288505E-4</v>
      </c>
      <c r="O482" s="6">
        <v>4.2466604178491496E-3</v>
      </c>
      <c r="P482" s="6">
        <v>0.69407171506141496</v>
      </c>
      <c r="Q482" s="6">
        <v>0.28583346213505101</v>
      </c>
      <c r="R482" s="6">
        <v>2.00948228035326E-2</v>
      </c>
      <c r="S482" s="6">
        <v>0.32426522037676297</v>
      </c>
      <c r="T482" s="6">
        <v>0.58716100673604299</v>
      </c>
      <c r="U482" s="6">
        <v>8.8573772887192495E-2</v>
      </c>
      <c r="V482" s="6">
        <v>0.453090517906867</v>
      </c>
      <c r="W482" s="6">
        <v>0.418507349145679</v>
      </c>
      <c r="X482" s="6">
        <v>0.12840213294745301</v>
      </c>
      <c r="Y482" s="6">
        <v>0.25623127970286202</v>
      </c>
      <c r="Z482" s="6">
        <v>0.664246140340359</v>
      </c>
      <c r="AA482" s="6">
        <v>7.9522579956778194E-2</v>
      </c>
      <c r="AB482" s="6">
        <v>0.53236921199263199</v>
      </c>
      <c r="AC482" s="6">
        <v>0.35691841601706498</v>
      </c>
      <c r="AD482" s="6">
        <v>0.110712371990302</v>
      </c>
      <c r="AE482" s="6">
        <v>0.82998756788750205</v>
      </c>
      <c r="AF482" s="6">
        <v>0.16588468162041101</v>
      </c>
      <c r="AG482" s="310">
        <v>4.1277504920851299E-3</v>
      </c>
      <c r="AH482" s="211">
        <v>1.1759999999999999</v>
      </c>
      <c r="AI482" s="211">
        <v>2.8660000000000001</v>
      </c>
      <c r="AJ482" s="212">
        <v>5.7969999999999997</v>
      </c>
      <c r="AK482" s="210">
        <v>1.246</v>
      </c>
      <c r="AL482" s="210">
        <v>2.871</v>
      </c>
      <c r="AM482" s="210">
        <v>5.8659999999999997</v>
      </c>
      <c r="AN482" s="203"/>
      <c r="AO482" s="203"/>
      <c r="AP482" s="203"/>
      <c r="AQ482" s="203"/>
      <c r="AR482" s="203">
        <f t="shared" si="770"/>
        <v>0.98877272946999983</v>
      </c>
      <c r="AS482" s="203">
        <f t="shared" si="771"/>
        <v>1.2084999999999999</v>
      </c>
      <c r="AT482" s="203">
        <f t="shared" si="772"/>
        <v>1.4770555528699998</v>
      </c>
      <c r="AU482" s="203">
        <f t="shared" si="773"/>
        <v>2.2310181867759997</v>
      </c>
      <c r="AV482" s="203">
        <f t="shared" si="774"/>
        <v>2.7267999999999999</v>
      </c>
      <c r="AW482" s="203">
        <f t="shared" si="775"/>
        <v>3.3327555494959995</v>
      </c>
      <c r="AX482" s="203">
        <f t="shared" si="776"/>
        <v>4.7679545560499994</v>
      </c>
      <c r="AY482" s="203">
        <f t="shared" si="777"/>
        <v>5.8274999999999997</v>
      </c>
      <c r="AZ482" s="203">
        <f t="shared" si="778"/>
        <v>7.1224999870499994</v>
      </c>
      <c r="BB482" s="1" t="str">
        <f t="shared" si="736"/>
        <v>NP</v>
      </c>
      <c r="BC482" s="1" t="str">
        <f t="shared" si="737"/>
        <v>NA</v>
      </c>
      <c r="BD482" s="1" t="str">
        <f t="shared" si="738"/>
        <v>NP</v>
      </c>
      <c r="BE482" s="1" t="str">
        <f t="shared" si="739"/>
        <v>NO</v>
      </c>
      <c r="BF482" s="1" t="str">
        <f t="shared" si="740"/>
        <v>NO</v>
      </c>
      <c r="BG482" s="1" t="str">
        <f t="shared" si="741"/>
        <v>NO</v>
      </c>
      <c r="BH482" s="1" t="str">
        <f t="shared" si="721"/>
        <v>YES</v>
      </c>
      <c r="BJ482" s="1">
        <v>11</v>
      </c>
      <c r="BK482" s="1" t="str">
        <f t="shared" si="742"/>
        <v>NA</v>
      </c>
      <c r="BL482" s="1" t="str">
        <f t="shared" si="743"/>
        <v>NA</v>
      </c>
      <c r="BM482" s="1" t="str">
        <f t="shared" si="744"/>
        <v>NA</v>
      </c>
      <c r="BN482" s="1" t="str">
        <f t="shared" si="745"/>
        <v>NO</v>
      </c>
      <c r="BO482" s="1" t="str">
        <f t="shared" si="746"/>
        <v>NO</v>
      </c>
      <c r="BP482" s="1" t="str">
        <f t="shared" si="747"/>
        <v>NO</v>
      </c>
      <c r="BQ482" s="1" t="str">
        <f t="shared" si="748"/>
        <v>YES</v>
      </c>
      <c r="BS482" s="1" t="str">
        <f t="shared" si="749"/>
        <v>FP</v>
      </c>
      <c r="BT482" s="1" t="str">
        <f t="shared" si="750"/>
        <v>TN</v>
      </c>
      <c r="BU482" s="1" t="str">
        <f t="shared" si="751"/>
        <v>FP</v>
      </c>
      <c r="BV482" s="1" t="str">
        <f t="shared" si="752"/>
        <v>NO</v>
      </c>
      <c r="BW482" s="1" t="str">
        <f t="shared" si="753"/>
        <v>NO</v>
      </c>
      <c r="BX482" s="1" t="str">
        <f t="shared" si="754"/>
        <v>NO</v>
      </c>
      <c r="BY482" s="244" t="str">
        <f t="shared" si="755"/>
        <v>YES</v>
      </c>
      <c r="BZ482" s="244" t="str">
        <f t="shared" si="756"/>
        <v>NO</v>
      </c>
      <c r="CA482" s="244" t="str">
        <f t="shared" si="757"/>
        <v>NO</v>
      </c>
      <c r="CB482" s="244" t="str">
        <f t="shared" si="758"/>
        <v>NO</v>
      </c>
      <c r="CC482" s="244" t="str">
        <f t="shared" si="759"/>
        <v>NO</v>
      </c>
      <c r="CD482" s="244" t="str">
        <f t="shared" si="731"/>
        <v>YES</v>
      </c>
      <c r="CE482" s="1" t="str">
        <f t="shared" si="732"/>
        <v>NO</v>
      </c>
      <c r="CF482" s="1" t="str">
        <f t="shared" si="733"/>
        <v>NO</v>
      </c>
      <c r="CG482" s="1" t="str">
        <f t="shared" si="734"/>
        <v>NO</v>
      </c>
      <c r="CH482" s="1" t="str">
        <f t="shared" si="735"/>
        <v>YES</v>
      </c>
      <c r="CI482" s="244" t="str">
        <f t="shared" si="760"/>
        <v>NO</v>
      </c>
      <c r="CJ482" s="244" t="str">
        <f t="shared" si="761"/>
        <v>NO</v>
      </c>
      <c r="CK482" s="244" t="str">
        <f t="shared" si="762"/>
        <v>NO</v>
      </c>
      <c r="CL482" s="244" t="str">
        <f t="shared" si="763"/>
        <v>NO</v>
      </c>
      <c r="CM482" s="244" t="str">
        <f t="shared" si="764"/>
        <v>NO</v>
      </c>
      <c r="CN482" s="244" t="str">
        <f t="shared" si="765"/>
        <v>YES</v>
      </c>
      <c r="CO482" s="244" t="str">
        <f t="shared" si="766"/>
        <v>NO</v>
      </c>
      <c r="CP482" s="244" t="str">
        <f t="shared" si="767"/>
        <v>NO</v>
      </c>
      <c r="CQ482" s="244" t="str">
        <f t="shared" si="768"/>
        <v>NO</v>
      </c>
      <c r="CR482" s="244" t="str">
        <f t="shared" si="769"/>
        <v>YES</v>
      </c>
    </row>
    <row r="483" spans="1:96">
      <c r="A483" s="64"/>
      <c r="B483" s="15"/>
      <c r="C483" s="15"/>
      <c r="D483" s="15"/>
      <c r="E483" s="15"/>
      <c r="F483" s="15"/>
      <c r="G483" s="15"/>
      <c r="H483" s="15"/>
      <c r="I483" s="52" t="s">
        <v>42</v>
      </c>
      <c r="J483" s="6">
        <v>0.99207472229086302</v>
      </c>
      <c r="K483" s="6">
        <v>5.7035243994498696E-3</v>
      </c>
      <c r="L483" s="6">
        <v>2.2217533096862102E-3</v>
      </c>
      <c r="M483" s="6">
        <v>0.36899008039866998</v>
      </c>
      <c r="N483" s="6">
        <v>0.167338013973762</v>
      </c>
      <c r="O483" s="6">
        <v>0.46367190562756699</v>
      </c>
      <c r="P483" s="6">
        <v>0.42487921626888903</v>
      </c>
      <c r="Q483" s="6">
        <v>0.17590162599303599</v>
      </c>
      <c r="R483" s="6">
        <v>0.39921915773807398</v>
      </c>
      <c r="S483" s="6">
        <v>0.66107173175365797</v>
      </c>
      <c r="T483" s="6">
        <v>0.33041568571875302</v>
      </c>
      <c r="U483" s="6">
        <v>8.5125825275887898E-3</v>
      </c>
      <c r="V483" s="6">
        <v>0.14724575775966101</v>
      </c>
      <c r="W483" s="6">
        <v>0.71250996213363205</v>
      </c>
      <c r="X483" s="6">
        <v>0.140244280106706</v>
      </c>
      <c r="Y483" s="6">
        <v>0.93025706147336096</v>
      </c>
      <c r="Z483" s="6">
        <v>3.2320610124185002E-2</v>
      </c>
      <c r="AA483" s="6">
        <v>3.7422328402453298E-2</v>
      </c>
      <c r="AB483" s="6">
        <v>0.58780710257003599</v>
      </c>
      <c r="AC483" s="6">
        <v>0.341597215591952</v>
      </c>
      <c r="AD483" s="6">
        <v>7.0595681838011098E-2</v>
      </c>
      <c r="AE483" s="6">
        <v>0.67017122203423296</v>
      </c>
      <c r="AF483" s="6">
        <v>3.9761907013678502E-2</v>
      </c>
      <c r="AG483" s="310">
        <v>0.290066870952087</v>
      </c>
      <c r="AH483" s="211">
        <v>1.3540000000000001</v>
      </c>
      <c r="AI483" s="211">
        <v>2.6909999999999998</v>
      </c>
      <c r="AJ483" s="212">
        <v>5.8879999999999999</v>
      </c>
      <c r="AK483" s="210">
        <v>1.37</v>
      </c>
      <c r="AL483" s="210">
        <v>2.7410000000000001</v>
      </c>
      <c r="AM483" s="210">
        <v>5.87</v>
      </c>
      <c r="AN483" s="203"/>
      <c r="AO483" s="203"/>
      <c r="AP483" s="203"/>
      <c r="AQ483" s="203"/>
      <c r="AR483" s="203">
        <f t="shared" si="770"/>
        <v>0.98877272946999983</v>
      </c>
      <c r="AS483" s="203">
        <f t="shared" si="771"/>
        <v>1.2084999999999999</v>
      </c>
      <c r="AT483" s="203">
        <f t="shared" si="772"/>
        <v>1.4770555528699998</v>
      </c>
      <c r="AU483" s="203">
        <f t="shared" si="773"/>
        <v>2.2310181867759997</v>
      </c>
      <c r="AV483" s="203">
        <f t="shared" si="774"/>
        <v>2.7267999999999999</v>
      </c>
      <c r="AW483" s="203">
        <f t="shared" si="775"/>
        <v>3.3327555494959995</v>
      </c>
      <c r="AX483" s="203">
        <f t="shared" si="776"/>
        <v>4.7679545560499994</v>
      </c>
      <c r="AY483" s="203">
        <f t="shared" si="777"/>
        <v>5.8274999999999997</v>
      </c>
      <c r="AZ483" s="203">
        <f t="shared" si="778"/>
        <v>7.1224999870499994</v>
      </c>
      <c r="BB483" s="1" t="str">
        <f t="shared" si="736"/>
        <v>NA</v>
      </c>
      <c r="BC483" s="1" t="str">
        <f t="shared" si="737"/>
        <v>NP</v>
      </c>
      <c r="BD483" s="1" t="str">
        <f t="shared" si="738"/>
        <v>NA</v>
      </c>
      <c r="BE483" s="1" t="str">
        <f t="shared" si="739"/>
        <v>NO</v>
      </c>
      <c r="BF483" s="1" t="str">
        <f t="shared" si="740"/>
        <v>NO</v>
      </c>
      <c r="BG483" s="1" t="str">
        <f t="shared" si="741"/>
        <v>NO</v>
      </c>
      <c r="BH483" s="1" t="str">
        <f t="shared" si="721"/>
        <v>YES</v>
      </c>
      <c r="BJ483" s="1">
        <v>7</v>
      </c>
      <c r="BK483" s="1" t="str">
        <f t="shared" si="742"/>
        <v>NA</v>
      </c>
      <c r="BL483" s="1" t="str">
        <f t="shared" si="743"/>
        <v>NA</v>
      </c>
      <c r="BM483" s="1" t="str">
        <f t="shared" si="744"/>
        <v>NA</v>
      </c>
      <c r="BN483" s="1" t="str">
        <f t="shared" si="745"/>
        <v>NO</v>
      </c>
      <c r="BO483" s="1" t="str">
        <f t="shared" si="746"/>
        <v>NO</v>
      </c>
      <c r="BP483" s="1" t="str">
        <f t="shared" si="747"/>
        <v>NO</v>
      </c>
      <c r="BQ483" s="1" t="str">
        <f t="shared" si="748"/>
        <v>YES</v>
      </c>
      <c r="BS483" s="1" t="str">
        <f t="shared" si="749"/>
        <v>TN</v>
      </c>
      <c r="BT483" s="1" t="str">
        <f t="shared" si="750"/>
        <v>FP</v>
      </c>
      <c r="BU483" s="1" t="str">
        <f t="shared" si="751"/>
        <v>TN</v>
      </c>
      <c r="BV483" s="1" t="str">
        <f t="shared" si="752"/>
        <v>NO</v>
      </c>
      <c r="BW483" s="1" t="str">
        <f t="shared" si="753"/>
        <v>NO</v>
      </c>
      <c r="BX483" s="1" t="str">
        <f t="shared" si="754"/>
        <v>NO</v>
      </c>
      <c r="BY483" s="244" t="str">
        <f t="shared" si="755"/>
        <v>YES</v>
      </c>
      <c r="BZ483" s="244" t="str">
        <f t="shared" si="756"/>
        <v>NO</v>
      </c>
      <c r="CA483" s="244" t="str">
        <f t="shared" si="757"/>
        <v>NO</v>
      </c>
      <c r="CB483" s="244" t="str">
        <f t="shared" si="758"/>
        <v>NO</v>
      </c>
      <c r="CC483" s="244" t="str">
        <f t="shared" si="759"/>
        <v>NO</v>
      </c>
      <c r="CD483" s="244" t="str">
        <f t="shared" si="731"/>
        <v>YES</v>
      </c>
      <c r="CE483" s="1" t="str">
        <f t="shared" si="732"/>
        <v>NO</v>
      </c>
      <c r="CF483" s="1" t="str">
        <f t="shared" si="733"/>
        <v>NO</v>
      </c>
      <c r="CG483" s="1" t="str">
        <f t="shared" si="734"/>
        <v>NO</v>
      </c>
      <c r="CH483" s="1" t="str">
        <f t="shared" si="735"/>
        <v>YES</v>
      </c>
      <c r="CI483" s="244" t="str">
        <f t="shared" si="760"/>
        <v>NO</v>
      </c>
      <c r="CJ483" s="244" t="str">
        <f t="shared" si="761"/>
        <v>NO</v>
      </c>
      <c r="CK483" s="244" t="str">
        <f t="shared" si="762"/>
        <v>NO</v>
      </c>
      <c r="CL483" s="244" t="str">
        <f t="shared" si="763"/>
        <v>NO</v>
      </c>
      <c r="CM483" s="244" t="str">
        <f t="shared" si="764"/>
        <v>NO</v>
      </c>
      <c r="CN483" s="244" t="str">
        <f t="shared" si="765"/>
        <v>YES</v>
      </c>
      <c r="CO483" s="244" t="str">
        <f t="shared" si="766"/>
        <v>NO</v>
      </c>
      <c r="CP483" s="244" t="str">
        <f t="shared" si="767"/>
        <v>NO</v>
      </c>
      <c r="CQ483" s="244" t="str">
        <f t="shared" si="768"/>
        <v>NO</v>
      </c>
      <c r="CR483" s="244" t="str">
        <f t="shared" si="769"/>
        <v>YES</v>
      </c>
    </row>
    <row r="484" spans="1:96">
      <c r="A484" s="64"/>
      <c r="B484" s="15"/>
      <c r="C484" s="15"/>
      <c r="D484" s="15"/>
      <c r="E484" s="15"/>
      <c r="F484" s="15"/>
      <c r="G484" s="15"/>
      <c r="H484" s="15"/>
      <c r="I484" s="52" t="s">
        <v>43</v>
      </c>
      <c r="J484" s="6">
        <v>0.67871872150687695</v>
      </c>
      <c r="K484" s="6">
        <v>0.29892676468912199</v>
      </c>
      <c r="L484" s="6">
        <v>2.2354513804000699E-2</v>
      </c>
      <c r="M484" s="6">
        <v>0.99508180451220796</v>
      </c>
      <c r="N484" s="315">
        <v>6.7153506994288505E-4</v>
      </c>
      <c r="O484" s="6">
        <v>4.2466604178491496E-3</v>
      </c>
      <c r="P484" s="6">
        <v>0.69407171506141496</v>
      </c>
      <c r="Q484" s="6">
        <v>0.28583346213505101</v>
      </c>
      <c r="R484" s="6">
        <v>2.00948228035326E-2</v>
      </c>
      <c r="S484" s="6">
        <v>0.32426522037676297</v>
      </c>
      <c r="T484" s="6">
        <v>0.58716100673604299</v>
      </c>
      <c r="U484" s="6">
        <v>8.8573772887192495E-2</v>
      </c>
      <c r="V484" s="6">
        <v>0.453090517906867</v>
      </c>
      <c r="W484" s="6">
        <v>0.418507349145679</v>
      </c>
      <c r="X484" s="6">
        <v>0.12840213294745301</v>
      </c>
      <c r="Y484" s="6">
        <v>0.25623127970286202</v>
      </c>
      <c r="Z484" s="6">
        <v>0.664246140340359</v>
      </c>
      <c r="AA484" s="6">
        <v>7.9522579956778194E-2</v>
      </c>
      <c r="AB484" s="6">
        <v>0.53236921199263199</v>
      </c>
      <c r="AC484" s="6">
        <v>0.35691841601706498</v>
      </c>
      <c r="AD484" s="6">
        <v>0.110712371990302</v>
      </c>
      <c r="AE484" s="6">
        <v>0.82998756788750205</v>
      </c>
      <c r="AF484" s="6">
        <v>0.16588468162041101</v>
      </c>
      <c r="AG484" s="310">
        <v>4.1277504920851299E-3</v>
      </c>
      <c r="AH484" s="211">
        <v>1.216</v>
      </c>
      <c r="AI484" s="211">
        <v>2.843</v>
      </c>
      <c r="AJ484" s="212">
        <v>5.7969999999999997</v>
      </c>
      <c r="AK484" s="210">
        <v>1.2250000000000001</v>
      </c>
      <c r="AL484" s="210">
        <v>2.8</v>
      </c>
      <c r="AM484" s="210">
        <v>5.8570000000000002</v>
      </c>
      <c r="AN484" s="203"/>
      <c r="AO484" s="203"/>
      <c r="AP484" s="203"/>
      <c r="AQ484" s="203"/>
      <c r="AR484" s="203">
        <f t="shared" si="770"/>
        <v>0.98877272946999983</v>
      </c>
      <c r="AS484" s="203">
        <f t="shared" si="771"/>
        <v>1.2084999999999999</v>
      </c>
      <c r="AT484" s="203">
        <f t="shared" si="772"/>
        <v>1.4770555528699998</v>
      </c>
      <c r="AU484" s="203">
        <f t="shared" si="773"/>
        <v>2.2310181867759997</v>
      </c>
      <c r="AV484" s="203">
        <f t="shared" si="774"/>
        <v>2.7267999999999999</v>
      </c>
      <c r="AW484" s="203">
        <f t="shared" si="775"/>
        <v>3.3327555494959995</v>
      </c>
      <c r="AX484" s="203">
        <f t="shared" si="776"/>
        <v>4.7679545560499994</v>
      </c>
      <c r="AY484" s="203">
        <f t="shared" si="777"/>
        <v>5.8274999999999997</v>
      </c>
      <c r="AZ484" s="203">
        <f t="shared" si="778"/>
        <v>7.1224999870499994</v>
      </c>
      <c r="BB484" s="1" t="str">
        <f t="shared" si="736"/>
        <v>NA</v>
      </c>
      <c r="BC484" s="1" t="str">
        <f t="shared" si="737"/>
        <v>NA</v>
      </c>
      <c r="BD484" s="1" t="str">
        <f t="shared" si="738"/>
        <v>NP</v>
      </c>
      <c r="BE484" s="1" t="str">
        <f t="shared" si="739"/>
        <v>NO</v>
      </c>
      <c r="BF484" s="1" t="str">
        <f t="shared" si="740"/>
        <v>NO</v>
      </c>
      <c r="BG484" s="1" t="str">
        <f t="shared" si="741"/>
        <v>NO</v>
      </c>
      <c r="BH484" s="1" t="str">
        <f t="shared" si="721"/>
        <v>YES</v>
      </c>
      <c r="BJ484" s="1">
        <v>21</v>
      </c>
      <c r="BK484" s="1" t="str">
        <f t="shared" si="742"/>
        <v>NA</v>
      </c>
      <c r="BL484" s="1" t="str">
        <f t="shared" si="743"/>
        <v>NA</v>
      </c>
      <c r="BM484" s="1" t="str">
        <f t="shared" si="744"/>
        <v>NA</v>
      </c>
      <c r="BN484" s="1" t="str">
        <f t="shared" si="745"/>
        <v>NO</v>
      </c>
      <c r="BO484" s="1" t="str">
        <f t="shared" si="746"/>
        <v>NO</v>
      </c>
      <c r="BP484" s="1" t="str">
        <f t="shared" si="747"/>
        <v>NO</v>
      </c>
      <c r="BQ484" s="1" t="str">
        <f t="shared" si="748"/>
        <v>YES</v>
      </c>
      <c r="BS484" s="1" t="str">
        <f t="shared" si="749"/>
        <v>TN</v>
      </c>
      <c r="BT484" s="1" t="str">
        <f t="shared" si="750"/>
        <v>TN</v>
      </c>
      <c r="BU484" s="1" t="str">
        <f t="shared" si="751"/>
        <v>FP</v>
      </c>
      <c r="BV484" s="1" t="str">
        <f t="shared" si="752"/>
        <v>NO</v>
      </c>
      <c r="BW484" s="1" t="str">
        <f t="shared" si="753"/>
        <v>NO</v>
      </c>
      <c r="BX484" s="1" t="str">
        <f t="shared" si="754"/>
        <v>NO</v>
      </c>
      <c r="BY484" s="244" t="str">
        <f t="shared" si="755"/>
        <v>YES</v>
      </c>
      <c r="BZ484" s="244" t="str">
        <f t="shared" si="756"/>
        <v>NO</v>
      </c>
      <c r="CA484" s="244" t="str">
        <f t="shared" si="757"/>
        <v>NO</v>
      </c>
      <c r="CB484" s="244" t="str">
        <f t="shared" si="758"/>
        <v>NO</v>
      </c>
      <c r="CC484" s="244" t="str">
        <f t="shared" si="759"/>
        <v>NO</v>
      </c>
      <c r="CD484" s="244" t="str">
        <f t="shared" si="731"/>
        <v>YES</v>
      </c>
      <c r="CE484" s="1" t="str">
        <f t="shared" si="732"/>
        <v>NO</v>
      </c>
      <c r="CF484" s="1" t="str">
        <f t="shared" si="733"/>
        <v>NO</v>
      </c>
      <c r="CG484" s="1" t="str">
        <f t="shared" si="734"/>
        <v>NO</v>
      </c>
      <c r="CH484" s="1" t="str">
        <f t="shared" si="735"/>
        <v>YES</v>
      </c>
      <c r="CI484" s="244" t="str">
        <f t="shared" si="760"/>
        <v>NO</v>
      </c>
      <c r="CJ484" s="244" t="str">
        <f t="shared" si="761"/>
        <v>NO</v>
      </c>
      <c r="CK484" s="244" t="str">
        <f t="shared" si="762"/>
        <v>NO</v>
      </c>
      <c r="CL484" s="244" t="str">
        <f t="shared" si="763"/>
        <v>NO</v>
      </c>
      <c r="CM484" s="244" t="str">
        <f t="shared" si="764"/>
        <v>NO</v>
      </c>
      <c r="CN484" s="244" t="str">
        <f t="shared" si="765"/>
        <v>YES</v>
      </c>
      <c r="CO484" s="244" t="str">
        <f t="shared" si="766"/>
        <v>NO</v>
      </c>
      <c r="CP484" s="244" t="str">
        <f t="shared" si="767"/>
        <v>NO</v>
      </c>
      <c r="CQ484" s="244" t="str">
        <f t="shared" si="768"/>
        <v>NO</v>
      </c>
      <c r="CR484" s="244" t="str">
        <f t="shared" si="769"/>
        <v>YES</v>
      </c>
    </row>
    <row r="485" spans="1:96">
      <c r="A485" s="64"/>
      <c r="B485" s="15"/>
      <c r="C485" s="15"/>
      <c r="D485" s="15"/>
      <c r="E485" s="15"/>
      <c r="F485" s="15"/>
      <c r="G485" s="15"/>
      <c r="H485" s="15"/>
      <c r="I485" s="52" t="s">
        <v>45</v>
      </c>
      <c r="J485" s="6">
        <v>0.77785897476987398</v>
      </c>
      <c r="K485" s="6">
        <v>0.21496995408845099</v>
      </c>
      <c r="L485" s="6">
        <v>7.17107114167436E-3</v>
      </c>
      <c r="M485" s="6">
        <v>0.169942628146483</v>
      </c>
      <c r="N485" s="6">
        <v>0.82688220047227301</v>
      </c>
      <c r="O485" s="6">
        <v>3.1751713812430099E-3</v>
      </c>
      <c r="P485" s="6">
        <v>0.42487921626888903</v>
      </c>
      <c r="Q485" s="6">
        <v>0.17590162599303599</v>
      </c>
      <c r="R485" s="6">
        <v>0.39921915773807398</v>
      </c>
      <c r="S485" s="6">
        <v>0.26975997781878203</v>
      </c>
      <c r="T485" s="6">
        <v>4.4399242306921403E-2</v>
      </c>
      <c r="U485" s="6">
        <v>0.68584077987429504</v>
      </c>
      <c r="V485" s="6">
        <v>0.69126741689959303</v>
      </c>
      <c r="W485" s="6">
        <v>0.28118577549972001</v>
      </c>
      <c r="X485" s="6">
        <v>2.7546807600685501E-2</v>
      </c>
      <c r="Y485" s="6">
        <v>0.25623127970286202</v>
      </c>
      <c r="Z485" s="6">
        <v>0.664246140340359</v>
      </c>
      <c r="AA485" s="6">
        <v>7.9522579956778194E-2</v>
      </c>
      <c r="AB485" s="6">
        <v>4.35799372421024E-2</v>
      </c>
      <c r="AC485" s="6">
        <v>0.88430296978073897</v>
      </c>
      <c r="AD485" s="6">
        <v>7.2117092977158001E-2</v>
      </c>
      <c r="AE485" s="6">
        <v>0.80441674876787705</v>
      </c>
      <c r="AF485" s="6">
        <v>0.118341705430021</v>
      </c>
      <c r="AG485" s="310">
        <v>7.7241545802100894E-2</v>
      </c>
      <c r="AH485" s="211">
        <v>1.958</v>
      </c>
      <c r="AI485" s="211">
        <v>2.6459999999999999</v>
      </c>
      <c r="AJ485" s="212">
        <v>5.9080000000000004</v>
      </c>
      <c r="AK485" s="210">
        <v>2.0150000000000001</v>
      </c>
      <c r="AL485" s="210">
        <v>2.6110000000000002</v>
      </c>
      <c r="AM485" s="210">
        <v>5.8029999999999999</v>
      </c>
      <c r="AN485" s="203"/>
      <c r="AO485" s="203"/>
      <c r="AP485" s="203"/>
      <c r="AQ485" s="203"/>
      <c r="AR485" s="203">
        <f t="shared" si="770"/>
        <v>0.98877272946999983</v>
      </c>
      <c r="AS485" s="203">
        <f t="shared" si="771"/>
        <v>1.2084999999999999</v>
      </c>
      <c r="AT485" s="203">
        <f t="shared" si="772"/>
        <v>1.4770555528699998</v>
      </c>
      <c r="AU485" s="203">
        <f t="shared" si="773"/>
        <v>2.2310181867759997</v>
      </c>
      <c r="AV485" s="203">
        <f t="shared" si="774"/>
        <v>2.7267999999999999</v>
      </c>
      <c r="AW485" s="203">
        <f t="shared" si="775"/>
        <v>3.3327555494959995</v>
      </c>
      <c r="AX485" s="203">
        <f t="shared" si="776"/>
        <v>4.7679545560499994</v>
      </c>
      <c r="AY485" s="203">
        <f t="shared" si="777"/>
        <v>5.8274999999999997</v>
      </c>
      <c r="AZ485" s="203">
        <f t="shared" si="778"/>
        <v>7.1224999870499994</v>
      </c>
      <c r="BB485" s="1" t="str">
        <f t="shared" si="736"/>
        <v>P</v>
      </c>
      <c r="BC485" s="1" t="str">
        <f t="shared" si="737"/>
        <v>NP</v>
      </c>
      <c r="BD485" s="1" t="str">
        <f t="shared" si="738"/>
        <v>NA</v>
      </c>
      <c r="BE485" s="1" t="str">
        <f t="shared" si="739"/>
        <v>NO</v>
      </c>
      <c r="BF485" s="1" t="str">
        <f t="shared" si="740"/>
        <v>NO</v>
      </c>
      <c r="BG485" s="1" t="str">
        <f t="shared" si="741"/>
        <v>NO</v>
      </c>
      <c r="BH485" s="1" t="str">
        <f t="shared" si="721"/>
        <v>NO</v>
      </c>
      <c r="BJ485" s="1">
        <v>25</v>
      </c>
      <c r="BK485" s="1" t="str">
        <f t="shared" si="742"/>
        <v>P</v>
      </c>
      <c r="BL485" s="1" t="str">
        <f t="shared" si="743"/>
        <v>NP</v>
      </c>
      <c r="BM485" s="1" t="str">
        <f t="shared" si="744"/>
        <v>NP</v>
      </c>
      <c r="BN485" s="1" t="str">
        <f t="shared" si="745"/>
        <v>NO</v>
      </c>
      <c r="BO485" s="1" t="str">
        <f t="shared" si="746"/>
        <v>NO</v>
      </c>
      <c r="BP485" s="1" t="str">
        <f t="shared" si="747"/>
        <v>NO</v>
      </c>
      <c r="BQ485" s="1" t="str">
        <f t="shared" si="748"/>
        <v>NO</v>
      </c>
      <c r="BS485" s="1" t="str">
        <f t="shared" si="749"/>
        <v>TN</v>
      </c>
      <c r="BT485" s="1" t="str">
        <f t="shared" si="750"/>
        <v>TP</v>
      </c>
      <c r="BU485" s="1" t="str">
        <f t="shared" si="751"/>
        <v>FN</v>
      </c>
      <c r="BV485" s="1" t="str">
        <f t="shared" si="752"/>
        <v>NO</v>
      </c>
      <c r="BW485" s="1" t="str">
        <f t="shared" si="753"/>
        <v>NO</v>
      </c>
      <c r="BX485" s="1" t="str">
        <f t="shared" si="754"/>
        <v>YES</v>
      </c>
      <c r="BY485" s="244" t="str">
        <f t="shared" si="755"/>
        <v>YES</v>
      </c>
      <c r="BZ485" s="244" t="str">
        <f t="shared" si="756"/>
        <v>NO</v>
      </c>
      <c r="CA485" s="244" t="str">
        <f t="shared" si="757"/>
        <v>NO</v>
      </c>
      <c r="CB485" s="244" t="str">
        <f t="shared" si="758"/>
        <v>NO</v>
      </c>
      <c r="CC485" s="244" t="str">
        <f t="shared" si="759"/>
        <v>NO</v>
      </c>
      <c r="CD485" s="244" t="str">
        <f t="shared" si="731"/>
        <v>YES</v>
      </c>
      <c r="CE485" s="1" t="str">
        <f t="shared" si="732"/>
        <v>NO</v>
      </c>
      <c r="CF485" s="1" t="str">
        <f t="shared" si="733"/>
        <v>NO</v>
      </c>
      <c r="CG485" s="1" t="str">
        <f t="shared" si="734"/>
        <v>NO</v>
      </c>
      <c r="CH485" s="1" t="str">
        <f t="shared" si="735"/>
        <v>YES</v>
      </c>
      <c r="CI485" s="244" t="str">
        <f t="shared" si="760"/>
        <v>YES</v>
      </c>
      <c r="CJ485" s="244" t="str">
        <f t="shared" si="761"/>
        <v>NO</v>
      </c>
      <c r="CK485" s="244" t="str">
        <f t="shared" si="762"/>
        <v>NO</v>
      </c>
      <c r="CL485" s="244" t="str">
        <f t="shared" si="763"/>
        <v>NO</v>
      </c>
      <c r="CM485" s="244" t="str">
        <f t="shared" si="764"/>
        <v>YES</v>
      </c>
      <c r="CN485" s="244" t="str">
        <f t="shared" si="765"/>
        <v>NO</v>
      </c>
      <c r="CO485" s="244" t="str">
        <f t="shared" si="766"/>
        <v>NO</v>
      </c>
      <c r="CP485" s="244" t="str">
        <f t="shared" si="767"/>
        <v>NO</v>
      </c>
      <c r="CQ485" s="244" t="str">
        <f t="shared" si="768"/>
        <v>NO</v>
      </c>
      <c r="CR485" s="244" t="str">
        <f t="shared" si="769"/>
        <v>NO</v>
      </c>
    </row>
    <row r="486" spans="1:96">
      <c r="A486" s="64"/>
      <c r="B486" s="15"/>
      <c r="C486" s="15"/>
      <c r="D486" s="15"/>
      <c r="E486" s="15"/>
      <c r="F486" s="15"/>
      <c r="G486" s="15"/>
      <c r="H486" s="15"/>
      <c r="I486" s="52" t="s">
        <v>44</v>
      </c>
      <c r="J486" s="6">
        <v>0.589730788765369</v>
      </c>
      <c r="K486" s="6">
        <v>0.34934843162504098</v>
      </c>
      <c r="L486" s="6">
        <v>6.0920779609588999E-2</v>
      </c>
      <c r="M486" s="6">
        <v>0.306676456686518</v>
      </c>
      <c r="N486" s="6">
        <v>0.28602687982235098</v>
      </c>
      <c r="O486" s="6">
        <v>0.40729666349112997</v>
      </c>
      <c r="P486" s="6">
        <v>0.21037173463798201</v>
      </c>
      <c r="Q486" s="6">
        <v>0.61073470093936899</v>
      </c>
      <c r="R486" s="6">
        <v>0.17889356442264701</v>
      </c>
      <c r="S486" s="6">
        <v>0.53865500874033501</v>
      </c>
      <c r="T486" s="6">
        <v>0.452162448082085</v>
      </c>
      <c r="U486" s="6">
        <v>9.1825431775794907E-3</v>
      </c>
      <c r="V486" s="6">
        <v>0.35102214338249599</v>
      </c>
      <c r="W486" s="6">
        <v>0.104083807191477</v>
      </c>
      <c r="X486" s="6">
        <v>0.54489404942602604</v>
      </c>
      <c r="Y486" s="6">
        <v>0.93767528921521004</v>
      </c>
      <c r="Z486" s="6">
        <v>8.4245780396789895E-3</v>
      </c>
      <c r="AA486" s="6">
        <v>5.3900132745110199E-2</v>
      </c>
      <c r="AB486" s="6">
        <v>0.708080808194814</v>
      </c>
      <c r="AC486" s="6">
        <v>0.28979367176621901</v>
      </c>
      <c r="AD486" s="6">
        <v>2.1255200389660401E-3</v>
      </c>
      <c r="AE486" s="6">
        <v>0.69914667690795695</v>
      </c>
      <c r="AF486" s="6">
        <v>0.20683451256086799</v>
      </c>
      <c r="AG486" s="310">
        <v>9.4018810531174196E-2</v>
      </c>
      <c r="AH486" s="211">
        <v>1.2749999999999999</v>
      </c>
      <c r="AI486" s="211">
        <v>3.2829999999999999</v>
      </c>
      <c r="AJ486" s="212">
        <v>5.7560000000000002</v>
      </c>
      <c r="AK486" s="210">
        <v>1.2769999999999999</v>
      </c>
      <c r="AL486" s="210">
        <v>3.27</v>
      </c>
      <c r="AM486" s="210">
        <v>5.9089999999999998</v>
      </c>
      <c r="AN486" s="203"/>
      <c r="AO486" s="203"/>
      <c r="AP486" s="203"/>
      <c r="AQ486" s="203"/>
      <c r="AR486" s="203">
        <f t="shared" si="770"/>
        <v>0.98877272946999983</v>
      </c>
      <c r="AS486" s="203">
        <f t="shared" si="771"/>
        <v>1.2084999999999999</v>
      </c>
      <c r="AT486" s="203">
        <f t="shared" si="772"/>
        <v>1.4770555528699998</v>
      </c>
      <c r="AU486" s="203">
        <f t="shared" si="773"/>
        <v>2.2310181867759997</v>
      </c>
      <c r="AV486" s="203">
        <f t="shared" si="774"/>
        <v>2.7267999999999999</v>
      </c>
      <c r="AW486" s="203">
        <f t="shared" si="775"/>
        <v>3.3327555494959995</v>
      </c>
      <c r="AX486" s="203">
        <f t="shared" si="776"/>
        <v>4.7679545560499994</v>
      </c>
      <c r="AY486" s="203">
        <f t="shared" si="777"/>
        <v>5.8274999999999997</v>
      </c>
      <c r="AZ486" s="203">
        <f t="shared" si="778"/>
        <v>7.1224999870499994</v>
      </c>
      <c r="BB486" s="1" t="str">
        <f t="shared" si="736"/>
        <v>NA</v>
      </c>
      <c r="BC486" s="1" t="str">
        <f t="shared" si="737"/>
        <v>NA</v>
      </c>
      <c r="BD486" s="1" t="str">
        <f t="shared" si="738"/>
        <v>NP</v>
      </c>
      <c r="BE486" s="1" t="str">
        <f t="shared" si="739"/>
        <v>NO</v>
      </c>
      <c r="BF486" s="1" t="str">
        <f t="shared" si="740"/>
        <v>NO</v>
      </c>
      <c r="BG486" s="1" t="str">
        <f t="shared" si="741"/>
        <v>NO</v>
      </c>
      <c r="BH486" s="1" t="str">
        <f t="shared" si="721"/>
        <v>YES</v>
      </c>
      <c r="BJ486" s="1">
        <v>10</v>
      </c>
      <c r="BK486" s="1" t="str">
        <f t="shared" si="742"/>
        <v>NA</v>
      </c>
      <c r="BL486" s="1" t="str">
        <f t="shared" si="743"/>
        <v>NA</v>
      </c>
      <c r="BM486" s="1" t="str">
        <f t="shared" si="744"/>
        <v>NA</v>
      </c>
      <c r="BN486" s="1" t="str">
        <f t="shared" si="745"/>
        <v>NO</v>
      </c>
      <c r="BO486" s="1" t="str">
        <f t="shared" si="746"/>
        <v>NO</v>
      </c>
      <c r="BP486" s="1" t="str">
        <f t="shared" si="747"/>
        <v>NO</v>
      </c>
      <c r="BQ486" s="1" t="str">
        <f t="shared" si="748"/>
        <v>YES</v>
      </c>
      <c r="BS486" s="1" t="str">
        <f t="shared" si="749"/>
        <v>TN</v>
      </c>
      <c r="BT486" s="1" t="str">
        <f t="shared" si="750"/>
        <v>TN</v>
      </c>
      <c r="BU486" s="1" t="str">
        <f t="shared" si="751"/>
        <v>FP</v>
      </c>
      <c r="BV486" s="1" t="str">
        <f t="shared" si="752"/>
        <v>NO</v>
      </c>
      <c r="BW486" s="1" t="str">
        <f t="shared" si="753"/>
        <v>NO</v>
      </c>
      <c r="BX486" s="1" t="str">
        <f t="shared" si="754"/>
        <v>NO</v>
      </c>
      <c r="BY486" s="244" t="str">
        <f t="shared" si="755"/>
        <v>YES</v>
      </c>
      <c r="BZ486" s="244" t="str">
        <f t="shared" si="756"/>
        <v>NO</v>
      </c>
      <c r="CA486" s="244" t="str">
        <f t="shared" si="757"/>
        <v>NO</v>
      </c>
      <c r="CB486" s="244" t="str">
        <f t="shared" si="758"/>
        <v>NO</v>
      </c>
      <c r="CC486" s="244" t="str">
        <f t="shared" si="759"/>
        <v>NO</v>
      </c>
      <c r="CD486" s="244" t="str">
        <f t="shared" si="731"/>
        <v>YES</v>
      </c>
      <c r="CE486" s="1" t="str">
        <f t="shared" si="732"/>
        <v>NO</v>
      </c>
      <c r="CF486" s="1" t="str">
        <f t="shared" si="733"/>
        <v>NO</v>
      </c>
      <c r="CG486" s="1" t="str">
        <f t="shared" si="734"/>
        <v>NO</v>
      </c>
      <c r="CH486" s="1" t="str">
        <f t="shared" si="735"/>
        <v>YES</v>
      </c>
      <c r="CI486" s="244" t="str">
        <f t="shared" si="760"/>
        <v>NO</v>
      </c>
      <c r="CJ486" s="244" t="str">
        <f t="shared" si="761"/>
        <v>NO</v>
      </c>
      <c r="CK486" s="244" t="str">
        <f t="shared" si="762"/>
        <v>NO</v>
      </c>
      <c r="CL486" s="244" t="str">
        <f t="shared" si="763"/>
        <v>NO</v>
      </c>
      <c r="CM486" s="244" t="str">
        <f t="shared" si="764"/>
        <v>NO</v>
      </c>
      <c r="CN486" s="244" t="str">
        <f t="shared" si="765"/>
        <v>YES</v>
      </c>
      <c r="CO486" s="244" t="str">
        <f t="shared" si="766"/>
        <v>NO</v>
      </c>
      <c r="CP486" s="244" t="str">
        <f t="shared" si="767"/>
        <v>NO</v>
      </c>
      <c r="CQ486" s="244" t="str">
        <f t="shared" si="768"/>
        <v>NO</v>
      </c>
      <c r="CR486" s="244" t="str">
        <f t="shared" si="769"/>
        <v>YES</v>
      </c>
    </row>
    <row r="487" spans="1:96">
      <c r="A487" s="64"/>
      <c r="B487" s="15"/>
      <c r="C487" s="15"/>
      <c r="D487" s="15"/>
      <c r="E487" s="15"/>
      <c r="F487" s="15"/>
      <c r="G487" s="15"/>
      <c r="H487" s="15"/>
      <c r="I487" s="52" t="s">
        <v>20</v>
      </c>
      <c r="J487" s="6">
        <v>0.99207472229086302</v>
      </c>
      <c r="K487" s="6">
        <v>5.7035243994498696E-3</v>
      </c>
      <c r="L487" s="6">
        <v>2.2217533096862102E-3</v>
      </c>
      <c r="M487" s="6">
        <v>0.36899008039866998</v>
      </c>
      <c r="N487" s="6">
        <v>0.167338013973762</v>
      </c>
      <c r="O487" s="6">
        <v>0.46367190562756699</v>
      </c>
      <c r="P487" s="6">
        <v>0.69407171506141496</v>
      </c>
      <c r="Q487" s="6">
        <v>0.28583346213505101</v>
      </c>
      <c r="R487" s="6">
        <v>2.00948228035326E-2</v>
      </c>
      <c r="S487" s="6">
        <v>0.32426522037676297</v>
      </c>
      <c r="T487" s="6">
        <v>0.58716100673604299</v>
      </c>
      <c r="U487" s="6">
        <v>8.8573772887192495E-2</v>
      </c>
      <c r="V487" s="6">
        <v>0.453090517906867</v>
      </c>
      <c r="W487" s="6">
        <v>0.418507349145679</v>
      </c>
      <c r="X487" s="6">
        <v>0.12840213294745301</v>
      </c>
      <c r="Y487" s="6">
        <v>0.51456316521735002</v>
      </c>
      <c r="Z487" s="6">
        <v>0.27622849772115898</v>
      </c>
      <c r="AA487" s="6">
        <v>0.209208337061489</v>
      </c>
      <c r="AB487" s="6">
        <v>0.10771861571896101</v>
      </c>
      <c r="AC487" s="6">
        <v>0.58714451364199405</v>
      </c>
      <c r="AD487" s="6">
        <v>0.30513687063904399</v>
      </c>
      <c r="AE487" s="6">
        <v>3.0688370595277799E-2</v>
      </c>
      <c r="AF487" s="6">
        <v>0.72686229852844997</v>
      </c>
      <c r="AG487" s="310">
        <v>0.24244933087627099</v>
      </c>
      <c r="AH487" s="211">
        <v>1.032</v>
      </c>
      <c r="AI487" s="211">
        <v>2.82</v>
      </c>
      <c r="AJ487" s="212">
        <v>6.35</v>
      </c>
      <c r="AK487" s="210">
        <v>1.0429999999999999</v>
      </c>
      <c r="AL487" s="210">
        <v>2.8090000000000002</v>
      </c>
      <c r="AM487" s="210">
        <v>6.2519999999999998</v>
      </c>
      <c r="AN487" s="203"/>
      <c r="AO487" s="203"/>
      <c r="AP487" s="203"/>
      <c r="AQ487" s="203"/>
      <c r="AR487" s="203">
        <f t="shared" si="770"/>
        <v>0.98877272946999983</v>
      </c>
      <c r="AS487" s="203">
        <f t="shared" si="771"/>
        <v>1.2084999999999999</v>
      </c>
      <c r="AT487" s="203">
        <f t="shared" si="772"/>
        <v>1.4770555528699998</v>
      </c>
      <c r="AU487" s="203">
        <f t="shared" si="773"/>
        <v>2.2310181867759997</v>
      </c>
      <c r="AV487" s="203">
        <f t="shared" si="774"/>
        <v>2.7267999999999999</v>
      </c>
      <c r="AW487" s="203">
        <f t="shared" si="775"/>
        <v>3.3327555494959995</v>
      </c>
      <c r="AX487" s="203">
        <f t="shared" si="776"/>
        <v>4.7679545560499994</v>
      </c>
      <c r="AY487" s="203">
        <f t="shared" si="777"/>
        <v>5.8274999999999997</v>
      </c>
      <c r="AZ487" s="203">
        <f t="shared" si="778"/>
        <v>7.1224999870499994</v>
      </c>
      <c r="BB487" s="1" t="str">
        <f t="shared" si="736"/>
        <v>NP</v>
      </c>
      <c r="BC487" s="1" t="str">
        <f t="shared" si="737"/>
        <v>NA</v>
      </c>
      <c r="BD487" s="1" t="str">
        <f t="shared" si="738"/>
        <v>NA</v>
      </c>
      <c r="BE487" s="1" t="str">
        <f t="shared" si="739"/>
        <v>NO</v>
      </c>
      <c r="BF487" s="1" t="str">
        <f t="shared" si="740"/>
        <v>NO</v>
      </c>
      <c r="BG487" s="1" t="str">
        <f t="shared" si="741"/>
        <v>NO</v>
      </c>
      <c r="BH487" s="1" t="str">
        <f t="shared" si="721"/>
        <v>YES</v>
      </c>
      <c r="BJ487" s="1">
        <v>22</v>
      </c>
      <c r="BK487" s="1" t="str">
        <f t="shared" si="742"/>
        <v>NP</v>
      </c>
      <c r="BL487" s="1" t="str">
        <f t="shared" si="743"/>
        <v>NA</v>
      </c>
      <c r="BM487" s="1" t="str">
        <f t="shared" si="744"/>
        <v>NA</v>
      </c>
      <c r="BN487" s="1" t="str">
        <f t="shared" si="745"/>
        <v>NO</v>
      </c>
      <c r="BO487" s="1" t="str">
        <f t="shared" si="746"/>
        <v>NO</v>
      </c>
      <c r="BP487" s="1" t="str">
        <f t="shared" si="747"/>
        <v>NO</v>
      </c>
      <c r="BQ487" s="1" t="str">
        <f t="shared" si="748"/>
        <v>YES</v>
      </c>
      <c r="BS487" s="1" t="str">
        <f t="shared" si="749"/>
        <v>TP</v>
      </c>
      <c r="BT487" s="1" t="str">
        <f t="shared" si="750"/>
        <v>TN</v>
      </c>
      <c r="BU487" s="1" t="str">
        <f t="shared" si="751"/>
        <v>TN</v>
      </c>
      <c r="BV487" s="1" t="str">
        <f t="shared" si="752"/>
        <v>NO</v>
      </c>
      <c r="BW487" s="1" t="str">
        <f t="shared" si="753"/>
        <v>NO</v>
      </c>
      <c r="BX487" s="1" t="str">
        <f t="shared" si="754"/>
        <v>YES</v>
      </c>
      <c r="BY487" s="244" t="str">
        <f t="shared" si="755"/>
        <v>YES</v>
      </c>
      <c r="BZ487" s="244" t="str">
        <f t="shared" si="756"/>
        <v>NO</v>
      </c>
      <c r="CA487" s="244" t="str">
        <f t="shared" si="757"/>
        <v>NO</v>
      </c>
      <c r="CB487" s="244" t="str">
        <f t="shared" si="758"/>
        <v>NO</v>
      </c>
      <c r="CC487" s="244" t="str">
        <f t="shared" si="759"/>
        <v>NO</v>
      </c>
      <c r="CD487" s="244" t="str">
        <f t="shared" si="731"/>
        <v>NO</v>
      </c>
      <c r="CE487" s="1" t="str">
        <f t="shared" si="732"/>
        <v>NO</v>
      </c>
      <c r="CF487" s="1" t="str">
        <f t="shared" si="733"/>
        <v>NO</v>
      </c>
      <c r="CG487" s="1" t="str">
        <f t="shared" si="734"/>
        <v>NO</v>
      </c>
      <c r="CH487" s="1" t="str">
        <f t="shared" si="735"/>
        <v>NO</v>
      </c>
      <c r="CI487" s="244" t="str">
        <f t="shared" si="760"/>
        <v>NO</v>
      </c>
      <c r="CJ487" s="244" t="str">
        <f t="shared" si="761"/>
        <v>NO</v>
      </c>
      <c r="CK487" s="244" t="str">
        <f t="shared" si="762"/>
        <v>NO</v>
      </c>
      <c r="CL487" s="244" t="str">
        <f t="shared" si="763"/>
        <v>NO</v>
      </c>
      <c r="CM487" s="244" t="str">
        <f t="shared" si="764"/>
        <v>NO</v>
      </c>
      <c r="CN487" s="244" t="str">
        <f t="shared" si="765"/>
        <v>NO</v>
      </c>
      <c r="CO487" s="244" t="str">
        <f t="shared" si="766"/>
        <v>NO</v>
      </c>
      <c r="CP487" s="244" t="str">
        <f t="shared" si="767"/>
        <v>NO</v>
      </c>
      <c r="CQ487" s="244" t="str">
        <f t="shared" si="768"/>
        <v>NO</v>
      </c>
      <c r="CR487" s="244" t="str">
        <f t="shared" si="769"/>
        <v>NO</v>
      </c>
    </row>
    <row r="488" spans="1:96">
      <c r="A488" s="64"/>
      <c r="B488" s="15"/>
      <c r="C488" s="15"/>
      <c r="D488" s="15"/>
      <c r="E488" s="15"/>
      <c r="F488" s="15"/>
      <c r="G488" s="15"/>
      <c r="H488" s="15"/>
      <c r="I488" s="52" t="s">
        <v>32</v>
      </c>
      <c r="J488" s="6">
        <v>0.99207472229086302</v>
      </c>
      <c r="K488" s="6">
        <v>5.7035243994498696E-3</v>
      </c>
      <c r="L488" s="6">
        <v>2.2217533096862102E-3</v>
      </c>
      <c r="M488" s="6">
        <v>0.36899008039866998</v>
      </c>
      <c r="N488" s="6">
        <v>0.167338013973762</v>
      </c>
      <c r="O488" s="6">
        <v>0.46367190562756699</v>
      </c>
      <c r="P488" s="6">
        <v>0.69407171506141496</v>
      </c>
      <c r="Q488" s="6">
        <v>0.28583346213505101</v>
      </c>
      <c r="R488" s="6">
        <v>2.00948228035326E-2</v>
      </c>
      <c r="S488" s="6">
        <v>0.32426522037676297</v>
      </c>
      <c r="T488" s="6">
        <v>0.58716100673604299</v>
      </c>
      <c r="U488" s="6">
        <v>8.8573772887192495E-2</v>
      </c>
      <c r="V488" s="6">
        <v>0.453090517906867</v>
      </c>
      <c r="W488" s="6">
        <v>0.418507349145679</v>
      </c>
      <c r="X488" s="6">
        <v>0.12840213294745301</v>
      </c>
      <c r="Y488" s="6">
        <v>0.51456316521735002</v>
      </c>
      <c r="Z488" s="6">
        <v>0.27622849772115898</v>
      </c>
      <c r="AA488" s="6">
        <v>0.209208337061489</v>
      </c>
      <c r="AB488" s="6">
        <v>0.10771861571896101</v>
      </c>
      <c r="AC488" s="6">
        <v>0.58714451364199405</v>
      </c>
      <c r="AD488" s="6">
        <v>0.30513687063904399</v>
      </c>
      <c r="AE488" s="6">
        <v>0.22941934608063</v>
      </c>
      <c r="AF488" s="6">
        <v>5.5747130098582398E-2</v>
      </c>
      <c r="AG488" s="310">
        <v>0.71483352382078602</v>
      </c>
      <c r="AH488" s="211">
        <v>0.97799999999999998</v>
      </c>
      <c r="AI488" s="211">
        <v>2.7040000000000002</v>
      </c>
      <c r="AJ488" s="212">
        <v>6.4640000000000004</v>
      </c>
      <c r="AK488" s="210">
        <v>1.036</v>
      </c>
      <c r="AL488" s="210">
        <v>2.73</v>
      </c>
      <c r="AM488" s="210">
        <v>6.5289999999999999</v>
      </c>
      <c r="AN488" s="203"/>
      <c r="AO488" s="203"/>
      <c r="AP488" s="203"/>
      <c r="AQ488" s="203"/>
      <c r="AR488" s="203">
        <f t="shared" si="770"/>
        <v>0.98877272946999983</v>
      </c>
      <c r="AS488" s="203">
        <f t="shared" si="771"/>
        <v>1.2084999999999999</v>
      </c>
      <c r="AT488" s="203">
        <f t="shared" si="772"/>
        <v>1.4770555528699998</v>
      </c>
      <c r="AU488" s="203">
        <f t="shared" si="773"/>
        <v>2.2310181867759997</v>
      </c>
      <c r="AV488" s="203">
        <f t="shared" si="774"/>
        <v>2.7267999999999999</v>
      </c>
      <c r="AW488" s="203">
        <f t="shared" si="775"/>
        <v>3.3327555494959995</v>
      </c>
      <c r="AX488" s="203">
        <f t="shared" si="776"/>
        <v>4.7679545560499994</v>
      </c>
      <c r="AY488" s="203">
        <f t="shared" si="777"/>
        <v>5.8274999999999997</v>
      </c>
      <c r="AZ488" s="203">
        <f t="shared" si="778"/>
        <v>7.1224999870499994</v>
      </c>
      <c r="BB488" s="1" t="str">
        <f t="shared" si="736"/>
        <v>A</v>
      </c>
      <c r="BC488" s="1" t="str">
        <f t="shared" si="737"/>
        <v>NP</v>
      </c>
      <c r="BD488" s="1" t="str">
        <f t="shared" si="738"/>
        <v>NA</v>
      </c>
      <c r="BE488" s="1" t="str">
        <f t="shared" si="739"/>
        <v>NO</v>
      </c>
      <c r="BF488" s="1" t="str">
        <f t="shared" si="740"/>
        <v>NO</v>
      </c>
      <c r="BG488" s="1" t="str">
        <f t="shared" si="741"/>
        <v>YES</v>
      </c>
      <c r="BH488" s="1" t="str">
        <f t="shared" si="721"/>
        <v>YES</v>
      </c>
      <c r="BJ488" s="1">
        <v>6</v>
      </c>
      <c r="BK488" s="1" t="str">
        <f t="shared" si="742"/>
        <v>NP</v>
      </c>
      <c r="BL488" s="1" t="str">
        <f t="shared" si="743"/>
        <v>NA</v>
      </c>
      <c r="BM488" s="1" t="str">
        <f t="shared" si="744"/>
        <v>NA</v>
      </c>
      <c r="BN488" s="1" t="str">
        <f t="shared" si="745"/>
        <v>NO</v>
      </c>
      <c r="BO488" s="1" t="str">
        <f t="shared" si="746"/>
        <v>NO</v>
      </c>
      <c r="BP488" s="1" t="str">
        <f t="shared" si="747"/>
        <v>NO</v>
      </c>
      <c r="BQ488" s="1" t="str">
        <f t="shared" si="748"/>
        <v>YES</v>
      </c>
      <c r="BS488" s="1" t="str">
        <f t="shared" si="749"/>
        <v>TP</v>
      </c>
      <c r="BT488" s="1" t="str">
        <f t="shared" si="750"/>
        <v>FP</v>
      </c>
      <c r="BU488" s="1" t="str">
        <f t="shared" si="751"/>
        <v>TN</v>
      </c>
      <c r="BV488" s="1" t="str">
        <f t="shared" si="752"/>
        <v>NO</v>
      </c>
      <c r="BW488" s="1" t="str">
        <f t="shared" si="753"/>
        <v>NO</v>
      </c>
      <c r="BX488" s="1" t="str">
        <f t="shared" si="754"/>
        <v>YES</v>
      </c>
      <c r="BY488" s="244" t="str">
        <f t="shared" si="755"/>
        <v>YES</v>
      </c>
      <c r="BZ488" s="244" t="str">
        <f t="shared" si="756"/>
        <v>NO</v>
      </c>
      <c r="CA488" s="244" t="str">
        <f t="shared" si="757"/>
        <v>NO</v>
      </c>
      <c r="CB488" s="244" t="str">
        <f t="shared" si="758"/>
        <v>NO</v>
      </c>
      <c r="CC488" s="244" t="str">
        <f t="shared" si="759"/>
        <v>NO</v>
      </c>
      <c r="CD488" s="244" t="str">
        <f t="shared" si="731"/>
        <v>YES</v>
      </c>
      <c r="CE488" s="1" t="str">
        <f t="shared" si="732"/>
        <v>NO</v>
      </c>
      <c r="CF488" s="1" t="str">
        <f t="shared" si="733"/>
        <v>NO</v>
      </c>
      <c r="CG488" s="1" t="str">
        <f t="shared" si="734"/>
        <v>NO</v>
      </c>
      <c r="CH488" s="1" t="str">
        <f t="shared" si="735"/>
        <v>YES</v>
      </c>
      <c r="CI488" s="244" t="str">
        <f t="shared" si="760"/>
        <v>NO</v>
      </c>
      <c r="CJ488" s="244" t="str">
        <f t="shared" si="761"/>
        <v>NO</v>
      </c>
      <c r="CK488" s="244" t="str">
        <f t="shared" si="762"/>
        <v>NO</v>
      </c>
      <c r="CL488" s="244" t="str">
        <f t="shared" si="763"/>
        <v>NO</v>
      </c>
      <c r="CM488" s="244" t="str">
        <f t="shared" si="764"/>
        <v>NO</v>
      </c>
      <c r="CN488" s="244" t="str">
        <f t="shared" si="765"/>
        <v>YES</v>
      </c>
      <c r="CO488" s="244" t="str">
        <f t="shared" si="766"/>
        <v>NO</v>
      </c>
      <c r="CP488" s="244" t="str">
        <f t="shared" si="767"/>
        <v>NO</v>
      </c>
      <c r="CQ488" s="244" t="str">
        <f t="shared" si="768"/>
        <v>NO</v>
      </c>
      <c r="CR488" s="244" t="str">
        <f t="shared" si="769"/>
        <v>YES</v>
      </c>
    </row>
    <row r="489" spans="1:96">
      <c r="A489" s="64"/>
      <c r="B489" s="15"/>
      <c r="C489" s="15"/>
      <c r="D489" s="15"/>
      <c r="E489" s="15"/>
      <c r="F489" s="15"/>
      <c r="G489" s="15"/>
      <c r="H489" s="15"/>
      <c r="I489" s="52" t="s">
        <v>31</v>
      </c>
      <c r="J489" s="6">
        <v>0.77785897476987398</v>
      </c>
      <c r="K489" s="6">
        <v>0.21496995408845099</v>
      </c>
      <c r="L489" s="6">
        <v>7.17107114167436E-3</v>
      </c>
      <c r="M489" s="6">
        <v>0.32609247826800097</v>
      </c>
      <c r="N489" s="6">
        <v>0.50756799904357397</v>
      </c>
      <c r="O489" s="6">
        <v>0.166339522688424</v>
      </c>
      <c r="P489" s="6">
        <v>0.77587200545919899</v>
      </c>
      <c r="Q489" s="6">
        <v>6.02361012361338E-2</v>
      </c>
      <c r="R489" s="6">
        <v>0.163891893304666</v>
      </c>
      <c r="S489" s="6">
        <v>0.66107173175365797</v>
      </c>
      <c r="T489" s="6">
        <v>0.33041568571875302</v>
      </c>
      <c r="U489" s="6">
        <v>8.5125825275887898E-3</v>
      </c>
      <c r="V489" s="6">
        <v>9.9804143587496993E-2</v>
      </c>
      <c r="W489" s="6">
        <v>1.2096605470273801E-2</v>
      </c>
      <c r="X489" s="6">
        <v>0.88809925094222897</v>
      </c>
      <c r="Y489" s="6">
        <v>6.6190500029557994E-2</v>
      </c>
      <c r="Z489" s="6">
        <v>0.76120700297925903</v>
      </c>
      <c r="AA489" s="6">
        <v>0.17260249699118199</v>
      </c>
      <c r="AB489" s="6">
        <v>0.33691705824319801</v>
      </c>
      <c r="AC489" s="6">
        <v>5.1766276538596598E-2</v>
      </c>
      <c r="AD489" s="6">
        <v>0.61131666521820405</v>
      </c>
      <c r="AE489" s="6">
        <v>3.0688370595277799E-2</v>
      </c>
      <c r="AF489" s="6">
        <v>0.72686229852844997</v>
      </c>
      <c r="AG489" s="310">
        <v>0.24244933087627099</v>
      </c>
      <c r="AH489" s="211">
        <v>0.97</v>
      </c>
      <c r="AI489" s="211">
        <v>3.7320000000000002</v>
      </c>
      <c r="AJ489" s="212">
        <v>6.5609999999999999</v>
      </c>
      <c r="AK489" s="210">
        <v>0.96399999999999997</v>
      </c>
      <c r="AL489" s="210">
        <v>3.7909999999999999</v>
      </c>
      <c r="AM489" s="210">
        <v>6.548</v>
      </c>
      <c r="AN489" s="203"/>
      <c r="AO489" s="203"/>
      <c r="AP489" s="203"/>
      <c r="AQ489" s="203"/>
      <c r="AR489" s="203">
        <f t="shared" si="770"/>
        <v>0.98877272946999983</v>
      </c>
      <c r="AS489" s="203">
        <f t="shared" si="771"/>
        <v>1.2084999999999999</v>
      </c>
      <c r="AT489" s="203">
        <f t="shared" si="772"/>
        <v>1.4770555528699998</v>
      </c>
      <c r="AU489" s="203">
        <f t="shared" si="773"/>
        <v>2.2310181867759997</v>
      </c>
      <c r="AV489" s="203">
        <f t="shared" si="774"/>
        <v>2.7267999999999999</v>
      </c>
      <c r="AW489" s="203">
        <f t="shared" si="775"/>
        <v>3.3327555494959995</v>
      </c>
      <c r="AX489" s="203">
        <f t="shared" si="776"/>
        <v>4.7679545560499994</v>
      </c>
      <c r="AY489" s="203">
        <f t="shared" si="777"/>
        <v>5.8274999999999997</v>
      </c>
      <c r="AZ489" s="203">
        <f t="shared" si="778"/>
        <v>7.1224999870499994</v>
      </c>
      <c r="BB489" s="1" t="str">
        <f t="shared" si="736"/>
        <v>A</v>
      </c>
      <c r="BC489" s="1" t="str">
        <f t="shared" si="737"/>
        <v>P</v>
      </c>
      <c r="BD489" s="1" t="str">
        <f t="shared" si="738"/>
        <v>NA</v>
      </c>
      <c r="BE489" s="1" t="str">
        <f t="shared" si="739"/>
        <v>NO</v>
      </c>
      <c r="BF489" s="1" t="str">
        <f t="shared" si="740"/>
        <v>NO</v>
      </c>
      <c r="BG489" s="1" t="str">
        <f t="shared" si="741"/>
        <v>YES</v>
      </c>
      <c r="BH489" s="1" t="str">
        <f t="shared" si="721"/>
        <v>NO</v>
      </c>
      <c r="BJ489" s="1">
        <v>14</v>
      </c>
      <c r="BK489" s="1" t="str">
        <f t="shared" si="742"/>
        <v>A</v>
      </c>
      <c r="BL489" s="1" t="str">
        <f t="shared" si="743"/>
        <v>P</v>
      </c>
      <c r="BM489" s="1" t="str">
        <f t="shared" si="744"/>
        <v>NA</v>
      </c>
      <c r="BN489" s="1" t="str">
        <f t="shared" si="745"/>
        <v>NO</v>
      </c>
      <c r="BO489" s="1" t="str">
        <f t="shared" si="746"/>
        <v>NO</v>
      </c>
      <c r="BP489" s="1" t="str">
        <f t="shared" si="747"/>
        <v>YES</v>
      </c>
      <c r="BQ489" s="1" t="str">
        <f t="shared" si="748"/>
        <v>NO</v>
      </c>
      <c r="BS489" s="1" t="str">
        <f t="shared" si="749"/>
        <v>TP</v>
      </c>
      <c r="BT489" s="1" t="str">
        <f t="shared" si="750"/>
        <v>TN</v>
      </c>
      <c r="BU489" s="1" t="str">
        <f t="shared" si="751"/>
        <v>TN</v>
      </c>
      <c r="BV489" s="1" t="str">
        <f t="shared" si="752"/>
        <v>NO</v>
      </c>
      <c r="BW489" s="1" t="str">
        <f t="shared" si="753"/>
        <v>NO</v>
      </c>
      <c r="BX489" s="1" t="str">
        <f t="shared" si="754"/>
        <v>YES</v>
      </c>
      <c r="BY489" s="244" t="str">
        <f t="shared" si="755"/>
        <v>YES</v>
      </c>
      <c r="BZ489" s="244" t="str">
        <f t="shared" si="756"/>
        <v>NO</v>
      </c>
      <c r="CA489" s="244" t="str">
        <f t="shared" si="757"/>
        <v>NO</v>
      </c>
      <c r="CB489" s="244" t="str">
        <f t="shared" si="758"/>
        <v>NO</v>
      </c>
      <c r="CC489" s="244" t="str">
        <f t="shared" si="759"/>
        <v>NO</v>
      </c>
      <c r="CD489" s="244" t="str">
        <f t="shared" si="731"/>
        <v>NO</v>
      </c>
      <c r="CE489" s="1" t="str">
        <f t="shared" si="732"/>
        <v>NO</v>
      </c>
      <c r="CF489" s="1" t="str">
        <f t="shared" si="733"/>
        <v>NO</v>
      </c>
      <c r="CG489" s="1" t="str">
        <f t="shared" si="734"/>
        <v>NO</v>
      </c>
      <c r="CH489" s="1" t="str">
        <f t="shared" si="735"/>
        <v>NO</v>
      </c>
      <c r="CI489" s="244" t="str">
        <f t="shared" si="760"/>
        <v>NO</v>
      </c>
      <c r="CJ489" s="244" t="str">
        <f t="shared" si="761"/>
        <v>NO</v>
      </c>
      <c r="CK489" s="244" t="str">
        <f t="shared" si="762"/>
        <v>NO</v>
      </c>
      <c r="CL489" s="244" t="str">
        <f t="shared" si="763"/>
        <v>NO</v>
      </c>
      <c r="CM489" s="244" t="str">
        <f t="shared" si="764"/>
        <v>NO</v>
      </c>
      <c r="CN489" s="244" t="str">
        <f t="shared" si="765"/>
        <v>NO</v>
      </c>
      <c r="CO489" s="244" t="str">
        <f t="shared" si="766"/>
        <v>NO</v>
      </c>
      <c r="CP489" s="244" t="str">
        <f t="shared" si="767"/>
        <v>NO</v>
      </c>
      <c r="CQ489" s="244" t="str">
        <f t="shared" si="768"/>
        <v>NO</v>
      </c>
      <c r="CR489" s="244" t="str">
        <f t="shared" si="769"/>
        <v>NO</v>
      </c>
    </row>
    <row r="490" spans="1:96">
      <c r="A490" s="64"/>
      <c r="B490" s="15"/>
      <c r="C490" s="15"/>
      <c r="D490" s="15"/>
      <c r="E490" s="15"/>
      <c r="F490" s="15"/>
      <c r="G490" s="15"/>
      <c r="H490" s="15"/>
      <c r="I490" s="52" t="s">
        <v>53</v>
      </c>
      <c r="J490" s="6">
        <v>0.67871872150687695</v>
      </c>
      <c r="K490" s="6">
        <v>0.29892676468912199</v>
      </c>
      <c r="L490" s="6">
        <v>2.2354513804000699E-2</v>
      </c>
      <c r="M490" s="6">
        <v>0.99508180451220796</v>
      </c>
      <c r="N490" s="315">
        <v>6.7153506994288505E-4</v>
      </c>
      <c r="O490" s="6">
        <v>4.2466604178491496E-3</v>
      </c>
      <c r="P490" s="6">
        <v>0.69407171506141496</v>
      </c>
      <c r="Q490" s="6">
        <v>0.28583346213505101</v>
      </c>
      <c r="R490" s="6">
        <v>2.00948228035326E-2</v>
      </c>
      <c r="S490" s="6">
        <v>0.32426522037676297</v>
      </c>
      <c r="T490" s="6">
        <v>0.58716100673604299</v>
      </c>
      <c r="U490" s="6">
        <v>8.8573772887192495E-2</v>
      </c>
      <c r="V490" s="6">
        <v>0.69126741689959303</v>
      </c>
      <c r="W490" s="6">
        <v>0.28118577549972001</v>
      </c>
      <c r="X490" s="6">
        <v>2.7546807600685501E-2</v>
      </c>
      <c r="Y490" s="6">
        <v>0.25623127970286202</v>
      </c>
      <c r="Z490" s="6">
        <v>0.664246140340359</v>
      </c>
      <c r="AA490" s="6">
        <v>7.9522579956778194E-2</v>
      </c>
      <c r="AB490" s="6">
        <v>4.35799372421024E-2</v>
      </c>
      <c r="AC490" s="6">
        <v>0.88430296978073897</v>
      </c>
      <c r="AD490" s="6">
        <v>7.2117092977158001E-2</v>
      </c>
      <c r="AE490" s="6">
        <v>0.80441674876787705</v>
      </c>
      <c r="AF490" s="6">
        <v>0.118341705430021</v>
      </c>
      <c r="AG490" s="310">
        <v>7.7241545802100894E-2</v>
      </c>
      <c r="AH490" s="211">
        <v>1.1819999999999999</v>
      </c>
      <c r="AI490" s="211">
        <v>2.7149999999999999</v>
      </c>
      <c r="AJ490" s="212">
        <v>5.827</v>
      </c>
      <c r="AK490" s="210">
        <v>1.2569999999999999</v>
      </c>
      <c r="AL490" s="210">
        <v>2.7490000000000001</v>
      </c>
      <c r="AM490" s="210">
        <v>5.96</v>
      </c>
      <c r="AN490" s="203"/>
      <c r="AO490" s="203"/>
      <c r="AP490" s="203"/>
      <c r="AQ490" s="203"/>
      <c r="AR490" s="203">
        <f t="shared" si="770"/>
        <v>0.98877272946999983</v>
      </c>
      <c r="AS490" s="203">
        <f t="shared" si="771"/>
        <v>1.2084999999999999</v>
      </c>
      <c r="AT490" s="203">
        <f t="shared" si="772"/>
        <v>1.4770555528699998</v>
      </c>
      <c r="AU490" s="203">
        <f t="shared" si="773"/>
        <v>2.2310181867759997</v>
      </c>
      <c r="AV490" s="203">
        <f t="shared" si="774"/>
        <v>2.7267999999999999</v>
      </c>
      <c r="AW490" s="203">
        <f t="shared" si="775"/>
        <v>3.3327555494959995</v>
      </c>
      <c r="AX490" s="203">
        <f t="shared" si="776"/>
        <v>4.7679545560499994</v>
      </c>
      <c r="AY490" s="203">
        <f t="shared" si="777"/>
        <v>5.8274999999999997</v>
      </c>
      <c r="AZ490" s="203">
        <f t="shared" si="778"/>
        <v>7.1224999870499994</v>
      </c>
      <c r="BB490" s="1" t="str">
        <f t="shared" si="736"/>
        <v>NP</v>
      </c>
      <c r="BC490" s="1" t="str">
        <f t="shared" si="737"/>
        <v>NP</v>
      </c>
      <c r="BD490" s="1" t="str">
        <f t="shared" si="738"/>
        <v>NP</v>
      </c>
      <c r="BE490" s="1" t="str">
        <f t="shared" si="739"/>
        <v>NO</v>
      </c>
      <c r="BF490" s="1" t="str">
        <f t="shared" si="740"/>
        <v>NO</v>
      </c>
      <c r="BG490" s="1" t="str">
        <f t="shared" si="741"/>
        <v>NO</v>
      </c>
      <c r="BH490" s="1" t="str">
        <f t="shared" si="721"/>
        <v>YES</v>
      </c>
      <c r="BJ490" s="1">
        <v>22</v>
      </c>
      <c r="BK490" s="1" t="str">
        <f t="shared" si="742"/>
        <v>NA</v>
      </c>
      <c r="BL490" s="1" t="str">
        <f t="shared" si="743"/>
        <v>NA</v>
      </c>
      <c r="BM490" s="1" t="str">
        <f t="shared" si="744"/>
        <v>NA</v>
      </c>
      <c r="BN490" s="1" t="str">
        <f t="shared" si="745"/>
        <v>NO</v>
      </c>
      <c r="BO490" s="1" t="str">
        <f t="shared" si="746"/>
        <v>NO</v>
      </c>
      <c r="BP490" s="1" t="str">
        <f t="shared" si="747"/>
        <v>NO</v>
      </c>
      <c r="BQ490" s="1" t="str">
        <f t="shared" si="748"/>
        <v>YES</v>
      </c>
      <c r="BS490" s="1" t="str">
        <f t="shared" si="749"/>
        <v>FP</v>
      </c>
      <c r="BT490" s="1" t="str">
        <f t="shared" si="750"/>
        <v>FP</v>
      </c>
      <c r="BU490" s="1" t="str">
        <f t="shared" si="751"/>
        <v>FP</v>
      </c>
      <c r="BV490" s="1" t="str">
        <f t="shared" si="752"/>
        <v>NO</v>
      </c>
      <c r="BW490" s="1" t="str">
        <f t="shared" si="753"/>
        <v>NO</v>
      </c>
      <c r="BX490" s="1" t="str">
        <f t="shared" si="754"/>
        <v>NO</v>
      </c>
      <c r="BY490" s="244" t="str">
        <f t="shared" si="755"/>
        <v>NO</v>
      </c>
      <c r="BZ490" s="244" t="str">
        <f t="shared" si="756"/>
        <v>NO</v>
      </c>
      <c r="CA490" s="244" t="str">
        <f t="shared" si="757"/>
        <v>NO</v>
      </c>
      <c r="CB490" s="244" t="str">
        <f t="shared" si="758"/>
        <v>NO</v>
      </c>
      <c r="CC490" s="244" t="str">
        <f t="shared" si="759"/>
        <v>YES</v>
      </c>
      <c r="CD490" s="244" t="str">
        <f t="shared" si="731"/>
        <v>YES</v>
      </c>
      <c r="CE490" s="1" t="str">
        <f t="shared" si="732"/>
        <v>NO</v>
      </c>
      <c r="CF490" s="1" t="str">
        <f t="shared" si="733"/>
        <v>NO</v>
      </c>
      <c r="CG490" s="1" t="str">
        <f t="shared" si="734"/>
        <v>NO</v>
      </c>
      <c r="CH490" s="1" t="str">
        <f t="shared" si="735"/>
        <v>YES</v>
      </c>
      <c r="CI490" s="244" t="str">
        <f t="shared" si="760"/>
        <v>NO</v>
      </c>
      <c r="CJ490" s="244" t="str">
        <f t="shared" si="761"/>
        <v>NO</v>
      </c>
      <c r="CK490" s="244" t="str">
        <f t="shared" si="762"/>
        <v>NO</v>
      </c>
      <c r="CL490" s="244" t="str">
        <f t="shared" si="763"/>
        <v>NO</v>
      </c>
      <c r="CM490" s="244" t="str">
        <f t="shared" si="764"/>
        <v>NO</v>
      </c>
      <c r="CN490" s="244" t="str">
        <f t="shared" si="765"/>
        <v>YES</v>
      </c>
      <c r="CO490" s="244" t="str">
        <f t="shared" si="766"/>
        <v>NO</v>
      </c>
      <c r="CP490" s="244" t="str">
        <f t="shared" si="767"/>
        <v>NO</v>
      </c>
      <c r="CQ490" s="244" t="str">
        <f t="shared" si="768"/>
        <v>NO</v>
      </c>
      <c r="CR490" s="244" t="str">
        <f t="shared" si="769"/>
        <v>YES</v>
      </c>
    </row>
    <row r="491" spans="1:96">
      <c r="A491" s="64"/>
      <c r="B491" s="15"/>
      <c r="C491" s="15"/>
      <c r="D491" s="15"/>
      <c r="E491" s="15"/>
      <c r="F491" s="15"/>
      <c r="G491" s="15"/>
      <c r="H491" s="15"/>
      <c r="I491" s="52" t="s">
        <v>54</v>
      </c>
      <c r="J491" s="6">
        <v>0.589730788765369</v>
      </c>
      <c r="K491" s="6">
        <v>0.34934843162504098</v>
      </c>
      <c r="L491" s="6">
        <v>6.0920779609588999E-2</v>
      </c>
      <c r="M491" s="6">
        <v>0.306676456686518</v>
      </c>
      <c r="N491" s="6">
        <v>0.28602687982235098</v>
      </c>
      <c r="O491" s="6">
        <v>0.40729666349112997</v>
      </c>
      <c r="P491" s="6">
        <v>0.69407171506141496</v>
      </c>
      <c r="Q491" s="6">
        <v>0.28583346213505101</v>
      </c>
      <c r="R491" s="6">
        <v>2.00948228035326E-2</v>
      </c>
      <c r="S491" s="6">
        <v>0.32426522037676297</v>
      </c>
      <c r="T491" s="6">
        <v>0.58716100673604299</v>
      </c>
      <c r="U491" s="6">
        <v>8.8573772887192495E-2</v>
      </c>
      <c r="V491" s="6">
        <v>9.9804143587496993E-2</v>
      </c>
      <c r="W491" s="6">
        <v>1.2096605470273801E-2</v>
      </c>
      <c r="X491" s="6">
        <v>0.88809925094222897</v>
      </c>
      <c r="Y491" s="6">
        <v>1.2413723812930001E-2</v>
      </c>
      <c r="Z491" s="6">
        <v>0.96818047106967398</v>
      </c>
      <c r="AA491" s="6">
        <v>1.9405805117395002E-2</v>
      </c>
      <c r="AB491" s="6">
        <v>0.89295884290930305</v>
      </c>
      <c r="AC491" s="6">
        <v>4.3719542299196099E-2</v>
      </c>
      <c r="AD491" s="6">
        <v>6.3321614791500003E-2</v>
      </c>
      <c r="AE491" s="6">
        <v>0.89436960627295203</v>
      </c>
      <c r="AF491" s="6">
        <v>7.9667662588473395E-2</v>
      </c>
      <c r="AG491" s="310">
        <v>2.5962731138573999E-2</v>
      </c>
      <c r="AH491" s="211">
        <v>1.2110000000000001</v>
      </c>
      <c r="AI491" s="211">
        <v>3.302</v>
      </c>
      <c r="AJ491" s="212">
        <v>5.7149999999999999</v>
      </c>
      <c r="AK491" s="210">
        <v>1.2110000000000001</v>
      </c>
      <c r="AL491" s="210">
        <v>3.4710000000000001</v>
      </c>
      <c r="AM491" s="210">
        <v>5.9269999999999996</v>
      </c>
      <c r="AN491" s="203"/>
      <c r="AO491" s="203"/>
      <c r="AP491" s="203"/>
      <c r="AQ491" s="203"/>
      <c r="AR491" s="203">
        <f t="shared" si="770"/>
        <v>0.98877272946999983</v>
      </c>
      <c r="AS491" s="203">
        <f t="shared" si="771"/>
        <v>1.2084999999999999</v>
      </c>
      <c r="AT491" s="203">
        <f t="shared" si="772"/>
        <v>1.4770555528699998</v>
      </c>
      <c r="AU491" s="203">
        <f t="shared" si="773"/>
        <v>2.2310181867759997</v>
      </c>
      <c r="AV491" s="203">
        <f t="shared" si="774"/>
        <v>2.7267999999999999</v>
      </c>
      <c r="AW491" s="203">
        <f t="shared" si="775"/>
        <v>3.3327555494959995</v>
      </c>
      <c r="AX491" s="203">
        <f t="shared" si="776"/>
        <v>4.7679545560499994</v>
      </c>
      <c r="AY491" s="203">
        <f t="shared" si="777"/>
        <v>5.8274999999999997</v>
      </c>
      <c r="AZ491" s="203">
        <f t="shared" si="778"/>
        <v>7.1224999870499994</v>
      </c>
      <c r="BB491" s="1" t="str">
        <f t="shared" si="736"/>
        <v>NA</v>
      </c>
      <c r="BC491" s="1" t="str">
        <f t="shared" si="737"/>
        <v>NA</v>
      </c>
      <c r="BD491" s="1" t="str">
        <f t="shared" si="738"/>
        <v>NP</v>
      </c>
      <c r="BE491" s="1" t="str">
        <f t="shared" si="739"/>
        <v>NO</v>
      </c>
      <c r="BF491" s="1" t="str">
        <f t="shared" si="740"/>
        <v>NO</v>
      </c>
      <c r="BG491" s="1" t="str">
        <f t="shared" si="741"/>
        <v>NO</v>
      </c>
      <c r="BH491" s="1" t="str">
        <f t="shared" si="721"/>
        <v>YES</v>
      </c>
      <c r="BJ491" s="1">
        <v>110</v>
      </c>
      <c r="BK491" s="1" t="str">
        <f t="shared" si="742"/>
        <v>NA</v>
      </c>
      <c r="BL491" s="1" t="str">
        <f t="shared" si="743"/>
        <v>P</v>
      </c>
      <c r="BM491" s="1" t="str">
        <f t="shared" si="744"/>
        <v>NA</v>
      </c>
      <c r="BN491" s="1" t="str">
        <f t="shared" si="745"/>
        <v>NO</v>
      </c>
      <c r="BO491" s="1" t="str">
        <f t="shared" si="746"/>
        <v>NO</v>
      </c>
      <c r="BP491" s="1" t="str">
        <f t="shared" si="747"/>
        <v>NO</v>
      </c>
      <c r="BQ491" s="1" t="str">
        <f t="shared" si="748"/>
        <v>NO</v>
      </c>
      <c r="BS491" s="1" t="str">
        <f t="shared" si="749"/>
        <v>TN</v>
      </c>
      <c r="BT491" s="1" t="str">
        <f t="shared" si="750"/>
        <v>TN</v>
      </c>
      <c r="BU491" s="1" t="str">
        <f t="shared" si="751"/>
        <v>FP</v>
      </c>
      <c r="BV491" s="1" t="str">
        <f t="shared" si="752"/>
        <v>NO</v>
      </c>
      <c r="BW491" s="1" t="str">
        <f t="shared" si="753"/>
        <v>NO</v>
      </c>
      <c r="BX491" s="1" t="str">
        <f t="shared" si="754"/>
        <v>NO</v>
      </c>
      <c r="BY491" s="244" t="str">
        <f t="shared" si="755"/>
        <v>YES</v>
      </c>
      <c r="BZ491" s="244" t="str">
        <f t="shared" si="756"/>
        <v>NO</v>
      </c>
      <c r="CA491" s="244" t="str">
        <f t="shared" si="757"/>
        <v>NO</v>
      </c>
      <c r="CB491" s="244" t="str">
        <f t="shared" si="758"/>
        <v>NO</v>
      </c>
      <c r="CC491" s="244" t="str">
        <f t="shared" si="759"/>
        <v>NO</v>
      </c>
      <c r="CD491" s="244" t="str">
        <f t="shared" si="731"/>
        <v>YES</v>
      </c>
      <c r="CE491" s="1" t="str">
        <f t="shared" si="732"/>
        <v>YES</v>
      </c>
      <c r="CF491" s="1" t="str">
        <f t="shared" si="733"/>
        <v>YES</v>
      </c>
      <c r="CG491" s="1" t="str">
        <f t="shared" si="734"/>
        <v>NO</v>
      </c>
      <c r="CH491" s="1" t="str">
        <f t="shared" si="735"/>
        <v>NO</v>
      </c>
      <c r="CI491" s="244" t="str">
        <f t="shared" si="760"/>
        <v>NO</v>
      </c>
      <c r="CJ491" s="244" t="str">
        <f t="shared" si="761"/>
        <v>NO</v>
      </c>
      <c r="CK491" s="244" t="str">
        <f t="shared" si="762"/>
        <v>NO</v>
      </c>
      <c r="CL491" s="244" t="str">
        <f t="shared" si="763"/>
        <v>NO</v>
      </c>
      <c r="CM491" s="244" t="str">
        <f t="shared" si="764"/>
        <v>NO</v>
      </c>
      <c r="CN491" s="244" t="str">
        <f t="shared" si="765"/>
        <v>YES</v>
      </c>
      <c r="CO491" s="244" t="str">
        <f t="shared" si="766"/>
        <v>YES</v>
      </c>
      <c r="CP491" s="244" t="str">
        <f t="shared" si="767"/>
        <v>YES</v>
      </c>
      <c r="CQ491" s="244" t="str">
        <f t="shared" si="768"/>
        <v>NO</v>
      </c>
      <c r="CR491" s="244" t="str">
        <f t="shared" si="769"/>
        <v>NO</v>
      </c>
    </row>
    <row r="492" spans="1:96">
      <c r="A492" s="64"/>
      <c r="B492" s="15"/>
      <c r="C492" s="15"/>
      <c r="D492" s="15"/>
      <c r="E492" s="15"/>
      <c r="F492" s="15"/>
      <c r="G492" s="15"/>
      <c r="H492" s="15"/>
      <c r="I492" s="52" t="s">
        <v>55</v>
      </c>
      <c r="J492" s="6">
        <v>0.77785897476987398</v>
      </c>
      <c r="K492" s="6">
        <v>0.21496995408845099</v>
      </c>
      <c r="L492" s="6">
        <v>7.17107114167436E-3</v>
      </c>
      <c r="M492" s="6">
        <v>0.169942628146483</v>
      </c>
      <c r="N492" s="6">
        <v>0.82688220047227301</v>
      </c>
      <c r="O492" s="6">
        <v>3.1751713812430099E-3</v>
      </c>
      <c r="P492" s="6">
        <v>0.103165116482747</v>
      </c>
      <c r="Q492" s="6">
        <v>0.74895851934469404</v>
      </c>
      <c r="R492" s="6">
        <v>0.14787636417255701</v>
      </c>
      <c r="S492" s="6">
        <v>0.166406480098512</v>
      </c>
      <c r="T492" s="6">
        <v>0.25915883451502397</v>
      </c>
      <c r="U492" s="6">
        <v>0.57443468538646303</v>
      </c>
      <c r="V492" s="6">
        <v>9.9804143587496993E-2</v>
      </c>
      <c r="W492" s="6">
        <v>1.2096605470273801E-2</v>
      </c>
      <c r="X492" s="6">
        <v>0.88809925094222897</v>
      </c>
      <c r="Y492" s="6">
        <v>1.2413723812930001E-2</v>
      </c>
      <c r="Z492" s="6">
        <v>0.96818047106967398</v>
      </c>
      <c r="AA492" s="6">
        <v>1.9405805117395002E-2</v>
      </c>
      <c r="AB492" s="6">
        <v>0.89295884290930305</v>
      </c>
      <c r="AC492" s="6">
        <v>4.3719542299196099E-2</v>
      </c>
      <c r="AD492" s="6">
        <v>6.3321614791500003E-2</v>
      </c>
      <c r="AE492" s="6">
        <v>0.89436960627295203</v>
      </c>
      <c r="AF492" s="6">
        <v>7.9667662588473395E-2</v>
      </c>
      <c r="AG492" s="310">
        <v>2.5962731138573999E-2</v>
      </c>
      <c r="AH492" s="211">
        <v>1.708</v>
      </c>
      <c r="AI492" s="211">
        <v>3.4580000000000002</v>
      </c>
      <c r="AJ492" s="212">
        <v>5.5759999999999996</v>
      </c>
      <c r="AK492" s="210">
        <v>1.77</v>
      </c>
      <c r="AL492" s="210">
        <v>3.4830000000000001</v>
      </c>
      <c r="AM492" s="210">
        <v>5.71</v>
      </c>
      <c r="AN492" s="203"/>
      <c r="AO492" s="203"/>
      <c r="AP492" s="203"/>
      <c r="AQ492" s="203"/>
      <c r="AR492" s="203">
        <f t="shared" si="770"/>
        <v>0.98877272946999983</v>
      </c>
      <c r="AS492" s="203">
        <f t="shared" si="771"/>
        <v>1.2084999999999999</v>
      </c>
      <c r="AT492" s="203">
        <f t="shared" si="772"/>
        <v>1.4770555528699998</v>
      </c>
      <c r="AU492" s="203">
        <f t="shared" si="773"/>
        <v>2.2310181867759997</v>
      </c>
      <c r="AV492" s="203">
        <f t="shared" si="774"/>
        <v>2.7267999999999999</v>
      </c>
      <c r="AW492" s="203">
        <f t="shared" si="775"/>
        <v>3.3327555494959995</v>
      </c>
      <c r="AX492" s="203">
        <f t="shared" si="776"/>
        <v>4.7679545560499994</v>
      </c>
      <c r="AY492" s="203">
        <f t="shared" si="777"/>
        <v>5.8274999999999997</v>
      </c>
      <c r="AZ492" s="203">
        <f t="shared" si="778"/>
        <v>7.1224999870499994</v>
      </c>
      <c r="BB492" s="1" t="str">
        <f t="shared" si="736"/>
        <v>P</v>
      </c>
      <c r="BC492" s="1" t="str">
        <f t="shared" si="737"/>
        <v>P</v>
      </c>
      <c r="BD492" s="1" t="str">
        <f t="shared" si="738"/>
        <v>NP</v>
      </c>
      <c r="BE492" s="1" t="str">
        <f t="shared" si="739"/>
        <v>NO</v>
      </c>
      <c r="BF492" s="1" t="str">
        <f t="shared" si="740"/>
        <v>NO</v>
      </c>
      <c r="BG492" s="1" t="str">
        <f t="shared" si="741"/>
        <v>NO</v>
      </c>
      <c r="BH492" s="1" t="str">
        <f t="shared" si="721"/>
        <v>NO</v>
      </c>
      <c r="BJ492" s="1">
        <v>36</v>
      </c>
      <c r="BK492" s="1" t="str">
        <f t="shared" si="742"/>
        <v>P</v>
      </c>
      <c r="BL492" s="1" t="str">
        <f t="shared" si="743"/>
        <v>P</v>
      </c>
      <c r="BM492" s="1" t="str">
        <f t="shared" si="744"/>
        <v>NP</v>
      </c>
      <c r="BN492" s="1" t="str">
        <f t="shared" si="745"/>
        <v>NO</v>
      </c>
      <c r="BO492" s="1" t="str">
        <f t="shared" si="746"/>
        <v>NO</v>
      </c>
      <c r="BP492" s="1" t="str">
        <f t="shared" si="747"/>
        <v>NO</v>
      </c>
      <c r="BQ492" s="1" t="str">
        <f t="shared" si="748"/>
        <v>NO</v>
      </c>
      <c r="BS492" s="1" t="str">
        <f t="shared" si="749"/>
        <v>TN</v>
      </c>
      <c r="BT492" s="1" t="str">
        <f t="shared" si="750"/>
        <v>TN</v>
      </c>
      <c r="BU492" s="1" t="str">
        <f t="shared" si="751"/>
        <v>TP</v>
      </c>
      <c r="BV492" s="1" t="str">
        <f t="shared" si="752"/>
        <v>NO</v>
      </c>
      <c r="BW492" s="1" t="str">
        <f t="shared" si="753"/>
        <v>NO</v>
      </c>
      <c r="BX492" s="1" t="str">
        <f t="shared" si="754"/>
        <v>YES</v>
      </c>
      <c r="BY492" s="244" t="str">
        <f t="shared" si="755"/>
        <v>YES</v>
      </c>
      <c r="BZ492" s="244" t="str">
        <f t="shared" si="756"/>
        <v>NO</v>
      </c>
      <c r="CA492" s="244" t="str">
        <f t="shared" si="757"/>
        <v>NO</v>
      </c>
      <c r="CB492" s="244" t="str">
        <f t="shared" si="758"/>
        <v>NO</v>
      </c>
      <c r="CC492" s="244" t="str">
        <f t="shared" si="759"/>
        <v>NO</v>
      </c>
      <c r="CD492" s="244" t="str">
        <f t="shared" si="731"/>
        <v>NO</v>
      </c>
      <c r="CE492" s="1" t="str">
        <f t="shared" si="732"/>
        <v>NO</v>
      </c>
      <c r="CF492" s="1" t="str">
        <f t="shared" si="733"/>
        <v>NO</v>
      </c>
      <c r="CG492" s="1" t="str">
        <f t="shared" si="734"/>
        <v>NO</v>
      </c>
      <c r="CH492" s="1" t="str">
        <f t="shared" si="735"/>
        <v>NO</v>
      </c>
      <c r="CI492" s="244" t="str">
        <f t="shared" si="760"/>
        <v>NO</v>
      </c>
      <c r="CJ492" s="244" t="str">
        <f t="shared" si="761"/>
        <v>NO</v>
      </c>
      <c r="CK492" s="244" t="str">
        <f t="shared" si="762"/>
        <v>NO</v>
      </c>
      <c r="CL492" s="244" t="str">
        <f t="shared" si="763"/>
        <v>NO</v>
      </c>
      <c r="CM492" s="244" t="str">
        <f t="shared" si="764"/>
        <v>NO</v>
      </c>
      <c r="CN492" s="244" t="str">
        <f t="shared" si="765"/>
        <v>NO</v>
      </c>
      <c r="CO492" s="244" t="str">
        <f t="shared" si="766"/>
        <v>NO</v>
      </c>
      <c r="CP492" s="244" t="str">
        <f t="shared" si="767"/>
        <v>NO</v>
      </c>
      <c r="CQ492" s="244" t="str">
        <f t="shared" si="768"/>
        <v>NO</v>
      </c>
      <c r="CR492" s="244" t="str">
        <f t="shared" si="769"/>
        <v>NO</v>
      </c>
    </row>
    <row r="493" spans="1:96">
      <c r="A493" s="9"/>
      <c r="B493" s="6"/>
      <c r="C493" s="6"/>
      <c r="D493" s="6"/>
      <c r="E493" s="6"/>
      <c r="F493" s="6"/>
      <c r="G493" s="6"/>
      <c r="H493" s="6"/>
      <c r="I493" s="52" t="s">
        <v>56</v>
      </c>
      <c r="J493" s="6">
        <v>0.589730788765369</v>
      </c>
      <c r="K493" s="6">
        <v>0.34934843162504098</v>
      </c>
      <c r="L493" s="6">
        <v>6.0920779609588999E-2</v>
      </c>
      <c r="M493" s="6">
        <v>0.306676456686518</v>
      </c>
      <c r="N493" s="6">
        <v>0.28602687982235098</v>
      </c>
      <c r="O493" s="6">
        <v>0.40729666349112997</v>
      </c>
      <c r="P493" s="6">
        <v>0.21037173463798201</v>
      </c>
      <c r="Q493" s="6">
        <v>0.61073470093936899</v>
      </c>
      <c r="R493" s="6">
        <v>0.17889356442264701</v>
      </c>
      <c r="S493" s="6">
        <v>0.53865500874033501</v>
      </c>
      <c r="T493" s="6">
        <v>0.452162448082085</v>
      </c>
      <c r="U493" s="6">
        <v>9.1825431775794907E-3</v>
      </c>
      <c r="V493" s="6">
        <v>1.63491153305334E-2</v>
      </c>
      <c r="W493" s="6">
        <v>0.85519958283949105</v>
      </c>
      <c r="X493" s="6">
        <v>0.128451301829974</v>
      </c>
      <c r="Y493" s="6">
        <v>6.6190500029557994E-2</v>
      </c>
      <c r="Z493" s="6">
        <v>0.76120700297925903</v>
      </c>
      <c r="AA493" s="6">
        <v>0.17260249699118199</v>
      </c>
      <c r="AB493" s="6">
        <v>0.708080808194814</v>
      </c>
      <c r="AC493" s="6">
        <v>0.28979367176621901</v>
      </c>
      <c r="AD493" s="6">
        <v>2.1255200389660401E-3</v>
      </c>
      <c r="AE493" s="6">
        <v>0.69914667690795695</v>
      </c>
      <c r="AF493" s="6">
        <v>0.20683451256086799</v>
      </c>
      <c r="AG493" s="310">
        <v>9.4018810531174196E-2</v>
      </c>
      <c r="AH493" s="211">
        <v>1.403</v>
      </c>
      <c r="AI493" s="211">
        <v>3.1520000000000001</v>
      </c>
      <c r="AJ493" s="212">
        <v>5.7869999999999999</v>
      </c>
      <c r="AK493" s="210">
        <v>1.421</v>
      </c>
      <c r="AL493" s="210">
        <v>3.0979999999999999</v>
      </c>
      <c r="AM493" s="210">
        <v>5.7530000000000001</v>
      </c>
      <c r="AN493" s="203"/>
      <c r="AO493" s="203"/>
      <c r="AP493" s="203"/>
      <c r="AQ493" s="203"/>
      <c r="AR493" s="203">
        <f t="shared" si="770"/>
        <v>0.98877272946999983</v>
      </c>
      <c r="AS493" s="203">
        <f t="shared" si="771"/>
        <v>1.2084999999999999</v>
      </c>
      <c r="AT493" s="203">
        <f t="shared" si="772"/>
        <v>1.4770555528699998</v>
      </c>
      <c r="AU493" s="203">
        <f t="shared" si="773"/>
        <v>2.2310181867759997</v>
      </c>
      <c r="AV493" s="203">
        <f t="shared" si="774"/>
        <v>2.7267999999999999</v>
      </c>
      <c r="AW493" s="203">
        <f t="shared" si="775"/>
        <v>3.3327555494959995</v>
      </c>
      <c r="AX493" s="203">
        <f t="shared" si="776"/>
        <v>4.7679545560499994</v>
      </c>
      <c r="AY493" s="203">
        <f t="shared" si="777"/>
        <v>5.8274999999999997</v>
      </c>
      <c r="AZ493" s="203">
        <f t="shared" si="778"/>
        <v>7.1224999870499994</v>
      </c>
      <c r="BB493" s="1" t="str">
        <f t="shared" si="736"/>
        <v>NA</v>
      </c>
      <c r="BC493" s="1" t="str">
        <f t="shared" si="737"/>
        <v>NA</v>
      </c>
      <c r="BD493" s="1" t="str">
        <f t="shared" si="738"/>
        <v>NP</v>
      </c>
      <c r="BE493" s="1" t="str">
        <f t="shared" si="739"/>
        <v>NO</v>
      </c>
      <c r="BF493" s="1" t="str">
        <f t="shared" si="740"/>
        <v>NO</v>
      </c>
      <c r="BG493" s="1" t="str">
        <f t="shared" si="741"/>
        <v>NO</v>
      </c>
      <c r="BH493" s="1" t="str">
        <f t="shared" si="721"/>
        <v>YES</v>
      </c>
      <c r="BJ493" s="1">
        <v>29</v>
      </c>
      <c r="BK493" s="1" t="str">
        <f t="shared" si="742"/>
        <v>NA</v>
      </c>
      <c r="BL493" s="1" t="str">
        <f t="shared" si="743"/>
        <v>NA</v>
      </c>
      <c r="BM493" s="1" t="str">
        <f t="shared" si="744"/>
        <v>NP</v>
      </c>
      <c r="BN493" s="1" t="str">
        <f t="shared" si="745"/>
        <v>NO</v>
      </c>
      <c r="BO493" s="1" t="str">
        <f t="shared" si="746"/>
        <v>NO</v>
      </c>
      <c r="BP493" s="1" t="str">
        <f t="shared" si="747"/>
        <v>NO</v>
      </c>
      <c r="BQ493" s="1" t="str">
        <f t="shared" si="748"/>
        <v>YES</v>
      </c>
      <c r="BS493" s="1" t="str">
        <f t="shared" si="749"/>
        <v>TN</v>
      </c>
      <c r="BT493" s="1" t="str">
        <f t="shared" si="750"/>
        <v>TN</v>
      </c>
      <c r="BU493" s="1" t="str">
        <f t="shared" si="751"/>
        <v>TP</v>
      </c>
      <c r="BV493" s="1" t="str">
        <f t="shared" si="752"/>
        <v>NO</v>
      </c>
      <c r="BW493" s="1" t="str">
        <f t="shared" si="753"/>
        <v>NO</v>
      </c>
      <c r="BX493" s="1" t="str">
        <f t="shared" si="754"/>
        <v>YES</v>
      </c>
      <c r="BY493" s="244" t="str">
        <f t="shared" si="755"/>
        <v>YES</v>
      </c>
      <c r="BZ493" s="244" t="str">
        <f t="shared" si="756"/>
        <v>NO</v>
      </c>
      <c r="CA493" s="244" t="str">
        <f t="shared" si="757"/>
        <v>NO</v>
      </c>
      <c r="CB493" s="244" t="str">
        <f t="shared" si="758"/>
        <v>NO</v>
      </c>
      <c r="CC493" s="244" t="str">
        <f t="shared" si="759"/>
        <v>NO</v>
      </c>
      <c r="CD493" s="244" t="str">
        <f t="shared" si="731"/>
        <v>NO</v>
      </c>
      <c r="CE493" s="1" t="str">
        <f t="shared" si="732"/>
        <v>NO</v>
      </c>
      <c r="CF493" s="1" t="str">
        <f t="shared" si="733"/>
        <v>NO</v>
      </c>
      <c r="CG493" s="1" t="str">
        <f t="shared" si="734"/>
        <v>NO</v>
      </c>
      <c r="CH493" s="1" t="str">
        <f t="shared" si="735"/>
        <v>NO</v>
      </c>
      <c r="CI493" s="244" t="str">
        <f t="shared" si="760"/>
        <v>NO</v>
      </c>
      <c r="CJ493" s="244" t="str">
        <f t="shared" si="761"/>
        <v>NO</v>
      </c>
      <c r="CK493" s="244" t="str">
        <f t="shared" si="762"/>
        <v>NO</v>
      </c>
      <c r="CL493" s="244" t="str">
        <f t="shared" si="763"/>
        <v>NO</v>
      </c>
      <c r="CM493" s="244" t="str">
        <f t="shared" si="764"/>
        <v>NO</v>
      </c>
      <c r="CN493" s="244" t="str">
        <f t="shared" si="765"/>
        <v>NO</v>
      </c>
      <c r="CO493" s="244" t="str">
        <f t="shared" si="766"/>
        <v>NO</v>
      </c>
      <c r="CP493" s="244" t="str">
        <f t="shared" si="767"/>
        <v>NO</v>
      </c>
      <c r="CQ493" s="244" t="str">
        <f t="shared" si="768"/>
        <v>NO</v>
      </c>
      <c r="CR493" s="244" t="str">
        <f t="shared" si="769"/>
        <v>NO</v>
      </c>
    </row>
    <row r="494" spans="1:96" ht="16.5" thickBot="1">
      <c r="A494" s="10"/>
      <c r="B494" s="8"/>
      <c r="C494" s="8"/>
      <c r="D494" s="8"/>
      <c r="E494" s="8"/>
      <c r="F494" s="8"/>
      <c r="G494" s="8"/>
      <c r="H494" s="8"/>
      <c r="I494" s="52" t="s">
        <v>57</v>
      </c>
      <c r="J494" s="8">
        <v>0.99207472229086302</v>
      </c>
      <c r="K494" s="8">
        <v>5.7035243994498696E-3</v>
      </c>
      <c r="L494" s="8">
        <v>2.2217533096862102E-3</v>
      </c>
      <c r="M494" s="8">
        <v>0.36899008039866998</v>
      </c>
      <c r="N494" s="8">
        <v>0.167338013973762</v>
      </c>
      <c r="O494" s="8">
        <v>0.46367190562756699</v>
      </c>
      <c r="P494" s="8">
        <v>0.42487921626888903</v>
      </c>
      <c r="Q494" s="8">
        <v>0.17590162599303599</v>
      </c>
      <c r="R494" s="8">
        <v>0.39921915773807398</v>
      </c>
      <c r="S494" s="8">
        <v>0.66107173175365797</v>
      </c>
      <c r="T494" s="8">
        <v>0.33041568571875302</v>
      </c>
      <c r="U494" s="8">
        <v>8.5125825275887898E-3</v>
      </c>
      <c r="V494" s="8">
        <v>0.14724575775966101</v>
      </c>
      <c r="W494" s="8">
        <v>0.71250996213363205</v>
      </c>
      <c r="X494" s="8">
        <v>0.140244280106706</v>
      </c>
      <c r="Y494" s="8">
        <v>0.93025706147336096</v>
      </c>
      <c r="Z494" s="8">
        <v>3.2320610124185002E-2</v>
      </c>
      <c r="AA494" s="8">
        <v>3.7422328402453298E-2</v>
      </c>
      <c r="AB494" s="8">
        <v>0.58780710257003599</v>
      </c>
      <c r="AC494" s="8">
        <v>0.341597215591952</v>
      </c>
      <c r="AD494" s="8">
        <v>7.0595681838011098E-2</v>
      </c>
      <c r="AE494" s="8">
        <v>0.89436960627295203</v>
      </c>
      <c r="AF494" s="8">
        <v>7.9667662588473395E-2</v>
      </c>
      <c r="AG494" s="311">
        <v>2.5962731138573999E-2</v>
      </c>
      <c r="AH494" s="213">
        <v>1.411</v>
      </c>
      <c r="AI494" s="213">
        <v>2.74</v>
      </c>
      <c r="AJ494" s="214">
        <v>5.6230000000000002</v>
      </c>
      <c r="AK494" s="210">
        <v>1.339</v>
      </c>
      <c r="AL494" s="210">
        <v>2.738</v>
      </c>
      <c r="AM494" s="210">
        <v>5.57</v>
      </c>
      <c r="AN494" s="203"/>
      <c r="AO494" s="203"/>
      <c r="AP494" s="203"/>
      <c r="AQ494" s="203"/>
      <c r="AR494" s="203">
        <f t="shared" si="770"/>
        <v>0.98877272946999983</v>
      </c>
      <c r="AS494" s="203">
        <f t="shared" si="771"/>
        <v>1.2084999999999999</v>
      </c>
      <c r="AT494" s="203">
        <f t="shared" si="772"/>
        <v>1.4770555528699998</v>
      </c>
      <c r="AU494" s="203">
        <f t="shared" si="773"/>
        <v>2.2310181867759997</v>
      </c>
      <c r="AV494" s="203">
        <f t="shared" si="774"/>
        <v>2.7267999999999999</v>
      </c>
      <c r="AW494" s="203">
        <f t="shared" si="775"/>
        <v>3.3327555494959995</v>
      </c>
      <c r="AX494" s="203">
        <f t="shared" si="776"/>
        <v>4.7679545560499994</v>
      </c>
      <c r="AY494" s="203">
        <f t="shared" si="777"/>
        <v>5.8274999999999997</v>
      </c>
      <c r="AZ494" s="203">
        <f t="shared" si="778"/>
        <v>7.1224999870499994</v>
      </c>
      <c r="BB494" s="1" t="str">
        <f t="shared" si="736"/>
        <v>NA</v>
      </c>
      <c r="BC494" s="1" t="str">
        <f t="shared" si="737"/>
        <v>NA</v>
      </c>
      <c r="BD494" s="1" t="str">
        <f t="shared" si="738"/>
        <v>NP</v>
      </c>
      <c r="BE494" s="1" t="str">
        <f t="shared" si="739"/>
        <v>NO</v>
      </c>
      <c r="BF494" s="1" t="str">
        <f t="shared" si="740"/>
        <v>NO</v>
      </c>
      <c r="BG494" s="1" t="str">
        <f t="shared" si="741"/>
        <v>NO</v>
      </c>
      <c r="BH494" s="1" t="str">
        <f t="shared" si="721"/>
        <v>YES</v>
      </c>
      <c r="BJ494" s="1">
        <v>18</v>
      </c>
      <c r="BK494" s="1" t="str">
        <f t="shared" si="742"/>
        <v>NA</v>
      </c>
      <c r="BL494" s="1" t="str">
        <f t="shared" si="743"/>
        <v>NA</v>
      </c>
      <c r="BM494" s="1" t="str">
        <f t="shared" si="744"/>
        <v>NP</v>
      </c>
      <c r="BN494" s="1" t="str">
        <f t="shared" si="745"/>
        <v>NO</v>
      </c>
      <c r="BO494" s="1" t="str">
        <f t="shared" si="746"/>
        <v>NO</v>
      </c>
      <c r="BP494" s="1" t="str">
        <f t="shared" si="747"/>
        <v>NO</v>
      </c>
      <c r="BQ494" s="1" t="str">
        <f t="shared" si="748"/>
        <v>YES</v>
      </c>
      <c r="BS494" s="1" t="str">
        <f t="shared" si="749"/>
        <v>TN</v>
      </c>
      <c r="BT494" s="1" t="str">
        <f t="shared" si="750"/>
        <v>TN</v>
      </c>
      <c r="BU494" s="1" t="str">
        <f t="shared" si="751"/>
        <v>TP</v>
      </c>
      <c r="BV494" s="1" t="str">
        <f t="shared" si="752"/>
        <v>NO</v>
      </c>
      <c r="BW494" s="1" t="str">
        <f t="shared" si="753"/>
        <v>NO</v>
      </c>
      <c r="BX494" s="1" t="str">
        <f t="shared" si="754"/>
        <v>YES</v>
      </c>
      <c r="BY494" s="244" t="str">
        <f t="shared" si="755"/>
        <v>YES</v>
      </c>
      <c r="BZ494" s="244" t="str">
        <f t="shared" si="756"/>
        <v>NO</v>
      </c>
      <c r="CA494" s="244" t="str">
        <f t="shared" si="757"/>
        <v>NO</v>
      </c>
      <c r="CB494" s="244" t="str">
        <f t="shared" si="758"/>
        <v>NO</v>
      </c>
      <c r="CC494" s="244" t="str">
        <f t="shared" si="759"/>
        <v>NO</v>
      </c>
      <c r="CD494" s="244" t="str">
        <f t="shared" si="731"/>
        <v>NO</v>
      </c>
      <c r="CE494" s="1" t="str">
        <f t="shared" si="732"/>
        <v>NO</v>
      </c>
      <c r="CF494" s="1" t="str">
        <f t="shared" si="733"/>
        <v>NO</v>
      </c>
      <c r="CG494" s="1" t="str">
        <f t="shared" si="734"/>
        <v>NO</v>
      </c>
      <c r="CH494" s="1" t="str">
        <f t="shared" si="735"/>
        <v>NO</v>
      </c>
      <c r="CI494" s="244" t="str">
        <f t="shared" si="760"/>
        <v>NO</v>
      </c>
      <c r="CJ494" s="244" t="str">
        <f t="shared" si="761"/>
        <v>NO</v>
      </c>
      <c r="CK494" s="244" t="str">
        <f t="shared" si="762"/>
        <v>NO</v>
      </c>
      <c r="CL494" s="244" t="str">
        <f t="shared" si="763"/>
        <v>NO</v>
      </c>
      <c r="CM494" s="244" t="str">
        <f t="shared" si="764"/>
        <v>NO</v>
      </c>
      <c r="CN494" s="244" t="str">
        <f t="shared" si="765"/>
        <v>NO</v>
      </c>
      <c r="CO494" s="244" t="str">
        <f t="shared" si="766"/>
        <v>NO</v>
      </c>
      <c r="CP494" s="244" t="str">
        <f t="shared" si="767"/>
        <v>NO</v>
      </c>
      <c r="CQ494" s="244" t="str">
        <f t="shared" si="768"/>
        <v>NO</v>
      </c>
      <c r="CR494" s="244" t="str">
        <f t="shared" si="769"/>
        <v>NO</v>
      </c>
    </row>
    <row r="495" spans="1:96">
      <c r="A495" s="61">
        <v>30</v>
      </c>
      <c r="B495" s="62">
        <v>180</v>
      </c>
      <c r="C495" s="62">
        <v>3</v>
      </c>
      <c r="D495" s="62">
        <v>0.33</v>
      </c>
      <c r="E495" s="62">
        <v>6538014</v>
      </c>
      <c r="F495" s="62">
        <f>E495/1000/60</f>
        <v>108.9669</v>
      </c>
      <c r="G495" s="62">
        <v>56</v>
      </c>
      <c r="H495" s="62">
        <f>G495/B495*100</f>
        <v>31.111111111111111</v>
      </c>
      <c r="I495" s="60" t="s">
        <v>12</v>
      </c>
      <c r="J495" s="69">
        <v>0.83661099134892603</v>
      </c>
      <c r="K495" s="69">
        <v>0.15259099964644199</v>
      </c>
      <c r="L495" s="69">
        <v>1.07980090046306E-2</v>
      </c>
      <c r="M495" s="69">
        <v>0.57600149912313403</v>
      </c>
      <c r="N495" s="69">
        <v>0.35023977879032903</v>
      </c>
      <c r="O495" s="69">
        <v>7.3758722086536305E-2</v>
      </c>
      <c r="P495" s="69">
        <v>0.1147277946235</v>
      </c>
      <c r="Q495" s="69">
        <v>0.55986579097792599</v>
      </c>
      <c r="R495" s="69">
        <v>0.32540641439857299</v>
      </c>
      <c r="S495" s="69">
        <v>0.63909655020734502</v>
      </c>
      <c r="T495" s="69">
        <v>0.348556518423844</v>
      </c>
      <c r="U495" s="69">
        <v>1.2346931368810101E-2</v>
      </c>
      <c r="V495" s="69">
        <v>0.121225861261784</v>
      </c>
      <c r="W495" s="69">
        <v>0.22591904329234</v>
      </c>
      <c r="X495" s="69">
        <v>0.65285509544587494</v>
      </c>
      <c r="Y495" s="69">
        <v>0.63796238602178101</v>
      </c>
      <c r="Z495" s="69">
        <v>0.36097442406334901</v>
      </c>
      <c r="AA495" s="69">
        <v>1.06318991486875E-3</v>
      </c>
      <c r="AB495" s="69">
        <v>0.86473870405542297</v>
      </c>
      <c r="AC495" s="69">
        <v>0.104887102390464</v>
      </c>
      <c r="AD495" s="69">
        <v>3.0374193554112E-2</v>
      </c>
      <c r="AE495" s="69">
        <v>0.70839102839149604</v>
      </c>
      <c r="AF495" s="69">
        <v>0.194876414073474</v>
      </c>
      <c r="AG495" s="309">
        <v>9.6732557535029795E-2</v>
      </c>
      <c r="AH495" s="208">
        <v>2.4940000000000002</v>
      </c>
      <c r="AI495" s="208">
        <v>4.1289999999999996</v>
      </c>
      <c r="AJ495" s="209">
        <v>6.306</v>
      </c>
      <c r="AK495" s="210">
        <v>2.2160000000000002</v>
      </c>
      <c r="AL495" s="210">
        <v>4.3310000000000004</v>
      </c>
      <c r="AM495" s="210">
        <v>6.681</v>
      </c>
      <c r="AN495" s="203">
        <v>2.5196000000000001</v>
      </c>
      <c r="AO495" s="203">
        <v>3.9781</v>
      </c>
      <c r="AP495" s="203">
        <v>7.1336000000000004</v>
      </c>
      <c r="AQ495" s="203"/>
      <c r="AR495" s="203">
        <f>$AN$33*0.81818182</f>
        <v>2.0614909136719999</v>
      </c>
      <c r="AS495" s="203">
        <f>$AN$33</f>
        <v>2.5196000000000001</v>
      </c>
      <c r="AT495" s="203">
        <f>$AN$33*1.22222222</f>
        <v>3.0795111055119997</v>
      </c>
      <c r="AU495" s="203">
        <f>$AO$33*0.81818182</f>
        <v>3.2548090981419997</v>
      </c>
      <c r="AV495" s="203">
        <f>$AO$33</f>
        <v>3.9781</v>
      </c>
      <c r="AW495" s="203">
        <f>$AO$33*1.22222222</f>
        <v>4.8621222133819995</v>
      </c>
      <c r="AX495" s="203">
        <f>$AP$33*0.81818182</f>
        <v>5.8365818311520004</v>
      </c>
      <c r="AY495" s="203">
        <f>$AP$33</f>
        <v>7.1336000000000004</v>
      </c>
      <c r="AZ495" s="203">
        <f>$AP$33*1.22222222</f>
        <v>8.7188444285919999</v>
      </c>
      <c r="BB495" s="1" t="str">
        <f t="shared" si="736"/>
        <v>NP</v>
      </c>
      <c r="BC495" s="1" t="str">
        <f t="shared" si="737"/>
        <v>NA</v>
      </c>
      <c r="BD495" s="1" t="str">
        <f t="shared" si="738"/>
        <v>NP</v>
      </c>
      <c r="BE495" s="1" t="str">
        <f t="shared" si="739"/>
        <v>NO</v>
      </c>
      <c r="BF495" s="1" t="str">
        <f t="shared" si="740"/>
        <v>NO</v>
      </c>
      <c r="BG495" s="1" t="str">
        <f t="shared" si="741"/>
        <v>NO</v>
      </c>
      <c r="BH495" s="1" t="str">
        <f t="shared" si="721"/>
        <v>YES</v>
      </c>
      <c r="BJ495" s="12">
        <v>32</v>
      </c>
      <c r="BK495" s="1" t="str">
        <f t="shared" si="742"/>
        <v>NP</v>
      </c>
      <c r="BL495" s="1" t="str">
        <f t="shared" si="743"/>
        <v>NA</v>
      </c>
      <c r="BM495" s="1" t="str">
        <f t="shared" si="744"/>
        <v>NP</v>
      </c>
      <c r="BN495" s="1" t="str">
        <f t="shared" si="745"/>
        <v>NO</v>
      </c>
      <c r="BO495" s="1" t="str">
        <f t="shared" si="746"/>
        <v>NO</v>
      </c>
      <c r="BP495" s="1" t="str">
        <f t="shared" si="747"/>
        <v>NO</v>
      </c>
      <c r="BQ495" s="1" t="str">
        <f t="shared" si="748"/>
        <v>YES</v>
      </c>
      <c r="BS495" s="1" t="str">
        <f t="shared" si="749"/>
        <v>TP</v>
      </c>
      <c r="BT495" s="1" t="str">
        <f t="shared" si="750"/>
        <v>TN</v>
      </c>
      <c r="BU495" s="1" t="str">
        <f t="shared" si="751"/>
        <v>TP</v>
      </c>
      <c r="BV495" s="1" t="str">
        <f t="shared" si="752"/>
        <v>NO</v>
      </c>
      <c r="BW495" s="1" t="str">
        <f t="shared" si="753"/>
        <v>YES</v>
      </c>
      <c r="BX495" s="1" t="str">
        <f t="shared" si="754"/>
        <v>YES</v>
      </c>
      <c r="BY495" s="244" t="str">
        <f t="shared" si="755"/>
        <v>YES</v>
      </c>
      <c r="BZ495" s="244" t="str">
        <f t="shared" si="756"/>
        <v>NO</v>
      </c>
      <c r="CA495" s="244" t="str">
        <f t="shared" si="757"/>
        <v>NO</v>
      </c>
      <c r="CB495" s="244" t="str">
        <f t="shared" si="758"/>
        <v>NO</v>
      </c>
      <c r="CC495" s="244" t="str">
        <f t="shared" si="759"/>
        <v>NO</v>
      </c>
      <c r="CD495" s="244" t="str">
        <f t="shared" si="731"/>
        <v>NO</v>
      </c>
      <c r="CE495" s="1" t="str">
        <f t="shared" si="732"/>
        <v>NO</v>
      </c>
      <c r="CF495" s="1" t="str">
        <f t="shared" si="733"/>
        <v>NO</v>
      </c>
      <c r="CG495" s="1" t="str">
        <f t="shared" si="734"/>
        <v>NO</v>
      </c>
      <c r="CH495" s="1" t="str">
        <f t="shared" si="735"/>
        <v>NO</v>
      </c>
      <c r="CI495" s="244" t="str">
        <f t="shared" si="760"/>
        <v>NO</v>
      </c>
      <c r="CJ495" s="244" t="str">
        <f t="shared" si="761"/>
        <v>NO</v>
      </c>
      <c r="CK495" s="244" t="str">
        <f t="shared" si="762"/>
        <v>NO</v>
      </c>
      <c r="CL495" s="244" t="str">
        <f t="shared" si="763"/>
        <v>NO</v>
      </c>
      <c r="CM495" s="244" t="str">
        <f t="shared" si="764"/>
        <v>NO</v>
      </c>
      <c r="CN495" s="244" t="str">
        <f t="shared" si="765"/>
        <v>NO</v>
      </c>
      <c r="CO495" s="244" t="str">
        <f t="shared" si="766"/>
        <v>NO</v>
      </c>
      <c r="CP495" s="244" t="str">
        <f t="shared" si="767"/>
        <v>NO</v>
      </c>
      <c r="CQ495" s="244" t="str">
        <f t="shared" si="768"/>
        <v>NO</v>
      </c>
      <c r="CR495" s="244" t="str">
        <f t="shared" si="769"/>
        <v>NO</v>
      </c>
    </row>
    <row r="496" spans="1:96">
      <c r="A496" s="64"/>
      <c r="B496" s="15"/>
      <c r="C496" s="15"/>
      <c r="D496" s="15"/>
      <c r="E496" s="15"/>
      <c r="F496" s="15"/>
      <c r="G496" s="15"/>
      <c r="H496" s="15"/>
      <c r="I496" s="52" t="s">
        <v>13</v>
      </c>
      <c r="J496" s="6">
        <v>0.34787761029728798</v>
      </c>
      <c r="K496" s="6">
        <v>0.62837375546934204</v>
      </c>
      <c r="L496" s="6">
        <v>2.3748634233369099E-2</v>
      </c>
      <c r="M496" s="6">
        <v>0.231807002782179</v>
      </c>
      <c r="N496" s="6">
        <v>0.67618203716605696</v>
      </c>
      <c r="O496" s="6">
        <v>9.2010960051762902E-2</v>
      </c>
      <c r="P496" s="6">
        <v>3.3249171942372001E-2</v>
      </c>
      <c r="Q496" s="6">
        <v>0.17137146994053201</v>
      </c>
      <c r="R496" s="6">
        <v>0.79537935811709504</v>
      </c>
      <c r="S496" s="6">
        <v>0.66904270766386997</v>
      </c>
      <c r="T496" s="6">
        <v>0.24710189276069999</v>
      </c>
      <c r="U496" s="6">
        <v>8.3855399575428993E-2</v>
      </c>
      <c r="V496" s="6">
        <v>0.95382421788476801</v>
      </c>
      <c r="W496" s="6">
        <v>1.51860873541562E-2</v>
      </c>
      <c r="X496" s="6">
        <v>3.0989694761075E-2</v>
      </c>
      <c r="Y496" s="6">
        <v>0.85627613891695997</v>
      </c>
      <c r="Z496" s="6">
        <v>5.5037232084539298E-2</v>
      </c>
      <c r="AA496" s="6">
        <v>8.8686628998499994E-2</v>
      </c>
      <c r="AB496" s="6">
        <v>4.66682067342679E-2</v>
      </c>
      <c r="AC496" s="6">
        <v>6.44929118926507E-3</v>
      </c>
      <c r="AD496" s="6">
        <v>0.94688250207646696</v>
      </c>
      <c r="AE496" s="6">
        <v>0.25073447746050898</v>
      </c>
      <c r="AF496" s="6">
        <v>0.32986259372264598</v>
      </c>
      <c r="AG496" s="310">
        <v>0.41940292881684299</v>
      </c>
      <c r="AH496" s="211">
        <v>3.0739999999999998</v>
      </c>
      <c r="AI496" s="211">
        <v>3.0379999999999998</v>
      </c>
      <c r="AJ496" s="212">
        <v>8.7680000000000007</v>
      </c>
      <c r="AK496" s="210">
        <v>3.2330000000000001</v>
      </c>
      <c r="AL496" s="210">
        <v>3.2469999999999999</v>
      </c>
      <c r="AM496" s="210">
        <v>8.82</v>
      </c>
      <c r="AN496" s="203"/>
      <c r="AO496" s="203"/>
      <c r="AP496" s="203"/>
      <c r="AQ496" s="203"/>
      <c r="AR496" s="203">
        <f t="shared" ref="AR496:AR524" si="779">$AN$33*0.81818182</f>
        <v>2.0614909136719999</v>
      </c>
      <c r="AS496" s="203">
        <f t="shared" ref="AS496:AS524" si="780">$AN$33</f>
        <v>2.5196000000000001</v>
      </c>
      <c r="AT496" s="203">
        <f t="shared" ref="AT496:AT524" si="781">$AN$33*1.22222222</f>
        <v>3.0795111055119997</v>
      </c>
      <c r="AU496" s="203">
        <f t="shared" ref="AU496:AU524" si="782">$AO$33*0.81818182</f>
        <v>3.2548090981419997</v>
      </c>
      <c r="AV496" s="203">
        <f t="shared" ref="AV496:AV524" si="783">$AO$33</f>
        <v>3.9781</v>
      </c>
      <c r="AW496" s="203">
        <f t="shared" ref="AW496:AW524" si="784">$AO$33*1.22222222</f>
        <v>4.8621222133819995</v>
      </c>
      <c r="AX496" s="203">
        <f t="shared" ref="AX496:AX524" si="785">$AP$33*0.81818182</f>
        <v>5.8365818311520004</v>
      </c>
      <c r="AY496" s="203">
        <f t="shared" ref="AY496:AY524" si="786">$AP$33</f>
        <v>7.1336000000000004</v>
      </c>
      <c r="AZ496" s="203">
        <f t="shared" ref="AZ496:AZ524" si="787">$AP$33*1.22222222</f>
        <v>8.7188444285919999</v>
      </c>
      <c r="BB496" s="1" t="str">
        <f t="shared" si="736"/>
        <v>NA</v>
      </c>
      <c r="BC496" s="1" t="str">
        <f t="shared" si="737"/>
        <v>A</v>
      </c>
      <c r="BD496" s="1" t="str">
        <f t="shared" si="738"/>
        <v>P</v>
      </c>
      <c r="BE496" s="1" t="str">
        <f t="shared" si="739"/>
        <v>NO</v>
      </c>
      <c r="BF496" s="1" t="str">
        <f t="shared" si="740"/>
        <v>NO</v>
      </c>
      <c r="BG496" s="1" t="str">
        <f t="shared" si="741"/>
        <v>YES</v>
      </c>
      <c r="BH496" s="1" t="str">
        <f t="shared" si="721"/>
        <v>NO</v>
      </c>
      <c r="BJ496" s="12">
        <v>41</v>
      </c>
      <c r="BK496" s="1" t="str">
        <f t="shared" si="742"/>
        <v>P</v>
      </c>
      <c r="BL496" s="1" t="str">
        <f t="shared" si="743"/>
        <v>A</v>
      </c>
      <c r="BM496" s="1" t="str">
        <f t="shared" si="744"/>
        <v>P</v>
      </c>
      <c r="BN496" s="1" t="str">
        <f t="shared" si="745"/>
        <v>NO</v>
      </c>
      <c r="BO496" s="1" t="str">
        <f t="shared" si="746"/>
        <v>NO</v>
      </c>
      <c r="BP496" s="1" t="str">
        <f t="shared" si="747"/>
        <v>YES</v>
      </c>
      <c r="BQ496" s="1" t="str">
        <f t="shared" si="748"/>
        <v>NO</v>
      </c>
      <c r="BS496" s="1" t="str">
        <f t="shared" si="749"/>
        <v>TN</v>
      </c>
      <c r="BT496" s="1" t="str">
        <f t="shared" si="750"/>
        <v>TP</v>
      </c>
      <c r="BU496" s="1" t="str">
        <f t="shared" si="751"/>
        <v>TN</v>
      </c>
      <c r="BV496" s="1" t="str">
        <f t="shared" si="752"/>
        <v>NO</v>
      </c>
      <c r="BW496" s="1" t="str">
        <f t="shared" si="753"/>
        <v>NO</v>
      </c>
      <c r="BX496" s="1" t="str">
        <f t="shared" si="754"/>
        <v>YES</v>
      </c>
      <c r="BY496" s="244" t="str">
        <f t="shared" si="755"/>
        <v>YES</v>
      </c>
      <c r="BZ496" s="244" t="str">
        <f t="shared" si="756"/>
        <v>NO</v>
      </c>
      <c r="CA496" s="244" t="str">
        <f t="shared" si="757"/>
        <v>NO</v>
      </c>
      <c r="CB496" s="244" t="str">
        <f t="shared" si="758"/>
        <v>NO</v>
      </c>
      <c r="CC496" s="244" t="str">
        <f t="shared" si="759"/>
        <v>NO</v>
      </c>
      <c r="CD496" s="244" t="str">
        <f t="shared" si="731"/>
        <v>NO</v>
      </c>
      <c r="CE496" s="1" t="str">
        <f t="shared" si="732"/>
        <v>NO</v>
      </c>
      <c r="CF496" s="1" t="str">
        <f t="shared" si="733"/>
        <v>NO</v>
      </c>
      <c r="CG496" s="1" t="str">
        <f t="shared" si="734"/>
        <v>NO</v>
      </c>
      <c r="CH496" s="1" t="str">
        <f t="shared" si="735"/>
        <v>NO</v>
      </c>
      <c r="CI496" s="244" t="str">
        <f t="shared" si="760"/>
        <v>NO</v>
      </c>
      <c r="CJ496" s="244" t="str">
        <f t="shared" si="761"/>
        <v>NO</v>
      </c>
      <c r="CK496" s="244" t="str">
        <f t="shared" si="762"/>
        <v>NO</v>
      </c>
      <c r="CL496" s="244" t="str">
        <f t="shared" si="763"/>
        <v>NO</v>
      </c>
      <c r="CM496" s="244" t="str">
        <f t="shared" si="764"/>
        <v>NO</v>
      </c>
      <c r="CN496" s="244" t="str">
        <f t="shared" si="765"/>
        <v>NO</v>
      </c>
      <c r="CO496" s="244" t="str">
        <f t="shared" si="766"/>
        <v>NO</v>
      </c>
      <c r="CP496" s="244" t="str">
        <f t="shared" si="767"/>
        <v>NO</v>
      </c>
      <c r="CQ496" s="244" t="str">
        <f t="shared" si="768"/>
        <v>NO</v>
      </c>
      <c r="CR496" s="244" t="str">
        <f t="shared" si="769"/>
        <v>NO</v>
      </c>
    </row>
    <row r="497" spans="1:96">
      <c r="A497" s="64"/>
      <c r="B497" s="15"/>
      <c r="C497" s="15"/>
      <c r="D497" s="15"/>
      <c r="E497" s="15"/>
      <c r="F497" s="15"/>
      <c r="G497" s="15"/>
      <c r="H497" s="15"/>
      <c r="I497" s="52" t="s">
        <v>14</v>
      </c>
      <c r="J497" s="6">
        <v>0.83661099134892603</v>
      </c>
      <c r="K497" s="6">
        <v>0.15259099964644199</v>
      </c>
      <c r="L497" s="6">
        <v>1.07980090046306E-2</v>
      </c>
      <c r="M497" s="6">
        <v>0.57600149912313403</v>
      </c>
      <c r="N497" s="6">
        <v>0.35023977879032903</v>
      </c>
      <c r="O497" s="6">
        <v>7.3758722086536305E-2</v>
      </c>
      <c r="P497" s="6">
        <v>0.1147277946235</v>
      </c>
      <c r="Q497" s="6">
        <v>0.55986579097792599</v>
      </c>
      <c r="R497" s="6">
        <v>0.32540641439857299</v>
      </c>
      <c r="S497" s="6">
        <v>0.63909655020734502</v>
      </c>
      <c r="T497" s="6">
        <v>0.348556518423844</v>
      </c>
      <c r="U497" s="6">
        <v>1.2346931368810101E-2</v>
      </c>
      <c r="V497" s="6">
        <v>0.121225861261784</v>
      </c>
      <c r="W497" s="6">
        <v>0.22591904329234</v>
      </c>
      <c r="X497" s="6">
        <v>0.65285509544587494</v>
      </c>
      <c r="Y497" s="6">
        <v>7.4881002250118803E-2</v>
      </c>
      <c r="Z497" s="6">
        <v>0.31454139170525303</v>
      </c>
      <c r="AA497" s="6">
        <v>0.61057760604462696</v>
      </c>
      <c r="AB497" s="6">
        <v>0.185314201504891</v>
      </c>
      <c r="AC497" s="6">
        <v>0.76293355816787201</v>
      </c>
      <c r="AD497" s="6">
        <v>5.1752240327235501E-2</v>
      </c>
      <c r="AE497" s="6">
        <v>0.70839102839149604</v>
      </c>
      <c r="AF497" s="6">
        <v>0.194876414073474</v>
      </c>
      <c r="AG497" s="310">
        <v>9.6732557535029795E-2</v>
      </c>
      <c r="AH497" s="211">
        <v>2.145</v>
      </c>
      <c r="AI497" s="211">
        <v>4.6760000000000002</v>
      </c>
      <c r="AJ497" s="212">
        <v>6.5979999999999999</v>
      </c>
      <c r="AK497" s="210">
        <v>2.177</v>
      </c>
      <c r="AL497" s="210">
        <v>4.7469999999999999</v>
      </c>
      <c r="AM497" s="210">
        <v>6.4960000000000004</v>
      </c>
      <c r="AN497" s="203"/>
      <c r="AO497" s="203"/>
      <c r="AP497" s="203"/>
      <c r="AQ497" s="203"/>
      <c r="AR497" s="203">
        <f t="shared" si="779"/>
        <v>2.0614909136719999</v>
      </c>
      <c r="AS497" s="203">
        <f t="shared" si="780"/>
        <v>2.5196000000000001</v>
      </c>
      <c r="AT497" s="203">
        <f t="shared" si="781"/>
        <v>3.0795111055119997</v>
      </c>
      <c r="AU497" s="203">
        <f t="shared" si="782"/>
        <v>3.2548090981419997</v>
      </c>
      <c r="AV497" s="203">
        <f t="shared" si="783"/>
        <v>3.9781</v>
      </c>
      <c r="AW497" s="203">
        <f t="shared" si="784"/>
        <v>4.8621222133819995</v>
      </c>
      <c r="AX497" s="203">
        <f t="shared" si="785"/>
        <v>5.8365818311520004</v>
      </c>
      <c r="AY497" s="203">
        <f t="shared" si="786"/>
        <v>7.1336000000000004</v>
      </c>
      <c r="AZ497" s="203">
        <f t="shared" si="787"/>
        <v>8.7188444285919999</v>
      </c>
      <c r="BB497" s="1" t="str">
        <f t="shared" si="736"/>
        <v>NP</v>
      </c>
      <c r="BC497" s="1" t="str">
        <f t="shared" si="737"/>
        <v>NA</v>
      </c>
      <c r="BD497" s="1" t="str">
        <f t="shared" si="738"/>
        <v>NP</v>
      </c>
      <c r="BE497" s="1" t="str">
        <f t="shared" si="739"/>
        <v>NO</v>
      </c>
      <c r="BF497" s="1" t="str">
        <f t="shared" si="740"/>
        <v>NO</v>
      </c>
      <c r="BG497" s="1" t="str">
        <f t="shared" si="741"/>
        <v>NO</v>
      </c>
      <c r="BH497" s="1" t="str">
        <f t="shared" si="721"/>
        <v>YES</v>
      </c>
      <c r="BJ497" s="12">
        <v>36</v>
      </c>
      <c r="BK497" s="1" t="str">
        <f t="shared" si="742"/>
        <v>NP</v>
      </c>
      <c r="BL497" s="1" t="str">
        <f t="shared" si="743"/>
        <v>NA</v>
      </c>
      <c r="BM497" s="1" t="str">
        <f t="shared" si="744"/>
        <v>NP</v>
      </c>
      <c r="BN497" s="1" t="str">
        <f t="shared" si="745"/>
        <v>NO</v>
      </c>
      <c r="BO497" s="1" t="str">
        <f t="shared" si="746"/>
        <v>NO</v>
      </c>
      <c r="BP497" s="1" t="str">
        <f t="shared" si="747"/>
        <v>NO</v>
      </c>
      <c r="BQ497" s="1" t="str">
        <f t="shared" si="748"/>
        <v>YES</v>
      </c>
      <c r="BS497" s="1" t="str">
        <f t="shared" si="749"/>
        <v>TP</v>
      </c>
      <c r="BT497" s="1" t="str">
        <f t="shared" si="750"/>
        <v>TN</v>
      </c>
      <c r="BU497" s="1" t="str">
        <f t="shared" si="751"/>
        <v>TP</v>
      </c>
      <c r="BV497" s="1" t="str">
        <f t="shared" si="752"/>
        <v>NO</v>
      </c>
      <c r="BW497" s="1" t="str">
        <f t="shared" si="753"/>
        <v>YES</v>
      </c>
      <c r="BX497" s="1" t="str">
        <f t="shared" si="754"/>
        <v>YES</v>
      </c>
      <c r="BY497" s="244" t="str">
        <f t="shared" si="755"/>
        <v>YES</v>
      </c>
      <c r="BZ497" s="244" t="str">
        <f t="shared" si="756"/>
        <v>NO</v>
      </c>
      <c r="CA497" s="244" t="str">
        <f t="shared" si="757"/>
        <v>NO</v>
      </c>
      <c r="CB497" s="244" t="str">
        <f t="shared" si="758"/>
        <v>NO</v>
      </c>
      <c r="CC497" s="244" t="str">
        <f t="shared" si="759"/>
        <v>NO</v>
      </c>
      <c r="CD497" s="244" t="str">
        <f t="shared" si="731"/>
        <v>NO</v>
      </c>
      <c r="CE497" s="1" t="str">
        <f t="shared" si="732"/>
        <v>NO</v>
      </c>
      <c r="CF497" s="1" t="str">
        <f t="shared" si="733"/>
        <v>NO</v>
      </c>
      <c r="CG497" s="1" t="str">
        <f t="shared" si="734"/>
        <v>NO</v>
      </c>
      <c r="CH497" s="1" t="str">
        <f t="shared" si="735"/>
        <v>NO</v>
      </c>
      <c r="CI497" s="244" t="str">
        <f t="shared" si="760"/>
        <v>NO</v>
      </c>
      <c r="CJ497" s="244" t="str">
        <f t="shared" si="761"/>
        <v>NO</v>
      </c>
      <c r="CK497" s="244" t="str">
        <f t="shared" si="762"/>
        <v>NO</v>
      </c>
      <c r="CL497" s="244" t="str">
        <f t="shared" si="763"/>
        <v>NO</v>
      </c>
      <c r="CM497" s="244" t="str">
        <f t="shared" si="764"/>
        <v>NO</v>
      </c>
      <c r="CN497" s="244" t="str">
        <f t="shared" si="765"/>
        <v>NO</v>
      </c>
      <c r="CO497" s="244" t="str">
        <f t="shared" si="766"/>
        <v>NO</v>
      </c>
      <c r="CP497" s="244" t="str">
        <f t="shared" si="767"/>
        <v>NO</v>
      </c>
      <c r="CQ497" s="244" t="str">
        <f t="shared" si="768"/>
        <v>NO</v>
      </c>
      <c r="CR497" s="244" t="str">
        <f t="shared" si="769"/>
        <v>NO</v>
      </c>
    </row>
    <row r="498" spans="1:96">
      <c r="A498" s="64"/>
      <c r="B498" s="15"/>
      <c r="C498" s="15"/>
      <c r="D498" s="15"/>
      <c r="E498" s="15"/>
      <c r="F498" s="15"/>
      <c r="G498" s="15"/>
      <c r="H498" s="15"/>
      <c r="I498" s="52" t="s">
        <v>15</v>
      </c>
      <c r="J498" s="6">
        <v>0.80850660352517001</v>
      </c>
      <c r="K498" s="6">
        <v>9.44262759836621E-2</v>
      </c>
      <c r="L498" s="6">
        <v>9.7067120491167294E-2</v>
      </c>
      <c r="M498" s="6">
        <v>0.52356350056297196</v>
      </c>
      <c r="N498" s="6">
        <v>0.25605178057287198</v>
      </c>
      <c r="O498" s="6">
        <v>0.220384718864155</v>
      </c>
      <c r="P498" s="6">
        <v>4.0134301185307197E-2</v>
      </c>
      <c r="Q498" s="6">
        <v>0.126494732424663</v>
      </c>
      <c r="R498" s="6">
        <v>0.83337096639002906</v>
      </c>
      <c r="S498" s="6">
        <v>0.25261003258106901</v>
      </c>
      <c r="T498" s="6">
        <v>0.27112136211195198</v>
      </c>
      <c r="U498" s="6">
        <v>0.47626860530697801</v>
      </c>
      <c r="V498" s="6">
        <v>0.348270080711652</v>
      </c>
      <c r="W498" s="6">
        <v>0.41471672444095298</v>
      </c>
      <c r="X498" s="6">
        <v>0.237013194847394</v>
      </c>
      <c r="Y498" s="6">
        <v>0.56121675457247999</v>
      </c>
      <c r="Z498" s="6">
        <v>0.30348088543703</v>
      </c>
      <c r="AA498" s="6">
        <v>0.13530235999048901</v>
      </c>
      <c r="AB498" s="6">
        <v>0.64409907937223398</v>
      </c>
      <c r="AC498" s="6">
        <v>0.32953764579776401</v>
      </c>
      <c r="AD498" s="6">
        <v>2.6363274830000699E-2</v>
      </c>
      <c r="AE498" s="6">
        <v>0.17341882491868499</v>
      </c>
      <c r="AF498" s="6">
        <v>0.72096434724890901</v>
      </c>
      <c r="AG498" s="310">
        <v>0.105616827832405</v>
      </c>
      <c r="AH498" s="211">
        <v>3.1080000000000001</v>
      </c>
      <c r="AI498" s="211">
        <v>3.87</v>
      </c>
      <c r="AJ498" s="212">
        <v>6.3949999999999996</v>
      </c>
      <c r="AK498" s="210">
        <v>3.17</v>
      </c>
      <c r="AL498" s="210">
        <v>3.8420000000000001</v>
      </c>
      <c r="AM498" s="210">
        <v>6.7</v>
      </c>
      <c r="AN498" s="203"/>
      <c r="AO498" s="203"/>
      <c r="AP498" s="203"/>
      <c r="AQ498" s="203"/>
      <c r="AR498" s="203">
        <f t="shared" si="779"/>
        <v>2.0614909136719999</v>
      </c>
      <c r="AS498" s="203">
        <f t="shared" si="780"/>
        <v>2.5196000000000001</v>
      </c>
      <c r="AT498" s="203">
        <f t="shared" si="781"/>
        <v>3.0795111055119997</v>
      </c>
      <c r="AU498" s="203">
        <f t="shared" si="782"/>
        <v>3.2548090981419997</v>
      </c>
      <c r="AV498" s="203">
        <f t="shared" si="783"/>
        <v>3.9781</v>
      </c>
      <c r="AW498" s="203">
        <f t="shared" si="784"/>
        <v>4.8621222133819995</v>
      </c>
      <c r="AX498" s="203">
        <f t="shared" si="785"/>
        <v>5.8365818311520004</v>
      </c>
      <c r="AY498" s="203">
        <f t="shared" si="786"/>
        <v>7.1336000000000004</v>
      </c>
      <c r="AZ498" s="203">
        <f t="shared" si="787"/>
        <v>8.7188444285919999</v>
      </c>
      <c r="BB498" s="1" t="str">
        <f t="shared" si="736"/>
        <v>P</v>
      </c>
      <c r="BC498" s="1" t="str">
        <f t="shared" si="737"/>
        <v>NP</v>
      </c>
      <c r="BD498" s="1" t="str">
        <f t="shared" si="738"/>
        <v>NP</v>
      </c>
      <c r="BE498" s="1" t="str">
        <f t="shared" si="739"/>
        <v>NO</v>
      </c>
      <c r="BF498" s="1" t="str">
        <f t="shared" si="740"/>
        <v>NO</v>
      </c>
      <c r="BG498" s="1" t="str">
        <f t="shared" si="741"/>
        <v>NO</v>
      </c>
      <c r="BH498" s="1" t="str">
        <f t="shared" si="721"/>
        <v>NO</v>
      </c>
      <c r="BJ498" s="12">
        <v>12</v>
      </c>
      <c r="BK498" s="1" t="str">
        <f t="shared" si="742"/>
        <v>P</v>
      </c>
      <c r="BL498" s="1" t="str">
        <f t="shared" si="743"/>
        <v>NP</v>
      </c>
      <c r="BM498" s="1" t="str">
        <f t="shared" si="744"/>
        <v>NP</v>
      </c>
      <c r="BN498" s="1" t="str">
        <f t="shared" si="745"/>
        <v>NO</v>
      </c>
      <c r="BO498" s="1" t="str">
        <f t="shared" si="746"/>
        <v>NO</v>
      </c>
      <c r="BP498" s="1" t="str">
        <f t="shared" si="747"/>
        <v>NO</v>
      </c>
      <c r="BQ498" s="1" t="str">
        <f t="shared" si="748"/>
        <v>NO</v>
      </c>
      <c r="BS498" s="1" t="str">
        <f t="shared" si="749"/>
        <v>TN</v>
      </c>
      <c r="BT498" s="1" t="str">
        <f t="shared" si="750"/>
        <v>TP</v>
      </c>
      <c r="BU498" s="1" t="str">
        <f t="shared" si="751"/>
        <v>TP</v>
      </c>
      <c r="BV498" s="1" t="str">
        <f t="shared" si="752"/>
        <v>NO</v>
      </c>
      <c r="BW498" s="1" t="str">
        <f t="shared" si="753"/>
        <v>YES</v>
      </c>
      <c r="BX498" s="1" t="str">
        <f t="shared" si="754"/>
        <v>YES</v>
      </c>
      <c r="BY498" s="244" t="str">
        <f t="shared" si="755"/>
        <v>YES</v>
      </c>
      <c r="BZ498" s="244" t="str">
        <f t="shared" si="756"/>
        <v>NO</v>
      </c>
      <c r="CA498" s="244" t="str">
        <f t="shared" si="757"/>
        <v>NO</v>
      </c>
      <c r="CB498" s="244" t="str">
        <f t="shared" si="758"/>
        <v>NO</v>
      </c>
      <c r="CC498" s="244" t="str">
        <f t="shared" si="759"/>
        <v>NO</v>
      </c>
      <c r="CD498" s="244" t="str">
        <f t="shared" si="731"/>
        <v>NO</v>
      </c>
      <c r="CE498" s="1" t="str">
        <f t="shared" si="732"/>
        <v>NO</v>
      </c>
      <c r="CF498" s="1" t="str">
        <f t="shared" si="733"/>
        <v>NO</v>
      </c>
      <c r="CG498" s="1" t="str">
        <f t="shared" si="734"/>
        <v>NO</v>
      </c>
      <c r="CH498" s="1" t="str">
        <f t="shared" si="735"/>
        <v>NO</v>
      </c>
      <c r="CI498" s="244" t="str">
        <f t="shared" si="760"/>
        <v>NO</v>
      </c>
      <c r="CJ498" s="244" t="str">
        <f t="shared" si="761"/>
        <v>NO</v>
      </c>
      <c r="CK498" s="244" t="str">
        <f t="shared" si="762"/>
        <v>NO</v>
      </c>
      <c r="CL498" s="244" t="str">
        <f t="shared" si="763"/>
        <v>NO</v>
      </c>
      <c r="CM498" s="244" t="str">
        <f t="shared" si="764"/>
        <v>NO</v>
      </c>
      <c r="CN498" s="244" t="str">
        <f t="shared" si="765"/>
        <v>NO</v>
      </c>
      <c r="CO498" s="244" t="str">
        <f t="shared" si="766"/>
        <v>NO</v>
      </c>
      <c r="CP498" s="244" t="str">
        <f t="shared" si="767"/>
        <v>NO</v>
      </c>
      <c r="CQ498" s="244" t="str">
        <f t="shared" si="768"/>
        <v>NO</v>
      </c>
      <c r="CR498" s="244" t="str">
        <f t="shared" si="769"/>
        <v>NO</v>
      </c>
    </row>
    <row r="499" spans="1:96">
      <c r="A499" s="64"/>
      <c r="B499" s="15"/>
      <c r="C499" s="15"/>
      <c r="D499" s="15"/>
      <c r="E499" s="15"/>
      <c r="F499" s="15"/>
      <c r="G499" s="15"/>
      <c r="H499" s="15"/>
      <c r="I499" s="52" t="s">
        <v>16</v>
      </c>
      <c r="J499" s="6">
        <v>0.91602264758832896</v>
      </c>
      <c r="K499" s="6">
        <v>5.5950181776609903E-2</v>
      </c>
      <c r="L499" s="6">
        <v>2.8027170635060401E-2</v>
      </c>
      <c r="M499" s="6">
        <v>0.74434815594389903</v>
      </c>
      <c r="N499" s="6">
        <v>0.11312220695095</v>
      </c>
      <c r="O499" s="6">
        <v>0.14252963710514899</v>
      </c>
      <c r="P499" s="6">
        <v>0.54983880154208897</v>
      </c>
      <c r="Q499" s="6">
        <v>0.40345814428438498</v>
      </c>
      <c r="R499" s="6">
        <v>4.6703054173524799E-2</v>
      </c>
      <c r="S499" s="6">
        <v>0.98306405512244499</v>
      </c>
      <c r="T499" s="6">
        <v>1.06907424675248E-2</v>
      </c>
      <c r="U499" s="6">
        <v>6.2452024100301201E-3</v>
      </c>
      <c r="V499" s="6">
        <v>0.32886206806573598</v>
      </c>
      <c r="W499" s="6">
        <v>0.34737102899708699</v>
      </c>
      <c r="X499" s="6">
        <v>0.32376690293717503</v>
      </c>
      <c r="Y499" s="6">
        <v>0.98661315234460401</v>
      </c>
      <c r="Z499" s="6">
        <v>4.0690408842343198E-3</v>
      </c>
      <c r="AA499" s="6">
        <v>9.3178067711611103E-3</v>
      </c>
      <c r="AB499" s="6">
        <v>4.66682067342679E-2</v>
      </c>
      <c r="AC499" s="6">
        <v>6.44929118926507E-3</v>
      </c>
      <c r="AD499" s="6">
        <v>0.94688250207646696</v>
      </c>
      <c r="AE499" s="6">
        <v>0.25073447746050898</v>
      </c>
      <c r="AF499" s="6">
        <v>0.32986259372264598</v>
      </c>
      <c r="AG499" s="310">
        <v>0.41940292881684299</v>
      </c>
      <c r="AH499" s="211">
        <v>1.2250000000000001</v>
      </c>
      <c r="AI499" s="211">
        <v>3.3650000000000002</v>
      </c>
      <c r="AJ499" s="212">
        <v>8.2870000000000008</v>
      </c>
      <c r="AK499" s="210">
        <v>1.2290000000000001</v>
      </c>
      <c r="AL499" s="210">
        <v>3.3439999999999999</v>
      </c>
      <c r="AM499" s="210">
        <v>8.1110000000000007</v>
      </c>
      <c r="AN499" s="203"/>
      <c r="AO499" s="203"/>
      <c r="AP499" s="203"/>
      <c r="AQ499" s="203"/>
      <c r="AR499" s="203">
        <f t="shared" si="779"/>
        <v>2.0614909136719999</v>
      </c>
      <c r="AS499" s="203">
        <f t="shared" si="780"/>
        <v>2.5196000000000001</v>
      </c>
      <c r="AT499" s="203">
        <f t="shared" si="781"/>
        <v>3.0795111055119997</v>
      </c>
      <c r="AU499" s="203">
        <f t="shared" si="782"/>
        <v>3.2548090981419997</v>
      </c>
      <c r="AV499" s="203">
        <f t="shared" si="783"/>
        <v>3.9781</v>
      </c>
      <c r="AW499" s="203">
        <f t="shared" si="784"/>
        <v>4.8621222133819995</v>
      </c>
      <c r="AX499" s="203">
        <f t="shared" si="785"/>
        <v>5.8365818311520004</v>
      </c>
      <c r="AY499" s="203">
        <f t="shared" si="786"/>
        <v>7.1336000000000004</v>
      </c>
      <c r="AZ499" s="203">
        <f t="shared" si="787"/>
        <v>8.7188444285919999</v>
      </c>
      <c r="BB499" s="1" t="str">
        <f t="shared" si="736"/>
        <v>A</v>
      </c>
      <c r="BC499" s="1" t="str">
        <f t="shared" si="737"/>
        <v>NP</v>
      </c>
      <c r="BD499" s="1" t="str">
        <f t="shared" si="738"/>
        <v>NA</v>
      </c>
      <c r="BE499" s="1" t="str">
        <f t="shared" si="739"/>
        <v>NO</v>
      </c>
      <c r="BF499" s="1" t="str">
        <f t="shared" si="740"/>
        <v>NO</v>
      </c>
      <c r="BG499" s="1" t="str">
        <f t="shared" si="741"/>
        <v>YES</v>
      </c>
      <c r="BH499" s="1" t="str">
        <f t="shared" si="721"/>
        <v>YES</v>
      </c>
      <c r="BJ499" s="12">
        <v>7</v>
      </c>
      <c r="BK499" s="1" t="str">
        <f t="shared" si="742"/>
        <v>A</v>
      </c>
      <c r="BL499" s="1" t="str">
        <f t="shared" si="743"/>
        <v>NP</v>
      </c>
      <c r="BM499" s="1" t="str">
        <f t="shared" si="744"/>
        <v>NA</v>
      </c>
      <c r="BN499" s="1" t="str">
        <f t="shared" si="745"/>
        <v>NO</v>
      </c>
      <c r="BO499" s="1" t="str">
        <f t="shared" si="746"/>
        <v>NO</v>
      </c>
      <c r="BP499" s="1" t="str">
        <f t="shared" si="747"/>
        <v>YES</v>
      </c>
      <c r="BQ499" s="1" t="str">
        <f t="shared" si="748"/>
        <v>YES</v>
      </c>
      <c r="BS499" s="1" t="str">
        <f t="shared" si="749"/>
        <v>TP</v>
      </c>
      <c r="BT499" s="1" t="str">
        <f t="shared" si="750"/>
        <v>TP</v>
      </c>
      <c r="BU499" s="1" t="str">
        <f t="shared" si="751"/>
        <v>TN</v>
      </c>
      <c r="BV499" s="1" t="str">
        <f t="shared" si="752"/>
        <v>NO</v>
      </c>
      <c r="BW499" s="1" t="str">
        <f t="shared" si="753"/>
        <v>YES</v>
      </c>
      <c r="BX499" s="1" t="str">
        <f t="shared" si="754"/>
        <v>YES</v>
      </c>
      <c r="BY499" s="244" t="str">
        <f t="shared" si="755"/>
        <v>YES</v>
      </c>
      <c r="BZ499" s="244" t="str">
        <f t="shared" si="756"/>
        <v>NO</v>
      </c>
      <c r="CA499" s="244" t="str">
        <f t="shared" si="757"/>
        <v>NO</v>
      </c>
      <c r="CB499" s="244" t="str">
        <f t="shared" si="758"/>
        <v>NO</v>
      </c>
      <c r="CC499" s="244" t="str">
        <f t="shared" si="759"/>
        <v>NO</v>
      </c>
      <c r="CD499" s="244" t="str">
        <f t="shared" si="731"/>
        <v>NO</v>
      </c>
      <c r="CE499" s="1" t="str">
        <f t="shared" si="732"/>
        <v>NO</v>
      </c>
      <c r="CF499" s="1" t="str">
        <f t="shared" si="733"/>
        <v>NO</v>
      </c>
      <c r="CG499" s="1" t="str">
        <f t="shared" si="734"/>
        <v>NO</v>
      </c>
      <c r="CH499" s="1" t="str">
        <f t="shared" si="735"/>
        <v>NO</v>
      </c>
      <c r="CI499" s="244" t="str">
        <f t="shared" si="760"/>
        <v>NO</v>
      </c>
      <c r="CJ499" s="244" t="str">
        <f t="shared" si="761"/>
        <v>NO</v>
      </c>
      <c r="CK499" s="244" t="str">
        <f t="shared" si="762"/>
        <v>NO</v>
      </c>
      <c r="CL499" s="244" t="str">
        <f t="shared" si="763"/>
        <v>NO</v>
      </c>
      <c r="CM499" s="244" t="str">
        <f t="shared" si="764"/>
        <v>NO</v>
      </c>
      <c r="CN499" s="244" t="str">
        <f t="shared" si="765"/>
        <v>NO</v>
      </c>
      <c r="CO499" s="244" t="str">
        <f t="shared" si="766"/>
        <v>NO</v>
      </c>
      <c r="CP499" s="244" t="str">
        <f t="shared" si="767"/>
        <v>NO</v>
      </c>
      <c r="CQ499" s="244" t="str">
        <f t="shared" si="768"/>
        <v>NO</v>
      </c>
      <c r="CR499" s="244" t="str">
        <f t="shared" si="769"/>
        <v>NO</v>
      </c>
    </row>
    <row r="500" spans="1:96">
      <c r="A500" s="64"/>
      <c r="B500" s="15"/>
      <c r="C500" s="15"/>
      <c r="D500" s="15"/>
      <c r="E500" s="15"/>
      <c r="F500" s="15"/>
      <c r="G500" s="15"/>
      <c r="H500" s="15"/>
      <c r="I500" s="52" t="s">
        <v>17</v>
      </c>
      <c r="J500" s="6">
        <v>0.91602264758832896</v>
      </c>
      <c r="K500" s="6">
        <v>5.5950181776609903E-2</v>
      </c>
      <c r="L500" s="6">
        <v>2.8027170635060401E-2</v>
      </c>
      <c r="M500" s="6">
        <v>0.74434815594389903</v>
      </c>
      <c r="N500" s="6">
        <v>0.11312220695095</v>
      </c>
      <c r="O500" s="6">
        <v>0.14252963710514899</v>
      </c>
      <c r="P500" s="6">
        <v>0.54983880154208897</v>
      </c>
      <c r="Q500" s="6">
        <v>0.40345814428438498</v>
      </c>
      <c r="R500" s="6">
        <v>4.6703054173524799E-2</v>
      </c>
      <c r="S500" s="6">
        <v>0.98306405512244499</v>
      </c>
      <c r="T500" s="6">
        <v>1.06907424675248E-2</v>
      </c>
      <c r="U500" s="6">
        <v>6.2452024100301201E-3</v>
      </c>
      <c r="V500" s="6">
        <v>0.32886206806573598</v>
      </c>
      <c r="W500" s="6">
        <v>0.34737102899708699</v>
      </c>
      <c r="X500" s="6">
        <v>0.32376690293717503</v>
      </c>
      <c r="Y500" s="6">
        <v>0.98661315234460401</v>
      </c>
      <c r="Z500" s="6">
        <v>4.0690408842343198E-3</v>
      </c>
      <c r="AA500" s="6">
        <v>9.3178067711611103E-3</v>
      </c>
      <c r="AB500" s="6">
        <v>0.25602774684492202</v>
      </c>
      <c r="AC500" s="6">
        <v>0.57854355590528805</v>
      </c>
      <c r="AD500" s="6">
        <v>0.16542869724978801</v>
      </c>
      <c r="AE500" s="6">
        <v>0.40115918958687202</v>
      </c>
      <c r="AF500" s="6">
        <v>0.42254309861351702</v>
      </c>
      <c r="AG500" s="310">
        <v>0.17629771179961001</v>
      </c>
      <c r="AH500" s="211">
        <v>1.611</v>
      </c>
      <c r="AI500" s="211">
        <v>3.54</v>
      </c>
      <c r="AJ500" s="212">
        <v>6.819</v>
      </c>
      <c r="AK500" s="210">
        <v>1.6479999999999999</v>
      </c>
      <c r="AL500" s="210">
        <v>3.532</v>
      </c>
      <c r="AM500" s="210">
        <v>6.9720000000000004</v>
      </c>
      <c r="AN500" s="203"/>
      <c r="AO500" s="203"/>
      <c r="AP500" s="203"/>
      <c r="AQ500" s="203"/>
      <c r="AR500" s="203">
        <f t="shared" si="779"/>
        <v>2.0614909136719999</v>
      </c>
      <c r="AS500" s="203">
        <f t="shared" si="780"/>
        <v>2.5196000000000001</v>
      </c>
      <c r="AT500" s="203">
        <f t="shared" si="781"/>
        <v>3.0795111055119997</v>
      </c>
      <c r="AU500" s="203">
        <f t="shared" si="782"/>
        <v>3.2548090981419997</v>
      </c>
      <c r="AV500" s="203">
        <f t="shared" si="783"/>
        <v>3.9781</v>
      </c>
      <c r="AW500" s="203">
        <f t="shared" si="784"/>
        <v>4.8621222133819995</v>
      </c>
      <c r="AX500" s="203">
        <f t="shared" si="785"/>
        <v>5.8365818311520004</v>
      </c>
      <c r="AY500" s="203">
        <f t="shared" si="786"/>
        <v>7.1336000000000004</v>
      </c>
      <c r="AZ500" s="203">
        <f t="shared" si="787"/>
        <v>8.7188444285919999</v>
      </c>
      <c r="BB500" s="1" t="str">
        <f t="shared" si="736"/>
        <v>A</v>
      </c>
      <c r="BC500" s="1" t="str">
        <f t="shared" si="737"/>
        <v>NP</v>
      </c>
      <c r="BD500" s="1" t="str">
        <f t="shared" si="738"/>
        <v>NP</v>
      </c>
      <c r="BE500" s="1" t="str">
        <f t="shared" si="739"/>
        <v>NO</v>
      </c>
      <c r="BF500" s="1" t="str">
        <f t="shared" si="740"/>
        <v>NO</v>
      </c>
      <c r="BG500" s="1" t="str">
        <f t="shared" si="741"/>
        <v>YES</v>
      </c>
      <c r="BH500" s="1" t="str">
        <f t="shared" si="721"/>
        <v>YES</v>
      </c>
      <c r="BJ500" s="12">
        <v>26</v>
      </c>
      <c r="BK500" s="1" t="str">
        <f t="shared" si="742"/>
        <v>A</v>
      </c>
      <c r="BL500" s="1" t="str">
        <f t="shared" si="743"/>
        <v>NP</v>
      </c>
      <c r="BM500" s="1" t="str">
        <f t="shared" si="744"/>
        <v>NP</v>
      </c>
      <c r="BN500" s="1" t="str">
        <f t="shared" si="745"/>
        <v>NO</v>
      </c>
      <c r="BO500" s="1" t="str">
        <f t="shared" si="746"/>
        <v>NO</v>
      </c>
      <c r="BP500" s="1" t="str">
        <f t="shared" si="747"/>
        <v>YES</v>
      </c>
      <c r="BQ500" s="1" t="str">
        <f t="shared" si="748"/>
        <v>YES</v>
      </c>
      <c r="BS500" s="1" t="str">
        <f t="shared" si="749"/>
        <v>TP</v>
      </c>
      <c r="BT500" s="1" t="str">
        <f t="shared" si="750"/>
        <v>TP</v>
      </c>
      <c r="BU500" s="1" t="str">
        <f t="shared" si="751"/>
        <v>TP</v>
      </c>
      <c r="BV500" s="1" t="str">
        <f t="shared" si="752"/>
        <v>YES</v>
      </c>
      <c r="BW500" s="1" t="str">
        <f t="shared" si="753"/>
        <v>YES</v>
      </c>
      <c r="BX500" s="1" t="str">
        <f t="shared" si="754"/>
        <v>YES</v>
      </c>
      <c r="BY500" s="244" t="str">
        <f t="shared" si="755"/>
        <v>YES</v>
      </c>
      <c r="BZ500" s="244" t="str">
        <f t="shared" si="756"/>
        <v>NO</v>
      </c>
      <c r="CA500" s="244" t="str">
        <f t="shared" si="757"/>
        <v>NO</v>
      </c>
      <c r="CB500" s="244" t="str">
        <f t="shared" si="758"/>
        <v>NO</v>
      </c>
      <c r="CC500" s="244" t="str">
        <f t="shared" si="759"/>
        <v>NO</v>
      </c>
      <c r="CD500" s="244" t="str">
        <f t="shared" si="731"/>
        <v>NO</v>
      </c>
      <c r="CE500" s="1" t="str">
        <f t="shared" si="732"/>
        <v>NO</v>
      </c>
      <c r="CF500" s="1" t="str">
        <f t="shared" si="733"/>
        <v>NO</v>
      </c>
      <c r="CG500" s="1" t="str">
        <f t="shared" si="734"/>
        <v>NO</v>
      </c>
      <c r="CH500" s="1" t="str">
        <f t="shared" si="735"/>
        <v>NO</v>
      </c>
      <c r="CI500" s="244" t="str">
        <f t="shared" si="760"/>
        <v>NO</v>
      </c>
      <c r="CJ500" s="244" t="str">
        <f t="shared" si="761"/>
        <v>NO</v>
      </c>
      <c r="CK500" s="244" t="str">
        <f t="shared" si="762"/>
        <v>NO</v>
      </c>
      <c r="CL500" s="244" t="str">
        <f t="shared" si="763"/>
        <v>NO</v>
      </c>
      <c r="CM500" s="244" t="str">
        <f t="shared" si="764"/>
        <v>NO</v>
      </c>
      <c r="CN500" s="244" t="str">
        <f t="shared" si="765"/>
        <v>NO</v>
      </c>
      <c r="CO500" s="244" t="str">
        <f t="shared" si="766"/>
        <v>NO</v>
      </c>
      <c r="CP500" s="244" t="str">
        <f t="shared" si="767"/>
        <v>NO</v>
      </c>
      <c r="CQ500" s="244" t="str">
        <f t="shared" si="768"/>
        <v>NO</v>
      </c>
      <c r="CR500" s="244" t="str">
        <f t="shared" si="769"/>
        <v>NO</v>
      </c>
    </row>
    <row r="501" spans="1:96">
      <c r="A501" s="64"/>
      <c r="B501" s="15"/>
      <c r="C501" s="15"/>
      <c r="D501" s="15"/>
      <c r="E501" s="15"/>
      <c r="F501" s="15"/>
      <c r="G501" s="15"/>
      <c r="H501" s="15"/>
      <c r="I501" s="52" t="s">
        <v>18</v>
      </c>
      <c r="J501" s="6">
        <v>0.315235314368777</v>
      </c>
      <c r="K501" s="6">
        <v>0.57926225499693096</v>
      </c>
      <c r="L501" s="6">
        <v>0.10550243063429</v>
      </c>
      <c r="M501" s="6">
        <v>0.353848437639464</v>
      </c>
      <c r="N501" s="6">
        <v>0.52839004037368198</v>
      </c>
      <c r="O501" s="6">
        <v>0.117761521986853</v>
      </c>
      <c r="P501" s="6">
        <v>0.313564032094165</v>
      </c>
      <c r="Q501" s="6">
        <v>0.26020730957229599</v>
      </c>
      <c r="R501" s="6">
        <v>0.42622865833353701</v>
      </c>
      <c r="S501" s="6">
        <v>0.92320994117344801</v>
      </c>
      <c r="T501" s="6">
        <v>3.3744851523618502E-2</v>
      </c>
      <c r="U501" s="6">
        <v>4.3045207302933E-2</v>
      </c>
      <c r="V501" s="6">
        <v>0.40802779378981702</v>
      </c>
      <c r="W501" s="6">
        <v>0.52295766378032205</v>
      </c>
      <c r="X501" s="6">
        <v>6.9014542429860104E-2</v>
      </c>
      <c r="Y501" s="6">
        <v>0.12631064890399199</v>
      </c>
      <c r="Z501" s="6">
        <v>0.73597883203146697</v>
      </c>
      <c r="AA501" s="6">
        <v>0.13771051906453999</v>
      </c>
      <c r="AB501" s="6">
        <v>4.66682067342679E-2</v>
      </c>
      <c r="AC501" s="6">
        <v>6.44929118926507E-3</v>
      </c>
      <c r="AD501" s="6">
        <v>0.94688250207646696</v>
      </c>
      <c r="AE501" s="6">
        <v>0.25073447746050898</v>
      </c>
      <c r="AF501" s="6">
        <v>0.32986259372264598</v>
      </c>
      <c r="AG501" s="310">
        <v>0.41940292881684299</v>
      </c>
      <c r="AH501" s="211">
        <v>1.8420000000000001</v>
      </c>
      <c r="AI501" s="211">
        <v>3.1640000000000001</v>
      </c>
      <c r="AJ501" s="212">
        <v>8.3330000000000002</v>
      </c>
      <c r="AK501" s="210">
        <v>2.2160000000000002</v>
      </c>
      <c r="AL501" s="210">
        <v>3.3540000000000001</v>
      </c>
      <c r="AM501" s="210">
        <v>8.3659999999999997</v>
      </c>
      <c r="AN501" s="203"/>
      <c r="AO501" s="203"/>
      <c r="AP501" s="203"/>
      <c r="AQ501" s="203"/>
      <c r="AR501" s="203">
        <f t="shared" si="779"/>
        <v>2.0614909136719999</v>
      </c>
      <c r="AS501" s="203">
        <f t="shared" si="780"/>
        <v>2.5196000000000001</v>
      </c>
      <c r="AT501" s="203">
        <f t="shared" si="781"/>
        <v>3.0795111055119997</v>
      </c>
      <c r="AU501" s="203">
        <f t="shared" si="782"/>
        <v>3.2548090981419997</v>
      </c>
      <c r="AV501" s="203">
        <f t="shared" si="783"/>
        <v>3.9781</v>
      </c>
      <c r="AW501" s="203">
        <f t="shared" si="784"/>
        <v>4.8621222133819995</v>
      </c>
      <c r="AX501" s="203">
        <f t="shared" si="785"/>
        <v>5.8365818311520004</v>
      </c>
      <c r="AY501" s="203">
        <f t="shared" si="786"/>
        <v>7.1336000000000004</v>
      </c>
      <c r="AZ501" s="203">
        <f t="shared" si="787"/>
        <v>8.7188444285919999</v>
      </c>
      <c r="BB501" s="1" t="str">
        <f t="shared" si="736"/>
        <v>A</v>
      </c>
      <c r="BC501" s="1" t="str">
        <f t="shared" si="737"/>
        <v>A</v>
      </c>
      <c r="BD501" s="1" t="str">
        <f t="shared" si="738"/>
        <v>NA</v>
      </c>
      <c r="BE501" s="1" t="str">
        <f t="shared" si="739"/>
        <v>NO</v>
      </c>
      <c r="BF501" s="1" t="str">
        <f t="shared" si="740"/>
        <v>YES</v>
      </c>
      <c r="BG501" s="1" t="str">
        <f t="shared" si="741"/>
        <v>YES</v>
      </c>
      <c r="BH501" s="1" t="str">
        <f t="shared" si="721"/>
        <v>YES</v>
      </c>
      <c r="BJ501" s="12">
        <v>14</v>
      </c>
      <c r="BK501" s="1" t="str">
        <f t="shared" si="742"/>
        <v>NP</v>
      </c>
      <c r="BL501" s="1" t="str">
        <f t="shared" si="743"/>
        <v>NP</v>
      </c>
      <c r="BM501" s="1" t="str">
        <f t="shared" si="744"/>
        <v>NA</v>
      </c>
      <c r="BN501" s="1" t="str">
        <f t="shared" si="745"/>
        <v>NO</v>
      </c>
      <c r="BO501" s="1" t="str">
        <f t="shared" si="746"/>
        <v>NO</v>
      </c>
      <c r="BP501" s="1" t="str">
        <f t="shared" si="747"/>
        <v>NO</v>
      </c>
      <c r="BQ501" s="1" t="str">
        <f t="shared" si="748"/>
        <v>YES</v>
      </c>
      <c r="BS501" s="1" t="str">
        <f t="shared" si="749"/>
        <v>TP</v>
      </c>
      <c r="BT501" s="1" t="str">
        <f t="shared" si="750"/>
        <v>TP</v>
      </c>
      <c r="BU501" s="1" t="str">
        <f t="shared" si="751"/>
        <v>TN</v>
      </c>
      <c r="BV501" s="1" t="str">
        <f t="shared" si="752"/>
        <v>NO</v>
      </c>
      <c r="BW501" s="1" t="str">
        <f t="shared" si="753"/>
        <v>YES</v>
      </c>
      <c r="BX501" s="1" t="str">
        <f t="shared" si="754"/>
        <v>YES</v>
      </c>
      <c r="BY501" s="244" t="str">
        <f t="shared" si="755"/>
        <v>YES</v>
      </c>
      <c r="BZ501" s="244" t="str">
        <f t="shared" si="756"/>
        <v>NO</v>
      </c>
      <c r="CA501" s="244" t="str">
        <f t="shared" si="757"/>
        <v>NO</v>
      </c>
      <c r="CB501" s="244" t="str">
        <f t="shared" si="758"/>
        <v>NO</v>
      </c>
      <c r="CC501" s="244" t="str">
        <f t="shared" si="759"/>
        <v>NO</v>
      </c>
      <c r="CD501" s="244" t="str">
        <f t="shared" si="731"/>
        <v>NO</v>
      </c>
      <c r="CE501" s="1" t="str">
        <f t="shared" si="732"/>
        <v>NO</v>
      </c>
      <c r="CF501" s="1" t="str">
        <f t="shared" si="733"/>
        <v>NO</v>
      </c>
      <c r="CG501" s="1" t="str">
        <f t="shared" si="734"/>
        <v>NO</v>
      </c>
      <c r="CH501" s="1" t="str">
        <f t="shared" si="735"/>
        <v>NO</v>
      </c>
      <c r="CI501" s="244" t="str">
        <f t="shared" si="760"/>
        <v>NO</v>
      </c>
      <c r="CJ501" s="244" t="str">
        <f t="shared" si="761"/>
        <v>NO</v>
      </c>
      <c r="CK501" s="244" t="str">
        <f t="shared" si="762"/>
        <v>NO</v>
      </c>
      <c r="CL501" s="244" t="str">
        <f t="shared" si="763"/>
        <v>NO</v>
      </c>
      <c r="CM501" s="244" t="str">
        <f t="shared" si="764"/>
        <v>NO</v>
      </c>
      <c r="CN501" s="244" t="str">
        <f t="shared" si="765"/>
        <v>NO</v>
      </c>
      <c r="CO501" s="244" t="str">
        <f t="shared" si="766"/>
        <v>NO</v>
      </c>
      <c r="CP501" s="244" t="str">
        <f t="shared" si="767"/>
        <v>NO</v>
      </c>
      <c r="CQ501" s="244" t="str">
        <f t="shared" si="768"/>
        <v>NO</v>
      </c>
      <c r="CR501" s="244" t="str">
        <f t="shared" si="769"/>
        <v>NO</v>
      </c>
    </row>
    <row r="502" spans="1:96">
      <c r="A502" s="64"/>
      <c r="B502" s="15"/>
      <c r="C502" s="15"/>
      <c r="D502" s="15"/>
      <c r="E502" s="15"/>
      <c r="F502" s="15"/>
      <c r="G502" s="15"/>
      <c r="H502" s="15"/>
      <c r="I502" s="52" t="s">
        <v>19</v>
      </c>
      <c r="J502" s="6">
        <v>0.83661099134892603</v>
      </c>
      <c r="K502" s="6">
        <v>0.15259099964644199</v>
      </c>
      <c r="L502" s="6">
        <v>1.07980090046306E-2</v>
      </c>
      <c r="M502" s="6">
        <v>0.57600149912313403</v>
      </c>
      <c r="N502" s="6">
        <v>0.35023977879032903</v>
      </c>
      <c r="O502" s="6">
        <v>7.3758722086536305E-2</v>
      </c>
      <c r="P502" s="6">
        <v>0.1147277946235</v>
      </c>
      <c r="Q502" s="6">
        <v>0.55986579097792599</v>
      </c>
      <c r="R502" s="6">
        <v>0.32540641439857299</v>
      </c>
      <c r="S502" s="6">
        <v>0.63909655020734502</v>
      </c>
      <c r="T502" s="6">
        <v>0.348556518423844</v>
      </c>
      <c r="U502" s="6">
        <v>1.2346931368810101E-2</v>
      </c>
      <c r="V502" s="6">
        <v>0.121225861261784</v>
      </c>
      <c r="W502" s="6">
        <v>0.22591904329234</v>
      </c>
      <c r="X502" s="6">
        <v>0.65285509544587494</v>
      </c>
      <c r="Y502" s="6">
        <v>7.4881002250118803E-2</v>
      </c>
      <c r="Z502" s="6">
        <v>0.31454139170525303</v>
      </c>
      <c r="AA502" s="6">
        <v>0.61057760604462696</v>
      </c>
      <c r="AB502" s="6">
        <v>0.185314201504891</v>
      </c>
      <c r="AC502" s="6">
        <v>0.76293355816787201</v>
      </c>
      <c r="AD502" s="6">
        <v>5.1752240327235501E-2</v>
      </c>
      <c r="AE502" s="6">
        <v>0.70839102839149604</v>
      </c>
      <c r="AF502" s="6">
        <v>0.194876414073474</v>
      </c>
      <c r="AG502" s="310">
        <v>9.6732557535029795E-2</v>
      </c>
      <c r="AH502" s="211">
        <v>2.1869999999999998</v>
      </c>
      <c r="AI502" s="211">
        <v>4.585</v>
      </c>
      <c r="AJ502" s="212">
        <v>6.6369999999999996</v>
      </c>
      <c r="AK502" s="210">
        <v>2.1749999999999998</v>
      </c>
      <c r="AL502" s="210">
        <v>4.766</v>
      </c>
      <c r="AM502" s="210">
        <v>6.6219999999999999</v>
      </c>
      <c r="AN502" s="203"/>
      <c r="AO502" s="203"/>
      <c r="AP502" s="203"/>
      <c r="AQ502" s="203"/>
      <c r="AR502" s="203">
        <f t="shared" si="779"/>
        <v>2.0614909136719999</v>
      </c>
      <c r="AS502" s="203">
        <f t="shared" si="780"/>
        <v>2.5196000000000001</v>
      </c>
      <c r="AT502" s="203">
        <f t="shared" si="781"/>
        <v>3.0795111055119997</v>
      </c>
      <c r="AU502" s="203">
        <f t="shared" si="782"/>
        <v>3.2548090981419997</v>
      </c>
      <c r="AV502" s="203">
        <f t="shared" si="783"/>
        <v>3.9781</v>
      </c>
      <c r="AW502" s="203">
        <f t="shared" si="784"/>
        <v>4.8621222133819995</v>
      </c>
      <c r="AX502" s="203">
        <f t="shared" si="785"/>
        <v>5.8365818311520004</v>
      </c>
      <c r="AY502" s="203">
        <f t="shared" si="786"/>
        <v>7.1336000000000004</v>
      </c>
      <c r="AZ502" s="203">
        <f t="shared" si="787"/>
        <v>8.7188444285919999</v>
      </c>
      <c r="BB502" s="1" t="str">
        <f t="shared" si="736"/>
        <v>NP</v>
      </c>
      <c r="BC502" s="1" t="str">
        <f t="shared" si="737"/>
        <v>NA</v>
      </c>
      <c r="BD502" s="1" t="str">
        <f t="shared" si="738"/>
        <v>NP</v>
      </c>
      <c r="BE502" s="1" t="str">
        <f t="shared" si="739"/>
        <v>NO</v>
      </c>
      <c r="BF502" s="1" t="str">
        <f t="shared" si="740"/>
        <v>NO</v>
      </c>
      <c r="BG502" s="1" t="str">
        <f t="shared" si="741"/>
        <v>NO</v>
      </c>
      <c r="BH502" s="1" t="str">
        <f t="shared" si="721"/>
        <v>YES</v>
      </c>
      <c r="BJ502" s="12">
        <v>58</v>
      </c>
      <c r="BK502" s="1" t="str">
        <f t="shared" si="742"/>
        <v>NP</v>
      </c>
      <c r="BL502" s="1" t="str">
        <f t="shared" si="743"/>
        <v>NA</v>
      </c>
      <c r="BM502" s="1" t="str">
        <f t="shared" si="744"/>
        <v>NP</v>
      </c>
      <c r="BN502" s="1" t="str">
        <f t="shared" si="745"/>
        <v>NO</v>
      </c>
      <c r="BO502" s="1" t="str">
        <f t="shared" si="746"/>
        <v>NO</v>
      </c>
      <c r="BP502" s="1" t="str">
        <f t="shared" si="747"/>
        <v>NO</v>
      </c>
      <c r="BQ502" s="1" t="str">
        <f t="shared" si="748"/>
        <v>YES</v>
      </c>
      <c r="BS502" s="1" t="str">
        <f t="shared" si="749"/>
        <v>TP</v>
      </c>
      <c r="BT502" s="1" t="str">
        <f t="shared" si="750"/>
        <v>TN</v>
      </c>
      <c r="BU502" s="1" t="str">
        <f t="shared" si="751"/>
        <v>TP</v>
      </c>
      <c r="BV502" s="1" t="str">
        <f t="shared" si="752"/>
        <v>NO</v>
      </c>
      <c r="BW502" s="1" t="str">
        <f t="shared" si="753"/>
        <v>YES</v>
      </c>
      <c r="BX502" s="1" t="str">
        <f t="shared" si="754"/>
        <v>YES</v>
      </c>
      <c r="BY502" s="244" t="str">
        <f t="shared" si="755"/>
        <v>YES</v>
      </c>
      <c r="BZ502" s="244" t="str">
        <f t="shared" si="756"/>
        <v>NO</v>
      </c>
      <c r="CA502" s="244" t="str">
        <f t="shared" si="757"/>
        <v>NO</v>
      </c>
      <c r="CB502" s="244" t="str">
        <f t="shared" si="758"/>
        <v>NO</v>
      </c>
      <c r="CC502" s="244" t="str">
        <f t="shared" si="759"/>
        <v>NO</v>
      </c>
      <c r="CD502" s="244" t="str">
        <f t="shared" si="731"/>
        <v>NO</v>
      </c>
      <c r="CE502" s="1" t="str">
        <f t="shared" si="732"/>
        <v>NO</v>
      </c>
      <c r="CF502" s="1" t="str">
        <f t="shared" si="733"/>
        <v>NO</v>
      </c>
      <c r="CG502" s="1" t="str">
        <f t="shared" si="734"/>
        <v>NO</v>
      </c>
      <c r="CH502" s="1" t="str">
        <f t="shared" si="735"/>
        <v>NO</v>
      </c>
      <c r="CI502" s="244" t="str">
        <f t="shared" si="760"/>
        <v>NO</v>
      </c>
      <c r="CJ502" s="244" t="str">
        <f t="shared" si="761"/>
        <v>NO</v>
      </c>
      <c r="CK502" s="244" t="str">
        <f t="shared" si="762"/>
        <v>NO</v>
      </c>
      <c r="CL502" s="244" t="str">
        <f t="shared" si="763"/>
        <v>NO</v>
      </c>
      <c r="CM502" s="244" t="str">
        <f t="shared" si="764"/>
        <v>NO</v>
      </c>
      <c r="CN502" s="244" t="str">
        <f t="shared" si="765"/>
        <v>NO</v>
      </c>
      <c r="CO502" s="244" t="str">
        <f t="shared" si="766"/>
        <v>NO</v>
      </c>
      <c r="CP502" s="244" t="str">
        <f t="shared" si="767"/>
        <v>NO</v>
      </c>
      <c r="CQ502" s="244" t="str">
        <f t="shared" si="768"/>
        <v>NO</v>
      </c>
      <c r="CR502" s="244" t="str">
        <f t="shared" si="769"/>
        <v>NO</v>
      </c>
    </row>
    <row r="503" spans="1:96">
      <c r="A503" s="64"/>
      <c r="B503" s="15"/>
      <c r="C503" s="15"/>
      <c r="D503" s="15"/>
      <c r="E503" s="15"/>
      <c r="F503" s="15"/>
      <c r="G503" s="15"/>
      <c r="H503" s="15"/>
      <c r="I503" s="52" t="s">
        <v>42</v>
      </c>
      <c r="J503" s="6">
        <v>0.93275912121982996</v>
      </c>
      <c r="K503" s="6">
        <v>4.1277910230496E-3</v>
      </c>
      <c r="L503" s="6">
        <v>6.3113087757119907E-2</v>
      </c>
      <c r="M503" s="6">
        <v>0.58594243918578803</v>
      </c>
      <c r="N503" s="6">
        <v>0.354232311307839</v>
      </c>
      <c r="O503" s="6">
        <v>5.98252495063719E-2</v>
      </c>
      <c r="P503" s="6">
        <v>0.61432053113130103</v>
      </c>
      <c r="Q503" s="6">
        <v>0.135939523605841</v>
      </c>
      <c r="R503" s="6">
        <v>0.24973994526285601</v>
      </c>
      <c r="S503" s="6">
        <v>0.112308063402945</v>
      </c>
      <c r="T503" s="6">
        <v>0.48147159972505899</v>
      </c>
      <c r="U503" s="6">
        <v>0.40622033687199399</v>
      </c>
      <c r="V503" s="6">
        <v>0.29612382845710999</v>
      </c>
      <c r="W503" s="6">
        <v>0.27557236135518198</v>
      </c>
      <c r="X503" s="6">
        <v>0.42830381018770602</v>
      </c>
      <c r="Y503" s="6">
        <v>7.4881002250118803E-2</v>
      </c>
      <c r="Z503" s="6">
        <v>0.31454139170525303</v>
      </c>
      <c r="AA503" s="6">
        <v>0.61057760604462696</v>
      </c>
      <c r="AB503" s="6">
        <v>0.185314201504891</v>
      </c>
      <c r="AC503" s="6">
        <v>0.76293355816787201</v>
      </c>
      <c r="AD503" s="6">
        <v>5.1752240327235501E-2</v>
      </c>
      <c r="AE503" s="6">
        <v>0.70839102839149604</v>
      </c>
      <c r="AF503" s="6">
        <v>0.194876414073474</v>
      </c>
      <c r="AG503" s="310">
        <v>9.6732557535029795E-2</v>
      </c>
      <c r="AH503" s="211">
        <v>2.2050000000000001</v>
      </c>
      <c r="AI503" s="211">
        <v>4.226</v>
      </c>
      <c r="AJ503" s="212">
        <v>6.58</v>
      </c>
      <c r="AK503" s="210">
        <v>2.2789999999999999</v>
      </c>
      <c r="AL503" s="210">
        <v>4.343</v>
      </c>
      <c r="AM503" s="210">
        <v>6.57</v>
      </c>
      <c r="AN503" s="203"/>
      <c r="AO503" s="203"/>
      <c r="AP503" s="203"/>
      <c r="AQ503" s="203"/>
      <c r="AR503" s="203">
        <f t="shared" si="779"/>
        <v>2.0614909136719999</v>
      </c>
      <c r="AS503" s="203">
        <f t="shared" si="780"/>
        <v>2.5196000000000001</v>
      </c>
      <c r="AT503" s="203">
        <f t="shared" si="781"/>
        <v>3.0795111055119997</v>
      </c>
      <c r="AU503" s="203">
        <f t="shared" si="782"/>
        <v>3.2548090981419997</v>
      </c>
      <c r="AV503" s="203">
        <f t="shared" si="783"/>
        <v>3.9781</v>
      </c>
      <c r="AW503" s="203">
        <f t="shared" si="784"/>
        <v>4.8621222133819995</v>
      </c>
      <c r="AX503" s="203">
        <f t="shared" si="785"/>
        <v>5.8365818311520004</v>
      </c>
      <c r="AY503" s="203">
        <f t="shared" si="786"/>
        <v>7.1336000000000004</v>
      </c>
      <c r="AZ503" s="203">
        <f t="shared" si="787"/>
        <v>8.7188444285919999</v>
      </c>
      <c r="BB503" s="1" t="str">
        <f t="shared" si="736"/>
        <v>NP</v>
      </c>
      <c r="BC503" s="1" t="str">
        <f t="shared" si="737"/>
        <v>NA</v>
      </c>
      <c r="BD503" s="1" t="str">
        <f t="shared" si="738"/>
        <v>NP</v>
      </c>
      <c r="BE503" s="1" t="str">
        <f t="shared" si="739"/>
        <v>NO</v>
      </c>
      <c r="BF503" s="1" t="str">
        <f t="shared" si="740"/>
        <v>NO</v>
      </c>
      <c r="BG503" s="1" t="str">
        <f t="shared" si="741"/>
        <v>NO</v>
      </c>
      <c r="BH503" s="1" t="str">
        <f t="shared" si="721"/>
        <v>YES</v>
      </c>
      <c r="BJ503" s="12">
        <v>69</v>
      </c>
      <c r="BK503" s="1" t="str">
        <f t="shared" si="742"/>
        <v>NP</v>
      </c>
      <c r="BL503" s="1" t="str">
        <f t="shared" si="743"/>
        <v>NA</v>
      </c>
      <c r="BM503" s="1" t="str">
        <f t="shared" si="744"/>
        <v>NP</v>
      </c>
      <c r="BN503" s="1" t="str">
        <f t="shared" si="745"/>
        <v>NO</v>
      </c>
      <c r="BO503" s="1" t="str">
        <f t="shared" si="746"/>
        <v>NO</v>
      </c>
      <c r="BP503" s="1" t="str">
        <f t="shared" si="747"/>
        <v>NO</v>
      </c>
      <c r="BQ503" s="1" t="str">
        <f t="shared" si="748"/>
        <v>YES</v>
      </c>
      <c r="BS503" s="1" t="str">
        <f t="shared" si="749"/>
        <v>TP</v>
      </c>
      <c r="BT503" s="1" t="str">
        <f t="shared" si="750"/>
        <v>TN</v>
      </c>
      <c r="BU503" s="1" t="str">
        <f t="shared" si="751"/>
        <v>TP</v>
      </c>
      <c r="BV503" s="1" t="str">
        <f t="shared" si="752"/>
        <v>NO</v>
      </c>
      <c r="BW503" s="1" t="str">
        <f t="shared" si="753"/>
        <v>YES</v>
      </c>
      <c r="BX503" s="1" t="str">
        <f t="shared" si="754"/>
        <v>YES</v>
      </c>
      <c r="BY503" s="244" t="str">
        <f t="shared" si="755"/>
        <v>YES</v>
      </c>
      <c r="BZ503" s="244" t="str">
        <f t="shared" si="756"/>
        <v>NO</v>
      </c>
      <c r="CA503" s="244" t="str">
        <f t="shared" si="757"/>
        <v>NO</v>
      </c>
      <c r="CB503" s="244" t="str">
        <f t="shared" si="758"/>
        <v>NO</v>
      </c>
      <c r="CC503" s="244" t="str">
        <f t="shared" si="759"/>
        <v>NO</v>
      </c>
      <c r="CD503" s="244" t="str">
        <f t="shared" si="731"/>
        <v>NO</v>
      </c>
      <c r="CE503" s="1" t="str">
        <f t="shared" si="732"/>
        <v>NO</v>
      </c>
      <c r="CF503" s="1" t="str">
        <f t="shared" si="733"/>
        <v>NO</v>
      </c>
      <c r="CG503" s="1" t="str">
        <f t="shared" si="734"/>
        <v>NO</v>
      </c>
      <c r="CH503" s="1" t="str">
        <f t="shared" si="735"/>
        <v>NO</v>
      </c>
      <c r="CI503" s="244" t="str">
        <f t="shared" si="760"/>
        <v>NO</v>
      </c>
      <c r="CJ503" s="244" t="str">
        <f t="shared" si="761"/>
        <v>NO</v>
      </c>
      <c r="CK503" s="244" t="str">
        <f t="shared" si="762"/>
        <v>NO</v>
      </c>
      <c r="CL503" s="244" t="str">
        <f t="shared" si="763"/>
        <v>NO</v>
      </c>
      <c r="CM503" s="244" t="str">
        <f t="shared" si="764"/>
        <v>NO</v>
      </c>
      <c r="CN503" s="244" t="str">
        <f t="shared" si="765"/>
        <v>NO</v>
      </c>
      <c r="CO503" s="244" t="str">
        <f t="shared" si="766"/>
        <v>NO</v>
      </c>
      <c r="CP503" s="244" t="str">
        <f t="shared" si="767"/>
        <v>NO</v>
      </c>
      <c r="CQ503" s="244" t="str">
        <f t="shared" si="768"/>
        <v>NO</v>
      </c>
      <c r="CR503" s="244" t="str">
        <f t="shared" si="769"/>
        <v>NO</v>
      </c>
    </row>
    <row r="504" spans="1:96">
      <c r="A504" s="64"/>
      <c r="B504" s="15"/>
      <c r="C504" s="15"/>
      <c r="D504" s="15"/>
      <c r="E504" s="15"/>
      <c r="F504" s="15"/>
      <c r="G504" s="15"/>
      <c r="H504" s="15"/>
      <c r="I504" s="52" t="s">
        <v>43</v>
      </c>
      <c r="J504" s="6">
        <v>0.315235314368777</v>
      </c>
      <c r="K504" s="6">
        <v>0.57926225499693096</v>
      </c>
      <c r="L504" s="6">
        <v>0.10550243063429</v>
      </c>
      <c r="M504" s="6">
        <v>0.353848437639464</v>
      </c>
      <c r="N504" s="6">
        <v>0.52839004037368198</v>
      </c>
      <c r="O504" s="6">
        <v>0.117761521986853</v>
      </c>
      <c r="P504" s="6">
        <v>0.313564032094165</v>
      </c>
      <c r="Q504" s="6">
        <v>0.26020730957229599</v>
      </c>
      <c r="R504" s="6">
        <v>0.42622865833353701</v>
      </c>
      <c r="S504" s="6">
        <v>0.92320994117344801</v>
      </c>
      <c r="T504" s="6">
        <v>3.3744851523618502E-2</v>
      </c>
      <c r="U504" s="6">
        <v>4.3045207302933E-2</v>
      </c>
      <c r="V504" s="6">
        <v>0.40802779378981702</v>
      </c>
      <c r="W504" s="6">
        <v>0.52295766378032205</v>
      </c>
      <c r="X504" s="6">
        <v>6.9014542429860104E-2</v>
      </c>
      <c r="Y504" s="6">
        <v>0.12631064890399199</v>
      </c>
      <c r="Z504" s="6">
        <v>0.73597883203146697</v>
      </c>
      <c r="AA504" s="6">
        <v>0.13771051906453999</v>
      </c>
      <c r="AB504" s="6">
        <v>0.334970595446625</v>
      </c>
      <c r="AC504" s="6">
        <v>1.3112364294668499E-2</v>
      </c>
      <c r="AD504" s="6">
        <v>0.65191704025870501</v>
      </c>
      <c r="AE504" s="6">
        <v>6.3743894769364595E-2</v>
      </c>
      <c r="AF504" s="6">
        <v>0.327444092057673</v>
      </c>
      <c r="AG504" s="310">
        <v>0.60881201317296196</v>
      </c>
      <c r="AH504" s="211">
        <v>1.964</v>
      </c>
      <c r="AI504" s="211">
        <v>3.355</v>
      </c>
      <c r="AJ504" s="212">
        <v>7.6040000000000001</v>
      </c>
      <c r="AK504" s="210">
        <v>2.2930000000000001</v>
      </c>
      <c r="AL504" s="210">
        <v>3.383</v>
      </c>
      <c r="AM504" s="210">
        <v>7.9880000000000004</v>
      </c>
      <c r="AN504" s="203"/>
      <c r="AO504" s="203"/>
      <c r="AP504" s="203"/>
      <c r="AQ504" s="203"/>
      <c r="AR504" s="203">
        <f t="shared" si="779"/>
        <v>2.0614909136719999</v>
      </c>
      <c r="AS504" s="203">
        <f t="shared" si="780"/>
        <v>2.5196000000000001</v>
      </c>
      <c r="AT504" s="203">
        <f t="shared" si="781"/>
        <v>3.0795111055119997</v>
      </c>
      <c r="AU504" s="203">
        <f t="shared" si="782"/>
        <v>3.2548090981419997</v>
      </c>
      <c r="AV504" s="203">
        <f t="shared" si="783"/>
        <v>3.9781</v>
      </c>
      <c r="AW504" s="203">
        <f t="shared" si="784"/>
        <v>4.8621222133819995</v>
      </c>
      <c r="AX504" s="203">
        <f t="shared" si="785"/>
        <v>5.8365818311520004</v>
      </c>
      <c r="AY504" s="203">
        <f t="shared" si="786"/>
        <v>7.1336000000000004</v>
      </c>
      <c r="AZ504" s="203">
        <f t="shared" si="787"/>
        <v>8.7188444285919999</v>
      </c>
      <c r="BB504" s="1" t="str">
        <f t="shared" si="736"/>
        <v>A</v>
      </c>
      <c r="BC504" s="1" t="str">
        <f t="shared" si="737"/>
        <v>NP</v>
      </c>
      <c r="BD504" s="1" t="str">
        <f t="shared" si="738"/>
        <v>NA</v>
      </c>
      <c r="BE504" s="1" t="str">
        <f t="shared" si="739"/>
        <v>NO</v>
      </c>
      <c r="BF504" s="1" t="str">
        <f t="shared" si="740"/>
        <v>NO</v>
      </c>
      <c r="BG504" s="1" t="str">
        <f t="shared" si="741"/>
        <v>YES</v>
      </c>
      <c r="BH504" s="1" t="str">
        <f t="shared" si="721"/>
        <v>YES</v>
      </c>
      <c r="BJ504" s="12">
        <v>53</v>
      </c>
      <c r="BK504" s="1" t="str">
        <f t="shared" si="742"/>
        <v>NP</v>
      </c>
      <c r="BL504" s="1" t="str">
        <f t="shared" si="743"/>
        <v>NP</v>
      </c>
      <c r="BM504" s="1" t="str">
        <f t="shared" si="744"/>
        <v>NA</v>
      </c>
      <c r="BN504" s="1" t="str">
        <f t="shared" si="745"/>
        <v>NO</v>
      </c>
      <c r="BO504" s="1" t="str">
        <f t="shared" si="746"/>
        <v>NO</v>
      </c>
      <c r="BP504" s="1" t="str">
        <f t="shared" si="747"/>
        <v>NO</v>
      </c>
      <c r="BQ504" s="1" t="str">
        <f t="shared" si="748"/>
        <v>YES</v>
      </c>
      <c r="BS504" s="1" t="str">
        <f t="shared" si="749"/>
        <v>TP</v>
      </c>
      <c r="BT504" s="1" t="str">
        <f t="shared" si="750"/>
        <v>TP</v>
      </c>
      <c r="BU504" s="1" t="str">
        <f t="shared" si="751"/>
        <v>TN</v>
      </c>
      <c r="BV504" s="1" t="str">
        <f t="shared" si="752"/>
        <v>NO</v>
      </c>
      <c r="BW504" s="1" t="str">
        <f t="shared" si="753"/>
        <v>YES</v>
      </c>
      <c r="BX504" s="1" t="str">
        <f t="shared" si="754"/>
        <v>YES</v>
      </c>
      <c r="BY504" s="244" t="str">
        <f t="shared" si="755"/>
        <v>YES</v>
      </c>
      <c r="BZ504" s="244" t="str">
        <f t="shared" si="756"/>
        <v>NO</v>
      </c>
      <c r="CA504" s="244" t="str">
        <f t="shared" si="757"/>
        <v>NO</v>
      </c>
      <c r="CB504" s="244" t="str">
        <f t="shared" si="758"/>
        <v>NO</v>
      </c>
      <c r="CC504" s="244" t="str">
        <f t="shared" si="759"/>
        <v>NO</v>
      </c>
      <c r="CD504" s="244" t="str">
        <f t="shared" si="731"/>
        <v>NO</v>
      </c>
      <c r="CE504" s="1" t="str">
        <f t="shared" si="732"/>
        <v>NO</v>
      </c>
      <c r="CF504" s="1" t="str">
        <f t="shared" si="733"/>
        <v>NO</v>
      </c>
      <c r="CG504" s="1" t="str">
        <f t="shared" si="734"/>
        <v>NO</v>
      </c>
      <c r="CH504" s="1" t="str">
        <f t="shared" si="735"/>
        <v>NO</v>
      </c>
      <c r="CI504" s="244" t="str">
        <f t="shared" si="760"/>
        <v>NO</v>
      </c>
      <c r="CJ504" s="244" t="str">
        <f t="shared" si="761"/>
        <v>NO</v>
      </c>
      <c r="CK504" s="244" t="str">
        <f t="shared" si="762"/>
        <v>NO</v>
      </c>
      <c r="CL504" s="244" t="str">
        <f t="shared" si="763"/>
        <v>NO</v>
      </c>
      <c r="CM504" s="244" t="str">
        <f t="shared" si="764"/>
        <v>NO</v>
      </c>
      <c r="CN504" s="244" t="str">
        <f t="shared" si="765"/>
        <v>NO</v>
      </c>
      <c r="CO504" s="244" t="str">
        <f t="shared" si="766"/>
        <v>NO</v>
      </c>
      <c r="CP504" s="244" t="str">
        <f t="shared" si="767"/>
        <v>NO</v>
      </c>
      <c r="CQ504" s="244" t="str">
        <f t="shared" si="768"/>
        <v>NO</v>
      </c>
      <c r="CR504" s="244" t="str">
        <f t="shared" si="769"/>
        <v>NO</v>
      </c>
    </row>
    <row r="505" spans="1:96">
      <c r="A505" s="64"/>
      <c r="B505" s="15"/>
      <c r="C505" s="15"/>
      <c r="D505" s="15"/>
      <c r="E505" s="15"/>
      <c r="F505" s="15"/>
      <c r="G505" s="15"/>
      <c r="H505" s="15"/>
      <c r="I505" s="52" t="s">
        <v>45</v>
      </c>
      <c r="J505" s="6">
        <v>0.315235314368777</v>
      </c>
      <c r="K505" s="6">
        <v>0.57926225499693096</v>
      </c>
      <c r="L505" s="6">
        <v>0.10550243063429</v>
      </c>
      <c r="M505" s="6">
        <v>0.353848437639464</v>
      </c>
      <c r="N505" s="6">
        <v>0.52839004037368198</v>
      </c>
      <c r="O505" s="6">
        <v>0.117761521986853</v>
      </c>
      <c r="P505" s="6">
        <v>0.313564032094165</v>
      </c>
      <c r="Q505" s="6">
        <v>0.26020730957229599</v>
      </c>
      <c r="R505" s="6">
        <v>0.42622865833353701</v>
      </c>
      <c r="S505" s="6">
        <v>0.92320994117344801</v>
      </c>
      <c r="T505" s="6">
        <v>3.3744851523618502E-2</v>
      </c>
      <c r="U505" s="6">
        <v>4.3045207302933E-2</v>
      </c>
      <c r="V505" s="6">
        <v>0.40802779378981702</v>
      </c>
      <c r="W505" s="6">
        <v>0.52295766378032205</v>
      </c>
      <c r="X505" s="6">
        <v>6.9014542429860104E-2</v>
      </c>
      <c r="Y505" s="6">
        <v>0.12631064890399199</v>
      </c>
      <c r="Z505" s="6">
        <v>0.73597883203146697</v>
      </c>
      <c r="AA505" s="6">
        <v>0.13771051906453999</v>
      </c>
      <c r="AB505" s="6">
        <v>0.334970595446625</v>
      </c>
      <c r="AC505" s="6">
        <v>1.3112364294668499E-2</v>
      </c>
      <c r="AD505" s="6">
        <v>0.65191704025870501</v>
      </c>
      <c r="AE505" s="6">
        <v>0.17341882491868499</v>
      </c>
      <c r="AF505" s="6">
        <v>0.72096434724890901</v>
      </c>
      <c r="AG505" s="310">
        <v>0.105616827832405</v>
      </c>
      <c r="AH505" s="211">
        <v>1.9039999999999999</v>
      </c>
      <c r="AI505" s="211">
        <v>3.4249999999999998</v>
      </c>
      <c r="AJ505" s="212">
        <v>7.2460000000000004</v>
      </c>
      <c r="AK505" s="210">
        <v>2.1989999999999998</v>
      </c>
      <c r="AL505" s="210">
        <v>3.323</v>
      </c>
      <c r="AM505" s="210">
        <v>7.0209999999999999</v>
      </c>
      <c r="AN505" s="203"/>
      <c r="AO505" s="203"/>
      <c r="AP505" s="203"/>
      <c r="AQ505" s="203"/>
      <c r="AR505" s="203">
        <f t="shared" si="779"/>
        <v>2.0614909136719999</v>
      </c>
      <c r="AS505" s="203">
        <f t="shared" si="780"/>
        <v>2.5196000000000001</v>
      </c>
      <c r="AT505" s="203">
        <f t="shared" si="781"/>
        <v>3.0795111055119997</v>
      </c>
      <c r="AU505" s="203">
        <f t="shared" si="782"/>
        <v>3.2548090981419997</v>
      </c>
      <c r="AV505" s="203">
        <f t="shared" si="783"/>
        <v>3.9781</v>
      </c>
      <c r="AW505" s="203">
        <f t="shared" si="784"/>
        <v>4.8621222133819995</v>
      </c>
      <c r="AX505" s="203">
        <f t="shared" si="785"/>
        <v>5.8365818311520004</v>
      </c>
      <c r="AY505" s="203">
        <f t="shared" si="786"/>
        <v>7.1336000000000004</v>
      </c>
      <c r="AZ505" s="203">
        <f t="shared" si="787"/>
        <v>8.7188444285919999</v>
      </c>
      <c r="BB505" s="1" t="str">
        <f t="shared" si="736"/>
        <v>A</v>
      </c>
      <c r="BC505" s="1" t="str">
        <f t="shared" si="737"/>
        <v>NP</v>
      </c>
      <c r="BD505" s="1" t="str">
        <f t="shared" si="738"/>
        <v>NA</v>
      </c>
      <c r="BE505" s="1" t="str">
        <f t="shared" si="739"/>
        <v>NO</v>
      </c>
      <c r="BF505" s="1" t="str">
        <f t="shared" si="740"/>
        <v>NO</v>
      </c>
      <c r="BG505" s="1" t="str">
        <f t="shared" si="741"/>
        <v>YES</v>
      </c>
      <c r="BH505" s="1" t="str">
        <f t="shared" si="721"/>
        <v>YES</v>
      </c>
      <c r="BJ505" s="12">
        <v>11</v>
      </c>
      <c r="BK505" s="1" t="str">
        <f t="shared" si="742"/>
        <v>NP</v>
      </c>
      <c r="BL505" s="1" t="str">
        <f t="shared" si="743"/>
        <v>NP</v>
      </c>
      <c r="BM505" s="1" t="str">
        <f t="shared" si="744"/>
        <v>NP</v>
      </c>
      <c r="BN505" s="1" t="str">
        <f t="shared" si="745"/>
        <v>NO</v>
      </c>
      <c r="BO505" s="1" t="str">
        <f t="shared" si="746"/>
        <v>NO</v>
      </c>
      <c r="BP505" s="1" t="str">
        <f t="shared" si="747"/>
        <v>NO</v>
      </c>
      <c r="BQ505" s="1" t="str">
        <f t="shared" si="748"/>
        <v>YES</v>
      </c>
      <c r="BS505" s="1" t="str">
        <f t="shared" si="749"/>
        <v>TP</v>
      </c>
      <c r="BT505" s="1" t="str">
        <f t="shared" si="750"/>
        <v>TP</v>
      </c>
      <c r="BU505" s="1" t="str">
        <f t="shared" si="751"/>
        <v>FN</v>
      </c>
      <c r="BV505" s="1" t="str">
        <f t="shared" si="752"/>
        <v>NO</v>
      </c>
      <c r="BW505" s="1" t="str">
        <f t="shared" si="753"/>
        <v>YES</v>
      </c>
      <c r="BX505" s="1" t="str">
        <f t="shared" si="754"/>
        <v>YES</v>
      </c>
      <c r="BY505" s="244" t="str">
        <f t="shared" si="755"/>
        <v>YES</v>
      </c>
      <c r="BZ505" s="244" t="str">
        <f t="shared" si="756"/>
        <v>NO</v>
      </c>
      <c r="CA505" s="244" t="str">
        <f t="shared" si="757"/>
        <v>NO</v>
      </c>
      <c r="CB505" s="244" t="str">
        <f t="shared" si="758"/>
        <v>NO</v>
      </c>
      <c r="CC505" s="244" t="str">
        <f t="shared" si="759"/>
        <v>NO</v>
      </c>
      <c r="CD505" s="244" t="str">
        <f t="shared" si="731"/>
        <v>YES</v>
      </c>
      <c r="CE505" s="1" t="str">
        <f t="shared" si="732"/>
        <v>NO</v>
      </c>
      <c r="CF505" s="1" t="str">
        <f t="shared" si="733"/>
        <v>NO</v>
      </c>
      <c r="CG505" s="1" t="str">
        <f t="shared" si="734"/>
        <v>NO</v>
      </c>
      <c r="CH505" s="1" t="str">
        <f t="shared" si="735"/>
        <v>YES</v>
      </c>
      <c r="CI505" s="244" t="str">
        <f t="shared" si="760"/>
        <v>YES</v>
      </c>
      <c r="CJ505" s="244" t="str">
        <f t="shared" si="761"/>
        <v>NO</v>
      </c>
      <c r="CK505" s="244" t="str">
        <f t="shared" si="762"/>
        <v>NO</v>
      </c>
      <c r="CL505" s="244" t="str">
        <f t="shared" si="763"/>
        <v>NO</v>
      </c>
      <c r="CM505" s="244" t="str">
        <f t="shared" si="764"/>
        <v>YES</v>
      </c>
      <c r="CN505" s="244" t="str">
        <f t="shared" si="765"/>
        <v>NO</v>
      </c>
      <c r="CO505" s="244" t="str">
        <f t="shared" si="766"/>
        <v>NO</v>
      </c>
      <c r="CP505" s="244" t="str">
        <f t="shared" si="767"/>
        <v>NO</v>
      </c>
      <c r="CQ505" s="244" t="str">
        <f t="shared" si="768"/>
        <v>NO</v>
      </c>
      <c r="CR505" s="244" t="str">
        <f t="shared" si="769"/>
        <v>NO</v>
      </c>
    </row>
    <row r="506" spans="1:96">
      <c r="A506" s="64"/>
      <c r="B506" s="15"/>
      <c r="C506" s="15"/>
      <c r="D506" s="15"/>
      <c r="E506" s="15"/>
      <c r="F506" s="15"/>
      <c r="G506" s="15"/>
      <c r="H506" s="15"/>
      <c r="I506" s="52" t="s">
        <v>44</v>
      </c>
      <c r="J506" s="6">
        <v>0.34787761029728798</v>
      </c>
      <c r="K506" s="6">
        <v>0.62837375546934204</v>
      </c>
      <c r="L506" s="6">
        <v>2.3748634233369099E-2</v>
      </c>
      <c r="M506" s="6">
        <v>0.231807002782179</v>
      </c>
      <c r="N506" s="6">
        <v>0.67618203716605696</v>
      </c>
      <c r="O506" s="6">
        <v>9.2010960051762902E-2</v>
      </c>
      <c r="P506" s="6">
        <v>3.3249171942372001E-2</v>
      </c>
      <c r="Q506" s="6">
        <v>0.17137146994053201</v>
      </c>
      <c r="R506" s="6">
        <v>0.79537935811709504</v>
      </c>
      <c r="S506" s="6">
        <v>0.29329985493654298</v>
      </c>
      <c r="T506" s="6">
        <v>0.49784128567313701</v>
      </c>
      <c r="U506" s="6">
        <v>0.20885885939031901</v>
      </c>
      <c r="V506" s="6">
        <v>0.46753311485899401</v>
      </c>
      <c r="W506" s="6">
        <v>0.33494422084108599</v>
      </c>
      <c r="X506" s="6">
        <v>0.19752266429991899</v>
      </c>
      <c r="Y506" s="6">
        <v>0.15647535996855499</v>
      </c>
      <c r="Z506" s="6">
        <v>0.372040735945801</v>
      </c>
      <c r="AA506" s="6">
        <v>0.471483904085642</v>
      </c>
      <c r="AB506" s="6">
        <v>0.34370242075431001</v>
      </c>
      <c r="AC506" s="6">
        <v>0.584668129606425</v>
      </c>
      <c r="AD506" s="6">
        <v>7.1629449639263904E-2</v>
      </c>
      <c r="AE506" s="6">
        <v>0.40115918958687202</v>
      </c>
      <c r="AF506" s="6">
        <v>0.42254309861351702</v>
      </c>
      <c r="AG506" s="310">
        <v>0.17629771179961001</v>
      </c>
      <c r="AH506" s="211">
        <v>2.7109999999999999</v>
      </c>
      <c r="AI506" s="211">
        <v>3.9940000000000002</v>
      </c>
      <c r="AJ506" s="212">
        <v>6.6310000000000002</v>
      </c>
      <c r="AK506" s="210">
        <v>2.7519999999999998</v>
      </c>
      <c r="AL506" s="210">
        <v>4.048</v>
      </c>
      <c r="AM506" s="210">
        <v>6.6459999999999999</v>
      </c>
      <c r="AN506" s="203"/>
      <c r="AO506" s="203"/>
      <c r="AP506" s="203"/>
      <c r="AQ506" s="203"/>
      <c r="AR506" s="203">
        <f t="shared" si="779"/>
        <v>2.0614909136719999</v>
      </c>
      <c r="AS506" s="203">
        <f t="shared" si="780"/>
        <v>2.5196000000000001</v>
      </c>
      <c r="AT506" s="203">
        <f t="shared" si="781"/>
        <v>3.0795111055119997</v>
      </c>
      <c r="AU506" s="203">
        <f t="shared" si="782"/>
        <v>3.2548090981419997</v>
      </c>
      <c r="AV506" s="203">
        <f t="shared" si="783"/>
        <v>3.9781</v>
      </c>
      <c r="AW506" s="203">
        <f t="shared" si="784"/>
        <v>4.8621222133819995</v>
      </c>
      <c r="AX506" s="203">
        <f t="shared" si="785"/>
        <v>5.8365818311520004</v>
      </c>
      <c r="AY506" s="203">
        <f t="shared" si="786"/>
        <v>7.1336000000000004</v>
      </c>
      <c r="AZ506" s="203">
        <f t="shared" si="787"/>
        <v>8.7188444285919999</v>
      </c>
      <c r="BB506" s="1" t="str">
        <f t="shared" si="736"/>
        <v>NA</v>
      </c>
      <c r="BC506" s="1" t="str">
        <f t="shared" si="737"/>
        <v>NA</v>
      </c>
      <c r="BD506" s="1" t="str">
        <f t="shared" si="738"/>
        <v>NP</v>
      </c>
      <c r="BE506" s="1" t="str">
        <f t="shared" si="739"/>
        <v>NO</v>
      </c>
      <c r="BF506" s="1" t="str">
        <f t="shared" si="740"/>
        <v>NO</v>
      </c>
      <c r="BG506" s="1" t="str">
        <f t="shared" si="741"/>
        <v>NO</v>
      </c>
      <c r="BH506" s="1" t="str">
        <f t="shared" si="721"/>
        <v>YES</v>
      </c>
      <c r="BJ506" s="12">
        <v>28</v>
      </c>
      <c r="BK506" s="1" t="str">
        <f t="shared" si="742"/>
        <v>NA</v>
      </c>
      <c r="BL506" s="1" t="str">
        <f t="shared" si="743"/>
        <v>NA</v>
      </c>
      <c r="BM506" s="1" t="str">
        <f t="shared" si="744"/>
        <v>NP</v>
      </c>
      <c r="BN506" s="1" t="str">
        <f t="shared" si="745"/>
        <v>NO</v>
      </c>
      <c r="BO506" s="1" t="str">
        <f t="shared" si="746"/>
        <v>NO</v>
      </c>
      <c r="BP506" s="1" t="str">
        <f t="shared" si="747"/>
        <v>NO</v>
      </c>
      <c r="BQ506" s="1" t="str">
        <f t="shared" si="748"/>
        <v>YES</v>
      </c>
      <c r="BS506" s="1" t="str">
        <f t="shared" si="749"/>
        <v>TN</v>
      </c>
      <c r="BT506" s="1" t="str">
        <f t="shared" si="750"/>
        <v>TN</v>
      </c>
      <c r="BU506" s="1" t="str">
        <f t="shared" si="751"/>
        <v>TP</v>
      </c>
      <c r="BV506" s="1" t="str">
        <f t="shared" si="752"/>
        <v>NO</v>
      </c>
      <c r="BW506" s="1" t="str">
        <f t="shared" si="753"/>
        <v>NO</v>
      </c>
      <c r="BX506" s="1" t="str">
        <f t="shared" si="754"/>
        <v>YES</v>
      </c>
      <c r="BY506" s="244" t="str">
        <f t="shared" si="755"/>
        <v>YES</v>
      </c>
      <c r="BZ506" s="244" t="str">
        <f t="shared" si="756"/>
        <v>NO</v>
      </c>
      <c r="CA506" s="244" t="str">
        <f t="shared" si="757"/>
        <v>NO</v>
      </c>
      <c r="CB506" s="244" t="str">
        <f t="shared" si="758"/>
        <v>NO</v>
      </c>
      <c r="CC506" s="244" t="str">
        <f t="shared" si="759"/>
        <v>NO</v>
      </c>
      <c r="CD506" s="244" t="str">
        <f t="shared" si="731"/>
        <v>NO</v>
      </c>
      <c r="CE506" s="1" t="str">
        <f t="shared" si="732"/>
        <v>NO</v>
      </c>
      <c r="CF506" s="1" t="str">
        <f t="shared" si="733"/>
        <v>NO</v>
      </c>
      <c r="CG506" s="1" t="str">
        <f t="shared" si="734"/>
        <v>NO</v>
      </c>
      <c r="CH506" s="1" t="str">
        <f t="shared" si="735"/>
        <v>NO</v>
      </c>
      <c r="CI506" s="244" t="str">
        <f t="shared" si="760"/>
        <v>NO</v>
      </c>
      <c r="CJ506" s="244" t="str">
        <f t="shared" si="761"/>
        <v>NO</v>
      </c>
      <c r="CK506" s="244" t="str">
        <f t="shared" si="762"/>
        <v>NO</v>
      </c>
      <c r="CL506" s="244" t="str">
        <f t="shared" si="763"/>
        <v>NO</v>
      </c>
      <c r="CM506" s="244" t="str">
        <f t="shared" si="764"/>
        <v>NO</v>
      </c>
      <c r="CN506" s="244" t="str">
        <f t="shared" si="765"/>
        <v>NO</v>
      </c>
      <c r="CO506" s="244" t="str">
        <f t="shared" si="766"/>
        <v>NO</v>
      </c>
      <c r="CP506" s="244" t="str">
        <f t="shared" si="767"/>
        <v>NO</v>
      </c>
      <c r="CQ506" s="244" t="str">
        <f t="shared" si="768"/>
        <v>NO</v>
      </c>
      <c r="CR506" s="244" t="str">
        <f t="shared" si="769"/>
        <v>NO</v>
      </c>
    </row>
    <row r="507" spans="1:96">
      <c r="A507" s="64"/>
      <c r="B507" s="15"/>
      <c r="C507" s="15"/>
      <c r="D507" s="15"/>
      <c r="E507" s="15"/>
      <c r="F507" s="15"/>
      <c r="G507" s="15"/>
      <c r="H507" s="15"/>
      <c r="I507" s="52" t="s">
        <v>20</v>
      </c>
      <c r="J507" s="6">
        <v>0.951085313717425</v>
      </c>
      <c r="K507" s="6">
        <v>1.7481804737562501E-2</v>
      </c>
      <c r="L507" s="6">
        <v>3.1432881545012101E-2</v>
      </c>
      <c r="M507" s="6">
        <v>0.88598022492218498</v>
      </c>
      <c r="N507" s="6">
        <v>5.1050091103584903E-3</v>
      </c>
      <c r="O507" s="6">
        <v>0.108914765967456</v>
      </c>
      <c r="P507" s="6">
        <v>0.54983880154208897</v>
      </c>
      <c r="Q507" s="6">
        <v>0.40345814428438498</v>
      </c>
      <c r="R507" s="6">
        <v>4.6703054173524799E-2</v>
      </c>
      <c r="S507" s="6">
        <v>0.66904270766386997</v>
      </c>
      <c r="T507" s="6">
        <v>0.24710189276069999</v>
      </c>
      <c r="U507" s="6">
        <v>8.3855399575428993E-2</v>
      </c>
      <c r="V507" s="6">
        <v>0.95382421788476801</v>
      </c>
      <c r="W507" s="6">
        <v>1.51860873541562E-2</v>
      </c>
      <c r="X507" s="6">
        <v>3.0989694761075E-2</v>
      </c>
      <c r="Y507" s="6">
        <v>0.85627613891695997</v>
      </c>
      <c r="Z507" s="6">
        <v>5.5037232084539298E-2</v>
      </c>
      <c r="AA507" s="6">
        <v>8.8686628998499994E-2</v>
      </c>
      <c r="AB507" s="6">
        <v>4.66682067342679E-2</v>
      </c>
      <c r="AC507" s="6">
        <v>6.44929118926507E-3</v>
      </c>
      <c r="AD507" s="6">
        <v>0.94688250207646696</v>
      </c>
      <c r="AE507" s="6">
        <v>0.25073447746050898</v>
      </c>
      <c r="AF507" s="6">
        <v>0.32986259372264598</v>
      </c>
      <c r="AG507" s="310">
        <v>0.41940292881684299</v>
      </c>
      <c r="AH507" s="211">
        <v>1.776</v>
      </c>
      <c r="AI507" s="211">
        <v>3.3149999999999999</v>
      </c>
      <c r="AJ507" s="212">
        <v>8.0259999999999998</v>
      </c>
      <c r="AK507" s="210">
        <v>1.958</v>
      </c>
      <c r="AL507" s="210">
        <v>3.625</v>
      </c>
      <c r="AM507" s="210">
        <v>8.141</v>
      </c>
      <c r="AN507" s="203"/>
      <c r="AO507" s="203"/>
      <c r="AP507" s="203"/>
      <c r="AQ507" s="203"/>
      <c r="AR507" s="203">
        <f t="shared" si="779"/>
        <v>2.0614909136719999</v>
      </c>
      <c r="AS507" s="203">
        <f t="shared" si="780"/>
        <v>2.5196000000000001</v>
      </c>
      <c r="AT507" s="203">
        <f t="shared" si="781"/>
        <v>3.0795111055119997</v>
      </c>
      <c r="AU507" s="203">
        <f t="shared" si="782"/>
        <v>3.2548090981419997</v>
      </c>
      <c r="AV507" s="203">
        <f t="shared" si="783"/>
        <v>3.9781</v>
      </c>
      <c r="AW507" s="203">
        <f t="shared" si="784"/>
        <v>4.8621222133819995</v>
      </c>
      <c r="AX507" s="203">
        <f t="shared" si="785"/>
        <v>5.8365818311520004</v>
      </c>
      <c r="AY507" s="203">
        <f t="shared" si="786"/>
        <v>7.1336000000000004</v>
      </c>
      <c r="AZ507" s="203">
        <f t="shared" si="787"/>
        <v>8.7188444285919999</v>
      </c>
      <c r="BB507" s="1" t="str">
        <f t="shared" si="736"/>
        <v>A</v>
      </c>
      <c r="BC507" s="1" t="str">
        <f t="shared" si="737"/>
        <v>NP</v>
      </c>
      <c r="BD507" s="1" t="str">
        <f t="shared" si="738"/>
        <v>NA</v>
      </c>
      <c r="BE507" s="1" t="str">
        <f t="shared" si="739"/>
        <v>NO</v>
      </c>
      <c r="BF507" s="1" t="str">
        <f t="shared" si="740"/>
        <v>NO</v>
      </c>
      <c r="BG507" s="1" t="str">
        <f t="shared" si="741"/>
        <v>YES</v>
      </c>
      <c r="BH507" s="1" t="str">
        <f t="shared" si="721"/>
        <v>YES</v>
      </c>
      <c r="BJ507" s="12">
        <v>32</v>
      </c>
      <c r="BK507" s="1" t="str">
        <f t="shared" si="742"/>
        <v>A</v>
      </c>
      <c r="BL507" s="1" t="str">
        <f t="shared" si="743"/>
        <v>NP</v>
      </c>
      <c r="BM507" s="1" t="str">
        <f t="shared" si="744"/>
        <v>NA</v>
      </c>
      <c r="BN507" s="1" t="str">
        <f t="shared" si="745"/>
        <v>NO</v>
      </c>
      <c r="BO507" s="1" t="str">
        <f t="shared" si="746"/>
        <v>NO</v>
      </c>
      <c r="BP507" s="1" t="str">
        <f t="shared" si="747"/>
        <v>YES</v>
      </c>
      <c r="BQ507" s="1" t="str">
        <f t="shared" si="748"/>
        <v>YES</v>
      </c>
      <c r="BS507" s="1" t="str">
        <f t="shared" si="749"/>
        <v>TP</v>
      </c>
      <c r="BT507" s="1" t="str">
        <f t="shared" si="750"/>
        <v>TP</v>
      </c>
      <c r="BU507" s="1" t="str">
        <f t="shared" si="751"/>
        <v>TN</v>
      </c>
      <c r="BV507" s="1" t="str">
        <f t="shared" si="752"/>
        <v>NO</v>
      </c>
      <c r="BW507" s="1" t="str">
        <f t="shared" si="753"/>
        <v>YES</v>
      </c>
      <c r="BX507" s="1" t="str">
        <f t="shared" si="754"/>
        <v>YES</v>
      </c>
      <c r="BY507" s="244" t="str">
        <f t="shared" si="755"/>
        <v>YES</v>
      </c>
      <c r="BZ507" s="244" t="str">
        <f t="shared" si="756"/>
        <v>NO</v>
      </c>
      <c r="CA507" s="244" t="str">
        <f t="shared" si="757"/>
        <v>NO</v>
      </c>
      <c r="CB507" s="244" t="str">
        <f t="shared" si="758"/>
        <v>NO</v>
      </c>
      <c r="CC507" s="244" t="str">
        <f t="shared" si="759"/>
        <v>NO</v>
      </c>
      <c r="CD507" s="244" t="str">
        <f t="shared" si="731"/>
        <v>NO</v>
      </c>
      <c r="CE507" s="1" t="str">
        <f t="shared" si="732"/>
        <v>NO</v>
      </c>
      <c r="CF507" s="1" t="str">
        <f t="shared" si="733"/>
        <v>NO</v>
      </c>
      <c r="CG507" s="1" t="str">
        <f t="shared" si="734"/>
        <v>NO</v>
      </c>
      <c r="CH507" s="1" t="str">
        <f t="shared" si="735"/>
        <v>NO</v>
      </c>
      <c r="CI507" s="244" t="str">
        <f t="shared" si="760"/>
        <v>NO</v>
      </c>
      <c r="CJ507" s="244" t="str">
        <f t="shared" si="761"/>
        <v>NO</v>
      </c>
      <c r="CK507" s="244" t="str">
        <f t="shared" si="762"/>
        <v>NO</v>
      </c>
      <c r="CL507" s="244" t="str">
        <f t="shared" si="763"/>
        <v>NO</v>
      </c>
      <c r="CM507" s="244" t="str">
        <f t="shared" si="764"/>
        <v>NO</v>
      </c>
      <c r="CN507" s="244" t="str">
        <f t="shared" si="765"/>
        <v>NO</v>
      </c>
      <c r="CO507" s="244" t="str">
        <f t="shared" si="766"/>
        <v>NO</v>
      </c>
      <c r="CP507" s="244" t="str">
        <f t="shared" si="767"/>
        <v>NO</v>
      </c>
      <c r="CQ507" s="244" t="str">
        <f t="shared" si="768"/>
        <v>NO</v>
      </c>
      <c r="CR507" s="244" t="str">
        <f t="shared" si="769"/>
        <v>NO</v>
      </c>
    </row>
    <row r="508" spans="1:96">
      <c r="A508" s="64"/>
      <c r="B508" s="15"/>
      <c r="C508" s="15"/>
      <c r="D508" s="15"/>
      <c r="E508" s="15"/>
      <c r="F508" s="15"/>
      <c r="G508" s="15"/>
      <c r="H508" s="15"/>
      <c r="I508" s="52" t="s">
        <v>32</v>
      </c>
      <c r="J508" s="6">
        <v>0.91602264758832896</v>
      </c>
      <c r="K508" s="6">
        <v>5.5950181776609903E-2</v>
      </c>
      <c r="L508" s="6">
        <v>2.8027170635060401E-2</v>
      </c>
      <c r="M508" s="6">
        <v>0.74434815594389903</v>
      </c>
      <c r="N508" s="6">
        <v>0.11312220695095</v>
      </c>
      <c r="O508" s="6">
        <v>0.14252963710514899</v>
      </c>
      <c r="P508" s="6">
        <v>0.54983880154208897</v>
      </c>
      <c r="Q508" s="6">
        <v>0.40345814428438498</v>
      </c>
      <c r="R508" s="6">
        <v>4.6703054173524799E-2</v>
      </c>
      <c r="S508" s="6">
        <v>0.66904270766386997</v>
      </c>
      <c r="T508" s="6">
        <v>0.24710189276069999</v>
      </c>
      <c r="U508" s="6">
        <v>8.3855399575428993E-2</v>
      </c>
      <c r="V508" s="6">
        <v>0.95382421788476801</v>
      </c>
      <c r="W508" s="6">
        <v>1.51860873541562E-2</v>
      </c>
      <c r="X508" s="6">
        <v>3.0989694761075E-2</v>
      </c>
      <c r="Y508" s="6">
        <v>0.85627613891695997</v>
      </c>
      <c r="Z508" s="6">
        <v>5.5037232084539298E-2</v>
      </c>
      <c r="AA508" s="6">
        <v>8.8686628998499994E-2</v>
      </c>
      <c r="AB508" s="6">
        <v>4.66682067342679E-2</v>
      </c>
      <c r="AC508" s="6">
        <v>6.44929118926507E-3</v>
      </c>
      <c r="AD508" s="6">
        <v>0.94688250207646696</v>
      </c>
      <c r="AE508" s="6">
        <v>0.25073447746050898</v>
      </c>
      <c r="AF508" s="6">
        <v>0.32986259372264598</v>
      </c>
      <c r="AG508" s="310">
        <v>0.41940292881684299</v>
      </c>
      <c r="AH508" s="211">
        <v>1.7370000000000001</v>
      </c>
      <c r="AI508" s="211">
        <v>3.3279999999999998</v>
      </c>
      <c r="AJ508" s="212">
        <v>8.0950000000000006</v>
      </c>
      <c r="AK508" s="210">
        <v>1.9079999999999999</v>
      </c>
      <c r="AL508" s="210">
        <v>3.6019999999999999</v>
      </c>
      <c r="AM508" s="210">
        <v>8.35</v>
      </c>
      <c r="AN508" s="203"/>
      <c r="AO508" s="203"/>
      <c r="AP508" s="203"/>
      <c r="AQ508" s="203"/>
      <c r="AR508" s="203">
        <f t="shared" si="779"/>
        <v>2.0614909136719999</v>
      </c>
      <c r="AS508" s="203">
        <f t="shared" si="780"/>
        <v>2.5196000000000001</v>
      </c>
      <c r="AT508" s="203">
        <f t="shared" si="781"/>
        <v>3.0795111055119997</v>
      </c>
      <c r="AU508" s="203">
        <f t="shared" si="782"/>
        <v>3.2548090981419997</v>
      </c>
      <c r="AV508" s="203">
        <f t="shared" si="783"/>
        <v>3.9781</v>
      </c>
      <c r="AW508" s="203">
        <f t="shared" si="784"/>
        <v>4.8621222133819995</v>
      </c>
      <c r="AX508" s="203">
        <f t="shared" si="785"/>
        <v>5.8365818311520004</v>
      </c>
      <c r="AY508" s="203">
        <f t="shared" si="786"/>
        <v>7.1336000000000004</v>
      </c>
      <c r="AZ508" s="203">
        <f t="shared" si="787"/>
        <v>8.7188444285919999</v>
      </c>
      <c r="BB508" s="1" t="str">
        <f t="shared" si="736"/>
        <v>A</v>
      </c>
      <c r="BC508" s="1" t="str">
        <f t="shared" si="737"/>
        <v>NP</v>
      </c>
      <c r="BD508" s="1" t="str">
        <f t="shared" si="738"/>
        <v>NA</v>
      </c>
      <c r="BE508" s="1" t="str">
        <f t="shared" si="739"/>
        <v>NO</v>
      </c>
      <c r="BF508" s="1" t="str">
        <f t="shared" si="740"/>
        <v>NO</v>
      </c>
      <c r="BG508" s="1" t="str">
        <f t="shared" si="741"/>
        <v>YES</v>
      </c>
      <c r="BH508" s="1" t="str">
        <f t="shared" ref="BH508:BH571" si="788">IF(OR(BB508="P",BC508="P",BD508="P"),"NO","YES")</f>
        <v>YES</v>
      </c>
      <c r="BJ508" s="12">
        <v>31</v>
      </c>
      <c r="BK508" s="1" t="str">
        <f t="shared" si="742"/>
        <v>A</v>
      </c>
      <c r="BL508" s="1" t="str">
        <f t="shared" si="743"/>
        <v>NP</v>
      </c>
      <c r="BM508" s="1" t="str">
        <f t="shared" si="744"/>
        <v>NA</v>
      </c>
      <c r="BN508" s="1" t="str">
        <f t="shared" si="745"/>
        <v>NO</v>
      </c>
      <c r="BO508" s="1" t="str">
        <f t="shared" si="746"/>
        <v>NO</v>
      </c>
      <c r="BP508" s="1" t="str">
        <f t="shared" si="747"/>
        <v>YES</v>
      </c>
      <c r="BQ508" s="1" t="str">
        <f t="shared" si="748"/>
        <v>YES</v>
      </c>
      <c r="BS508" s="1" t="str">
        <f t="shared" si="749"/>
        <v>TP</v>
      </c>
      <c r="BT508" s="1" t="str">
        <f t="shared" si="750"/>
        <v>TP</v>
      </c>
      <c r="BU508" s="1" t="str">
        <f t="shared" si="751"/>
        <v>TN</v>
      </c>
      <c r="BV508" s="1" t="str">
        <f t="shared" si="752"/>
        <v>NO</v>
      </c>
      <c r="BW508" s="1" t="str">
        <f t="shared" si="753"/>
        <v>YES</v>
      </c>
      <c r="BX508" s="1" t="str">
        <f t="shared" si="754"/>
        <v>YES</v>
      </c>
      <c r="BY508" s="244" t="str">
        <f t="shared" si="755"/>
        <v>YES</v>
      </c>
      <c r="BZ508" s="244" t="str">
        <f t="shared" si="756"/>
        <v>NO</v>
      </c>
      <c r="CA508" s="244" t="str">
        <f t="shared" si="757"/>
        <v>NO</v>
      </c>
      <c r="CB508" s="244" t="str">
        <f t="shared" si="758"/>
        <v>NO</v>
      </c>
      <c r="CC508" s="244" t="str">
        <f t="shared" si="759"/>
        <v>NO</v>
      </c>
      <c r="CD508" s="244" t="str">
        <f t="shared" si="731"/>
        <v>NO</v>
      </c>
      <c r="CE508" s="1" t="str">
        <f t="shared" si="732"/>
        <v>NO</v>
      </c>
      <c r="CF508" s="1" t="str">
        <f t="shared" si="733"/>
        <v>NO</v>
      </c>
      <c r="CG508" s="1" t="str">
        <f t="shared" si="734"/>
        <v>NO</v>
      </c>
      <c r="CH508" s="1" t="str">
        <f t="shared" si="735"/>
        <v>NO</v>
      </c>
      <c r="CI508" s="244" t="str">
        <f t="shared" si="760"/>
        <v>NO</v>
      </c>
      <c r="CJ508" s="244" t="str">
        <f t="shared" si="761"/>
        <v>NO</v>
      </c>
      <c r="CK508" s="244" t="str">
        <f t="shared" si="762"/>
        <v>NO</v>
      </c>
      <c r="CL508" s="244" t="str">
        <f t="shared" si="763"/>
        <v>NO</v>
      </c>
      <c r="CM508" s="244" t="str">
        <f t="shared" si="764"/>
        <v>NO</v>
      </c>
      <c r="CN508" s="244" t="str">
        <f t="shared" si="765"/>
        <v>NO</v>
      </c>
      <c r="CO508" s="244" t="str">
        <f t="shared" si="766"/>
        <v>NO</v>
      </c>
      <c r="CP508" s="244" t="str">
        <f t="shared" si="767"/>
        <v>NO</v>
      </c>
      <c r="CQ508" s="244" t="str">
        <f t="shared" si="768"/>
        <v>NO</v>
      </c>
      <c r="CR508" s="244" t="str">
        <f t="shared" si="769"/>
        <v>NO</v>
      </c>
    </row>
    <row r="509" spans="1:96">
      <c r="A509" s="64"/>
      <c r="B509" s="15"/>
      <c r="C509" s="15"/>
      <c r="D509" s="15"/>
      <c r="E509" s="15"/>
      <c r="F509" s="15"/>
      <c r="G509" s="15"/>
      <c r="H509" s="15"/>
      <c r="I509" s="52" t="s">
        <v>31</v>
      </c>
      <c r="J509" s="6">
        <v>0.94294245391392695</v>
      </c>
      <c r="K509" s="6">
        <v>1.30066702334452E-2</v>
      </c>
      <c r="L509" s="6">
        <v>4.4050875852627701E-2</v>
      </c>
      <c r="M509" s="6">
        <v>0.52356350056297196</v>
      </c>
      <c r="N509" s="6">
        <v>0.25605178057287198</v>
      </c>
      <c r="O509" s="6">
        <v>0.220384718864155</v>
      </c>
      <c r="P509" s="6">
        <v>0.20809710219718999</v>
      </c>
      <c r="Q509" s="6">
        <v>0.36942408982533498</v>
      </c>
      <c r="R509" s="6">
        <v>0.422478807977474</v>
      </c>
      <c r="S509" s="6">
        <v>0.81880131970506198</v>
      </c>
      <c r="T509" s="6">
        <v>8.2109138392829295E-2</v>
      </c>
      <c r="U509" s="6">
        <v>9.9089541902108599E-2</v>
      </c>
      <c r="V509" s="6">
        <v>0.95647693579883297</v>
      </c>
      <c r="W509" s="6">
        <v>2.3495243164898798E-2</v>
      </c>
      <c r="X509" s="6">
        <v>2.00278210362674E-2</v>
      </c>
      <c r="Y509" s="6">
        <v>0.79138297513970002</v>
      </c>
      <c r="Z509" s="6">
        <v>0.163517053997667</v>
      </c>
      <c r="AA509" s="6">
        <v>4.50999708626319E-2</v>
      </c>
      <c r="AB509" s="6">
        <v>2.5873971395027302E-2</v>
      </c>
      <c r="AC509" s="6">
        <v>0.59214406771956696</v>
      </c>
      <c r="AD509" s="6">
        <v>0.38198196088540398</v>
      </c>
      <c r="AE509" s="6">
        <v>0.39363640095510599</v>
      </c>
      <c r="AF509" s="6">
        <v>0.38865170358591</v>
      </c>
      <c r="AG509" s="310">
        <v>0.21771189545898301</v>
      </c>
      <c r="AH509" s="211">
        <v>2.242</v>
      </c>
      <c r="AI509" s="211">
        <v>3.1269999999999998</v>
      </c>
      <c r="AJ509" s="212">
        <v>7.1859999999999999</v>
      </c>
      <c r="AK509" s="210">
        <v>2.2509999999999999</v>
      </c>
      <c r="AL509" s="210">
        <v>3.1150000000000002</v>
      </c>
      <c r="AM509" s="210">
        <v>7.2</v>
      </c>
      <c r="AN509" s="203"/>
      <c r="AO509" s="203"/>
      <c r="AP509" s="203"/>
      <c r="AQ509" s="203"/>
      <c r="AR509" s="203">
        <f t="shared" si="779"/>
        <v>2.0614909136719999</v>
      </c>
      <c r="AS509" s="203">
        <f t="shared" si="780"/>
        <v>2.5196000000000001</v>
      </c>
      <c r="AT509" s="203">
        <f t="shared" si="781"/>
        <v>3.0795111055119997</v>
      </c>
      <c r="AU509" s="203">
        <f t="shared" si="782"/>
        <v>3.2548090981419997</v>
      </c>
      <c r="AV509" s="203">
        <f t="shared" si="783"/>
        <v>3.9781</v>
      </c>
      <c r="AW509" s="203">
        <f t="shared" si="784"/>
        <v>4.8621222133819995</v>
      </c>
      <c r="AX509" s="203">
        <f t="shared" si="785"/>
        <v>5.8365818311520004</v>
      </c>
      <c r="AY509" s="203">
        <f t="shared" si="786"/>
        <v>7.1336000000000004</v>
      </c>
      <c r="AZ509" s="203">
        <f t="shared" si="787"/>
        <v>8.7188444285919999</v>
      </c>
      <c r="BB509" s="1" t="str">
        <f t="shared" si="736"/>
        <v>NP</v>
      </c>
      <c r="BC509" s="1" t="str">
        <f t="shared" si="737"/>
        <v>A</v>
      </c>
      <c r="BD509" s="1" t="str">
        <f t="shared" si="738"/>
        <v>NA</v>
      </c>
      <c r="BE509" s="1" t="str">
        <f t="shared" si="739"/>
        <v>NO</v>
      </c>
      <c r="BF509" s="1" t="str">
        <f t="shared" si="740"/>
        <v>NO</v>
      </c>
      <c r="BG509" s="1" t="str">
        <f t="shared" si="741"/>
        <v>YES</v>
      </c>
      <c r="BH509" s="1" t="str">
        <f t="shared" si="788"/>
        <v>YES</v>
      </c>
      <c r="BJ509" s="12">
        <v>11</v>
      </c>
      <c r="BK509" s="1" t="str">
        <f t="shared" si="742"/>
        <v>NP</v>
      </c>
      <c r="BL509" s="1" t="str">
        <f t="shared" si="743"/>
        <v>A</v>
      </c>
      <c r="BM509" s="1" t="str">
        <f t="shared" si="744"/>
        <v>NA</v>
      </c>
      <c r="BN509" s="1" t="str">
        <f t="shared" si="745"/>
        <v>NO</v>
      </c>
      <c r="BO509" s="1" t="str">
        <f t="shared" si="746"/>
        <v>NO</v>
      </c>
      <c r="BP509" s="1" t="str">
        <f t="shared" si="747"/>
        <v>YES</v>
      </c>
      <c r="BQ509" s="1" t="str">
        <f t="shared" si="748"/>
        <v>YES</v>
      </c>
      <c r="BS509" s="1" t="str">
        <f t="shared" si="749"/>
        <v>TP</v>
      </c>
      <c r="BT509" s="1" t="str">
        <f t="shared" si="750"/>
        <v>TP</v>
      </c>
      <c r="BU509" s="1" t="str">
        <f t="shared" si="751"/>
        <v>TN</v>
      </c>
      <c r="BV509" s="1" t="str">
        <f t="shared" si="752"/>
        <v>NO</v>
      </c>
      <c r="BW509" s="1" t="str">
        <f t="shared" si="753"/>
        <v>YES</v>
      </c>
      <c r="BX509" s="1" t="str">
        <f t="shared" si="754"/>
        <v>YES</v>
      </c>
      <c r="BY509" s="244" t="str">
        <f t="shared" si="755"/>
        <v>YES</v>
      </c>
      <c r="BZ509" s="244" t="str">
        <f t="shared" si="756"/>
        <v>NO</v>
      </c>
      <c r="CA509" s="244" t="str">
        <f t="shared" si="757"/>
        <v>NO</v>
      </c>
      <c r="CB509" s="244" t="str">
        <f t="shared" si="758"/>
        <v>NO</v>
      </c>
      <c r="CC509" s="244" t="str">
        <f t="shared" si="759"/>
        <v>NO</v>
      </c>
      <c r="CD509" s="244" t="str">
        <f t="shared" si="731"/>
        <v>NO</v>
      </c>
      <c r="CE509" s="1" t="str">
        <f t="shared" si="732"/>
        <v>NO</v>
      </c>
      <c r="CF509" s="1" t="str">
        <f t="shared" si="733"/>
        <v>NO</v>
      </c>
      <c r="CG509" s="1" t="str">
        <f t="shared" si="734"/>
        <v>NO</v>
      </c>
      <c r="CH509" s="1" t="str">
        <f t="shared" si="735"/>
        <v>NO</v>
      </c>
      <c r="CI509" s="244" t="str">
        <f t="shared" si="760"/>
        <v>NO</v>
      </c>
      <c r="CJ509" s="244" t="str">
        <f t="shared" si="761"/>
        <v>NO</v>
      </c>
      <c r="CK509" s="244" t="str">
        <f t="shared" si="762"/>
        <v>NO</v>
      </c>
      <c r="CL509" s="244" t="str">
        <f t="shared" si="763"/>
        <v>NO</v>
      </c>
      <c r="CM509" s="244" t="str">
        <f t="shared" si="764"/>
        <v>NO</v>
      </c>
      <c r="CN509" s="244" t="str">
        <f t="shared" si="765"/>
        <v>NO</v>
      </c>
      <c r="CO509" s="244" t="str">
        <f t="shared" si="766"/>
        <v>NO</v>
      </c>
      <c r="CP509" s="244" t="str">
        <f t="shared" si="767"/>
        <v>NO</v>
      </c>
      <c r="CQ509" s="244" t="str">
        <f t="shared" si="768"/>
        <v>NO</v>
      </c>
      <c r="CR509" s="244" t="str">
        <f t="shared" si="769"/>
        <v>NO</v>
      </c>
    </row>
    <row r="510" spans="1:96">
      <c r="A510" s="64"/>
      <c r="B510" s="15"/>
      <c r="C510" s="15"/>
      <c r="D510" s="15"/>
      <c r="E510" s="15"/>
      <c r="F510" s="15"/>
      <c r="G510" s="15"/>
      <c r="H510" s="15"/>
      <c r="I510" s="52" t="s">
        <v>53</v>
      </c>
      <c r="J510" s="6">
        <v>0.315235314368777</v>
      </c>
      <c r="K510" s="6">
        <v>0.57926225499693096</v>
      </c>
      <c r="L510" s="6">
        <v>0.10550243063429</v>
      </c>
      <c r="M510" s="6">
        <v>0.353848437639464</v>
      </c>
      <c r="N510" s="6">
        <v>0.52839004037368198</v>
      </c>
      <c r="O510" s="6">
        <v>0.117761521986853</v>
      </c>
      <c r="P510" s="6">
        <v>4.0134301185307197E-2</v>
      </c>
      <c r="Q510" s="6">
        <v>0.126494732424663</v>
      </c>
      <c r="R510" s="6">
        <v>0.83337096639002906</v>
      </c>
      <c r="S510" s="6">
        <v>0.25261003258106901</v>
      </c>
      <c r="T510" s="6">
        <v>0.27112136211195198</v>
      </c>
      <c r="U510" s="6">
        <v>0.47626860530697801</v>
      </c>
      <c r="V510" s="6">
        <v>0.348270080711652</v>
      </c>
      <c r="W510" s="6">
        <v>0.41471672444095298</v>
      </c>
      <c r="X510" s="6">
        <v>0.237013194847394</v>
      </c>
      <c r="Y510" s="6">
        <v>0.56121675457247999</v>
      </c>
      <c r="Z510" s="6">
        <v>0.30348088543703</v>
      </c>
      <c r="AA510" s="6">
        <v>0.13530235999048901</v>
      </c>
      <c r="AB510" s="6">
        <v>0.64409907937223398</v>
      </c>
      <c r="AC510" s="6">
        <v>0.32953764579776401</v>
      </c>
      <c r="AD510" s="6">
        <v>2.6363274830000699E-2</v>
      </c>
      <c r="AE510" s="6">
        <v>0.17341882491868499</v>
      </c>
      <c r="AF510" s="6">
        <v>0.72096434724890901</v>
      </c>
      <c r="AG510" s="310">
        <v>0.105616827832405</v>
      </c>
      <c r="AH510" s="211">
        <v>3.0670000000000002</v>
      </c>
      <c r="AI510" s="211">
        <v>3.74</v>
      </c>
      <c r="AJ510" s="212">
        <v>6.4969999999999999</v>
      </c>
      <c r="AK510" s="210">
        <v>3.11</v>
      </c>
      <c r="AL510" s="210">
        <v>3.754</v>
      </c>
      <c r="AM510" s="210">
        <v>6.617</v>
      </c>
      <c r="AN510" s="203"/>
      <c r="AO510" s="203"/>
      <c r="AP510" s="203"/>
      <c r="AQ510" s="203"/>
      <c r="AR510" s="203">
        <f t="shared" si="779"/>
        <v>2.0614909136719999</v>
      </c>
      <c r="AS510" s="203">
        <f t="shared" si="780"/>
        <v>2.5196000000000001</v>
      </c>
      <c r="AT510" s="203">
        <f t="shared" si="781"/>
        <v>3.0795111055119997</v>
      </c>
      <c r="AU510" s="203">
        <f t="shared" si="782"/>
        <v>3.2548090981419997</v>
      </c>
      <c r="AV510" s="203">
        <f t="shared" si="783"/>
        <v>3.9781</v>
      </c>
      <c r="AW510" s="203">
        <f t="shared" si="784"/>
        <v>4.8621222133819995</v>
      </c>
      <c r="AX510" s="203">
        <f t="shared" si="785"/>
        <v>5.8365818311520004</v>
      </c>
      <c r="AY510" s="203">
        <f t="shared" si="786"/>
        <v>7.1336000000000004</v>
      </c>
      <c r="AZ510" s="203">
        <f t="shared" si="787"/>
        <v>8.7188444285919999</v>
      </c>
      <c r="BB510" s="1" t="str">
        <f t="shared" si="736"/>
        <v>NA</v>
      </c>
      <c r="BC510" s="1" t="str">
        <f t="shared" si="737"/>
        <v>NP</v>
      </c>
      <c r="BD510" s="1" t="str">
        <f t="shared" si="738"/>
        <v>NP</v>
      </c>
      <c r="BE510" s="1" t="str">
        <f t="shared" si="739"/>
        <v>NO</v>
      </c>
      <c r="BF510" s="1" t="str">
        <f t="shared" si="740"/>
        <v>NO</v>
      </c>
      <c r="BG510" s="1" t="str">
        <f t="shared" si="741"/>
        <v>NO</v>
      </c>
      <c r="BH510" s="1" t="str">
        <f t="shared" si="788"/>
        <v>YES</v>
      </c>
      <c r="BJ510" s="12">
        <v>29</v>
      </c>
      <c r="BK510" s="1" t="str">
        <f t="shared" si="742"/>
        <v>P</v>
      </c>
      <c r="BL510" s="1" t="str">
        <f t="shared" si="743"/>
        <v>NP</v>
      </c>
      <c r="BM510" s="1" t="str">
        <f t="shared" si="744"/>
        <v>NP</v>
      </c>
      <c r="BN510" s="1" t="str">
        <f t="shared" si="745"/>
        <v>NO</v>
      </c>
      <c r="BO510" s="1" t="str">
        <f t="shared" si="746"/>
        <v>NO</v>
      </c>
      <c r="BP510" s="1" t="str">
        <f t="shared" si="747"/>
        <v>NO</v>
      </c>
      <c r="BQ510" s="1" t="str">
        <f t="shared" si="748"/>
        <v>NO</v>
      </c>
      <c r="BS510" s="1" t="str">
        <f t="shared" si="749"/>
        <v>TN</v>
      </c>
      <c r="BT510" s="1" t="str">
        <f t="shared" si="750"/>
        <v>TP</v>
      </c>
      <c r="BU510" s="1" t="str">
        <f t="shared" si="751"/>
        <v>TP</v>
      </c>
      <c r="BV510" s="1" t="str">
        <f t="shared" si="752"/>
        <v>NO</v>
      </c>
      <c r="BW510" s="1" t="str">
        <f t="shared" si="753"/>
        <v>YES</v>
      </c>
      <c r="BX510" s="1" t="str">
        <f t="shared" si="754"/>
        <v>YES</v>
      </c>
      <c r="BY510" s="244" t="str">
        <f t="shared" si="755"/>
        <v>YES</v>
      </c>
      <c r="BZ510" s="244" t="str">
        <f t="shared" si="756"/>
        <v>NO</v>
      </c>
      <c r="CA510" s="244" t="str">
        <f t="shared" si="757"/>
        <v>NO</v>
      </c>
      <c r="CB510" s="244" t="str">
        <f t="shared" si="758"/>
        <v>NO</v>
      </c>
      <c r="CC510" s="244" t="str">
        <f t="shared" si="759"/>
        <v>NO</v>
      </c>
      <c r="CD510" s="244" t="str">
        <f t="shared" si="731"/>
        <v>NO</v>
      </c>
      <c r="CE510" s="1" t="str">
        <f t="shared" si="732"/>
        <v>NO</v>
      </c>
      <c r="CF510" s="1" t="str">
        <f t="shared" si="733"/>
        <v>NO</v>
      </c>
      <c r="CG510" s="1" t="str">
        <f t="shared" si="734"/>
        <v>NO</v>
      </c>
      <c r="CH510" s="1" t="str">
        <f t="shared" si="735"/>
        <v>NO</v>
      </c>
      <c r="CI510" s="244" t="str">
        <f t="shared" si="760"/>
        <v>NO</v>
      </c>
      <c r="CJ510" s="244" t="str">
        <f t="shared" si="761"/>
        <v>NO</v>
      </c>
      <c r="CK510" s="244" t="str">
        <f t="shared" si="762"/>
        <v>NO</v>
      </c>
      <c r="CL510" s="244" t="str">
        <f t="shared" si="763"/>
        <v>NO</v>
      </c>
      <c r="CM510" s="244" t="str">
        <f t="shared" si="764"/>
        <v>NO</v>
      </c>
      <c r="CN510" s="244" t="str">
        <f t="shared" si="765"/>
        <v>NO</v>
      </c>
      <c r="CO510" s="244" t="str">
        <f t="shared" si="766"/>
        <v>NO</v>
      </c>
      <c r="CP510" s="244" t="str">
        <f t="shared" si="767"/>
        <v>NO</v>
      </c>
      <c r="CQ510" s="244" t="str">
        <f t="shared" si="768"/>
        <v>NO</v>
      </c>
      <c r="CR510" s="244" t="str">
        <f t="shared" si="769"/>
        <v>NO</v>
      </c>
    </row>
    <row r="511" spans="1:96">
      <c r="A511" s="64"/>
      <c r="B511" s="15"/>
      <c r="C511" s="15"/>
      <c r="D511" s="15"/>
      <c r="E511" s="15"/>
      <c r="F511" s="15"/>
      <c r="G511" s="15"/>
      <c r="H511" s="15"/>
      <c r="I511" s="52" t="s">
        <v>54</v>
      </c>
      <c r="J511" s="6">
        <v>0.83661099134892603</v>
      </c>
      <c r="K511" s="6">
        <v>0.15259099964644199</v>
      </c>
      <c r="L511" s="6">
        <v>1.07980090046306E-2</v>
      </c>
      <c r="M511" s="6">
        <v>0.57600149912313403</v>
      </c>
      <c r="N511" s="6">
        <v>0.35023977879032903</v>
      </c>
      <c r="O511" s="6">
        <v>7.3758722086536305E-2</v>
      </c>
      <c r="P511" s="6">
        <v>0.1147277946235</v>
      </c>
      <c r="Q511" s="6">
        <v>0.55986579097792599</v>
      </c>
      <c r="R511" s="6">
        <v>0.32540641439857299</v>
      </c>
      <c r="S511" s="6">
        <v>0.63909655020734502</v>
      </c>
      <c r="T511" s="6">
        <v>0.348556518423844</v>
      </c>
      <c r="U511" s="6">
        <v>1.2346931368810101E-2</v>
      </c>
      <c r="V511" s="6">
        <v>0.121225861261784</v>
      </c>
      <c r="W511" s="6">
        <v>0.22591904329234</v>
      </c>
      <c r="X511" s="6">
        <v>0.65285509544587494</v>
      </c>
      <c r="Y511" s="6">
        <v>0.63796238602178101</v>
      </c>
      <c r="Z511" s="6">
        <v>0.36097442406334901</v>
      </c>
      <c r="AA511" s="6">
        <v>1.06318991486875E-3</v>
      </c>
      <c r="AB511" s="6">
        <v>0.86473870405542297</v>
      </c>
      <c r="AC511" s="6">
        <v>0.104887102390464</v>
      </c>
      <c r="AD511" s="6">
        <v>3.0374193554112E-2</v>
      </c>
      <c r="AE511" s="6">
        <v>0.135821464287911</v>
      </c>
      <c r="AF511" s="6">
        <v>0.341127868090288</v>
      </c>
      <c r="AG511" s="310">
        <v>0.52305066762179997</v>
      </c>
      <c r="AH511" s="211">
        <v>2.0099999999999998</v>
      </c>
      <c r="AI511" s="211">
        <v>4.0830000000000002</v>
      </c>
      <c r="AJ511" s="212">
        <v>6.7229999999999999</v>
      </c>
      <c r="AK511" s="210">
        <v>2.0960000000000001</v>
      </c>
      <c r="AL511" s="210">
        <v>4.01</v>
      </c>
      <c r="AM511" s="210">
        <v>6.7939999999999996</v>
      </c>
      <c r="AN511" s="203"/>
      <c r="AO511" s="203"/>
      <c r="AP511" s="203"/>
      <c r="AQ511" s="203"/>
      <c r="AR511" s="203">
        <f t="shared" si="779"/>
        <v>2.0614909136719999</v>
      </c>
      <c r="AS511" s="203">
        <f t="shared" si="780"/>
        <v>2.5196000000000001</v>
      </c>
      <c r="AT511" s="203">
        <f t="shared" si="781"/>
        <v>3.0795111055119997</v>
      </c>
      <c r="AU511" s="203">
        <f t="shared" si="782"/>
        <v>3.2548090981419997</v>
      </c>
      <c r="AV511" s="203">
        <f t="shared" si="783"/>
        <v>3.9781</v>
      </c>
      <c r="AW511" s="203">
        <f t="shared" si="784"/>
        <v>4.8621222133819995</v>
      </c>
      <c r="AX511" s="203">
        <f t="shared" si="785"/>
        <v>5.8365818311520004</v>
      </c>
      <c r="AY511" s="203">
        <f t="shared" si="786"/>
        <v>7.1336000000000004</v>
      </c>
      <c r="AZ511" s="203">
        <f t="shared" si="787"/>
        <v>8.7188444285919999</v>
      </c>
      <c r="BB511" s="1" t="str">
        <f t="shared" si="736"/>
        <v>A</v>
      </c>
      <c r="BC511" s="1" t="str">
        <f t="shared" si="737"/>
        <v>NA</v>
      </c>
      <c r="BD511" s="1" t="str">
        <f t="shared" si="738"/>
        <v>NP</v>
      </c>
      <c r="BE511" s="1" t="str">
        <f t="shared" si="739"/>
        <v>NO</v>
      </c>
      <c r="BF511" s="1" t="str">
        <f t="shared" si="740"/>
        <v>NO</v>
      </c>
      <c r="BG511" s="1" t="str">
        <f t="shared" si="741"/>
        <v>YES</v>
      </c>
      <c r="BH511" s="1" t="str">
        <f t="shared" si="788"/>
        <v>YES</v>
      </c>
      <c r="BJ511" s="12">
        <v>43</v>
      </c>
      <c r="BK511" s="1" t="str">
        <f t="shared" si="742"/>
        <v>NP</v>
      </c>
      <c r="BL511" s="1" t="str">
        <f t="shared" si="743"/>
        <v>NA</v>
      </c>
      <c r="BM511" s="1" t="str">
        <f t="shared" si="744"/>
        <v>NP</v>
      </c>
      <c r="BN511" s="1" t="str">
        <f t="shared" si="745"/>
        <v>NO</v>
      </c>
      <c r="BO511" s="1" t="str">
        <f t="shared" si="746"/>
        <v>NO</v>
      </c>
      <c r="BP511" s="1" t="str">
        <f t="shared" si="747"/>
        <v>NO</v>
      </c>
      <c r="BQ511" s="1" t="str">
        <f t="shared" si="748"/>
        <v>YES</v>
      </c>
      <c r="BS511" s="1" t="str">
        <f t="shared" si="749"/>
        <v>TP</v>
      </c>
      <c r="BT511" s="1" t="str">
        <f t="shared" si="750"/>
        <v>TN</v>
      </c>
      <c r="BU511" s="1" t="str">
        <f t="shared" si="751"/>
        <v>TP</v>
      </c>
      <c r="BV511" s="1" t="str">
        <f t="shared" si="752"/>
        <v>NO</v>
      </c>
      <c r="BW511" s="1" t="str">
        <f t="shared" si="753"/>
        <v>YES</v>
      </c>
      <c r="BX511" s="1" t="str">
        <f t="shared" si="754"/>
        <v>YES</v>
      </c>
      <c r="BY511" s="244" t="str">
        <f t="shared" si="755"/>
        <v>YES</v>
      </c>
      <c r="BZ511" s="244" t="str">
        <f t="shared" si="756"/>
        <v>NO</v>
      </c>
      <c r="CA511" s="244" t="str">
        <f t="shared" si="757"/>
        <v>NO</v>
      </c>
      <c r="CB511" s="244" t="str">
        <f t="shared" si="758"/>
        <v>NO</v>
      </c>
      <c r="CC511" s="244" t="str">
        <f t="shared" si="759"/>
        <v>NO</v>
      </c>
      <c r="CD511" s="244" t="str">
        <f t="shared" si="731"/>
        <v>NO</v>
      </c>
      <c r="CE511" s="1" t="str">
        <f t="shared" si="732"/>
        <v>NO</v>
      </c>
      <c r="CF511" s="1" t="str">
        <f t="shared" si="733"/>
        <v>NO</v>
      </c>
      <c r="CG511" s="1" t="str">
        <f t="shared" si="734"/>
        <v>NO</v>
      </c>
      <c r="CH511" s="1" t="str">
        <f t="shared" si="735"/>
        <v>NO</v>
      </c>
      <c r="CI511" s="244" t="str">
        <f t="shared" si="760"/>
        <v>NO</v>
      </c>
      <c r="CJ511" s="244" t="str">
        <f t="shared" si="761"/>
        <v>NO</v>
      </c>
      <c r="CK511" s="244" t="str">
        <f t="shared" si="762"/>
        <v>NO</v>
      </c>
      <c r="CL511" s="244" t="str">
        <f t="shared" si="763"/>
        <v>NO</v>
      </c>
      <c r="CM511" s="244" t="str">
        <f t="shared" si="764"/>
        <v>NO</v>
      </c>
      <c r="CN511" s="244" t="str">
        <f t="shared" si="765"/>
        <v>NO</v>
      </c>
      <c r="CO511" s="244" t="str">
        <f t="shared" si="766"/>
        <v>NO</v>
      </c>
      <c r="CP511" s="244" t="str">
        <f t="shared" si="767"/>
        <v>NO</v>
      </c>
      <c r="CQ511" s="244" t="str">
        <f t="shared" si="768"/>
        <v>NO</v>
      </c>
      <c r="CR511" s="244" t="str">
        <f t="shared" si="769"/>
        <v>NO</v>
      </c>
    </row>
    <row r="512" spans="1:96">
      <c r="A512" s="64"/>
      <c r="B512" s="15"/>
      <c r="C512" s="15"/>
      <c r="D512" s="15"/>
      <c r="E512" s="15"/>
      <c r="F512" s="15"/>
      <c r="G512" s="15"/>
      <c r="H512" s="15"/>
      <c r="I512" s="52" t="s">
        <v>55</v>
      </c>
      <c r="J512" s="6">
        <v>0.951085313717425</v>
      </c>
      <c r="K512" s="6">
        <v>1.7481804737562501E-2</v>
      </c>
      <c r="L512" s="6">
        <v>3.1432881545012101E-2</v>
      </c>
      <c r="M512" s="6">
        <v>0.88598022492218498</v>
      </c>
      <c r="N512" s="6">
        <v>5.1050091103584903E-3</v>
      </c>
      <c r="O512" s="6">
        <v>0.108914765967456</v>
      </c>
      <c r="P512" s="6">
        <v>0.54983880154208897</v>
      </c>
      <c r="Q512" s="6">
        <v>0.40345814428438498</v>
      </c>
      <c r="R512" s="6">
        <v>4.6703054173524799E-2</v>
      </c>
      <c r="S512" s="6">
        <v>0.92320994117344801</v>
      </c>
      <c r="T512" s="6">
        <v>3.3744851523618502E-2</v>
      </c>
      <c r="U512" s="6">
        <v>4.3045207302933E-2</v>
      </c>
      <c r="V512" s="6">
        <v>0.40802779378981702</v>
      </c>
      <c r="W512" s="6">
        <v>0.52295766378032205</v>
      </c>
      <c r="X512" s="6">
        <v>6.9014542429860104E-2</v>
      </c>
      <c r="Y512" s="6">
        <v>0.12631064890399199</v>
      </c>
      <c r="Z512" s="6">
        <v>0.73597883203146697</v>
      </c>
      <c r="AA512" s="6">
        <v>0.13771051906453999</v>
      </c>
      <c r="AB512" s="6">
        <v>0.334970595446625</v>
      </c>
      <c r="AC512" s="6">
        <v>1.3112364294668499E-2</v>
      </c>
      <c r="AD512" s="6">
        <v>0.65191704025870501</v>
      </c>
      <c r="AE512" s="6">
        <v>6.3743894769364595E-2</v>
      </c>
      <c r="AF512" s="6">
        <v>0.327444092057673</v>
      </c>
      <c r="AG512" s="310">
        <v>0.60881201317296196</v>
      </c>
      <c r="AH512" s="211">
        <v>1.784</v>
      </c>
      <c r="AI512" s="211">
        <v>3.4830000000000001</v>
      </c>
      <c r="AJ512" s="212">
        <v>7.78</v>
      </c>
      <c r="AK512" s="210">
        <v>1.681</v>
      </c>
      <c r="AL512" s="210">
        <v>3.5089999999999999</v>
      </c>
      <c r="AM512" s="210">
        <v>7.5739999999999998</v>
      </c>
      <c r="AN512" s="203"/>
      <c r="AO512" s="203"/>
      <c r="AP512" s="203"/>
      <c r="AQ512" s="203"/>
      <c r="AR512" s="203">
        <f t="shared" si="779"/>
        <v>2.0614909136719999</v>
      </c>
      <c r="AS512" s="203">
        <f t="shared" si="780"/>
        <v>2.5196000000000001</v>
      </c>
      <c r="AT512" s="203">
        <f t="shared" si="781"/>
        <v>3.0795111055119997</v>
      </c>
      <c r="AU512" s="203">
        <f t="shared" si="782"/>
        <v>3.2548090981419997</v>
      </c>
      <c r="AV512" s="203">
        <f t="shared" si="783"/>
        <v>3.9781</v>
      </c>
      <c r="AW512" s="203">
        <f t="shared" si="784"/>
        <v>4.8621222133819995</v>
      </c>
      <c r="AX512" s="203">
        <f t="shared" si="785"/>
        <v>5.8365818311520004</v>
      </c>
      <c r="AY512" s="203">
        <f t="shared" si="786"/>
        <v>7.1336000000000004</v>
      </c>
      <c r="AZ512" s="203">
        <f t="shared" si="787"/>
        <v>8.7188444285919999</v>
      </c>
      <c r="BB512" s="1" t="str">
        <f t="shared" si="736"/>
        <v>A</v>
      </c>
      <c r="BC512" s="1" t="str">
        <f t="shared" si="737"/>
        <v>NP</v>
      </c>
      <c r="BD512" s="1" t="str">
        <f t="shared" si="738"/>
        <v>NA</v>
      </c>
      <c r="BE512" s="1" t="str">
        <f t="shared" si="739"/>
        <v>NO</v>
      </c>
      <c r="BF512" s="1" t="str">
        <f t="shared" si="740"/>
        <v>NO</v>
      </c>
      <c r="BG512" s="1" t="str">
        <f t="shared" si="741"/>
        <v>YES</v>
      </c>
      <c r="BH512" s="1" t="str">
        <f t="shared" si="788"/>
        <v>YES</v>
      </c>
      <c r="BJ512" s="12">
        <v>35</v>
      </c>
      <c r="BK512" s="1" t="str">
        <f t="shared" si="742"/>
        <v>A</v>
      </c>
      <c r="BL512" s="1" t="str">
        <f t="shared" si="743"/>
        <v>NP</v>
      </c>
      <c r="BM512" s="1" t="str">
        <f t="shared" si="744"/>
        <v>NA</v>
      </c>
      <c r="BN512" s="1" t="str">
        <f t="shared" si="745"/>
        <v>NO</v>
      </c>
      <c r="BO512" s="1" t="str">
        <f t="shared" si="746"/>
        <v>NO</v>
      </c>
      <c r="BP512" s="1" t="str">
        <f t="shared" si="747"/>
        <v>YES</v>
      </c>
      <c r="BQ512" s="1" t="str">
        <f t="shared" si="748"/>
        <v>YES</v>
      </c>
      <c r="BS512" s="1" t="str">
        <f t="shared" si="749"/>
        <v>TP</v>
      </c>
      <c r="BT512" s="1" t="str">
        <f t="shared" si="750"/>
        <v>TP</v>
      </c>
      <c r="BU512" s="1" t="str">
        <f t="shared" si="751"/>
        <v>TN</v>
      </c>
      <c r="BV512" s="1" t="str">
        <f t="shared" si="752"/>
        <v>NO</v>
      </c>
      <c r="BW512" s="1" t="str">
        <f t="shared" si="753"/>
        <v>YES</v>
      </c>
      <c r="BX512" s="1" t="str">
        <f t="shared" si="754"/>
        <v>YES</v>
      </c>
      <c r="BY512" s="244" t="str">
        <f t="shared" si="755"/>
        <v>YES</v>
      </c>
      <c r="BZ512" s="244" t="str">
        <f t="shared" si="756"/>
        <v>NO</v>
      </c>
      <c r="CA512" s="244" t="str">
        <f t="shared" si="757"/>
        <v>NO</v>
      </c>
      <c r="CB512" s="244" t="str">
        <f t="shared" si="758"/>
        <v>NO</v>
      </c>
      <c r="CC512" s="244" t="str">
        <f t="shared" si="759"/>
        <v>NO</v>
      </c>
      <c r="CD512" s="244" t="str">
        <f t="shared" si="731"/>
        <v>NO</v>
      </c>
      <c r="CE512" s="1" t="str">
        <f t="shared" si="732"/>
        <v>NO</v>
      </c>
      <c r="CF512" s="1" t="str">
        <f t="shared" si="733"/>
        <v>NO</v>
      </c>
      <c r="CG512" s="1" t="str">
        <f t="shared" si="734"/>
        <v>NO</v>
      </c>
      <c r="CH512" s="1" t="str">
        <f t="shared" si="735"/>
        <v>NO</v>
      </c>
      <c r="CI512" s="244" t="str">
        <f t="shared" si="760"/>
        <v>NO</v>
      </c>
      <c r="CJ512" s="244" t="str">
        <f t="shared" si="761"/>
        <v>NO</v>
      </c>
      <c r="CK512" s="244" t="str">
        <f t="shared" si="762"/>
        <v>NO</v>
      </c>
      <c r="CL512" s="244" t="str">
        <f t="shared" si="763"/>
        <v>NO</v>
      </c>
      <c r="CM512" s="244" t="str">
        <f t="shared" si="764"/>
        <v>NO</v>
      </c>
      <c r="CN512" s="244" t="str">
        <f t="shared" si="765"/>
        <v>NO</v>
      </c>
      <c r="CO512" s="244" t="str">
        <f t="shared" si="766"/>
        <v>NO</v>
      </c>
      <c r="CP512" s="244" t="str">
        <f t="shared" si="767"/>
        <v>NO</v>
      </c>
      <c r="CQ512" s="244" t="str">
        <f t="shared" si="768"/>
        <v>NO</v>
      </c>
      <c r="CR512" s="244" t="str">
        <f t="shared" si="769"/>
        <v>NO</v>
      </c>
    </row>
    <row r="513" spans="1:96">
      <c r="A513" s="64"/>
      <c r="B513" s="15"/>
      <c r="C513" s="15"/>
      <c r="D513" s="15"/>
      <c r="E513" s="15"/>
      <c r="F513" s="15"/>
      <c r="G513" s="15"/>
      <c r="H513" s="15"/>
      <c r="I513" s="52" t="s">
        <v>56</v>
      </c>
      <c r="J513" s="6">
        <v>0.34787761029728798</v>
      </c>
      <c r="K513" s="6">
        <v>0.62837375546934204</v>
      </c>
      <c r="L513" s="6">
        <v>2.3748634233369099E-2</v>
      </c>
      <c r="M513" s="6">
        <v>0.231807002782179</v>
      </c>
      <c r="N513" s="6">
        <v>0.67618203716605696</v>
      </c>
      <c r="O513" s="6">
        <v>9.2010960051762902E-2</v>
      </c>
      <c r="P513" s="6">
        <v>3.3249171942372001E-2</v>
      </c>
      <c r="Q513" s="6">
        <v>0.17137146994053201</v>
      </c>
      <c r="R513" s="6">
        <v>0.79537935811709504</v>
      </c>
      <c r="S513" s="6">
        <v>0.29329985493654298</v>
      </c>
      <c r="T513" s="6">
        <v>0.49784128567313701</v>
      </c>
      <c r="U513" s="6">
        <v>0.20885885939031901</v>
      </c>
      <c r="V513" s="6">
        <v>0.40802779378981702</v>
      </c>
      <c r="W513" s="6">
        <v>0.52295766378032205</v>
      </c>
      <c r="X513" s="6">
        <v>6.9014542429860104E-2</v>
      </c>
      <c r="Y513" s="6">
        <v>0.12631064890399199</v>
      </c>
      <c r="Z513" s="6">
        <v>0.73597883203146697</v>
      </c>
      <c r="AA513" s="6">
        <v>0.13771051906453999</v>
      </c>
      <c r="AB513" s="6">
        <v>0.334970595446625</v>
      </c>
      <c r="AC513" s="6">
        <v>1.3112364294668499E-2</v>
      </c>
      <c r="AD513" s="6">
        <v>0.65191704025870501</v>
      </c>
      <c r="AE513" s="6">
        <v>0.17341882491868499</v>
      </c>
      <c r="AF513" s="6">
        <v>0.72096434724890901</v>
      </c>
      <c r="AG513" s="310">
        <v>0.105616827832405</v>
      </c>
      <c r="AH513" s="211">
        <v>2.944</v>
      </c>
      <c r="AI513" s="211">
        <v>3.0739999999999998</v>
      </c>
      <c r="AJ513" s="212">
        <v>7.1379999999999999</v>
      </c>
      <c r="AK513" s="210">
        <v>3.0539999999999998</v>
      </c>
      <c r="AL513" s="210">
        <v>3.2490000000000001</v>
      </c>
      <c r="AM513" s="210">
        <v>7.4160000000000004</v>
      </c>
      <c r="AN513" s="203"/>
      <c r="AO513" s="203"/>
      <c r="AP513" s="203"/>
      <c r="AQ513" s="203"/>
      <c r="AR513" s="203">
        <f t="shared" si="779"/>
        <v>2.0614909136719999</v>
      </c>
      <c r="AS513" s="203">
        <f t="shared" si="780"/>
        <v>2.5196000000000001</v>
      </c>
      <c r="AT513" s="203">
        <f t="shared" si="781"/>
        <v>3.0795111055119997</v>
      </c>
      <c r="AU513" s="203">
        <f t="shared" si="782"/>
        <v>3.2548090981419997</v>
      </c>
      <c r="AV513" s="203">
        <f t="shared" si="783"/>
        <v>3.9781</v>
      </c>
      <c r="AW513" s="203">
        <f t="shared" si="784"/>
        <v>4.8621222133819995</v>
      </c>
      <c r="AX513" s="203">
        <f t="shared" si="785"/>
        <v>5.8365818311520004</v>
      </c>
      <c r="AY513" s="203">
        <f t="shared" si="786"/>
        <v>7.1336000000000004</v>
      </c>
      <c r="AZ513" s="203">
        <f t="shared" si="787"/>
        <v>8.7188444285919999</v>
      </c>
      <c r="BB513" s="1" t="str">
        <f t="shared" si="736"/>
        <v>NA</v>
      </c>
      <c r="BC513" s="1" t="str">
        <f t="shared" si="737"/>
        <v>A</v>
      </c>
      <c r="BD513" s="1" t="str">
        <f t="shared" si="738"/>
        <v>NA</v>
      </c>
      <c r="BE513" s="1" t="str">
        <f t="shared" si="739"/>
        <v>NO</v>
      </c>
      <c r="BF513" s="1" t="str">
        <f t="shared" si="740"/>
        <v>NO</v>
      </c>
      <c r="BG513" s="1" t="str">
        <f t="shared" si="741"/>
        <v>YES</v>
      </c>
      <c r="BH513" s="1" t="str">
        <f t="shared" si="788"/>
        <v>YES</v>
      </c>
      <c r="BJ513" s="12">
        <v>14</v>
      </c>
      <c r="BK513" s="1" t="str">
        <f t="shared" si="742"/>
        <v>NA</v>
      </c>
      <c r="BL513" s="1" t="str">
        <f t="shared" si="743"/>
        <v>A</v>
      </c>
      <c r="BM513" s="1" t="str">
        <f t="shared" si="744"/>
        <v>NA</v>
      </c>
      <c r="BN513" s="1" t="str">
        <f t="shared" si="745"/>
        <v>NO</v>
      </c>
      <c r="BO513" s="1" t="str">
        <f t="shared" si="746"/>
        <v>NO</v>
      </c>
      <c r="BP513" s="1" t="str">
        <f t="shared" si="747"/>
        <v>YES</v>
      </c>
      <c r="BQ513" s="1" t="str">
        <f t="shared" si="748"/>
        <v>YES</v>
      </c>
      <c r="BS513" s="1" t="str">
        <f t="shared" si="749"/>
        <v>TN</v>
      </c>
      <c r="BT513" s="1" t="str">
        <f t="shared" si="750"/>
        <v>TP</v>
      </c>
      <c r="BU513" s="1" t="str">
        <f t="shared" si="751"/>
        <v>TN</v>
      </c>
      <c r="BV513" s="1" t="str">
        <f t="shared" si="752"/>
        <v>NO</v>
      </c>
      <c r="BW513" s="1" t="str">
        <f t="shared" si="753"/>
        <v>NO</v>
      </c>
      <c r="BX513" s="1" t="str">
        <f t="shared" si="754"/>
        <v>YES</v>
      </c>
      <c r="BY513" s="244" t="str">
        <f t="shared" si="755"/>
        <v>YES</v>
      </c>
      <c r="BZ513" s="244" t="str">
        <f t="shared" si="756"/>
        <v>NO</v>
      </c>
      <c r="CA513" s="244" t="str">
        <f t="shared" si="757"/>
        <v>NO</v>
      </c>
      <c r="CB513" s="244" t="str">
        <f t="shared" si="758"/>
        <v>NO</v>
      </c>
      <c r="CC513" s="244" t="str">
        <f t="shared" si="759"/>
        <v>NO</v>
      </c>
      <c r="CD513" s="244" t="str">
        <f t="shared" si="731"/>
        <v>NO</v>
      </c>
      <c r="CE513" s="1" t="str">
        <f t="shared" si="732"/>
        <v>NO</v>
      </c>
      <c r="CF513" s="1" t="str">
        <f t="shared" si="733"/>
        <v>NO</v>
      </c>
      <c r="CG513" s="1" t="str">
        <f t="shared" si="734"/>
        <v>NO</v>
      </c>
      <c r="CH513" s="1" t="str">
        <f t="shared" si="735"/>
        <v>NO</v>
      </c>
      <c r="CI513" s="244" t="str">
        <f t="shared" si="760"/>
        <v>NO</v>
      </c>
      <c r="CJ513" s="244" t="str">
        <f t="shared" si="761"/>
        <v>NO</v>
      </c>
      <c r="CK513" s="244" t="str">
        <f t="shared" si="762"/>
        <v>NO</v>
      </c>
      <c r="CL513" s="244" t="str">
        <f t="shared" si="763"/>
        <v>NO</v>
      </c>
      <c r="CM513" s="244" t="str">
        <f t="shared" si="764"/>
        <v>NO</v>
      </c>
      <c r="CN513" s="244" t="str">
        <f t="shared" si="765"/>
        <v>NO</v>
      </c>
      <c r="CO513" s="244" t="str">
        <f t="shared" si="766"/>
        <v>NO</v>
      </c>
      <c r="CP513" s="244" t="str">
        <f t="shared" si="767"/>
        <v>NO</v>
      </c>
      <c r="CQ513" s="244" t="str">
        <f t="shared" si="768"/>
        <v>NO</v>
      </c>
      <c r="CR513" s="244" t="str">
        <f t="shared" si="769"/>
        <v>NO</v>
      </c>
    </row>
    <row r="514" spans="1:96">
      <c r="A514" s="64"/>
      <c r="B514" s="15"/>
      <c r="C514" s="15"/>
      <c r="D514" s="15"/>
      <c r="E514" s="15"/>
      <c r="F514" s="15"/>
      <c r="G514" s="15"/>
      <c r="H514" s="15"/>
      <c r="I514" s="52" t="s">
        <v>57</v>
      </c>
      <c r="J514" s="6">
        <v>0.94294245391392695</v>
      </c>
      <c r="K514" s="6">
        <v>1.30066702334452E-2</v>
      </c>
      <c r="L514" s="6">
        <v>4.4050875852627701E-2</v>
      </c>
      <c r="M514" s="6">
        <v>0.18873324680985201</v>
      </c>
      <c r="N514" s="6">
        <v>3.3709191105397197E-2</v>
      </c>
      <c r="O514" s="6">
        <v>0.77755756208474902</v>
      </c>
      <c r="P514" s="6">
        <v>4.0134301185307197E-2</v>
      </c>
      <c r="Q514" s="6">
        <v>0.126494732424663</v>
      </c>
      <c r="R514" s="6">
        <v>0.83337096639002906</v>
      </c>
      <c r="S514" s="6">
        <v>0.25261003258106901</v>
      </c>
      <c r="T514" s="6">
        <v>0.27112136211195198</v>
      </c>
      <c r="U514" s="6">
        <v>0.47626860530697801</v>
      </c>
      <c r="V514" s="6">
        <v>0.348270080711652</v>
      </c>
      <c r="W514" s="6">
        <v>0.41471672444095298</v>
      </c>
      <c r="X514" s="6">
        <v>0.237013194847394</v>
      </c>
      <c r="Y514" s="6">
        <v>0.569647160523581</v>
      </c>
      <c r="Z514" s="6">
        <v>0.41731474892781101</v>
      </c>
      <c r="AA514" s="6">
        <v>1.30380905486072E-2</v>
      </c>
      <c r="AB514" s="6">
        <v>0.60917063036806296</v>
      </c>
      <c r="AC514" s="6">
        <v>0.38579147721745399</v>
      </c>
      <c r="AD514" s="6">
        <v>5.0378924144823803E-3</v>
      </c>
      <c r="AE514" s="6">
        <v>0.39363640095510599</v>
      </c>
      <c r="AF514" s="6">
        <v>0.38865170358591</v>
      </c>
      <c r="AG514" s="310">
        <v>0.21771189545898301</v>
      </c>
      <c r="AH514" s="211">
        <v>2.843</v>
      </c>
      <c r="AI514" s="211">
        <v>3.57</v>
      </c>
      <c r="AJ514" s="212">
        <v>6.5330000000000004</v>
      </c>
      <c r="AK514" s="210">
        <v>3.1859999999999999</v>
      </c>
      <c r="AL514" s="210">
        <v>3.4689999999999999</v>
      </c>
      <c r="AM514" s="210">
        <v>6.5359999999999996</v>
      </c>
      <c r="AN514" s="203"/>
      <c r="AO514" s="203"/>
      <c r="AP514" s="203"/>
      <c r="AQ514" s="203"/>
      <c r="AR514" s="203">
        <f t="shared" si="779"/>
        <v>2.0614909136719999</v>
      </c>
      <c r="AS514" s="203">
        <f t="shared" si="780"/>
        <v>2.5196000000000001</v>
      </c>
      <c r="AT514" s="203">
        <f t="shared" si="781"/>
        <v>3.0795111055119997</v>
      </c>
      <c r="AU514" s="203">
        <f t="shared" si="782"/>
        <v>3.2548090981419997</v>
      </c>
      <c r="AV514" s="203">
        <f t="shared" si="783"/>
        <v>3.9781</v>
      </c>
      <c r="AW514" s="203">
        <f t="shared" si="784"/>
        <v>4.8621222133819995</v>
      </c>
      <c r="AX514" s="203">
        <f t="shared" si="785"/>
        <v>5.8365818311520004</v>
      </c>
      <c r="AY514" s="203">
        <f t="shared" si="786"/>
        <v>7.1336000000000004</v>
      </c>
      <c r="AZ514" s="203">
        <f t="shared" si="787"/>
        <v>8.7188444285919999</v>
      </c>
      <c r="BB514" s="1" t="str">
        <f t="shared" si="736"/>
        <v>NA</v>
      </c>
      <c r="BC514" s="1" t="str">
        <f t="shared" si="737"/>
        <v>NP</v>
      </c>
      <c r="BD514" s="1" t="str">
        <f t="shared" si="738"/>
        <v>NP</v>
      </c>
      <c r="BE514" s="1" t="str">
        <f t="shared" si="739"/>
        <v>NO</v>
      </c>
      <c r="BF514" s="1" t="str">
        <f t="shared" si="740"/>
        <v>NO</v>
      </c>
      <c r="BG514" s="1" t="str">
        <f t="shared" si="741"/>
        <v>NO</v>
      </c>
      <c r="BH514" s="1" t="str">
        <f t="shared" si="788"/>
        <v>YES</v>
      </c>
      <c r="BJ514" s="12">
        <v>59</v>
      </c>
      <c r="BK514" s="1" t="str">
        <f t="shared" si="742"/>
        <v>P</v>
      </c>
      <c r="BL514" s="1" t="str">
        <f t="shared" si="743"/>
        <v>NP</v>
      </c>
      <c r="BM514" s="1" t="str">
        <f t="shared" si="744"/>
        <v>NP</v>
      </c>
      <c r="BN514" s="1" t="str">
        <f t="shared" si="745"/>
        <v>NO</v>
      </c>
      <c r="BO514" s="1" t="str">
        <f t="shared" si="746"/>
        <v>NO</v>
      </c>
      <c r="BP514" s="1" t="str">
        <f t="shared" si="747"/>
        <v>NO</v>
      </c>
      <c r="BQ514" s="1" t="str">
        <f t="shared" si="748"/>
        <v>NO</v>
      </c>
      <c r="BS514" s="1" t="str">
        <f t="shared" si="749"/>
        <v>TN</v>
      </c>
      <c r="BT514" s="1" t="str">
        <f t="shared" si="750"/>
        <v>TP</v>
      </c>
      <c r="BU514" s="1" t="str">
        <f t="shared" si="751"/>
        <v>TP</v>
      </c>
      <c r="BV514" s="1" t="str">
        <f t="shared" si="752"/>
        <v>NO</v>
      </c>
      <c r="BW514" s="1" t="str">
        <f t="shared" si="753"/>
        <v>YES</v>
      </c>
      <c r="BX514" s="1" t="str">
        <f t="shared" si="754"/>
        <v>YES</v>
      </c>
      <c r="BY514" s="244" t="str">
        <f t="shared" si="755"/>
        <v>YES</v>
      </c>
      <c r="BZ514" s="244" t="str">
        <f t="shared" si="756"/>
        <v>NO</v>
      </c>
      <c r="CA514" s="244" t="str">
        <f t="shared" si="757"/>
        <v>NO</v>
      </c>
      <c r="CB514" s="244" t="str">
        <f t="shared" si="758"/>
        <v>NO</v>
      </c>
      <c r="CC514" s="244" t="str">
        <f t="shared" si="759"/>
        <v>NO</v>
      </c>
      <c r="CD514" s="244" t="str">
        <f t="shared" si="731"/>
        <v>NO</v>
      </c>
      <c r="CE514" s="1" t="str">
        <f t="shared" si="732"/>
        <v>NO</v>
      </c>
      <c r="CF514" s="1" t="str">
        <f t="shared" si="733"/>
        <v>NO</v>
      </c>
      <c r="CG514" s="1" t="str">
        <f t="shared" si="734"/>
        <v>NO</v>
      </c>
      <c r="CH514" s="1" t="str">
        <f t="shared" si="735"/>
        <v>NO</v>
      </c>
      <c r="CI514" s="244" t="str">
        <f t="shared" si="760"/>
        <v>NO</v>
      </c>
      <c r="CJ514" s="244" t="str">
        <f t="shared" si="761"/>
        <v>NO</v>
      </c>
      <c r="CK514" s="244" t="str">
        <f t="shared" si="762"/>
        <v>NO</v>
      </c>
      <c r="CL514" s="244" t="str">
        <f t="shared" si="763"/>
        <v>NO</v>
      </c>
      <c r="CM514" s="244" t="str">
        <f t="shared" si="764"/>
        <v>NO</v>
      </c>
      <c r="CN514" s="244" t="str">
        <f t="shared" si="765"/>
        <v>NO</v>
      </c>
      <c r="CO514" s="244" t="str">
        <f t="shared" si="766"/>
        <v>NO</v>
      </c>
      <c r="CP514" s="244" t="str">
        <f t="shared" si="767"/>
        <v>NO</v>
      </c>
      <c r="CQ514" s="244" t="str">
        <f t="shared" si="768"/>
        <v>NO</v>
      </c>
      <c r="CR514" s="244" t="str">
        <f t="shared" si="769"/>
        <v>NO</v>
      </c>
    </row>
    <row r="515" spans="1:96">
      <c r="A515" s="64"/>
      <c r="B515" s="15"/>
      <c r="C515" s="15"/>
      <c r="D515" s="15"/>
      <c r="E515" s="15"/>
      <c r="F515" s="15"/>
      <c r="G515" s="15"/>
      <c r="H515" s="15"/>
      <c r="I515" s="52" t="s">
        <v>58</v>
      </c>
      <c r="J515" s="6">
        <v>0.91602264758832896</v>
      </c>
      <c r="K515" s="6">
        <v>5.5950181776609903E-2</v>
      </c>
      <c r="L515" s="6">
        <v>2.8027170635060401E-2</v>
      </c>
      <c r="M515" s="6">
        <v>0.88142942133635804</v>
      </c>
      <c r="N515" s="6">
        <v>5.8028483875896403E-2</v>
      </c>
      <c r="O515" s="6">
        <v>6.0542094787744798E-2</v>
      </c>
      <c r="P515" s="6">
        <v>0.25599401282722201</v>
      </c>
      <c r="Q515" s="6">
        <v>0.28688963059712702</v>
      </c>
      <c r="R515" s="6">
        <v>0.45711635657564997</v>
      </c>
      <c r="S515" s="6">
        <v>0.32077492632483101</v>
      </c>
      <c r="T515" s="6">
        <v>0.34544919569870602</v>
      </c>
      <c r="U515" s="6">
        <v>0.33377587797646102</v>
      </c>
      <c r="V515" s="6">
        <v>0.19649350794658099</v>
      </c>
      <c r="W515" s="6">
        <v>0.55027054898079897</v>
      </c>
      <c r="X515" s="6">
        <v>0.25323594307261799</v>
      </c>
      <c r="Y515" s="6">
        <v>0.569647160523581</v>
      </c>
      <c r="Z515" s="6">
        <v>0.41731474892781101</v>
      </c>
      <c r="AA515" s="6">
        <v>1.30380905486072E-2</v>
      </c>
      <c r="AB515" s="6">
        <v>0.60917063036806296</v>
      </c>
      <c r="AC515" s="6">
        <v>0.38579147721745399</v>
      </c>
      <c r="AD515" s="6">
        <v>5.0378924144823803E-3</v>
      </c>
      <c r="AE515" s="6">
        <v>0.66714782505970904</v>
      </c>
      <c r="AF515" s="6">
        <v>3.5052073414105898E-2</v>
      </c>
      <c r="AG515" s="310">
        <v>0.29780010152618402</v>
      </c>
      <c r="AH515" s="211">
        <v>2.5750000000000002</v>
      </c>
      <c r="AI515" s="211">
        <v>3.8069999999999999</v>
      </c>
      <c r="AJ515" s="212">
        <v>6.6639999999999997</v>
      </c>
      <c r="AK515" s="210">
        <v>2.5870000000000002</v>
      </c>
      <c r="AL515" s="210">
        <v>3.927</v>
      </c>
      <c r="AM515" s="210">
        <v>6.5369999999999999</v>
      </c>
      <c r="AN515" s="203"/>
      <c r="AO515" s="203"/>
      <c r="AP515" s="203"/>
      <c r="AQ515" s="203"/>
      <c r="AR515" s="203">
        <f t="shared" si="779"/>
        <v>2.0614909136719999</v>
      </c>
      <c r="AS515" s="203">
        <f t="shared" si="780"/>
        <v>2.5196000000000001</v>
      </c>
      <c r="AT515" s="203">
        <f t="shared" si="781"/>
        <v>3.0795111055119997</v>
      </c>
      <c r="AU515" s="203">
        <f t="shared" si="782"/>
        <v>3.2548090981419997</v>
      </c>
      <c r="AV515" s="203">
        <f t="shared" si="783"/>
        <v>3.9781</v>
      </c>
      <c r="AW515" s="203">
        <f t="shared" si="784"/>
        <v>4.8621222133819995</v>
      </c>
      <c r="AX515" s="203">
        <f t="shared" si="785"/>
        <v>5.8365818311520004</v>
      </c>
      <c r="AY515" s="203">
        <f t="shared" si="786"/>
        <v>7.1336000000000004</v>
      </c>
      <c r="AZ515" s="203">
        <f t="shared" si="787"/>
        <v>8.7188444285919999</v>
      </c>
      <c r="BB515" s="1" t="str">
        <f t="shared" si="736"/>
        <v>NA</v>
      </c>
      <c r="BC515" s="1" t="str">
        <f t="shared" si="737"/>
        <v>NP</v>
      </c>
      <c r="BD515" s="1" t="str">
        <f t="shared" si="738"/>
        <v>NP</v>
      </c>
      <c r="BE515" s="1" t="str">
        <f t="shared" si="739"/>
        <v>NO</v>
      </c>
      <c r="BF515" s="1" t="str">
        <f t="shared" si="740"/>
        <v>NO</v>
      </c>
      <c r="BG515" s="1" t="str">
        <f t="shared" si="741"/>
        <v>NO</v>
      </c>
      <c r="BH515" s="1" t="str">
        <f t="shared" si="788"/>
        <v>YES</v>
      </c>
      <c r="BJ515" s="12">
        <v>25</v>
      </c>
      <c r="BK515" s="1" t="str">
        <f t="shared" si="742"/>
        <v>NA</v>
      </c>
      <c r="BL515" s="1" t="str">
        <f t="shared" si="743"/>
        <v>NP</v>
      </c>
      <c r="BM515" s="1" t="str">
        <f t="shared" si="744"/>
        <v>NP</v>
      </c>
      <c r="BN515" s="1" t="str">
        <f t="shared" si="745"/>
        <v>NO</v>
      </c>
      <c r="BO515" s="1" t="str">
        <f t="shared" si="746"/>
        <v>NO</v>
      </c>
      <c r="BP515" s="1" t="str">
        <f t="shared" si="747"/>
        <v>NO</v>
      </c>
      <c r="BQ515" s="1" t="str">
        <f t="shared" si="748"/>
        <v>YES</v>
      </c>
      <c r="BS515" s="1" t="str">
        <f t="shared" si="749"/>
        <v>TN</v>
      </c>
      <c r="BT515" s="1" t="str">
        <f t="shared" si="750"/>
        <v>TP</v>
      </c>
      <c r="BU515" s="1" t="str">
        <f t="shared" si="751"/>
        <v>TP</v>
      </c>
      <c r="BV515" s="1" t="str">
        <f t="shared" si="752"/>
        <v>NO</v>
      </c>
      <c r="BW515" s="1" t="str">
        <f t="shared" si="753"/>
        <v>YES</v>
      </c>
      <c r="BX515" s="1" t="str">
        <f t="shared" si="754"/>
        <v>YES</v>
      </c>
      <c r="BY515" s="244" t="str">
        <f t="shared" si="755"/>
        <v>YES</v>
      </c>
      <c r="BZ515" s="244" t="str">
        <f t="shared" si="756"/>
        <v>NO</v>
      </c>
      <c r="CA515" s="244" t="str">
        <f t="shared" si="757"/>
        <v>NO</v>
      </c>
      <c r="CB515" s="244" t="str">
        <f t="shared" si="758"/>
        <v>NO</v>
      </c>
      <c r="CC515" s="244" t="str">
        <f t="shared" si="759"/>
        <v>NO</v>
      </c>
      <c r="CD515" s="244" t="str">
        <f t="shared" si="731"/>
        <v>NO</v>
      </c>
      <c r="CE515" s="1" t="str">
        <f t="shared" si="732"/>
        <v>NO</v>
      </c>
      <c r="CF515" s="1" t="str">
        <f t="shared" si="733"/>
        <v>NO</v>
      </c>
      <c r="CG515" s="1" t="str">
        <f t="shared" si="734"/>
        <v>NO</v>
      </c>
      <c r="CH515" s="1" t="str">
        <f t="shared" si="735"/>
        <v>NO</v>
      </c>
      <c r="CI515" s="244" t="str">
        <f t="shared" si="760"/>
        <v>NO</v>
      </c>
      <c r="CJ515" s="244" t="str">
        <f t="shared" si="761"/>
        <v>NO</v>
      </c>
      <c r="CK515" s="244" t="str">
        <f t="shared" si="762"/>
        <v>NO</v>
      </c>
      <c r="CL515" s="244" t="str">
        <f t="shared" si="763"/>
        <v>NO</v>
      </c>
      <c r="CM515" s="244" t="str">
        <f t="shared" si="764"/>
        <v>NO</v>
      </c>
      <c r="CN515" s="244" t="str">
        <f t="shared" si="765"/>
        <v>NO</v>
      </c>
      <c r="CO515" s="244" t="str">
        <f t="shared" si="766"/>
        <v>NO</v>
      </c>
      <c r="CP515" s="244" t="str">
        <f t="shared" si="767"/>
        <v>NO</v>
      </c>
      <c r="CQ515" s="244" t="str">
        <f t="shared" si="768"/>
        <v>NO</v>
      </c>
      <c r="CR515" s="244" t="str">
        <f t="shared" si="769"/>
        <v>NO</v>
      </c>
    </row>
    <row r="516" spans="1:96">
      <c r="A516" s="64"/>
      <c r="B516" s="15"/>
      <c r="C516" s="15"/>
      <c r="D516" s="15"/>
      <c r="E516" s="15"/>
      <c r="F516" s="15"/>
      <c r="G516" s="15"/>
      <c r="H516" s="15"/>
      <c r="I516" s="52" t="s">
        <v>59</v>
      </c>
      <c r="J516" s="6">
        <v>0.80850660352517001</v>
      </c>
      <c r="K516" s="6">
        <v>9.44262759836621E-2</v>
      </c>
      <c r="L516" s="6">
        <v>9.7067120491167294E-2</v>
      </c>
      <c r="M516" s="6">
        <v>0.52356350056297196</v>
      </c>
      <c r="N516" s="6">
        <v>0.25605178057287198</v>
      </c>
      <c r="O516" s="6">
        <v>0.220384718864155</v>
      </c>
      <c r="P516" s="6">
        <v>0.20809710219718999</v>
      </c>
      <c r="Q516" s="6">
        <v>0.36942408982533498</v>
      </c>
      <c r="R516" s="6">
        <v>0.422478807977474</v>
      </c>
      <c r="S516" s="6">
        <v>0.81880131970506198</v>
      </c>
      <c r="T516" s="6">
        <v>8.2109138392829295E-2</v>
      </c>
      <c r="U516" s="6">
        <v>9.9089541902108599E-2</v>
      </c>
      <c r="V516" s="6">
        <v>0.95647693579883297</v>
      </c>
      <c r="W516" s="6">
        <v>2.3495243164898798E-2</v>
      </c>
      <c r="X516" s="6">
        <v>2.00278210362674E-2</v>
      </c>
      <c r="Y516" s="6">
        <v>0.79138297513970002</v>
      </c>
      <c r="Z516" s="6">
        <v>0.163517053997667</v>
      </c>
      <c r="AA516" s="6">
        <v>4.50999708626319E-2</v>
      </c>
      <c r="AB516" s="6">
        <v>2.5873971395027302E-2</v>
      </c>
      <c r="AC516" s="6">
        <v>0.59214406771956696</v>
      </c>
      <c r="AD516" s="6">
        <v>0.38198196088540398</v>
      </c>
      <c r="AE516" s="6">
        <v>0.39363640095510599</v>
      </c>
      <c r="AF516" s="6">
        <v>0.38865170358591</v>
      </c>
      <c r="AG516" s="310">
        <v>0.21771189545898301</v>
      </c>
      <c r="AH516" s="211">
        <v>2.3809999999999998</v>
      </c>
      <c r="AI516" s="211">
        <v>3.3290000000000002</v>
      </c>
      <c r="AJ516" s="212">
        <v>7.1660000000000004</v>
      </c>
      <c r="AK516" s="210">
        <v>2.2890000000000001</v>
      </c>
      <c r="AL516" s="210">
        <v>3.2370000000000001</v>
      </c>
      <c r="AM516" s="210">
        <v>7.2549999999999999</v>
      </c>
      <c r="AN516" s="203"/>
      <c r="AO516" s="203"/>
      <c r="AP516" s="203"/>
      <c r="AQ516" s="203"/>
      <c r="AR516" s="203">
        <f t="shared" si="779"/>
        <v>2.0614909136719999</v>
      </c>
      <c r="AS516" s="203">
        <f t="shared" si="780"/>
        <v>2.5196000000000001</v>
      </c>
      <c r="AT516" s="203">
        <f t="shared" si="781"/>
        <v>3.0795111055119997</v>
      </c>
      <c r="AU516" s="203">
        <f t="shared" si="782"/>
        <v>3.2548090981419997</v>
      </c>
      <c r="AV516" s="203">
        <f t="shared" si="783"/>
        <v>3.9781</v>
      </c>
      <c r="AW516" s="203">
        <f t="shared" si="784"/>
        <v>4.8621222133819995</v>
      </c>
      <c r="AX516" s="203">
        <f t="shared" si="785"/>
        <v>5.8365818311520004</v>
      </c>
      <c r="AY516" s="203">
        <f t="shared" si="786"/>
        <v>7.1336000000000004</v>
      </c>
      <c r="AZ516" s="203">
        <f t="shared" si="787"/>
        <v>8.7188444285919999</v>
      </c>
      <c r="BB516" s="1" t="str">
        <f t="shared" si="736"/>
        <v>NP</v>
      </c>
      <c r="BC516" s="1" t="str">
        <f t="shared" si="737"/>
        <v>NP</v>
      </c>
      <c r="BD516" s="1" t="str">
        <f t="shared" si="738"/>
        <v>NA</v>
      </c>
      <c r="BE516" s="1" t="str">
        <f t="shared" si="739"/>
        <v>NO</v>
      </c>
      <c r="BF516" s="1" t="str">
        <f t="shared" si="740"/>
        <v>NO</v>
      </c>
      <c r="BG516" s="1" t="str">
        <f t="shared" si="741"/>
        <v>NO</v>
      </c>
      <c r="BH516" s="1" t="str">
        <f t="shared" si="788"/>
        <v>YES</v>
      </c>
      <c r="BJ516" s="12">
        <v>56</v>
      </c>
      <c r="BK516" s="1" t="str">
        <f t="shared" si="742"/>
        <v>NP</v>
      </c>
      <c r="BL516" s="1" t="str">
        <f t="shared" si="743"/>
        <v>A</v>
      </c>
      <c r="BM516" s="1" t="str">
        <f t="shared" si="744"/>
        <v>NA</v>
      </c>
      <c r="BN516" s="1" t="str">
        <f t="shared" si="745"/>
        <v>NO</v>
      </c>
      <c r="BO516" s="1" t="str">
        <f t="shared" si="746"/>
        <v>NO</v>
      </c>
      <c r="BP516" s="1" t="str">
        <f t="shared" si="747"/>
        <v>YES</v>
      </c>
      <c r="BQ516" s="1" t="str">
        <f t="shared" si="748"/>
        <v>YES</v>
      </c>
      <c r="BS516" s="1" t="str">
        <f t="shared" si="749"/>
        <v>TP</v>
      </c>
      <c r="BT516" s="1" t="str">
        <f t="shared" si="750"/>
        <v>TP</v>
      </c>
      <c r="BU516" s="1" t="str">
        <f t="shared" si="751"/>
        <v>TN</v>
      </c>
      <c r="BV516" s="1" t="str">
        <f t="shared" si="752"/>
        <v>NO</v>
      </c>
      <c r="BW516" s="1" t="str">
        <f t="shared" si="753"/>
        <v>YES</v>
      </c>
      <c r="BX516" s="1" t="str">
        <f t="shared" si="754"/>
        <v>YES</v>
      </c>
      <c r="BY516" s="244" t="str">
        <f t="shared" si="755"/>
        <v>YES</v>
      </c>
      <c r="BZ516" s="244" t="str">
        <f t="shared" si="756"/>
        <v>NO</v>
      </c>
      <c r="CA516" s="244" t="str">
        <f t="shared" si="757"/>
        <v>NO</v>
      </c>
      <c r="CB516" s="244" t="str">
        <f t="shared" si="758"/>
        <v>NO</v>
      </c>
      <c r="CC516" s="244" t="str">
        <f t="shared" si="759"/>
        <v>NO</v>
      </c>
      <c r="CD516" s="244" t="str">
        <f t="shared" si="731"/>
        <v>NO</v>
      </c>
      <c r="CE516" s="1" t="str">
        <f t="shared" si="732"/>
        <v>NO</v>
      </c>
      <c r="CF516" s="1" t="str">
        <f t="shared" si="733"/>
        <v>NO</v>
      </c>
      <c r="CG516" s="1" t="str">
        <f t="shared" si="734"/>
        <v>NO</v>
      </c>
      <c r="CH516" s="1" t="str">
        <f t="shared" si="735"/>
        <v>NO</v>
      </c>
      <c r="CI516" s="244" t="str">
        <f t="shared" si="760"/>
        <v>NO</v>
      </c>
      <c r="CJ516" s="244" t="str">
        <f t="shared" si="761"/>
        <v>NO</v>
      </c>
      <c r="CK516" s="244" t="str">
        <f t="shared" si="762"/>
        <v>NO</v>
      </c>
      <c r="CL516" s="244" t="str">
        <f t="shared" si="763"/>
        <v>NO</v>
      </c>
      <c r="CM516" s="244" t="str">
        <f t="shared" si="764"/>
        <v>NO</v>
      </c>
      <c r="CN516" s="244" t="str">
        <f t="shared" si="765"/>
        <v>NO</v>
      </c>
      <c r="CO516" s="244" t="str">
        <f t="shared" si="766"/>
        <v>NO</v>
      </c>
      <c r="CP516" s="244" t="str">
        <f t="shared" si="767"/>
        <v>NO</v>
      </c>
      <c r="CQ516" s="244" t="str">
        <f t="shared" si="768"/>
        <v>NO</v>
      </c>
      <c r="CR516" s="244" t="str">
        <f t="shared" si="769"/>
        <v>NO</v>
      </c>
    </row>
    <row r="517" spans="1:96">
      <c r="A517" s="64"/>
      <c r="B517" s="15"/>
      <c r="C517" s="15"/>
      <c r="D517" s="15"/>
      <c r="E517" s="15"/>
      <c r="F517" s="15"/>
      <c r="G517" s="15"/>
      <c r="H517" s="15"/>
      <c r="I517" s="52" t="s">
        <v>21</v>
      </c>
      <c r="J517" s="6">
        <v>0.80850660352517001</v>
      </c>
      <c r="K517" s="6">
        <v>9.44262759836621E-2</v>
      </c>
      <c r="L517" s="6">
        <v>9.7067120491167294E-2</v>
      </c>
      <c r="M517" s="6">
        <v>0.23050648810309499</v>
      </c>
      <c r="N517" s="6">
        <v>0.10796114087305</v>
      </c>
      <c r="O517" s="6">
        <v>0.66153237102385298</v>
      </c>
      <c r="P517" s="6">
        <v>4.0134301185307197E-2</v>
      </c>
      <c r="Q517" s="6">
        <v>0.126494732424663</v>
      </c>
      <c r="R517" s="6">
        <v>0.83337096639002906</v>
      </c>
      <c r="S517" s="6">
        <v>0.25261003258106901</v>
      </c>
      <c r="T517" s="6">
        <v>0.27112136211195198</v>
      </c>
      <c r="U517" s="6">
        <v>0.47626860530697801</v>
      </c>
      <c r="V517" s="6">
        <v>0.348270080711652</v>
      </c>
      <c r="W517" s="6">
        <v>0.41471672444095298</v>
      </c>
      <c r="X517" s="6">
        <v>0.237013194847394</v>
      </c>
      <c r="Y517" s="6">
        <v>0.56121675457247999</v>
      </c>
      <c r="Z517" s="6">
        <v>0.30348088543703</v>
      </c>
      <c r="AA517" s="6">
        <v>0.13530235999048901</v>
      </c>
      <c r="AB517" s="6">
        <v>0.64409907937223398</v>
      </c>
      <c r="AC517" s="6">
        <v>0.32953764579776401</v>
      </c>
      <c r="AD517" s="6">
        <v>2.6363274830000699E-2</v>
      </c>
      <c r="AE517" s="6">
        <v>0.17341882491868499</v>
      </c>
      <c r="AF517" s="6">
        <v>0.72096434724890901</v>
      </c>
      <c r="AG517" s="310">
        <v>0.105616827832405</v>
      </c>
      <c r="AH517" s="211">
        <v>3.05</v>
      </c>
      <c r="AI517" s="211">
        <v>3.766</v>
      </c>
      <c r="AJ517" s="212">
        <v>6.4279999999999999</v>
      </c>
      <c r="AK517" s="210">
        <v>3.278</v>
      </c>
      <c r="AL517" s="210">
        <v>3.7989999999999999</v>
      </c>
      <c r="AM517" s="210">
        <v>6.67</v>
      </c>
      <c r="AN517" s="203"/>
      <c r="AO517" s="203"/>
      <c r="AP517" s="203"/>
      <c r="AQ517" s="203"/>
      <c r="AR517" s="203">
        <f t="shared" si="779"/>
        <v>2.0614909136719999</v>
      </c>
      <c r="AS517" s="203">
        <f t="shared" si="780"/>
        <v>2.5196000000000001</v>
      </c>
      <c r="AT517" s="203">
        <f t="shared" si="781"/>
        <v>3.0795111055119997</v>
      </c>
      <c r="AU517" s="203">
        <f t="shared" si="782"/>
        <v>3.2548090981419997</v>
      </c>
      <c r="AV517" s="203">
        <f t="shared" si="783"/>
        <v>3.9781</v>
      </c>
      <c r="AW517" s="203">
        <f t="shared" si="784"/>
        <v>4.8621222133819995</v>
      </c>
      <c r="AX517" s="203">
        <f t="shared" si="785"/>
        <v>5.8365818311520004</v>
      </c>
      <c r="AY517" s="203">
        <f t="shared" si="786"/>
        <v>7.1336000000000004</v>
      </c>
      <c r="AZ517" s="203">
        <f t="shared" si="787"/>
        <v>8.7188444285919999</v>
      </c>
      <c r="BB517" s="1" t="str">
        <f t="shared" si="736"/>
        <v>NA</v>
      </c>
      <c r="BC517" s="1" t="str">
        <f t="shared" si="737"/>
        <v>NP</v>
      </c>
      <c r="BD517" s="1" t="str">
        <f t="shared" si="738"/>
        <v>NP</v>
      </c>
      <c r="BE517" s="1" t="str">
        <f t="shared" si="739"/>
        <v>NO</v>
      </c>
      <c r="BF517" s="1" t="str">
        <f t="shared" si="740"/>
        <v>NO</v>
      </c>
      <c r="BG517" s="1" t="str">
        <f t="shared" si="741"/>
        <v>NO</v>
      </c>
      <c r="BH517" s="1" t="str">
        <f t="shared" si="788"/>
        <v>YES</v>
      </c>
      <c r="BJ517" s="12">
        <v>53</v>
      </c>
      <c r="BK517" s="1" t="str">
        <f t="shared" si="742"/>
        <v>P</v>
      </c>
      <c r="BL517" s="1" t="str">
        <f t="shared" si="743"/>
        <v>NP</v>
      </c>
      <c r="BM517" s="1" t="str">
        <f t="shared" si="744"/>
        <v>NP</v>
      </c>
      <c r="BN517" s="1" t="str">
        <f t="shared" si="745"/>
        <v>NO</v>
      </c>
      <c r="BO517" s="1" t="str">
        <f t="shared" si="746"/>
        <v>NO</v>
      </c>
      <c r="BP517" s="1" t="str">
        <f t="shared" si="747"/>
        <v>NO</v>
      </c>
      <c r="BQ517" s="1" t="str">
        <f t="shared" si="748"/>
        <v>NO</v>
      </c>
      <c r="BS517" s="1" t="str">
        <f t="shared" si="749"/>
        <v>TN</v>
      </c>
      <c r="BT517" s="1" t="str">
        <f t="shared" si="750"/>
        <v>TP</v>
      </c>
      <c r="BU517" s="1" t="str">
        <f t="shared" si="751"/>
        <v>TP</v>
      </c>
      <c r="BV517" s="1" t="str">
        <f t="shared" si="752"/>
        <v>NO</v>
      </c>
      <c r="BW517" s="1" t="str">
        <f t="shared" si="753"/>
        <v>YES</v>
      </c>
      <c r="BX517" s="1" t="str">
        <f t="shared" si="754"/>
        <v>YES</v>
      </c>
      <c r="BY517" s="244" t="str">
        <f t="shared" si="755"/>
        <v>YES</v>
      </c>
      <c r="BZ517" s="244" t="str">
        <f t="shared" si="756"/>
        <v>NO</v>
      </c>
      <c r="CA517" s="244" t="str">
        <f t="shared" si="757"/>
        <v>NO</v>
      </c>
      <c r="CB517" s="244" t="str">
        <f t="shared" si="758"/>
        <v>NO</v>
      </c>
      <c r="CC517" s="244" t="str">
        <f t="shared" si="759"/>
        <v>NO</v>
      </c>
      <c r="CD517" s="244" t="str">
        <f t="shared" si="731"/>
        <v>NO</v>
      </c>
      <c r="CE517" s="1" t="str">
        <f t="shared" si="732"/>
        <v>NO</v>
      </c>
      <c r="CF517" s="1" t="str">
        <f t="shared" si="733"/>
        <v>NO</v>
      </c>
      <c r="CG517" s="1" t="str">
        <f t="shared" si="734"/>
        <v>NO</v>
      </c>
      <c r="CH517" s="1" t="str">
        <f t="shared" si="735"/>
        <v>NO</v>
      </c>
      <c r="CI517" s="244" t="str">
        <f t="shared" si="760"/>
        <v>NO</v>
      </c>
      <c r="CJ517" s="244" t="str">
        <f t="shared" si="761"/>
        <v>NO</v>
      </c>
      <c r="CK517" s="244" t="str">
        <f t="shared" si="762"/>
        <v>NO</v>
      </c>
      <c r="CL517" s="244" t="str">
        <f t="shared" si="763"/>
        <v>NO</v>
      </c>
      <c r="CM517" s="244" t="str">
        <f t="shared" si="764"/>
        <v>NO</v>
      </c>
      <c r="CN517" s="244" t="str">
        <f t="shared" si="765"/>
        <v>NO</v>
      </c>
      <c r="CO517" s="244" t="str">
        <f t="shared" si="766"/>
        <v>NO</v>
      </c>
      <c r="CP517" s="244" t="str">
        <f t="shared" si="767"/>
        <v>NO</v>
      </c>
      <c r="CQ517" s="244" t="str">
        <f t="shared" si="768"/>
        <v>NO</v>
      </c>
      <c r="CR517" s="244" t="str">
        <f t="shared" si="769"/>
        <v>NO</v>
      </c>
    </row>
    <row r="518" spans="1:96">
      <c r="A518" s="64"/>
      <c r="B518" s="15"/>
      <c r="C518" s="15"/>
      <c r="D518" s="15"/>
      <c r="E518" s="15"/>
      <c r="F518" s="15"/>
      <c r="G518" s="15"/>
      <c r="H518" s="15"/>
      <c r="I518" s="52" t="s">
        <v>60</v>
      </c>
      <c r="J518" s="6">
        <v>0.78105046270550005</v>
      </c>
      <c r="K518" s="6">
        <v>0.205529176213783</v>
      </c>
      <c r="L518" s="6">
        <v>1.34203610807159E-2</v>
      </c>
      <c r="M518" s="6">
        <v>0.29929375292127203</v>
      </c>
      <c r="N518" s="6">
        <v>0.47617762433271499</v>
      </c>
      <c r="O518" s="6">
        <v>0.22452862274601201</v>
      </c>
      <c r="P518" s="6">
        <v>0.61314398607581899</v>
      </c>
      <c r="Q518" s="6">
        <v>0.202760120449099</v>
      </c>
      <c r="R518" s="6">
        <v>0.18409589347508001</v>
      </c>
      <c r="S518" s="6">
        <v>0.29329985493654298</v>
      </c>
      <c r="T518" s="6">
        <v>0.49784128567313701</v>
      </c>
      <c r="U518" s="6">
        <v>0.20885885939031901</v>
      </c>
      <c r="V518" s="6">
        <v>0.46753311485899401</v>
      </c>
      <c r="W518" s="6">
        <v>0.33494422084108599</v>
      </c>
      <c r="X518" s="6">
        <v>0.19752266429991899</v>
      </c>
      <c r="Y518" s="6">
        <v>0.98661315234460401</v>
      </c>
      <c r="Z518" s="6">
        <v>4.0690408842343198E-3</v>
      </c>
      <c r="AA518" s="6">
        <v>9.3178067711611103E-3</v>
      </c>
      <c r="AB518" s="6">
        <v>0.25602774684492202</v>
      </c>
      <c r="AC518" s="6">
        <v>0.57854355590528805</v>
      </c>
      <c r="AD518" s="6">
        <v>0.16542869724978801</v>
      </c>
      <c r="AE518" s="6">
        <v>0.30647722148074102</v>
      </c>
      <c r="AF518" s="6">
        <v>0.31451804191384403</v>
      </c>
      <c r="AG518" s="310">
        <v>0.37900473660541301</v>
      </c>
      <c r="AH518" s="211">
        <v>2.0510000000000002</v>
      </c>
      <c r="AI518" s="211">
        <v>3.5179999999999998</v>
      </c>
      <c r="AJ518" s="212">
        <v>7.125</v>
      </c>
      <c r="AK518" s="210">
        <v>2.19</v>
      </c>
      <c r="AL518" s="210">
        <v>3.5840000000000001</v>
      </c>
      <c r="AM518" s="210">
        <v>7.02</v>
      </c>
      <c r="AN518" s="203"/>
      <c r="AO518" s="203"/>
      <c r="AP518" s="203"/>
      <c r="AQ518" s="203"/>
      <c r="AR518" s="203">
        <f t="shared" si="779"/>
        <v>2.0614909136719999</v>
      </c>
      <c r="AS518" s="203">
        <f t="shared" si="780"/>
        <v>2.5196000000000001</v>
      </c>
      <c r="AT518" s="203">
        <f t="shared" si="781"/>
        <v>3.0795111055119997</v>
      </c>
      <c r="AU518" s="203">
        <f t="shared" si="782"/>
        <v>3.2548090981419997</v>
      </c>
      <c r="AV518" s="203">
        <f t="shared" si="783"/>
        <v>3.9781</v>
      </c>
      <c r="AW518" s="203">
        <f t="shared" si="784"/>
        <v>4.8621222133819995</v>
      </c>
      <c r="AX518" s="203">
        <f t="shared" si="785"/>
        <v>5.8365818311520004</v>
      </c>
      <c r="AY518" s="203">
        <f t="shared" si="786"/>
        <v>7.1336000000000004</v>
      </c>
      <c r="AZ518" s="203">
        <f t="shared" si="787"/>
        <v>8.7188444285919999</v>
      </c>
      <c r="BB518" s="1" t="str">
        <f t="shared" si="736"/>
        <v>A</v>
      </c>
      <c r="BC518" s="1" t="str">
        <f t="shared" si="737"/>
        <v>NP</v>
      </c>
      <c r="BD518" s="1" t="str">
        <f t="shared" si="738"/>
        <v>NP</v>
      </c>
      <c r="BE518" s="1" t="str">
        <f t="shared" si="739"/>
        <v>NO</v>
      </c>
      <c r="BF518" s="1" t="str">
        <f t="shared" si="740"/>
        <v>NO</v>
      </c>
      <c r="BG518" s="1" t="str">
        <f t="shared" si="741"/>
        <v>YES</v>
      </c>
      <c r="BH518" s="1" t="str">
        <f t="shared" si="788"/>
        <v>YES</v>
      </c>
      <c r="BJ518" s="12">
        <v>523</v>
      </c>
      <c r="BK518" s="1" t="str">
        <f t="shared" si="742"/>
        <v>NP</v>
      </c>
      <c r="BL518" s="1" t="str">
        <f t="shared" si="743"/>
        <v>NP</v>
      </c>
      <c r="BM518" s="1" t="str">
        <f t="shared" si="744"/>
        <v>NP</v>
      </c>
      <c r="BN518" s="1" t="str">
        <f t="shared" si="745"/>
        <v>NO</v>
      </c>
      <c r="BO518" s="1" t="str">
        <f t="shared" si="746"/>
        <v>NO</v>
      </c>
      <c r="BP518" s="1" t="str">
        <f t="shared" si="747"/>
        <v>NO</v>
      </c>
      <c r="BQ518" s="1" t="str">
        <f t="shared" si="748"/>
        <v>YES</v>
      </c>
      <c r="BS518" s="1" t="str">
        <f t="shared" si="749"/>
        <v>TP</v>
      </c>
      <c r="BT518" s="1" t="str">
        <f t="shared" si="750"/>
        <v>TP</v>
      </c>
      <c r="BU518" s="1" t="str">
        <f t="shared" si="751"/>
        <v>TP</v>
      </c>
      <c r="BV518" s="1" t="str">
        <f t="shared" si="752"/>
        <v>YES</v>
      </c>
      <c r="BW518" s="1" t="str">
        <f t="shared" si="753"/>
        <v>YES</v>
      </c>
      <c r="BX518" s="1" t="str">
        <f t="shared" si="754"/>
        <v>YES</v>
      </c>
      <c r="BY518" s="244" t="str">
        <f t="shared" si="755"/>
        <v>YES</v>
      </c>
      <c r="BZ518" s="244" t="str">
        <f t="shared" si="756"/>
        <v>NO</v>
      </c>
      <c r="CA518" s="244" t="str">
        <f t="shared" si="757"/>
        <v>NO</v>
      </c>
      <c r="CB518" s="244" t="str">
        <f t="shared" si="758"/>
        <v>NO</v>
      </c>
      <c r="CC518" s="244" t="str">
        <f t="shared" si="759"/>
        <v>NO</v>
      </c>
      <c r="CD518" s="244" t="str">
        <f t="shared" ref="CD518:CD581" si="789">IF(AND(OR(BS518="FP",BS518="FN",BT518="FP",BT518="FN",BU518="FP",BU518="FN")),"YES","NO")</f>
        <v>NO</v>
      </c>
      <c r="CE518" s="1" t="str">
        <f t="shared" ref="CE518:CE581" si="790">IF(AND(BJ518&gt;60,OR(BS518="FP",BS518="FN",BT518="FP",BT518="FN",BU518="FP",BU518="FN")),"YES","NO")</f>
        <v>NO</v>
      </c>
      <c r="CF518" s="1" t="str">
        <f t="shared" ref="CF518:CF581" si="791">IF(AND(BJ518&lt;&gt;"inf",BJ518&gt;60,OR(BS518="FP",BS518="FN",BT518="FP",BT518="FN",BU518="FP",BU518="FN")),"YES","NO")</f>
        <v>NO</v>
      </c>
      <c r="CG518" s="1" t="str">
        <f t="shared" ref="CG518:CG581" si="792">IF(AND(BJ518="inf",OR(BS518="FP",BS518="FN",BT518="FP",BT518="FN",BU518="FP",BU518="FN")),"YES","NO")</f>
        <v>NO</v>
      </c>
      <c r="CH518" s="1" t="str">
        <f t="shared" ref="CH518:CH581" si="793">IF(AND(BJ518&lt;=60,OR(BS518="FP",BS518="FN",BT518="FP",BT518="FN",BU518="FP",BU518="FN")),"YES","NO")</f>
        <v>NO</v>
      </c>
      <c r="CI518" s="244" t="str">
        <f t="shared" si="760"/>
        <v>NO</v>
      </c>
      <c r="CJ518" s="244" t="str">
        <f t="shared" si="761"/>
        <v>NO</v>
      </c>
      <c r="CK518" s="244" t="str">
        <f t="shared" si="762"/>
        <v>NO</v>
      </c>
      <c r="CL518" s="244" t="str">
        <f t="shared" si="763"/>
        <v>NO</v>
      </c>
      <c r="CM518" s="244" t="str">
        <f t="shared" si="764"/>
        <v>NO</v>
      </c>
      <c r="CN518" s="244" t="str">
        <f t="shared" si="765"/>
        <v>NO</v>
      </c>
      <c r="CO518" s="244" t="str">
        <f t="shared" si="766"/>
        <v>NO</v>
      </c>
      <c r="CP518" s="244" t="str">
        <f t="shared" si="767"/>
        <v>NO</v>
      </c>
      <c r="CQ518" s="244" t="str">
        <f t="shared" si="768"/>
        <v>NO</v>
      </c>
      <c r="CR518" s="244" t="str">
        <f t="shared" si="769"/>
        <v>NO</v>
      </c>
    </row>
    <row r="519" spans="1:96">
      <c r="A519" s="64"/>
      <c r="B519" s="15"/>
      <c r="C519" s="15"/>
      <c r="D519" s="15"/>
      <c r="E519" s="15"/>
      <c r="F519" s="15"/>
      <c r="G519" s="15"/>
      <c r="H519" s="15"/>
      <c r="I519" s="52" t="s">
        <v>46</v>
      </c>
      <c r="J519" s="6">
        <v>0.78105046270550005</v>
      </c>
      <c r="K519" s="6">
        <v>0.205529176213783</v>
      </c>
      <c r="L519" s="6">
        <v>1.34203610807159E-2</v>
      </c>
      <c r="M519" s="6">
        <v>0.29929375292127203</v>
      </c>
      <c r="N519" s="6">
        <v>0.47617762433271499</v>
      </c>
      <c r="O519" s="6">
        <v>0.22452862274601201</v>
      </c>
      <c r="P519" s="6">
        <v>0.61314398607581899</v>
      </c>
      <c r="Q519" s="6">
        <v>0.202760120449099</v>
      </c>
      <c r="R519" s="6">
        <v>0.18409589347508001</v>
      </c>
      <c r="S519" s="6">
        <v>0.29329985493654298</v>
      </c>
      <c r="T519" s="6">
        <v>0.49784128567313701</v>
      </c>
      <c r="U519" s="6">
        <v>0.20885885939031901</v>
      </c>
      <c r="V519" s="6">
        <v>0.46753311485899401</v>
      </c>
      <c r="W519" s="6">
        <v>0.33494422084108599</v>
      </c>
      <c r="X519" s="6">
        <v>0.19752266429991899</v>
      </c>
      <c r="Y519" s="6">
        <v>0.98661315234460401</v>
      </c>
      <c r="Z519" s="6">
        <v>4.0690408842343198E-3</v>
      </c>
      <c r="AA519" s="6">
        <v>9.3178067711611103E-3</v>
      </c>
      <c r="AB519" s="6">
        <v>0.25602774684492202</v>
      </c>
      <c r="AC519" s="6">
        <v>0.57854355590528805</v>
      </c>
      <c r="AD519" s="6">
        <v>0.16542869724978801</v>
      </c>
      <c r="AE519" s="6">
        <v>0.30647722148074102</v>
      </c>
      <c r="AF519" s="6">
        <v>0.31451804191384403</v>
      </c>
      <c r="AG519" s="310">
        <v>0.37900473660541301</v>
      </c>
      <c r="AH519" s="211">
        <v>2.1219999999999999</v>
      </c>
      <c r="AI519" s="211">
        <v>3.5249999999999999</v>
      </c>
      <c r="AJ519" s="212">
        <v>6.9880000000000004</v>
      </c>
      <c r="AK519" s="210">
        <v>2.1520000000000001</v>
      </c>
      <c r="AL519" s="210">
        <v>3.54</v>
      </c>
      <c r="AM519" s="210">
        <v>7.0410000000000004</v>
      </c>
      <c r="AN519" s="203"/>
      <c r="AO519" s="203"/>
      <c r="AP519" s="203"/>
      <c r="AQ519" s="203"/>
      <c r="AR519" s="203">
        <f t="shared" si="779"/>
        <v>2.0614909136719999</v>
      </c>
      <c r="AS519" s="203">
        <f t="shared" si="780"/>
        <v>2.5196000000000001</v>
      </c>
      <c r="AT519" s="203">
        <f t="shared" si="781"/>
        <v>3.0795111055119997</v>
      </c>
      <c r="AU519" s="203">
        <f t="shared" si="782"/>
        <v>3.2548090981419997</v>
      </c>
      <c r="AV519" s="203">
        <f t="shared" si="783"/>
        <v>3.9781</v>
      </c>
      <c r="AW519" s="203">
        <f t="shared" si="784"/>
        <v>4.8621222133819995</v>
      </c>
      <c r="AX519" s="203">
        <f t="shared" si="785"/>
        <v>5.8365818311520004</v>
      </c>
      <c r="AY519" s="203">
        <f t="shared" si="786"/>
        <v>7.1336000000000004</v>
      </c>
      <c r="AZ519" s="203">
        <f t="shared" si="787"/>
        <v>8.7188444285919999</v>
      </c>
      <c r="BB519" s="1" t="str">
        <f t="shared" ref="BB519:BB582" si="794">IF(AH519&lt;AR519,"A",IF(AND(AR519&lt;=AH519,AH519&lt;=AS519),"NP",IF(AND(AS519&lt;AH519,AH519&lt;=AT519),"NA","P")))</f>
        <v>NP</v>
      </c>
      <c r="BC519" s="1" t="str">
        <f t="shared" ref="BC519:BC582" si="795">IF(AI519&lt;AU519,"A",IF(AND(AU519&lt;=AI519,AI519&lt;=AV519),"NP",IF(AND(AV519&lt;AI519,AI519&lt;=AW519),"NA","P")))</f>
        <v>NP</v>
      </c>
      <c r="BD519" s="1" t="str">
        <f t="shared" ref="BD519:BD582" si="796">IF(AJ519&lt;AX519,"A",IF(AND(AX519&lt;=AJ519,AJ519&lt;=AY519),"NP",IF(AND(AY519&lt;AJ519,AJ519&lt;=AZ519),"NA","P")))</f>
        <v>NP</v>
      </c>
      <c r="BE519" s="1" t="str">
        <f t="shared" ref="BE519:BE582" si="797">IF(AND(BB519="A",BC519="A",BD519="A"),"YES","NO")</f>
        <v>NO</v>
      </c>
      <c r="BF519" s="1" t="str">
        <f t="shared" ref="BF519:BF582" si="798">IF(OR(AND(BB519="A",BC519="A"),AND(BB519="A",BD519="A"),AND(BC519="A",BD519="A")),"YES","NO")</f>
        <v>NO</v>
      </c>
      <c r="BG519" s="1" t="str">
        <f t="shared" ref="BG519:BG582" si="799">IF(OR(BB519="A",BC519="A",BD519="A"),"YES","NO")</f>
        <v>NO</v>
      </c>
      <c r="BH519" s="1" t="str">
        <f t="shared" si="788"/>
        <v>YES</v>
      </c>
      <c r="BJ519" s="12">
        <v>197</v>
      </c>
      <c r="BK519" s="1" t="str">
        <f t="shared" ref="BK519:BK582" si="800">IF(AK519&lt;AR519,"A",IF(AND(AR519&lt;=AK519,AK519&lt;=AS519),"NP",IF(AND(AS519&lt;AK519,AK519&lt;=AT519),"NA","P")))</f>
        <v>NP</v>
      </c>
      <c r="BL519" s="1" t="str">
        <f t="shared" ref="BL519:BL582" si="801">IF(AL519&lt;AU519,"A",IF(AND(AU519&lt;=AL519,AL519&lt;=AV519),"NP",IF(AND(AV519&lt;AL519,AL519&lt;=AW519),"NA","P")))</f>
        <v>NP</v>
      </c>
      <c r="BM519" s="1" t="str">
        <f t="shared" ref="BM519:BM582" si="802">IF(AM519&lt;AX519,"A",IF(AND(AX519&lt;=AM519,AM519&lt;=AY519),"NP",IF(AND(AY519&lt;AM519,AM519&lt;=AZ519),"NA","P")))</f>
        <v>NP</v>
      </c>
      <c r="BN519" s="1" t="str">
        <f t="shared" ref="BN519:BN582" si="803">IF(AND(BK519="A",BL519="A",BM519="A"),"YES","NO")</f>
        <v>NO</v>
      </c>
      <c r="BO519" s="1" t="str">
        <f t="shared" ref="BO519:BO582" si="804">IF(OR(AND(BK519="A",BL519="A"),AND(BK519="A",BM519="A"),AND(BL519="A",BM519="A")),"YES","NO")</f>
        <v>NO</v>
      </c>
      <c r="BP519" s="1" t="str">
        <f t="shared" ref="BP519:BP582" si="805">IF(OR(BK519="A",BL519="A",BM519="A"),"YES","NO")</f>
        <v>NO</v>
      </c>
      <c r="BQ519" s="1" t="str">
        <f t="shared" ref="BQ519:BQ582" si="806">IF(OR(BK519="P",BL519="P",BM519="P"),"NO","YES")</f>
        <v>YES</v>
      </c>
      <c r="BS519" s="1" t="str">
        <f t="shared" ref="BS519:BS582" si="807">IF(OR(AND(BB519="A",BK519="A"),AND(BB519="A",BK519="NP"),AND(BB519="NP",BK519="A"),AND(BB519="NP",BK519="NP")),"TP",IF(OR(AND(BB519="A",BK519="NA"),AND(BB519="A",BK519="P"),AND(BB519="NP",BK519="NA"),AND(BB519="NP",BK519="P")),"FP",IF(OR(AND(BB519="NA",BK519="A"),AND(BB519="NA",BK519="NP"),AND(BB519="P",BK519="A"),AND(BB519="P",BK519="NP")),"FN","TN")))</f>
        <v>TP</v>
      </c>
      <c r="BT519" s="1" t="str">
        <f t="shared" ref="BT519:BT582" si="808">IF(OR(AND(BC519="A",BL519="A"),AND(BC519="A",BL519="NP"),AND(BC519="NP",BL519="A"),AND(BC519="NP",BL519="NP")),"TP",IF(OR(AND(BC519="A",BL519="NA"),AND(BC519="A",BL519="P"),AND(BC519="NP",BL519="NA"),AND(BC519="NP",BL519="P")),"FP",IF(OR(AND(BC519="NA",BL519="A"),AND(BC519="NA",BL519="NP"),AND(BC519="P",BL519="A"),AND(BC519="P",BL519="NP")),"FN","TN")))</f>
        <v>TP</v>
      </c>
      <c r="BU519" s="1" t="str">
        <f t="shared" ref="BU519:BU582" si="809">IF(OR(AND(BD519="A",BM519="A"),AND(BD519="A",BM519="NP"),AND(BD519="NP",BM519="A"),AND(BD519="NP",BM519="NP")),"TP",IF(OR(AND(BD519="A",BM519="NA"),AND(BD519="A",BM519="P"),AND(BD519="NP",BM519="NA"),AND(BD519="NP",BM519="P")),"FP",IF(OR(AND(BD519="NA",BM519="A"),AND(BD519="NA",BM519="NP"),AND(BD519="P",BM519="A"),AND(BD519="P",BM519="NP")),"FN","TN")))</f>
        <v>TP</v>
      </c>
      <c r="BV519" s="1" t="str">
        <f t="shared" ref="BV519:BV582" si="810">IF(AND(BS519="TP",BT519="TP",BU519="TP"),"YES","NO")</f>
        <v>YES</v>
      </c>
      <c r="BW519" s="1" t="str">
        <f t="shared" ref="BW519:BW582" si="811">IF(OR(AND(BS519="TP",BT519="TP"),AND(BS519="TP",BU519="TP"),AND(BT519="TP",BU519="TP")),"YES","NO")</f>
        <v>YES</v>
      </c>
      <c r="BX519" s="1" t="str">
        <f t="shared" ref="BX519:BX582" si="812">IF(OR(BS519="TP",BT519="TP",BU519="TP"),"YES","NO")</f>
        <v>YES</v>
      </c>
      <c r="BY519" s="244" t="str">
        <f t="shared" ref="BY519:BY582" si="813">IF(AND(OR(BS519="TP",BS519="TN",BT519="TP",BT519="TN",BU519="TP",BU519="TN")),"YES","NO")</f>
        <v>YES</v>
      </c>
      <c r="BZ519" s="244" t="str">
        <f t="shared" ref="BZ519:BZ582" si="814">IF(AND(BJ519&gt;60,BY519="NO"),"YES","NO")</f>
        <v>NO</v>
      </c>
      <c r="CA519" s="244" t="str">
        <f t="shared" ref="CA519:CA582" si="815">IF(AND(BJ519&lt;&gt;"inf",BJ519&gt;60,BY519="NO"),"YES","NO")</f>
        <v>NO</v>
      </c>
      <c r="CB519" s="244" t="str">
        <f t="shared" ref="CB519:CB582" si="816">IF(AND(BJ519="inf",BY519="NO"),"YES","NO")</f>
        <v>NO</v>
      </c>
      <c r="CC519" s="244" t="str">
        <f t="shared" ref="CC519:CC582" si="817">IF(AND(BJ519&lt;=60,BY519="NO"),"YES","NO")</f>
        <v>NO</v>
      </c>
      <c r="CD519" s="244" t="str">
        <f t="shared" si="789"/>
        <v>NO</v>
      </c>
      <c r="CE519" s="1" t="str">
        <f t="shared" si="790"/>
        <v>NO</v>
      </c>
      <c r="CF519" s="1" t="str">
        <f t="shared" si="791"/>
        <v>NO</v>
      </c>
      <c r="CG519" s="1" t="str">
        <f t="shared" si="792"/>
        <v>NO</v>
      </c>
      <c r="CH519" s="1" t="str">
        <f t="shared" si="793"/>
        <v>NO</v>
      </c>
      <c r="CI519" s="244" t="str">
        <f t="shared" ref="CI519:CI582" si="818">IF(AND(OR(BS519="FN",BT519="FN",BU519="FN")),"YES","NO")</f>
        <v>NO</v>
      </c>
      <c r="CJ519" s="244" t="str">
        <f t="shared" ref="CJ519:CJ582" si="819">IF(AND(BJ519&gt;60,OR(BS519="FN",BT519="FN",BU519="FN")),"YES","NO")</f>
        <v>NO</v>
      </c>
      <c r="CK519" s="244" t="str">
        <f t="shared" ref="CK519:CK582" si="820">IF(AND(BJ519&lt;&gt;"inf",BJ519&gt;60,OR(BS519="FN",BT519="FN",BU519="FN")),"YES","NO")</f>
        <v>NO</v>
      </c>
      <c r="CL519" s="244" t="str">
        <f t="shared" ref="CL519:CL582" si="821">IF(AND(BJ519="inf",OR(BS519="FN",BT519="FN",BU519="FN")),"YES","NO")</f>
        <v>NO</v>
      </c>
      <c r="CM519" s="244" t="str">
        <f t="shared" ref="CM519:CM582" si="822">IF(AND(BJ519&lt;=60,OR(BS519="FN",BT519="FN",BU519="FN")),"YES","NO")</f>
        <v>NO</v>
      </c>
      <c r="CN519" s="244" t="str">
        <f t="shared" ref="CN519:CN582" si="823">IF(AND(OR(BS519="FP",BT519="FP",BU519="FP")),"YES","NO")</f>
        <v>NO</v>
      </c>
      <c r="CO519" s="244" t="str">
        <f t="shared" ref="CO519:CO582" si="824">IF(AND(BJ519&gt;60,OR(BS519="FP",BT519="FP",BU519="FP")),"YES","NO")</f>
        <v>NO</v>
      </c>
      <c r="CP519" s="244" t="str">
        <f t="shared" ref="CP519:CP582" si="825">IF(AND(BJ519&lt;&gt;"inf",BJ519&gt;60,OR(BS519="FP",BT519="FP",BU519="FP")),"YES","NO")</f>
        <v>NO</v>
      </c>
      <c r="CQ519" s="244" t="str">
        <f t="shared" ref="CQ519:CQ582" si="826">IF(AND(BJ519="inf",OR(BS519="FP",BT519="FP",BU519="FP")),"YES","NO")</f>
        <v>NO</v>
      </c>
      <c r="CR519" s="244" t="str">
        <f t="shared" ref="CR519:CR582" si="827">IF(AND(BJ519&lt;=60,OR(BS519="FP",BT519="FP",BU519="FP")),"YES","NO")</f>
        <v>NO</v>
      </c>
    </row>
    <row r="520" spans="1:96">
      <c r="A520" s="64"/>
      <c r="B520" s="15"/>
      <c r="C520" s="15"/>
      <c r="D520" s="15"/>
      <c r="E520" s="15"/>
      <c r="F520" s="15"/>
      <c r="G520" s="15"/>
      <c r="H520" s="15"/>
      <c r="I520" s="52" t="s">
        <v>61</v>
      </c>
      <c r="J520" s="6">
        <v>0.34787761029728798</v>
      </c>
      <c r="K520" s="6">
        <v>0.62837375546934204</v>
      </c>
      <c r="L520" s="6">
        <v>2.3748634233369099E-2</v>
      </c>
      <c r="M520" s="6">
        <v>0.231807002782179</v>
      </c>
      <c r="N520" s="6">
        <v>0.67618203716605696</v>
      </c>
      <c r="O520" s="6">
        <v>9.2010960051762902E-2</v>
      </c>
      <c r="P520" s="6">
        <v>3.3249171942372001E-2</v>
      </c>
      <c r="Q520" s="6">
        <v>0.17137146994053201</v>
      </c>
      <c r="R520" s="6">
        <v>0.79537935811709504</v>
      </c>
      <c r="S520" s="6">
        <v>0.29329985493654298</v>
      </c>
      <c r="T520" s="6">
        <v>0.49784128567313701</v>
      </c>
      <c r="U520" s="6">
        <v>0.20885885939031901</v>
      </c>
      <c r="V520" s="6">
        <v>0.46753311485899401</v>
      </c>
      <c r="W520" s="6">
        <v>0.33494422084108599</v>
      </c>
      <c r="X520" s="6">
        <v>0.19752266429991899</v>
      </c>
      <c r="Y520" s="6">
        <v>0.98661315234460401</v>
      </c>
      <c r="Z520" s="6">
        <v>4.0690408842343198E-3</v>
      </c>
      <c r="AA520" s="6">
        <v>9.3178067711611103E-3</v>
      </c>
      <c r="AB520" s="6">
        <v>0.25602774684492202</v>
      </c>
      <c r="AC520" s="6">
        <v>0.57854355590528805</v>
      </c>
      <c r="AD520" s="6">
        <v>0.16542869724978801</v>
      </c>
      <c r="AE520" s="6">
        <v>0.30647722148074102</v>
      </c>
      <c r="AF520" s="6">
        <v>0.31451804191384403</v>
      </c>
      <c r="AG520" s="310">
        <v>0.37900473660541301</v>
      </c>
      <c r="AH520" s="211">
        <v>2.8410000000000002</v>
      </c>
      <c r="AI520" s="211">
        <v>3.4180000000000001</v>
      </c>
      <c r="AJ520" s="212">
        <v>6.875</v>
      </c>
      <c r="AK520" s="210">
        <v>2.843</v>
      </c>
      <c r="AL520" s="210">
        <v>3.5089999999999999</v>
      </c>
      <c r="AM520" s="210">
        <v>6.9009999999999998</v>
      </c>
      <c r="AN520" s="203"/>
      <c r="AO520" s="203"/>
      <c r="AP520" s="203"/>
      <c r="AQ520" s="203"/>
      <c r="AR520" s="203">
        <f t="shared" si="779"/>
        <v>2.0614909136719999</v>
      </c>
      <c r="AS520" s="203">
        <f t="shared" si="780"/>
        <v>2.5196000000000001</v>
      </c>
      <c r="AT520" s="203">
        <f t="shared" si="781"/>
        <v>3.0795111055119997</v>
      </c>
      <c r="AU520" s="203">
        <f t="shared" si="782"/>
        <v>3.2548090981419997</v>
      </c>
      <c r="AV520" s="203">
        <f t="shared" si="783"/>
        <v>3.9781</v>
      </c>
      <c r="AW520" s="203">
        <f t="shared" si="784"/>
        <v>4.8621222133819995</v>
      </c>
      <c r="AX520" s="203">
        <f t="shared" si="785"/>
        <v>5.8365818311520004</v>
      </c>
      <c r="AY520" s="203">
        <f t="shared" si="786"/>
        <v>7.1336000000000004</v>
      </c>
      <c r="AZ520" s="203">
        <f t="shared" si="787"/>
        <v>8.7188444285919999</v>
      </c>
      <c r="BB520" s="1" t="str">
        <f t="shared" si="794"/>
        <v>NA</v>
      </c>
      <c r="BC520" s="1" t="str">
        <f t="shared" si="795"/>
        <v>NP</v>
      </c>
      <c r="BD520" s="1" t="str">
        <f t="shared" si="796"/>
        <v>NP</v>
      </c>
      <c r="BE520" s="1" t="str">
        <f t="shared" si="797"/>
        <v>NO</v>
      </c>
      <c r="BF520" s="1" t="str">
        <f t="shared" si="798"/>
        <v>NO</v>
      </c>
      <c r="BG520" s="1" t="str">
        <f t="shared" si="799"/>
        <v>NO</v>
      </c>
      <c r="BH520" s="1" t="str">
        <f t="shared" si="788"/>
        <v>YES</v>
      </c>
      <c r="BJ520" s="12">
        <v>234</v>
      </c>
      <c r="BK520" s="1" t="str">
        <f t="shared" si="800"/>
        <v>NA</v>
      </c>
      <c r="BL520" s="1" t="str">
        <f t="shared" si="801"/>
        <v>NP</v>
      </c>
      <c r="BM520" s="1" t="str">
        <f t="shared" si="802"/>
        <v>NP</v>
      </c>
      <c r="BN520" s="1" t="str">
        <f t="shared" si="803"/>
        <v>NO</v>
      </c>
      <c r="BO520" s="1" t="str">
        <f t="shared" si="804"/>
        <v>NO</v>
      </c>
      <c r="BP520" s="1" t="str">
        <f t="shared" si="805"/>
        <v>NO</v>
      </c>
      <c r="BQ520" s="1" t="str">
        <f t="shared" si="806"/>
        <v>YES</v>
      </c>
      <c r="BS520" s="1" t="str">
        <f t="shared" si="807"/>
        <v>TN</v>
      </c>
      <c r="BT520" s="1" t="str">
        <f t="shared" si="808"/>
        <v>TP</v>
      </c>
      <c r="BU520" s="1" t="str">
        <f t="shared" si="809"/>
        <v>TP</v>
      </c>
      <c r="BV520" s="1" t="str">
        <f t="shared" si="810"/>
        <v>NO</v>
      </c>
      <c r="BW520" s="1" t="str">
        <f t="shared" si="811"/>
        <v>YES</v>
      </c>
      <c r="BX520" s="1" t="str">
        <f t="shared" si="812"/>
        <v>YES</v>
      </c>
      <c r="BY520" s="244" t="str">
        <f t="shared" si="813"/>
        <v>YES</v>
      </c>
      <c r="BZ520" s="244" t="str">
        <f t="shared" si="814"/>
        <v>NO</v>
      </c>
      <c r="CA520" s="244" t="str">
        <f t="shared" si="815"/>
        <v>NO</v>
      </c>
      <c r="CB520" s="244" t="str">
        <f t="shared" si="816"/>
        <v>NO</v>
      </c>
      <c r="CC520" s="244" t="str">
        <f t="shared" si="817"/>
        <v>NO</v>
      </c>
      <c r="CD520" s="244" t="str">
        <f t="shared" si="789"/>
        <v>NO</v>
      </c>
      <c r="CE520" s="1" t="str">
        <f t="shared" si="790"/>
        <v>NO</v>
      </c>
      <c r="CF520" s="1" t="str">
        <f t="shared" si="791"/>
        <v>NO</v>
      </c>
      <c r="CG520" s="1" t="str">
        <f t="shared" si="792"/>
        <v>NO</v>
      </c>
      <c r="CH520" s="1" t="str">
        <f t="shared" si="793"/>
        <v>NO</v>
      </c>
      <c r="CI520" s="244" t="str">
        <f t="shared" si="818"/>
        <v>NO</v>
      </c>
      <c r="CJ520" s="244" t="str">
        <f t="shared" si="819"/>
        <v>NO</v>
      </c>
      <c r="CK520" s="244" t="str">
        <f t="shared" si="820"/>
        <v>NO</v>
      </c>
      <c r="CL520" s="244" t="str">
        <f t="shared" si="821"/>
        <v>NO</v>
      </c>
      <c r="CM520" s="244" t="str">
        <f t="shared" si="822"/>
        <v>NO</v>
      </c>
      <c r="CN520" s="244" t="str">
        <f t="shared" si="823"/>
        <v>NO</v>
      </c>
      <c r="CO520" s="244" t="str">
        <f t="shared" si="824"/>
        <v>NO</v>
      </c>
      <c r="CP520" s="244" t="str">
        <f t="shared" si="825"/>
        <v>NO</v>
      </c>
      <c r="CQ520" s="244" t="str">
        <f t="shared" si="826"/>
        <v>NO</v>
      </c>
      <c r="CR520" s="244" t="str">
        <f t="shared" si="827"/>
        <v>NO</v>
      </c>
    </row>
    <row r="521" spans="1:96">
      <c r="A521" s="64"/>
      <c r="B521" s="15"/>
      <c r="C521" s="15"/>
      <c r="D521" s="15"/>
      <c r="E521" s="15"/>
      <c r="F521" s="15"/>
      <c r="G521" s="15"/>
      <c r="H521" s="15"/>
      <c r="I521" s="52" t="s">
        <v>37</v>
      </c>
      <c r="J521" s="6">
        <v>0.83661099134892603</v>
      </c>
      <c r="K521" s="6">
        <v>0.15259099964644199</v>
      </c>
      <c r="L521" s="6">
        <v>1.07980090046306E-2</v>
      </c>
      <c r="M521" s="6">
        <v>0.57600149912313403</v>
      </c>
      <c r="N521" s="6">
        <v>0.35023977879032903</v>
      </c>
      <c r="O521" s="6">
        <v>7.3758722086536305E-2</v>
      </c>
      <c r="P521" s="6">
        <v>0.1147277946235</v>
      </c>
      <c r="Q521" s="6">
        <v>0.55986579097792599</v>
      </c>
      <c r="R521" s="6">
        <v>0.32540641439857299</v>
      </c>
      <c r="S521" s="6">
        <v>0.63909655020734502</v>
      </c>
      <c r="T521" s="6">
        <v>0.348556518423844</v>
      </c>
      <c r="U521" s="6">
        <v>1.2346931368810101E-2</v>
      </c>
      <c r="V521" s="6">
        <v>0.121225861261784</v>
      </c>
      <c r="W521" s="6">
        <v>0.22591904329234</v>
      </c>
      <c r="X521" s="6">
        <v>0.65285509544587494</v>
      </c>
      <c r="Y521" s="6">
        <v>0.63796238602178101</v>
      </c>
      <c r="Z521" s="6">
        <v>0.36097442406334901</v>
      </c>
      <c r="AA521" s="6">
        <v>1.06318991486875E-3</v>
      </c>
      <c r="AB521" s="6">
        <v>0.86473870405542297</v>
      </c>
      <c r="AC521" s="6">
        <v>0.104887102390464</v>
      </c>
      <c r="AD521" s="6">
        <v>3.0374193554112E-2</v>
      </c>
      <c r="AE521" s="6">
        <v>0.135821464287911</v>
      </c>
      <c r="AF521" s="6">
        <v>0.341127868090288</v>
      </c>
      <c r="AG521" s="310">
        <v>0.52305066762179997</v>
      </c>
      <c r="AH521" s="211">
        <v>2.4950000000000001</v>
      </c>
      <c r="AI521" s="211">
        <v>3.964</v>
      </c>
      <c r="AJ521" s="212">
        <v>6.702</v>
      </c>
      <c r="AK521" s="210">
        <v>2.141</v>
      </c>
      <c r="AL521" s="210">
        <v>4.1319999999999997</v>
      </c>
      <c r="AM521" s="210">
        <v>6.9850000000000003</v>
      </c>
      <c r="AN521" s="203"/>
      <c r="AO521" s="203"/>
      <c r="AP521" s="203"/>
      <c r="AQ521" s="203"/>
      <c r="AR521" s="203">
        <f t="shared" si="779"/>
        <v>2.0614909136719999</v>
      </c>
      <c r="AS521" s="203">
        <f t="shared" si="780"/>
        <v>2.5196000000000001</v>
      </c>
      <c r="AT521" s="203">
        <f t="shared" si="781"/>
        <v>3.0795111055119997</v>
      </c>
      <c r="AU521" s="203">
        <f t="shared" si="782"/>
        <v>3.2548090981419997</v>
      </c>
      <c r="AV521" s="203">
        <f t="shared" si="783"/>
        <v>3.9781</v>
      </c>
      <c r="AW521" s="203">
        <f t="shared" si="784"/>
        <v>4.8621222133819995</v>
      </c>
      <c r="AX521" s="203">
        <f t="shared" si="785"/>
        <v>5.8365818311520004</v>
      </c>
      <c r="AY521" s="203">
        <f t="shared" si="786"/>
        <v>7.1336000000000004</v>
      </c>
      <c r="AZ521" s="203">
        <f t="shared" si="787"/>
        <v>8.7188444285919999</v>
      </c>
      <c r="BB521" s="1" t="str">
        <f t="shared" si="794"/>
        <v>NP</v>
      </c>
      <c r="BC521" s="1" t="str">
        <f t="shared" si="795"/>
        <v>NP</v>
      </c>
      <c r="BD521" s="1" t="str">
        <f t="shared" si="796"/>
        <v>NP</v>
      </c>
      <c r="BE521" s="1" t="str">
        <f t="shared" si="797"/>
        <v>NO</v>
      </c>
      <c r="BF521" s="1" t="str">
        <f t="shared" si="798"/>
        <v>NO</v>
      </c>
      <c r="BG521" s="1" t="str">
        <f t="shared" si="799"/>
        <v>NO</v>
      </c>
      <c r="BH521" s="1" t="str">
        <f t="shared" si="788"/>
        <v>YES</v>
      </c>
      <c r="BJ521" s="12">
        <v>130</v>
      </c>
      <c r="BK521" s="1" t="str">
        <f t="shared" si="800"/>
        <v>NP</v>
      </c>
      <c r="BL521" s="1" t="str">
        <f t="shared" si="801"/>
        <v>NA</v>
      </c>
      <c r="BM521" s="1" t="str">
        <f t="shared" si="802"/>
        <v>NP</v>
      </c>
      <c r="BN521" s="1" t="str">
        <f t="shared" si="803"/>
        <v>NO</v>
      </c>
      <c r="BO521" s="1" t="str">
        <f t="shared" si="804"/>
        <v>NO</v>
      </c>
      <c r="BP521" s="1" t="str">
        <f t="shared" si="805"/>
        <v>NO</v>
      </c>
      <c r="BQ521" s="1" t="str">
        <f t="shared" si="806"/>
        <v>YES</v>
      </c>
      <c r="BS521" s="1" t="str">
        <f t="shared" si="807"/>
        <v>TP</v>
      </c>
      <c r="BT521" s="1" t="str">
        <f t="shared" si="808"/>
        <v>FP</v>
      </c>
      <c r="BU521" s="1" t="str">
        <f t="shared" si="809"/>
        <v>TP</v>
      </c>
      <c r="BV521" s="1" t="str">
        <f t="shared" si="810"/>
        <v>NO</v>
      </c>
      <c r="BW521" s="1" t="str">
        <f t="shared" si="811"/>
        <v>YES</v>
      </c>
      <c r="BX521" s="1" t="str">
        <f t="shared" si="812"/>
        <v>YES</v>
      </c>
      <c r="BY521" s="244" t="str">
        <f t="shared" si="813"/>
        <v>YES</v>
      </c>
      <c r="BZ521" s="244" t="str">
        <f t="shared" si="814"/>
        <v>NO</v>
      </c>
      <c r="CA521" s="244" t="str">
        <f t="shared" si="815"/>
        <v>NO</v>
      </c>
      <c r="CB521" s="244" t="str">
        <f t="shared" si="816"/>
        <v>NO</v>
      </c>
      <c r="CC521" s="244" t="str">
        <f t="shared" si="817"/>
        <v>NO</v>
      </c>
      <c r="CD521" s="244" t="str">
        <f t="shared" si="789"/>
        <v>YES</v>
      </c>
      <c r="CE521" s="1" t="str">
        <f t="shared" si="790"/>
        <v>YES</v>
      </c>
      <c r="CF521" s="1" t="str">
        <f t="shared" si="791"/>
        <v>YES</v>
      </c>
      <c r="CG521" s="1" t="str">
        <f t="shared" si="792"/>
        <v>NO</v>
      </c>
      <c r="CH521" s="1" t="str">
        <f t="shared" si="793"/>
        <v>NO</v>
      </c>
      <c r="CI521" s="244" t="str">
        <f t="shared" si="818"/>
        <v>NO</v>
      </c>
      <c r="CJ521" s="244" t="str">
        <f t="shared" si="819"/>
        <v>NO</v>
      </c>
      <c r="CK521" s="244" t="str">
        <f t="shared" si="820"/>
        <v>NO</v>
      </c>
      <c r="CL521" s="244" t="str">
        <f t="shared" si="821"/>
        <v>NO</v>
      </c>
      <c r="CM521" s="244" t="str">
        <f t="shared" si="822"/>
        <v>NO</v>
      </c>
      <c r="CN521" s="244" t="str">
        <f t="shared" si="823"/>
        <v>YES</v>
      </c>
      <c r="CO521" s="244" t="str">
        <f t="shared" si="824"/>
        <v>YES</v>
      </c>
      <c r="CP521" s="244" t="str">
        <f t="shared" si="825"/>
        <v>YES</v>
      </c>
      <c r="CQ521" s="244" t="str">
        <f t="shared" si="826"/>
        <v>NO</v>
      </c>
      <c r="CR521" s="244" t="str">
        <f t="shared" si="827"/>
        <v>NO</v>
      </c>
    </row>
    <row r="522" spans="1:96">
      <c r="A522" s="64"/>
      <c r="B522" s="15"/>
      <c r="C522" s="15"/>
      <c r="D522" s="15"/>
      <c r="E522" s="15"/>
      <c r="F522" s="15"/>
      <c r="G522" s="15"/>
      <c r="H522" s="15"/>
      <c r="I522" s="52" t="s">
        <v>62</v>
      </c>
      <c r="J522" s="6">
        <v>0.315235314368777</v>
      </c>
      <c r="K522" s="6">
        <v>0.57926225499693096</v>
      </c>
      <c r="L522" s="6">
        <v>0.10550243063429</v>
      </c>
      <c r="M522" s="6">
        <v>0.353848437639464</v>
      </c>
      <c r="N522" s="6">
        <v>0.52839004037368198</v>
      </c>
      <c r="O522" s="6">
        <v>0.117761521986853</v>
      </c>
      <c r="P522" s="6">
        <v>0.313564032094165</v>
      </c>
      <c r="Q522" s="6">
        <v>0.26020730957229599</v>
      </c>
      <c r="R522" s="6">
        <v>0.42622865833353701</v>
      </c>
      <c r="S522" s="6">
        <v>0.92320994117344801</v>
      </c>
      <c r="T522" s="6">
        <v>3.3744851523618502E-2</v>
      </c>
      <c r="U522" s="6">
        <v>4.3045207302933E-2</v>
      </c>
      <c r="V522" s="6">
        <v>0.40802779378981702</v>
      </c>
      <c r="W522" s="6">
        <v>0.52295766378032205</v>
      </c>
      <c r="X522" s="6">
        <v>6.9014542429860104E-2</v>
      </c>
      <c r="Y522" s="6">
        <v>0.12631064890399199</v>
      </c>
      <c r="Z522" s="6">
        <v>0.73597883203146697</v>
      </c>
      <c r="AA522" s="6">
        <v>0.13771051906453999</v>
      </c>
      <c r="AB522" s="6">
        <v>4.66682067342679E-2</v>
      </c>
      <c r="AC522" s="6">
        <v>6.44929118926507E-3</v>
      </c>
      <c r="AD522" s="6">
        <v>0.94688250207646696</v>
      </c>
      <c r="AE522" s="6">
        <v>0.70839102839149604</v>
      </c>
      <c r="AF522" s="6">
        <v>0.194876414073474</v>
      </c>
      <c r="AG522" s="310">
        <v>9.6732557535029795E-2</v>
      </c>
      <c r="AH522" s="211">
        <v>2.2130000000000001</v>
      </c>
      <c r="AI522" s="211">
        <v>3.32</v>
      </c>
      <c r="AJ522" s="212">
        <v>7.8680000000000003</v>
      </c>
      <c r="AK522" s="210">
        <v>2.1760000000000002</v>
      </c>
      <c r="AL522" s="210">
        <v>3.2930000000000001</v>
      </c>
      <c r="AM522" s="210">
        <v>7.8440000000000003</v>
      </c>
      <c r="AN522" s="203"/>
      <c r="AO522" s="203"/>
      <c r="AP522" s="203"/>
      <c r="AQ522" s="203"/>
      <c r="AR522" s="203">
        <f t="shared" si="779"/>
        <v>2.0614909136719999</v>
      </c>
      <c r="AS522" s="203">
        <f t="shared" si="780"/>
        <v>2.5196000000000001</v>
      </c>
      <c r="AT522" s="203">
        <f t="shared" si="781"/>
        <v>3.0795111055119997</v>
      </c>
      <c r="AU522" s="203">
        <f t="shared" si="782"/>
        <v>3.2548090981419997</v>
      </c>
      <c r="AV522" s="203">
        <f t="shared" si="783"/>
        <v>3.9781</v>
      </c>
      <c r="AW522" s="203">
        <f t="shared" si="784"/>
        <v>4.8621222133819995</v>
      </c>
      <c r="AX522" s="203">
        <f t="shared" si="785"/>
        <v>5.8365818311520004</v>
      </c>
      <c r="AY522" s="203">
        <f t="shared" si="786"/>
        <v>7.1336000000000004</v>
      </c>
      <c r="AZ522" s="203">
        <f t="shared" si="787"/>
        <v>8.7188444285919999</v>
      </c>
      <c r="BB522" s="1" t="str">
        <f t="shared" si="794"/>
        <v>NP</v>
      </c>
      <c r="BC522" s="1" t="str">
        <f t="shared" si="795"/>
        <v>NP</v>
      </c>
      <c r="BD522" s="1" t="str">
        <f t="shared" si="796"/>
        <v>NA</v>
      </c>
      <c r="BE522" s="1" t="str">
        <f t="shared" si="797"/>
        <v>NO</v>
      </c>
      <c r="BF522" s="1" t="str">
        <f t="shared" si="798"/>
        <v>NO</v>
      </c>
      <c r="BG522" s="1" t="str">
        <f t="shared" si="799"/>
        <v>NO</v>
      </c>
      <c r="BH522" s="1" t="str">
        <f t="shared" si="788"/>
        <v>YES</v>
      </c>
      <c r="BJ522" s="12">
        <v>16</v>
      </c>
      <c r="BK522" s="1" t="str">
        <f t="shared" si="800"/>
        <v>NP</v>
      </c>
      <c r="BL522" s="1" t="str">
        <f t="shared" si="801"/>
        <v>NP</v>
      </c>
      <c r="BM522" s="1" t="str">
        <f t="shared" si="802"/>
        <v>NA</v>
      </c>
      <c r="BN522" s="1" t="str">
        <f t="shared" si="803"/>
        <v>NO</v>
      </c>
      <c r="BO522" s="1" t="str">
        <f t="shared" si="804"/>
        <v>NO</v>
      </c>
      <c r="BP522" s="1" t="str">
        <f t="shared" si="805"/>
        <v>NO</v>
      </c>
      <c r="BQ522" s="1" t="str">
        <f t="shared" si="806"/>
        <v>YES</v>
      </c>
      <c r="BS522" s="1" t="str">
        <f t="shared" si="807"/>
        <v>TP</v>
      </c>
      <c r="BT522" s="1" t="str">
        <f t="shared" si="808"/>
        <v>TP</v>
      </c>
      <c r="BU522" s="1" t="str">
        <f t="shared" si="809"/>
        <v>TN</v>
      </c>
      <c r="BV522" s="1" t="str">
        <f t="shared" si="810"/>
        <v>NO</v>
      </c>
      <c r="BW522" s="1" t="str">
        <f t="shared" si="811"/>
        <v>YES</v>
      </c>
      <c r="BX522" s="1" t="str">
        <f t="shared" si="812"/>
        <v>YES</v>
      </c>
      <c r="BY522" s="244" t="str">
        <f t="shared" si="813"/>
        <v>YES</v>
      </c>
      <c r="BZ522" s="244" t="str">
        <f t="shared" si="814"/>
        <v>NO</v>
      </c>
      <c r="CA522" s="244" t="str">
        <f t="shared" si="815"/>
        <v>NO</v>
      </c>
      <c r="CB522" s="244" t="str">
        <f t="shared" si="816"/>
        <v>NO</v>
      </c>
      <c r="CC522" s="244" t="str">
        <f t="shared" si="817"/>
        <v>NO</v>
      </c>
      <c r="CD522" s="244" t="str">
        <f t="shared" si="789"/>
        <v>NO</v>
      </c>
      <c r="CE522" s="1" t="str">
        <f t="shared" si="790"/>
        <v>NO</v>
      </c>
      <c r="CF522" s="1" t="str">
        <f t="shared" si="791"/>
        <v>NO</v>
      </c>
      <c r="CG522" s="1" t="str">
        <f t="shared" si="792"/>
        <v>NO</v>
      </c>
      <c r="CH522" s="1" t="str">
        <f t="shared" si="793"/>
        <v>NO</v>
      </c>
      <c r="CI522" s="244" t="str">
        <f t="shared" si="818"/>
        <v>NO</v>
      </c>
      <c r="CJ522" s="244" t="str">
        <f t="shared" si="819"/>
        <v>NO</v>
      </c>
      <c r="CK522" s="244" t="str">
        <f t="shared" si="820"/>
        <v>NO</v>
      </c>
      <c r="CL522" s="244" t="str">
        <f t="shared" si="821"/>
        <v>NO</v>
      </c>
      <c r="CM522" s="244" t="str">
        <f t="shared" si="822"/>
        <v>NO</v>
      </c>
      <c r="CN522" s="244" t="str">
        <f t="shared" si="823"/>
        <v>NO</v>
      </c>
      <c r="CO522" s="244" t="str">
        <f t="shared" si="824"/>
        <v>NO</v>
      </c>
      <c r="CP522" s="244" t="str">
        <f t="shared" si="825"/>
        <v>NO</v>
      </c>
      <c r="CQ522" s="244" t="str">
        <f t="shared" si="826"/>
        <v>NO</v>
      </c>
      <c r="CR522" s="244" t="str">
        <f t="shared" si="827"/>
        <v>NO</v>
      </c>
    </row>
    <row r="523" spans="1:96">
      <c r="A523" s="64"/>
      <c r="B523" s="15"/>
      <c r="C523" s="15"/>
      <c r="D523" s="15"/>
      <c r="E523" s="15"/>
      <c r="F523" s="15"/>
      <c r="G523" s="15"/>
      <c r="H523" s="15"/>
      <c r="I523" s="52" t="s">
        <v>63</v>
      </c>
      <c r="J523" s="6">
        <v>0.34787761029728798</v>
      </c>
      <c r="K523" s="6">
        <v>0.62837375546934204</v>
      </c>
      <c r="L523" s="6">
        <v>2.3748634233369099E-2</v>
      </c>
      <c r="M523" s="6">
        <v>0.231807002782179</v>
      </c>
      <c r="N523" s="6">
        <v>0.67618203716605696</v>
      </c>
      <c r="O523" s="6">
        <v>9.2010960051762902E-2</v>
      </c>
      <c r="P523" s="6">
        <v>3.3249171942372001E-2</v>
      </c>
      <c r="Q523" s="6">
        <v>0.17137146994053201</v>
      </c>
      <c r="R523" s="6">
        <v>0.79537935811709504</v>
      </c>
      <c r="S523" s="6">
        <v>0.29329985493654298</v>
      </c>
      <c r="T523" s="6">
        <v>0.49784128567313701</v>
      </c>
      <c r="U523" s="6">
        <v>0.20885885939031901</v>
      </c>
      <c r="V523" s="6">
        <v>0.46753311485899401</v>
      </c>
      <c r="W523" s="6">
        <v>0.33494422084108599</v>
      </c>
      <c r="X523" s="6">
        <v>0.19752266429991899</v>
      </c>
      <c r="Y523" s="6">
        <v>0.98661315234460401</v>
      </c>
      <c r="Z523" s="6">
        <v>4.0690408842343198E-3</v>
      </c>
      <c r="AA523" s="6">
        <v>9.3178067711611103E-3</v>
      </c>
      <c r="AB523" s="6">
        <v>0.25602774684492202</v>
      </c>
      <c r="AC523" s="6">
        <v>0.57854355590528805</v>
      </c>
      <c r="AD523" s="6">
        <v>0.16542869724978801</v>
      </c>
      <c r="AE523" s="6">
        <v>0.30647722148074102</v>
      </c>
      <c r="AF523" s="6">
        <v>0.31451804191384403</v>
      </c>
      <c r="AG523" s="310">
        <v>0.37900473660541301</v>
      </c>
      <c r="AH523" s="211">
        <v>2.8650000000000002</v>
      </c>
      <c r="AI523" s="211">
        <v>3.343</v>
      </c>
      <c r="AJ523" s="212">
        <v>6.9370000000000003</v>
      </c>
      <c r="AK523" s="210">
        <v>2.794</v>
      </c>
      <c r="AL523" s="210">
        <v>3.3849999999999998</v>
      </c>
      <c r="AM523" s="210">
        <v>6.907</v>
      </c>
      <c r="AN523" s="203"/>
      <c r="AO523" s="203"/>
      <c r="AP523" s="203"/>
      <c r="AQ523" s="203"/>
      <c r="AR523" s="203">
        <f t="shared" si="779"/>
        <v>2.0614909136719999</v>
      </c>
      <c r="AS523" s="203">
        <f t="shared" si="780"/>
        <v>2.5196000000000001</v>
      </c>
      <c r="AT523" s="203">
        <f t="shared" si="781"/>
        <v>3.0795111055119997</v>
      </c>
      <c r="AU523" s="203">
        <f t="shared" si="782"/>
        <v>3.2548090981419997</v>
      </c>
      <c r="AV523" s="203">
        <f t="shared" si="783"/>
        <v>3.9781</v>
      </c>
      <c r="AW523" s="203">
        <f t="shared" si="784"/>
        <v>4.8621222133819995</v>
      </c>
      <c r="AX523" s="203">
        <f t="shared" si="785"/>
        <v>5.8365818311520004</v>
      </c>
      <c r="AY523" s="203">
        <f t="shared" si="786"/>
        <v>7.1336000000000004</v>
      </c>
      <c r="AZ523" s="203">
        <f t="shared" si="787"/>
        <v>8.7188444285919999</v>
      </c>
      <c r="BB523" s="1" t="str">
        <f t="shared" si="794"/>
        <v>NA</v>
      </c>
      <c r="BC523" s="1" t="str">
        <f t="shared" si="795"/>
        <v>NP</v>
      </c>
      <c r="BD523" s="1" t="str">
        <f t="shared" si="796"/>
        <v>NP</v>
      </c>
      <c r="BE523" s="1" t="str">
        <f t="shared" si="797"/>
        <v>NO</v>
      </c>
      <c r="BF523" s="1" t="str">
        <f t="shared" si="798"/>
        <v>NO</v>
      </c>
      <c r="BG523" s="1" t="str">
        <f t="shared" si="799"/>
        <v>NO</v>
      </c>
      <c r="BH523" s="1" t="str">
        <f t="shared" si="788"/>
        <v>YES</v>
      </c>
      <c r="BJ523" s="12">
        <v>19</v>
      </c>
      <c r="BK523" s="1" t="str">
        <f t="shared" si="800"/>
        <v>NA</v>
      </c>
      <c r="BL523" s="1" t="str">
        <f t="shared" si="801"/>
        <v>NP</v>
      </c>
      <c r="BM523" s="1" t="str">
        <f t="shared" si="802"/>
        <v>NP</v>
      </c>
      <c r="BN523" s="1" t="str">
        <f t="shared" si="803"/>
        <v>NO</v>
      </c>
      <c r="BO523" s="1" t="str">
        <f t="shared" si="804"/>
        <v>NO</v>
      </c>
      <c r="BP523" s="1" t="str">
        <f t="shared" si="805"/>
        <v>NO</v>
      </c>
      <c r="BQ523" s="1" t="str">
        <f t="shared" si="806"/>
        <v>YES</v>
      </c>
      <c r="BS523" s="1" t="str">
        <f t="shared" si="807"/>
        <v>TN</v>
      </c>
      <c r="BT523" s="1" t="str">
        <f t="shared" si="808"/>
        <v>TP</v>
      </c>
      <c r="BU523" s="1" t="str">
        <f t="shared" si="809"/>
        <v>TP</v>
      </c>
      <c r="BV523" s="1" t="str">
        <f t="shared" si="810"/>
        <v>NO</v>
      </c>
      <c r="BW523" s="1" t="str">
        <f t="shared" si="811"/>
        <v>YES</v>
      </c>
      <c r="BX523" s="1" t="str">
        <f t="shared" si="812"/>
        <v>YES</v>
      </c>
      <c r="BY523" s="244" t="str">
        <f t="shared" si="813"/>
        <v>YES</v>
      </c>
      <c r="BZ523" s="244" t="str">
        <f t="shared" si="814"/>
        <v>NO</v>
      </c>
      <c r="CA523" s="244" t="str">
        <f t="shared" si="815"/>
        <v>NO</v>
      </c>
      <c r="CB523" s="244" t="str">
        <f t="shared" si="816"/>
        <v>NO</v>
      </c>
      <c r="CC523" s="244" t="str">
        <f t="shared" si="817"/>
        <v>NO</v>
      </c>
      <c r="CD523" s="244" t="str">
        <f t="shared" si="789"/>
        <v>NO</v>
      </c>
      <c r="CE523" s="1" t="str">
        <f t="shared" si="790"/>
        <v>NO</v>
      </c>
      <c r="CF523" s="1" t="str">
        <f t="shared" si="791"/>
        <v>NO</v>
      </c>
      <c r="CG523" s="1" t="str">
        <f t="shared" si="792"/>
        <v>NO</v>
      </c>
      <c r="CH523" s="1" t="str">
        <f t="shared" si="793"/>
        <v>NO</v>
      </c>
      <c r="CI523" s="244" t="str">
        <f t="shared" si="818"/>
        <v>NO</v>
      </c>
      <c r="CJ523" s="244" t="str">
        <f t="shared" si="819"/>
        <v>NO</v>
      </c>
      <c r="CK523" s="244" t="str">
        <f t="shared" si="820"/>
        <v>NO</v>
      </c>
      <c r="CL523" s="244" t="str">
        <f t="shared" si="821"/>
        <v>NO</v>
      </c>
      <c r="CM523" s="244" t="str">
        <f t="shared" si="822"/>
        <v>NO</v>
      </c>
      <c r="CN523" s="244" t="str">
        <f t="shared" si="823"/>
        <v>NO</v>
      </c>
      <c r="CO523" s="244" t="str">
        <f t="shared" si="824"/>
        <v>NO</v>
      </c>
      <c r="CP523" s="244" t="str">
        <f t="shared" si="825"/>
        <v>NO</v>
      </c>
      <c r="CQ523" s="244" t="str">
        <f t="shared" si="826"/>
        <v>NO</v>
      </c>
      <c r="CR523" s="244" t="str">
        <f t="shared" si="827"/>
        <v>NO</v>
      </c>
    </row>
    <row r="524" spans="1:96" ht="16.5" thickBot="1">
      <c r="A524" s="74"/>
      <c r="B524" s="75"/>
      <c r="C524" s="75"/>
      <c r="D524" s="75"/>
      <c r="E524" s="75"/>
      <c r="F524" s="75"/>
      <c r="G524" s="75"/>
      <c r="H524" s="75"/>
      <c r="I524" s="53" t="s">
        <v>64</v>
      </c>
      <c r="J524" s="8">
        <v>0.91602264758832896</v>
      </c>
      <c r="K524" s="8">
        <v>5.5950181776609903E-2</v>
      </c>
      <c r="L524" s="8">
        <v>2.8027170635060401E-2</v>
      </c>
      <c r="M524" s="8">
        <v>0.88142942133635804</v>
      </c>
      <c r="N524" s="8">
        <v>5.8028483875896403E-2</v>
      </c>
      <c r="O524" s="8">
        <v>6.0542094787744798E-2</v>
      </c>
      <c r="P524" s="8">
        <v>0.25599401282722201</v>
      </c>
      <c r="Q524" s="8">
        <v>0.28688963059712702</v>
      </c>
      <c r="R524" s="8">
        <v>0.45711635657564997</v>
      </c>
      <c r="S524" s="8">
        <v>0.32077492632483101</v>
      </c>
      <c r="T524" s="8">
        <v>0.34544919569870602</v>
      </c>
      <c r="U524" s="8">
        <v>0.33377587797646102</v>
      </c>
      <c r="V524" s="8">
        <v>0.19649350794658099</v>
      </c>
      <c r="W524" s="8">
        <v>0.55027054898079897</v>
      </c>
      <c r="X524" s="8">
        <v>0.25323594307261799</v>
      </c>
      <c r="Y524" s="8">
        <v>0.569647160523581</v>
      </c>
      <c r="Z524" s="8">
        <v>0.41731474892781101</v>
      </c>
      <c r="AA524" s="8">
        <v>1.30380905486072E-2</v>
      </c>
      <c r="AB524" s="8">
        <v>0.60917063036806296</v>
      </c>
      <c r="AC524" s="8">
        <v>0.38579147721745399</v>
      </c>
      <c r="AD524" s="8">
        <v>5.0378924144823803E-3</v>
      </c>
      <c r="AE524" s="8">
        <v>0.66714782505970904</v>
      </c>
      <c r="AF524" s="8">
        <v>3.5052073414105898E-2</v>
      </c>
      <c r="AG524" s="311">
        <v>0.29780010152618402</v>
      </c>
      <c r="AH524" s="213">
        <v>2.5630000000000002</v>
      </c>
      <c r="AI524" s="213">
        <v>3.8780000000000001</v>
      </c>
      <c r="AJ524" s="214">
        <v>6.7110000000000003</v>
      </c>
      <c r="AK524" s="210">
        <v>2.4409999999999998</v>
      </c>
      <c r="AL524" s="210">
        <v>3.74</v>
      </c>
      <c r="AM524" s="210">
        <v>6.569</v>
      </c>
      <c r="AN524" s="203"/>
      <c r="AO524" s="203"/>
      <c r="AP524" s="203"/>
      <c r="AQ524" s="203"/>
      <c r="AR524" s="203">
        <f t="shared" si="779"/>
        <v>2.0614909136719999</v>
      </c>
      <c r="AS524" s="203">
        <f t="shared" si="780"/>
        <v>2.5196000000000001</v>
      </c>
      <c r="AT524" s="203">
        <f t="shared" si="781"/>
        <v>3.0795111055119997</v>
      </c>
      <c r="AU524" s="203">
        <f t="shared" si="782"/>
        <v>3.2548090981419997</v>
      </c>
      <c r="AV524" s="203">
        <f t="shared" si="783"/>
        <v>3.9781</v>
      </c>
      <c r="AW524" s="203">
        <f t="shared" si="784"/>
        <v>4.8621222133819995</v>
      </c>
      <c r="AX524" s="203">
        <f t="shared" si="785"/>
        <v>5.8365818311520004</v>
      </c>
      <c r="AY524" s="203">
        <f t="shared" si="786"/>
        <v>7.1336000000000004</v>
      </c>
      <c r="AZ524" s="203">
        <f t="shared" si="787"/>
        <v>8.7188444285919999</v>
      </c>
      <c r="BB524" s="1" t="str">
        <f t="shared" si="794"/>
        <v>NA</v>
      </c>
      <c r="BC524" s="1" t="str">
        <f t="shared" si="795"/>
        <v>NP</v>
      </c>
      <c r="BD524" s="1" t="str">
        <f t="shared" si="796"/>
        <v>NP</v>
      </c>
      <c r="BE524" s="1" t="str">
        <f t="shared" si="797"/>
        <v>NO</v>
      </c>
      <c r="BF524" s="1" t="str">
        <f t="shared" si="798"/>
        <v>NO</v>
      </c>
      <c r="BG524" s="1" t="str">
        <f t="shared" si="799"/>
        <v>NO</v>
      </c>
      <c r="BH524" s="1" t="str">
        <f t="shared" si="788"/>
        <v>YES</v>
      </c>
      <c r="BJ524" s="12">
        <v>25</v>
      </c>
      <c r="BK524" s="1" t="str">
        <f t="shared" si="800"/>
        <v>NP</v>
      </c>
      <c r="BL524" s="1" t="str">
        <f t="shared" si="801"/>
        <v>NP</v>
      </c>
      <c r="BM524" s="1" t="str">
        <f t="shared" si="802"/>
        <v>NP</v>
      </c>
      <c r="BN524" s="1" t="str">
        <f t="shared" si="803"/>
        <v>NO</v>
      </c>
      <c r="BO524" s="1" t="str">
        <f t="shared" si="804"/>
        <v>NO</v>
      </c>
      <c r="BP524" s="1" t="str">
        <f t="shared" si="805"/>
        <v>NO</v>
      </c>
      <c r="BQ524" s="1" t="str">
        <f t="shared" si="806"/>
        <v>YES</v>
      </c>
      <c r="BS524" s="1" t="str">
        <f t="shared" si="807"/>
        <v>FN</v>
      </c>
      <c r="BT524" s="1" t="str">
        <f t="shared" si="808"/>
        <v>TP</v>
      </c>
      <c r="BU524" s="1" t="str">
        <f t="shared" si="809"/>
        <v>TP</v>
      </c>
      <c r="BV524" s="1" t="str">
        <f t="shared" si="810"/>
        <v>NO</v>
      </c>
      <c r="BW524" s="1" t="str">
        <f t="shared" si="811"/>
        <v>YES</v>
      </c>
      <c r="BX524" s="1" t="str">
        <f t="shared" si="812"/>
        <v>YES</v>
      </c>
      <c r="BY524" s="244" t="str">
        <f t="shared" si="813"/>
        <v>YES</v>
      </c>
      <c r="BZ524" s="244" t="str">
        <f t="shared" si="814"/>
        <v>NO</v>
      </c>
      <c r="CA524" s="244" t="str">
        <f t="shared" si="815"/>
        <v>NO</v>
      </c>
      <c r="CB524" s="244" t="str">
        <f t="shared" si="816"/>
        <v>NO</v>
      </c>
      <c r="CC524" s="244" t="str">
        <f t="shared" si="817"/>
        <v>NO</v>
      </c>
      <c r="CD524" s="244" t="str">
        <f t="shared" si="789"/>
        <v>YES</v>
      </c>
      <c r="CE524" s="1" t="str">
        <f t="shared" si="790"/>
        <v>NO</v>
      </c>
      <c r="CF524" s="1" t="str">
        <f t="shared" si="791"/>
        <v>NO</v>
      </c>
      <c r="CG524" s="1" t="str">
        <f t="shared" si="792"/>
        <v>NO</v>
      </c>
      <c r="CH524" s="1" t="str">
        <f t="shared" si="793"/>
        <v>YES</v>
      </c>
      <c r="CI524" s="244" t="str">
        <f t="shared" si="818"/>
        <v>YES</v>
      </c>
      <c r="CJ524" s="244" t="str">
        <f t="shared" si="819"/>
        <v>NO</v>
      </c>
      <c r="CK524" s="244" t="str">
        <f t="shared" si="820"/>
        <v>NO</v>
      </c>
      <c r="CL524" s="244" t="str">
        <f t="shared" si="821"/>
        <v>NO</v>
      </c>
      <c r="CM524" s="244" t="str">
        <f t="shared" si="822"/>
        <v>YES</v>
      </c>
      <c r="CN524" s="244" t="str">
        <f t="shared" si="823"/>
        <v>NO</v>
      </c>
      <c r="CO524" s="244" t="str">
        <f t="shared" si="824"/>
        <v>NO</v>
      </c>
      <c r="CP524" s="244" t="str">
        <f t="shared" si="825"/>
        <v>NO</v>
      </c>
      <c r="CQ524" s="244" t="str">
        <f t="shared" si="826"/>
        <v>NO</v>
      </c>
      <c r="CR524" s="244" t="str">
        <f t="shared" si="827"/>
        <v>NO</v>
      </c>
    </row>
    <row r="525" spans="1:96">
      <c r="A525" s="61">
        <v>30</v>
      </c>
      <c r="B525" s="62">
        <v>180</v>
      </c>
      <c r="C525" s="62">
        <v>4</v>
      </c>
      <c r="D525" s="62">
        <v>0.25</v>
      </c>
      <c r="E525" s="62">
        <v>9109569</v>
      </c>
      <c r="F525" s="62">
        <f>E525/1000/60</f>
        <v>151.82614999999998</v>
      </c>
      <c r="G525" s="62">
        <v>110</v>
      </c>
      <c r="H525" s="63">
        <f>G525/B525*100</f>
        <v>61.111111111111114</v>
      </c>
      <c r="I525" s="60" t="s">
        <v>12</v>
      </c>
      <c r="J525" s="69">
        <v>0.76507497815896397</v>
      </c>
      <c r="K525" s="69">
        <v>0.100380064905565</v>
      </c>
      <c r="L525" s="69">
        <v>0.134544956935469</v>
      </c>
      <c r="M525" s="69">
        <v>0.572778547406258</v>
      </c>
      <c r="N525" s="69">
        <v>0.278906893078609</v>
      </c>
      <c r="O525" s="69">
        <v>0.14831455951513201</v>
      </c>
      <c r="P525" s="69">
        <v>0.67044261475637501</v>
      </c>
      <c r="Q525" s="69">
        <v>0.30726509312571298</v>
      </c>
      <c r="R525" s="69">
        <v>2.22922921179112E-2</v>
      </c>
      <c r="S525" s="69">
        <v>0.81544137617952095</v>
      </c>
      <c r="T525" s="69">
        <v>8.6030111824283106E-2</v>
      </c>
      <c r="U525" s="69">
        <v>9.8528511996195306E-2</v>
      </c>
      <c r="V525" s="69">
        <v>0.49244009584067799</v>
      </c>
      <c r="W525" s="69">
        <v>0.107079934490309</v>
      </c>
      <c r="X525" s="69">
        <v>0.400479969669011</v>
      </c>
      <c r="Y525" s="69">
        <v>2.0194451546994299E-2</v>
      </c>
      <c r="Z525" s="69">
        <v>0.89027269859400804</v>
      </c>
      <c r="AA525" s="69">
        <v>8.9532849858997496E-2</v>
      </c>
      <c r="AB525" s="69">
        <v>0.25142120403676899</v>
      </c>
      <c r="AC525" s="69">
        <v>0.23229108323711301</v>
      </c>
      <c r="AD525" s="69">
        <v>0.51628771272611595</v>
      </c>
      <c r="AE525" s="69">
        <v>0.79923666251138603</v>
      </c>
      <c r="AF525" s="69">
        <v>5.85111514665759E-2</v>
      </c>
      <c r="AG525" s="309">
        <v>0.14225218602203701</v>
      </c>
      <c r="AH525" s="208">
        <v>2.8780000000000001</v>
      </c>
      <c r="AI525" s="208">
        <v>4.8630000000000004</v>
      </c>
      <c r="AJ525" s="209">
        <v>7.9050000000000002</v>
      </c>
      <c r="AK525" s="210">
        <v>3.6539999999999999</v>
      </c>
      <c r="AL525" s="210">
        <v>5.2910000000000004</v>
      </c>
      <c r="AM525" s="210">
        <v>9.0210000000000008</v>
      </c>
      <c r="AN525" s="203">
        <v>3.6139999999999999</v>
      </c>
      <c r="AO525" s="203">
        <v>5.3277999999999999</v>
      </c>
      <c r="AP525" s="203">
        <v>8.3733000000000004</v>
      </c>
      <c r="AQ525" s="203"/>
      <c r="AR525" s="203">
        <f>$AN$35*0.81818182</f>
        <v>2.9569090974799996</v>
      </c>
      <c r="AS525" s="203">
        <f>$AN$35</f>
        <v>3.6139999999999999</v>
      </c>
      <c r="AT525" s="203">
        <f>$AN$35*1.22222222</f>
        <v>4.4171111030799999</v>
      </c>
      <c r="AU525" s="203">
        <f>$AO$35*0.81818182</f>
        <v>4.3591091005959992</v>
      </c>
      <c r="AV525" s="203">
        <f>$AO$35</f>
        <v>5.3277999999999999</v>
      </c>
      <c r="AW525" s="203">
        <f>$AO$35*1.22222222</f>
        <v>6.5117555437159993</v>
      </c>
      <c r="AX525" s="203">
        <f>$AP$35*0.81818182</f>
        <v>6.8508818334059995</v>
      </c>
      <c r="AY525" s="203">
        <f>$AP$35</f>
        <v>8.3733000000000004</v>
      </c>
      <c r="AZ525" s="203">
        <f>$AP$35*1.22222222</f>
        <v>10.234033314726</v>
      </c>
      <c r="BB525" s="1" t="str">
        <f t="shared" si="794"/>
        <v>A</v>
      </c>
      <c r="BC525" s="1" t="str">
        <f t="shared" si="795"/>
        <v>NP</v>
      </c>
      <c r="BD525" s="1" t="str">
        <f t="shared" si="796"/>
        <v>NP</v>
      </c>
      <c r="BE525" s="1" t="str">
        <f t="shared" si="797"/>
        <v>NO</v>
      </c>
      <c r="BF525" s="1" t="str">
        <f t="shared" si="798"/>
        <v>NO</v>
      </c>
      <c r="BG525" s="1" t="str">
        <f t="shared" si="799"/>
        <v>YES</v>
      </c>
      <c r="BH525" s="1" t="str">
        <f t="shared" si="788"/>
        <v>YES</v>
      </c>
      <c r="BJ525" s="12">
        <v>19</v>
      </c>
      <c r="BK525" s="1" t="str">
        <f t="shared" si="800"/>
        <v>NA</v>
      </c>
      <c r="BL525" s="1" t="str">
        <f t="shared" si="801"/>
        <v>NP</v>
      </c>
      <c r="BM525" s="1" t="str">
        <f t="shared" si="802"/>
        <v>NA</v>
      </c>
      <c r="BN525" s="1" t="str">
        <f t="shared" si="803"/>
        <v>NO</v>
      </c>
      <c r="BO525" s="1" t="str">
        <f t="shared" si="804"/>
        <v>NO</v>
      </c>
      <c r="BP525" s="1" t="str">
        <f t="shared" si="805"/>
        <v>NO</v>
      </c>
      <c r="BQ525" s="1" t="str">
        <f t="shared" si="806"/>
        <v>YES</v>
      </c>
      <c r="BS525" s="1" t="str">
        <f t="shared" si="807"/>
        <v>FP</v>
      </c>
      <c r="BT525" s="1" t="str">
        <f t="shared" si="808"/>
        <v>TP</v>
      </c>
      <c r="BU525" s="1" t="str">
        <f t="shared" si="809"/>
        <v>FP</v>
      </c>
      <c r="BV525" s="1" t="str">
        <f t="shared" si="810"/>
        <v>NO</v>
      </c>
      <c r="BW525" s="1" t="str">
        <f t="shared" si="811"/>
        <v>NO</v>
      </c>
      <c r="BX525" s="1" t="str">
        <f t="shared" si="812"/>
        <v>YES</v>
      </c>
      <c r="BY525" s="244" t="str">
        <f t="shared" si="813"/>
        <v>YES</v>
      </c>
      <c r="BZ525" s="244" t="str">
        <f t="shared" si="814"/>
        <v>NO</v>
      </c>
      <c r="CA525" s="244" t="str">
        <f t="shared" si="815"/>
        <v>NO</v>
      </c>
      <c r="CB525" s="244" t="str">
        <f t="shared" si="816"/>
        <v>NO</v>
      </c>
      <c r="CC525" s="244" t="str">
        <f t="shared" si="817"/>
        <v>NO</v>
      </c>
      <c r="CD525" s="244" t="str">
        <f t="shared" si="789"/>
        <v>YES</v>
      </c>
      <c r="CE525" s="1" t="str">
        <f t="shared" si="790"/>
        <v>NO</v>
      </c>
      <c r="CF525" s="1" t="str">
        <f t="shared" si="791"/>
        <v>NO</v>
      </c>
      <c r="CG525" s="1" t="str">
        <f t="shared" si="792"/>
        <v>NO</v>
      </c>
      <c r="CH525" s="1" t="str">
        <f t="shared" si="793"/>
        <v>YES</v>
      </c>
      <c r="CI525" s="244" t="str">
        <f t="shared" si="818"/>
        <v>NO</v>
      </c>
      <c r="CJ525" s="244" t="str">
        <f t="shared" si="819"/>
        <v>NO</v>
      </c>
      <c r="CK525" s="244" t="str">
        <f t="shared" si="820"/>
        <v>NO</v>
      </c>
      <c r="CL525" s="244" t="str">
        <f t="shared" si="821"/>
        <v>NO</v>
      </c>
      <c r="CM525" s="244" t="str">
        <f t="shared" si="822"/>
        <v>NO</v>
      </c>
      <c r="CN525" s="244" t="str">
        <f t="shared" si="823"/>
        <v>YES</v>
      </c>
      <c r="CO525" s="244" t="str">
        <f t="shared" si="824"/>
        <v>NO</v>
      </c>
      <c r="CP525" s="244" t="str">
        <f t="shared" si="825"/>
        <v>NO</v>
      </c>
      <c r="CQ525" s="244" t="str">
        <f t="shared" si="826"/>
        <v>NO</v>
      </c>
      <c r="CR525" s="244" t="str">
        <f t="shared" si="827"/>
        <v>YES</v>
      </c>
    </row>
    <row r="526" spans="1:96">
      <c r="A526" s="64"/>
      <c r="B526" s="15"/>
      <c r="C526" s="15"/>
      <c r="D526" s="15"/>
      <c r="E526" s="15"/>
      <c r="F526" s="15"/>
      <c r="G526" s="15"/>
      <c r="H526" s="15"/>
      <c r="I526" s="52" t="s">
        <v>13</v>
      </c>
      <c r="J526" s="6">
        <v>0.90508748047941101</v>
      </c>
      <c r="K526" s="6">
        <v>5.8254156482011203E-2</v>
      </c>
      <c r="L526" s="6">
        <v>3.6658363038577002E-2</v>
      </c>
      <c r="M526" s="6">
        <v>0.38051754337126897</v>
      </c>
      <c r="N526" s="6">
        <v>0.54667929233189405</v>
      </c>
      <c r="O526" s="6">
        <v>7.2803164296836198E-2</v>
      </c>
      <c r="P526" s="6">
        <v>0.108008310387262</v>
      </c>
      <c r="Q526" s="6">
        <v>0.41015540969729902</v>
      </c>
      <c r="R526" s="6">
        <v>0.48183627991543798</v>
      </c>
      <c r="S526" s="6">
        <v>0.96358552578544199</v>
      </c>
      <c r="T526" s="6">
        <v>2.7860862627489099E-2</v>
      </c>
      <c r="U526" s="6">
        <v>8.5536115870683497E-3</v>
      </c>
      <c r="V526" s="6">
        <v>0.432765435040463</v>
      </c>
      <c r="W526" s="6">
        <v>0.15996059891975301</v>
      </c>
      <c r="X526" s="6">
        <v>0.407273966039782</v>
      </c>
      <c r="Y526" s="6">
        <v>0.37167660565490801</v>
      </c>
      <c r="Z526" s="6">
        <v>0.126755171007155</v>
      </c>
      <c r="AA526" s="6">
        <v>0.50156822333793505</v>
      </c>
      <c r="AB526" s="6">
        <v>0.43557174897082501</v>
      </c>
      <c r="AC526" s="6">
        <v>0.421787206513972</v>
      </c>
      <c r="AD526" s="6">
        <v>0.14264104451520099</v>
      </c>
      <c r="AE526" s="6">
        <v>0.24337844953406301</v>
      </c>
      <c r="AF526" s="6">
        <v>0.61925316904850303</v>
      </c>
      <c r="AG526" s="310">
        <v>0.13736838141743199</v>
      </c>
      <c r="AH526" s="211">
        <v>3.0470000000000002</v>
      </c>
      <c r="AI526" s="211">
        <v>5.7679999999999998</v>
      </c>
      <c r="AJ526" s="212">
        <v>7.6189999999999998</v>
      </c>
      <c r="AK526" s="210">
        <v>3.0760000000000001</v>
      </c>
      <c r="AL526" s="210">
        <v>5.3949999999999996</v>
      </c>
      <c r="AM526" s="210">
        <v>7.843</v>
      </c>
      <c r="AN526" s="203"/>
      <c r="AO526" s="203"/>
      <c r="AP526" s="203"/>
      <c r="AQ526" s="203"/>
      <c r="AR526" s="203">
        <f t="shared" ref="AR526:AR546" si="828">$AN$35*0.81818182</f>
        <v>2.9569090974799996</v>
      </c>
      <c r="AS526" s="203">
        <f t="shared" ref="AS526:AS546" si="829">$AN$35</f>
        <v>3.6139999999999999</v>
      </c>
      <c r="AT526" s="203">
        <f t="shared" ref="AT526:AT546" si="830">$AN$35*1.22222222</f>
        <v>4.4171111030799999</v>
      </c>
      <c r="AU526" s="203">
        <f t="shared" ref="AU526:AU546" si="831">$AO$35*0.81818182</f>
        <v>4.3591091005959992</v>
      </c>
      <c r="AV526" s="203">
        <f t="shared" ref="AV526:AV546" si="832">$AO$35</f>
        <v>5.3277999999999999</v>
      </c>
      <c r="AW526" s="203">
        <f t="shared" ref="AW526:AW546" si="833">$AO$35*1.22222222</f>
        <v>6.5117555437159993</v>
      </c>
      <c r="AX526" s="203">
        <f t="shared" ref="AX526:AX546" si="834">$AP$35*0.81818182</f>
        <v>6.8508818334059995</v>
      </c>
      <c r="AY526" s="203">
        <f t="shared" ref="AY526:AY546" si="835">$AP$35</f>
        <v>8.3733000000000004</v>
      </c>
      <c r="AZ526" s="203">
        <f t="shared" ref="AZ526:AZ546" si="836">$AP$35*1.22222222</f>
        <v>10.234033314726</v>
      </c>
      <c r="BB526" s="1" t="str">
        <f t="shared" si="794"/>
        <v>NP</v>
      </c>
      <c r="BC526" s="1" t="str">
        <f t="shared" si="795"/>
        <v>NA</v>
      </c>
      <c r="BD526" s="1" t="str">
        <f t="shared" si="796"/>
        <v>NP</v>
      </c>
      <c r="BE526" s="1" t="str">
        <f t="shared" si="797"/>
        <v>NO</v>
      </c>
      <c r="BF526" s="1" t="str">
        <f t="shared" si="798"/>
        <v>NO</v>
      </c>
      <c r="BG526" s="1" t="str">
        <f t="shared" si="799"/>
        <v>NO</v>
      </c>
      <c r="BH526" s="1" t="str">
        <f t="shared" si="788"/>
        <v>YES</v>
      </c>
      <c r="BJ526" s="12">
        <v>749</v>
      </c>
      <c r="BK526" s="1" t="str">
        <f t="shared" si="800"/>
        <v>NP</v>
      </c>
      <c r="BL526" s="1" t="str">
        <f t="shared" si="801"/>
        <v>NA</v>
      </c>
      <c r="BM526" s="1" t="str">
        <f t="shared" si="802"/>
        <v>NP</v>
      </c>
      <c r="BN526" s="1" t="str">
        <f t="shared" si="803"/>
        <v>NO</v>
      </c>
      <c r="BO526" s="1" t="str">
        <f t="shared" si="804"/>
        <v>NO</v>
      </c>
      <c r="BP526" s="1" t="str">
        <f t="shared" si="805"/>
        <v>NO</v>
      </c>
      <c r="BQ526" s="1" t="str">
        <f t="shared" si="806"/>
        <v>YES</v>
      </c>
      <c r="BS526" s="1" t="str">
        <f t="shared" si="807"/>
        <v>TP</v>
      </c>
      <c r="BT526" s="1" t="str">
        <f t="shared" si="808"/>
        <v>TN</v>
      </c>
      <c r="BU526" s="1" t="str">
        <f t="shared" si="809"/>
        <v>TP</v>
      </c>
      <c r="BV526" s="1" t="str">
        <f t="shared" si="810"/>
        <v>NO</v>
      </c>
      <c r="BW526" s="1" t="str">
        <f t="shared" si="811"/>
        <v>YES</v>
      </c>
      <c r="BX526" s="1" t="str">
        <f t="shared" si="812"/>
        <v>YES</v>
      </c>
      <c r="BY526" s="244" t="str">
        <f t="shared" si="813"/>
        <v>YES</v>
      </c>
      <c r="BZ526" s="244" t="str">
        <f t="shared" si="814"/>
        <v>NO</v>
      </c>
      <c r="CA526" s="244" t="str">
        <f t="shared" si="815"/>
        <v>NO</v>
      </c>
      <c r="CB526" s="244" t="str">
        <f t="shared" si="816"/>
        <v>NO</v>
      </c>
      <c r="CC526" s="244" t="str">
        <f t="shared" si="817"/>
        <v>NO</v>
      </c>
      <c r="CD526" s="244" t="str">
        <f t="shared" si="789"/>
        <v>NO</v>
      </c>
      <c r="CE526" s="1" t="str">
        <f t="shared" si="790"/>
        <v>NO</v>
      </c>
      <c r="CF526" s="1" t="str">
        <f t="shared" si="791"/>
        <v>NO</v>
      </c>
      <c r="CG526" s="1" t="str">
        <f t="shared" si="792"/>
        <v>NO</v>
      </c>
      <c r="CH526" s="1" t="str">
        <f t="shared" si="793"/>
        <v>NO</v>
      </c>
      <c r="CI526" s="244" t="str">
        <f t="shared" si="818"/>
        <v>NO</v>
      </c>
      <c r="CJ526" s="244" t="str">
        <f t="shared" si="819"/>
        <v>NO</v>
      </c>
      <c r="CK526" s="244" t="str">
        <f t="shared" si="820"/>
        <v>NO</v>
      </c>
      <c r="CL526" s="244" t="str">
        <f t="shared" si="821"/>
        <v>NO</v>
      </c>
      <c r="CM526" s="244" t="str">
        <f t="shared" si="822"/>
        <v>NO</v>
      </c>
      <c r="CN526" s="244" t="str">
        <f t="shared" si="823"/>
        <v>NO</v>
      </c>
      <c r="CO526" s="244" t="str">
        <f t="shared" si="824"/>
        <v>NO</v>
      </c>
      <c r="CP526" s="244" t="str">
        <f t="shared" si="825"/>
        <v>NO</v>
      </c>
      <c r="CQ526" s="244" t="str">
        <f t="shared" si="826"/>
        <v>NO</v>
      </c>
      <c r="CR526" s="244" t="str">
        <f t="shared" si="827"/>
        <v>NO</v>
      </c>
    </row>
    <row r="527" spans="1:96">
      <c r="A527" s="64"/>
      <c r="B527" s="15"/>
      <c r="C527" s="15"/>
      <c r="D527" s="15"/>
      <c r="E527" s="15"/>
      <c r="F527" s="15"/>
      <c r="G527" s="15"/>
      <c r="H527" s="15"/>
      <c r="I527" s="52" t="s">
        <v>14</v>
      </c>
      <c r="J527" s="6">
        <v>0.76507497815896397</v>
      </c>
      <c r="K527" s="6">
        <v>0.100380064905565</v>
      </c>
      <c r="L527" s="6">
        <v>0.134544956935469</v>
      </c>
      <c r="M527" s="6">
        <v>0.572778547406258</v>
      </c>
      <c r="N527" s="6">
        <v>0.278906893078609</v>
      </c>
      <c r="O527" s="6">
        <v>0.14831455951513201</v>
      </c>
      <c r="P527" s="6">
        <v>0.67044261475637501</v>
      </c>
      <c r="Q527" s="6">
        <v>0.30726509312571298</v>
      </c>
      <c r="R527" s="6">
        <v>2.22922921179112E-2</v>
      </c>
      <c r="S527" s="6">
        <v>0.81544137617952095</v>
      </c>
      <c r="T527" s="6">
        <v>8.6030111824283106E-2</v>
      </c>
      <c r="U527" s="6">
        <v>9.8528511996195306E-2</v>
      </c>
      <c r="V527" s="6">
        <v>0.49244009584067799</v>
      </c>
      <c r="W527" s="6">
        <v>0.107079934490309</v>
      </c>
      <c r="X527" s="6">
        <v>0.400479969669011</v>
      </c>
      <c r="Y527" s="6">
        <v>2.0194451546994299E-2</v>
      </c>
      <c r="Z527" s="6">
        <v>0.89027269859400804</v>
      </c>
      <c r="AA527" s="6">
        <v>8.9532849858997496E-2</v>
      </c>
      <c r="AB527" s="6">
        <v>0.25142120403676899</v>
      </c>
      <c r="AC527" s="6">
        <v>0.23229108323711301</v>
      </c>
      <c r="AD527" s="6">
        <v>0.51628771272611595</v>
      </c>
      <c r="AE527" s="6">
        <v>0.79923666251138603</v>
      </c>
      <c r="AF527" s="6">
        <v>5.85111514665759E-2</v>
      </c>
      <c r="AG527" s="310">
        <v>0.14225218602203701</v>
      </c>
      <c r="AH527" s="211">
        <v>2.7650000000000001</v>
      </c>
      <c r="AI527" s="211">
        <v>4.9589999999999996</v>
      </c>
      <c r="AJ527" s="212">
        <v>8.1669999999999998</v>
      </c>
      <c r="AK527" s="210">
        <v>4.0339999999999998</v>
      </c>
      <c r="AL527" s="210">
        <v>5.4290000000000003</v>
      </c>
      <c r="AM527" s="210">
        <v>9.1349999999999998</v>
      </c>
      <c r="AN527" s="203"/>
      <c r="AO527" s="203"/>
      <c r="AP527" s="203"/>
      <c r="AQ527" s="203"/>
      <c r="AR527" s="203">
        <f t="shared" si="828"/>
        <v>2.9569090974799996</v>
      </c>
      <c r="AS527" s="203">
        <f t="shared" si="829"/>
        <v>3.6139999999999999</v>
      </c>
      <c r="AT527" s="203">
        <f t="shared" si="830"/>
        <v>4.4171111030799999</v>
      </c>
      <c r="AU527" s="203">
        <f t="shared" si="831"/>
        <v>4.3591091005959992</v>
      </c>
      <c r="AV527" s="203">
        <f t="shared" si="832"/>
        <v>5.3277999999999999</v>
      </c>
      <c r="AW527" s="203">
        <f t="shared" si="833"/>
        <v>6.5117555437159993</v>
      </c>
      <c r="AX527" s="203">
        <f t="shared" si="834"/>
        <v>6.8508818334059995</v>
      </c>
      <c r="AY527" s="203">
        <f t="shared" si="835"/>
        <v>8.3733000000000004</v>
      </c>
      <c r="AZ527" s="203">
        <f t="shared" si="836"/>
        <v>10.234033314726</v>
      </c>
      <c r="BB527" s="1" t="str">
        <f t="shared" si="794"/>
        <v>A</v>
      </c>
      <c r="BC527" s="1" t="str">
        <f t="shared" si="795"/>
        <v>NP</v>
      </c>
      <c r="BD527" s="1" t="str">
        <f t="shared" si="796"/>
        <v>NP</v>
      </c>
      <c r="BE527" s="1" t="str">
        <f t="shared" si="797"/>
        <v>NO</v>
      </c>
      <c r="BF527" s="1" t="str">
        <f t="shared" si="798"/>
        <v>NO</v>
      </c>
      <c r="BG527" s="1" t="str">
        <f t="shared" si="799"/>
        <v>YES</v>
      </c>
      <c r="BH527" s="1" t="str">
        <f t="shared" si="788"/>
        <v>YES</v>
      </c>
      <c r="BJ527" s="12">
        <v>368</v>
      </c>
      <c r="BK527" s="1" t="str">
        <f t="shared" si="800"/>
        <v>NA</v>
      </c>
      <c r="BL527" s="1" t="str">
        <f t="shared" si="801"/>
        <v>NA</v>
      </c>
      <c r="BM527" s="1" t="str">
        <f t="shared" si="802"/>
        <v>NA</v>
      </c>
      <c r="BN527" s="1" t="str">
        <f t="shared" si="803"/>
        <v>NO</v>
      </c>
      <c r="BO527" s="1" t="str">
        <f t="shared" si="804"/>
        <v>NO</v>
      </c>
      <c r="BP527" s="1" t="str">
        <f t="shared" si="805"/>
        <v>NO</v>
      </c>
      <c r="BQ527" s="1" t="str">
        <f t="shared" si="806"/>
        <v>YES</v>
      </c>
      <c r="BS527" s="1" t="str">
        <f t="shared" si="807"/>
        <v>FP</v>
      </c>
      <c r="BT527" s="1" t="str">
        <f t="shared" si="808"/>
        <v>FP</v>
      </c>
      <c r="BU527" s="1" t="str">
        <f t="shared" si="809"/>
        <v>FP</v>
      </c>
      <c r="BV527" s="1" t="str">
        <f t="shared" si="810"/>
        <v>NO</v>
      </c>
      <c r="BW527" s="1" t="str">
        <f t="shared" si="811"/>
        <v>NO</v>
      </c>
      <c r="BX527" s="1" t="str">
        <f t="shared" si="812"/>
        <v>NO</v>
      </c>
      <c r="BY527" s="244" t="str">
        <f t="shared" si="813"/>
        <v>NO</v>
      </c>
      <c r="BZ527" s="244" t="str">
        <f t="shared" si="814"/>
        <v>YES</v>
      </c>
      <c r="CA527" s="244" t="str">
        <f t="shared" si="815"/>
        <v>YES</v>
      </c>
      <c r="CB527" s="244" t="str">
        <f t="shared" si="816"/>
        <v>NO</v>
      </c>
      <c r="CC527" s="244" t="str">
        <f t="shared" si="817"/>
        <v>NO</v>
      </c>
      <c r="CD527" s="244" t="str">
        <f t="shared" si="789"/>
        <v>YES</v>
      </c>
      <c r="CE527" s="1" t="str">
        <f t="shared" si="790"/>
        <v>YES</v>
      </c>
      <c r="CF527" s="1" t="str">
        <f t="shared" si="791"/>
        <v>YES</v>
      </c>
      <c r="CG527" s="1" t="str">
        <f t="shared" si="792"/>
        <v>NO</v>
      </c>
      <c r="CH527" s="1" t="str">
        <f t="shared" si="793"/>
        <v>NO</v>
      </c>
      <c r="CI527" s="244" t="str">
        <f t="shared" si="818"/>
        <v>NO</v>
      </c>
      <c r="CJ527" s="244" t="str">
        <f t="shared" si="819"/>
        <v>NO</v>
      </c>
      <c r="CK527" s="244" t="str">
        <f t="shared" si="820"/>
        <v>NO</v>
      </c>
      <c r="CL527" s="244" t="str">
        <f t="shared" si="821"/>
        <v>NO</v>
      </c>
      <c r="CM527" s="244" t="str">
        <f t="shared" si="822"/>
        <v>NO</v>
      </c>
      <c r="CN527" s="244" t="str">
        <f t="shared" si="823"/>
        <v>YES</v>
      </c>
      <c r="CO527" s="244" t="str">
        <f t="shared" si="824"/>
        <v>YES</v>
      </c>
      <c r="CP527" s="244" t="str">
        <f t="shared" si="825"/>
        <v>YES</v>
      </c>
      <c r="CQ527" s="244" t="str">
        <f t="shared" si="826"/>
        <v>NO</v>
      </c>
      <c r="CR527" s="244" t="str">
        <f t="shared" si="827"/>
        <v>NO</v>
      </c>
    </row>
    <row r="528" spans="1:96">
      <c r="A528" s="64"/>
      <c r="B528" s="15"/>
      <c r="C528" s="15"/>
      <c r="D528" s="15"/>
      <c r="E528" s="15"/>
      <c r="F528" s="15"/>
      <c r="G528" s="15"/>
      <c r="H528" s="15"/>
      <c r="I528" s="52" t="s">
        <v>15</v>
      </c>
      <c r="J528" s="6">
        <v>0.90508748047941101</v>
      </c>
      <c r="K528" s="6">
        <v>5.8254156482011203E-2</v>
      </c>
      <c r="L528" s="6">
        <v>3.6658363038577002E-2</v>
      </c>
      <c r="M528" s="6">
        <v>0.38051754337126897</v>
      </c>
      <c r="N528" s="6">
        <v>0.54667929233189405</v>
      </c>
      <c r="O528" s="6">
        <v>7.2803164296836198E-2</v>
      </c>
      <c r="P528" s="6">
        <v>0.108008310387262</v>
      </c>
      <c r="Q528" s="6">
        <v>0.41015540969729902</v>
      </c>
      <c r="R528" s="6">
        <v>0.48183627991543798</v>
      </c>
      <c r="S528" s="6">
        <v>0.96358552578544199</v>
      </c>
      <c r="T528" s="6">
        <v>2.7860862627489099E-2</v>
      </c>
      <c r="U528" s="6">
        <v>8.5536115870683497E-3</v>
      </c>
      <c r="V528" s="6">
        <v>0.69285468937800798</v>
      </c>
      <c r="W528" s="6">
        <v>0.14252763965972201</v>
      </c>
      <c r="X528" s="6">
        <v>0.16461767096226901</v>
      </c>
      <c r="Y528" s="6">
        <v>0.80845892163584299</v>
      </c>
      <c r="Z528" s="6">
        <v>1.3976101738205E-2</v>
      </c>
      <c r="AA528" s="6">
        <v>0.177564976625951</v>
      </c>
      <c r="AB528" s="6">
        <v>5.2114650617560897E-2</v>
      </c>
      <c r="AC528" s="6">
        <v>0.86160628117646898</v>
      </c>
      <c r="AD528" s="6">
        <v>8.6279068205969395E-2</v>
      </c>
      <c r="AE528" s="6">
        <v>0.98741209114127204</v>
      </c>
      <c r="AF528" s="6">
        <v>8.9926569627134505E-3</v>
      </c>
      <c r="AG528" s="310">
        <v>3.5952518960140601E-3</v>
      </c>
      <c r="AH528" s="211">
        <v>3.1640000000000001</v>
      </c>
      <c r="AI528" s="211">
        <v>4.1210000000000004</v>
      </c>
      <c r="AJ528" s="212">
        <v>7.9820000000000002</v>
      </c>
      <c r="AK528" s="210">
        <v>3.2879999999999998</v>
      </c>
      <c r="AL528" s="210">
        <v>4.1859999999999999</v>
      </c>
      <c r="AM528" s="210">
        <v>8.1910000000000007</v>
      </c>
      <c r="AN528" s="203"/>
      <c r="AO528" s="203"/>
      <c r="AP528" s="203"/>
      <c r="AQ528" s="203"/>
      <c r="AR528" s="203">
        <f t="shared" si="828"/>
        <v>2.9569090974799996</v>
      </c>
      <c r="AS528" s="203">
        <f t="shared" si="829"/>
        <v>3.6139999999999999</v>
      </c>
      <c r="AT528" s="203">
        <f t="shared" si="830"/>
        <v>4.4171111030799999</v>
      </c>
      <c r="AU528" s="203">
        <f t="shared" si="831"/>
        <v>4.3591091005959992</v>
      </c>
      <c r="AV528" s="203">
        <f t="shared" si="832"/>
        <v>5.3277999999999999</v>
      </c>
      <c r="AW528" s="203">
        <f t="shared" si="833"/>
        <v>6.5117555437159993</v>
      </c>
      <c r="AX528" s="203">
        <f t="shared" si="834"/>
        <v>6.8508818334059995</v>
      </c>
      <c r="AY528" s="203">
        <f t="shared" si="835"/>
        <v>8.3733000000000004</v>
      </c>
      <c r="AZ528" s="203">
        <f t="shared" si="836"/>
        <v>10.234033314726</v>
      </c>
      <c r="BB528" s="1" t="str">
        <f t="shared" si="794"/>
        <v>NP</v>
      </c>
      <c r="BC528" s="1" t="str">
        <f t="shared" si="795"/>
        <v>A</v>
      </c>
      <c r="BD528" s="1" t="str">
        <f t="shared" si="796"/>
        <v>NP</v>
      </c>
      <c r="BE528" s="1" t="str">
        <f t="shared" si="797"/>
        <v>NO</v>
      </c>
      <c r="BF528" s="1" t="str">
        <f t="shared" si="798"/>
        <v>NO</v>
      </c>
      <c r="BG528" s="1" t="str">
        <f t="shared" si="799"/>
        <v>YES</v>
      </c>
      <c r="BH528" s="1" t="str">
        <f t="shared" si="788"/>
        <v>YES</v>
      </c>
      <c r="BJ528" s="12">
        <v>53</v>
      </c>
      <c r="BK528" s="1" t="str">
        <f t="shared" si="800"/>
        <v>NP</v>
      </c>
      <c r="BL528" s="1" t="str">
        <f t="shared" si="801"/>
        <v>A</v>
      </c>
      <c r="BM528" s="1" t="str">
        <f t="shared" si="802"/>
        <v>NP</v>
      </c>
      <c r="BN528" s="1" t="str">
        <f t="shared" si="803"/>
        <v>NO</v>
      </c>
      <c r="BO528" s="1" t="str">
        <f t="shared" si="804"/>
        <v>NO</v>
      </c>
      <c r="BP528" s="1" t="str">
        <f t="shared" si="805"/>
        <v>YES</v>
      </c>
      <c r="BQ528" s="1" t="str">
        <f t="shared" si="806"/>
        <v>YES</v>
      </c>
      <c r="BS528" s="1" t="str">
        <f t="shared" si="807"/>
        <v>TP</v>
      </c>
      <c r="BT528" s="1" t="str">
        <f t="shared" si="808"/>
        <v>TP</v>
      </c>
      <c r="BU528" s="1" t="str">
        <f t="shared" si="809"/>
        <v>TP</v>
      </c>
      <c r="BV528" s="1" t="str">
        <f t="shared" si="810"/>
        <v>YES</v>
      </c>
      <c r="BW528" s="1" t="str">
        <f t="shared" si="811"/>
        <v>YES</v>
      </c>
      <c r="BX528" s="1" t="str">
        <f t="shared" si="812"/>
        <v>YES</v>
      </c>
      <c r="BY528" s="244" t="str">
        <f t="shared" si="813"/>
        <v>YES</v>
      </c>
      <c r="BZ528" s="244" t="str">
        <f t="shared" si="814"/>
        <v>NO</v>
      </c>
      <c r="CA528" s="244" t="str">
        <f t="shared" si="815"/>
        <v>NO</v>
      </c>
      <c r="CB528" s="244" t="str">
        <f t="shared" si="816"/>
        <v>NO</v>
      </c>
      <c r="CC528" s="244" t="str">
        <f t="shared" si="817"/>
        <v>NO</v>
      </c>
      <c r="CD528" s="244" t="str">
        <f t="shared" si="789"/>
        <v>NO</v>
      </c>
      <c r="CE528" s="1" t="str">
        <f t="shared" si="790"/>
        <v>NO</v>
      </c>
      <c r="CF528" s="1" t="str">
        <f t="shared" si="791"/>
        <v>NO</v>
      </c>
      <c r="CG528" s="1" t="str">
        <f t="shared" si="792"/>
        <v>NO</v>
      </c>
      <c r="CH528" s="1" t="str">
        <f t="shared" si="793"/>
        <v>NO</v>
      </c>
      <c r="CI528" s="244" t="str">
        <f t="shared" si="818"/>
        <v>NO</v>
      </c>
      <c r="CJ528" s="244" t="str">
        <f t="shared" si="819"/>
        <v>NO</v>
      </c>
      <c r="CK528" s="244" t="str">
        <f t="shared" si="820"/>
        <v>NO</v>
      </c>
      <c r="CL528" s="244" t="str">
        <f t="shared" si="821"/>
        <v>NO</v>
      </c>
      <c r="CM528" s="244" t="str">
        <f t="shared" si="822"/>
        <v>NO</v>
      </c>
      <c r="CN528" s="244" t="str">
        <f t="shared" si="823"/>
        <v>NO</v>
      </c>
      <c r="CO528" s="244" t="str">
        <f t="shared" si="824"/>
        <v>NO</v>
      </c>
      <c r="CP528" s="244" t="str">
        <f t="shared" si="825"/>
        <v>NO</v>
      </c>
      <c r="CQ528" s="244" t="str">
        <f t="shared" si="826"/>
        <v>NO</v>
      </c>
      <c r="CR528" s="244" t="str">
        <f t="shared" si="827"/>
        <v>NO</v>
      </c>
    </row>
    <row r="529" spans="1:96">
      <c r="A529" s="64"/>
      <c r="B529" s="15"/>
      <c r="C529" s="15"/>
      <c r="D529" s="15"/>
      <c r="E529" s="15"/>
      <c r="F529" s="15"/>
      <c r="G529" s="15"/>
      <c r="H529" s="15"/>
      <c r="I529" s="52" t="s">
        <v>16</v>
      </c>
      <c r="J529" s="6">
        <v>0.71483426967409303</v>
      </c>
      <c r="K529" s="6">
        <v>0.17956899015559599</v>
      </c>
      <c r="L529" s="6">
        <v>0.10559674017031</v>
      </c>
      <c r="M529" s="6">
        <v>0.762330902891312</v>
      </c>
      <c r="N529" s="6">
        <v>0.14774149810727299</v>
      </c>
      <c r="O529" s="6">
        <v>8.9927599001413602E-2</v>
      </c>
      <c r="P529" s="6">
        <v>0.30122630602378597</v>
      </c>
      <c r="Q529" s="6">
        <v>0.48079278203685799</v>
      </c>
      <c r="R529" s="6">
        <v>0.21798091193935501</v>
      </c>
      <c r="S529" s="6">
        <v>0.93542341802281004</v>
      </c>
      <c r="T529" s="6">
        <v>2.6281669408110601E-2</v>
      </c>
      <c r="U529" s="6">
        <v>3.8294912569078798E-2</v>
      </c>
      <c r="V529" s="6">
        <v>0.432765435040463</v>
      </c>
      <c r="W529" s="6">
        <v>0.15996059891975301</v>
      </c>
      <c r="X529" s="6">
        <v>0.407273966039782</v>
      </c>
      <c r="Y529" s="6">
        <v>0.37167660565490801</v>
      </c>
      <c r="Z529" s="6">
        <v>0.126755171007155</v>
      </c>
      <c r="AA529" s="6">
        <v>0.50156822333793505</v>
      </c>
      <c r="AB529" s="6">
        <v>0.43557174897082501</v>
      </c>
      <c r="AC529" s="6">
        <v>0.421787206513972</v>
      </c>
      <c r="AD529" s="6">
        <v>0.14264104451520099</v>
      </c>
      <c r="AE529" s="6">
        <v>0.24337844953406301</v>
      </c>
      <c r="AF529" s="6">
        <v>0.61925316904850303</v>
      </c>
      <c r="AG529" s="310">
        <v>0.13736838141743199</v>
      </c>
      <c r="AH529" s="211">
        <v>2.9060000000000001</v>
      </c>
      <c r="AI529" s="211">
        <v>5.484</v>
      </c>
      <c r="AJ529" s="212">
        <v>7.7910000000000004</v>
      </c>
      <c r="AK529" s="210">
        <v>3.081</v>
      </c>
      <c r="AL529" s="210">
        <v>5.46</v>
      </c>
      <c r="AM529" s="210">
        <v>8.0530000000000008</v>
      </c>
      <c r="AN529" s="203"/>
      <c r="AO529" s="203"/>
      <c r="AP529" s="203"/>
      <c r="AQ529" s="203"/>
      <c r="AR529" s="203">
        <f t="shared" si="828"/>
        <v>2.9569090974799996</v>
      </c>
      <c r="AS529" s="203">
        <f t="shared" si="829"/>
        <v>3.6139999999999999</v>
      </c>
      <c r="AT529" s="203">
        <f t="shared" si="830"/>
        <v>4.4171111030799999</v>
      </c>
      <c r="AU529" s="203">
        <f t="shared" si="831"/>
        <v>4.3591091005959992</v>
      </c>
      <c r="AV529" s="203">
        <f t="shared" si="832"/>
        <v>5.3277999999999999</v>
      </c>
      <c r="AW529" s="203">
        <f t="shared" si="833"/>
        <v>6.5117555437159993</v>
      </c>
      <c r="AX529" s="203">
        <f t="shared" si="834"/>
        <v>6.8508818334059995</v>
      </c>
      <c r="AY529" s="203">
        <f t="shared" si="835"/>
        <v>8.3733000000000004</v>
      </c>
      <c r="AZ529" s="203">
        <f t="shared" si="836"/>
        <v>10.234033314726</v>
      </c>
      <c r="BB529" s="1" t="str">
        <f t="shared" si="794"/>
        <v>A</v>
      </c>
      <c r="BC529" s="1" t="str">
        <f t="shared" si="795"/>
        <v>NA</v>
      </c>
      <c r="BD529" s="1" t="str">
        <f t="shared" si="796"/>
        <v>NP</v>
      </c>
      <c r="BE529" s="1" t="str">
        <f t="shared" si="797"/>
        <v>NO</v>
      </c>
      <c r="BF529" s="1" t="str">
        <f t="shared" si="798"/>
        <v>NO</v>
      </c>
      <c r="BG529" s="1" t="str">
        <f t="shared" si="799"/>
        <v>YES</v>
      </c>
      <c r="BH529" s="1" t="str">
        <f t="shared" si="788"/>
        <v>YES</v>
      </c>
      <c r="BJ529" s="12">
        <v>146</v>
      </c>
      <c r="BK529" s="1" t="str">
        <f t="shared" si="800"/>
        <v>NP</v>
      </c>
      <c r="BL529" s="1" t="str">
        <f t="shared" si="801"/>
        <v>NA</v>
      </c>
      <c r="BM529" s="1" t="str">
        <f t="shared" si="802"/>
        <v>NP</v>
      </c>
      <c r="BN529" s="1" t="str">
        <f t="shared" si="803"/>
        <v>NO</v>
      </c>
      <c r="BO529" s="1" t="str">
        <f t="shared" si="804"/>
        <v>NO</v>
      </c>
      <c r="BP529" s="1" t="str">
        <f t="shared" si="805"/>
        <v>NO</v>
      </c>
      <c r="BQ529" s="1" t="str">
        <f t="shared" si="806"/>
        <v>YES</v>
      </c>
      <c r="BS529" s="1" t="str">
        <f t="shared" si="807"/>
        <v>TP</v>
      </c>
      <c r="BT529" s="1" t="str">
        <f t="shared" si="808"/>
        <v>TN</v>
      </c>
      <c r="BU529" s="1" t="str">
        <f t="shared" si="809"/>
        <v>TP</v>
      </c>
      <c r="BV529" s="1" t="str">
        <f t="shared" si="810"/>
        <v>NO</v>
      </c>
      <c r="BW529" s="1" t="str">
        <f t="shared" si="811"/>
        <v>YES</v>
      </c>
      <c r="BX529" s="1" t="str">
        <f t="shared" si="812"/>
        <v>YES</v>
      </c>
      <c r="BY529" s="244" t="str">
        <f t="shared" si="813"/>
        <v>YES</v>
      </c>
      <c r="BZ529" s="244" t="str">
        <f t="shared" si="814"/>
        <v>NO</v>
      </c>
      <c r="CA529" s="244" t="str">
        <f t="shared" si="815"/>
        <v>NO</v>
      </c>
      <c r="CB529" s="244" t="str">
        <f t="shared" si="816"/>
        <v>NO</v>
      </c>
      <c r="CC529" s="244" t="str">
        <f t="shared" si="817"/>
        <v>NO</v>
      </c>
      <c r="CD529" s="244" t="str">
        <f t="shared" si="789"/>
        <v>NO</v>
      </c>
      <c r="CE529" s="1" t="str">
        <f t="shared" si="790"/>
        <v>NO</v>
      </c>
      <c r="CF529" s="1" t="str">
        <f t="shared" si="791"/>
        <v>NO</v>
      </c>
      <c r="CG529" s="1" t="str">
        <f t="shared" si="792"/>
        <v>NO</v>
      </c>
      <c r="CH529" s="1" t="str">
        <f t="shared" si="793"/>
        <v>NO</v>
      </c>
      <c r="CI529" s="244" t="str">
        <f t="shared" si="818"/>
        <v>NO</v>
      </c>
      <c r="CJ529" s="244" t="str">
        <f t="shared" si="819"/>
        <v>NO</v>
      </c>
      <c r="CK529" s="244" t="str">
        <f t="shared" si="820"/>
        <v>NO</v>
      </c>
      <c r="CL529" s="244" t="str">
        <f t="shared" si="821"/>
        <v>NO</v>
      </c>
      <c r="CM529" s="244" t="str">
        <f t="shared" si="822"/>
        <v>NO</v>
      </c>
      <c r="CN529" s="244" t="str">
        <f t="shared" si="823"/>
        <v>NO</v>
      </c>
      <c r="CO529" s="244" t="str">
        <f t="shared" si="824"/>
        <v>NO</v>
      </c>
      <c r="CP529" s="244" t="str">
        <f t="shared" si="825"/>
        <v>NO</v>
      </c>
      <c r="CQ529" s="244" t="str">
        <f t="shared" si="826"/>
        <v>NO</v>
      </c>
      <c r="CR529" s="244" t="str">
        <f t="shared" si="827"/>
        <v>NO</v>
      </c>
    </row>
    <row r="530" spans="1:96">
      <c r="A530" s="64"/>
      <c r="B530" s="15"/>
      <c r="C530" s="15"/>
      <c r="D530" s="15"/>
      <c r="E530" s="15"/>
      <c r="F530" s="15"/>
      <c r="G530" s="15"/>
      <c r="H530" s="15"/>
      <c r="I530" s="52" t="s">
        <v>17</v>
      </c>
      <c r="J530" s="6">
        <v>0.90508748047941101</v>
      </c>
      <c r="K530" s="6">
        <v>5.8254156482011203E-2</v>
      </c>
      <c r="L530" s="6">
        <v>3.6658363038577002E-2</v>
      </c>
      <c r="M530" s="6">
        <v>0.38051754337126897</v>
      </c>
      <c r="N530" s="6">
        <v>0.54667929233189405</v>
      </c>
      <c r="O530" s="6">
        <v>7.2803164296836198E-2</v>
      </c>
      <c r="P530" s="6">
        <v>0.108008310387262</v>
      </c>
      <c r="Q530" s="6">
        <v>0.41015540969729902</v>
      </c>
      <c r="R530" s="6">
        <v>0.48183627991543798</v>
      </c>
      <c r="S530" s="6">
        <v>0.96358552578544199</v>
      </c>
      <c r="T530" s="6">
        <v>2.7860862627489099E-2</v>
      </c>
      <c r="U530" s="6">
        <v>8.5536115870683497E-3</v>
      </c>
      <c r="V530" s="6">
        <v>0.432765435040463</v>
      </c>
      <c r="W530" s="6">
        <v>0.15996059891975301</v>
      </c>
      <c r="X530" s="6">
        <v>0.407273966039782</v>
      </c>
      <c r="Y530" s="6">
        <v>0.37167660565490801</v>
      </c>
      <c r="Z530" s="6">
        <v>0.126755171007155</v>
      </c>
      <c r="AA530" s="6">
        <v>0.50156822333793505</v>
      </c>
      <c r="AB530" s="6">
        <v>0.43557174897082501</v>
      </c>
      <c r="AC530" s="6">
        <v>0.421787206513972</v>
      </c>
      <c r="AD530" s="6">
        <v>0.14264104451520099</v>
      </c>
      <c r="AE530" s="6">
        <v>0.79923666251138603</v>
      </c>
      <c r="AF530" s="6">
        <v>5.85111514665759E-2</v>
      </c>
      <c r="AG530" s="310">
        <v>0.14225218602203701</v>
      </c>
      <c r="AH530" s="211">
        <v>3.1309999999999998</v>
      </c>
      <c r="AI530" s="211">
        <v>5.2489999999999997</v>
      </c>
      <c r="AJ530" s="212">
        <v>7.6269999999999998</v>
      </c>
      <c r="AK530" s="210">
        <v>3.105</v>
      </c>
      <c r="AL530" s="210">
        <v>5.4169999999999998</v>
      </c>
      <c r="AM530" s="210">
        <v>7.6120000000000001</v>
      </c>
      <c r="AN530" s="203"/>
      <c r="AO530" s="203"/>
      <c r="AP530" s="203"/>
      <c r="AQ530" s="203"/>
      <c r="AR530" s="203">
        <f t="shared" si="828"/>
        <v>2.9569090974799996</v>
      </c>
      <c r="AS530" s="203">
        <f t="shared" si="829"/>
        <v>3.6139999999999999</v>
      </c>
      <c r="AT530" s="203">
        <f t="shared" si="830"/>
        <v>4.4171111030799999</v>
      </c>
      <c r="AU530" s="203">
        <f t="shared" si="831"/>
        <v>4.3591091005959992</v>
      </c>
      <c r="AV530" s="203">
        <f t="shared" si="832"/>
        <v>5.3277999999999999</v>
      </c>
      <c r="AW530" s="203">
        <f t="shared" si="833"/>
        <v>6.5117555437159993</v>
      </c>
      <c r="AX530" s="203">
        <f t="shared" si="834"/>
        <v>6.8508818334059995</v>
      </c>
      <c r="AY530" s="203">
        <f t="shared" si="835"/>
        <v>8.3733000000000004</v>
      </c>
      <c r="AZ530" s="203">
        <f t="shared" si="836"/>
        <v>10.234033314726</v>
      </c>
      <c r="BB530" s="1" t="str">
        <f t="shared" si="794"/>
        <v>NP</v>
      </c>
      <c r="BC530" s="1" t="str">
        <f t="shared" si="795"/>
        <v>NP</v>
      </c>
      <c r="BD530" s="1" t="str">
        <f t="shared" si="796"/>
        <v>NP</v>
      </c>
      <c r="BE530" s="1" t="str">
        <f t="shared" si="797"/>
        <v>NO</v>
      </c>
      <c r="BF530" s="1" t="str">
        <f t="shared" si="798"/>
        <v>NO</v>
      </c>
      <c r="BG530" s="1" t="str">
        <f t="shared" si="799"/>
        <v>NO</v>
      </c>
      <c r="BH530" s="1" t="str">
        <f t="shared" si="788"/>
        <v>YES</v>
      </c>
      <c r="BJ530" s="12">
        <v>138</v>
      </c>
      <c r="BK530" s="1" t="str">
        <f t="shared" si="800"/>
        <v>NP</v>
      </c>
      <c r="BL530" s="1" t="str">
        <f t="shared" si="801"/>
        <v>NA</v>
      </c>
      <c r="BM530" s="1" t="str">
        <f t="shared" si="802"/>
        <v>NP</v>
      </c>
      <c r="BN530" s="1" t="str">
        <f t="shared" si="803"/>
        <v>NO</v>
      </c>
      <c r="BO530" s="1" t="str">
        <f t="shared" si="804"/>
        <v>NO</v>
      </c>
      <c r="BP530" s="1" t="str">
        <f t="shared" si="805"/>
        <v>NO</v>
      </c>
      <c r="BQ530" s="1" t="str">
        <f t="shared" si="806"/>
        <v>YES</v>
      </c>
      <c r="BS530" s="1" t="str">
        <f t="shared" si="807"/>
        <v>TP</v>
      </c>
      <c r="BT530" s="1" t="str">
        <f t="shared" si="808"/>
        <v>FP</v>
      </c>
      <c r="BU530" s="1" t="str">
        <f t="shared" si="809"/>
        <v>TP</v>
      </c>
      <c r="BV530" s="1" t="str">
        <f t="shared" si="810"/>
        <v>NO</v>
      </c>
      <c r="BW530" s="1" t="str">
        <f t="shared" si="811"/>
        <v>YES</v>
      </c>
      <c r="BX530" s="1" t="str">
        <f t="shared" si="812"/>
        <v>YES</v>
      </c>
      <c r="BY530" s="244" t="str">
        <f t="shared" si="813"/>
        <v>YES</v>
      </c>
      <c r="BZ530" s="244" t="str">
        <f t="shared" si="814"/>
        <v>NO</v>
      </c>
      <c r="CA530" s="244" t="str">
        <f t="shared" si="815"/>
        <v>NO</v>
      </c>
      <c r="CB530" s="244" t="str">
        <f t="shared" si="816"/>
        <v>NO</v>
      </c>
      <c r="CC530" s="244" t="str">
        <f t="shared" si="817"/>
        <v>NO</v>
      </c>
      <c r="CD530" s="244" t="str">
        <f t="shared" si="789"/>
        <v>YES</v>
      </c>
      <c r="CE530" s="1" t="str">
        <f t="shared" si="790"/>
        <v>YES</v>
      </c>
      <c r="CF530" s="1" t="str">
        <f t="shared" si="791"/>
        <v>YES</v>
      </c>
      <c r="CG530" s="1" t="str">
        <f t="shared" si="792"/>
        <v>NO</v>
      </c>
      <c r="CH530" s="1" t="str">
        <f t="shared" si="793"/>
        <v>NO</v>
      </c>
      <c r="CI530" s="244" t="str">
        <f t="shared" si="818"/>
        <v>NO</v>
      </c>
      <c r="CJ530" s="244" t="str">
        <f t="shared" si="819"/>
        <v>NO</v>
      </c>
      <c r="CK530" s="244" t="str">
        <f t="shared" si="820"/>
        <v>NO</v>
      </c>
      <c r="CL530" s="244" t="str">
        <f t="shared" si="821"/>
        <v>NO</v>
      </c>
      <c r="CM530" s="244" t="str">
        <f t="shared" si="822"/>
        <v>NO</v>
      </c>
      <c r="CN530" s="244" t="str">
        <f t="shared" si="823"/>
        <v>YES</v>
      </c>
      <c r="CO530" s="244" t="str">
        <f t="shared" si="824"/>
        <v>YES</v>
      </c>
      <c r="CP530" s="244" t="str">
        <f t="shared" si="825"/>
        <v>YES</v>
      </c>
      <c r="CQ530" s="244" t="str">
        <f t="shared" si="826"/>
        <v>NO</v>
      </c>
      <c r="CR530" s="244" t="str">
        <f t="shared" si="827"/>
        <v>NO</v>
      </c>
    </row>
    <row r="531" spans="1:96">
      <c r="A531" s="64"/>
      <c r="B531" s="15"/>
      <c r="C531" s="15"/>
      <c r="D531" s="15"/>
      <c r="E531" s="15"/>
      <c r="F531" s="15"/>
      <c r="G531" s="15"/>
      <c r="H531" s="15"/>
      <c r="I531" s="52" t="s">
        <v>18</v>
      </c>
      <c r="J531" s="6">
        <v>0.71483426967409303</v>
      </c>
      <c r="K531" s="6">
        <v>0.17956899015559599</v>
      </c>
      <c r="L531" s="6">
        <v>0.10559674017031</v>
      </c>
      <c r="M531" s="6">
        <v>0.762330902891312</v>
      </c>
      <c r="N531" s="6">
        <v>0.14774149810727299</v>
      </c>
      <c r="O531" s="6">
        <v>8.9927599001413602E-2</v>
      </c>
      <c r="P531" s="6">
        <v>0.108008310387262</v>
      </c>
      <c r="Q531" s="6">
        <v>0.41015540969729902</v>
      </c>
      <c r="R531" s="6">
        <v>0.48183627991543798</v>
      </c>
      <c r="S531" s="6">
        <v>0.96358552578544199</v>
      </c>
      <c r="T531" s="6">
        <v>2.7860862627489099E-2</v>
      </c>
      <c r="U531" s="6">
        <v>8.5536115870683497E-3</v>
      </c>
      <c r="V531" s="6">
        <v>0.69285468937800798</v>
      </c>
      <c r="W531" s="6">
        <v>0.14252763965972201</v>
      </c>
      <c r="X531" s="6">
        <v>0.16461767096226901</v>
      </c>
      <c r="Y531" s="6">
        <v>0.80845892163584299</v>
      </c>
      <c r="Z531" s="6">
        <v>1.3976101738205E-2</v>
      </c>
      <c r="AA531" s="6">
        <v>0.177564976625951</v>
      </c>
      <c r="AB531" s="6">
        <v>5.2114650617560897E-2</v>
      </c>
      <c r="AC531" s="6">
        <v>0.86160628117646898</v>
      </c>
      <c r="AD531" s="6">
        <v>8.6279068205969395E-2</v>
      </c>
      <c r="AE531" s="6">
        <v>0.98741209114127204</v>
      </c>
      <c r="AF531" s="6">
        <v>8.9926569627134505E-3</v>
      </c>
      <c r="AG531" s="310">
        <v>3.5952518960140601E-3</v>
      </c>
      <c r="AH531" s="211">
        <v>3.367</v>
      </c>
      <c r="AI531" s="211">
        <v>4.3739999999999997</v>
      </c>
      <c r="AJ531" s="212">
        <v>7.9029999999999996</v>
      </c>
      <c r="AK531" s="210">
        <v>3.5129999999999999</v>
      </c>
      <c r="AL531" s="210">
        <v>4.4050000000000002</v>
      </c>
      <c r="AM531" s="210">
        <v>8.2609999999999992</v>
      </c>
      <c r="AN531" s="203"/>
      <c r="AO531" s="203"/>
      <c r="AP531" s="203"/>
      <c r="AQ531" s="203"/>
      <c r="AR531" s="203">
        <f t="shared" si="828"/>
        <v>2.9569090974799996</v>
      </c>
      <c r="AS531" s="203">
        <f t="shared" si="829"/>
        <v>3.6139999999999999</v>
      </c>
      <c r="AT531" s="203">
        <f t="shared" si="830"/>
        <v>4.4171111030799999</v>
      </c>
      <c r="AU531" s="203">
        <f t="shared" si="831"/>
        <v>4.3591091005959992</v>
      </c>
      <c r="AV531" s="203">
        <f t="shared" si="832"/>
        <v>5.3277999999999999</v>
      </c>
      <c r="AW531" s="203">
        <f t="shared" si="833"/>
        <v>6.5117555437159993</v>
      </c>
      <c r="AX531" s="203">
        <f t="shared" si="834"/>
        <v>6.8508818334059995</v>
      </c>
      <c r="AY531" s="203">
        <f t="shared" si="835"/>
        <v>8.3733000000000004</v>
      </c>
      <c r="AZ531" s="203">
        <f t="shared" si="836"/>
        <v>10.234033314726</v>
      </c>
      <c r="BB531" s="1" t="str">
        <f t="shared" si="794"/>
        <v>NP</v>
      </c>
      <c r="BC531" s="1" t="str">
        <f t="shared" si="795"/>
        <v>NP</v>
      </c>
      <c r="BD531" s="1" t="str">
        <f t="shared" si="796"/>
        <v>NP</v>
      </c>
      <c r="BE531" s="1" t="str">
        <f t="shared" si="797"/>
        <v>NO</v>
      </c>
      <c r="BF531" s="1" t="str">
        <f t="shared" si="798"/>
        <v>NO</v>
      </c>
      <c r="BG531" s="1" t="str">
        <f t="shared" si="799"/>
        <v>NO</v>
      </c>
      <c r="BH531" s="1" t="str">
        <f t="shared" si="788"/>
        <v>YES</v>
      </c>
      <c r="BJ531" s="12">
        <v>49</v>
      </c>
      <c r="BK531" s="1" t="str">
        <f t="shared" si="800"/>
        <v>NP</v>
      </c>
      <c r="BL531" s="1" t="str">
        <f t="shared" si="801"/>
        <v>NP</v>
      </c>
      <c r="BM531" s="1" t="str">
        <f t="shared" si="802"/>
        <v>NP</v>
      </c>
      <c r="BN531" s="1" t="str">
        <f t="shared" si="803"/>
        <v>NO</v>
      </c>
      <c r="BO531" s="1" t="str">
        <f t="shared" si="804"/>
        <v>NO</v>
      </c>
      <c r="BP531" s="1" t="str">
        <f t="shared" si="805"/>
        <v>NO</v>
      </c>
      <c r="BQ531" s="1" t="str">
        <f t="shared" si="806"/>
        <v>YES</v>
      </c>
      <c r="BS531" s="1" t="str">
        <f t="shared" si="807"/>
        <v>TP</v>
      </c>
      <c r="BT531" s="1" t="str">
        <f t="shared" si="808"/>
        <v>TP</v>
      </c>
      <c r="BU531" s="1" t="str">
        <f t="shared" si="809"/>
        <v>TP</v>
      </c>
      <c r="BV531" s="1" t="str">
        <f t="shared" si="810"/>
        <v>YES</v>
      </c>
      <c r="BW531" s="1" t="str">
        <f t="shared" si="811"/>
        <v>YES</v>
      </c>
      <c r="BX531" s="1" t="str">
        <f t="shared" si="812"/>
        <v>YES</v>
      </c>
      <c r="BY531" s="244" t="str">
        <f t="shared" si="813"/>
        <v>YES</v>
      </c>
      <c r="BZ531" s="244" t="str">
        <f t="shared" si="814"/>
        <v>NO</v>
      </c>
      <c r="CA531" s="244" t="str">
        <f t="shared" si="815"/>
        <v>NO</v>
      </c>
      <c r="CB531" s="244" t="str">
        <f t="shared" si="816"/>
        <v>NO</v>
      </c>
      <c r="CC531" s="244" t="str">
        <f t="shared" si="817"/>
        <v>NO</v>
      </c>
      <c r="CD531" s="244" t="str">
        <f t="shared" si="789"/>
        <v>NO</v>
      </c>
      <c r="CE531" s="1" t="str">
        <f t="shared" si="790"/>
        <v>NO</v>
      </c>
      <c r="CF531" s="1" t="str">
        <f t="shared" si="791"/>
        <v>NO</v>
      </c>
      <c r="CG531" s="1" t="str">
        <f t="shared" si="792"/>
        <v>NO</v>
      </c>
      <c r="CH531" s="1" t="str">
        <f t="shared" si="793"/>
        <v>NO</v>
      </c>
      <c r="CI531" s="244" t="str">
        <f t="shared" si="818"/>
        <v>NO</v>
      </c>
      <c r="CJ531" s="244" t="str">
        <f t="shared" si="819"/>
        <v>NO</v>
      </c>
      <c r="CK531" s="244" t="str">
        <f t="shared" si="820"/>
        <v>NO</v>
      </c>
      <c r="CL531" s="244" t="str">
        <f t="shared" si="821"/>
        <v>NO</v>
      </c>
      <c r="CM531" s="244" t="str">
        <f t="shared" si="822"/>
        <v>NO</v>
      </c>
      <c r="CN531" s="244" t="str">
        <f t="shared" si="823"/>
        <v>NO</v>
      </c>
      <c r="CO531" s="244" t="str">
        <f t="shared" si="824"/>
        <v>NO</v>
      </c>
      <c r="CP531" s="244" t="str">
        <f t="shared" si="825"/>
        <v>NO</v>
      </c>
      <c r="CQ531" s="244" t="str">
        <f t="shared" si="826"/>
        <v>NO</v>
      </c>
      <c r="CR531" s="244" t="str">
        <f t="shared" si="827"/>
        <v>NO</v>
      </c>
    </row>
    <row r="532" spans="1:96">
      <c r="A532" s="64"/>
      <c r="B532" s="15"/>
      <c r="C532" s="15"/>
      <c r="D532" s="15"/>
      <c r="E532" s="15"/>
      <c r="F532" s="15"/>
      <c r="G532" s="15"/>
      <c r="H532" s="15"/>
      <c r="I532" s="52" t="s">
        <v>19</v>
      </c>
      <c r="J532" s="6">
        <v>0.62496878819782797</v>
      </c>
      <c r="K532" s="6">
        <v>0.31282874385602999</v>
      </c>
      <c r="L532" s="6">
        <v>6.2202467946141503E-2</v>
      </c>
      <c r="M532" s="6">
        <v>0.57937122664207696</v>
      </c>
      <c r="N532" s="6">
        <v>0.29696553541793003</v>
      </c>
      <c r="O532" s="6">
        <v>0.123663237939992</v>
      </c>
      <c r="P532" s="6">
        <v>0.10659498904596</v>
      </c>
      <c r="Q532" s="6">
        <v>0.44673294406762298</v>
      </c>
      <c r="R532" s="6">
        <v>0.44667206688641498</v>
      </c>
      <c r="S532" s="6">
        <v>0.25206735547370401</v>
      </c>
      <c r="T532" s="6">
        <v>2.7643682436022901E-2</v>
      </c>
      <c r="U532" s="6">
        <v>0.72028896209027204</v>
      </c>
      <c r="V532" s="6">
        <v>0.60407276626821005</v>
      </c>
      <c r="W532" s="6">
        <v>0.23733171264893199</v>
      </c>
      <c r="X532" s="6">
        <v>0.15859552108285599</v>
      </c>
      <c r="Y532" s="6">
        <v>0.73906580416287504</v>
      </c>
      <c r="Z532" s="6">
        <v>0.258480998846081</v>
      </c>
      <c r="AA532" s="6">
        <v>2.4531969910425101E-3</v>
      </c>
      <c r="AB532" s="6">
        <v>1.5264468683459299E-2</v>
      </c>
      <c r="AC532" s="6">
        <v>0.53013282765263903</v>
      </c>
      <c r="AD532" s="6">
        <v>0.45460270366390099</v>
      </c>
      <c r="AE532" s="6">
        <v>0.75548168846125496</v>
      </c>
      <c r="AF532" s="6">
        <v>0.17938351984923601</v>
      </c>
      <c r="AG532" s="310">
        <v>6.5134791689507504E-2</v>
      </c>
      <c r="AH532" s="211">
        <v>4.0060000000000002</v>
      </c>
      <c r="AI532" s="211">
        <v>4.0990000000000002</v>
      </c>
      <c r="AJ532" s="212">
        <v>7.8339999999999996</v>
      </c>
      <c r="AK532" s="210">
        <v>4.0110000000000001</v>
      </c>
      <c r="AL532" s="210">
        <v>4.25</v>
      </c>
      <c r="AM532" s="210">
        <v>8.0579999999999998</v>
      </c>
      <c r="AN532" s="203"/>
      <c r="AO532" s="203"/>
      <c r="AP532" s="203"/>
      <c r="AQ532" s="203"/>
      <c r="AR532" s="203">
        <f t="shared" si="828"/>
        <v>2.9569090974799996</v>
      </c>
      <c r="AS532" s="203">
        <f t="shared" si="829"/>
        <v>3.6139999999999999</v>
      </c>
      <c r="AT532" s="203">
        <f t="shared" si="830"/>
        <v>4.4171111030799999</v>
      </c>
      <c r="AU532" s="203">
        <f t="shared" si="831"/>
        <v>4.3591091005959992</v>
      </c>
      <c r="AV532" s="203">
        <f t="shared" si="832"/>
        <v>5.3277999999999999</v>
      </c>
      <c r="AW532" s="203">
        <f t="shared" si="833"/>
        <v>6.5117555437159993</v>
      </c>
      <c r="AX532" s="203">
        <f t="shared" si="834"/>
        <v>6.8508818334059995</v>
      </c>
      <c r="AY532" s="203">
        <f t="shared" si="835"/>
        <v>8.3733000000000004</v>
      </c>
      <c r="AZ532" s="203">
        <f t="shared" si="836"/>
        <v>10.234033314726</v>
      </c>
      <c r="BB532" s="1" t="str">
        <f t="shared" si="794"/>
        <v>NA</v>
      </c>
      <c r="BC532" s="1" t="str">
        <f t="shared" si="795"/>
        <v>A</v>
      </c>
      <c r="BD532" s="1" t="str">
        <f t="shared" si="796"/>
        <v>NP</v>
      </c>
      <c r="BE532" s="1" t="str">
        <f t="shared" si="797"/>
        <v>NO</v>
      </c>
      <c r="BF532" s="1" t="str">
        <f t="shared" si="798"/>
        <v>NO</v>
      </c>
      <c r="BG532" s="1" t="str">
        <f t="shared" si="799"/>
        <v>YES</v>
      </c>
      <c r="BH532" s="1" t="str">
        <f t="shared" si="788"/>
        <v>YES</v>
      </c>
      <c r="BJ532" s="12">
        <v>12</v>
      </c>
      <c r="BK532" s="1" t="str">
        <f t="shared" si="800"/>
        <v>NA</v>
      </c>
      <c r="BL532" s="1" t="str">
        <f t="shared" si="801"/>
        <v>A</v>
      </c>
      <c r="BM532" s="1" t="str">
        <f t="shared" si="802"/>
        <v>NP</v>
      </c>
      <c r="BN532" s="1" t="str">
        <f t="shared" si="803"/>
        <v>NO</v>
      </c>
      <c r="BO532" s="1" t="str">
        <f t="shared" si="804"/>
        <v>NO</v>
      </c>
      <c r="BP532" s="1" t="str">
        <f t="shared" si="805"/>
        <v>YES</v>
      </c>
      <c r="BQ532" s="1" t="str">
        <f t="shared" si="806"/>
        <v>YES</v>
      </c>
      <c r="BS532" s="1" t="str">
        <f t="shared" si="807"/>
        <v>TN</v>
      </c>
      <c r="BT532" s="1" t="str">
        <f t="shared" si="808"/>
        <v>TP</v>
      </c>
      <c r="BU532" s="1" t="str">
        <f t="shared" si="809"/>
        <v>TP</v>
      </c>
      <c r="BV532" s="1" t="str">
        <f t="shared" si="810"/>
        <v>NO</v>
      </c>
      <c r="BW532" s="1" t="str">
        <f t="shared" si="811"/>
        <v>YES</v>
      </c>
      <c r="BX532" s="1" t="str">
        <f t="shared" si="812"/>
        <v>YES</v>
      </c>
      <c r="BY532" s="244" t="str">
        <f t="shared" si="813"/>
        <v>YES</v>
      </c>
      <c r="BZ532" s="244" t="str">
        <f t="shared" si="814"/>
        <v>NO</v>
      </c>
      <c r="CA532" s="244" t="str">
        <f t="shared" si="815"/>
        <v>NO</v>
      </c>
      <c r="CB532" s="244" t="str">
        <f t="shared" si="816"/>
        <v>NO</v>
      </c>
      <c r="CC532" s="244" t="str">
        <f t="shared" si="817"/>
        <v>NO</v>
      </c>
      <c r="CD532" s="244" t="str">
        <f t="shared" si="789"/>
        <v>NO</v>
      </c>
      <c r="CE532" s="1" t="str">
        <f t="shared" si="790"/>
        <v>NO</v>
      </c>
      <c r="CF532" s="1" t="str">
        <f t="shared" si="791"/>
        <v>NO</v>
      </c>
      <c r="CG532" s="1" t="str">
        <f t="shared" si="792"/>
        <v>NO</v>
      </c>
      <c r="CH532" s="1" t="str">
        <f t="shared" si="793"/>
        <v>NO</v>
      </c>
      <c r="CI532" s="244" t="str">
        <f t="shared" si="818"/>
        <v>NO</v>
      </c>
      <c r="CJ532" s="244" t="str">
        <f t="shared" si="819"/>
        <v>NO</v>
      </c>
      <c r="CK532" s="244" t="str">
        <f t="shared" si="820"/>
        <v>NO</v>
      </c>
      <c r="CL532" s="244" t="str">
        <f t="shared" si="821"/>
        <v>NO</v>
      </c>
      <c r="CM532" s="244" t="str">
        <f t="shared" si="822"/>
        <v>NO</v>
      </c>
      <c r="CN532" s="244" t="str">
        <f t="shared" si="823"/>
        <v>NO</v>
      </c>
      <c r="CO532" s="244" t="str">
        <f t="shared" si="824"/>
        <v>NO</v>
      </c>
      <c r="CP532" s="244" t="str">
        <f t="shared" si="825"/>
        <v>NO</v>
      </c>
      <c r="CQ532" s="244" t="str">
        <f t="shared" si="826"/>
        <v>NO</v>
      </c>
      <c r="CR532" s="244" t="str">
        <f t="shared" si="827"/>
        <v>NO</v>
      </c>
    </row>
    <row r="533" spans="1:96">
      <c r="A533" s="64"/>
      <c r="B533" s="15"/>
      <c r="C533" s="15"/>
      <c r="D533" s="15"/>
      <c r="E533" s="15"/>
      <c r="F533" s="15"/>
      <c r="G533" s="15"/>
      <c r="H533" s="15"/>
      <c r="I533" s="52" t="s">
        <v>42</v>
      </c>
      <c r="J533" s="6">
        <v>0.76507497815896397</v>
      </c>
      <c r="K533" s="6">
        <v>0.100380064905565</v>
      </c>
      <c r="L533" s="6">
        <v>0.134544956935469</v>
      </c>
      <c r="M533" s="6">
        <v>0.572778547406258</v>
      </c>
      <c r="N533" s="6">
        <v>0.278906893078609</v>
      </c>
      <c r="O533" s="6">
        <v>0.14831455951513201</v>
      </c>
      <c r="P533" s="6">
        <v>0.67044261475637501</v>
      </c>
      <c r="Q533" s="6">
        <v>0.30726509312571298</v>
      </c>
      <c r="R533" s="6">
        <v>2.22922921179112E-2</v>
      </c>
      <c r="S533" s="6">
        <v>0.81544137617952095</v>
      </c>
      <c r="T533" s="6">
        <v>8.6030111824283106E-2</v>
      </c>
      <c r="U533" s="6">
        <v>9.8528511996195306E-2</v>
      </c>
      <c r="V533" s="6">
        <v>0.49244009584067799</v>
      </c>
      <c r="W533" s="6">
        <v>0.107079934490309</v>
      </c>
      <c r="X533" s="6">
        <v>0.400479969669011</v>
      </c>
      <c r="Y533" s="6">
        <v>2.0194451546994299E-2</v>
      </c>
      <c r="Z533" s="6">
        <v>0.89027269859400804</v>
      </c>
      <c r="AA533" s="6">
        <v>8.9532849858997496E-2</v>
      </c>
      <c r="AB533" s="6">
        <v>0.103182051440539</v>
      </c>
      <c r="AC533" s="6">
        <v>2.70965606974242E-2</v>
      </c>
      <c r="AD533" s="6">
        <v>0.86972138786203601</v>
      </c>
      <c r="AE533" s="6">
        <v>0.10418594658580201</v>
      </c>
      <c r="AF533" s="6">
        <v>0.35067194424347098</v>
      </c>
      <c r="AG533" s="310">
        <v>0.54514210917072603</v>
      </c>
      <c r="AH533" s="211">
        <v>2.355</v>
      </c>
      <c r="AI533" s="211">
        <v>4.6189999999999998</v>
      </c>
      <c r="AJ533" s="212">
        <v>9.3559999999999999</v>
      </c>
      <c r="AK533" s="210">
        <v>3.028</v>
      </c>
      <c r="AL533" s="210">
        <v>5.1520000000000001</v>
      </c>
      <c r="AM533" s="210">
        <v>10.407</v>
      </c>
      <c r="AN533" s="203"/>
      <c r="AO533" s="203"/>
      <c r="AP533" s="203"/>
      <c r="AQ533" s="203"/>
      <c r="AR533" s="203">
        <f t="shared" si="828"/>
        <v>2.9569090974799996</v>
      </c>
      <c r="AS533" s="203">
        <f t="shared" si="829"/>
        <v>3.6139999999999999</v>
      </c>
      <c r="AT533" s="203">
        <f t="shared" si="830"/>
        <v>4.4171111030799999</v>
      </c>
      <c r="AU533" s="203">
        <f t="shared" si="831"/>
        <v>4.3591091005959992</v>
      </c>
      <c r="AV533" s="203">
        <f t="shared" si="832"/>
        <v>5.3277999999999999</v>
      </c>
      <c r="AW533" s="203">
        <f t="shared" si="833"/>
        <v>6.5117555437159993</v>
      </c>
      <c r="AX533" s="203">
        <f t="shared" si="834"/>
        <v>6.8508818334059995</v>
      </c>
      <c r="AY533" s="203">
        <f t="shared" si="835"/>
        <v>8.3733000000000004</v>
      </c>
      <c r="AZ533" s="203">
        <f t="shared" si="836"/>
        <v>10.234033314726</v>
      </c>
      <c r="BB533" s="1" t="str">
        <f t="shared" si="794"/>
        <v>A</v>
      </c>
      <c r="BC533" s="1" t="str">
        <f t="shared" si="795"/>
        <v>NP</v>
      </c>
      <c r="BD533" s="1" t="str">
        <f t="shared" si="796"/>
        <v>NA</v>
      </c>
      <c r="BE533" s="1" t="str">
        <f t="shared" si="797"/>
        <v>NO</v>
      </c>
      <c r="BF533" s="1" t="str">
        <f t="shared" si="798"/>
        <v>NO</v>
      </c>
      <c r="BG533" s="1" t="str">
        <f t="shared" si="799"/>
        <v>YES</v>
      </c>
      <c r="BH533" s="1" t="str">
        <f t="shared" si="788"/>
        <v>YES</v>
      </c>
      <c r="BJ533" s="12">
        <v>139</v>
      </c>
      <c r="BK533" s="1" t="str">
        <f t="shared" si="800"/>
        <v>NP</v>
      </c>
      <c r="BL533" s="1" t="str">
        <f t="shared" si="801"/>
        <v>NP</v>
      </c>
      <c r="BM533" s="1" t="str">
        <f t="shared" si="802"/>
        <v>P</v>
      </c>
      <c r="BN533" s="1" t="str">
        <f t="shared" si="803"/>
        <v>NO</v>
      </c>
      <c r="BO533" s="1" t="str">
        <f t="shared" si="804"/>
        <v>NO</v>
      </c>
      <c r="BP533" s="1" t="str">
        <f t="shared" si="805"/>
        <v>NO</v>
      </c>
      <c r="BQ533" s="1" t="str">
        <f t="shared" si="806"/>
        <v>NO</v>
      </c>
      <c r="BS533" s="1" t="str">
        <f t="shared" si="807"/>
        <v>TP</v>
      </c>
      <c r="BT533" s="1" t="str">
        <f t="shared" si="808"/>
        <v>TP</v>
      </c>
      <c r="BU533" s="1" t="str">
        <f t="shared" si="809"/>
        <v>TN</v>
      </c>
      <c r="BV533" s="1" t="str">
        <f t="shared" si="810"/>
        <v>NO</v>
      </c>
      <c r="BW533" s="1" t="str">
        <f t="shared" si="811"/>
        <v>YES</v>
      </c>
      <c r="BX533" s="1" t="str">
        <f t="shared" si="812"/>
        <v>YES</v>
      </c>
      <c r="BY533" s="244" t="str">
        <f t="shared" si="813"/>
        <v>YES</v>
      </c>
      <c r="BZ533" s="244" t="str">
        <f t="shared" si="814"/>
        <v>NO</v>
      </c>
      <c r="CA533" s="244" t="str">
        <f t="shared" si="815"/>
        <v>NO</v>
      </c>
      <c r="CB533" s="244" t="str">
        <f t="shared" si="816"/>
        <v>NO</v>
      </c>
      <c r="CC533" s="244" t="str">
        <f t="shared" si="817"/>
        <v>NO</v>
      </c>
      <c r="CD533" s="244" t="str">
        <f t="shared" si="789"/>
        <v>NO</v>
      </c>
      <c r="CE533" s="1" t="str">
        <f t="shared" si="790"/>
        <v>NO</v>
      </c>
      <c r="CF533" s="1" t="str">
        <f t="shared" si="791"/>
        <v>NO</v>
      </c>
      <c r="CG533" s="1" t="str">
        <f t="shared" si="792"/>
        <v>NO</v>
      </c>
      <c r="CH533" s="1" t="str">
        <f t="shared" si="793"/>
        <v>NO</v>
      </c>
      <c r="CI533" s="244" t="str">
        <f t="shared" si="818"/>
        <v>NO</v>
      </c>
      <c r="CJ533" s="244" t="str">
        <f t="shared" si="819"/>
        <v>NO</v>
      </c>
      <c r="CK533" s="244" t="str">
        <f t="shared" si="820"/>
        <v>NO</v>
      </c>
      <c r="CL533" s="244" t="str">
        <f t="shared" si="821"/>
        <v>NO</v>
      </c>
      <c r="CM533" s="244" t="str">
        <f t="shared" si="822"/>
        <v>NO</v>
      </c>
      <c r="CN533" s="244" t="str">
        <f t="shared" si="823"/>
        <v>NO</v>
      </c>
      <c r="CO533" s="244" t="str">
        <f t="shared" si="824"/>
        <v>NO</v>
      </c>
      <c r="CP533" s="244" t="str">
        <f t="shared" si="825"/>
        <v>NO</v>
      </c>
      <c r="CQ533" s="244" t="str">
        <f t="shared" si="826"/>
        <v>NO</v>
      </c>
      <c r="CR533" s="244" t="str">
        <f t="shared" si="827"/>
        <v>NO</v>
      </c>
    </row>
    <row r="534" spans="1:96">
      <c r="A534" s="64"/>
      <c r="B534" s="15"/>
      <c r="C534" s="15"/>
      <c r="D534" s="15"/>
      <c r="E534" s="15"/>
      <c r="F534" s="15"/>
      <c r="G534" s="15"/>
      <c r="H534" s="15"/>
      <c r="I534" s="52" t="s">
        <v>43</v>
      </c>
      <c r="J534" s="6">
        <v>0.90508748047941101</v>
      </c>
      <c r="K534" s="6">
        <v>5.8254156482011203E-2</v>
      </c>
      <c r="L534" s="6">
        <v>3.6658363038577002E-2</v>
      </c>
      <c r="M534" s="6">
        <v>0.38051754337126897</v>
      </c>
      <c r="N534" s="6">
        <v>0.54667929233189405</v>
      </c>
      <c r="O534" s="6">
        <v>7.2803164296836198E-2</v>
      </c>
      <c r="P534" s="6">
        <v>0.108008310387262</v>
      </c>
      <c r="Q534" s="6">
        <v>0.41015540969729902</v>
      </c>
      <c r="R534" s="6">
        <v>0.48183627991543798</v>
      </c>
      <c r="S534" s="6">
        <v>0.96358552578544199</v>
      </c>
      <c r="T534" s="6">
        <v>2.7860862627489099E-2</v>
      </c>
      <c r="U534" s="6">
        <v>8.5536115870683497E-3</v>
      </c>
      <c r="V534" s="6">
        <v>0.432765435040463</v>
      </c>
      <c r="W534" s="6">
        <v>0.15996059891975301</v>
      </c>
      <c r="X534" s="6">
        <v>0.407273966039782</v>
      </c>
      <c r="Y534" s="6">
        <v>0.37167660565490801</v>
      </c>
      <c r="Z534" s="6">
        <v>0.126755171007155</v>
      </c>
      <c r="AA534" s="6">
        <v>0.50156822333793505</v>
      </c>
      <c r="AB534" s="6">
        <v>0.43557174897082501</v>
      </c>
      <c r="AC534" s="6">
        <v>0.421787206513972</v>
      </c>
      <c r="AD534" s="6">
        <v>0.14264104451520099</v>
      </c>
      <c r="AE534" s="6">
        <v>0.79923666251138603</v>
      </c>
      <c r="AF534" s="6">
        <v>5.85111514665759E-2</v>
      </c>
      <c r="AG534" s="310">
        <v>0.14225218602203701</v>
      </c>
      <c r="AH534" s="211">
        <v>3.1749999999999998</v>
      </c>
      <c r="AI534" s="211">
        <v>5.1989999999999998</v>
      </c>
      <c r="AJ534" s="212">
        <v>7.7720000000000002</v>
      </c>
      <c r="AK534" s="210">
        <v>3.24</v>
      </c>
      <c r="AL534" s="210">
        <v>5.1669999999999998</v>
      </c>
      <c r="AM534" s="210">
        <v>7.5220000000000002</v>
      </c>
      <c r="AN534" s="203"/>
      <c r="AO534" s="203"/>
      <c r="AP534" s="203"/>
      <c r="AQ534" s="203"/>
      <c r="AR534" s="203">
        <f t="shared" si="828"/>
        <v>2.9569090974799996</v>
      </c>
      <c r="AS534" s="203">
        <f t="shared" si="829"/>
        <v>3.6139999999999999</v>
      </c>
      <c r="AT534" s="203">
        <f t="shared" si="830"/>
        <v>4.4171111030799999</v>
      </c>
      <c r="AU534" s="203">
        <f t="shared" si="831"/>
        <v>4.3591091005959992</v>
      </c>
      <c r="AV534" s="203">
        <f t="shared" si="832"/>
        <v>5.3277999999999999</v>
      </c>
      <c r="AW534" s="203">
        <f t="shared" si="833"/>
        <v>6.5117555437159993</v>
      </c>
      <c r="AX534" s="203">
        <f t="shared" si="834"/>
        <v>6.8508818334059995</v>
      </c>
      <c r="AY534" s="203">
        <f t="shared" si="835"/>
        <v>8.3733000000000004</v>
      </c>
      <c r="AZ534" s="203">
        <f t="shared" si="836"/>
        <v>10.234033314726</v>
      </c>
      <c r="BB534" s="1" t="str">
        <f t="shared" si="794"/>
        <v>NP</v>
      </c>
      <c r="BC534" s="1" t="str">
        <f t="shared" si="795"/>
        <v>NP</v>
      </c>
      <c r="BD534" s="1" t="str">
        <f t="shared" si="796"/>
        <v>NP</v>
      </c>
      <c r="BE534" s="1" t="str">
        <f t="shared" si="797"/>
        <v>NO</v>
      </c>
      <c r="BF534" s="1" t="str">
        <f t="shared" si="798"/>
        <v>NO</v>
      </c>
      <c r="BG534" s="1" t="str">
        <f t="shared" si="799"/>
        <v>NO</v>
      </c>
      <c r="BH534" s="1" t="str">
        <f t="shared" si="788"/>
        <v>YES</v>
      </c>
      <c r="BJ534" s="12">
        <v>45</v>
      </c>
      <c r="BK534" s="1" t="str">
        <f t="shared" si="800"/>
        <v>NP</v>
      </c>
      <c r="BL534" s="1" t="str">
        <f t="shared" si="801"/>
        <v>NP</v>
      </c>
      <c r="BM534" s="1" t="str">
        <f t="shared" si="802"/>
        <v>NP</v>
      </c>
      <c r="BN534" s="1" t="str">
        <f t="shared" si="803"/>
        <v>NO</v>
      </c>
      <c r="BO534" s="1" t="str">
        <f t="shared" si="804"/>
        <v>NO</v>
      </c>
      <c r="BP534" s="1" t="str">
        <f t="shared" si="805"/>
        <v>NO</v>
      </c>
      <c r="BQ534" s="1" t="str">
        <f t="shared" si="806"/>
        <v>YES</v>
      </c>
      <c r="BS534" s="1" t="str">
        <f t="shared" si="807"/>
        <v>TP</v>
      </c>
      <c r="BT534" s="1" t="str">
        <f t="shared" si="808"/>
        <v>TP</v>
      </c>
      <c r="BU534" s="1" t="str">
        <f t="shared" si="809"/>
        <v>TP</v>
      </c>
      <c r="BV534" s="1" t="str">
        <f t="shared" si="810"/>
        <v>YES</v>
      </c>
      <c r="BW534" s="1" t="str">
        <f t="shared" si="811"/>
        <v>YES</v>
      </c>
      <c r="BX534" s="1" t="str">
        <f t="shared" si="812"/>
        <v>YES</v>
      </c>
      <c r="BY534" s="244" t="str">
        <f t="shared" si="813"/>
        <v>YES</v>
      </c>
      <c r="BZ534" s="244" t="str">
        <f t="shared" si="814"/>
        <v>NO</v>
      </c>
      <c r="CA534" s="244" t="str">
        <f t="shared" si="815"/>
        <v>NO</v>
      </c>
      <c r="CB534" s="244" t="str">
        <f t="shared" si="816"/>
        <v>NO</v>
      </c>
      <c r="CC534" s="244" t="str">
        <f t="shared" si="817"/>
        <v>NO</v>
      </c>
      <c r="CD534" s="244" t="str">
        <f t="shared" si="789"/>
        <v>NO</v>
      </c>
      <c r="CE534" s="1" t="str">
        <f t="shared" si="790"/>
        <v>NO</v>
      </c>
      <c r="CF534" s="1" t="str">
        <f t="shared" si="791"/>
        <v>NO</v>
      </c>
      <c r="CG534" s="1" t="str">
        <f t="shared" si="792"/>
        <v>NO</v>
      </c>
      <c r="CH534" s="1" t="str">
        <f t="shared" si="793"/>
        <v>NO</v>
      </c>
      <c r="CI534" s="244" t="str">
        <f t="shared" si="818"/>
        <v>NO</v>
      </c>
      <c r="CJ534" s="244" t="str">
        <f t="shared" si="819"/>
        <v>NO</v>
      </c>
      <c r="CK534" s="244" t="str">
        <f t="shared" si="820"/>
        <v>NO</v>
      </c>
      <c r="CL534" s="244" t="str">
        <f t="shared" si="821"/>
        <v>NO</v>
      </c>
      <c r="CM534" s="244" t="str">
        <f t="shared" si="822"/>
        <v>NO</v>
      </c>
      <c r="CN534" s="244" t="str">
        <f t="shared" si="823"/>
        <v>NO</v>
      </c>
      <c r="CO534" s="244" t="str">
        <f t="shared" si="824"/>
        <v>NO</v>
      </c>
      <c r="CP534" s="244" t="str">
        <f t="shared" si="825"/>
        <v>NO</v>
      </c>
      <c r="CQ534" s="244" t="str">
        <f t="shared" si="826"/>
        <v>NO</v>
      </c>
      <c r="CR534" s="244" t="str">
        <f t="shared" si="827"/>
        <v>NO</v>
      </c>
    </row>
    <row r="535" spans="1:96">
      <c r="A535" s="64"/>
      <c r="B535" s="15"/>
      <c r="C535" s="15"/>
      <c r="D535" s="15"/>
      <c r="E535" s="15"/>
      <c r="F535" s="15"/>
      <c r="G535" s="15"/>
      <c r="H535" s="15"/>
      <c r="I535" s="52" t="s">
        <v>45</v>
      </c>
      <c r="J535" s="6">
        <v>0.71483426967409303</v>
      </c>
      <c r="K535" s="6">
        <v>0.17956899015559599</v>
      </c>
      <c r="L535" s="6">
        <v>0.10559674017031</v>
      </c>
      <c r="M535" s="6">
        <v>0.762330902891312</v>
      </c>
      <c r="N535" s="6">
        <v>0.14774149810727299</v>
      </c>
      <c r="O535" s="6">
        <v>8.9927599001413602E-2</v>
      </c>
      <c r="P535" s="6">
        <v>0.108008310387262</v>
      </c>
      <c r="Q535" s="6">
        <v>0.41015540969729902</v>
      </c>
      <c r="R535" s="6">
        <v>0.48183627991543798</v>
      </c>
      <c r="S535" s="6">
        <v>0.96358552578544199</v>
      </c>
      <c r="T535" s="6">
        <v>2.7860862627489099E-2</v>
      </c>
      <c r="U535" s="6">
        <v>8.5536115870683497E-3</v>
      </c>
      <c r="V535" s="6">
        <v>0.432765435040463</v>
      </c>
      <c r="W535" s="6">
        <v>0.15996059891975301</v>
      </c>
      <c r="X535" s="6">
        <v>0.407273966039782</v>
      </c>
      <c r="Y535" s="6">
        <v>0.37167660565490801</v>
      </c>
      <c r="Z535" s="6">
        <v>0.126755171007155</v>
      </c>
      <c r="AA535" s="6">
        <v>0.50156822333793505</v>
      </c>
      <c r="AB535" s="6">
        <v>0.43557174897082501</v>
      </c>
      <c r="AC535" s="6">
        <v>0.421787206513972</v>
      </c>
      <c r="AD535" s="6">
        <v>0.14264104451520099</v>
      </c>
      <c r="AE535" s="6">
        <v>0.79923666251138603</v>
      </c>
      <c r="AF535" s="6">
        <v>5.85111514665759E-2</v>
      </c>
      <c r="AG535" s="310">
        <v>0.14225218602203701</v>
      </c>
      <c r="AH535" s="211">
        <v>3.38</v>
      </c>
      <c r="AI535" s="211">
        <v>5.2469999999999999</v>
      </c>
      <c r="AJ535" s="212">
        <v>7.5579999999999998</v>
      </c>
      <c r="AK535" s="210">
        <v>3.5179999999999998</v>
      </c>
      <c r="AL535" s="210">
        <v>5.5460000000000003</v>
      </c>
      <c r="AM535" s="210">
        <v>7.7709999999999999</v>
      </c>
      <c r="AN535" s="203"/>
      <c r="AO535" s="203"/>
      <c r="AP535" s="203"/>
      <c r="AQ535" s="203"/>
      <c r="AR535" s="203">
        <f t="shared" si="828"/>
        <v>2.9569090974799996</v>
      </c>
      <c r="AS535" s="203">
        <f t="shared" si="829"/>
        <v>3.6139999999999999</v>
      </c>
      <c r="AT535" s="203">
        <f t="shared" si="830"/>
        <v>4.4171111030799999</v>
      </c>
      <c r="AU535" s="203">
        <f t="shared" si="831"/>
        <v>4.3591091005959992</v>
      </c>
      <c r="AV535" s="203">
        <f t="shared" si="832"/>
        <v>5.3277999999999999</v>
      </c>
      <c r="AW535" s="203">
        <f t="shared" si="833"/>
        <v>6.5117555437159993</v>
      </c>
      <c r="AX535" s="203">
        <f t="shared" si="834"/>
        <v>6.8508818334059995</v>
      </c>
      <c r="AY535" s="203">
        <f t="shared" si="835"/>
        <v>8.3733000000000004</v>
      </c>
      <c r="AZ535" s="203">
        <f t="shared" si="836"/>
        <v>10.234033314726</v>
      </c>
      <c r="BB535" s="1" t="str">
        <f t="shared" si="794"/>
        <v>NP</v>
      </c>
      <c r="BC535" s="1" t="str">
        <f t="shared" si="795"/>
        <v>NP</v>
      </c>
      <c r="BD535" s="1" t="str">
        <f t="shared" si="796"/>
        <v>NP</v>
      </c>
      <c r="BE535" s="1" t="str">
        <f t="shared" si="797"/>
        <v>NO</v>
      </c>
      <c r="BF535" s="1" t="str">
        <f t="shared" si="798"/>
        <v>NO</v>
      </c>
      <c r="BG535" s="1" t="str">
        <f t="shared" si="799"/>
        <v>NO</v>
      </c>
      <c r="BH535" s="1" t="str">
        <f t="shared" si="788"/>
        <v>YES</v>
      </c>
      <c r="BJ535" s="12">
        <v>65</v>
      </c>
      <c r="BK535" s="1" t="str">
        <f t="shared" si="800"/>
        <v>NP</v>
      </c>
      <c r="BL535" s="1" t="str">
        <f t="shared" si="801"/>
        <v>NA</v>
      </c>
      <c r="BM535" s="1" t="str">
        <f t="shared" si="802"/>
        <v>NP</v>
      </c>
      <c r="BN535" s="1" t="str">
        <f t="shared" si="803"/>
        <v>NO</v>
      </c>
      <c r="BO535" s="1" t="str">
        <f t="shared" si="804"/>
        <v>NO</v>
      </c>
      <c r="BP535" s="1" t="str">
        <f t="shared" si="805"/>
        <v>NO</v>
      </c>
      <c r="BQ535" s="1" t="str">
        <f t="shared" si="806"/>
        <v>YES</v>
      </c>
      <c r="BS535" s="1" t="str">
        <f t="shared" si="807"/>
        <v>TP</v>
      </c>
      <c r="BT535" s="1" t="str">
        <f t="shared" si="808"/>
        <v>FP</v>
      </c>
      <c r="BU535" s="1" t="str">
        <f t="shared" si="809"/>
        <v>TP</v>
      </c>
      <c r="BV535" s="1" t="str">
        <f t="shared" si="810"/>
        <v>NO</v>
      </c>
      <c r="BW535" s="1" t="str">
        <f t="shared" si="811"/>
        <v>YES</v>
      </c>
      <c r="BX535" s="1" t="str">
        <f t="shared" si="812"/>
        <v>YES</v>
      </c>
      <c r="BY535" s="244" t="str">
        <f t="shared" si="813"/>
        <v>YES</v>
      </c>
      <c r="BZ535" s="244" t="str">
        <f t="shared" si="814"/>
        <v>NO</v>
      </c>
      <c r="CA535" s="244" t="str">
        <f t="shared" si="815"/>
        <v>NO</v>
      </c>
      <c r="CB535" s="244" t="str">
        <f t="shared" si="816"/>
        <v>NO</v>
      </c>
      <c r="CC535" s="244" t="str">
        <f t="shared" si="817"/>
        <v>NO</v>
      </c>
      <c r="CD535" s="244" t="str">
        <f t="shared" si="789"/>
        <v>YES</v>
      </c>
      <c r="CE535" s="1" t="str">
        <f t="shared" si="790"/>
        <v>YES</v>
      </c>
      <c r="CF535" s="1" t="str">
        <f t="shared" si="791"/>
        <v>YES</v>
      </c>
      <c r="CG535" s="1" t="str">
        <f t="shared" si="792"/>
        <v>NO</v>
      </c>
      <c r="CH535" s="1" t="str">
        <f t="shared" si="793"/>
        <v>NO</v>
      </c>
      <c r="CI535" s="244" t="str">
        <f t="shared" si="818"/>
        <v>NO</v>
      </c>
      <c r="CJ535" s="244" t="str">
        <f t="shared" si="819"/>
        <v>NO</v>
      </c>
      <c r="CK535" s="244" t="str">
        <f t="shared" si="820"/>
        <v>NO</v>
      </c>
      <c r="CL535" s="244" t="str">
        <f t="shared" si="821"/>
        <v>NO</v>
      </c>
      <c r="CM535" s="244" t="str">
        <f t="shared" si="822"/>
        <v>NO</v>
      </c>
      <c r="CN535" s="244" t="str">
        <f t="shared" si="823"/>
        <v>YES</v>
      </c>
      <c r="CO535" s="244" t="str">
        <f t="shared" si="824"/>
        <v>YES</v>
      </c>
      <c r="CP535" s="244" t="str">
        <f t="shared" si="825"/>
        <v>YES</v>
      </c>
      <c r="CQ535" s="244" t="str">
        <f t="shared" si="826"/>
        <v>NO</v>
      </c>
      <c r="CR535" s="244" t="str">
        <f t="shared" si="827"/>
        <v>NO</v>
      </c>
    </row>
    <row r="536" spans="1:96">
      <c r="A536" s="64"/>
      <c r="B536" s="15"/>
      <c r="C536" s="15"/>
      <c r="D536" s="15"/>
      <c r="E536" s="15"/>
      <c r="F536" s="15"/>
      <c r="G536" s="15"/>
      <c r="H536" s="15"/>
      <c r="I536" s="52" t="s">
        <v>44</v>
      </c>
      <c r="J536" s="6">
        <v>0.71483426967409303</v>
      </c>
      <c r="K536" s="6">
        <v>0.17956899015559599</v>
      </c>
      <c r="L536" s="6">
        <v>0.10559674017031</v>
      </c>
      <c r="M536" s="6">
        <v>0.762330902891312</v>
      </c>
      <c r="N536" s="6">
        <v>0.14774149810727299</v>
      </c>
      <c r="O536" s="6">
        <v>8.9927599001413602E-2</v>
      </c>
      <c r="P536" s="6">
        <v>0.108008310387262</v>
      </c>
      <c r="Q536" s="6">
        <v>0.41015540969729902</v>
      </c>
      <c r="R536" s="6">
        <v>0.48183627991543798</v>
      </c>
      <c r="S536" s="6">
        <v>0.96358552578544199</v>
      </c>
      <c r="T536" s="6">
        <v>2.7860862627489099E-2</v>
      </c>
      <c r="U536" s="6">
        <v>8.5536115870683497E-3</v>
      </c>
      <c r="V536" s="6">
        <v>0.69285468937800798</v>
      </c>
      <c r="W536" s="6">
        <v>0.14252763965972201</v>
      </c>
      <c r="X536" s="6">
        <v>0.16461767096226901</v>
      </c>
      <c r="Y536" s="6">
        <v>0.80845892163584299</v>
      </c>
      <c r="Z536" s="6">
        <v>1.3976101738205E-2</v>
      </c>
      <c r="AA536" s="6">
        <v>0.177564976625951</v>
      </c>
      <c r="AB536" s="6">
        <v>1.5264468683459299E-2</v>
      </c>
      <c r="AC536" s="6">
        <v>0.53013282765263903</v>
      </c>
      <c r="AD536" s="6">
        <v>0.45460270366390099</v>
      </c>
      <c r="AE536" s="6">
        <v>0.75548168846125496</v>
      </c>
      <c r="AF536" s="6">
        <v>0.17938351984923601</v>
      </c>
      <c r="AG536" s="310">
        <v>6.5134791689507504E-2</v>
      </c>
      <c r="AH536" s="211">
        <v>3.198</v>
      </c>
      <c r="AI536" s="211">
        <v>4.46</v>
      </c>
      <c r="AJ536" s="212">
        <v>7.9470000000000001</v>
      </c>
      <c r="AK536" s="210">
        <v>3.008</v>
      </c>
      <c r="AL536" s="210">
        <v>4.2359999999999998</v>
      </c>
      <c r="AM536" s="210">
        <v>8</v>
      </c>
      <c r="AN536" s="203"/>
      <c r="AO536" s="203"/>
      <c r="AP536" s="203"/>
      <c r="AQ536" s="203"/>
      <c r="AR536" s="203">
        <f t="shared" si="828"/>
        <v>2.9569090974799996</v>
      </c>
      <c r="AS536" s="203">
        <f t="shared" si="829"/>
        <v>3.6139999999999999</v>
      </c>
      <c r="AT536" s="203">
        <f t="shared" si="830"/>
        <v>4.4171111030799999</v>
      </c>
      <c r="AU536" s="203">
        <f t="shared" si="831"/>
        <v>4.3591091005959992</v>
      </c>
      <c r="AV536" s="203">
        <f t="shared" si="832"/>
        <v>5.3277999999999999</v>
      </c>
      <c r="AW536" s="203">
        <f t="shared" si="833"/>
        <v>6.5117555437159993</v>
      </c>
      <c r="AX536" s="203">
        <f t="shared" si="834"/>
        <v>6.8508818334059995</v>
      </c>
      <c r="AY536" s="203">
        <f t="shared" si="835"/>
        <v>8.3733000000000004</v>
      </c>
      <c r="AZ536" s="203">
        <f t="shared" si="836"/>
        <v>10.234033314726</v>
      </c>
      <c r="BB536" s="1" t="str">
        <f t="shared" si="794"/>
        <v>NP</v>
      </c>
      <c r="BC536" s="1" t="str">
        <f t="shared" si="795"/>
        <v>NP</v>
      </c>
      <c r="BD536" s="1" t="str">
        <f t="shared" si="796"/>
        <v>NP</v>
      </c>
      <c r="BE536" s="1" t="str">
        <f t="shared" si="797"/>
        <v>NO</v>
      </c>
      <c r="BF536" s="1" t="str">
        <f t="shared" si="798"/>
        <v>NO</v>
      </c>
      <c r="BG536" s="1" t="str">
        <f t="shared" si="799"/>
        <v>NO</v>
      </c>
      <c r="BH536" s="1" t="str">
        <f t="shared" si="788"/>
        <v>YES</v>
      </c>
      <c r="BJ536" s="12">
        <v>61</v>
      </c>
      <c r="BK536" s="1" t="str">
        <f t="shared" si="800"/>
        <v>NP</v>
      </c>
      <c r="BL536" s="1" t="str">
        <f t="shared" si="801"/>
        <v>A</v>
      </c>
      <c r="BM536" s="1" t="str">
        <f t="shared" si="802"/>
        <v>NP</v>
      </c>
      <c r="BN536" s="1" t="str">
        <f t="shared" si="803"/>
        <v>NO</v>
      </c>
      <c r="BO536" s="1" t="str">
        <f t="shared" si="804"/>
        <v>NO</v>
      </c>
      <c r="BP536" s="1" t="str">
        <f t="shared" si="805"/>
        <v>YES</v>
      </c>
      <c r="BQ536" s="1" t="str">
        <f t="shared" si="806"/>
        <v>YES</v>
      </c>
      <c r="BS536" s="1" t="str">
        <f t="shared" si="807"/>
        <v>TP</v>
      </c>
      <c r="BT536" s="1" t="str">
        <f t="shared" si="808"/>
        <v>TP</v>
      </c>
      <c r="BU536" s="1" t="str">
        <f t="shared" si="809"/>
        <v>TP</v>
      </c>
      <c r="BV536" s="1" t="str">
        <f t="shared" si="810"/>
        <v>YES</v>
      </c>
      <c r="BW536" s="1" t="str">
        <f t="shared" si="811"/>
        <v>YES</v>
      </c>
      <c r="BX536" s="1" t="str">
        <f t="shared" si="812"/>
        <v>YES</v>
      </c>
      <c r="BY536" s="244" t="str">
        <f t="shared" si="813"/>
        <v>YES</v>
      </c>
      <c r="BZ536" s="244" t="str">
        <f t="shared" si="814"/>
        <v>NO</v>
      </c>
      <c r="CA536" s="244" t="str">
        <f t="shared" si="815"/>
        <v>NO</v>
      </c>
      <c r="CB536" s="244" t="str">
        <f t="shared" si="816"/>
        <v>NO</v>
      </c>
      <c r="CC536" s="244" t="str">
        <f t="shared" si="817"/>
        <v>NO</v>
      </c>
      <c r="CD536" s="244" t="str">
        <f t="shared" si="789"/>
        <v>NO</v>
      </c>
      <c r="CE536" s="1" t="str">
        <f t="shared" si="790"/>
        <v>NO</v>
      </c>
      <c r="CF536" s="1" t="str">
        <f t="shared" si="791"/>
        <v>NO</v>
      </c>
      <c r="CG536" s="1" t="str">
        <f t="shared" si="792"/>
        <v>NO</v>
      </c>
      <c r="CH536" s="1" t="str">
        <f t="shared" si="793"/>
        <v>NO</v>
      </c>
      <c r="CI536" s="244" t="str">
        <f t="shared" si="818"/>
        <v>NO</v>
      </c>
      <c r="CJ536" s="244" t="str">
        <f t="shared" si="819"/>
        <v>NO</v>
      </c>
      <c r="CK536" s="244" t="str">
        <f t="shared" si="820"/>
        <v>NO</v>
      </c>
      <c r="CL536" s="244" t="str">
        <f t="shared" si="821"/>
        <v>NO</v>
      </c>
      <c r="CM536" s="244" t="str">
        <f t="shared" si="822"/>
        <v>NO</v>
      </c>
      <c r="CN536" s="244" t="str">
        <f t="shared" si="823"/>
        <v>NO</v>
      </c>
      <c r="CO536" s="244" t="str">
        <f t="shared" si="824"/>
        <v>NO</v>
      </c>
      <c r="CP536" s="244" t="str">
        <f t="shared" si="825"/>
        <v>NO</v>
      </c>
      <c r="CQ536" s="244" t="str">
        <f t="shared" si="826"/>
        <v>NO</v>
      </c>
      <c r="CR536" s="244" t="str">
        <f t="shared" si="827"/>
        <v>NO</v>
      </c>
    </row>
    <row r="537" spans="1:96">
      <c r="A537" s="64"/>
      <c r="B537" s="15"/>
      <c r="C537" s="15"/>
      <c r="D537" s="15"/>
      <c r="E537" s="15"/>
      <c r="F537" s="15"/>
      <c r="G537" s="15"/>
      <c r="H537" s="15"/>
      <c r="I537" s="52" t="s">
        <v>20</v>
      </c>
      <c r="J537" s="6">
        <v>0.29008488546464101</v>
      </c>
      <c r="K537" s="6">
        <v>0.52531209072208795</v>
      </c>
      <c r="L537" s="6">
        <v>0.18460302381326901</v>
      </c>
      <c r="M537" s="6">
        <v>0.38051754337126897</v>
      </c>
      <c r="N537" s="6">
        <v>0.54667929233189405</v>
      </c>
      <c r="O537" s="6">
        <v>7.2803164296836198E-2</v>
      </c>
      <c r="P537" s="6">
        <v>0.67044261475637501</v>
      </c>
      <c r="Q537" s="6">
        <v>0.30726509312571298</v>
      </c>
      <c r="R537" s="6">
        <v>2.22922921179112E-2</v>
      </c>
      <c r="S537" s="6">
        <v>0.81544137617952095</v>
      </c>
      <c r="T537" s="6">
        <v>8.6030111824283106E-2</v>
      </c>
      <c r="U537" s="6">
        <v>9.8528511996195306E-2</v>
      </c>
      <c r="V537" s="6">
        <v>0.49244009584067799</v>
      </c>
      <c r="W537" s="6">
        <v>0.107079934490309</v>
      </c>
      <c r="X537" s="6">
        <v>0.400479969669011</v>
      </c>
      <c r="Y537" s="6">
        <v>2.0194451546994299E-2</v>
      </c>
      <c r="Z537" s="6">
        <v>0.89027269859400804</v>
      </c>
      <c r="AA537" s="6">
        <v>8.9532849858997496E-2</v>
      </c>
      <c r="AB537" s="6">
        <v>0.103182051440539</v>
      </c>
      <c r="AC537" s="6">
        <v>2.70965606974242E-2</v>
      </c>
      <c r="AD537" s="6">
        <v>0.86972138786203601</v>
      </c>
      <c r="AE537" s="6">
        <v>0.10418594658580201</v>
      </c>
      <c r="AF537" s="6">
        <v>0.35067194424347098</v>
      </c>
      <c r="AG537" s="310">
        <v>0.54514210917072603</v>
      </c>
      <c r="AH537" s="211">
        <v>2.6589999999999998</v>
      </c>
      <c r="AI537" s="211">
        <v>4.508</v>
      </c>
      <c r="AJ537" s="212">
        <v>9.3780000000000001</v>
      </c>
      <c r="AK537" s="210">
        <v>3.1890000000000001</v>
      </c>
      <c r="AL537" s="210">
        <v>5.0339999999999998</v>
      </c>
      <c r="AM537" s="210">
        <v>9.8670000000000009</v>
      </c>
      <c r="AN537" s="203"/>
      <c r="AO537" s="203"/>
      <c r="AP537" s="203"/>
      <c r="AQ537" s="203"/>
      <c r="AR537" s="203">
        <f t="shared" si="828"/>
        <v>2.9569090974799996</v>
      </c>
      <c r="AS537" s="203">
        <f t="shared" si="829"/>
        <v>3.6139999999999999</v>
      </c>
      <c r="AT537" s="203">
        <f t="shared" si="830"/>
        <v>4.4171111030799999</v>
      </c>
      <c r="AU537" s="203">
        <f t="shared" si="831"/>
        <v>4.3591091005959992</v>
      </c>
      <c r="AV537" s="203">
        <f t="shared" si="832"/>
        <v>5.3277999999999999</v>
      </c>
      <c r="AW537" s="203">
        <f t="shared" si="833"/>
        <v>6.5117555437159993</v>
      </c>
      <c r="AX537" s="203">
        <f t="shared" si="834"/>
        <v>6.8508818334059995</v>
      </c>
      <c r="AY537" s="203">
        <f t="shared" si="835"/>
        <v>8.3733000000000004</v>
      </c>
      <c r="AZ537" s="203">
        <f t="shared" si="836"/>
        <v>10.234033314726</v>
      </c>
      <c r="BB537" s="1" t="str">
        <f t="shared" si="794"/>
        <v>A</v>
      </c>
      <c r="BC537" s="1" t="str">
        <f t="shared" si="795"/>
        <v>NP</v>
      </c>
      <c r="BD537" s="1" t="str">
        <f t="shared" si="796"/>
        <v>NA</v>
      </c>
      <c r="BE537" s="1" t="str">
        <f t="shared" si="797"/>
        <v>NO</v>
      </c>
      <c r="BF537" s="1" t="str">
        <f t="shared" si="798"/>
        <v>NO</v>
      </c>
      <c r="BG537" s="1" t="str">
        <f t="shared" si="799"/>
        <v>YES</v>
      </c>
      <c r="BH537" s="1" t="str">
        <f t="shared" si="788"/>
        <v>YES</v>
      </c>
      <c r="BJ537" s="12">
        <v>64</v>
      </c>
      <c r="BK537" s="1" t="str">
        <f t="shared" si="800"/>
        <v>NP</v>
      </c>
      <c r="BL537" s="1" t="str">
        <f t="shared" si="801"/>
        <v>NP</v>
      </c>
      <c r="BM537" s="1" t="str">
        <f t="shared" si="802"/>
        <v>NA</v>
      </c>
      <c r="BN537" s="1" t="str">
        <f t="shared" si="803"/>
        <v>NO</v>
      </c>
      <c r="BO537" s="1" t="str">
        <f t="shared" si="804"/>
        <v>NO</v>
      </c>
      <c r="BP537" s="1" t="str">
        <f t="shared" si="805"/>
        <v>NO</v>
      </c>
      <c r="BQ537" s="1" t="str">
        <f t="shared" si="806"/>
        <v>YES</v>
      </c>
      <c r="BS537" s="1" t="str">
        <f t="shared" si="807"/>
        <v>TP</v>
      </c>
      <c r="BT537" s="1" t="str">
        <f t="shared" si="808"/>
        <v>TP</v>
      </c>
      <c r="BU537" s="1" t="str">
        <f t="shared" si="809"/>
        <v>TN</v>
      </c>
      <c r="BV537" s="1" t="str">
        <f t="shared" si="810"/>
        <v>NO</v>
      </c>
      <c r="BW537" s="1" t="str">
        <f t="shared" si="811"/>
        <v>YES</v>
      </c>
      <c r="BX537" s="1" t="str">
        <f t="shared" si="812"/>
        <v>YES</v>
      </c>
      <c r="BY537" s="244" t="str">
        <f t="shared" si="813"/>
        <v>YES</v>
      </c>
      <c r="BZ537" s="244" t="str">
        <f t="shared" si="814"/>
        <v>NO</v>
      </c>
      <c r="CA537" s="244" t="str">
        <f t="shared" si="815"/>
        <v>NO</v>
      </c>
      <c r="CB537" s="244" t="str">
        <f t="shared" si="816"/>
        <v>NO</v>
      </c>
      <c r="CC537" s="244" t="str">
        <f t="shared" si="817"/>
        <v>NO</v>
      </c>
      <c r="CD537" s="244" t="str">
        <f t="shared" si="789"/>
        <v>NO</v>
      </c>
      <c r="CE537" s="1" t="str">
        <f t="shared" si="790"/>
        <v>NO</v>
      </c>
      <c r="CF537" s="1" t="str">
        <f t="shared" si="791"/>
        <v>NO</v>
      </c>
      <c r="CG537" s="1" t="str">
        <f t="shared" si="792"/>
        <v>NO</v>
      </c>
      <c r="CH537" s="1" t="str">
        <f t="shared" si="793"/>
        <v>NO</v>
      </c>
      <c r="CI537" s="244" t="str">
        <f t="shared" si="818"/>
        <v>NO</v>
      </c>
      <c r="CJ537" s="244" t="str">
        <f t="shared" si="819"/>
        <v>NO</v>
      </c>
      <c r="CK537" s="244" t="str">
        <f t="shared" si="820"/>
        <v>NO</v>
      </c>
      <c r="CL537" s="244" t="str">
        <f t="shared" si="821"/>
        <v>NO</v>
      </c>
      <c r="CM537" s="244" t="str">
        <f t="shared" si="822"/>
        <v>NO</v>
      </c>
      <c r="CN537" s="244" t="str">
        <f t="shared" si="823"/>
        <v>NO</v>
      </c>
      <c r="CO537" s="244" t="str">
        <f t="shared" si="824"/>
        <v>NO</v>
      </c>
      <c r="CP537" s="244" t="str">
        <f t="shared" si="825"/>
        <v>NO</v>
      </c>
      <c r="CQ537" s="244" t="str">
        <f t="shared" si="826"/>
        <v>NO</v>
      </c>
      <c r="CR537" s="244" t="str">
        <f t="shared" si="827"/>
        <v>NO</v>
      </c>
    </row>
    <row r="538" spans="1:96">
      <c r="A538" s="64"/>
      <c r="B538" s="15"/>
      <c r="C538" s="15"/>
      <c r="D538" s="15"/>
      <c r="E538" s="15"/>
      <c r="F538" s="15"/>
      <c r="G538" s="15"/>
      <c r="H538" s="15"/>
      <c r="I538" s="52" t="s">
        <v>32</v>
      </c>
      <c r="J538" s="6">
        <v>0.76507497815896397</v>
      </c>
      <c r="K538" s="6">
        <v>0.100380064905565</v>
      </c>
      <c r="L538" s="6">
        <v>0.134544956935469</v>
      </c>
      <c r="M538" s="6">
        <v>0.572778547406258</v>
      </c>
      <c r="N538" s="6">
        <v>0.278906893078609</v>
      </c>
      <c r="O538" s="6">
        <v>0.14831455951513201</v>
      </c>
      <c r="P538" s="6">
        <v>0.67044261475637501</v>
      </c>
      <c r="Q538" s="6">
        <v>0.30726509312571298</v>
      </c>
      <c r="R538" s="6">
        <v>2.22922921179112E-2</v>
      </c>
      <c r="S538" s="6">
        <v>0.81544137617952095</v>
      </c>
      <c r="T538" s="6">
        <v>8.6030111824283106E-2</v>
      </c>
      <c r="U538" s="6">
        <v>9.8528511996195306E-2</v>
      </c>
      <c r="V538" s="6">
        <v>0.49244009584067799</v>
      </c>
      <c r="W538" s="6">
        <v>0.107079934490309</v>
      </c>
      <c r="X538" s="6">
        <v>0.400479969669011</v>
      </c>
      <c r="Y538" s="6">
        <v>2.0194451546994299E-2</v>
      </c>
      <c r="Z538" s="6">
        <v>0.89027269859400804</v>
      </c>
      <c r="AA538" s="6">
        <v>8.9532849858997496E-2</v>
      </c>
      <c r="AB538" s="6">
        <v>0.25142120403676899</v>
      </c>
      <c r="AC538" s="6">
        <v>0.23229108323711301</v>
      </c>
      <c r="AD538" s="6">
        <v>0.51628771272611595</v>
      </c>
      <c r="AE538" s="6">
        <v>0.24337844953406301</v>
      </c>
      <c r="AF538" s="6">
        <v>0.61925316904850303</v>
      </c>
      <c r="AG538" s="310">
        <v>0.13736838141743199</v>
      </c>
      <c r="AH538" s="211">
        <v>2.6840000000000002</v>
      </c>
      <c r="AI538" s="211">
        <v>5.157</v>
      </c>
      <c r="AJ538" s="212">
        <v>8.3170000000000002</v>
      </c>
      <c r="AK538" s="210">
        <v>3.7250000000000001</v>
      </c>
      <c r="AL538" s="210">
        <v>5.4260000000000002</v>
      </c>
      <c r="AM538" s="210">
        <v>8.81</v>
      </c>
      <c r="AN538" s="203"/>
      <c r="AO538" s="203"/>
      <c r="AP538" s="203"/>
      <c r="AQ538" s="203"/>
      <c r="AR538" s="203">
        <f t="shared" si="828"/>
        <v>2.9569090974799996</v>
      </c>
      <c r="AS538" s="203">
        <f t="shared" si="829"/>
        <v>3.6139999999999999</v>
      </c>
      <c r="AT538" s="203">
        <f t="shared" si="830"/>
        <v>4.4171111030799999</v>
      </c>
      <c r="AU538" s="203">
        <f t="shared" si="831"/>
        <v>4.3591091005959992</v>
      </c>
      <c r="AV538" s="203">
        <f t="shared" si="832"/>
        <v>5.3277999999999999</v>
      </c>
      <c r="AW538" s="203">
        <f t="shared" si="833"/>
        <v>6.5117555437159993</v>
      </c>
      <c r="AX538" s="203">
        <f t="shared" si="834"/>
        <v>6.8508818334059995</v>
      </c>
      <c r="AY538" s="203">
        <f t="shared" si="835"/>
        <v>8.3733000000000004</v>
      </c>
      <c r="AZ538" s="203">
        <f t="shared" si="836"/>
        <v>10.234033314726</v>
      </c>
      <c r="BB538" s="1" t="str">
        <f t="shared" si="794"/>
        <v>A</v>
      </c>
      <c r="BC538" s="1" t="str">
        <f t="shared" si="795"/>
        <v>NP</v>
      </c>
      <c r="BD538" s="1" t="str">
        <f t="shared" si="796"/>
        <v>NP</v>
      </c>
      <c r="BE538" s="1" t="str">
        <f t="shared" si="797"/>
        <v>NO</v>
      </c>
      <c r="BF538" s="1" t="str">
        <f t="shared" si="798"/>
        <v>NO</v>
      </c>
      <c r="BG538" s="1" t="str">
        <f t="shared" si="799"/>
        <v>YES</v>
      </c>
      <c r="BH538" s="1" t="str">
        <f t="shared" si="788"/>
        <v>YES</v>
      </c>
      <c r="BJ538" s="12">
        <v>28</v>
      </c>
      <c r="BK538" s="1" t="str">
        <f t="shared" si="800"/>
        <v>NA</v>
      </c>
      <c r="BL538" s="1" t="str">
        <f t="shared" si="801"/>
        <v>NA</v>
      </c>
      <c r="BM538" s="1" t="str">
        <f t="shared" si="802"/>
        <v>NA</v>
      </c>
      <c r="BN538" s="1" t="str">
        <f t="shared" si="803"/>
        <v>NO</v>
      </c>
      <c r="BO538" s="1" t="str">
        <f t="shared" si="804"/>
        <v>NO</v>
      </c>
      <c r="BP538" s="1" t="str">
        <f t="shared" si="805"/>
        <v>NO</v>
      </c>
      <c r="BQ538" s="1" t="str">
        <f t="shared" si="806"/>
        <v>YES</v>
      </c>
      <c r="BS538" s="1" t="str">
        <f t="shared" si="807"/>
        <v>FP</v>
      </c>
      <c r="BT538" s="1" t="str">
        <f t="shared" si="808"/>
        <v>FP</v>
      </c>
      <c r="BU538" s="1" t="str">
        <f t="shared" si="809"/>
        <v>FP</v>
      </c>
      <c r="BV538" s="1" t="str">
        <f t="shared" si="810"/>
        <v>NO</v>
      </c>
      <c r="BW538" s="1" t="str">
        <f t="shared" si="811"/>
        <v>NO</v>
      </c>
      <c r="BX538" s="1" t="str">
        <f t="shared" si="812"/>
        <v>NO</v>
      </c>
      <c r="BY538" s="244" t="str">
        <f t="shared" si="813"/>
        <v>NO</v>
      </c>
      <c r="BZ538" s="244" t="str">
        <f t="shared" si="814"/>
        <v>NO</v>
      </c>
      <c r="CA538" s="244" t="str">
        <f t="shared" si="815"/>
        <v>NO</v>
      </c>
      <c r="CB538" s="244" t="str">
        <f t="shared" si="816"/>
        <v>NO</v>
      </c>
      <c r="CC538" s="244" t="str">
        <f t="shared" si="817"/>
        <v>YES</v>
      </c>
      <c r="CD538" s="244" t="str">
        <f t="shared" si="789"/>
        <v>YES</v>
      </c>
      <c r="CE538" s="1" t="str">
        <f t="shared" si="790"/>
        <v>NO</v>
      </c>
      <c r="CF538" s="1" t="str">
        <f t="shared" si="791"/>
        <v>NO</v>
      </c>
      <c r="CG538" s="1" t="str">
        <f t="shared" si="792"/>
        <v>NO</v>
      </c>
      <c r="CH538" s="1" t="str">
        <f t="shared" si="793"/>
        <v>YES</v>
      </c>
      <c r="CI538" s="244" t="str">
        <f t="shared" si="818"/>
        <v>NO</v>
      </c>
      <c r="CJ538" s="244" t="str">
        <f t="shared" si="819"/>
        <v>NO</v>
      </c>
      <c r="CK538" s="244" t="str">
        <f t="shared" si="820"/>
        <v>NO</v>
      </c>
      <c r="CL538" s="244" t="str">
        <f t="shared" si="821"/>
        <v>NO</v>
      </c>
      <c r="CM538" s="244" t="str">
        <f t="shared" si="822"/>
        <v>NO</v>
      </c>
      <c r="CN538" s="244" t="str">
        <f t="shared" si="823"/>
        <v>YES</v>
      </c>
      <c r="CO538" s="244" t="str">
        <f t="shared" si="824"/>
        <v>NO</v>
      </c>
      <c r="CP538" s="244" t="str">
        <f t="shared" si="825"/>
        <v>NO</v>
      </c>
      <c r="CQ538" s="244" t="str">
        <f t="shared" si="826"/>
        <v>NO</v>
      </c>
      <c r="CR538" s="244" t="str">
        <f t="shared" si="827"/>
        <v>YES</v>
      </c>
    </row>
    <row r="539" spans="1:96">
      <c r="A539" s="64"/>
      <c r="B539" s="15"/>
      <c r="C539" s="15"/>
      <c r="D539" s="15"/>
      <c r="E539" s="15"/>
      <c r="F539" s="15"/>
      <c r="G539" s="15"/>
      <c r="H539" s="15"/>
      <c r="I539" s="52" t="s">
        <v>31</v>
      </c>
      <c r="J539" s="6">
        <v>0.32674448254828697</v>
      </c>
      <c r="K539" s="6">
        <v>0.67065179793987995</v>
      </c>
      <c r="L539" s="6">
        <v>2.6037195118321301E-3</v>
      </c>
      <c r="M539" s="6">
        <v>0.33734868145623298</v>
      </c>
      <c r="N539" s="6">
        <v>0.15453162163077599</v>
      </c>
      <c r="O539" s="6">
        <v>0.50811969691298997</v>
      </c>
      <c r="P539" s="6">
        <v>0.1931601883157</v>
      </c>
      <c r="Q539" s="6">
        <v>0.23990253704112999</v>
      </c>
      <c r="R539" s="6">
        <v>0.56693727464316901</v>
      </c>
      <c r="S539" s="6">
        <v>0.93542341802281004</v>
      </c>
      <c r="T539" s="6">
        <v>2.6281669408110601E-2</v>
      </c>
      <c r="U539" s="6">
        <v>3.8294912569078798E-2</v>
      </c>
      <c r="V539" s="6">
        <v>0.69285468937800798</v>
      </c>
      <c r="W539" s="6">
        <v>0.14252763965972201</v>
      </c>
      <c r="X539" s="6">
        <v>0.16461767096226901</v>
      </c>
      <c r="Y539" s="6">
        <v>0.80845892163584299</v>
      </c>
      <c r="Z539" s="6">
        <v>1.3976101738205E-2</v>
      </c>
      <c r="AA539" s="6">
        <v>0.177564976625951</v>
      </c>
      <c r="AB539" s="6">
        <v>5.2114650617560897E-2</v>
      </c>
      <c r="AC539" s="6">
        <v>0.86160628117646898</v>
      </c>
      <c r="AD539" s="6">
        <v>8.6279068205969395E-2</v>
      </c>
      <c r="AE539" s="6">
        <v>0.79923666251138603</v>
      </c>
      <c r="AF539" s="6">
        <v>5.85111514665759E-2</v>
      </c>
      <c r="AG539" s="310">
        <v>0.14225218602203701</v>
      </c>
      <c r="AH539" s="211">
        <v>3.266</v>
      </c>
      <c r="AI539" s="211">
        <v>4.7140000000000004</v>
      </c>
      <c r="AJ539" s="212">
        <v>7.6740000000000004</v>
      </c>
      <c r="AK539" s="210">
        <v>3.4729999999999999</v>
      </c>
      <c r="AL539" s="210">
        <v>4.8730000000000002</v>
      </c>
      <c r="AM539" s="210">
        <v>7.766</v>
      </c>
      <c r="AN539" s="203"/>
      <c r="AO539" s="203"/>
      <c r="AP539" s="203"/>
      <c r="AQ539" s="203"/>
      <c r="AR539" s="203">
        <f t="shared" si="828"/>
        <v>2.9569090974799996</v>
      </c>
      <c r="AS539" s="203">
        <f t="shared" si="829"/>
        <v>3.6139999999999999</v>
      </c>
      <c r="AT539" s="203">
        <f t="shared" si="830"/>
        <v>4.4171111030799999</v>
      </c>
      <c r="AU539" s="203">
        <f t="shared" si="831"/>
        <v>4.3591091005959992</v>
      </c>
      <c r="AV539" s="203">
        <f t="shared" si="832"/>
        <v>5.3277999999999999</v>
      </c>
      <c r="AW539" s="203">
        <f t="shared" si="833"/>
        <v>6.5117555437159993</v>
      </c>
      <c r="AX539" s="203">
        <f t="shared" si="834"/>
        <v>6.8508818334059995</v>
      </c>
      <c r="AY539" s="203">
        <f t="shared" si="835"/>
        <v>8.3733000000000004</v>
      </c>
      <c r="AZ539" s="203">
        <f t="shared" si="836"/>
        <v>10.234033314726</v>
      </c>
      <c r="BB539" s="1" t="str">
        <f t="shared" si="794"/>
        <v>NP</v>
      </c>
      <c r="BC539" s="1" t="str">
        <f t="shared" si="795"/>
        <v>NP</v>
      </c>
      <c r="BD539" s="1" t="str">
        <f t="shared" si="796"/>
        <v>NP</v>
      </c>
      <c r="BE539" s="1" t="str">
        <f t="shared" si="797"/>
        <v>NO</v>
      </c>
      <c r="BF539" s="1" t="str">
        <f t="shared" si="798"/>
        <v>NO</v>
      </c>
      <c r="BG539" s="1" t="str">
        <f t="shared" si="799"/>
        <v>NO</v>
      </c>
      <c r="BH539" s="1" t="str">
        <f t="shared" si="788"/>
        <v>YES</v>
      </c>
      <c r="BJ539" s="12">
        <v>120</v>
      </c>
      <c r="BK539" s="1" t="str">
        <f t="shared" si="800"/>
        <v>NP</v>
      </c>
      <c r="BL539" s="1" t="str">
        <f t="shared" si="801"/>
        <v>NP</v>
      </c>
      <c r="BM539" s="1" t="str">
        <f t="shared" si="802"/>
        <v>NP</v>
      </c>
      <c r="BN539" s="1" t="str">
        <f t="shared" si="803"/>
        <v>NO</v>
      </c>
      <c r="BO539" s="1" t="str">
        <f t="shared" si="804"/>
        <v>NO</v>
      </c>
      <c r="BP539" s="1" t="str">
        <f t="shared" si="805"/>
        <v>NO</v>
      </c>
      <c r="BQ539" s="1" t="str">
        <f t="shared" si="806"/>
        <v>YES</v>
      </c>
      <c r="BS539" s="1" t="str">
        <f t="shared" si="807"/>
        <v>TP</v>
      </c>
      <c r="BT539" s="1" t="str">
        <f t="shared" si="808"/>
        <v>TP</v>
      </c>
      <c r="BU539" s="1" t="str">
        <f t="shared" si="809"/>
        <v>TP</v>
      </c>
      <c r="BV539" s="1" t="str">
        <f t="shared" si="810"/>
        <v>YES</v>
      </c>
      <c r="BW539" s="1" t="str">
        <f t="shared" si="811"/>
        <v>YES</v>
      </c>
      <c r="BX539" s="1" t="str">
        <f t="shared" si="812"/>
        <v>YES</v>
      </c>
      <c r="BY539" s="244" t="str">
        <f t="shared" si="813"/>
        <v>YES</v>
      </c>
      <c r="BZ539" s="244" t="str">
        <f t="shared" si="814"/>
        <v>NO</v>
      </c>
      <c r="CA539" s="244" t="str">
        <f t="shared" si="815"/>
        <v>NO</v>
      </c>
      <c r="CB539" s="244" t="str">
        <f t="shared" si="816"/>
        <v>NO</v>
      </c>
      <c r="CC539" s="244" t="str">
        <f t="shared" si="817"/>
        <v>NO</v>
      </c>
      <c r="CD539" s="244" t="str">
        <f t="shared" si="789"/>
        <v>NO</v>
      </c>
      <c r="CE539" s="1" t="str">
        <f t="shared" si="790"/>
        <v>NO</v>
      </c>
      <c r="CF539" s="1" t="str">
        <f t="shared" si="791"/>
        <v>NO</v>
      </c>
      <c r="CG539" s="1" t="str">
        <f t="shared" si="792"/>
        <v>NO</v>
      </c>
      <c r="CH539" s="1" t="str">
        <f t="shared" si="793"/>
        <v>NO</v>
      </c>
      <c r="CI539" s="244" t="str">
        <f t="shared" si="818"/>
        <v>NO</v>
      </c>
      <c r="CJ539" s="244" t="str">
        <f t="shared" si="819"/>
        <v>NO</v>
      </c>
      <c r="CK539" s="244" t="str">
        <f t="shared" si="820"/>
        <v>NO</v>
      </c>
      <c r="CL539" s="244" t="str">
        <f t="shared" si="821"/>
        <v>NO</v>
      </c>
      <c r="CM539" s="244" t="str">
        <f t="shared" si="822"/>
        <v>NO</v>
      </c>
      <c r="CN539" s="244" t="str">
        <f t="shared" si="823"/>
        <v>NO</v>
      </c>
      <c r="CO539" s="244" t="str">
        <f t="shared" si="824"/>
        <v>NO</v>
      </c>
      <c r="CP539" s="244" t="str">
        <f t="shared" si="825"/>
        <v>NO</v>
      </c>
      <c r="CQ539" s="244" t="str">
        <f t="shared" si="826"/>
        <v>NO</v>
      </c>
      <c r="CR539" s="244" t="str">
        <f t="shared" si="827"/>
        <v>NO</v>
      </c>
    </row>
    <row r="540" spans="1:96">
      <c r="A540" s="64"/>
      <c r="B540" s="15"/>
      <c r="C540" s="15"/>
      <c r="D540" s="15"/>
      <c r="E540" s="15"/>
      <c r="F540" s="15"/>
      <c r="G540" s="15"/>
      <c r="H540" s="15"/>
      <c r="I540" s="52" t="s">
        <v>53</v>
      </c>
      <c r="J540" s="6">
        <v>0.62496878819782797</v>
      </c>
      <c r="K540" s="6">
        <v>0.31282874385602999</v>
      </c>
      <c r="L540" s="6">
        <v>6.2202467946141503E-2</v>
      </c>
      <c r="M540" s="6">
        <v>0.57937122664207696</v>
      </c>
      <c r="N540" s="6">
        <v>0.29696553541793003</v>
      </c>
      <c r="O540" s="6">
        <v>0.123663237939992</v>
      </c>
      <c r="P540" s="6">
        <v>0.10659498904596</v>
      </c>
      <c r="Q540" s="6">
        <v>0.44673294406762298</v>
      </c>
      <c r="R540" s="6">
        <v>0.44667206688641498</v>
      </c>
      <c r="S540" s="6">
        <v>0.25206735547370401</v>
      </c>
      <c r="T540" s="6">
        <v>2.7643682436022901E-2</v>
      </c>
      <c r="U540" s="6">
        <v>0.72028896209027204</v>
      </c>
      <c r="V540" s="6">
        <v>0.60407276626821005</v>
      </c>
      <c r="W540" s="6">
        <v>0.23733171264893199</v>
      </c>
      <c r="X540" s="6">
        <v>0.15859552108285599</v>
      </c>
      <c r="Y540" s="6">
        <v>0.60884878240665297</v>
      </c>
      <c r="Z540" s="6">
        <v>0.38434519287499402</v>
      </c>
      <c r="AA540" s="6">
        <v>6.8060247183524504E-3</v>
      </c>
      <c r="AB540" s="6">
        <v>3.4283984550643298E-2</v>
      </c>
      <c r="AC540" s="6">
        <v>0.62745533325416503</v>
      </c>
      <c r="AD540" s="6">
        <v>0.33826068219519101</v>
      </c>
      <c r="AE540" s="6">
        <v>0.98963754324188202</v>
      </c>
      <c r="AF540" s="6">
        <v>4.1567293835760299E-3</v>
      </c>
      <c r="AG540" s="310">
        <v>6.2057273745413904E-3</v>
      </c>
      <c r="AH540" s="211">
        <v>4.032</v>
      </c>
      <c r="AI540" s="211">
        <v>4.4720000000000004</v>
      </c>
      <c r="AJ540" s="212">
        <v>7.8049999999999997</v>
      </c>
      <c r="AK540" s="210">
        <v>3.9489999999999998</v>
      </c>
      <c r="AL540" s="210">
        <v>4.4889999999999999</v>
      </c>
      <c r="AM540" s="210">
        <v>7.8040000000000003</v>
      </c>
      <c r="AN540" s="203"/>
      <c r="AO540" s="203"/>
      <c r="AP540" s="203"/>
      <c r="AQ540" s="203"/>
      <c r="AR540" s="203">
        <f t="shared" si="828"/>
        <v>2.9569090974799996</v>
      </c>
      <c r="AS540" s="203">
        <f t="shared" si="829"/>
        <v>3.6139999999999999</v>
      </c>
      <c r="AT540" s="203">
        <f t="shared" si="830"/>
        <v>4.4171111030799999</v>
      </c>
      <c r="AU540" s="203">
        <f t="shared" si="831"/>
        <v>4.3591091005959992</v>
      </c>
      <c r="AV540" s="203">
        <f t="shared" si="832"/>
        <v>5.3277999999999999</v>
      </c>
      <c r="AW540" s="203">
        <f t="shared" si="833"/>
        <v>6.5117555437159993</v>
      </c>
      <c r="AX540" s="203">
        <f t="shared" si="834"/>
        <v>6.8508818334059995</v>
      </c>
      <c r="AY540" s="203">
        <f t="shared" si="835"/>
        <v>8.3733000000000004</v>
      </c>
      <c r="AZ540" s="203">
        <f t="shared" si="836"/>
        <v>10.234033314726</v>
      </c>
      <c r="BB540" s="1" t="str">
        <f t="shared" si="794"/>
        <v>NA</v>
      </c>
      <c r="BC540" s="1" t="str">
        <f t="shared" si="795"/>
        <v>NP</v>
      </c>
      <c r="BD540" s="1" t="str">
        <f t="shared" si="796"/>
        <v>NP</v>
      </c>
      <c r="BE540" s="1" t="str">
        <f t="shared" si="797"/>
        <v>NO</v>
      </c>
      <c r="BF540" s="1" t="str">
        <f t="shared" si="798"/>
        <v>NO</v>
      </c>
      <c r="BG540" s="1" t="str">
        <f t="shared" si="799"/>
        <v>NO</v>
      </c>
      <c r="BH540" s="1" t="str">
        <f t="shared" si="788"/>
        <v>YES</v>
      </c>
      <c r="BJ540" s="12">
        <v>246</v>
      </c>
      <c r="BK540" s="1" t="str">
        <f t="shared" si="800"/>
        <v>NA</v>
      </c>
      <c r="BL540" s="1" t="str">
        <f t="shared" si="801"/>
        <v>NP</v>
      </c>
      <c r="BM540" s="1" t="str">
        <f t="shared" si="802"/>
        <v>NP</v>
      </c>
      <c r="BN540" s="1" t="str">
        <f t="shared" si="803"/>
        <v>NO</v>
      </c>
      <c r="BO540" s="1" t="str">
        <f t="shared" si="804"/>
        <v>NO</v>
      </c>
      <c r="BP540" s="1" t="str">
        <f t="shared" si="805"/>
        <v>NO</v>
      </c>
      <c r="BQ540" s="1" t="str">
        <f t="shared" si="806"/>
        <v>YES</v>
      </c>
      <c r="BS540" s="1" t="str">
        <f t="shared" si="807"/>
        <v>TN</v>
      </c>
      <c r="BT540" s="1" t="str">
        <f t="shared" si="808"/>
        <v>TP</v>
      </c>
      <c r="BU540" s="1" t="str">
        <f t="shared" si="809"/>
        <v>TP</v>
      </c>
      <c r="BV540" s="1" t="str">
        <f t="shared" si="810"/>
        <v>NO</v>
      </c>
      <c r="BW540" s="1" t="str">
        <f t="shared" si="811"/>
        <v>YES</v>
      </c>
      <c r="BX540" s="1" t="str">
        <f t="shared" si="812"/>
        <v>YES</v>
      </c>
      <c r="BY540" s="244" t="str">
        <f t="shared" si="813"/>
        <v>YES</v>
      </c>
      <c r="BZ540" s="244" t="str">
        <f t="shared" si="814"/>
        <v>NO</v>
      </c>
      <c r="CA540" s="244" t="str">
        <f t="shared" si="815"/>
        <v>NO</v>
      </c>
      <c r="CB540" s="244" t="str">
        <f t="shared" si="816"/>
        <v>NO</v>
      </c>
      <c r="CC540" s="244" t="str">
        <f t="shared" si="817"/>
        <v>NO</v>
      </c>
      <c r="CD540" s="244" t="str">
        <f t="shared" si="789"/>
        <v>NO</v>
      </c>
      <c r="CE540" s="1" t="str">
        <f t="shared" si="790"/>
        <v>NO</v>
      </c>
      <c r="CF540" s="1" t="str">
        <f t="shared" si="791"/>
        <v>NO</v>
      </c>
      <c r="CG540" s="1" t="str">
        <f t="shared" si="792"/>
        <v>NO</v>
      </c>
      <c r="CH540" s="1" t="str">
        <f t="shared" si="793"/>
        <v>NO</v>
      </c>
      <c r="CI540" s="244" t="str">
        <f t="shared" si="818"/>
        <v>NO</v>
      </c>
      <c r="CJ540" s="244" t="str">
        <f t="shared" si="819"/>
        <v>NO</v>
      </c>
      <c r="CK540" s="244" t="str">
        <f t="shared" si="820"/>
        <v>NO</v>
      </c>
      <c r="CL540" s="244" t="str">
        <f t="shared" si="821"/>
        <v>NO</v>
      </c>
      <c r="CM540" s="244" t="str">
        <f t="shared" si="822"/>
        <v>NO</v>
      </c>
      <c r="CN540" s="244" t="str">
        <f t="shared" si="823"/>
        <v>NO</v>
      </c>
      <c r="CO540" s="244" t="str">
        <f t="shared" si="824"/>
        <v>NO</v>
      </c>
      <c r="CP540" s="244" t="str">
        <f t="shared" si="825"/>
        <v>NO</v>
      </c>
      <c r="CQ540" s="244" t="str">
        <f t="shared" si="826"/>
        <v>NO</v>
      </c>
      <c r="CR540" s="244" t="str">
        <f t="shared" si="827"/>
        <v>NO</v>
      </c>
    </row>
    <row r="541" spans="1:96">
      <c r="A541" s="64"/>
      <c r="B541" s="15"/>
      <c r="C541" s="15"/>
      <c r="D541" s="15"/>
      <c r="E541" s="15"/>
      <c r="F541" s="15"/>
      <c r="G541" s="15"/>
      <c r="H541" s="15"/>
      <c r="I541" s="52" t="s">
        <v>54</v>
      </c>
      <c r="J541" s="6">
        <v>0.29008488546464101</v>
      </c>
      <c r="K541" s="6">
        <v>0.52531209072208795</v>
      </c>
      <c r="L541" s="6">
        <v>0.18460302381326901</v>
      </c>
      <c r="M541" s="6">
        <v>0.28735056122243402</v>
      </c>
      <c r="N541" s="6">
        <v>0.47413300544581599</v>
      </c>
      <c r="O541" s="6">
        <v>0.23851643333174799</v>
      </c>
      <c r="P541" s="6">
        <v>0.243877641271499</v>
      </c>
      <c r="Q541" s="6">
        <v>0.58091618543766299</v>
      </c>
      <c r="R541" s="6">
        <v>0.17520617329083699</v>
      </c>
      <c r="S541" s="6">
        <v>0.63688535134371205</v>
      </c>
      <c r="T541" s="6">
        <v>0.26405911953618499</v>
      </c>
      <c r="U541" s="6">
        <v>9.9055529120101501E-2</v>
      </c>
      <c r="V541" s="6">
        <v>0.66301837848465905</v>
      </c>
      <c r="W541" s="6">
        <v>4.26416168950167E-2</v>
      </c>
      <c r="X541" s="6">
        <v>0.294340004620323</v>
      </c>
      <c r="Y541" s="6">
        <v>0.768166866168698</v>
      </c>
      <c r="Z541" s="6">
        <v>0.15317546400877199</v>
      </c>
      <c r="AA541" s="6">
        <v>7.8657669822529599E-2</v>
      </c>
      <c r="AB541" s="6">
        <v>1.5264468683459299E-2</v>
      </c>
      <c r="AC541" s="6">
        <v>0.53013282765263903</v>
      </c>
      <c r="AD541" s="6">
        <v>0.45460270366390099</v>
      </c>
      <c r="AE541" s="6">
        <v>0.75548168846125496</v>
      </c>
      <c r="AF541" s="6">
        <v>0.17938351984923601</v>
      </c>
      <c r="AG541" s="310">
        <v>6.5134791689507504E-2</v>
      </c>
      <c r="AH541" s="211">
        <v>3.1549999999999998</v>
      </c>
      <c r="AI541" s="211">
        <v>4.88</v>
      </c>
      <c r="AJ541" s="212">
        <v>7.8380000000000001</v>
      </c>
      <c r="AK541" s="210">
        <v>3.0259999999999998</v>
      </c>
      <c r="AL541" s="210">
        <v>4.8049999999999997</v>
      </c>
      <c r="AM541" s="210">
        <v>7.93</v>
      </c>
      <c r="AN541" s="203"/>
      <c r="AO541" s="203"/>
      <c r="AP541" s="203"/>
      <c r="AQ541" s="203"/>
      <c r="AR541" s="203">
        <f t="shared" si="828"/>
        <v>2.9569090974799996</v>
      </c>
      <c r="AS541" s="203">
        <f t="shared" si="829"/>
        <v>3.6139999999999999</v>
      </c>
      <c r="AT541" s="203">
        <f t="shared" si="830"/>
        <v>4.4171111030799999</v>
      </c>
      <c r="AU541" s="203">
        <f t="shared" si="831"/>
        <v>4.3591091005959992</v>
      </c>
      <c r="AV541" s="203">
        <f t="shared" si="832"/>
        <v>5.3277999999999999</v>
      </c>
      <c r="AW541" s="203">
        <f t="shared" si="833"/>
        <v>6.5117555437159993</v>
      </c>
      <c r="AX541" s="203">
        <f t="shared" si="834"/>
        <v>6.8508818334059995</v>
      </c>
      <c r="AY541" s="203">
        <f t="shared" si="835"/>
        <v>8.3733000000000004</v>
      </c>
      <c r="AZ541" s="203">
        <f t="shared" si="836"/>
        <v>10.234033314726</v>
      </c>
      <c r="BB541" s="1" t="str">
        <f t="shared" si="794"/>
        <v>NP</v>
      </c>
      <c r="BC541" s="1" t="str">
        <f t="shared" si="795"/>
        <v>NP</v>
      </c>
      <c r="BD541" s="1" t="str">
        <f t="shared" si="796"/>
        <v>NP</v>
      </c>
      <c r="BE541" s="1" t="str">
        <f t="shared" si="797"/>
        <v>NO</v>
      </c>
      <c r="BF541" s="1" t="str">
        <f t="shared" si="798"/>
        <v>NO</v>
      </c>
      <c r="BG541" s="1" t="str">
        <f t="shared" si="799"/>
        <v>NO</v>
      </c>
      <c r="BH541" s="1" t="str">
        <f t="shared" si="788"/>
        <v>YES</v>
      </c>
      <c r="BJ541" s="12">
        <v>31</v>
      </c>
      <c r="BK541" s="1" t="str">
        <f t="shared" si="800"/>
        <v>NP</v>
      </c>
      <c r="BL541" s="1" t="str">
        <f t="shared" si="801"/>
        <v>NP</v>
      </c>
      <c r="BM541" s="1" t="str">
        <f t="shared" si="802"/>
        <v>NP</v>
      </c>
      <c r="BN541" s="1" t="str">
        <f t="shared" si="803"/>
        <v>NO</v>
      </c>
      <c r="BO541" s="1" t="str">
        <f t="shared" si="804"/>
        <v>NO</v>
      </c>
      <c r="BP541" s="1" t="str">
        <f t="shared" si="805"/>
        <v>NO</v>
      </c>
      <c r="BQ541" s="1" t="str">
        <f t="shared" si="806"/>
        <v>YES</v>
      </c>
      <c r="BS541" s="1" t="str">
        <f t="shared" si="807"/>
        <v>TP</v>
      </c>
      <c r="BT541" s="1" t="str">
        <f t="shared" si="808"/>
        <v>TP</v>
      </c>
      <c r="BU541" s="1" t="str">
        <f t="shared" si="809"/>
        <v>TP</v>
      </c>
      <c r="BV541" s="1" t="str">
        <f t="shared" si="810"/>
        <v>YES</v>
      </c>
      <c r="BW541" s="1" t="str">
        <f t="shared" si="811"/>
        <v>YES</v>
      </c>
      <c r="BX541" s="1" t="str">
        <f t="shared" si="812"/>
        <v>YES</v>
      </c>
      <c r="BY541" s="244" t="str">
        <f t="shared" si="813"/>
        <v>YES</v>
      </c>
      <c r="BZ541" s="244" t="str">
        <f t="shared" si="814"/>
        <v>NO</v>
      </c>
      <c r="CA541" s="244" t="str">
        <f t="shared" si="815"/>
        <v>NO</v>
      </c>
      <c r="CB541" s="244" t="str">
        <f t="shared" si="816"/>
        <v>NO</v>
      </c>
      <c r="CC541" s="244" t="str">
        <f t="shared" si="817"/>
        <v>NO</v>
      </c>
      <c r="CD541" s="244" t="str">
        <f t="shared" si="789"/>
        <v>NO</v>
      </c>
      <c r="CE541" s="1" t="str">
        <f t="shared" si="790"/>
        <v>NO</v>
      </c>
      <c r="CF541" s="1" t="str">
        <f t="shared" si="791"/>
        <v>NO</v>
      </c>
      <c r="CG541" s="1" t="str">
        <f t="shared" si="792"/>
        <v>NO</v>
      </c>
      <c r="CH541" s="1" t="str">
        <f t="shared" si="793"/>
        <v>NO</v>
      </c>
      <c r="CI541" s="244" t="str">
        <f t="shared" si="818"/>
        <v>NO</v>
      </c>
      <c r="CJ541" s="244" t="str">
        <f t="shared" si="819"/>
        <v>NO</v>
      </c>
      <c r="CK541" s="244" t="str">
        <f t="shared" si="820"/>
        <v>NO</v>
      </c>
      <c r="CL541" s="244" t="str">
        <f t="shared" si="821"/>
        <v>NO</v>
      </c>
      <c r="CM541" s="244" t="str">
        <f t="shared" si="822"/>
        <v>NO</v>
      </c>
      <c r="CN541" s="244" t="str">
        <f t="shared" si="823"/>
        <v>NO</v>
      </c>
      <c r="CO541" s="244" t="str">
        <f t="shared" si="824"/>
        <v>NO</v>
      </c>
      <c r="CP541" s="244" t="str">
        <f t="shared" si="825"/>
        <v>NO</v>
      </c>
      <c r="CQ541" s="244" t="str">
        <f t="shared" si="826"/>
        <v>NO</v>
      </c>
      <c r="CR541" s="244" t="str">
        <f t="shared" si="827"/>
        <v>NO</v>
      </c>
    </row>
    <row r="542" spans="1:96">
      <c r="A542" s="64"/>
      <c r="B542" s="15"/>
      <c r="C542" s="15"/>
      <c r="D542" s="15"/>
      <c r="E542" s="15"/>
      <c r="F542" s="15"/>
      <c r="G542" s="15"/>
      <c r="H542" s="15"/>
      <c r="I542" s="52" t="s">
        <v>55</v>
      </c>
      <c r="J542" s="6">
        <v>0.90508748047941101</v>
      </c>
      <c r="K542" s="6">
        <v>5.8254156482011203E-2</v>
      </c>
      <c r="L542" s="6">
        <v>3.6658363038577002E-2</v>
      </c>
      <c r="M542" s="6">
        <v>0.38051754337126897</v>
      </c>
      <c r="N542" s="6">
        <v>0.54667929233189405</v>
      </c>
      <c r="O542" s="6">
        <v>7.2803164296836198E-2</v>
      </c>
      <c r="P542" s="6">
        <v>0.108008310387262</v>
      </c>
      <c r="Q542" s="6">
        <v>0.41015540969729902</v>
      </c>
      <c r="R542" s="6">
        <v>0.48183627991543798</v>
      </c>
      <c r="S542" s="6">
        <v>0.96358552578544199</v>
      </c>
      <c r="T542" s="6">
        <v>2.7860862627489099E-2</v>
      </c>
      <c r="U542" s="6">
        <v>8.5536115870683497E-3</v>
      </c>
      <c r="V542" s="6">
        <v>0.432765435040463</v>
      </c>
      <c r="W542" s="6">
        <v>0.15996059891975301</v>
      </c>
      <c r="X542" s="6">
        <v>0.407273966039782</v>
      </c>
      <c r="Y542" s="6">
        <v>0.37167660565490801</v>
      </c>
      <c r="Z542" s="6">
        <v>0.126755171007155</v>
      </c>
      <c r="AA542" s="6">
        <v>0.50156822333793505</v>
      </c>
      <c r="AB542" s="6">
        <v>0.43557174897082501</v>
      </c>
      <c r="AC542" s="6">
        <v>0.421787206513972</v>
      </c>
      <c r="AD542" s="6">
        <v>0.14264104451520099</v>
      </c>
      <c r="AE542" s="6">
        <v>0.24337844953406301</v>
      </c>
      <c r="AF542" s="6">
        <v>0.61925316904850303</v>
      </c>
      <c r="AG542" s="310">
        <v>0.13736838141743199</v>
      </c>
      <c r="AH542" s="211">
        <v>3.2519999999999998</v>
      </c>
      <c r="AI542" s="211">
        <v>5.234</v>
      </c>
      <c r="AJ542" s="212">
        <v>7.7060000000000004</v>
      </c>
      <c r="AK542" s="210">
        <v>3.2679999999999998</v>
      </c>
      <c r="AL542" s="210">
        <v>5.2720000000000002</v>
      </c>
      <c r="AM542" s="210">
        <v>7.8579999999999997</v>
      </c>
      <c r="AN542" s="203"/>
      <c r="AO542" s="203"/>
      <c r="AP542" s="203"/>
      <c r="AQ542" s="203"/>
      <c r="AR542" s="203">
        <f t="shared" si="828"/>
        <v>2.9569090974799996</v>
      </c>
      <c r="AS542" s="203">
        <f t="shared" si="829"/>
        <v>3.6139999999999999</v>
      </c>
      <c r="AT542" s="203">
        <f t="shared" si="830"/>
        <v>4.4171111030799999</v>
      </c>
      <c r="AU542" s="203">
        <f t="shared" si="831"/>
        <v>4.3591091005959992</v>
      </c>
      <c r="AV542" s="203">
        <f t="shared" si="832"/>
        <v>5.3277999999999999</v>
      </c>
      <c r="AW542" s="203">
        <f t="shared" si="833"/>
        <v>6.5117555437159993</v>
      </c>
      <c r="AX542" s="203">
        <f t="shared" si="834"/>
        <v>6.8508818334059995</v>
      </c>
      <c r="AY542" s="203">
        <f t="shared" si="835"/>
        <v>8.3733000000000004</v>
      </c>
      <c r="AZ542" s="203">
        <f t="shared" si="836"/>
        <v>10.234033314726</v>
      </c>
      <c r="BB542" s="1" t="str">
        <f t="shared" si="794"/>
        <v>NP</v>
      </c>
      <c r="BC542" s="1" t="str">
        <f t="shared" si="795"/>
        <v>NP</v>
      </c>
      <c r="BD542" s="1" t="str">
        <f t="shared" si="796"/>
        <v>NP</v>
      </c>
      <c r="BE542" s="1" t="str">
        <f t="shared" si="797"/>
        <v>NO</v>
      </c>
      <c r="BF542" s="1" t="str">
        <f t="shared" si="798"/>
        <v>NO</v>
      </c>
      <c r="BG542" s="1" t="str">
        <f t="shared" si="799"/>
        <v>NO</v>
      </c>
      <c r="BH542" s="1" t="str">
        <f t="shared" si="788"/>
        <v>YES</v>
      </c>
      <c r="BJ542" s="12">
        <v>91</v>
      </c>
      <c r="BK542" s="1" t="str">
        <f t="shared" si="800"/>
        <v>NP</v>
      </c>
      <c r="BL542" s="1" t="str">
        <f t="shared" si="801"/>
        <v>NP</v>
      </c>
      <c r="BM542" s="1" t="str">
        <f t="shared" si="802"/>
        <v>NP</v>
      </c>
      <c r="BN542" s="1" t="str">
        <f t="shared" si="803"/>
        <v>NO</v>
      </c>
      <c r="BO542" s="1" t="str">
        <f t="shared" si="804"/>
        <v>NO</v>
      </c>
      <c r="BP542" s="1" t="str">
        <f t="shared" si="805"/>
        <v>NO</v>
      </c>
      <c r="BQ542" s="1" t="str">
        <f t="shared" si="806"/>
        <v>YES</v>
      </c>
      <c r="BS542" s="1" t="str">
        <f t="shared" si="807"/>
        <v>TP</v>
      </c>
      <c r="BT542" s="1" t="str">
        <f t="shared" si="808"/>
        <v>TP</v>
      </c>
      <c r="BU542" s="1" t="str">
        <f t="shared" si="809"/>
        <v>TP</v>
      </c>
      <c r="BV542" s="1" t="str">
        <f t="shared" si="810"/>
        <v>YES</v>
      </c>
      <c r="BW542" s="1" t="str">
        <f t="shared" si="811"/>
        <v>YES</v>
      </c>
      <c r="BX542" s="1" t="str">
        <f t="shared" si="812"/>
        <v>YES</v>
      </c>
      <c r="BY542" s="244" t="str">
        <f t="shared" si="813"/>
        <v>YES</v>
      </c>
      <c r="BZ542" s="244" t="str">
        <f t="shared" si="814"/>
        <v>NO</v>
      </c>
      <c r="CA542" s="244" t="str">
        <f t="shared" si="815"/>
        <v>NO</v>
      </c>
      <c r="CB542" s="244" t="str">
        <f t="shared" si="816"/>
        <v>NO</v>
      </c>
      <c r="CC542" s="244" t="str">
        <f t="shared" si="817"/>
        <v>NO</v>
      </c>
      <c r="CD542" s="244" t="str">
        <f t="shared" si="789"/>
        <v>NO</v>
      </c>
      <c r="CE542" s="1" t="str">
        <f t="shared" si="790"/>
        <v>NO</v>
      </c>
      <c r="CF542" s="1" t="str">
        <f t="shared" si="791"/>
        <v>NO</v>
      </c>
      <c r="CG542" s="1" t="str">
        <f t="shared" si="792"/>
        <v>NO</v>
      </c>
      <c r="CH542" s="1" t="str">
        <f t="shared" si="793"/>
        <v>NO</v>
      </c>
      <c r="CI542" s="244" t="str">
        <f t="shared" si="818"/>
        <v>NO</v>
      </c>
      <c r="CJ542" s="244" t="str">
        <f t="shared" si="819"/>
        <v>NO</v>
      </c>
      <c r="CK542" s="244" t="str">
        <f t="shared" si="820"/>
        <v>NO</v>
      </c>
      <c r="CL542" s="244" t="str">
        <f t="shared" si="821"/>
        <v>NO</v>
      </c>
      <c r="CM542" s="244" t="str">
        <f t="shared" si="822"/>
        <v>NO</v>
      </c>
      <c r="CN542" s="244" t="str">
        <f t="shared" si="823"/>
        <v>NO</v>
      </c>
      <c r="CO542" s="244" t="str">
        <f t="shared" si="824"/>
        <v>NO</v>
      </c>
      <c r="CP542" s="244" t="str">
        <f t="shared" si="825"/>
        <v>NO</v>
      </c>
      <c r="CQ542" s="244" t="str">
        <f t="shared" si="826"/>
        <v>NO</v>
      </c>
      <c r="CR542" s="244" t="str">
        <f t="shared" si="827"/>
        <v>NO</v>
      </c>
    </row>
    <row r="543" spans="1:96">
      <c r="A543" s="64"/>
      <c r="B543" s="15"/>
      <c r="C543" s="15"/>
      <c r="D543" s="15"/>
      <c r="E543" s="15"/>
      <c r="F543" s="15"/>
      <c r="G543" s="15"/>
      <c r="H543" s="15"/>
      <c r="I543" s="52" t="s">
        <v>56</v>
      </c>
      <c r="J543" s="6">
        <v>0.71483426967409303</v>
      </c>
      <c r="K543" s="6">
        <v>0.17956899015559599</v>
      </c>
      <c r="L543" s="6">
        <v>0.10559674017031</v>
      </c>
      <c r="M543" s="6">
        <v>0.762330902891312</v>
      </c>
      <c r="N543" s="6">
        <v>0.14774149810727299</v>
      </c>
      <c r="O543" s="6">
        <v>8.9927599001413602E-2</v>
      </c>
      <c r="P543" s="6">
        <v>0.108008310387262</v>
      </c>
      <c r="Q543" s="6">
        <v>0.41015540969729902</v>
      </c>
      <c r="R543" s="6">
        <v>0.48183627991543798</v>
      </c>
      <c r="S543" s="6">
        <v>0.96358552578544199</v>
      </c>
      <c r="T543" s="6">
        <v>2.7860862627489099E-2</v>
      </c>
      <c r="U543" s="6">
        <v>8.5536115870683497E-3</v>
      </c>
      <c r="V543" s="6">
        <v>0.69285468937800798</v>
      </c>
      <c r="W543" s="6">
        <v>0.14252763965972201</v>
      </c>
      <c r="X543" s="6">
        <v>0.16461767096226901</v>
      </c>
      <c r="Y543" s="6">
        <v>0.80845892163584299</v>
      </c>
      <c r="Z543" s="6">
        <v>1.3976101738205E-2</v>
      </c>
      <c r="AA543" s="6">
        <v>0.177564976625951</v>
      </c>
      <c r="AB543" s="6">
        <v>1.5264468683459299E-2</v>
      </c>
      <c r="AC543" s="6">
        <v>0.53013282765263903</v>
      </c>
      <c r="AD543" s="6">
        <v>0.45460270366390099</v>
      </c>
      <c r="AE543" s="6">
        <v>0.75548168846125496</v>
      </c>
      <c r="AF543" s="6">
        <v>0.17938351984923601</v>
      </c>
      <c r="AG543" s="310">
        <v>6.5134791689507504E-2</v>
      </c>
      <c r="AH543" s="211">
        <v>3.1259999999999999</v>
      </c>
      <c r="AI543" s="211">
        <v>4.3079999999999998</v>
      </c>
      <c r="AJ543" s="212">
        <v>8.157</v>
      </c>
      <c r="AK543" s="210">
        <v>3.1880000000000002</v>
      </c>
      <c r="AL543" s="210">
        <v>4.4640000000000004</v>
      </c>
      <c r="AM543" s="210">
        <v>8.0079999999999991</v>
      </c>
      <c r="AN543" s="203"/>
      <c r="AO543" s="203"/>
      <c r="AP543" s="203"/>
      <c r="AQ543" s="203"/>
      <c r="AR543" s="203">
        <f t="shared" si="828"/>
        <v>2.9569090974799996</v>
      </c>
      <c r="AS543" s="203">
        <f t="shared" si="829"/>
        <v>3.6139999999999999</v>
      </c>
      <c r="AT543" s="203">
        <f t="shared" si="830"/>
        <v>4.4171111030799999</v>
      </c>
      <c r="AU543" s="203">
        <f t="shared" si="831"/>
        <v>4.3591091005959992</v>
      </c>
      <c r="AV543" s="203">
        <f t="shared" si="832"/>
        <v>5.3277999999999999</v>
      </c>
      <c r="AW543" s="203">
        <f t="shared" si="833"/>
        <v>6.5117555437159993</v>
      </c>
      <c r="AX543" s="203">
        <f t="shared" si="834"/>
        <v>6.8508818334059995</v>
      </c>
      <c r="AY543" s="203">
        <f t="shared" si="835"/>
        <v>8.3733000000000004</v>
      </c>
      <c r="AZ543" s="203">
        <f t="shared" si="836"/>
        <v>10.234033314726</v>
      </c>
      <c r="BB543" s="1" t="str">
        <f t="shared" si="794"/>
        <v>NP</v>
      </c>
      <c r="BC543" s="1" t="str">
        <f t="shared" si="795"/>
        <v>A</v>
      </c>
      <c r="BD543" s="1" t="str">
        <f t="shared" si="796"/>
        <v>NP</v>
      </c>
      <c r="BE543" s="1" t="str">
        <f t="shared" si="797"/>
        <v>NO</v>
      </c>
      <c r="BF543" s="1" t="str">
        <f t="shared" si="798"/>
        <v>NO</v>
      </c>
      <c r="BG543" s="1" t="str">
        <f t="shared" si="799"/>
        <v>YES</v>
      </c>
      <c r="BH543" s="1" t="str">
        <f t="shared" si="788"/>
        <v>YES</v>
      </c>
      <c r="BJ543" s="12">
        <v>31</v>
      </c>
      <c r="BK543" s="1" t="str">
        <f t="shared" si="800"/>
        <v>NP</v>
      </c>
      <c r="BL543" s="1" t="str">
        <f t="shared" si="801"/>
        <v>NP</v>
      </c>
      <c r="BM543" s="1" t="str">
        <f t="shared" si="802"/>
        <v>NP</v>
      </c>
      <c r="BN543" s="1" t="str">
        <f t="shared" si="803"/>
        <v>NO</v>
      </c>
      <c r="BO543" s="1" t="str">
        <f t="shared" si="804"/>
        <v>NO</v>
      </c>
      <c r="BP543" s="1" t="str">
        <f t="shared" si="805"/>
        <v>NO</v>
      </c>
      <c r="BQ543" s="1" t="str">
        <f t="shared" si="806"/>
        <v>YES</v>
      </c>
      <c r="BS543" s="1" t="str">
        <f t="shared" si="807"/>
        <v>TP</v>
      </c>
      <c r="BT543" s="1" t="str">
        <f t="shared" si="808"/>
        <v>TP</v>
      </c>
      <c r="BU543" s="1" t="str">
        <f t="shared" si="809"/>
        <v>TP</v>
      </c>
      <c r="BV543" s="1" t="str">
        <f t="shared" si="810"/>
        <v>YES</v>
      </c>
      <c r="BW543" s="1" t="str">
        <f t="shared" si="811"/>
        <v>YES</v>
      </c>
      <c r="BX543" s="1" t="str">
        <f t="shared" si="812"/>
        <v>YES</v>
      </c>
      <c r="BY543" s="244" t="str">
        <f t="shared" si="813"/>
        <v>YES</v>
      </c>
      <c r="BZ543" s="244" t="str">
        <f t="shared" si="814"/>
        <v>NO</v>
      </c>
      <c r="CA543" s="244" t="str">
        <f t="shared" si="815"/>
        <v>NO</v>
      </c>
      <c r="CB543" s="244" t="str">
        <f t="shared" si="816"/>
        <v>NO</v>
      </c>
      <c r="CC543" s="244" t="str">
        <f t="shared" si="817"/>
        <v>NO</v>
      </c>
      <c r="CD543" s="244" t="str">
        <f t="shared" si="789"/>
        <v>NO</v>
      </c>
      <c r="CE543" s="1" t="str">
        <f t="shared" si="790"/>
        <v>NO</v>
      </c>
      <c r="CF543" s="1" t="str">
        <f t="shared" si="791"/>
        <v>NO</v>
      </c>
      <c r="CG543" s="1" t="str">
        <f t="shared" si="792"/>
        <v>NO</v>
      </c>
      <c r="CH543" s="1" t="str">
        <f t="shared" si="793"/>
        <v>NO</v>
      </c>
      <c r="CI543" s="244" t="str">
        <f t="shared" si="818"/>
        <v>NO</v>
      </c>
      <c r="CJ543" s="244" t="str">
        <f t="shared" si="819"/>
        <v>NO</v>
      </c>
      <c r="CK543" s="244" t="str">
        <f t="shared" si="820"/>
        <v>NO</v>
      </c>
      <c r="CL543" s="244" t="str">
        <f t="shared" si="821"/>
        <v>NO</v>
      </c>
      <c r="CM543" s="244" t="str">
        <f t="shared" si="822"/>
        <v>NO</v>
      </c>
      <c r="CN543" s="244" t="str">
        <f t="shared" si="823"/>
        <v>NO</v>
      </c>
      <c r="CO543" s="244" t="str">
        <f t="shared" si="824"/>
        <v>NO</v>
      </c>
      <c r="CP543" s="244" t="str">
        <f t="shared" si="825"/>
        <v>NO</v>
      </c>
      <c r="CQ543" s="244" t="str">
        <f t="shared" si="826"/>
        <v>NO</v>
      </c>
      <c r="CR543" s="244" t="str">
        <f t="shared" si="827"/>
        <v>NO</v>
      </c>
    </row>
    <row r="544" spans="1:96">
      <c r="A544" s="64"/>
      <c r="B544" s="15"/>
      <c r="C544" s="15"/>
      <c r="D544" s="15"/>
      <c r="E544" s="15"/>
      <c r="F544" s="15"/>
      <c r="G544" s="15"/>
      <c r="H544" s="15"/>
      <c r="I544" s="52" t="s">
        <v>57</v>
      </c>
      <c r="J544" s="6">
        <v>0.71483426967409303</v>
      </c>
      <c r="K544" s="6">
        <v>0.17956899015559599</v>
      </c>
      <c r="L544" s="6">
        <v>0.10559674017031</v>
      </c>
      <c r="M544" s="6">
        <v>0.762330902891312</v>
      </c>
      <c r="N544" s="6">
        <v>0.14774149810727299</v>
      </c>
      <c r="O544" s="6">
        <v>8.9927599001413602E-2</v>
      </c>
      <c r="P544" s="6">
        <v>0.108008310387262</v>
      </c>
      <c r="Q544" s="6">
        <v>0.41015540969729902</v>
      </c>
      <c r="R544" s="6">
        <v>0.48183627991543798</v>
      </c>
      <c r="S544" s="6">
        <v>0.96358552578544199</v>
      </c>
      <c r="T544" s="6">
        <v>2.7860862627489099E-2</v>
      </c>
      <c r="U544" s="6">
        <v>8.5536115870683497E-3</v>
      </c>
      <c r="V544" s="6">
        <v>0.432765435040463</v>
      </c>
      <c r="W544" s="6">
        <v>0.15996059891975301</v>
      </c>
      <c r="X544" s="6">
        <v>0.407273966039782</v>
      </c>
      <c r="Y544" s="6">
        <v>0.37167660565490801</v>
      </c>
      <c r="Z544" s="6">
        <v>0.126755171007155</v>
      </c>
      <c r="AA544" s="6">
        <v>0.50156822333793505</v>
      </c>
      <c r="AB544" s="6">
        <v>0.43557174897082501</v>
      </c>
      <c r="AC544" s="6">
        <v>0.421787206513972</v>
      </c>
      <c r="AD544" s="6">
        <v>0.14264104451520099</v>
      </c>
      <c r="AE544" s="6">
        <v>0.79923666251138603</v>
      </c>
      <c r="AF544" s="6">
        <v>5.85111514665759E-2</v>
      </c>
      <c r="AG544" s="310">
        <v>0.14225218602203701</v>
      </c>
      <c r="AH544" s="211">
        <v>3.2679999999999998</v>
      </c>
      <c r="AI544" s="211">
        <v>5.41</v>
      </c>
      <c r="AJ544" s="212">
        <v>7.3840000000000003</v>
      </c>
      <c r="AK544" s="210">
        <v>3.2029999999999998</v>
      </c>
      <c r="AL544" s="210">
        <v>5.3140000000000001</v>
      </c>
      <c r="AM544" s="210">
        <v>7.641</v>
      </c>
      <c r="AN544" s="203"/>
      <c r="AO544" s="203"/>
      <c r="AP544" s="203"/>
      <c r="AQ544" s="203"/>
      <c r="AR544" s="203">
        <f t="shared" si="828"/>
        <v>2.9569090974799996</v>
      </c>
      <c r="AS544" s="203">
        <f t="shared" si="829"/>
        <v>3.6139999999999999</v>
      </c>
      <c r="AT544" s="203">
        <f t="shared" si="830"/>
        <v>4.4171111030799999</v>
      </c>
      <c r="AU544" s="203">
        <f t="shared" si="831"/>
        <v>4.3591091005959992</v>
      </c>
      <c r="AV544" s="203">
        <f t="shared" si="832"/>
        <v>5.3277999999999999</v>
      </c>
      <c r="AW544" s="203">
        <f t="shared" si="833"/>
        <v>6.5117555437159993</v>
      </c>
      <c r="AX544" s="203">
        <f t="shared" si="834"/>
        <v>6.8508818334059995</v>
      </c>
      <c r="AY544" s="203">
        <f t="shared" si="835"/>
        <v>8.3733000000000004</v>
      </c>
      <c r="AZ544" s="203">
        <f t="shared" si="836"/>
        <v>10.234033314726</v>
      </c>
      <c r="BB544" s="1" t="str">
        <f t="shared" si="794"/>
        <v>NP</v>
      </c>
      <c r="BC544" s="1" t="str">
        <f t="shared" si="795"/>
        <v>NA</v>
      </c>
      <c r="BD544" s="1" t="str">
        <f t="shared" si="796"/>
        <v>NP</v>
      </c>
      <c r="BE544" s="1" t="str">
        <f t="shared" si="797"/>
        <v>NO</v>
      </c>
      <c r="BF544" s="1" t="str">
        <f t="shared" si="798"/>
        <v>NO</v>
      </c>
      <c r="BG544" s="1" t="str">
        <f t="shared" si="799"/>
        <v>NO</v>
      </c>
      <c r="BH544" s="1" t="str">
        <f t="shared" si="788"/>
        <v>YES</v>
      </c>
      <c r="BJ544" s="12">
        <v>47</v>
      </c>
      <c r="BK544" s="1" t="str">
        <f t="shared" si="800"/>
        <v>NP</v>
      </c>
      <c r="BL544" s="1" t="str">
        <f t="shared" si="801"/>
        <v>NP</v>
      </c>
      <c r="BM544" s="1" t="str">
        <f t="shared" si="802"/>
        <v>NP</v>
      </c>
      <c r="BN544" s="1" t="str">
        <f t="shared" si="803"/>
        <v>NO</v>
      </c>
      <c r="BO544" s="1" t="str">
        <f t="shared" si="804"/>
        <v>NO</v>
      </c>
      <c r="BP544" s="1" t="str">
        <f t="shared" si="805"/>
        <v>NO</v>
      </c>
      <c r="BQ544" s="1" t="str">
        <f t="shared" si="806"/>
        <v>YES</v>
      </c>
      <c r="BS544" s="1" t="str">
        <f t="shared" si="807"/>
        <v>TP</v>
      </c>
      <c r="BT544" s="1" t="str">
        <f t="shared" si="808"/>
        <v>FN</v>
      </c>
      <c r="BU544" s="1" t="str">
        <f t="shared" si="809"/>
        <v>TP</v>
      </c>
      <c r="BV544" s="1" t="str">
        <f t="shared" si="810"/>
        <v>NO</v>
      </c>
      <c r="BW544" s="1" t="str">
        <f t="shared" si="811"/>
        <v>YES</v>
      </c>
      <c r="BX544" s="1" t="str">
        <f t="shared" si="812"/>
        <v>YES</v>
      </c>
      <c r="BY544" s="244" t="str">
        <f t="shared" si="813"/>
        <v>YES</v>
      </c>
      <c r="BZ544" s="244" t="str">
        <f t="shared" si="814"/>
        <v>NO</v>
      </c>
      <c r="CA544" s="244" t="str">
        <f t="shared" si="815"/>
        <v>NO</v>
      </c>
      <c r="CB544" s="244" t="str">
        <f t="shared" si="816"/>
        <v>NO</v>
      </c>
      <c r="CC544" s="244" t="str">
        <f t="shared" si="817"/>
        <v>NO</v>
      </c>
      <c r="CD544" s="244" t="str">
        <f t="shared" si="789"/>
        <v>YES</v>
      </c>
      <c r="CE544" s="1" t="str">
        <f t="shared" si="790"/>
        <v>NO</v>
      </c>
      <c r="CF544" s="1" t="str">
        <f t="shared" si="791"/>
        <v>NO</v>
      </c>
      <c r="CG544" s="1" t="str">
        <f t="shared" si="792"/>
        <v>NO</v>
      </c>
      <c r="CH544" s="1" t="str">
        <f t="shared" si="793"/>
        <v>YES</v>
      </c>
      <c r="CI544" s="244" t="str">
        <f t="shared" si="818"/>
        <v>YES</v>
      </c>
      <c r="CJ544" s="244" t="str">
        <f t="shared" si="819"/>
        <v>NO</v>
      </c>
      <c r="CK544" s="244" t="str">
        <f t="shared" si="820"/>
        <v>NO</v>
      </c>
      <c r="CL544" s="244" t="str">
        <f t="shared" si="821"/>
        <v>NO</v>
      </c>
      <c r="CM544" s="244" t="str">
        <f t="shared" si="822"/>
        <v>YES</v>
      </c>
      <c r="CN544" s="244" t="str">
        <f t="shared" si="823"/>
        <v>NO</v>
      </c>
      <c r="CO544" s="244" t="str">
        <f t="shared" si="824"/>
        <v>NO</v>
      </c>
      <c r="CP544" s="244" t="str">
        <f t="shared" si="825"/>
        <v>NO</v>
      </c>
      <c r="CQ544" s="244" t="str">
        <f t="shared" si="826"/>
        <v>NO</v>
      </c>
      <c r="CR544" s="244" t="str">
        <f t="shared" si="827"/>
        <v>NO</v>
      </c>
    </row>
    <row r="545" spans="1:96">
      <c r="A545" s="64"/>
      <c r="B545" s="15"/>
      <c r="C545" s="15"/>
      <c r="D545" s="15"/>
      <c r="E545" s="15"/>
      <c r="F545" s="15"/>
      <c r="G545" s="15"/>
      <c r="H545" s="15"/>
      <c r="I545" s="52" t="s">
        <v>58</v>
      </c>
      <c r="J545" s="6">
        <v>0.29008488546464101</v>
      </c>
      <c r="K545" s="6">
        <v>0.52531209072208795</v>
      </c>
      <c r="L545" s="6">
        <v>0.18460302381326901</v>
      </c>
      <c r="M545" s="6">
        <v>0.38051754337126897</v>
      </c>
      <c r="N545" s="6">
        <v>0.54667929233189405</v>
      </c>
      <c r="O545" s="6">
        <v>7.2803164296836198E-2</v>
      </c>
      <c r="P545" s="6">
        <v>0.67044261475637501</v>
      </c>
      <c r="Q545" s="6">
        <v>0.30726509312571298</v>
      </c>
      <c r="R545" s="6">
        <v>2.22922921179112E-2</v>
      </c>
      <c r="S545" s="6">
        <v>0.81544137617952095</v>
      </c>
      <c r="T545" s="6">
        <v>8.6030111824283106E-2</v>
      </c>
      <c r="U545" s="6">
        <v>9.8528511996195306E-2</v>
      </c>
      <c r="V545" s="6">
        <v>0.49244009584067799</v>
      </c>
      <c r="W545" s="6">
        <v>0.107079934490309</v>
      </c>
      <c r="X545" s="6">
        <v>0.400479969669011</v>
      </c>
      <c r="Y545" s="6">
        <v>2.0194451546994299E-2</v>
      </c>
      <c r="Z545" s="6">
        <v>0.89027269859400804</v>
      </c>
      <c r="AA545" s="6">
        <v>8.9532849858997496E-2</v>
      </c>
      <c r="AB545" s="6">
        <v>0.103182051440539</v>
      </c>
      <c r="AC545" s="6">
        <v>2.70965606974242E-2</v>
      </c>
      <c r="AD545" s="6">
        <v>0.86972138786203601</v>
      </c>
      <c r="AE545" s="6">
        <v>0.24337844953406301</v>
      </c>
      <c r="AF545" s="6">
        <v>0.61925316904850303</v>
      </c>
      <c r="AG545" s="310">
        <v>0.13736838141743199</v>
      </c>
      <c r="AH545" s="211">
        <v>2.9449999999999998</v>
      </c>
      <c r="AI545" s="211">
        <v>4.5869999999999997</v>
      </c>
      <c r="AJ545" s="212">
        <v>8.9629999999999992</v>
      </c>
      <c r="AK545" s="210">
        <v>3.1760000000000002</v>
      </c>
      <c r="AL545" s="210">
        <v>4.9610000000000003</v>
      </c>
      <c r="AM545" s="210">
        <v>9.0790000000000006</v>
      </c>
      <c r="AN545" s="203"/>
      <c r="AO545" s="203"/>
      <c r="AP545" s="203"/>
      <c r="AQ545" s="203"/>
      <c r="AR545" s="203">
        <f t="shared" si="828"/>
        <v>2.9569090974799996</v>
      </c>
      <c r="AS545" s="203">
        <f t="shared" si="829"/>
        <v>3.6139999999999999</v>
      </c>
      <c r="AT545" s="203">
        <f t="shared" si="830"/>
        <v>4.4171111030799999</v>
      </c>
      <c r="AU545" s="203">
        <f t="shared" si="831"/>
        <v>4.3591091005959992</v>
      </c>
      <c r="AV545" s="203">
        <f t="shared" si="832"/>
        <v>5.3277999999999999</v>
      </c>
      <c r="AW545" s="203">
        <f t="shared" si="833"/>
        <v>6.5117555437159993</v>
      </c>
      <c r="AX545" s="203">
        <f t="shared" si="834"/>
        <v>6.8508818334059995</v>
      </c>
      <c r="AY545" s="203">
        <f t="shared" si="835"/>
        <v>8.3733000000000004</v>
      </c>
      <c r="AZ545" s="203">
        <f t="shared" si="836"/>
        <v>10.234033314726</v>
      </c>
      <c r="BB545" s="1" t="str">
        <f t="shared" si="794"/>
        <v>A</v>
      </c>
      <c r="BC545" s="1" t="str">
        <f t="shared" si="795"/>
        <v>NP</v>
      </c>
      <c r="BD545" s="1" t="str">
        <f t="shared" si="796"/>
        <v>NA</v>
      </c>
      <c r="BE545" s="1" t="str">
        <f t="shared" si="797"/>
        <v>NO</v>
      </c>
      <c r="BF545" s="1" t="str">
        <f t="shared" si="798"/>
        <v>NO</v>
      </c>
      <c r="BG545" s="1" t="str">
        <f t="shared" si="799"/>
        <v>YES</v>
      </c>
      <c r="BH545" s="1" t="str">
        <f t="shared" si="788"/>
        <v>YES</v>
      </c>
      <c r="BJ545" s="12">
        <v>211</v>
      </c>
      <c r="BK545" s="1" t="str">
        <f t="shared" si="800"/>
        <v>NP</v>
      </c>
      <c r="BL545" s="1" t="str">
        <f t="shared" si="801"/>
        <v>NP</v>
      </c>
      <c r="BM545" s="1" t="str">
        <f t="shared" si="802"/>
        <v>NA</v>
      </c>
      <c r="BN545" s="1" t="str">
        <f t="shared" si="803"/>
        <v>NO</v>
      </c>
      <c r="BO545" s="1" t="str">
        <f t="shared" si="804"/>
        <v>NO</v>
      </c>
      <c r="BP545" s="1" t="str">
        <f t="shared" si="805"/>
        <v>NO</v>
      </c>
      <c r="BQ545" s="1" t="str">
        <f t="shared" si="806"/>
        <v>YES</v>
      </c>
      <c r="BS545" s="1" t="str">
        <f t="shared" si="807"/>
        <v>TP</v>
      </c>
      <c r="BT545" s="1" t="str">
        <f t="shared" si="808"/>
        <v>TP</v>
      </c>
      <c r="BU545" s="1" t="str">
        <f t="shared" si="809"/>
        <v>TN</v>
      </c>
      <c r="BV545" s="1" t="str">
        <f t="shared" si="810"/>
        <v>NO</v>
      </c>
      <c r="BW545" s="1" t="str">
        <f t="shared" si="811"/>
        <v>YES</v>
      </c>
      <c r="BX545" s="1" t="str">
        <f t="shared" si="812"/>
        <v>YES</v>
      </c>
      <c r="BY545" s="244" t="str">
        <f t="shared" si="813"/>
        <v>YES</v>
      </c>
      <c r="BZ545" s="244" t="str">
        <f t="shared" si="814"/>
        <v>NO</v>
      </c>
      <c r="CA545" s="244" t="str">
        <f t="shared" si="815"/>
        <v>NO</v>
      </c>
      <c r="CB545" s="244" t="str">
        <f t="shared" si="816"/>
        <v>NO</v>
      </c>
      <c r="CC545" s="244" t="str">
        <f t="shared" si="817"/>
        <v>NO</v>
      </c>
      <c r="CD545" s="244" t="str">
        <f t="shared" si="789"/>
        <v>NO</v>
      </c>
      <c r="CE545" s="1" t="str">
        <f t="shared" si="790"/>
        <v>NO</v>
      </c>
      <c r="CF545" s="1" t="str">
        <f t="shared" si="791"/>
        <v>NO</v>
      </c>
      <c r="CG545" s="1" t="str">
        <f t="shared" si="792"/>
        <v>NO</v>
      </c>
      <c r="CH545" s="1" t="str">
        <f t="shared" si="793"/>
        <v>NO</v>
      </c>
      <c r="CI545" s="244" t="str">
        <f t="shared" si="818"/>
        <v>NO</v>
      </c>
      <c r="CJ545" s="244" t="str">
        <f t="shared" si="819"/>
        <v>NO</v>
      </c>
      <c r="CK545" s="244" t="str">
        <f t="shared" si="820"/>
        <v>NO</v>
      </c>
      <c r="CL545" s="244" t="str">
        <f t="shared" si="821"/>
        <v>NO</v>
      </c>
      <c r="CM545" s="244" t="str">
        <f t="shared" si="822"/>
        <v>NO</v>
      </c>
      <c r="CN545" s="244" t="str">
        <f t="shared" si="823"/>
        <v>NO</v>
      </c>
      <c r="CO545" s="244" t="str">
        <f t="shared" si="824"/>
        <v>NO</v>
      </c>
      <c r="CP545" s="244" t="str">
        <f t="shared" si="825"/>
        <v>NO</v>
      </c>
      <c r="CQ545" s="244" t="str">
        <f t="shared" si="826"/>
        <v>NO</v>
      </c>
      <c r="CR545" s="244" t="str">
        <f t="shared" si="827"/>
        <v>NO</v>
      </c>
    </row>
    <row r="546" spans="1:96" ht="16.5" thickBot="1">
      <c r="A546" s="10"/>
      <c r="B546" s="8"/>
      <c r="C546" s="8"/>
      <c r="D546" s="8"/>
      <c r="E546" s="8"/>
      <c r="F546" s="8"/>
      <c r="G546" s="8"/>
      <c r="H546" s="8"/>
      <c r="I546" s="53" t="s">
        <v>59</v>
      </c>
      <c r="J546" s="8">
        <v>0.45090869415106599</v>
      </c>
      <c r="K546" s="8">
        <v>0.39427692209417298</v>
      </c>
      <c r="L546" s="8">
        <v>0.15481438375475901</v>
      </c>
      <c r="M546" s="8">
        <v>0.28735056122243402</v>
      </c>
      <c r="N546" s="8">
        <v>0.47413300544581599</v>
      </c>
      <c r="O546" s="8">
        <v>0.23851643333174799</v>
      </c>
      <c r="P546" s="8">
        <v>0.243877641271499</v>
      </c>
      <c r="Q546" s="8">
        <v>0.58091618543766299</v>
      </c>
      <c r="R546" s="8">
        <v>0.17520617329083699</v>
      </c>
      <c r="S546" s="8">
        <v>0.63688535134371205</v>
      </c>
      <c r="T546" s="8">
        <v>0.26405911953618499</v>
      </c>
      <c r="U546" s="8">
        <v>9.9055529120101501E-2</v>
      </c>
      <c r="V546" s="8">
        <v>0.66301837848465905</v>
      </c>
      <c r="W546" s="8">
        <v>4.26416168950167E-2</v>
      </c>
      <c r="X546" s="8">
        <v>0.294340004620323</v>
      </c>
      <c r="Y546" s="8">
        <v>0.20455002831095601</v>
      </c>
      <c r="Z546" s="8">
        <v>0.75418008543472403</v>
      </c>
      <c r="AA546" s="8">
        <v>4.1269886254318801E-2</v>
      </c>
      <c r="AB546" s="8">
        <v>0.29420412129713203</v>
      </c>
      <c r="AC546" s="8">
        <v>9.4700607687111193E-2</v>
      </c>
      <c r="AD546" s="8">
        <v>0.611095271015756</v>
      </c>
      <c r="AE546" s="8">
        <v>0.98963754324188202</v>
      </c>
      <c r="AF546" s="8">
        <v>4.1567293835760299E-3</v>
      </c>
      <c r="AG546" s="311">
        <v>6.2057273745413904E-3</v>
      </c>
      <c r="AH546" s="213">
        <v>2.92</v>
      </c>
      <c r="AI546" s="213">
        <v>4.7530000000000001</v>
      </c>
      <c r="AJ546" s="214">
        <v>8.6890000000000001</v>
      </c>
      <c r="AK546" s="210">
        <v>3.1720000000000002</v>
      </c>
      <c r="AL546" s="210">
        <v>4.9749999999999996</v>
      </c>
      <c r="AM546" s="210">
        <v>8.7119999999999997</v>
      </c>
      <c r="AN546" s="203"/>
      <c r="AO546" s="203"/>
      <c r="AP546" s="203"/>
      <c r="AQ546" s="203"/>
      <c r="AR546" s="203">
        <f t="shared" si="828"/>
        <v>2.9569090974799996</v>
      </c>
      <c r="AS546" s="203">
        <f t="shared" si="829"/>
        <v>3.6139999999999999</v>
      </c>
      <c r="AT546" s="203">
        <f t="shared" si="830"/>
        <v>4.4171111030799999</v>
      </c>
      <c r="AU546" s="203">
        <f t="shared" si="831"/>
        <v>4.3591091005959992</v>
      </c>
      <c r="AV546" s="203">
        <f t="shared" si="832"/>
        <v>5.3277999999999999</v>
      </c>
      <c r="AW546" s="203">
        <f t="shared" si="833"/>
        <v>6.5117555437159993</v>
      </c>
      <c r="AX546" s="203">
        <f t="shared" si="834"/>
        <v>6.8508818334059995</v>
      </c>
      <c r="AY546" s="203">
        <f t="shared" si="835"/>
        <v>8.3733000000000004</v>
      </c>
      <c r="AZ546" s="203">
        <f t="shared" si="836"/>
        <v>10.234033314726</v>
      </c>
      <c r="BB546" s="1" t="str">
        <f t="shared" si="794"/>
        <v>A</v>
      </c>
      <c r="BC546" s="1" t="str">
        <f t="shared" si="795"/>
        <v>NP</v>
      </c>
      <c r="BD546" s="1" t="str">
        <f t="shared" si="796"/>
        <v>NA</v>
      </c>
      <c r="BE546" s="1" t="str">
        <f t="shared" si="797"/>
        <v>NO</v>
      </c>
      <c r="BF546" s="1" t="str">
        <f t="shared" si="798"/>
        <v>NO</v>
      </c>
      <c r="BG546" s="1" t="str">
        <f t="shared" si="799"/>
        <v>YES</v>
      </c>
      <c r="BH546" s="1" t="str">
        <f t="shared" si="788"/>
        <v>YES</v>
      </c>
      <c r="BJ546" s="12">
        <v>28</v>
      </c>
      <c r="BK546" s="1" t="str">
        <f t="shared" si="800"/>
        <v>NP</v>
      </c>
      <c r="BL546" s="1" t="str">
        <f t="shared" si="801"/>
        <v>NP</v>
      </c>
      <c r="BM546" s="1" t="str">
        <f t="shared" si="802"/>
        <v>NA</v>
      </c>
      <c r="BN546" s="1" t="str">
        <f t="shared" si="803"/>
        <v>NO</v>
      </c>
      <c r="BO546" s="1" t="str">
        <f t="shared" si="804"/>
        <v>NO</v>
      </c>
      <c r="BP546" s="1" t="str">
        <f t="shared" si="805"/>
        <v>NO</v>
      </c>
      <c r="BQ546" s="1" t="str">
        <f t="shared" si="806"/>
        <v>YES</v>
      </c>
      <c r="BS546" s="1" t="str">
        <f t="shared" si="807"/>
        <v>TP</v>
      </c>
      <c r="BT546" s="1" t="str">
        <f t="shared" si="808"/>
        <v>TP</v>
      </c>
      <c r="BU546" s="1" t="str">
        <f t="shared" si="809"/>
        <v>TN</v>
      </c>
      <c r="BV546" s="1" t="str">
        <f t="shared" si="810"/>
        <v>NO</v>
      </c>
      <c r="BW546" s="1" t="str">
        <f t="shared" si="811"/>
        <v>YES</v>
      </c>
      <c r="BX546" s="1" t="str">
        <f t="shared" si="812"/>
        <v>YES</v>
      </c>
      <c r="BY546" s="244" t="str">
        <f t="shared" si="813"/>
        <v>YES</v>
      </c>
      <c r="BZ546" s="244" t="str">
        <f t="shared" si="814"/>
        <v>NO</v>
      </c>
      <c r="CA546" s="244" t="str">
        <f t="shared" si="815"/>
        <v>NO</v>
      </c>
      <c r="CB546" s="244" t="str">
        <f t="shared" si="816"/>
        <v>NO</v>
      </c>
      <c r="CC546" s="244" t="str">
        <f t="shared" si="817"/>
        <v>NO</v>
      </c>
      <c r="CD546" s="244" t="str">
        <f t="shared" si="789"/>
        <v>NO</v>
      </c>
      <c r="CE546" s="1" t="str">
        <f t="shared" si="790"/>
        <v>NO</v>
      </c>
      <c r="CF546" s="1" t="str">
        <f t="shared" si="791"/>
        <v>NO</v>
      </c>
      <c r="CG546" s="1" t="str">
        <f t="shared" si="792"/>
        <v>NO</v>
      </c>
      <c r="CH546" s="1" t="str">
        <f t="shared" si="793"/>
        <v>NO</v>
      </c>
      <c r="CI546" s="244" t="str">
        <f t="shared" si="818"/>
        <v>NO</v>
      </c>
      <c r="CJ546" s="244" t="str">
        <f t="shared" si="819"/>
        <v>NO</v>
      </c>
      <c r="CK546" s="244" t="str">
        <f t="shared" si="820"/>
        <v>NO</v>
      </c>
      <c r="CL546" s="244" t="str">
        <f t="shared" si="821"/>
        <v>NO</v>
      </c>
      <c r="CM546" s="244" t="str">
        <f t="shared" si="822"/>
        <v>NO</v>
      </c>
      <c r="CN546" s="244" t="str">
        <f t="shared" si="823"/>
        <v>NO</v>
      </c>
      <c r="CO546" s="244" t="str">
        <f t="shared" si="824"/>
        <v>NO</v>
      </c>
      <c r="CP546" s="244" t="str">
        <f t="shared" si="825"/>
        <v>NO</v>
      </c>
      <c r="CQ546" s="244" t="str">
        <f t="shared" si="826"/>
        <v>NO</v>
      </c>
      <c r="CR546" s="244" t="str">
        <f t="shared" si="827"/>
        <v>NO</v>
      </c>
    </row>
    <row r="547" spans="1:96">
      <c r="A547" s="61">
        <v>30</v>
      </c>
      <c r="B547" s="62">
        <v>180</v>
      </c>
      <c r="C547" s="62">
        <v>5</v>
      </c>
      <c r="D547" s="62">
        <v>0.2</v>
      </c>
      <c r="E547" s="62">
        <v>10718977</v>
      </c>
      <c r="F547" s="62">
        <f>E547/1000/60</f>
        <v>178.64961666666667</v>
      </c>
      <c r="G547" s="62">
        <v>173</v>
      </c>
      <c r="H547" s="63">
        <f>G547/B547*100</f>
        <v>96.111111111111114</v>
      </c>
      <c r="I547" s="60" t="s">
        <v>12</v>
      </c>
      <c r="J547" s="69">
        <v>0.72209054117925997</v>
      </c>
      <c r="K547" s="69">
        <v>0.202685601510118</v>
      </c>
      <c r="L547" s="69">
        <v>7.5223857310620895E-2</v>
      </c>
      <c r="M547" s="69">
        <v>0.35862939364704999</v>
      </c>
      <c r="N547" s="69">
        <v>3.8604798718717498E-2</v>
      </c>
      <c r="O547" s="69">
        <v>0.60276580763423204</v>
      </c>
      <c r="P547" s="69">
        <v>0.17628018521424699</v>
      </c>
      <c r="Q547" s="69">
        <v>0.20903372342326401</v>
      </c>
      <c r="R547" s="69">
        <v>0.61468609136248697</v>
      </c>
      <c r="S547" s="69">
        <v>0.75023659444663005</v>
      </c>
      <c r="T547" s="69">
        <v>0.177373181429934</v>
      </c>
      <c r="U547" s="69">
        <v>7.2390224123435695E-2</v>
      </c>
      <c r="V547" s="69">
        <v>2.3048580196238699E-4</v>
      </c>
      <c r="W547" s="69">
        <v>0.65462131441443705</v>
      </c>
      <c r="X547" s="69">
        <v>0.34514819978359901</v>
      </c>
      <c r="Y547" s="69">
        <v>0.40645868008844999</v>
      </c>
      <c r="Z547" s="69">
        <v>0.16284993863738501</v>
      </c>
      <c r="AA547" s="69">
        <v>0.43069138127416401</v>
      </c>
      <c r="AB547" s="69">
        <v>0.26694308843724501</v>
      </c>
      <c r="AC547" s="69">
        <v>0.341621040083528</v>
      </c>
      <c r="AD547" s="69">
        <v>0.39143587147922498</v>
      </c>
      <c r="AE547" s="69">
        <v>0.66116889507957799</v>
      </c>
      <c r="AF547" s="69">
        <v>5.4965323032075401E-2</v>
      </c>
      <c r="AG547" s="309">
        <v>0.28386578188834599</v>
      </c>
      <c r="AH547" s="208">
        <v>5.3449999999999998</v>
      </c>
      <c r="AI547" s="208">
        <v>7.4009999999999998</v>
      </c>
      <c r="AJ547" s="209">
        <v>9.5350000000000001</v>
      </c>
      <c r="AK547" s="210">
        <v>8.2449999999999992</v>
      </c>
      <c r="AL547" s="210">
        <v>11.333</v>
      </c>
      <c r="AM547" s="210">
        <v>13.804</v>
      </c>
      <c r="AN547" s="203">
        <v>5.5549999999999997</v>
      </c>
      <c r="AO547" s="203">
        <v>7.4057000000000004</v>
      </c>
      <c r="AP547" s="203">
        <v>10.4861</v>
      </c>
      <c r="AQ547" s="203"/>
      <c r="AR547" s="203">
        <f>$AN$41*0.81818182</f>
        <v>4.5450000100999999</v>
      </c>
      <c r="AS547" s="203">
        <f>$AN$41</f>
        <v>5.5549999999999997</v>
      </c>
      <c r="AT547" s="203">
        <f>$AN$41*1.22222222</f>
        <v>6.7894444320999989</v>
      </c>
      <c r="AU547" s="203">
        <f>$AO$41*0.81818182</f>
        <v>6.0592091043740002</v>
      </c>
      <c r="AV547" s="203">
        <f>$AO$41</f>
        <v>7.4057000000000004</v>
      </c>
      <c r="AW547" s="203">
        <f>$AO$41*1.22222222</f>
        <v>9.0514110946540001</v>
      </c>
      <c r="AX547" s="203">
        <f>$AP$41*0.81818182</f>
        <v>8.579536382701999</v>
      </c>
      <c r="AY547" s="203">
        <f>$AP$41</f>
        <v>10.4861</v>
      </c>
      <c r="AZ547" s="203">
        <f>$AP$41*1.22222222</f>
        <v>12.816344421142</v>
      </c>
      <c r="BB547" s="1" t="str">
        <f t="shared" si="794"/>
        <v>NP</v>
      </c>
      <c r="BC547" s="1" t="str">
        <f t="shared" si="795"/>
        <v>NP</v>
      </c>
      <c r="BD547" s="1" t="str">
        <f t="shared" si="796"/>
        <v>NP</v>
      </c>
      <c r="BE547" s="1" t="str">
        <f t="shared" si="797"/>
        <v>NO</v>
      </c>
      <c r="BF547" s="1" t="str">
        <f t="shared" si="798"/>
        <v>NO</v>
      </c>
      <c r="BG547" s="1" t="str">
        <f t="shared" si="799"/>
        <v>NO</v>
      </c>
      <c r="BH547" s="1" t="str">
        <f t="shared" si="788"/>
        <v>YES</v>
      </c>
      <c r="BJ547" s="1">
        <v>16370</v>
      </c>
      <c r="BK547" s="1" t="str">
        <f t="shared" si="800"/>
        <v>P</v>
      </c>
      <c r="BL547" s="1" t="str">
        <f t="shared" si="801"/>
        <v>P</v>
      </c>
      <c r="BM547" s="1" t="str">
        <f t="shared" si="802"/>
        <v>P</v>
      </c>
      <c r="BN547" s="1" t="str">
        <f t="shared" si="803"/>
        <v>NO</v>
      </c>
      <c r="BO547" s="1" t="str">
        <f t="shared" si="804"/>
        <v>NO</v>
      </c>
      <c r="BP547" s="1" t="str">
        <f t="shared" si="805"/>
        <v>NO</v>
      </c>
      <c r="BQ547" s="1" t="str">
        <f t="shared" si="806"/>
        <v>NO</v>
      </c>
      <c r="BS547" s="1" t="str">
        <f t="shared" si="807"/>
        <v>FP</v>
      </c>
      <c r="BT547" s="1" t="str">
        <f t="shared" si="808"/>
        <v>FP</v>
      </c>
      <c r="BU547" s="1" t="str">
        <f t="shared" si="809"/>
        <v>FP</v>
      </c>
      <c r="BV547" s="1" t="str">
        <f t="shared" si="810"/>
        <v>NO</v>
      </c>
      <c r="BW547" s="1" t="str">
        <f t="shared" si="811"/>
        <v>NO</v>
      </c>
      <c r="BX547" s="1" t="str">
        <f t="shared" si="812"/>
        <v>NO</v>
      </c>
      <c r="BY547" s="244" t="str">
        <f t="shared" si="813"/>
        <v>NO</v>
      </c>
      <c r="BZ547" s="244" t="str">
        <f t="shared" si="814"/>
        <v>YES</v>
      </c>
      <c r="CA547" s="244" t="str">
        <f t="shared" si="815"/>
        <v>YES</v>
      </c>
      <c r="CB547" s="244" t="str">
        <f t="shared" si="816"/>
        <v>NO</v>
      </c>
      <c r="CC547" s="244" t="str">
        <f t="shared" si="817"/>
        <v>NO</v>
      </c>
      <c r="CD547" s="244" t="str">
        <f t="shared" si="789"/>
        <v>YES</v>
      </c>
      <c r="CE547" s="1" t="str">
        <f t="shared" si="790"/>
        <v>YES</v>
      </c>
      <c r="CF547" s="1" t="str">
        <f t="shared" si="791"/>
        <v>YES</v>
      </c>
      <c r="CG547" s="1" t="str">
        <f t="shared" si="792"/>
        <v>NO</v>
      </c>
      <c r="CH547" s="1" t="str">
        <f t="shared" si="793"/>
        <v>NO</v>
      </c>
      <c r="CI547" s="244" t="str">
        <f t="shared" si="818"/>
        <v>NO</v>
      </c>
      <c r="CJ547" s="244" t="str">
        <f t="shared" si="819"/>
        <v>NO</v>
      </c>
      <c r="CK547" s="244" t="str">
        <f t="shared" si="820"/>
        <v>NO</v>
      </c>
      <c r="CL547" s="244" t="str">
        <f t="shared" si="821"/>
        <v>NO</v>
      </c>
      <c r="CM547" s="244" t="str">
        <f t="shared" si="822"/>
        <v>NO</v>
      </c>
      <c r="CN547" s="244" t="str">
        <f t="shared" si="823"/>
        <v>YES</v>
      </c>
      <c r="CO547" s="244" t="str">
        <f t="shared" si="824"/>
        <v>YES</v>
      </c>
      <c r="CP547" s="244" t="str">
        <f t="shared" si="825"/>
        <v>YES</v>
      </c>
      <c r="CQ547" s="244" t="str">
        <f t="shared" si="826"/>
        <v>NO</v>
      </c>
      <c r="CR547" s="244" t="str">
        <f t="shared" si="827"/>
        <v>NO</v>
      </c>
    </row>
    <row r="548" spans="1:96">
      <c r="A548" s="64"/>
      <c r="B548" s="15"/>
      <c r="C548" s="15"/>
      <c r="D548" s="15"/>
      <c r="E548" s="15"/>
      <c r="F548" s="15"/>
      <c r="G548" s="15"/>
      <c r="H548" s="65"/>
      <c r="I548" s="52" t="s">
        <v>13</v>
      </c>
      <c r="J548" s="6">
        <v>0.41486507855786597</v>
      </c>
      <c r="K548" s="6">
        <v>0.518474859630776</v>
      </c>
      <c r="L548" s="6">
        <v>6.6660061811356502E-2</v>
      </c>
      <c r="M548" s="6">
        <v>0.67906965852990697</v>
      </c>
      <c r="N548" s="6">
        <v>0.109474695725407</v>
      </c>
      <c r="O548" s="6">
        <v>0.21145564574468401</v>
      </c>
      <c r="P548" s="6">
        <v>0.17628018521424699</v>
      </c>
      <c r="Q548" s="6">
        <v>0.20903372342326401</v>
      </c>
      <c r="R548" s="6">
        <v>0.61468609136248697</v>
      </c>
      <c r="S548" s="6">
        <v>0.75023659444663005</v>
      </c>
      <c r="T548" s="6">
        <v>0.177373181429934</v>
      </c>
      <c r="U548" s="6">
        <v>7.2390224123435695E-2</v>
      </c>
      <c r="V548" s="6">
        <v>2.3048580196238699E-4</v>
      </c>
      <c r="W548" s="6">
        <v>0.65462131441443705</v>
      </c>
      <c r="X548" s="6">
        <v>0.34514819978359901</v>
      </c>
      <c r="Y548" s="6">
        <v>0.40645868008844999</v>
      </c>
      <c r="Z548" s="6">
        <v>0.16284993863738501</v>
      </c>
      <c r="AA548" s="6">
        <v>0.43069138127416401</v>
      </c>
      <c r="AB548" s="6">
        <v>0.26694308843724501</v>
      </c>
      <c r="AC548" s="6">
        <v>0.341621040083528</v>
      </c>
      <c r="AD548" s="6">
        <v>0.39143587147922498</v>
      </c>
      <c r="AE548" s="6">
        <v>0.66116889507957799</v>
      </c>
      <c r="AF548" s="6">
        <v>5.4965323032075401E-2</v>
      </c>
      <c r="AG548" s="310">
        <v>0.28386578188834599</v>
      </c>
      <c r="AH548" s="211">
        <v>5.3810000000000002</v>
      </c>
      <c r="AI548" s="211">
        <v>7.3529999999999998</v>
      </c>
      <c r="AJ548" s="212">
        <v>9.5239999999999991</v>
      </c>
      <c r="AK548" s="210">
        <v>8.6069999999999993</v>
      </c>
      <c r="AL548" s="210">
        <v>11.781000000000001</v>
      </c>
      <c r="AM548" s="210">
        <v>13.435</v>
      </c>
      <c r="AN548" s="203"/>
      <c r="AO548" s="203"/>
      <c r="AP548" s="203"/>
      <c r="AQ548" s="203"/>
      <c r="AR548" s="203">
        <f t="shared" ref="AR548:AR554" si="837">$AN$41*0.81818182</f>
        <v>4.5450000100999999</v>
      </c>
      <c r="AS548" s="203">
        <f t="shared" ref="AS548:AS554" si="838">$AN$41</f>
        <v>5.5549999999999997</v>
      </c>
      <c r="AT548" s="203">
        <f t="shared" ref="AT548:AT554" si="839">$AN$41*1.22222222</f>
        <v>6.7894444320999989</v>
      </c>
      <c r="AU548" s="203">
        <f t="shared" ref="AU548:AU554" si="840">$AO$41*0.81818182</f>
        <v>6.0592091043740002</v>
      </c>
      <c r="AV548" s="203">
        <f t="shared" ref="AV548:AV554" si="841">$AO$41</f>
        <v>7.4057000000000004</v>
      </c>
      <c r="AW548" s="203">
        <f t="shared" ref="AW548:AW554" si="842">$AO$41*1.22222222</f>
        <v>9.0514110946540001</v>
      </c>
      <c r="AX548" s="203">
        <f t="shared" ref="AX548:AX554" si="843">$AP$41*0.81818182</f>
        <v>8.579536382701999</v>
      </c>
      <c r="AY548" s="203">
        <f t="shared" ref="AY548:AY554" si="844">$AP$41</f>
        <v>10.4861</v>
      </c>
      <c r="AZ548" s="203">
        <f t="shared" ref="AZ548:AZ554" si="845">$AP$41*1.22222222</f>
        <v>12.816344421142</v>
      </c>
      <c r="BB548" s="1" t="str">
        <f t="shared" si="794"/>
        <v>NP</v>
      </c>
      <c r="BC548" s="1" t="str">
        <f t="shared" si="795"/>
        <v>NP</v>
      </c>
      <c r="BD548" s="1" t="str">
        <f t="shared" si="796"/>
        <v>NP</v>
      </c>
      <c r="BE548" s="1" t="str">
        <f t="shared" si="797"/>
        <v>NO</v>
      </c>
      <c r="BF548" s="1" t="str">
        <f t="shared" si="798"/>
        <v>NO</v>
      </c>
      <c r="BG548" s="1" t="str">
        <f t="shared" si="799"/>
        <v>NO</v>
      </c>
      <c r="BH548" s="1" t="str">
        <f t="shared" si="788"/>
        <v>YES</v>
      </c>
      <c r="BJ548" s="1">
        <v>1761</v>
      </c>
      <c r="BK548" s="1" t="str">
        <f t="shared" si="800"/>
        <v>P</v>
      </c>
      <c r="BL548" s="1" t="str">
        <f t="shared" si="801"/>
        <v>P</v>
      </c>
      <c r="BM548" s="1" t="str">
        <f t="shared" si="802"/>
        <v>P</v>
      </c>
      <c r="BN548" s="1" t="str">
        <f t="shared" si="803"/>
        <v>NO</v>
      </c>
      <c r="BO548" s="1" t="str">
        <f t="shared" si="804"/>
        <v>NO</v>
      </c>
      <c r="BP548" s="1" t="str">
        <f t="shared" si="805"/>
        <v>NO</v>
      </c>
      <c r="BQ548" s="1" t="str">
        <f t="shared" si="806"/>
        <v>NO</v>
      </c>
      <c r="BS548" s="1" t="str">
        <f t="shared" si="807"/>
        <v>FP</v>
      </c>
      <c r="BT548" s="1" t="str">
        <f t="shared" si="808"/>
        <v>FP</v>
      </c>
      <c r="BU548" s="1" t="str">
        <f t="shared" si="809"/>
        <v>FP</v>
      </c>
      <c r="BV548" s="1" t="str">
        <f t="shared" si="810"/>
        <v>NO</v>
      </c>
      <c r="BW548" s="1" t="str">
        <f t="shared" si="811"/>
        <v>NO</v>
      </c>
      <c r="BX548" s="1" t="str">
        <f t="shared" si="812"/>
        <v>NO</v>
      </c>
      <c r="BY548" s="244" t="str">
        <f t="shared" si="813"/>
        <v>NO</v>
      </c>
      <c r="BZ548" s="244" t="str">
        <f t="shared" si="814"/>
        <v>YES</v>
      </c>
      <c r="CA548" s="244" t="str">
        <f t="shared" si="815"/>
        <v>YES</v>
      </c>
      <c r="CB548" s="244" t="str">
        <f t="shared" si="816"/>
        <v>NO</v>
      </c>
      <c r="CC548" s="244" t="str">
        <f t="shared" si="817"/>
        <v>NO</v>
      </c>
      <c r="CD548" s="244" t="str">
        <f t="shared" si="789"/>
        <v>YES</v>
      </c>
      <c r="CE548" s="1" t="str">
        <f t="shared" si="790"/>
        <v>YES</v>
      </c>
      <c r="CF548" s="1" t="str">
        <f t="shared" si="791"/>
        <v>YES</v>
      </c>
      <c r="CG548" s="1" t="str">
        <f t="shared" si="792"/>
        <v>NO</v>
      </c>
      <c r="CH548" s="1" t="str">
        <f t="shared" si="793"/>
        <v>NO</v>
      </c>
      <c r="CI548" s="244" t="str">
        <f t="shared" si="818"/>
        <v>NO</v>
      </c>
      <c r="CJ548" s="244" t="str">
        <f t="shared" si="819"/>
        <v>NO</v>
      </c>
      <c r="CK548" s="244" t="str">
        <f t="shared" si="820"/>
        <v>NO</v>
      </c>
      <c r="CL548" s="244" t="str">
        <f t="shared" si="821"/>
        <v>NO</v>
      </c>
      <c r="CM548" s="244" t="str">
        <f t="shared" si="822"/>
        <v>NO</v>
      </c>
      <c r="CN548" s="244" t="str">
        <f t="shared" si="823"/>
        <v>YES</v>
      </c>
      <c r="CO548" s="244" t="str">
        <f t="shared" si="824"/>
        <v>YES</v>
      </c>
      <c r="CP548" s="244" t="str">
        <f t="shared" si="825"/>
        <v>YES</v>
      </c>
      <c r="CQ548" s="244" t="str">
        <f t="shared" si="826"/>
        <v>NO</v>
      </c>
      <c r="CR548" s="244" t="str">
        <f t="shared" si="827"/>
        <v>NO</v>
      </c>
    </row>
    <row r="549" spans="1:96">
      <c r="A549" s="64"/>
      <c r="B549" s="15"/>
      <c r="C549" s="15"/>
      <c r="D549" s="15"/>
      <c r="E549" s="15"/>
      <c r="F549" s="15"/>
      <c r="G549" s="15"/>
      <c r="H549" s="65"/>
      <c r="I549" s="52" t="s">
        <v>14</v>
      </c>
      <c r="J549" s="6">
        <v>0.99059908462514401</v>
      </c>
      <c r="K549" s="6">
        <v>4.5164526805736502E-3</v>
      </c>
      <c r="L549" s="6">
        <v>4.8844626942815498E-3</v>
      </c>
      <c r="M549" s="6">
        <v>0.35862939364704999</v>
      </c>
      <c r="N549" s="6">
        <v>3.8604798718717498E-2</v>
      </c>
      <c r="O549" s="6">
        <v>0.60276580763423204</v>
      </c>
      <c r="P549" s="6">
        <v>0.17628018521424699</v>
      </c>
      <c r="Q549" s="6">
        <v>0.20903372342326401</v>
      </c>
      <c r="R549" s="6">
        <v>0.61468609136248697</v>
      </c>
      <c r="S549" s="6">
        <v>0.75023659444663005</v>
      </c>
      <c r="T549" s="6">
        <v>0.177373181429934</v>
      </c>
      <c r="U549" s="6">
        <v>7.2390224123435695E-2</v>
      </c>
      <c r="V549" s="6">
        <v>0.139230971069805</v>
      </c>
      <c r="W549" s="6">
        <v>0.29898995444974102</v>
      </c>
      <c r="X549" s="6">
        <v>0.56177907448045195</v>
      </c>
      <c r="Y549" s="6">
        <v>0.74554452349762601</v>
      </c>
      <c r="Z549" s="6">
        <v>0.233119419159492</v>
      </c>
      <c r="AA549" s="6">
        <v>2.1336057342881E-2</v>
      </c>
      <c r="AB549" s="6">
        <v>0.46264596561649202</v>
      </c>
      <c r="AC549" s="6">
        <v>0.52420906042001303</v>
      </c>
      <c r="AD549" s="6">
        <v>1.31449739634933E-2</v>
      </c>
      <c r="AE549" s="6">
        <v>0.37616815762342098</v>
      </c>
      <c r="AF549" s="6">
        <v>0.138406084055894</v>
      </c>
      <c r="AG549" s="310">
        <v>0.48542575832068402</v>
      </c>
      <c r="AH549" s="211">
        <v>5.56</v>
      </c>
      <c r="AI549" s="211">
        <v>7.2229999999999999</v>
      </c>
      <c r="AJ549" s="212">
        <v>8.8640000000000008</v>
      </c>
      <c r="AK549" s="210">
        <v>5.56</v>
      </c>
      <c r="AL549" s="210">
        <v>7.1849999999999996</v>
      </c>
      <c r="AM549" s="210">
        <v>10.295</v>
      </c>
      <c r="AN549" s="203"/>
      <c r="AO549" s="203"/>
      <c r="AP549" s="203"/>
      <c r="AQ549" s="203"/>
      <c r="AR549" s="203">
        <f t="shared" si="837"/>
        <v>4.5450000100999999</v>
      </c>
      <c r="AS549" s="203">
        <f t="shared" si="838"/>
        <v>5.5549999999999997</v>
      </c>
      <c r="AT549" s="203">
        <f t="shared" si="839"/>
        <v>6.7894444320999989</v>
      </c>
      <c r="AU549" s="203">
        <f t="shared" si="840"/>
        <v>6.0592091043740002</v>
      </c>
      <c r="AV549" s="203">
        <f t="shared" si="841"/>
        <v>7.4057000000000004</v>
      </c>
      <c r="AW549" s="203">
        <f t="shared" si="842"/>
        <v>9.0514110946540001</v>
      </c>
      <c r="AX549" s="203">
        <f t="shared" si="843"/>
        <v>8.579536382701999</v>
      </c>
      <c r="AY549" s="203">
        <f t="shared" si="844"/>
        <v>10.4861</v>
      </c>
      <c r="AZ549" s="203">
        <f t="shared" si="845"/>
        <v>12.816344421142</v>
      </c>
      <c r="BB549" s="1" t="str">
        <f t="shared" si="794"/>
        <v>NA</v>
      </c>
      <c r="BC549" s="1" t="str">
        <f t="shared" si="795"/>
        <v>NP</v>
      </c>
      <c r="BD549" s="1" t="str">
        <f t="shared" si="796"/>
        <v>NP</v>
      </c>
      <c r="BE549" s="1" t="str">
        <f t="shared" si="797"/>
        <v>NO</v>
      </c>
      <c r="BF549" s="1" t="str">
        <f t="shared" si="798"/>
        <v>NO</v>
      </c>
      <c r="BG549" s="1" t="str">
        <f t="shared" si="799"/>
        <v>NO</v>
      </c>
      <c r="BH549" s="1" t="str">
        <f t="shared" si="788"/>
        <v>YES</v>
      </c>
      <c r="BJ549" s="1">
        <v>75</v>
      </c>
      <c r="BK549" s="1" t="str">
        <f t="shared" si="800"/>
        <v>NA</v>
      </c>
      <c r="BL549" s="1" t="str">
        <f t="shared" si="801"/>
        <v>NP</v>
      </c>
      <c r="BM549" s="1" t="str">
        <f t="shared" si="802"/>
        <v>NP</v>
      </c>
      <c r="BN549" s="1" t="str">
        <f t="shared" si="803"/>
        <v>NO</v>
      </c>
      <c r="BO549" s="1" t="str">
        <f t="shared" si="804"/>
        <v>NO</v>
      </c>
      <c r="BP549" s="1" t="str">
        <f t="shared" si="805"/>
        <v>NO</v>
      </c>
      <c r="BQ549" s="1" t="str">
        <f t="shared" si="806"/>
        <v>YES</v>
      </c>
      <c r="BS549" s="1" t="str">
        <f t="shared" si="807"/>
        <v>TN</v>
      </c>
      <c r="BT549" s="1" t="str">
        <f t="shared" si="808"/>
        <v>TP</v>
      </c>
      <c r="BU549" s="1" t="str">
        <f t="shared" si="809"/>
        <v>TP</v>
      </c>
      <c r="BV549" s="1" t="str">
        <f t="shared" si="810"/>
        <v>NO</v>
      </c>
      <c r="BW549" s="1" t="str">
        <f t="shared" si="811"/>
        <v>YES</v>
      </c>
      <c r="BX549" s="1" t="str">
        <f t="shared" si="812"/>
        <v>YES</v>
      </c>
      <c r="BY549" s="244" t="str">
        <f t="shared" si="813"/>
        <v>YES</v>
      </c>
      <c r="BZ549" s="244" t="str">
        <f t="shared" si="814"/>
        <v>NO</v>
      </c>
      <c r="CA549" s="244" t="str">
        <f t="shared" si="815"/>
        <v>NO</v>
      </c>
      <c r="CB549" s="244" t="str">
        <f t="shared" si="816"/>
        <v>NO</v>
      </c>
      <c r="CC549" s="244" t="str">
        <f t="shared" si="817"/>
        <v>NO</v>
      </c>
      <c r="CD549" s="244" t="str">
        <f t="shared" si="789"/>
        <v>NO</v>
      </c>
      <c r="CE549" s="1" t="str">
        <f t="shared" si="790"/>
        <v>NO</v>
      </c>
      <c r="CF549" s="1" t="str">
        <f t="shared" si="791"/>
        <v>NO</v>
      </c>
      <c r="CG549" s="1" t="str">
        <f t="shared" si="792"/>
        <v>NO</v>
      </c>
      <c r="CH549" s="1" t="str">
        <f t="shared" si="793"/>
        <v>NO</v>
      </c>
      <c r="CI549" s="244" t="str">
        <f t="shared" si="818"/>
        <v>NO</v>
      </c>
      <c r="CJ549" s="244" t="str">
        <f t="shared" si="819"/>
        <v>NO</v>
      </c>
      <c r="CK549" s="244" t="str">
        <f t="shared" si="820"/>
        <v>NO</v>
      </c>
      <c r="CL549" s="244" t="str">
        <f t="shared" si="821"/>
        <v>NO</v>
      </c>
      <c r="CM549" s="244" t="str">
        <f t="shared" si="822"/>
        <v>NO</v>
      </c>
      <c r="CN549" s="244" t="str">
        <f t="shared" si="823"/>
        <v>NO</v>
      </c>
      <c r="CO549" s="244" t="str">
        <f t="shared" si="824"/>
        <v>NO</v>
      </c>
      <c r="CP549" s="244" t="str">
        <f t="shared" si="825"/>
        <v>NO</v>
      </c>
      <c r="CQ549" s="244" t="str">
        <f t="shared" si="826"/>
        <v>NO</v>
      </c>
      <c r="CR549" s="244" t="str">
        <f t="shared" si="827"/>
        <v>NO</v>
      </c>
    </row>
    <row r="550" spans="1:96">
      <c r="A550" s="64"/>
      <c r="B550" s="15"/>
      <c r="C550" s="15"/>
      <c r="D550" s="15"/>
      <c r="E550" s="15"/>
      <c r="F550" s="15"/>
      <c r="G550" s="15"/>
      <c r="H550" s="65"/>
      <c r="I550" s="52" t="s">
        <v>15</v>
      </c>
      <c r="J550" s="6">
        <v>0.66982011110184303</v>
      </c>
      <c r="K550" s="6">
        <v>0.22432253311613501</v>
      </c>
      <c r="L550" s="6">
        <v>0.10585735578202</v>
      </c>
      <c r="M550" s="6">
        <v>0.351388247347654</v>
      </c>
      <c r="N550" s="6">
        <v>0.23337096701467</v>
      </c>
      <c r="O550" s="6">
        <v>0.41524078563767403</v>
      </c>
      <c r="P550" s="6">
        <v>0.27530329882417998</v>
      </c>
      <c r="Q550" s="6">
        <v>0.36960393257963198</v>
      </c>
      <c r="R550" s="6">
        <v>0.35509276859618599</v>
      </c>
      <c r="S550" s="6">
        <v>0.56538830619900404</v>
      </c>
      <c r="T550" s="6">
        <v>0.34502208997222999</v>
      </c>
      <c r="U550" s="6">
        <v>8.9589603828764505E-2</v>
      </c>
      <c r="V550" s="6">
        <v>8.3168006182213303E-2</v>
      </c>
      <c r="W550" s="6">
        <v>0.27915503123663699</v>
      </c>
      <c r="X550" s="6">
        <v>0.63767696258114903</v>
      </c>
      <c r="Y550" s="6">
        <v>0.80233753478199599</v>
      </c>
      <c r="Z550" s="6">
        <v>0.14273407591477899</v>
      </c>
      <c r="AA550" s="6">
        <v>5.4928389303224703E-2</v>
      </c>
      <c r="AB550" s="6">
        <v>0.46264596561649202</v>
      </c>
      <c r="AC550" s="6">
        <v>0.52420906042001303</v>
      </c>
      <c r="AD550" s="6">
        <v>1.31449739634933E-2</v>
      </c>
      <c r="AE550" s="6">
        <v>0.37616815762342098</v>
      </c>
      <c r="AF550" s="6">
        <v>0.138406084055894</v>
      </c>
      <c r="AG550" s="310">
        <v>0.48542575832068402</v>
      </c>
      <c r="AH550" s="211">
        <v>5.08</v>
      </c>
      <c r="AI550" s="211">
        <v>7.0060000000000002</v>
      </c>
      <c r="AJ550" s="212">
        <v>9.8109999999999999</v>
      </c>
      <c r="AK550" s="210">
        <v>5.0339999999999998</v>
      </c>
      <c r="AL550" s="210">
        <v>6.5880000000000001</v>
      </c>
      <c r="AM550" s="210">
        <v>9.6709999999999994</v>
      </c>
      <c r="AN550" s="203"/>
      <c r="AO550" s="203"/>
      <c r="AP550" s="203"/>
      <c r="AQ550" s="203"/>
      <c r="AR550" s="203">
        <f t="shared" si="837"/>
        <v>4.5450000100999999</v>
      </c>
      <c r="AS550" s="203">
        <f t="shared" si="838"/>
        <v>5.5549999999999997</v>
      </c>
      <c r="AT550" s="203">
        <f t="shared" si="839"/>
        <v>6.7894444320999989</v>
      </c>
      <c r="AU550" s="203">
        <f t="shared" si="840"/>
        <v>6.0592091043740002</v>
      </c>
      <c r="AV550" s="203">
        <f t="shared" si="841"/>
        <v>7.4057000000000004</v>
      </c>
      <c r="AW550" s="203">
        <f t="shared" si="842"/>
        <v>9.0514110946540001</v>
      </c>
      <c r="AX550" s="203">
        <f t="shared" si="843"/>
        <v>8.579536382701999</v>
      </c>
      <c r="AY550" s="203">
        <f t="shared" si="844"/>
        <v>10.4861</v>
      </c>
      <c r="AZ550" s="203">
        <f t="shared" si="845"/>
        <v>12.816344421142</v>
      </c>
      <c r="BB550" s="1" t="str">
        <f t="shared" si="794"/>
        <v>NP</v>
      </c>
      <c r="BC550" s="1" t="str">
        <f t="shared" si="795"/>
        <v>NP</v>
      </c>
      <c r="BD550" s="1" t="str">
        <f t="shared" si="796"/>
        <v>NP</v>
      </c>
      <c r="BE550" s="1" t="str">
        <f t="shared" si="797"/>
        <v>NO</v>
      </c>
      <c r="BF550" s="1" t="str">
        <f t="shared" si="798"/>
        <v>NO</v>
      </c>
      <c r="BG550" s="1" t="str">
        <f t="shared" si="799"/>
        <v>NO</v>
      </c>
      <c r="BH550" s="1" t="str">
        <f t="shared" si="788"/>
        <v>YES</v>
      </c>
      <c r="BJ550" s="1">
        <v>129</v>
      </c>
      <c r="BK550" s="1" t="str">
        <f t="shared" si="800"/>
        <v>NP</v>
      </c>
      <c r="BL550" s="1" t="str">
        <f t="shared" si="801"/>
        <v>NP</v>
      </c>
      <c r="BM550" s="1" t="str">
        <f t="shared" si="802"/>
        <v>NP</v>
      </c>
      <c r="BN550" s="1" t="str">
        <f t="shared" si="803"/>
        <v>NO</v>
      </c>
      <c r="BO550" s="1" t="str">
        <f t="shared" si="804"/>
        <v>NO</v>
      </c>
      <c r="BP550" s="1" t="str">
        <f t="shared" si="805"/>
        <v>NO</v>
      </c>
      <c r="BQ550" s="1" t="str">
        <f t="shared" si="806"/>
        <v>YES</v>
      </c>
      <c r="BS550" s="1" t="str">
        <f t="shared" si="807"/>
        <v>TP</v>
      </c>
      <c r="BT550" s="1" t="str">
        <f t="shared" si="808"/>
        <v>TP</v>
      </c>
      <c r="BU550" s="1" t="str">
        <f t="shared" si="809"/>
        <v>TP</v>
      </c>
      <c r="BV550" s="1" t="str">
        <f t="shared" si="810"/>
        <v>YES</v>
      </c>
      <c r="BW550" s="1" t="str">
        <f t="shared" si="811"/>
        <v>YES</v>
      </c>
      <c r="BX550" s="1" t="str">
        <f t="shared" si="812"/>
        <v>YES</v>
      </c>
      <c r="BY550" s="244" t="str">
        <f t="shared" si="813"/>
        <v>YES</v>
      </c>
      <c r="BZ550" s="244" t="str">
        <f t="shared" si="814"/>
        <v>NO</v>
      </c>
      <c r="CA550" s="244" t="str">
        <f t="shared" si="815"/>
        <v>NO</v>
      </c>
      <c r="CB550" s="244" t="str">
        <f t="shared" si="816"/>
        <v>NO</v>
      </c>
      <c r="CC550" s="244" t="str">
        <f t="shared" si="817"/>
        <v>NO</v>
      </c>
      <c r="CD550" s="244" t="str">
        <f t="shared" si="789"/>
        <v>NO</v>
      </c>
      <c r="CE550" s="1" t="str">
        <f t="shared" si="790"/>
        <v>NO</v>
      </c>
      <c r="CF550" s="1" t="str">
        <f t="shared" si="791"/>
        <v>NO</v>
      </c>
      <c r="CG550" s="1" t="str">
        <f t="shared" si="792"/>
        <v>NO</v>
      </c>
      <c r="CH550" s="1" t="str">
        <f t="shared" si="793"/>
        <v>NO</v>
      </c>
      <c r="CI550" s="244" t="str">
        <f t="shared" si="818"/>
        <v>NO</v>
      </c>
      <c r="CJ550" s="244" t="str">
        <f t="shared" si="819"/>
        <v>NO</v>
      </c>
      <c r="CK550" s="244" t="str">
        <f t="shared" si="820"/>
        <v>NO</v>
      </c>
      <c r="CL550" s="244" t="str">
        <f t="shared" si="821"/>
        <v>NO</v>
      </c>
      <c r="CM550" s="244" t="str">
        <f t="shared" si="822"/>
        <v>NO</v>
      </c>
      <c r="CN550" s="244" t="str">
        <f t="shared" si="823"/>
        <v>NO</v>
      </c>
      <c r="CO550" s="244" t="str">
        <f t="shared" si="824"/>
        <v>NO</v>
      </c>
      <c r="CP550" s="244" t="str">
        <f t="shared" si="825"/>
        <v>NO</v>
      </c>
      <c r="CQ550" s="244" t="str">
        <f t="shared" si="826"/>
        <v>NO</v>
      </c>
      <c r="CR550" s="244" t="str">
        <f t="shared" si="827"/>
        <v>NO</v>
      </c>
    </row>
    <row r="551" spans="1:96">
      <c r="A551" s="64"/>
      <c r="B551" s="15"/>
      <c r="C551" s="15"/>
      <c r="D551" s="15"/>
      <c r="E551" s="15"/>
      <c r="F551" s="15"/>
      <c r="G551" s="15"/>
      <c r="H551" s="65"/>
      <c r="I551" s="52" t="s">
        <v>16</v>
      </c>
      <c r="J551" s="6">
        <v>0.99059908462514401</v>
      </c>
      <c r="K551" s="6">
        <v>4.5164526805736502E-3</v>
      </c>
      <c r="L551" s="6">
        <v>4.8844626942815498E-3</v>
      </c>
      <c r="M551" s="6">
        <v>0.29939674027750102</v>
      </c>
      <c r="N551" s="6">
        <v>0.15322587033575799</v>
      </c>
      <c r="O551" s="6">
        <v>0.54737738938673997</v>
      </c>
      <c r="P551" s="6">
        <v>0.26390462939950399</v>
      </c>
      <c r="Q551" s="6">
        <v>0.41986111625719102</v>
      </c>
      <c r="R551" s="6">
        <v>0.31623425434330299</v>
      </c>
      <c r="S551" s="6">
        <v>0.31415127112277302</v>
      </c>
      <c r="T551" s="6">
        <v>0.31424237371552199</v>
      </c>
      <c r="U551" s="6">
        <v>0.37160635516170298</v>
      </c>
      <c r="V551" s="6">
        <v>0.139230971069805</v>
      </c>
      <c r="W551" s="6">
        <v>0.29898995444974102</v>
      </c>
      <c r="X551" s="6">
        <v>0.56177907448045195</v>
      </c>
      <c r="Y551" s="6">
        <v>0.93895277007210298</v>
      </c>
      <c r="Z551" s="6">
        <v>4.20196459561182E-2</v>
      </c>
      <c r="AA551" s="6">
        <v>1.9027583971778499E-2</v>
      </c>
      <c r="AB551" s="6">
        <v>0.11770508333398801</v>
      </c>
      <c r="AC551" s="6">
        <v>0.56479057271179101</v>
      </c>
      <c r="AD551" s="6">
        <v>0.317504343954219</v>
      </c>
      <c r="AE551" s="6">
        <v>0.36718197067800001</v>
      </c>
      <c r="AF551" s="6">
        <v>0.53764315854579103</v>
      </c>
      <c r="AG551" s="310">
        <v>9.5174870776207302E-2</v>
      </c>
      <c r="AH551" s="211">
        <v>4.82</v>
      </c>
      <c r="AI551" s="211">
        <v>6.3540000000000001</v>
      </c>
      <c r="AJ551" s="212">
        <v>11.568</v>
      </c>
      <c r="AK551" s="210">
        <v>6.1760000000000002</v>
      </c>
      <c r="AL551" s="210">
        <v>6.6580000000000004</v>
      </c>
      <c r="AM551" s="210">
        <v>11.189</v>
      </c>
      <c r="AN551" s="203"/>
      <c r="AO551" s="203"/>
      <c r="AP551" s="203"/>
      <c r="AQ551" s="203"/>
      <c r="AR551" s="203">
        <f t="shared" si="837"/>
        <v>4.5450000100999999</v>
      </c>
      <c r="AS551" s="203">
        <f t="shared" si="838"/>
        <v>5.5549999999999997</v>
      </c>
      <c r="AT551" s="203">
        <f t="shared" si="839"/>
        <v>6.7894444320999989</v>
      </c>
      <c r="AU551" s="203">
        <f t="shared" si="840"/>
        <v>6.0592091043740002</v>
      </c>
      <c r="AV551" s="203">
        <f t="shared" si="841"/>
        <v>7.4057000000000004</v>
      </c>
      <c r="AW551" s="203">
        <f t="shared" si="842"/>
        <v>9.0514110946540001</v>
      </c>
      <c r="AX551" s="203">
        <f t="shared" si="843"/>
        <v>8.579536382701999</v>
      </c>
      <c r="AY551" s="203">
        <f t="shared" si="844"/>
        <v>10.4861</v>
      </c>
      <c r="AZ551" s="203">
        <f t="shared" si="845"/>
        <v>12.816344421142</v>
      </c>
      <c r="BB551" s="1" t="str">
        <f t="shared" si="794"/>
        <v>NP</v>
      </c>
      <c r="BC551" s="1" t="str">
        <f t="shared" si="795"/>
        <v>NP</v>
      </c>
      <c r="BD551" s="1" t="str">
        <f t="shared" si="796"/>
        <v>NA</v>
      </c>
      <c r="BE551" s="1" t="str">
        <f t="shared" si="797"/>
        <v>NO</v>
      </c>
      <c r="BF551" s="1" t="str">
        <f t="shared" si="798"/>
        <v>NO</v>
      </c>
      <c r="BG551" s="1" t="str">
        <f t="shared" si="799"/>
        <v>NO</v>
      </c>
      <c r="BH551" s="1" t="str">
        <f t="shared" si="788"/>
        <v>YES</v>
      </c>
      <c r="BJ551" s="1">
        <v>293</v>
      </c>
      <c r="BK551" s="1" t="str">
        <f t="shared" si="800"/>
        <v>NA</v>
      </c>
      <c r="BL551" s="1" t="str">
        <f t="shared" si="801"/>
        <v>NP</v>
      </c>
      <c r="BM551" s="1" t="str">
        <f t="shared" si="802"/>
        <v>NA</v>
      </c>
      <c r="BN551" s="1" t="str">
        <f t="shared" si="803"/>
        <v>NO</v>
      </c>
      <c r="BO551" s="1" t="str">
        <f t="shared" si="804"/>
        <v>NO</v>
      </c>
      <c r="BP551" s="1" t="str">
        <f t="shared" si="805"/>
        <v>NO</v>
      </c>
      <c r="BQ551" s="1" t="str">
        <f t="shared" si="806"/>
        <v>YES</v>
      </c>
      <c r="BS551" s="1" t="str">
        <f t="shared" si="807"/>
        <v>FP</v>
      </c>
      <c r="BT551" s="1" t="str">
        <f t="shared" si="808"/>
        <v>TP</v>
      </c>
      <c r="BU551" s="1" t="str">
        <f t="shared" si="809"/>
        <v>TN</v>
      </c>
      <c r="BV551" s="1" t="str">
        <f t="shared" si="810"/>
        <v>NO</v>
      </c>
      <c r="BW551" s="1" t="str">
        <f t="shared" si="811"/>
        <v>NO</v>
      </c>
      <c r="BX551" s="1" t="str">
        <f t="shared" si="812"/>
        <v>YES</v>
      </c>
      <c r="BY551" s="244" t="str">
        <f t="shared" si="813"/>
        <v>YES</v>
      </c>
      <c r="BZ551" s="244" t="str">
        <f t="shared" si="814"/>
        <v>NO</v>
      </c>
      <c r="CA551" s="244" t="str">
        <f t="shared" si="815"/>
        <v>NO</v>
      </c>
      <c r="CB551" s="244" t="str">
        <f t="shared" si="816"/>
        <v>NO</v>
      </c>
      <c r="CC551" s="244" t="str">
        <f t="shared" si="817"/>
        <v>NO</v>
      </c>
      <c r="CD551" s="244" t="str">
        <f t="shared" si="789"/>
        <v>YES</v>
      </c>
      <c r="CE551" s="1" t="str">
        <f t="shared" si="790"/>
        <v>YES</v>
      </c>
      <c r="CF551" s="1" t="str">
        <f t="shared" si="791"/>
        <v>YES</v>
      </c>
      <c r="CG551" s="1" t="str">
        <f t="shared" si="792"/>
        <v>NO</v>
      </c>
      <c r="CH551" s="1" t="str">
        <f t="shared" si="793"/>
        <v>NO</v>
      </c>
      <c r="CI551" s="244" t="str">
        <f t="shared" si="818"/>
        <v>NO</v>
      </c>
      <c r="CJ551" s="244" t="str">
        <f t="shared" si="819"/>
        <v>NO</v>
      </c>
      <c r="CK551" s="244" t="str">
        <f t="shared" si="820"/>
        <v>NO</v>
      </c>
      <c r="CL551" s="244" t="str">
        <f t="shared" si="821"/>
        <v>NO</v>
      </c>
      <c r="CM551" s="244" t="str">
        <f t="shared" si="822"/>
        <v>NO</v>
      </c>
      <c r="CN551" s="244" t="str">
        <f t="shared" si="823"/>
        <v>YES</v>
      </c>
      <c r="CO551" s="244" t="str">
        <f t="shared" si="824"/>
        <v>YES</v>
      </c>
      <c r="CP551" s="244" t="str">
        <f t="shared" si="825"/>
        <v>YES</v>
      </c>
      <c r="CQ551" s="244" t="str">
        <f t="shared" si="826"/>
        <v>NO</v>
      </c>
      <c r="CR551" s="244" t="str">
        <f t="shared" si="827"/>
        <v>NO</v>
      </c>
    </row>
    <row r="552" spans="1:96">
      <c r="A552" s="64"/>
      <c r="B552" s="15"/>
      <c r="C552" s="15"/>
      <c r="D552" s="15"/>
      <c r="E552" s="15"/>
      <c r="F552" s="15"/>
      <c r="G552" s="15"/>
      <c r="H552" s="65"/>
      <c r="I552" s="52" t="s">
        <v>17</v>
      </c>
      <c r="J552" s="6">
        <v>0.99059908462514401</v>
      </c>
      <c r="K552" s="6">
        <v>4.5164526805736502E-3</v>
      </c>
      <c r="L552" s="6">
        <v>4.8844626942815498E-3</v>
      </c>
      <c r="M552" s="6">
        <v>0.35862939364704999</v>
      </c>
      <c r="N552" s="6">
        <v>3.8604798718717498E-2</v>
      </c>
      <c r="O552" s="6">
        <v>0.60276580763423204</v>
      </c>
      <c r="P552" s="6">
        <v>0.17628018521424699</v>
      </c>
      <c r="Q552" s="6">
        <v>0.20903372342326401</v>
      </c>
      <c r="R552" s="6">
        <v>0.61468609136248697</v>
      </c>
      <c r="S552" s="6">
        <v>0.75023659444663005</v>
      </c>
      <c r="T552" s="6">
        <v>0.177373181429934</v>
      </c>
      <c r="U552" s="6">
        <v>7.2390224123435695E-2</v>
      </c>
      <c r="V552" s="6">
        <v>2.3048580196238699E-4</v>
      </c>
      <c r="W552" s="6">
        <v>0.65462131441443705</v>
      </c>
      <c r="X552" s="6">
        <v>0.34514819978359901</v>
      </c>
      <c r="Y552" s="6">
        <v>0.40645868008844999</v>
      </c>
      <c r="Z552" s="6">
        <v>0.16284993863738501</v>
      </c>
      <c r="AA552" s="6">
        <v>0.43069138127416401</v>
      </c>
      <c r="AB552" s="6">
        <v>0.70542303728136402</v>
      </c>
      <c r="AC552" s="6">
        <v>0.28750693057805099</v>
      </c>
      <c r="AD552" s="6">
        <v>7.0700321405844299E-3</v>
      </c>
      <c r="AE552" s="6">
        <v>0.53187119270483196</v>
      </c>
      <c r="AF552" s="6">
        <v>0.15562326378055599</v>
      </c>
      <c r="AG552" s="310">
        <v>0.31250554351461102</v>
      </c>
      <c r="AH552" s="211">
        <v>4.6580000000000004</v>
      </c>
      <c r="AI552" s="211">
        <v>7.5389999999999997</v>
      </c>
      <c r="AJ552" s="212">
        <v>8.8610000000000007</v>
      </c>
      <c r="AK552" s="210">
        <v>4.8970000000000002</v>
      </c>
      <c r="AL552" s="210">
        <v>7.71</v>
      </c>
      <c r="AM552" s="210">
        <v>9.0879999999999992</v>
      </c>
      <c r="AN552" s="203"/>
      <c r="AO552" s="203"/>
      <c r="AP552" s="203"/>
      <c r="AQ552" s="203"/>
      <c r="AR552" s="203">
        <f t="shared" si="837"/>
        <v>4.5450000100999999</v>
      </c>
      <c r="AS552" s="203">
        <f t="shared" si="838"/>
        <v>5.5549999999999997</v>
      </c>
      <c r="AT552" s="203">
        <f t="shared" si="839"/>
        <v>6.7894444320999989</v>
      </c>
      <c r="AU552" s="203">
        <f t="shared" si="840"/>
        <v>6.0592091043740002</v>
      </c>
      <c r="AV552" s="203">
        <f t="shared" si="841"/>
        <v>7.4057000000000004</v>
      </c>
      <c r="AW552" s="203">
        <f t="shared" si="842"/>
        <v>9.0514110946540001</v>
      </c>
      <c r="AX552" s="203">
        <f t="shared" si="843"/>
        <v>8.579536382701999</v>
      </c>
      <c r="AY552" s="203">
        <f t="shared" si="844"/>
        <v>10.4861</v>
      </c>
      <c r="AZ552" s="203">
        <f t="shared" si="845"/>
        <v>12.816344421142</v>
      </c>
      <c r="BB552" s="1" t="str">
        <f t="shared" si="794"/>
        <v>NP</v>
      </c>
      <c r="BC552" s="1" t="str">
        <f t="shared" si="795"/>
        <v>NA</v>
      </c>
      <c r="BD552" s="1" t="str">
        <f t="shared" si="796"/>
        <v>NP</v>
      </c>
      <c r="BE552" s="1" t="str">
        <f t="shared" si="797"/>
        <v>NO</v>
      </c>
      <c r="BF552" s="1" t="str">
        <f t="shared" si="798"/>
        <v>NO</v>
      </c>
      <c r="BG552" s="1" t="str">
        <f t="shared" si="799"/>
        <v>NO</v>
      </c>
      <c r="BH552" s="1" t="str">
        <f t="shared" si="788"/>
        <v>YES</v>
      </c>
      <c r="BJ552" s="1">
        <v>93</v>
      </c>
      <c r="BK552" s="1" t="str">
        <f t="shared" si="800"/>
        <v>NP</v>
      </c>
      <c r="BL552" s="1" t="str">
        <f t="shared" si="801"/>
        <v>NA</v>
      </c>
      <c r="BM552" s="1" t="str">
        <f t="shared" si="802"/>
        <v>NP</v>
      </c>
      <c r="BN552" s="1" t="str">
        <f t="shared" si="803"/>
        <v>NO</v>
      </c>
      <c r="BO552" s="1" t="str">
        <f t="shared" si="804"/>
        <v>NO</v>
      </c>
      <c r="BP552" s="1" t="str">
        <f t="shared" si="805"/>
        <v>NO</v>
      </c>
      <c r="BQ552" s="1" t="str">
        <f t="shared" si="806"/>
        <v>YES</v>
      </c>
      <c r="BS552" s="1" t="str">
        <f t="shared" si="807"/>
        <v>TP</v>
      </c>
      <c r="BT552" s="1" t="str">
        <f t="shared" si="808"/>
        <v>TN</v>
      </c>
      <c r="BU552" s="1" t="str">
        <f t="shared" si="809"/>
        <v>TP</v>
      </c>
      <c r="BV552" s="1" t="str">
        <f t="shared" si="810"/>
        <v>NO</v>
      </c>
      <c r="BW552" s="1" t="str">
        <f t="shared" si="811"/>
        <v>YES</v>
      </c>
      <c r="BX552" s="1" t="str">
        <f t="shared" si="812"/>
        <v>YES</v>
      </c>
      <c r="BY552" s="244" t="str">
        <f t="shared" si="813"/>
        <v>YES</v>
      </c>
      <c r="BZ552" s="244" t="str">
        <f t="shared" si="814"/>
        <v>NO</v>
      </c>
      <c r="CA552" s="244" t="str">
        <f t="shared" si="815"/>
        <v>NO</v>
      </c>
      <c r="CB552" s="244" t="str">
        <f t="shared" si="816"/>
        <v>NO</v>
      </c>
      <c r="CC552" s="244" t="str">
        <f t="shared" si="817"/>
        <v>NO</v>
      </c>
      <c r="CD552" s="244" t="str">
        <f t="shared" si="789"/>
        <v>NO</v>
      </c>
      <c r="CE552" s="1" t="str">
        <f t="shared" si="790"/>
        <v>NO</v>
      </c>
      <c r="CF552" s="1" t="str">
        <f t="shared" si="791"/>
        <v>NO</v>
      </c>
      <c r="CG552" s="1" t="str">
        <f t="shared" si="792"/>
        <v>NO</v>
      </c>
      <c r="CH552" s="1" t="str">
        <f t="shared" si="793"/>
        <v>NO</v>
      </c>
      <c r="CI552" s="244" t="str">
        <f t="shared" si="818"/>
        <v>NO</v>
      </c>
      <c r="CJ552" s="244" t="str">
        <f t="shared" si="819"/>
        <v>NO</v>
      </c>
      <c r="CK552" s="244" t="str">
        <f t="shared" si="820"/>
        <v>NO</v>
      </c>
      <c r="CL552" s="244" t="str">
        <f t="shared" si="821"/>
        <v>NO</v>
      </c>
      <c r="CM552" s="244" t="str">
        <f t="shared" si="822"/>
        <v>NO</v>
      </c>
      <c r="CN552" s="244" t="str">
        <f t="shared" si="823"/>
        <v>NO</v>
      </c>
      <c r="CO552" s="244" t="str">
        <f t="shared" si="824"/>
        <v>NO</v>
      </c>
      <c r="CP552" s="244" t="str">
        <f t="shared" si="825"/>
        <v>NO</v>
      </c>
      <c r="CQ552" s="244" t="str">
        <f t="shared" si="826"/>
        <v>NO</v>
      </c>
      <c r="CR552" s="244" t="str">
        <f t="shared" si="827"/>
        <v>NO</v>
      </c>
    </row>
    <row r="553" spans="1:96">
      <c r="A553" s="9"/>
      <c r="B553" s="6"/>
      <c r="C553" s="6"/>
      <c r="D553" s="6"/>
      <c r="E553" s="6"/>
      <c r="F553" s="6"/>
      <c r="G553" s="6"/>
      <c r="H553" s="310"/>
      <c r="I553" s="52" t="s">
        <v>18</v>
      </c>
      <c r="J553" s="6">
        <v>0.99059908462514401</v>
      </c>
      <c r="K553" s="6">
        <v>4.5164526805736502E-3</v>
      </c>
      <c r="L553" s="6">
        <v>4.8844626942815498E-3</v>
      </c>
      <c r="M553" s="6">
        <v>0.351388247347654</v>
      </c>
      <c r="N553" s="6">
        <v>0.23337096701467</v>
      </c>
      <c r="O553" s="6">
        <v>0.41524078563767403</v>
      </c>
      <c r="P553" s="6">
        <v>0.27530329882417998</v>
      </c>
      <c r="Q553" s="6">
        <v>0.36960393257963198</v>
      </c>
      <c r="R553" s="6">
        <v>0.35509276859618599</v>
      </c>
      <c r="S553" s="6">
        <v>0.56538830619900404</v>
      </c>
      <c r="T553" s="6">
        <v>0.34502208997222999</v>
      </c>
      <c r="U553" s="6">
        <v>8.9589603828764505E-2</v>
      </c>
      <c r="V553" s="6">
        <v>8.3168006182213303E-2</v>
      </c>
      <c r="W553" s="6">
        <v>0.27915503123663699</v>
      </c>
      <c r="X553" s="6">
        <v>0.63767696258114903</v>
      </c>
      <c r="Y553" s="6">
        <v>0.80233753478199599</v>
      </c>
      <c r="Z553" s="6">
        <v>0.14273407591477899</v>
      </c>
      <c r="AA553" s="6">
        <v>5.4928389303224703E-2</v>
      </c>
      <c r="AB553" s="6">
        <v>0.46264596561649202</v>
      </c>
      <c r="AC553" s="6">
        <v>0.52420906042001303</v>
      </c>
      <c r="AD553" s="6">
        <v>1.31449739634933E-2</v>
      </c>
      <c r="AE553" s="6">
        <v>0.37616815762342098</v>
      </c>
      <c r="AF553" s="6">
        <v>0.138406084055894</v>
      </c>
      <c r="AG553" s="310">
        <v>0.48542575832068402</v>
      </c>
      <c r="AH553" s="211">
        <v>5.0880000000000001</v>
      </c>
      <c r="AI553" s="211">
        <v>6.9089999999999998</v>
      </c>
      <c r="AJ553" s="212">
        <v>9.6479999999999997</v>
      </c>
      <c r="AK553" s="210">
        <v>4.8460000000000001</v>
      </c>
      <c r="AL553" s="210">
        <v>6.6660000000000004</v>
      </c>
      <c r="AM553" s="210">
        <v>9.7550000000000008</v>
      </c>
      <c r="AN553" s="203"/>
      <c r="AO553" s="203"/>
      <c r="AP553" s="203"/>
      <c r="AQ553" s="203"/>
      <c r="AR553" s="203">
        <f t="shared" si="837"/>
        <v>4.5450000100999999</v>
      </c>
      <c r="AS553" s="203">
        <f t="shared" si="838"/>
        <v>5.5549999999999997</v>
      </c>
      <c r="AT553" s="203">
        <f t="shared" si="839"/>
        <v>6.7894444320999989</v>
      </c>
      <c r="AU553" s="203">
        <f t="shared" si="840"/>
        <v>6.0592091043740002</v>
      </c>
      <c r="AV553" s="203">
        <f t="shared" si="841"/>
        <v>7.4057000000000004</v>
      </c>
      <c r="AW553" s="203">
        <f t="shared" si="842"/>
        <v>9.0514110946540001</v>
      </c>
      <c r="AX553" s="203">
        <f t="shared" si="843"/>
        <v>8.579536382701999</v>
      </c>
      <c r="AY553" s="203">
        <f t="shared" si="844"/>
        <v>10.4861</v>
      </c>
      <c r="AZ553" s="203">
        <f t="shared" si="845"/>
        <v>12.816344421142</v>
      </c>
      <c r="BB553" s="1" t="str">
        <f t="shared" si="794"/>
        <v>NP</v>
      </c>
      <c r="BC553" s="1" t="str">
        <f t="shared" si="795"/>
        <v>NP</v>
      </c>
      <c r="BD553" s="1" t="str">
        <f t="shared" si="796"/>
        <v>NP</v>
      </c>
      <c r="BE553" s="1" t="str">
        <f t="shared" si="797"/>
        <v>NO</v>
      </c>
      <c r="BF553" s="1" t="str">
        <f t="shared" si="798"/>
        <v>NO</v>
      </c>
      <c r="BG553" s="1" t="str">
        <f t="shared" si="799"/>
        <v>NO</v>
      </c>
      <c r="BH553" s="1" t="str">
        <f t="shared" si="788"/>
        <v>YES</v>
      </c>
      <c r="BJ553" s="1">
        <v>103</v>
      </c>
      <c r="BK553" s="1" t="str">
        <f t="shared" si="800"/>
        <v>NP</v>
      </c>
      <c r="BL553" s="1" t="str">
        <f t="shared" si="801"/>
        <v>NP</v>
      </c>
      <c r="BM553" s="1" t="str">
        <f t="shared" si="802"/>
        <v>NP</v>
      </c>
      <c r="BN553" s="1" t="str">
        <f t="shared" si="803"/>
        <v>NO</v>
      </c>
      <c r="BO553" s="1" t="str">
        <f t="shared" si="804"/>
        <v>NO</v>
      </c>
      <c r="BP553" s="1" t="str">
        <f t="shared" si="805"/>
        <v>NO</v>
      </c>
      <c r="BQ553" s="1" t="str">
        <f t="shared" si="806"/>
        <v>YES</v>
      </c>
      <c r="BS553" s="1" t="str">
        <f t="shared" si="807"/>
        <v>TP</v>
      </c>
      <c r="BT553" s="1" t="str">
        <f t="shared" si="808"/>
        <v>TP</v>
      </c>
      <c r="BU553" s="1" t="str">
        <f t="shared" si="809"/>
        <v>TP</v>
      </c>
      <c r="BV553" s="1" t="str">
        <f t="shared" si="810"/>
        <v>YES</v>
      </c>
      <c r="BW553" s="1" t="str">
        <f t="shared" si="811"/>
        <v>YES</v>
      </c>
      <c r="BX553" s="1" t="str">
        <f t="shared" si="812"/>
        <v>YES</v>
      </c>
      <c r="BY553" s="244" t="str">
        <f t="shared" si="813"/>
        <v>YES</v>
      </c>
      <c r="BZ553" s="244" t="str">
        <f t="shared" si="814"/>
        <v>NO</v>
      </c>
      <c r="CA553" s="244" t="str">
        <f t="shared" si="815"/>
        <v>NO</v>
      </c>
      <c r="CB553" s="244" t="str">
        <f t="shared" si="816"/>
        <v>NO</v>
      </c>
      <c r="CC553" s="244" t="str">
        <f t="shared" si="817"/>
        <v>NO</v>
      </c>
      <c r="CD553" s="244" t="str">
        <f t="shared" si="789"/>
        <v>NO</v>
      </c>
      <c r="CE553" s="1" t="str">
        <f t="shared" si="790"/>
        <v>NO</v>
      </c>
      <c r="CF553" s="1" t="str">
        <f t="shared" si="791"/>
        <v>NO</v>
      </c>
      <c r="CG553" s="1" t="str">
        <f t="shared" si="792"/>
        <v>NO</v>
      </c>
      <c r="CH553" s="1" t="str">
        <f t="shared" si="793"/>
        <v>NO</v>
      </c>
      <c r="CI553" s="244" t="str">
        <f t="shared" si="818"/>
        <v>NO</v>
      </c>
      <c r="CJ553" s="244" t="str">
        <f t="shared" si="819"/>
        <v>NO</v>
      </c>
      <c r="CK553" s="244" t="str">
        <f t="shared" si="820"/>
        <v>NO</v>
      </c>
      <c r="CL553" s="244" t="str">
        <f t="shared" si="821"/>
        <v>NO</v>
      </c>
      <c r="CM553" s="244" t="str">
        <f t="shared" si="822"/>
        <v>NO</v>
      </c>
      <c r="CN553" s="244" t="str">
        <f t="shared" si="823"/>
        <v>NO</v>
      </c>
      <c r="CO553" s="244" t="str">
        <f t="shared" si="824"/>
        <v>NO</v>
      </c>
      <c r="CP553" s="244" t="str">
        <f t="shared" si="825"/>
        <v>NO</v>
      </c>
      <c r="CQ553" s="244" t="str">
        <f t="shared" si="826"/>
        <v>NO</v>
      </c>
      <c r="CR553" s="244" t="str">
        <f t="shared" si="827"/>
        <v>NO</v>
      </c>
    </row>
    <row r="554" spans="1:96" ht="16.5" thickBot="1">
      <c r="A554" s="10"/>
      <c r="B554" s="8"/>
      <c r="C554" s="8"/>
      <c r="D554" s="8"/>
      <c r="E554" s="8"/>
      <c r="F554" s="8"/>
      <c r="G554" s="8"/>
      <c r="H554" s="311"/>
      <c r="I554" s="53" t="s">
        <v>19</v>
      </c>
      <c r="J554" s="8">
        <v>0.72209054117925997</v>
      </c>
      <c r="K554" s="8">
        <v>0.202685601510118</v>
      </c>
      <c r="L554" s="8">
        <v>7.5223857310620895E-2</v>
      </c>
      <c r="M554" s="8">
        <v>0.29939674027750102</v>
      </c>
      <c r="N554" s="8">
        <v>0.15322587033575799</v>
      </c>
      <c r="O554" s="8">
        <v>0.54737738938673997</v>
      </c>
      <c r="P554" s="8">
        <v>0.26390462939950399</v>
      </c>
      <c r="Q554" s="8">
        <v>0.41986111625719102</v>
      </c>
      <c r="R554" s="8">
        <v>0.31623425434330299</v>
      </c>
      <c r="S554" s="8">
        <v>0.75023659444663005</v>
      </c>
      <c r="T554" s="8">
        <v>0.177373181429934</v>
      </c>
      <c r="U554" s="8">
        <v>7.2390224123435695E-2</v>
      </c>
      <c r="V554" s="8">
        <v>0.139230971069805</v>
      </c>
      <c r="W554" s="8">
        <v>0.29898995444974102</v>
      </c>
      <c r="X554" s="8">
        <v>0.56177907448045195</v>
      </c>
      <c r="Y554" s="8">
        <v>0.74554452349762601</v>
      </c>
      <c r="Z554" s="8">
        <v>0.233119419159492</v>
      </c>
      <c r="AA554" s="8">
        <v>2.1336057342881E-2</v>
      </c>
      <c r="AB554" s="8">
        <v>0.46264596561649202</v>
      </c>
      <c r="AC554" s="8">
        <v>0.52420906042001303</v>
      </c>
      <c r="AD554" s="8">
        <v>1.31449739634933E-2</v>
      </c>
      <c r="AE554" s="8">
        <v>0.37616815762342098</v>
      </c>
      <c r="AF554" s="8">
        <v>0.138406084055894</v>
      </c>
      <c r="AG554" s="311">
        <v>0.48542575832068402</v>
      </c>
      <c r="AH554" s="213">
        <v>4.9589999999999996</v>
      </c>
      <c r="AI554" s="213">
        <v>7.1769999999999996</v>
      </c>
      <c r="AJ554" s="214">
        <v>10.247999999999999</v>
      </c>
      <c r="AK554" s="210">
        <v>5.2409999999999997</v>
      </c>
      <c r="AL554" s="210">
        <v>7.2130000000000001</v>
      </c>
      <c r="AM554" s="210">
        <v>10.698</v>
      </c>
      <c r="AN554" s="203"/>
      <c r="AO554" s="203"/>
      <c r="AP554" s="203"/>
      <c r="AQ554" s="203"/>
      <c r="AR554" s="203">
        <f t="shared" si="837"/>
        <v>4.5450000100999999</v>
      </c>
      <c r="AS554" s="203">
        <f t="shared" si="838"/>
        <v>5.5549999999999997</v>
      </c>
      <c r="AT554" s="203">
        <f t="shared" si="839"/>
        <v>6.7894444320999989</v>
      </c>
      <c r="AU554" s="203">
        <f t="shared" si="840"/>
        <v>6.0592091043740002</v>
      </c>
      <c r="AV554" s="203">
        <f t="shared" si="841"/>
        <v>7.4057000000000004</v>
      </c>
      <c r="AW554" s="203">
        <f t="shared" si="842"/>
        <v>9.0514110946540001</v>
      </c>
      <c r="AX554" s="203">
        <f t="shared" si="843"/>
        <v>8.579536382701999</v>
      </c>
      <c r="AY554" s="203">
        <f t="shared" si="844"/>
        <v>10.4861</v>
      </c>
      <c r="AZ554" s="203">
        <f t="shared" si="845"/>
        <v>12.816344421142</v>
      </c>
      <c r="BB554" s="1" t="str">
        <f t="shared" si="794"/>
        <v>NP</v>
      </c>
      <c r="BC554" s="1" t="str">
        <f t="shared" si="795"/>
        <v>NP</v>
      </c>
      <c r="BD554" s="1" t="str">
        <f t="shared" si="796"/>
        <v>NP</v>
      </c>
      <c r="BE554" s="1" t="str">
        <f t="shared" si="797"/>
        <v>NO</v>
      </c>
      <c r="BF554" s="1" t="str">
        <f t="shared" si="798"/>
        <v>NO</v>
      </c>
      <c r="BG554" s="1" t="str">
        <f t="shared" si="799"/>
        <v>NO</v>
      </c>
      <c r="BH554" s="1" t="str">
        <f t="shared" si="788"/>
        <v>YES</v>
      </c>
      <c r="BJ554" s="1">
        <v>311</v>
      </c>
      <c r="BK554" s="1" t="str">
        <f t="shared" si="800"/>
        <v>NP</v>
      </c>
      <c r="BL554" s="1" t="str">
        <f t="shared" si="801"/>
        <v>NP</v>
      </c>
      <c r="BM554" s="1" t="str">
        <f t="shared" si="802"/>
        <v>NA</v>
      </c>
      <c r="BN554" s="1" t="str">
        <f t="shared" si="803"/>
        <v>NO</v>
      </c>
      <c r="BO554" s="1" t="str">
        <f t="shared" si="804"/>
        <v>NO</v>
      </c>
      <c r="BP554" s="1" t="str">
        <f t="shared" si="805"/>
        <v>NO</v>
      </c>
      <c r="BQ554" s="1" t="str">
        <f t="shared" si="806"/>
        <v>YES</v>
      </c>
      <c r="BS554" s="1" t="str">
        <f t="shared" si="807"/>
        <v>TP</v>
      </c>
      <c r="BT554" s="1" t="str">
        <f t="shared" si="808"/>
        <v>TP</v>
      </c>
      <c r="BU554" s="1" t="str">
        <f t="shared" si="809"/>
        <v>FP</v>
      </c>
      <c r="BV554" s="1" t="str">
        <f t="shared" si="810"/>
        <v>NO</v>
      </c>
      <c r="BW554" s="1" t="str">
        <f t="shared" si="811"/>
        <v>YES</v>
      </c>
      <c r="BX554" s="1" t="str">
        <f t="shared" si="812"/>
        <v>YES</v>
      </c>
      <c r="BY554" s="244" t="str">
        <f t="shared" si="813"/>
        <v>YES</v>
      </c>
      <c r="BZ554" s="244" t="str">
        <f t="shared" si="814"/>
        <v>NO</v>
      </c>
      <c r="CA554" s="244" t="str">
        <f t="shared" si="815"/>
        <v>NO</v>
      </c>
      <c r="CB554" s="244" t="str">
        <f t="shared" si="816"/>
        <v>NO</v>
      </c>
      <c r="CC554" s="244" t="str">
        <f t="shared" si="817"/>
        <v>NO</v>
      </c>
      <c r="CD554" s="244" t="str">
        <f t="shared" si="789"/>
        <v>YES</v>
      </c>
      <c r="CE554" s="1" t="str">
        <f t="shared" si="790"/>
        <v>YES</v>
      </c>
      <c r="CF554" s="1" t="str">
        <f t="shared" si="791"/>
        <v>YES</v>
      </c>
      <c r="CG554" s="1" t="str">
        <f t="shared" si="792"/>
        <v>NO</v>
      </c>
      <c r="CH554" s="1" t="str">
        <f t="shared" si="793"/>
        <v>NO</v>
      </c>
      <c r="CI554" s="244" t="str">
        <f t="shared" si="818"/>
        <v>NO</v>
      </c>
      <c r="CJ554" s="244" t="str">
        <f t="shared" si="819"/>
        <v>NO</v>
      </c>
      <c r="CK554" s="244" t="str">
        <f t="shared" si="820"/>
        <v>NO</v>
      </c>
      <c r="CL554" s="244" t="str">
        <f t="shared" si="821"/>
        <v>NO</v>
      </c>
      <c r="CM554" s="244" t="str">
        <f t="shared" si="822"/>
        <v>NO</v>
      </c>
      <c r="CN554" s="244" t="str">
        <f t="shared" si="823"/>
        <v>YES</v>
      </c>
      <c r="CO554" s="244" t="str">
        <f t="shared" si="824"/>
        <v>YES</v>
      </c>
      <c r="CP554" s="244" t="str">
        <f t="shared" si="825"/>
        <v>YES</v>
      </c>
      <c r="CQ554" s="244" t="str">
        <f t="shared" si="826"/>
        <v>NO</v>
      </c>
      <c r="CR554" s="244" t="str">
        <f t="shared" si="827"/>
        <v>NO</v>
      </c>
    </row>
    <row r="555" spans="1:96">
      <c r="A555" s="61">
        <v>60</v>
      </c>
      <c r="B555" s="62">
        <v>180</v>
      </c>
      <c r="C555" s="62">
        <v>1</v>
      </c>
      <c r="D555" s="62">
        <v>1</v>
      </c>
      <c r="E555" s="62">
        <v>3041958</v>
      </c>
      <c r="F555" s="62">
        <f>E555/1000/60</f>
        <v>50.699300000000001</v>
      </c>
      <c r="G555" s="62">
        <v>17</v>
      </c>
      <c r="H555" s="63">
        <f>G555/B555*100</f>
        <v>9.4444444444444446</v>
      </c>
      <c r="I555" s="60" t="s">
        <v>12</v>
      </c>
      <c r="J555" s="69">
        <v>0.70991081361091801</v>
      </c>
      <c r="K555" s="69">
        <v>0.28484459573992099</v>
      </c>
      <c r="L555" s="69">
        <v>5.2445906491602702E-3</v>
      </c>
      <c r="M555" s="69">
        <v>0.68940115767909504</v>
      </c>
      <c r="N555" s="69">
        <v>0.15452444543713001</v>
      </c>
      <c r="O555" s="69">
        <v>0.156074396883773</v>
      </c>
      <c r="P555" s="69">
        <v>0.13542791338412299</v>
      </c>
      <c r="Q555" s="69">
        <v>0.53799081413611705</v>
      </c>
      <c r="R555" s="69">
        <v>0.32658127247975799</v>
      </c>
      <c r="S555" s="69">
        <v>0.25412414572978198</v>
      </c>
      <c r="T555" s="69">
        <v>0.46072030488884302</v>
      </c>
      <c r="U555" s="69">
        <v>0.285155549381374</v>
      </c>
      <c r="V555" s="69">
        <v>0.440812948868127</v>
      </c>
      <c r="W555" s="69">
        <v>0.54366907695320499</v>
      </c>
      <c r="X555" s="69">
        <v>1.5517974178667101E-2</v>
      </c>
      <c r="Y555" s="69">
        <v>0.82974848288008096</v>
      </c>
      <c r="Z555" s="69">
        <v>7.7572811594924601E-2</v>
      </c>
      <c r="AA555" s="69">
        <v>9.2678705524994104E-2</v>
      </c>
      <c r="AB555" s="69">
        <v>0.49636488686663199</v>
      </c>
      <c r="AC555" s="69">
        <v>0.172505990838278</v>
      </c>
      <c r="AD555" s="69">
        <v>0.33112912229508801</v>
      </c>
      <c r="AE555" s="69">
        <v>2.7269588006913498E-2</v>
      </c>
      <c r="AF555" s="69">
        <v>0.46147730956591398</v>
      </c>
      <c r="AG555" s="309">
        <v>0.51125310242717104</v>
      </c>
      <c r="AH555" s="208">
        <v>1.125</v>
      </c>
      <c r="AI555" s="208">
        <v>2.0750000000000002</v>
      </c>
      <c r="AJ555" s="209">
        <v>5.8310000000000004</v>
      </c>
      <c r="AK555" s="210">
        <v>1.1439999999999999</v>
      </c>
      <c r="AL555" s="210">
        <v>2.0990000000000002</v>
      </c>
      <c r="AM555" s="210">
        <v>5.9009999999999998</v>
      </c>
      <c r="AN555" s="203">
        <v>0.55630000000000002</v>
      </c>
      <c r="AO555" s="203">
        <v>2.0175000000000001</v>
      </c>
      <c r="AP555" s="203">
        <v>5.0681000000000003</v>
      </c>
      <c r="AQ555" s="203"/>
      <c r="AR555" s="203">
        <f>$AN$6*0.81818182</f>
        <v>0.45515454646600001</v>
      </c>
      <c r="AS555" s="203">
        <f>$AN$6</f>
        <v>0.55630000000000002</v>
      </c>
      <c r="AT555" s="203">
        <f>$AN$6*1.22222222</f>
        <v>0.67992222098599997</v>
      </c>
      <c r="AU555" s="203">
        <f>$AO$6*0.81818182</f>
        <v>1.6506818218499999</v>
      </c>
      <c r="AV555" s="203">
        <f>$AO$6</f>
        <v>2.0175000000000001</v>
      </c>
      <c r="AW555" s="203">
        <f>$AO$6*1.22222222</f>
        <v>2.4658333288500001</v>
      </c>
      <c r="AX555" s="203">
        <f>$AP$6*0.81818182</f>
        <v>4.146627281942</v>
      </c>
      <c r="AY555" s="203">
        <f>$AP$6</f>
        <v>5.0681000000000003</v>
      </c>
      <c r="AZ555" s="203">
        <f>$AP$6*1.22222222</f>
        <v>6.1943444331819997</v>
      </c>
      <c r="BB555" s="1" t="str">
        <f t="shared" si="794"/>
        <v>P</v>
      </c>
      <c r="BC555" s="1" t="str">
        <f t="shared" si="795"/>
        <v>NA</v>
      </c>
      <c r="BD555" s="1" t="str">
        <f t="shared" si="796"/>
        <v>NA</v>
      </c>
      <c r="BE555" s="1" t="str">
        <f t="shared" si="797"/>
        <v>NO</v>
      </c>
      <c r="BF555" s="1" t="str">
        <f t="shared" si="798"/>
        <v>NO</v>
      </c>
      <c r="BG555" s="1" t="str">
        <f t="shared" si="799"/>
        <v>NO</v>
      </c>
      <c r="BH555" s="1" t="str">
        <f t="shared" si="788"/>
        <v>NO</v>
      </c>
      <c r="BJ555" s="1">
        <v>4</v>
      </c>
      <c r="BK555" s="1" t="str">
        <f t="shared" si="800"/>
        <v>P</v>
      </c>
      <c r="BL555" s="1" t="str">
        <f t="shared" si="801"/>
        <v>NA</v>
      </c>
      <c r="BM555" s="1" t="str">
        <f t="shared" si="802"/>
        <v>NA</v>
      </c>
      <c r="BN555" s="1" t="str">
        <f t="shared" si="803"/>
        <v>NO</v>
      </c>
      <c r="BO555" s="1" t="str">
        <f t="shared" si="804"/>
        <v>NO</v>
      </c>
      <c r="BP555" s="1" t="str">
        <f t="shared" si="805"/>
        <v>NO</v>
      </c>
      <c r="BQ555" s="1" t="str">
        <f t="shared" si="806"/>
        <v>NO</v>
      </c>
      <c r="BS555" s="1" t="str">
        <f t="shared" si="807"/>
        <v>TN</v>
      </c>
      <c r="BT555" s="1" t="str">
        <f t="shared" si="808"/>
        <v>TN</v>
      </c>
      <c r="BU555" s="1" t="str">
        <f t="shared" si="809"/>
        <v>TN</v>
      </c>
      <c r="BV555" s="1" t="str">
        <f t="shared" si="810"/>
        <v>NO</v>
      </c>
      <c r="BW555" s="1" t="str">
        <f t="shared" si="811"/>
        <v>NO</v>
      </c>
      <c r="BX555" s="1" t="str">
        <f t="shared" si="812"/>
        <v>NO</v>
      </c>
      <c r="BY555" s="244" t="str">
        <f t="shared" si="813"/>
        <v>YES</v>
      </c>
      <c r="BZ555" s="244" t="str">
        <f t="shared" si="814"/>
        <v>NO</v>
      </c>
      <c r="CA555" s="244" t="str">
        <f t="shared" si="815"/>
        <v>NO</v>
      </c>
      <c r="CB555" s="244" t="str">
        <f t="shared" si="816"/>
        <v>NO</v>
      </c>
      <c r="CC555" s="244" t="str">
        <f t="shared" si="817"/>
        <v>NO</v>
      </c>
      <c r="CD555" s="244" t="str">
        <f t="shared" si="789"/>
        <v>NO</v>
      </c>
      <c r="CE555" s="1" t="str">
        <f t="shared" si="790"/>
        <v>NO</v>
      </c>
      <c r="CF555" s="1" t="str">
        <f t="shared" si="791"/>
        <v>NO</v>
      </c>
      <c r="CG555" s="1" t="str">
        <f t="shared" si="792"/>
        <v>NO</v>
      </c>
      <c r="CH555" s="1" t="str">
        <f t="shared" si="793"/>
        <v>NO</v>
      </c>
      <c r="CI555" s="244" t="str">
        <f t="shared" si="818"/>
        <v>NO</v>
      </c>
      <c r="CJ555" s="244" t="str">
        <f t="shared" si="819"/>
        <v>NO</v>
      </c>
      <c r="CK555" s="244" t="str">
        <f t="shared" si="820"/>
        <v>NO</v>
      </c>
      <c r="CL555" s="244" t="str">
        <f t="shared" si="821"/>
        <v>NO</v>
      </c>
      <c r="CM555" s="244" t="str">
        <f t="shared" si="822"/>
        <v>NO</v>
      </c>
      <c r="CN555" s="244" t="str">
        <f t="shared" si="823"/>
        <v>NO</v>
      </c>
      <c r="CO555" s="244" t="str">
        <f t="shared" si="824"/>
        <v>NO</v>
      </c>
      <c r="CP555" s="244" t="str">
        <f t="shared" si="825"/>
        <v>NO</v>
      </c>
      <c r="CQ555" s="244" t="str">
        <f t="shared" si="826"/>
        <v>NO</v>
      </c>
      <c r="CR555" s="244" t="str">
        <f t="shared" si="827"/>
        <v>NO</v>
      </c>
    </row>
    <row r="556" spans="1:96">
      <c r="A556" s="64"/>
      <c r="B556" s="15"/>
      <c r="C556" s="15"/>
      <c r="D556" s="15"/>
      <c r="E556" s="15"/>
      <c r="F556" s="15"/>
      <c r="G556" s="15"/>
      <c r="H556" s="15"/>
      <c r="I556" s="52" t="s">
        <v>13</v>
      </c>
      <c r="J556" s="6">
        <v>0.95740748191168401</v>
      </c>
      <c r="K556" s="6">
        <v>1.1285108586715E-2</v>
      </c>
      <c r="L556" s="6">
        <v>3.13074095016002E-2</v>
      </c>
      <c r="M556" s="6">
        <v>0.55781033030346705</v>
      </c>
      <c r="N556" s="6">
        <v>0.25017204788018499</v>
      </c>
      <c r="O556" s="6">
        <v>0.19201762181634599</v>
      </c>
      <c r="P556" s="6">
        <v>0.222071140599503</v>
      </c>
      <c r="Q556" s="6">
        <v>0.77534023490095305</v>
      </c>
      <c r="R556" s="6">
        <v>2.58862449954255E-3</v>
      </c>
      <c r="S556" s="6">
        <v>0.96203151293436495</v>
      </c>
      <c r="T556" s="6">
        <v>2.1844795237680299E-2</v>
      </c>
      <c r="U556" s="6">
        <v>1.6123691827954301E-2</v>
      </c>
      <c r="V556" s="6">
        <v>0.70016107521687498</v>
      </c>
      <c r="W556" s="6">
        <v>0.217256559393295</v>
      </c>
      <c r="X556" s="6">
        <v>8.2582365389828605E-2</v>
      </c>
      <c r="Y556" s="6">
        <v>0.64985043522793995</v>
      </c>
      <c r="Z556" s="6">
        <v>0.27335331326746598</v>
      </c>
      <c r="AA556" s="6">
        <v>7.6796251504593099E-2</v>
      </c>
      <c r="AB556" s="6">
        <v>0.86167503538551404</v>
      </c>
      <c r="AC556" s="6">
        <v>0.13689666169674</v>
      </c>
      <c r="AD556" s="6">
        <v>1.42830291774587E-3</v>
      </c>
      <c r="AE556" s="6">
        <v>0.43135309621717199</v>
      </c>
      <c r="AF556" s="6">
        <v>0.40133666920712202</v>
      </c>
      <c r="AG556" s="310">
        <v>0.16731023457570501</v>
      </c>
      <c r="AH556" s="211">
        <v>0.61899999999999999</v>
      </c>
      <c r="AI556" s="211">
        <v>2.2269999999999999</v>
      </c>
      <c r="AJ556" s="212">
        <v>5.2510000000000003</v>
      </c>
      <c r="AK556" s="210">
        <v>0.65500000000000003</v>
      </c>
      <c r="AL556" s="210">
        <v>2.2130000000000001</v>
      </c>
      <c r="AM556" s="210">
        <v>5.3280000000000003</v>
      </c>
      <c r="AN556" s="203"/>
      <c r="AO556" s="203"/>
      <c r="AP556" s="203"/>
      <c r="AQ556" s="203"/>
      <c r="AR556" s="203">
        <f t="shared" ref="AR556:AR562" si="846">$AN$6*0.81818182</f>
        <v>0.45515454646600001</v>
      </c>
      <c r="AS556" s="203">
        <f t="shared" ref="AS556:AS562" si="847">$AN$6</f>
        <v>0.55630000000000002</v>
      </c>
      <c r="AT556" s="203">
        <f t="shared" ref="AT556:AT562" si="848">$AN$6*1.22222222</f>
        <v>0.67992222098599997</v>
      </c>
      <c r="AU556" s="203">
        <f t="shared" ref="AU556:AU562" si="849">$AO$6*0.81818182</f>
        <v>1.6506818218499999</v>
      </c>
      <c r="AV556" s="203">
        <f t="shared" ref="AV556:AV562" si="850">$AO$6</f>
        <v>2.0175000000000001</v>
      </c>
      <c r="AW556" s="203">
        <f t="shared" ref="AW556:AW562" si="851">$AO$6*1.22222222</f>
        <v>2.4658333288500001</v>
      </c>
      <c r="AX556" s="203">
        <f t="shared" ref="AX556:AX562" si="852">$AP$6*0.81818182</f>
        <v>4.146627281942</v>
      </c>
      <c r="AY556" s="203">
        <f t="shared" ref="AY556:AY562" si="853">$AP$6</f>
        <v>5.0681000000000003</v>
      </c>
      <c r="AZ556" s="203">
        <f t="shared" ref="AZ556:AZ562" si="854">$AP$6*1.22222222</f>
        <v>6.1943444331819997</v>
      </c>
      <c r="BB556" s="1" t="str">
        <f t="shared" si="794"/>
        <v>NA</v>
      </c>
      <c r="BC556" s="1" t="str">
        <f t="shared" si="795"/>
        <v>NA</v>
      </c>
      <c r="BD556" s="1" t="str">
        <f t="shared" si="796"/>
        <v>NA</v>
      </c>
      <c r="BE556" s="1" t="str">
        <f t="shared" si="797"/>
        <v>NO</v>
      </c>
      <c r="BF556" s="1" t="str">
        <f t="shared" si="798"/>
        <v>NO</v>
      </c>
      <c r="BG556" s="1" t="str">
        <f t="shared" si="799"/>
        <v>NO</v>
      </c>
      <c r="BH556" s="1" t="str">
        <f t="shared" si="788"/>
        <v>YES</v>
      </c>
      <c r="BJ556" s="1">
        <v>7</v>
      </c>
      <c r="BK556" s="1" t="str">
        <f t="shared" si="800"/>
        <v>NA</v>
      </c>
      <c r="BL556" s="1" t="str">
        <f t="shared" si="801"/>
        <v>NA</v>
      </c>
      <c r="BM556" s="1" t="str">
        <f t="shared" si="802"/>
        <v>NA</v>
      </c>
      <c r="BN556" s="1" t="str">
        <f t="shared" si="803"/>
        <v>NO</v>
      </c>
      <c r="BO556" s="1" t="str">
        <f t="shared" si="804"/>
        <v>NO</v>
      </c>
      <c r="BP556" s="1" t="str">
        <f t="shared" si="805"/>
        <v>NO</v>
      </c>
      <c r="BQ556" s="1" t="str">
        <f t="shared" si="806"/>
        <v>YES</v>
      </c>
      <c r="BS556" s="1" t="str">
        <f t="shared" si="807"/>
        <v>TN</v>
      </c>
      <c r="BT556" s="1" t="str">
        <f t="shared" si="808"/>
        <v>TN</v>
      </c>
      <c r="BU556" s="1" t="str">
        <f t="shared" si="809"/>
        <v>TN</v>
      </c>
      <c r="BV556" s="1" t="str">
        <f t="shared" si="810"/>
        <v>NO</v>
      </c>
      <c r="BW556" s="1" t="str">
        <f t="shared" si="811"/>
        <v>NO</v>
      </c>
      <c r="BX556" s="1" t="str">
        <f t="shared" si="812"/>
        <v>NO</v>
      </c>
      <c r="BY556" s="244" t="str">
        <f t="shared" si="813"/>
        <v>YES</v>
      </c>
      <c r="BZ556" s="244" t="str">
        <f t="shared" si="814"/>
        <v>NO</v>
      </c>
      <c r="CA556" s="244" t="str">
        <f t="shared" si="815"/>
        <v>NO</v>
      </c>
      <c r="CB556" s="244" t="str">
        <f t="shared" si="816"/>
        <v>NO</v>
      </c>
      <c r="CC556" s="244" t="str">
        <f t="shared" si="817"/>
        <v>NO</v>
      </c>
      <c r="CD556" s="244" t="str">
        <f t="shared" si="789"/>
        <v>NO</v>
      </c>
      <c r="CE556" s="1" t="str">
        <f t="shared" si="790"/>
        <v>NO</v>
      </c>
      <c r="CF556" s="1" t="str">
        <f t="shared" si="791"/>
        <v>NO</v>
      </c>
      <c r="CG556" s="1" t="str">
        <f t="shared" si="792"/>
        <v>NO</v>
      </c>
      <c r="CH556" s="1" t="str">
        <f t="shared" si="793"/>
        <v>NO</v>
      </c>
      <c r="CI556" s="244" t="str">
        <f t="shared" si="818"/>
        <v>NO</v>
      </c>
      <c r="CJ556" s="244" t="str">
        <f t="shared" si="819"/>
        <v>NO</v>
      </c>
      <c r="CK556" s="244" t="str">
        <f t="shared" si="820"/>
        <v>NO</v>
      </c>
      <c r="CL556" s="244" t="str">
        <f t="shared" si="821"/>
        <v>NO</v>
      </c>
      <c r="CM556" s="244" t="str">
        <f t="shared" si="822"/>
        <v>NO</v>
      </c>
      <c r="CN556" s="244" t="str">
        <f t="shared" si="823"/>
        <v>NO</v>
      </c>
      <c r="CO556" s="244" t="str">
        <f t="shared" si="824"/>
        <v>NO</v>
      </c>
      <c r="CP556" s="244" t="str">
        <f t="shared" si="825"/>
        <v>NO</v>
      </c>
      <c r="CQ556" s="244" t="str">
        <f t="shared" si="826"/>
        <v>NO</v>
      </c>
      <c r="CR556" s="244" t="str">
        <f t="shared" si="827"/>
        <v>NO</v>
      </c>
    </row>
    <row r="557" spans="1:96">
      <c r="A557" s="64"/>
      <c r="B557" s="15"/>
      <c r="C557" s="15"/>
      <c r="D557" s="15"/>
      <c r="E557" s="15"/>
      <c r="F557" s="15"/>
      <c r="G557" s="15"/>
      <c r="H557" s="15"/>
      <c r="I557" s="52" t="s">
        <v>14</v>
      </c>
      <c r="J557" s="6">
        <v>0.95740748191168401</v>
      </c>
      <c r="K557" s="6">
        <v>1.1285108586715E-2</v>
      </c>
      <c r="L557" s="6">
        <v>3.13074095016002E-2</v>
      </c>
      <c r="M557" s="6">
        <v>0.55781033030346705</v>
      </c>
      <c r="N557" s="6">
        <v>0.25017204788018499</v>
      </c>
      <c r="O557" s="6">
        <v>0.19201762181634599</v>
      </c>
      <c r="P557" s="6">
        <v>0.222071140599503</v>
      </c>
      <c r="Q557" s="6">
        <v>0.77534023490095305</v>
      </c>
      <c r="R557" s="6">
        <v>2.58862449954255E-3</v>
      </c>
      <c r="S557" s="6">
        <v>0.96203151293436495</v>
      </c>
      <c r="T557" s="6">
        <v>2.1844795237680299E-2</v>
      </c>
      <c r="U557" s="6">
        <v>1.6123691827954301E-2</v>
      </c>
      <c r="V557" s="6">
        <v>0.70016107521687498</v>
      </c>
      <c r="W557" s="6">
        <v>0.217256559393295</v>
      </c>
      <c r="X557" s="6">
        <v>8.2582365389828605E-2</v>
      </c>
      <c r="Y557" s="6">
        <v>0.64985043522793995</v>
      </c>
      <c r="Z557" s="6">
        <v>0.27335331326746598</v>
      </c>
      <c r="AA557" s="6">
        <v>7.6796251504593099E-2</v>
      </c>
      <c r="AB557" s="6">
        <v>0.86167503538551404</v>
      </c>
      <c r="AC557" s="6">
        <v>0.13689666169674</v>
      </c>
      <c r="AD557" s="6">
        <v>1.42830291774587E-3</v>
      </c>
      <c r="AE557" s="6">
        <v>0.43135309621717199</v>
      </c>
      <c r="AF557" s="6">
        <v>0.40133666920712202</v>
      </c>
      <c r="AG557" s="310">
        <v>0.16731023457570501</v>
      </c>
      <c r="AH557" s="211">
        <v>0.626</v>
      </c>
      <c r="AI557" s="211">
        <v>2.2000000000000002</v>
      </c>
      <c r="AJ557" s="212">
        <v>5.2610000000000001</v>
      </c>
      <c r="AK557" s="210">
        <v>0.63</v>
      </c>
      <c r="AL557" s="210">
        <v>2.1930000000000001</v>
      </c>
      <c r="AM557" s="210">
        <v>5.335</v>
      </c>
      <c r="AN557" s="203"/>
      <c r="AO557" s="203"/>
      <c r="AP557" s="203"/>
      <c r="AQ557" s="203"/>
      <c r="AR557" s="203">
        <f t="shared" si="846"/>
        <v>0.45515454646600001</v>
      </c>
      <c r="AS557" s="203">
        <f t="shared" si="847"/>
        <v>0.55630000000000002</v>
      </c>
      <c r="AT557" s="203">
        <f t="shared" si="848"/>
        <v>0.67992222098599997</v>
      </c>
      <c r="AU557" s="203">
        <f t="shared" si="849"/>
        <v>1.6506818218499999</v>
      </c>
      <c r="AV557" s="203">
        <f t="shared" si="850"/>
        <v>2.0175000000000001</v>
      </c>
      <c r="AW557" s="203">
        <f t="shared" si="851"/>
        <v>2.4658333288500001</v>
      </c>
      <c r="AX557" s="203">
        <f t="shared" si="852"/>
        <v>4.146627281942</v>
      </c>
      <c r="AY557" s="203">
        <f t="shared" si="853"/>
        <v>5.0681000000000003</v>
      </c>
      <c r="AZ557" s="203">
        <f t="shared" si="854"/>
        <v>6.1943444331819997</v>
      </c>
      <c r="BB557" s="1" t="str">
        <f t="shared" si="794"/>
        <v>NA</v>
      </c>
      <c r="BC557" s="1" t="str">
        <f t="shared" si="795"/>
        <v>NA</v>
      </c>
      <c r="BD557" s="1" t="str">
        <f t="shared" si="796"/>
        <v>NA</v>
      </c>
      <c r="BE557" s="1" t="str">
        <f t="shared" si="797"/>
        <v>NO</v>
      </c>
      <c r="BF557" s="1" t="str">
        <f t="shared" si="798"/>
        <v>NO</v>
      </c>
      <c r="BG557" s="1" t="str">
        <f t="shared" si="799"/>
        <v>NO</v>
      </c>
      <c r="BH557" s="1" t="str">
        <f t="shared" si="788"/>
        <v>YES</v>
      </c>
      <c r="BJ557" s="1">
        <v>2</v>
      </c>
      <c r="BK557" s="1" t="str">
        <f t="shared" si="800"/>
        <v>NA</v>
      </c>
      <c r="BL557" s="1" t="str">
        <f t="shared" si="801"/>
        <v>NA</v>
      </c>
      <c r="BM557" s="1" t="str">
        <f t="shared" si="802"/>
        <v>NA</v>
      </c>
      <c r="BN557" s="1" t="str">
        <f t="shared" si="803"/>
        <v>NO</v>
      </c>
      <c r="BO557" s="1" t="str">
        <f t="shared" si="804"/>
        <v>NO</v>
      </c>
      <c r="BP557" s="1" t="str">
        <f t="shared" si="805"/>
        <v>NO</v>
      </c>
      <c r="BQ557" s="1" t="str">
        <f t="shared" si="806"/>
        <v>YES</v>
      </c>
      <c r="BS557" s="1" t="str">
        <f t="shared" si="807"/>
        <v>TN</v>
      </c>
      <c r="BT557" s="1" t="str">
        <f t="shared" si="808"/>
        <v>TN</v>
      </c>
      <c r="BU557" s="1" t="str">
        <f t="shared" si="809"/>
        <v>TN</v>
      </c>
      <c r="BV557" s="1" t="str">
        <f t="shared" si="810"/>
        <v>NO</v>
      </c>
      <c r="BW557" s="1" t="str">
        <f t="shared" si="811"/>
        <v>NO</v>
      </c>
      <c r="BX557" s="1" t="str">
        <f t="shared" si="812"/>
        <v>NO</v>
      </c>
      <c r="BY557" s="244" t="str">
        <f t="shared" si="813"/>
        <v>YES</v>
      </c>
      <c r="BZ557" s="244" t="str">
        <f t="shared" si="814"/>
        <v>NO</v>
      </c>
      <c r="CA557" s="244" t="str">
        <f t="shared" si="815"/>
        <v>NO</v>
      </c>
      <c r="CB557" s="244" t="str">
        <f t="shared" si="816"/>
        <v>NO</v>
      </c>
      <c r="CC557" s="244" t="str">
        <f t="shared" si="817"/>
        <v>NO</v>
      </c>
      <c r="CD557" s="244" t="str">
        <f t="shared" si="789"/>
        <v>NO</v>
      </c>
      <c r="CE557" s="1" t="str">
        <f t="shared" si="790"/>
        <v>NO</v>
      </c>
      <c r="CF557" s="1" t="str">
        <f t="shared" si="791"/>
        <v>NO</v>
      </c>
      <c r="CG557" s="1" t="str">
        <f t="shared" si="792"/>
        <v>NO</v>
      </c>
      <c r="CH557" s="1" t="str">
        <f t="shared" si="793"/>
        <v>NO</v>
      </c>
      <c r="CI557" s="244" t="str">
        <f t="shared" si="818"/>
        <v>NO</v>
      </c>
      <c r="CJ557" s="244" t="str">
        <f t="shared" si="819"/>
        <v>NO</v>
      </c>
      <c r="CK557" s="244" t="str">
        <f t="shared" si="820"/>
        <v>NO</v>
      </c>
      <c r="CL557" s="244" t="str">
        <f t="shared" si="821"/>
        <v>NO</v>
      </c>
      <c r="CM557" s="244" t="str">
        <f t="shared" si="822"/>
        <v>NO</v>
      </c>
      <c r="CN557" s="244" t="str">
        <f t="shared" si="823"/>
        <v>NO</v>
      </c>
      <c r="CO557" s="244" t="str">
        <f t="shared" si="824"/>
        <v>NO</v>
      </c>
      <c r="CP557" s="244" t="str">
        <f t="shared" si="825"/>
        <v>NO</v>
      </c>
      <c r="CQ557" s="244" t="str">
        <f t="shared" si="826"/>
        <v>NO</v>
      </c>
      <c r="CR557" s="244" t="str">
        <f t="shared" si="827"/>
        <v>NO</v>
      </c>
    </row>
    <row r="558" spans="1:96">
      <c r="A558" s="64"/>
      <c r="B558" s="15"/>
      <c r="C558" s="15"/>
      <c r="D558" s="15"/>
      <c r="E558" s="15"/>
      <c r="F558" s="15"/>
      <c r="G558" s="15"/>
      <c r="H558" s="15"/>
      <c r="I558" s="52" t="s">
        <v>15</v>
      </c>
      <c r="J558" s="6">
        <v>0.70991081361091801</v>
      </c>
      <c r="K558" s="6">
        <v>0.28484459573992099</v>
      </c>
      <c r="L558" s="6">
        <v>5.2445906491602702E-3</v>
      </c>
      <c r="M558" s="6">
        <v>0.68940115767909504</v>
      </c>
      <c r="N558" s="6">
        <v>0.15452444543713001</v>
      </c>
      <c r="O558" s="6">
        <v>0.156074396883773</v>
      </c>
      <c r="P558" s="6">
        <v>0.13542791338412299</v>
      </c>
      <c r="Q558" s="6">
        <v>0.53799081413611705</v>
      </c>
      <c r="R558" s="6">
        <v>0.32658127247975799</v>
      </c>
      <c r="S558" s="6">
        <v>0.25412414572978198</v>
      </c>
      <c r="T558" s="6">
        <v>0.46072030488884302</v>
      </c>
      <c r="U558" s="6">
        <v>0.285155549381374</v>
      </c>
      <c r="V558" s="6">
        <v>0.440812948868127</v>
      </c>
      <c r="W558" s="6">
        <v>0.54366907695320499</v>
      </c>
      <c r="X558" s="6">
        <v>1.5517974178667101E-2</v>
      </c>
      <c r="Y558" s="6">
        <v>0.64985043522793995</v>
      </c>
      <c r="Z558" s="6">
        <v>0.27335331326746598</v>
      </c>
      <c r="AA558" s="6">
        <v>7.6796251504593099E-2</v>
      </c>
      <c r="AB558" s="6">
        <v>0.86167503538551404</v>
      </c>
      <c r="AC558" s="6">
        <v>0.13689666169674</v>
      </c>
      <c r="AD558" s="6">
        <v>1.42830291774587E-3</v>
      </c>
      <c r="AE558" s="6">
        <v>0.43135309621717199</v>
      </c>
      <c r="AF558" s="6">
        <v>0.40133666920712202</v>
      </c>
      <c r="AG558" s="310">
        <v>0.16731023457570501</v>
      </c>
      <c r="AH558" s="211">
        <v>1.18</v>
      </c>
      <c r="AI558" s="211">
        <v>2.097</v>
      </c>
      <c r="AJ558" s="212">
        <v>5.3239999999999998</v>
      </c>
      <c r="AK558" s="210">
        <v>1.1779999999999999</v>
      </c>
      <c r="AL558" s="210">
        <v>2.0910000000000002</v>
      </c>
      <c r="AM558" s="210">
        <v>5.2519999999999998</v>
      </c>
      <c r="AN558" s="203"/>
      <c r="AO558" s="203"/>
      <c r="AP558" s="203"/>
      <c r="AQ558" s="203"/>
      <c r="AR558" s="203">
        <f t="shared" si="846"/>
        <v>0.45515454646600001</v>
      </c>
      <c r="AS558" s="203">
        <f t="shared" si="847"/>
        <v>0.55630000000000002</v>
      </c>
      <c r="AT558" s="203">
        <f t="shared" si="848"/>
        <v>0.67992222098599997</v>
      </c>
      <c r="AU558" s="203">
        <f t="shared" si="849"/>
        <v>1.6506818218499999</v>
      </c>
      <c r="AV558" s="203">
        <f t="shared" si="850"/>
        <v>2.0175000000000001</v>
      </c>
      <c r="AW558" s="203">
        <f t="shared" si="851"/>
        <v>2.4658333288500001</v>
      </c>
      <c r="AX558" s="203">
        <f t="shared" si="852"/>
        <v>4.146627281942</v>
      </c>
      <c r="AY558" s="203">
        <f t="shared" si="853"/>
        <v>5.0681000000000003</v>
      </c>
      <c r="AZ558" s="203">
        <f t="shared" si="854"/>
        <v>6.1943444331819997</v>
      </c>
      <c r="BB558" s="1" t="str">
        <f t="shared" si="794"/>
        <v>P</v>
      </c>
      <c r="BC558" s="1" t="str">
        <f t="shared" si="795"/>
        <v>NA</v>
      </c>
      <c r="BD558" s="1" t="str">
        <f t="shared" si="796"/>
        <v>NA</v>
      </c>
      <c r="BE558" s="1" t="str">
        <f t="shared" si="797"/>
        <v>NO</v>
      </c>
      <c r="BF558" s="1" t="str">
        <f t="shared" si="798"/>
        <v>NO</v>
      </c>
      <c r="BG558" s="1" t="str">
        <f t="shared" si="799"/>
        <v>NO</v>
      </c>
      <c r="BH558" s="1" t="str">
        <f t="shared" si="788"/>
        <v>NO</v>
      </c>
      <c r="BJ558" s="1">
        <v>9</v>
      </c>
      <c r="BK558" s="1" t="str">
        <f t="shared" si="800"/>
        <v>P</v>
      </c>
      <c r="BL558" s="1" t="str">
        <f t="shared" si="801"/>
        <v>NA</v>
      </c>
      <c r="BM558" s="1" t="str">
        <f t="shared" si="802"/>
        <v>NA</v>
      </c>
      <c r="BN558" s="1" t="str">
        <f t="shared" si="803"/>
        <v>NO</v>
      </c>
      <c r="BO558" s="1" t="str">
        <f t="shared" si="804"/>
        <v>NO</v>
      </c>
      <c r="BP558" s="1" t="str">
        <f t="shared" si="805"/>
        <v>NO</v>
      </c>
      <c r="BQ558" s="1" t="str">
        <f t="shared" si="806"/>
        <v>NO</v>
      </c>
      <c r="BS558" s="1" t="str">
        <f t="shared" si="807"/>
        <v>TN</v>
      </c>
      <c r="BT558" s="1" t="str">
        <f t="shared" si="808"/>
        <v>TN</v>
      </c>
      <c r="BU558" s="1" t="str">
        <f t="shared" si="809"/>
        <v>TN</v>
      </c>
      <c r="BV558" s="1" t="str">
        <f t="shared" si="810"/>
        <v>NO</v>
      </c>
      <c r="BW558" s="1" t="str">
        <f t="shared" si="811"/>
        <v>NO</v>
      </c>
      <c r="BX558" s="1" t="str">
        <f t="shared" si="812"/>
        <v>NO</v>
      </c>
      <c r="BY558" s="244" t="str">
        <f t="shared" si="813"/>
        <v>YES</v>
      </c>
      <c r="BZ558" s="244" t="str">
        <f t="shared" si="814"/>
        <v>NO</v>
      </c>
      <c r="CA558" s="244" t="str">
        <f t="shared" si="815"/>
        <v>NO</v>
      </c>
      <c r="CB558" s="244" t="str">
        <f t="shared" si="816"/>
        <v>NO</v>
      </c>
      <c r="CC558" s="244" t="str">
        <f t="shared" si="817"/>
        <v>NO</v>
      </c>
      <c r="CD558" s="244" t="str">
        <f t="shared" si="789"/>
        <v>NO</v>
      </c>
      <c r="CE558" s="1" t="str">
        <f t="shared" si="790"/>
        <v>NO</v>
      </c>
      <c r="CF558" s="1" t="str">
        <f t="shared" si="791"/>
        <v>NO</v>
      </c>
      <c r="CG558" s="1" t="str">
        <f t="shared" si="792"/>
        <v>NO</v>
      </c>
      <c r="CH558" s="1" t="str">
        <f t="shared" si="793"/>
        <v>NO</v>
      </c>
      <c r="CI558" s="244" t="str">
        <f t="shared" si="818"/>
        <v>NO</v>
      </c>
      <c r="CJ558" s="244" t="str">
        <f t="shared" si="819"/>
        <v>NO</v>
      </c>
      <c r="CK558" s="244" t="str">
        <f t="shared" si="820"/>
        <v>NO</v>
      </c>
      <c r="CL558" s="244" t="str">
        <f t="shared" si="821"/>
        <v>NO</v>
      </c>
      <c r="CM558" s="244" t="str">
        <f t="shared" si="822"/>
        <v>NO</v>
      </c>
      <c r="CN558" s="244" t="str">
        <f t="shared" si="823"/>
        <v>NO</v>
      </c>
      <c r="CO558" s="244" t="str">
        <f t="shared" si="824"/>
        <v>NO</v>
      </c>
      <c r="CP558" s="244" t="str">
        <f t="shared" si="825"/>
        <v>NO</v>
      </c>
      <c r="CQ558" s="244" t="str">
        <f t="shared" si="826"/>
        <v>NO</v>
      </c>
      <c r="CR558" s="244" t="str">
        <f t="shared" si="827"/>
        <v>NO</v>
      </c>
    </row>
    <row r="559" spans="1:96">
      <c r="A559" s="64"/>
      <c r="B559" s="15"/>
      <c r="C559" s="15"/>
      <c r="D559" s="15"/>
      <c r="E559" s="15"/>
      <c r="F559" s="15"/>
      <c r="G559" s="15"/>
      <c r="H559" s="15"/>
      <c r="I559" s="52" t="s">
        <v>16</v>
      </c>
      <c r="J559" s="6">
        <v>0.95740748191168401</v>
      </c>
      <c r="K559" s="6">
        <v>1.1285108586715E-2</v>
      </c>
      <c r="L559" s="6">
        <v>3.13074095016002E-2</v>
      </c>
      <c r="M559" s="6">
        <v>0.55781033030346705</v>
      </c>
      <c r="N559" s="6">
        <v>0.25017204788018499</v>
      </c>
      <c r="O559" s="6">
        <v>0.19201762181634599</v>
      </c>
      <c r="P559" s="6">
        <v>0.222071140599503</v>
      </c>
      <c r="Q559" s="6">
        <v>0.77534023490095305</v>
      </c>
      <c r="R559" s="6">
        <v>2.58862449954255E-3</v>
      </c>
      <c r="S559" s="6">
        <v>0.96203151293436495</v>
      </c>
      <c r="T559" s="6">
        <v>2.1844795237680299E-2</v>
      </c>
      <c r="U559" s="6">
        <v>1.6123691827954301E-2</v>
      </c>
      <c r="V559" s="6">
        <v>0.70016107521687498</v>
      </c>
      <c r="W559" s="6">
        <v>0.217256559393295</v>
      </c>
      <c r="X559" s="6">
        <v>8.2582365389828605E-2</v>
      </c>
      <c r="Y559" s="6">
        <v>0.82974848288008096</v>
      </c>
      <c r="Z559" s="6">
        <v>7.7572811594924601E-2</v>
      </c>
      <c r="AA559" s="6">
        <v>9.2678705524994104E-2</v>
      </c>
      <c r="AB559" s="6">
        <v>0.49636488686663199</v>
      </c>
      <c r="AC559" s="6">
        <v>0.172505990838278</v>
      </c>
      <c r="AD559" s="6">
        <v>0.33112912229508801</v>
      </c>
      <c r="AE559" s="6">
        <v>2.7269588006913498E-2</v>
      </c>
      <c r="AF559" s="6">
        <v>0.46147730956591398</v>
      </c>
      <c r="AG559" s="310">
        <v>0.51125310242717104</v>
      </c>
      <c r="AH559" s="211">
        <v>0.57399999999999995</v>
      </c>
      <c r="AI559" s="211">
        <v>2.2149999999999999</v>
      </c>
      <c r="AJ559" s="212">
        <v>5.9939999999999998</v>
      </c>
      <c r="AK559" s="210">
        <v>0.56599999999999995</v>
      </c>
      <c r="AL559" s="210">
        <v>2.2250000000000001</v>
      </c>
      <c r="AM559" s="210">
        <v>5.9779999999999998</v>
      </c>
      <c r="AN559" s="203"/>
      <c r="AO559" s="203"/>
      <c r="AP559" s="203"/>
      <c r="AQ559" s="203"/>
      <c r="AR559" s="203">
        <f t="shared" si="846"/>
        <v>0.45515454646600001</v>
      </c>
      <c r="AS559" s="203">
        <f t="shared" si="847"/>
        <v>0.55630000000000002</v>
      </c>
      <c r="AT559" s="203">
        <f t="shared" si="848"/>
        <v>0.67992222098599997</v>
      </c>
      <c r="AU559" s="203">
        <f t="shared" si="849"/>
        <v>1.6506818218499999</v>
      </c>
      <c r="AV559" s="203">
        <f t="shared" si="850"/>
        <v>2.0175000000000001</v>
      </c>
      <c r="AW559" s="203">
        <f t="shared" si="851"/>
        <v>2.4658333288500001</v>
      </c>
      <c r="AX559" s="203">
        <f t="shared" si="852"/>
        <v>4.146627281942</v>
      </c>
      <c r="AY559" s="203">
        <f t="shared" si="853"/>
        <v>5.0681000000000003</v>
      </c>
      <c r="AZ559" s="203">
        <f t="shared" si="854"/>
        <v>6.1943444331819997</v>
      </c>
      <c r="BB559" s="1" t="str">
        <f t="shared" si="794"/>
        <v>NA</v>
      </c>
      <c r="BC559" s="1" t="str">
        <f t="shared" si="795"/>
        <v>NA</v>
      </c>
      <c r="BD559" s="1" t="str">
        <f t="shared" si="796"/>
        <v>NA</v>
      </c>
      <c r="BE559" s="1" t="str">
        <f t="shared" si="797"/>
        <v>NO</v>
      </c>
      <c r="BF559" s="1" t="str">
        <f t="shared" si="798"/>
        <v>NO</v>
      </c>
      <c r="BG559" s="1" t="str">
        <f t="shared" si="799"/>
        <v>NO</v>
      </c>
      <c r="BH559" s="1" t="str">
        <f t="shared" si="788"/>
        <v>YES</v>
      </c>
      <c r="BJ559" s="1">
        <v>12</v>
      </c>
      <c r="BK559" s="1" t="str">
        <f t="shared" si="800"/>
        <v>NA</v>
      </c>
      <c r="BL559" s="1" t="str">
        <f t="shared" si="801"/>
        <v>NA</v>
      </c>
      <c r="BM559" s="1" t="str">
        <f t="shared" si="802"/>
        <v>NA</v>
      </c>
      <c r="BN559" s="1" t="str">
        <f t="shared" si="803"/>
        <v>NO</v>
      </c>
      <c r="BO559" s="1" t="str">
        <f t="shared" si="804"/>
        <v>NO</v>
      </c>
      <c r="BP559" s="1" t="str">
        <f t="shared" si="805"/>
        <v>NO</v>
      </c>
      <c r="BQ559" s="1" t="str">
        <f t="shared" si="806"/>
        <v>YES</v>
      </c>
      <c r="BS559" s="1" t="str">
        <f t="shared" si="807"/>
        <v>TN</v>
      </c>
      <c r="BT559" s="1" t="str">
        <f t="shared" si="808"/>
        <v>TN</v>
      </c>
      <c r="BU559" s="1" t="str">
        <f t="shared" si="809"/>
        <v>TN</v>
      </c>
      <c r="BV559" s="1" t="str">
        <f t="shared" si="810"/>
        <v>NO</v>
      </c>
      <c r="BW559" s="1" t="str">
        <f t="shared" si="811"/>
        <v>NO</v>
      </c>
      <c r="BX559" s="1" t="str">
        <f t="shared" si="812"/>
        <v>NO</v>
      </c>
      <c r="BY559" s="244" t="str">
        <f t="shared" si="813"/>
        <v>YES</v>
      </c>
      <c r="BZ559" s="244" t="str">
        <f t="shared" si="814"/>
        <v>NO</v>
      </c>
      <c r="CA559" s="244" t="str">
        <f t="shared" si="815"/>
        <v>NO</v>
      </c>
      <c r="CB559" s="244" t="str">
        <f t="shared" si="816"/>
        <v>NO</v>
      </c>
      <c r="CC559" s="244" t="str">
        <f t="shared" si="817"/>
        <v>NO</v>
      </c>
      <c r="CD559" s="244" t="str">
        <f t="shared" si="789"/>
        <v>NO</v>
      </c>
      <c r="CE559" s="1" t="str">
        <f t="shared" si="790"/>
        <v>NO</v>
      </c>
      <c r="CF559" s="1" t="str">
        <f t="shared" si="791"/>
        <v>NO</v>
      </c>
      <c r="CG559" s="1" t="str">
        <f t="shared" si="792"/>
        <v>NO</v>
      </c>
      <c r="CH559" s="1" t="str">
        <f t="shared" si="793"/>
        <v>NO</v>
      </c>
      <c r="CI559" s="244" t="str">
        <f t="shared" si="818"/>
        <v>NO</v>
      </c>
      <c r="CJ559" s="244" t="str">
        <f t="shared" si="819"/>
        <v>NO</v>
      </c>
      <c r="CK559" s="244" t="str">
        <f t="shared" si="820"/>
        <v>NO</v>
      </c>
      <c r="CL559" s="244" t="str">
        <f t="shared" si="821"/>
        <v>NO</v>
      </c>
      <c r="CM559" s="244" t="str">
        <f t="shared" si="822"/>
        <v>NO</v>
      </c>
      <c r="CN559" s="244" t="str">
        <f t="shared" si="823"/>
        <v>NO</v>
      </c>
      <c r="CO559" s="244" t="str">
        <f t="shared" si="824"/>
        <v>NO</v>
      </c>
      <c r="CP559" s="244" t="str">
        <f t="shared" si="825"/>
        <v>NO</v>
      </c>
      <c r="CQ559" s="244" t="str">
        <f t="shared" si="826"/>
        <v>NO</v>
      </c>
      <c r="CR559" s="244" t="str">
        <f t="shared" si="827"/>
        <v>NO</v>
      </c>
    </row>
    <row r="560" spans="1:96">
      <c r="A560" s="64"/>
      <c r="B560" s="15"/>
      <c r="C560" s="15"/>
      <c r="D560" s="15"/>
      <c r="E560" s="15"/>
      <c r="F560" s="15"/>
      <c r="G560" s="15"/>
      <c r="H560" s="15"/>
      <c r="I560" s="52" t="s">
        <v>17</v>
      </c>
      <c r="J560" s="6">
        <v>0.79613736070716301</v>
      </c>
      <c r="K560" s="6">
        <v>0.17900681807646501</v>
      </c>
      <c r="L560" s="6">
        <v>2.4855821216371601E-2</v>
      </c>
      <c r="M560" s="6">
        <v>0.61493200040667795</v>
      </c>
      <c r="N560" s="6">
        <v>0.15170058815362</v>
      </c>
      <c r="O560" s="6">
        <v>0.2333674114397</v>
      </c>
      <c r="P560" s="6">
        <v>0.52531369103895398</v>
      </c>
      <c r="Q560" s="6">
        <v>9.0521228734642606E-2</v>
      </c>
      <c r="R560" s="6">
        <v>0.384165080226403</v>
      </c>
      <c r="S560" s="6">
        <v>0.15174667338114201</v>
      </c>
      <c r="T560" s="6">
        <v>0.50550891287980004</v>
      </c>
      <c r="U560" s="6">
        <v>0.34274441373905701</v>
      </c>
      <c r="V560" s="6">
        <v>0.46687266057777699</v>
      </c>
      <c r="W560" s="6">
        <v>4.95379262068028E-2</v>
      </c>
      <c r="X560" s="6">
        <v>0.48358941321541898</v>
      </c>
      <c r="Y560" s="6">
        <v>0.78480018811290198</v>
      </c>
      <c r="Z560" s="6">
        <v>8.7394553479035395E-3</v>
      </c>
      <c r="AA560" s="6">
        <v>0.20646035653919401</v>
      </c>
      <c r="AB560" s="6">
        <v>0.38718812096937399</v>
      </c>
      <c r="AC560" s="6">
        <v>0.552798377916775</v>
      </c>
      <c r="AD560" s="6">
        <v>6.0013501113850599E-2</v>
      </c>
      <c r="AE560" s="6">
        <v>0.70106034805926898</v>
      </c>
      <c r="AF560" s="6">
        <v>0.25191022791194201</v>
      </c>
      <c r="AG560" s="310">
        <v>4.7029424028787903E-2</v>
      </c>
      <c r="AH560" s="211">
        <v>1.284</v>
      </c>
      <c r="AI560" s="211">
        <v>2.7229999999999999</v>
      </c>
      <c r="AJ560" s="212">
        <v>5.2009999999999996</v>
      </c>
      <c r="AK560" s="210">
        <v>1.2669999999999999</v>
      </c>
      <c r="AL560" s="210">
        <v>2.7749999999999999</v>
      </c>
      <c r="AM560" s="210">
        <v>5.1020000000000003</v>
      </c>
      <c r="AN560" s="203"/>
      <c r="AO560" s="203"/>
      <c r="AP560" s="203"/>
      <c r="AQ560" s="203"/>
      <c r="AR560" s="203">
        <f t="shared" si="846"/>
        <v>0.45515454646600001</v>
      </c>
      <c r="AS560" s="203">
        <f t="shared" si="847"/>
        <v>0.55630000000000002</v>
      </c>
      <c r="AT560" s="203">
        <f t="shared" si="848"/>
        <v>0.67992222098599997</v>
      </c>
      <c r="AU560" s="203">
        <f t="shared" si="849"/>
        <v>1.6506818218499999</v>
      </c>
      <c r="AV560" s="203">
        <f t="shared" si="850"/>
        <v>2.0175000000000001</v>
      </c>
      <c r="AW560" s="203">
        <f t="shared" si="851"/>
        <v>2.4658333288500001</v>
      </c>
      <c r="AX560" s="203">
        <f t="shared" si="852"/>
        <v>4.146627281942</v>
      </c>
      <c r="AY560" s="203">
        <f t="shared" si="853"/>
        <v>5.0681000000000003</v>
      </c>
      <c r="AZ560" s="203">
        <f t="shared" si="854"/>
        <v>6.1943444331819997</v>
      </c>
      <c r="BB560" s="1" t="str">
        <f t="shared" si="794"/>
        <v>P</v>
      </c>
      <c r="BC560" s="1" t="str">
        <f t="shared" si="795"/>
        <v>P</v>
      </c>
      <c r="BD560" s="1" t="str">
        <f t="shared" si="796"/>
        <v>NA</v>
      </c>
      <c r="BE560" s="1" t="str">
        <f t="shared" si="797"/>
        <v>NO</v>
      </c>
      <c r="BF560" s="1" t="str">
        <f t="shared" si="798"/>
        <v>NO</v>
      </c>
      <c r="BG560" s="1" t="str">
        <f t="shared" si="799"/>
        <v>NO</v>
      </c>
      <c r="BH560" s="1" t="str">
        <f t="shared" si="788"/>
        <v>NO</v>
      </c>
      <c r="BJ560" s="1">
        <v>7</v>
      </c>
      <c r="BK560" s="1" t="str">
        <f t="shared" si="800"/>
        <v>P</v>
      </c>
      <c r="BL560" s="1" t="str">
        <f t="shared" si="801"/>
        <v>P</v>
      </c>
      <c r="BM560" s="1" t="str">
        <f t="shared" si="802"/>
        <v>NA</v>
      </c>
      <c r="BN560" s="1" t="str">
        <f t="shared" si="803"/>
        <v>NO</v>
      </c>
      <c r="BO560" s="1" t="str">
        <f t="shared" si="804"/>
        <v>NO</v>
      </c>
      <c r="BP560" s="1" t="str">
        <f t="shared" si="805"/>
        <v>NO</v>
      </c>
      <c r="BQ560" s="1" t="str">
        <f t="shared" si="806"/>
        <v>NO</v>
      </c>
      <c r="BS560" s="1" t="str">
        <f t="shared" si="807"/>
        <v>TN</v>
      </c>
      <c r="BT560" s="1" t="str">
        <f t="shared" si="808"/>
        <v>TN</v>
      </c>
      <c r="BU560" s="1" t="str">
        <f t="shared" si="809"/>
        <v>TN</v>
      </c>
      <c r="BV560" s="1" t="str">
        <f t="shared" si="810"/>
        <v>NO</v>
      </c>
      <c r="BW560" s="1" t="str">
        <f t="shared" si="811"/>
        <v>NO</v>
      </c>
      <c r="BX560" s="1" t="str">
        <f t="shared" si="812"/>
        <v>NO</v>
      </c>
      <c r="BY560" s="244" t="str">
        <f t="shared" si="813"/>
        <v>YES</v>
      </c>
      <c r="BZ560" s="244" t="str">
        <f t="shared" si="814"/>
        <v>NO</v>
      </c>
      <c r="CA560" s="244" t="str">
        <f t="shared" si="815"/>
        <v>NO</v>
      </c>
      <c r="CB560" s="244" t="str">
        <f t="shared" si="816"/>
        <v>NO</v>
      </c>
      <c r="CC560" s="244" t="str">
        <f t="shared" si="817"/>
        <v>NO</v>
      </c>
      <c r="CD560" s="244" t="str">
        <f t="shared" si="789"/>
        <v>NO</v>
      </c>
      <c r="CE560" s="1" t="str">
        <f t="shared" si="790"/>
        <v>NO</v>
      </c>
      <c r="CF560" s="1" t="str">
        <f t="shared" si="791"/>
        <v>NO</v>
      </c>
      <c r="CG560" s="1" t="str">
        <f t="shared" si="792"/>
        <v>NO</v>
      </c>
      <c r="CH560" s="1" t="str">
        <f t="shared" si="793"/>
        <v>NO</v>
      </c>
      <c r="CI560" s="244" t="str">
        <f t="shared" si="818"/>
        <v>NO</v>
      </c>
      <c r="CJ560" s="244" t="str">
        <f t="shared" si="819"/>
        <v>NO</v>
      </c>
      <c r="CK560" s="244" t="str">
        <f t="shared" si="820"/>
        <v>NO</v>
      </c>
      <c r="CL560" s="244" t="str">
        <f t="shared" si="821"/>
        <v>NO</v>
      </c>
      <c r="CM560" s="244" t="str">
        <f t="shared" si="822"/>
        <v>NO</v>
      </c>
      <c r="CN560" s="244" t="str">
        <f t="shared" si="823"/>
        <v>NO</v>
      </c>
      <c r="CO560" s="244" t="str">
        <f t="shared" si="824"/>
        <v>NO</v>
      </c>
      <c r="CP560" s="244" t="str">
        <f t="shared" si="825"/>
        <v>NO</v>
      </c>
      <c r="CQ560" s="244" t="str">
        <f t="shared" si="826"/>
        <v>NO</v>
      </c>
      <c r="CR560" s="244" t="str">
        <f t="shared" si="827"/>
        <v>NO</v>
      </c>
    </row>
    <row r="561" spans="1:96">
      <c r="A561" s="9"/>
      <c r="B561" s="6"/>
      <c r="C561" s="6"/>
      <c r="D561" s="6"/>
      <c r="E561" s="6"/>
      <c r="F561" s="6"/>
      <c r="G561" s="6"/>
      <c r="H561" s="6"/>
      <c r="I561" s="52" t="s">
        <v>18</v>
      </c>
      <c r="J561" s="6">
        <v>0.95740748191168401</v>
      </c>
      <c r="K561" s="6">
        <v>1.1285108586715E-2</v>
      </c>
      <c r="L561" s="6">
        <v>3.13074095016002E-2</v>
      </c>
      <c r="M561" s="6">
        <v>0.55781033030346705</v>
      </c>
      <c r="N561" s="6">
        <v>0.25017204788018499</v>
      </c>
      <c r="O561" s="6">
        <v>0.19201762181634599</v>
      </c>
      <c r="P561" s="6">
        <v>0.222071140599503</v>
      </c>
      <c r="Q561" s="6">
        <v>0.77534023490095305</v>
      </c>
      <c r="R561" s="6">
        <v>2.58862449954255E-3</v>
      </c>
      <c r="S561" s="6">
        <v>0.96203151293436495</v>
      </c>
      <c r="T561" s="6">
        <v>2.1844795237680299E-2</v>
      </c>
      <c r="U561" s="6">
        <v>1.6123691827954301E-2</v>
      </c>
      <c r="V561" s="6">
        <v>0.289140410988175</v>
      </c>
      <c r="W561" s="6">
        <v>0.33229874385782099</v>
      </c>
      <c r="X561" s="6">
        <v>0.37856084515400201</v>
      </c>
      <c r="Y561" s="6">
        <v>0.95896995241815297</v>
      </c>
      <c r="Z561" s="6">
        <v>3.2636166581688199E-2</v>
      </c>
      <c r="AA561" s="6">
        <v>8.3938810001584693E-3</v>
      </c>
      <c r="AB561" s="6">
        <v>0.44304796380938599</v>
      </c>
      <c r="AC561" s="6">
        <v>0.523733404032381</v>
      </c>
      <c r="AD561" s="6">
        <v>3.3218632158232002E-2</v>
      </c>
      <c r="AE561" s="6">
        <v>0.21187605321657099</v>
      </c>
      <c r="AF561" s="6">
        <v>0.75085504815670101</v>
      </c>
      <c r="AG561" s="310">
        <v>3.7268898626727602E-2</v>
      </c>
      <c r="AH561" s="211">
        <v>0.59</v>
      </c>
      <c r="AI561" s="211">
        <v>2.3889999999999998</v>
      </c>
      <c r="AJ561" s="212">
        <v>5.2080000000000002</v>
      </c>
      <c r="AK561" s="210">
        <v>0.59099999999999997</v>
      </c>
      <c r="AL561" s="210">
        <v>2.4009999999999998</v>
      </c>
      <c r="AM561" s="210">
        <v>5.1980000000000004</v>
      </c>
      <c r="AN561" s="203"/>
      <c r="AO561" s="203"/>
      <c r="AP561" s="203"/>
      <c r="AQ561" s="203"/>
      <c r="AR561" s="203">
        <f t="shared" si="846"/>
        <v>0.45515454646600001</v>
      </c>
      <c r="AS561" s="203">
        <f t="shared" si="847"/>
        <v>0.55630000000000002</v>
      </c>
      <c r="AT561" s="203">
        <f t="shared" si="848"/>
        <v>0.67992222098599997</v>
      </c>
      <c r="AU561" s="203">
        <f t="shared" si="849"/>
        <v>1.6506818218499999</v>
      </c>
      <c r="AV561" s="203">
        <f t="shared" si="850"/>
        <v>2.0175000000000001</v>
      </c>
      <c r="AW561" s="203">
        <f t="shared" si="851"/>
        <v>2.4658333288500001</v>
      </c>
      <c r="AX561" s="203">
        <f t="shared" si="852"/>
        <v>4.146627281942</v>
      </c>
      <c r="AY561" s="203">
        <f t="shared" si="853"/>
        <v>5.0681000000000003</v>
      </c>
      <c r="AZ561" s="203">
        <f t="shared" si="854"/>
        <v>6.1943444331819997</v>
      </c>
      <c r="BB561" s="1" t="str">
        <f t="shared" si="794"/>
        <v>NA</v>
      </c>
      <c r="BC561" s="1" t="str">
        <f t="shared" si="795"/>
        <v>NA</v>
      </c>
      <c r="BD561" s="1" t="str">
        <f t="shared" si="796"/>
        <v>NA</v>
      </c>
      <c r="BE561" s="1" t="str">
        <f t="shared" si="797"/>
        <v>NO</v>
      </c>
      <c r="BF561" s="1" t="str">
        <f t="shared" si="798"/>
        <v>NO</v>
      </c>
      <c r="BG561" s="1" t="str">
        <f t="shared" si="799"/>
        <v>NO</v>
      </c>
      <c r="BH561" s="1" t="str">
        <f t="shared" si="788"/>
        <v>YES</v>
      </c>
      <c r="BJ561" s="1">
        <v>15</v>
      </c>
      <c r="BK561" s="1" t="str">
        <f t="shared" si="800"/>
        <v>NA</v>
      </c>
      <c r="BL561" s="1" t="str">
        <f t="shared" si="801"/>
        <v>NA</v>
      </c>
      <c r="BM561" s="1" t="str">
        <f t="shared" si="802"/>
        <v>NA</v>
      </c>
      <c r="BN561" s="1" t="str">
        <f t="shared" si="803"/>
        <v>NO</v>
      </c>
      <c r="BO561" s="1" t="str">
        <f t="shared" si="804"/>
        <v>NO</v>
      </c>
      <c r="BP561" s="1" t="str">
        <f t="shared" si="805"/>
        <v>NO</v>
      </c>
      <c r="BQ561" s="1" t="str">
        <f t="shared" si="806"/>
        <v>YES</v>
      </c>
      <c r="BS561" s="1" t="str">
        <f t="shared" si="807"/>
        <v>TN</v>
      </c>
      <c r="BT561" s="1" t="str">
        <f t="shared" si="808"/>
        <v>TN</v>
      </c>
      <c r="BU561" s="1" t="str">
        <f t="shared" si="809"/>
        <v>TN</v>
      </c>
      <c r="BV561" s="1" t="str">
        <f t="shared" si="810"/>
        <v>NO</v>
      </c>
      <c r="BW561" s="1" t="str">
        <f t="shared" si="811"/>
        <v>NO</v>
      </c>
      <c r="BX561" s="1" t="str">
        <f t="shared" si="812"/>
        <v>NO</v>
      </c>
      <c r="BY561" s="244" t="str">
        <f t="shared" si="813"/>
        <v>YES</v>
      </c>
      <c r="BZ561" s="244" t="str">
        <f t="shared" si="814"/>
        <v>NO</v>
      </c>
      <c r="CA561" s="244" t="str">
        <f t="shared" si="815"/>
        <v>NO</v>
      </c>
      <c r="CB561" s="244" t="str">
        <f t="shared" si="816"/>
        <v>NO</v>
      </c>
      <c r="CC561" s="244" t="str">
        <f t="shared" si="817"/>
        <v>NO</v>
      </c>
      <c r="CD561" s="244" t="str">
        <f t="shared" si="789"/>
        <v>NO</v>
      </c>
      <c r="CE561" s="1" t="str">
        <f t="shared" si="790"/>
        <v>NO</v>
      </c>
      <c r="CF561" s="1" t="str">
        <f t="shared" si="791"/>
        <v>NO</v>
      </c>
      <c r="CG561" s="1" t="str">
        <f t="shared" si="792"/>
        <v>NO</v>
      </c>
      <c r="CH561" s="1" t="str">
        <f t="shared" si="793"/>
        <v>NO</v>
      </c>
      <c r="CI561" s="244" t="str">
        <f t="shared" si="818"/>
        <v>NO</v>
      </c>
      <c r="CJ561" s="244" t="str">
        <f t="shared" si="819"/>
        <v>NO</v>
      </c>
      <c r="CK561" s="244" t="str">
        <f t="shared" si="820"/>
        <v>NO</v>
      </c>
      <c r="CL561" s="244" t="str">
        <f t="shared" si="821"/>
        <v>NO</v>
      </c>
      <c r="CM561" s="244" t="str">
        <f t="shared" si="822"/>
        <v>NO</v>
      </c>
      <c r="CN561" s="244" t="str">
        <f t="shared" si="823"/>
        <v>NO</v>
      </c>
      <c r="CO561" s="244" t="str">
        <f t="shared" si="824"/>
        <v>NO</v>
      </c>
      <c r="CP561" s="244" t="str">
        <f t="shared" si="825"/>
        <v>NO</v>
      </c>
      <c r="CQ561" s="244" t="str">
        <f t="shared" si="826"/>
        <v>NO</v>
      </c>
      <c r="CR561" s="244" t="str">
        <f t="shared" si="827"/>
        <v>NO</v>
      </c>
    </row>
    <row r="562" spans="1:96" ht="16.5" thickBot="1">
      <c r="A562" s="10"/>
      <c r="B562" s="8"/>
      <c r="C562" s="8"/>
      <c r="D562" s="8"/>
      <c r="E562" s="8"/>
      <c r="F562" s="8"/>
      <c r="G562" s="8"/>
      <c r="H562" s="8"/>
      <c r="I562" s="53" t="s">
        <v>19</v>
      </c>
      <c r="J562" s="8">
        <v>0.98890158455719801</v>
      </c>
      <c r="K562" s="8">
        <v>4.8684573907053998E-4</v>
      </c>
      <c r="L562" s="8">
        <v>1.0611569703731401E-2</v>
      </c>
      <c r="M562" s="8">
        <v>0.578758919189301</v>
      </c>
      <c r="N562" s="8">
        <v>0.108677464575204</v>
      </c>
      <c r="O562" s="8">
        <v>0.312563616235494</v>
      </c>
      <c r="P562" s="8">
        <v>0.17287141700973799</v>
      </c>
      <c r="Q562" s="8">
        <v>0.27284343969114699</v>
      </c>
      <c r="R562" s="8">
        <v>0.55428514329911405</v>
      </c>
      <c r="S562" s="8">
        <v>0.20221420471451701</v>
      </c>
      <c r="T562" s="8">
        <v>0.44885067903045101</v>
      </c>
      <c r="U562" s="8">
        <v>0.34893511625503099</v>
      </c>
      <c r="V562" s="8">
        <v>0.20991954278900599</v>
      </c>
      <c r="W562" s="8">
        <v>0.62556534236181705</v>
      </c>
      <c r="X562" s="8">
        <v>0.164515114849176</v>
      </c>
      <c r="Y562" s="8">
        <v>0.24903409870249801</v>
      </c>
      <c r="Z562" s="8">
        <v>9.7829831426405403E-2</v>
      </c>
      <c r="AA562" s="8">
        <v>0.65313606987109596</v>
      </c>
      <c r="AB562" s="8">
        <v>0.85986748618938802</v>
      </c>
      <c r="AC562" s="8">
        <v>1.5885163583649501E-2</v>
      </c>
      <c r="AD562" s="8">
        <v>0.124247350226962</v>
      </c>
      <c r="AE562" s="8">
        <v>0.95611989831878397</v>
      </c>
      <c r="AF562" s="8">
        <v>1.27227180341853E-2</v>
      </c>
      <c r="AG562" s="311">
        <v>3.1157383647029899E-2</v>
      </c>
      <c r="AH562" s="213">
        <v>1.4339999999999999</v>
      </c>
      <c r="AI562" s="213">
        <v>2.8540000000000001</v>
      </c>
      <c r="AJ562" s="214">
        <v>5.1050000000000004</v>
      </c>
      <c r="AK562" s="210">
        <v>1.4750000000000001</v>
      </c>
      <c r="AL562" s="210">
        <v>2.86</v>
      </c>
      <c r="AM562" s="210">
        <v>5.2240000000000002</v>
      </c>
      <c r="AN562" s="203"/>
      <c r="AO562" s="203"/>
      <c r="AP562" s="203"/>
      <c r="AQ562" s="203"/>
      <c r="AR562" s="203">
        <f t="shared" si="846"/>
        <v>0.45515454646600001</v>
      </c>
      <c r="AS562" s="203">
        <f t="shared" si="847"/>
        <v>0.55630000000000002</v>
      </c>
      <c r="AT562" s="203">
        <f t="shared" si="848"/>
        <v>0.67992222098599997</v>
      </c>
      <c r="AU562" s="203">
        <f t="shared" si="849"/>
        <v>1.6506818218499999</v>
      </c>
      <c r="AV562" s="203">
        <f t="shared" si="850"/>
        <v>2.0175000000000001</v>
      </c>
      <c r="AW562" s="203">
        <f t="shared" si="851"/>
        <v>2.4658333288500001</v>
      </c>
      <c r="AX562" s="203">
        <f t="shared" si="852"/>
        <v>4.146627281942</v>
      </c>
      <c r="AY562" s="203">
        <f t="shared" si="853"/>
        <v>5.0681000000000003</v>
      </c>
      <c r="AZ562" s="203">
        <f t="shared" si="854"/>
        <v>6.1943444331819997</v>
      </c>
      <c r="BB562" s="1" t="str">
        <f t="shared" si="794"/>
        <v>P</v>
      </c>
      <c r="BC562" s="1" t="str">
        <f t="shared" si="795"/>
        <v>P</v>
      </c>
      <c r="BD562" s="1" t="str">
        <f t="shared" si="796"/>
        <v>NA</v>
      </c>
      <c r="BE562" s="1" t="str">
        <f t="shared" si="797"/>
        <v>NO</v>
      </c>
      <c r="BF562" s="1" t="str">
        <f t="shared" si="798"/>
        <v>NO</v>
      </c>
      <c r="BG562" s="1" t="str">
        <f t="shared" si="799"/>
        <v>NO</v>
      </c>
      <c r="BH562" s="1" t="str">
        <f t="shared" si="788"/>
        <v>NO</v>
      </c>
      <c r="BJ562" s="1">
        <v>14</v>
      </c>
      <c r="BK562" s="1" t="str">
        <f t="shared" si="800"/>
        <v>P</v>
      </c>
      <c r="BL562" s="1" t="str">
        <f t="shared" si="801"/>
        <v>P</v>
      </c>
      <c r="BM562" s="1" t="str">
        <f t="shared" si="802"/>
        <v>NA</v>
      </c>
      <c r="BN562" s="1" t="str">
        <f t="shared" si="803"/>
        <v>NO</v>
      </c>
      <c r="BO562" s="1" t="str">
        <f t="shared" si="804"/>
        <v>NO</v>
      </c>
      <c r="BP562" s="1" t="str">
        <f t="shared" si="805"/>
        <v>NO</v>
      </c>
      <c r="BQ562" s="1" t="str">
        <f t="shared" si="806"/>
        <v>NO</v>
      </c>
      <c r="BS562" s="1" t="str">
        <f t="shared" si="807"/>
        <v>TN</v>
      </c>
      <c r="BT562" s="1" t="str">
        <f t="shared" si="808"/>
        <v>TN</v>
      </c>
      <c r="BU562" s="1" t="str">
        <f t="shared" si="809"/>
        <v>TN</v>
      </c>
      <c r="BV562" s="1" t="str">
        <f t="shared" si="810"/>
        <v>NO</v>
      </c>
      <c r="BW562" s="1" t="str">
        <f t="shared" si="811"/>
        <v>NO</v>
      </c>
      <c r="BX562" s="1" t="str">
        <f t="shared" si="812"/>
        <v>NO</v>
      </c>
      <c r="BY562" s="244" t="str">
        <f t="shared" si="813"/>
        <v>YES</v>
      </c>
      <c r="BZ562" s="244" t="str">
        <f t="shared" si="814"/>
        <v>NO</v>
      </c>
      <c r="CA562" s="244" t="str">
        <f t="shared" si="815"/>
        <v>NO</v>
      </c>
      <c r="CB562" s="244" t="str">
        <f t="shared" si="816"/>
        <v>NO</v>
      </c>
      <c r="CC562" s="244" t="str">
        <f t="shared" si="817"/>
        <v>NO</v>
      </c>
      <c r="CD562" s="244" t="str">
        <f t="shared" si="789"/>
        <v>NO</v>
      </c>
      <c r="CE562" s="1" t="str">
        <f t="shared" si="790"/>
        <v>NO</v>
      </c>
      <c r="CF562" s="1" t="str">
        <f t="shared" si="791"/>
        <v>NO</v>
      </c>
      <c r="CG562" s="1" t="str">
        <f t="shared" si="792"/>
        <v>NO</v>
      </c>
      <c r="CH562" s="1" t="str">
        <f t="shared" si="793"/>
        <v>NO</v>
      </c>
      <c r="CI562" s="244" t="str">
        <f t="shared" si="818"/>
        <v>NO</v>
      </c>
      <c r="CJ562" s="244" t="str">
        <f t="shared" si="819"/>
        <v>NO</v>
      </c>
      <c r="CK562" s="244" t="str">
        <f t="shared" si="820"/>
        <v>NO</v>
      </c>
      <c r="CL562" s="244" t="str">
        <f t="shared" si="821"/>
        <v>NO</v>
      </c>
      <c r="CM562" s="244" t="str">
        <f t="shared" si="822"/>
        <v>NO</v>
      </c>
      <c r="CN562" s="244" t="str">
        <f t="shared" si="823"/>
        <v>NO</v>
      </c>
      <c r="CO562" s="244" t="str">
        <f t="shared" si="824"/>
        <v>NO</v>
      </c>
      <c r="CP562" s="244" t="str">
        <f t="shared" si="825"/>
        <v>NO</v>
      </c>
      <c r="CQ562" s="244" t="str">
        <f t="shared" si="826"/>
        <v>NO</v>
      </c>
      <c r="CR562" s="244" t="str">
        <f t="shared" si="827"/>
        <v>NO</v>
      </c>
    </row>
    <row r="563" spans="1:96">
      <c r="A563" s="61">
        <v>60</v>
      </c>
      <c r="B563" s="62">
        <v>180</v>
      </c>
      <c r="C563" s="62">
        <v>1.5</v>
      </c>
      <c r="D563" s="62">
        <v>0.66</v>
      </c>
      <c r="E563" s="62">
        <v>3206268</v>
      </c>
      <c r="F563" s="62">
        <f>E563/1000/60</f>
        <v>53.437800000000003</v>
      </c>
      <c r="G563" s="62">
        <v>12</v>
      </c>
      <c r="H563" s="63">
        <f>G563/B563*100</f>
        <v>6.666666666666667</v>
      </c>
      <c r="I563" s="60" t="s">
        <v>12</v>
      </c>
      <c r="J563" s="69">
        <v>0.19117999161308699</v>
      </c>
      <c r="K563" s="69">
        <v>0.68830487359461201</v>
      </c>
      <c r="L563" s="69">
        <v>0.120515134792299</v>
      </c>
      <c r="M563" s="69">
        <v>0.37325722706312803</v>
      </c>
      <c r="N563" s="69">
        <v>0.56201481801249298</v>
      </c>
      <c r="O563" s="69">
        <v>6.4727954924377301E-2</v>
      </c>
      <c r="P563" s="69">
        <v>0.46977498806670398</v>
      </c>
      <c r="Q563" s="69">
        <v>0.425167586402738</v>
      </c>
      <c r="R563" s="69">
        <v>0.105057425530557</v>
      </c>
      <c r="S563" s="69">
        <v>0.106058448304129</v>
      </c>
      <c r="T563" s="69">
        <v>0.71868268368696497</v>
      </c>
      <c r="U563" s="69">
        <v>0.175258868008904</v>
      </c>
      <c r="V563" s="69">
        <v>0.83876410217668795</v>
      </c>
      <c r="W563" s="69">
        <v>0.12130493385058801</v>
      </c>
      <c r="X563" s="69">
        <v>3.9930963972722597E-2</v>
      </c>
      <c r="Y563" s="69">
        <v>0.93887086601163205</v>
      </c>
      <c r="Z563" s="69">
        <v>1.51451511607471E-2</v>
      </c>
      <c r="AA563" s="69">
        <v>4.5983982827620298E-2</v>
      </c>
      <c r="AB563" s="69">
        <v>0.122515455535783</v>
      </c>
      <c r="AC563" s="69">
        <v>0.70251258505385095</v>
      </c>
      <c r="AD563" s="69">
        <v>0.174971959410364</v>
      </c>
      <c r="AE563" s="69">
        <v>0.35178763814006098</v>
      </c>
      <c r="AF563" s="69">
        <v>0.60875108316406301</v>
      </c>
      <c r="AG563" s="309">
        <v>3.9461278695875103E-2</v>
      </c>
      <c r="AH563" s="208">
        <v>1.1719999999999999</v>
      </c>
      <c r="AI563" s="208">
        <v>2.5470000000000002</v>
      </c>
      <c r="AJ563" s="209">
        <v>5.6070000000000002</v>
      </c>
      <c r="AK563" s="210">
        <v>1.159</v>
      </c>
      <c r="AL563" s="210">
        <v>2.4910000000000001</v>
      </c>
      <c r="AM563" s="210">
        <v>5.6529999999999996</v>
      </c>
      <c r="AN563" s="203">
        <v>0.8518</v>
      </c>
      <c r="AO563" s="203">
        <v>2.2370999999999999</v>
      </c>
      <c r="AP563" s="203">
        <v>5.3787000000000003</v>
      </c>
      <c r="AQ563" s="203"/>
      <c r="AR563" s="203">
        <f>$AN$16*0.81818182</f>
        <v>0.69692727427599999</v>
      </c>
      <c r="AS563" s="203">
        <f>$AN$16</f>
        <v>0.8518</v>
      </c>
      <c r="AT563" s="203">
        <f>$AN$16*1.22222222</f>
        <v>1.041088886996</v>
      </c>
      <c r="AU563" s="203">
        <f>$AO$16*0.81818182</f>
        <v>1.8303545495219997</v>
      </c>
      <c r="AV563" s="203">
        <f>$AO$16</f>
        <v>2.2370999999999999</v>
      </c>
      <c r="AW563" s="203">
        <f>$AO$16*1.22222222</f>
        <v>2.7342333283619995</v>
      </c>
      <c r="AX563" s="203">
        <f>$AP$16*0.81818182</f>
        <v>4.4007545552340002</v>
      </c>
      <c r="AY563" s="203">
        <f>$AP$16</f>
        <v>5.3787000000000003</v>
      </c>
      <c r="AZ563" s="203">
        <f>$AP$16*1.22222222</f>
        <v>6.5739666547139999</v>
      </c>
      <c r="BB563" s="1" t="str">
        <f t="shared" si="794"/>
        <v>P</v>
      </c>
      <c r="BC563" s="1" t="str">
        <f t="shared" si="795"/>
        <v>NA</v>
      </c>
      <c r="BD563" s="1" t="str">
        <f t="shared" si="796"/>
        <v>NA</v>
      </c>
      <c r="BE563" s="1" t="str">
        <f t="shared" si="797"/>
        <v>NO</v>
      </c>
      <c r="BF563" s="1" t="str">
        <f t="shared" si="798"/>
        <v>NO</v>
      </c>
      <c r="BG563" s="1" t="str">
        <f t="shared" si="799"/>
        <v>NO</v>
      </c>
      <c r="BH563" s="1" t="str">
        <f t="shared" si="788"/>
        <v>NO</v>
      </c>
      <c r="BJ563" s="12">
        <v>18</v>
      </c>
      <c r="BK563" s="1" t="str">
        <f t="shared" si="800"/>
        <v>P</v>
      </c>
      <c r="BL563" s="1" t="str">
        <f t="shared" si="801"/>
        <v>NA</v>
      </c>
      <c r="BM563" s="1" t="str">
        <f t="shared" si="802"/>
        <v>NA</v>
      </c>
      <c r="BN563" s="1" t="str">
        <f t="shared" si="803"/>
        <v>NO</v>
      </c>
      <c r="BO563" s="1" t="str">
        <f t="shared" si="804"/>
        <v>NO</v>
      </c>
      <c r="BP563" s="1" t="str">
        <f t="shared" si="805"/>
        <v>NO</v>
      </c>
      <c r="BQ563" s="1" t="str">
        <f t="shared" si="806"/>
        <v>NO</v>
      </c>
      <c r="BS563" s="1" t="str">
        <f t="shared" si="807"/>
        <v>TN</v>
      </c>
      <c r="BT563" s="1" t="str">
        <f t="shared" si="808"/>
        <v>TN</v>
      </c>
      <c r="BU563" s="1" t="str">
        <f t="shared" si="809"/>
        <v>TN</v>
      </c>
      <c r="BV563" s="1" t="str">
        <f t="shared" si="810"/>
        <v>NO</v>
      </c>
      <c r="BW563" s="1" t="str">
        <f t="shared" si="811"/>
        <v>NO</v>
      </c>
      <c r="BX563" s="1" t="str">
        <f t="shared" si="812"/>
        <v>NO</v>
      </c>
      <c r="BY563" s="244" t="str">
        <f t="shared" si="813"/>
        <v>YES</v>
      </c>
      <c r="BZ563" s="244" t="str">
        <f t="shared" si="814"/>
        <v>NO</v>
      </c>
      <c r="CA563" s="244" t="str">
        <f t="shared" si="815"/>
        <v>NO</v>
      </c>
      <c r="CB563" s="244" t="str">
        <f t="shared" si="816"/>
        <v>NO</v>
      </c>
      <c r="CC563" s="244" t="str">
        <f t="shared" si="817"/>
        <v>NO</v>
      </c>
      <c r="CD563" s="244" t="str">
        <f t="shared" si="789"/>
        <v>NO</v>
      </c>
      <c r="CE563" s="1" t="str">
        <f t="shared" si="790"/>
        <v>NO</v>
      </c>
      <c r="CF563" s="1" t="str">
        <f t="shared" si="791"/>
        <v>NO</v>
      </c>
      <c r="CG563" s="1" t="str">
        <f t="shared" si="792"/>
        <v>NO</v>
      </c>
      <c r="CH563" s="1" t="str">
        <f t="shared" si="793"/>
        <v>NO</v>
      </c>
      <c r="CI563" s="244" t="str">
        <f t="shared" si="818"/>
        <v>NO</v>
      </c>
      <c r="CJ563" s="244" t="str">
        <f t="shared" si="819"/>
        <v>NO</v>
      </c>
      <c r="CK563" s="244" t="str">
        <f t="shared" si="820"/>
        <v>NO</v>
      </c>
      <c r="CL563" s="244" t="str">
        <f t="shared" si="821"/>
        <v>NO</v>
      </c>
      <c r="CM563" s="244" t="str">
        <f t="shared" si="822"/>
        <v>NO</v>
      </c>
      <c r="CN563" s="244" t="str">
        <f t="shared" si="823"/>
        <v>NO</v>
      </c>
      <c r="CO563" s="244" t="str">
        <f t="shared" si="824"/>
        <v>NO</v>
      </c>
      <c r="CP563" s="244" t="str">
        <f t="shared" si="825"/>
        <v>NO</v>
      </c>
      <c r="CQ563" s="244" t="str">
        <f t="shared" si="826"/>
        <v>NO</v>
      </c>
      <c r="CR563" s="244" t="str">
        <f t="shared" si="827"/>
        <v>NO</v>
      </c>
    </row>
    <row r="564" spans="1:96">
      <c r="A564" s="64"/>
      <c r="B564" s="15"/>
      <c r="C564" s="15"/>
      <c r="D564" s="15"/>
      <c r="E564" s="15"/>
      <c r="F564" s="15"/>
      <c r="G564" s="15"/>
      <c r="H564" s="15"/>
      <c r="I564" s="52" t="s">
        <v>13</v>
      </c>
      <c r="J564" s="6">
        <v>0.160594716566858</v>
      </c>
      <c r="K564" s="6">
        <v>0.812056612987755</v>
      </c>
      <c r="L564" s="6">
        <v>2.73486704453859E-2</v>
      </c>
      <c r="M564" s="6">
        <v>0.315362494647147</v>
      </c>
      <c r="N564" s="6">
        <v>0.345646272614056</v>
      </c>
      <c r="O564" s="6">
        <v>0.338991232738795</v>
      </c>
      <c r="P564" s="6">
        <v>0.80524342405692295</v>
      </c>
      <c r="Q564" s="6">
        <v>0.16037753932466201</v>
      </c>
      <c r="R564" s="6">
        <v>3.4379036618414599E-2</v>
      </c>
      <c r="S564" s="6">
        <v>0.82407438469556404</v>
      </c>
      <c r="T564" s="6">
        <v>4.1523300222772397E-2</v>
      </c>
      <c r="U564" s="6">
        <v>0.134402315081662</v>
      </c>
      <c r="V564" s="6">
        <v>0.794926984784178</v>
      </c>
      <c r="W564" s="6">
        <v>2.5023057350263202E-2</v>
      </c>
      <c r="X564" s="6">
        <v>0.180049957865558</v>
      </c>
      <c r="Y564" s="6">
        <v>0.37150348583408399</v>
      </c>
      <c r="Z564" s="6">
        <v>1.6890750921898501E-2</v>
      </c>
      <c r="AA564" s="6">
        <v>0.61160576324401605</v>
      </c>
      <c r="AB564" s="6">
        <v>0.31451614244783199</v>
      </c>
      <c r="AC564" s="6">
        <v>0.62868507262365703</v>
      </c>
      <c r="AD564" s="6">
        <v>5.6798784928510197E-2</v>
      </c>
      <c r="AE564" s="6">
        <v>0.20163642806901699</v>
      </c>
      <c r="AF564" s="6">
        <v>0.60065565412335398</v>
      </c>
      <c r="AG564" s="310">
        <v>0.197707917807627</v>
      </c>
      <c r="AH564" s="211">
        <v>1.0429999999999999</v>
      </c>
      <c r="AI564" s="211">
        <v>3.2160000000000002</v>
      </c>
      <c r="AJ564" s="212">
        <v>5.5919999999999996</v>
      </c>
      <c r="AK564" s="210">
        <v>1.0669999999999999</v>
      </c>
      <c r="AL564" s="210">
        <v>3.149</v>
      </c>
      <c r="AM564" s="210">
        <v>5.5469999999999997</v>
      </c>
      <c r="AN564" s="203"/>
      <c r="AO564" s="203"/>
      <c r="AP564" s="203"/>
      <c r="AQ564" s="203"/>
      <c r="AR564" s="203">
        <f t="shared" ref="AR564:AR579" si="855">$AN$16*0.81818182</f>
        <v>0.69692727427599999</v>
      </c>
      <c r="AS564" s="203">
        <f t="shared" ref="AS564:AS579" si="856">$AN$16</f>
        <v>0.8518</v>
      </c>
      <c r="AT564" s="203">
        <f t="shared" ref="AT564:AT579" si="857">$AN$16*1.22222222</f>
        <v>1.041088886996</v>
      </c>
      <c r="AU564" s="203">
        <f t="shared" ref="AU564:AU579" si="858">$AO$16*0.81818182</f>
        <v>1.8303545495219997</v>
      </c>
      <c r="AV564" s="203">
        <f t="shared" ref="AV564:AV579" si="859">$AO$16</f>
        <v>2.2370999999999999</v>
      </c>
      <c r="AW564" s="203">
        <f t="shared" ref="AW564:AW579" si="860">$AO$16*1.22222222</f>
        <v>2.7342333283619995</v>
      </c>
      <c r="AX564" s="203">
        <f t="shared" ref="AX564:AX579" si="861">$AP$16*0.81818182</f>
        <v>4.4007545552340002</v>
      </c>
      <c r="AY564" s="203">
        <f t="shared" ref="AY564:AY579" si="862">$AP$16</f>
        <v>5.3787000000000003</v>
      </c>
      <c r="AZ564" s="203">
        <f t="shared" ref="AZ564:AZ579" si="863">$AP$16*1.22222222</f>
        <v>6.5739666547139999</v>
      </c>
      <c r="BB564" s="1" t="str">
        <f t="shared" si="794"/>
        <v>P</v>
      </c>
      <c r="BC564" s="1" t="str">
        <f t="shared" si="795"/>
        <v>P</v>
      </c>
      <c r="BD564" s="1" t="str">
        <f t="shared" si="796"/>
        <v>NA</v>
      </c>
      <c r="BE564" s="1" t="str">
        <f t="shared" si="797"/>
        <v>NO</v>
      </c>
      <c r="BF564" s="1" t="str">
        <f t="shared" si="798"/>
        <v>NO</v>
      </c>
      <c r="BG564" s="1" t="str">
        <f t="shared" si="799"/>
        <v>NO</v>
      </c>
      <c r="BH564" s="1" t="str">
        <f t="shared" si="788"/>
        <v>NO</v>
      </c>
      <c r="BJ564" s="12">
        <v>13</v>
      </c>
      <c r="BK564" s="1" t="str">
        <f t="shared" si="800"/>
        <v>P</v>
      </c>
      <c r="BL564" s="1" t="str">
        <f t="shared" si="801"/>
        <v>P</v>
      </c>
      <c r="BM564" s="1" t="str">
        <f t="shared" si="802"/>
        <v>NA</v>
      </c>
      <c r="BN564" s="1" t="str">
        <f t="shared" si="803"/>
        <v>NO</v>
      </c>
      <c r="BO564" s="1" t="str">
        <f t="shared" si="804"/>
        <v>NO</v>
      </c>
      <c r="BP564" s="1" t="str">
        <f t="shared" si="805"/>
        <v>NO</v>
      </c>
      <c r="BQ564" s="1" t="str">
        <f t="shared" si="806"/>
        <v>NO</v>
      </c>
      <c r="BS564" s="1" t="str">
        <f t="shared" si="807"/>
        <v>TN</v>
      </c>
      <c r="BT564" s="1" t="str">
        <f t="shared" si="808"/>
        <v>TN</v>
      </c>
      <c r="BU564" s="1" t="str">
        <f t="shared" si="809"/>
        <v>TN</v>
      </c>
      <c r="BV564" s="1" t="str">
        <f t="shared" si="810"/>
        <v>NO</v>
      </c>
      <c r="BW564" s="1" t="str">
        <f t="shared" si="811"/>
        <v>NO</v>
      </c>
      <c r="BX564" s="1" t="str">
        <f t="shared" si="812"/>
        <v>NO</v>
      </c>
      <c r="BY564" s="244" t="str">
        <f t="shared" si="813"/>
        <v>YES</v>
      </c>
      <c r="BZ564" s="244" t="str">
        <f t="shared" si="814"/>
        <v>NO</v>
      </c>
      <c r="CA564" s="244" t="str">
        <f t="shared" si="815"/>
        <v>NO</v>
      </c>
      <c r="CB564" s="244" t="str">
        <f t="shared" si="816"/>
        <v>NO</v>
      </c>
      <c r="CC564" s="244" t="str">
        <f t="shared" si="817"/>
        <v>NO</v>
      </c>
      <c r="CD564" s="244" t="str">
        <f t="shared" si="789"/>
        <v>NO</v>
      </c>
      <c r="CE564" s="1" t="str">
        <f t="shared" si="790"/>
        <v>NO</v>
      </c>
      <c r="CF564" s="1" t="str">
        <f t="shared" si="791"/>
        <v>NO</v>
      </c>
      <c r="CG564" s="1" t="str">
        <f t="shared" si="792"/>
        <v>NO</v>
      </c>
      <c r="CH564" s="1" t="str">
        <f t="shared" si="793"/>
        <v>NO</v>
      </c>
      <c r="CI564" s="244" t="str">
        <f t="shared" si="818"/>
        <v>NO</v>
      </c>
      <c r="CJ564" s="244" t="str">
        <f t="shared" si="819"/>
        <v>NO</v>
      </c>
      <c r="CK564" s="244" t="str">
        <f t="shared" si="820"/>
        <v>NO</v>
      </c>
      <c r="CL564" s="244" t="str">
        <f t="shared" si="821"/>
        <v>NO</v>
      </c>
      <c r="CM564" s="244" t="str">
        <f t="shared" si="822"/>
        <v>NO</v>
      </c>
      <c r="CN564" s="244" t="str">
        <f t="shared" si="823"/>
        <v>NO</v>
      </c>
      <c r="CO564" s="244" t="str">
        <f t="shared" si="824"/>
        <v>NO</v>
      </c>
      <c r="CP564" s="244" t="str">
        <f t="shared" si="825"/>
        <v>NO</v>
      </c>
      <c r="CQ564" s="244" t="str">
        <f t="shared" si="826"/>
        <v>NO</v>
      </c>
      <c r="CR564" s="244" t="str">
        <f t="shared" si="827"/>
        <v>NO</v>
      </c>
    </row>
    <row r="565" spans="1:96">
      <c r="A565" s="64"/>
      <c r="B565" s="15"/>
      <c r="C565" s="15"/>
      <c r="D565" s="15"/>
      <c r="E565" s="15"/>
      <c r="F565" s="15"/>
      <c r="G565" s="15"/>
      <c r="H565" s="15"/>
      <c r="I565" s="52" t="s">
        <v>14</v>
      </c>
      <c r="J565" s="6">
        <v>0.97548816675309402</v>
      </c>
      <c r="K565" s="6">
        <v>1.2468995050451801E-2</v>
      </c>
      <c r="L565" s="6">
        <v>1.2042838196453701E-2</v>
      </c>
      <c r="M565" s="6">
        <v>0.90320804991842996</v>
      </c>
      <c r="N565" s="6">
        <v>6.3201527424666795E-2</v>
      </c>
      <c r="O565" s="6">
        <v>3.3590422656902798E-2</v>
      </c>
      <c r="P565" s="6">
        <v>0.55920047779706805</v>
      </c>
      <c r="Q565" s="6">
        <v>0.37128876704192898</v>
      </c>
      <c r="R565" s="6">
        <v>6.9510755161001997E-2</v>
      </c>
      <c r="S565" s="6">
        <v>0.23663250785523099</v>
      </c>
      <c r="T565" s="6">
        <v>0.64723044451996703</v>
      </c>
      <c r="U565" s="6">
        <v>0.116137047624801</v>
      </c>
      <c r="V565" s="6">
        <v>0.43256317902392999</v>
      </c>
      <c r="W565" s="6">
        <v>0.23478436547027701</v>
      </c>
      <c r="X565" s="6">
        <v>0.33265245550579098</v>
      </c>
      <c r="Y565" s="6">
        <v>0.88737126349286799</v>
      </c>
      <c r="Z565" s="6">
        <v>5.3547335890303603E-2</v>
      </c>
      <c r="AA565" s="6">
        <v>5.9081400616828199E-2</v>
      </c>
      <c r="AB565" s="6">
        <v>0.23134538809284899</v>
      </c>
      <c r="AC565" s="6">
        <v>0.30567650763696802</v>
      </c>
      <c r="AD565" s="6">
        <v>0.46297810427018099</v>
      </c>
      <c r="AE565" s="6">
        <v>0.10004655983347401</v>
      </c>
      <c r="AF565" s="6">
        <v>0.39120612292045998</v>
      </c>
      <c r="AG565" s="310">
        <v>0.50874731724606403</v>
      </c>
      <c r="AH565" s="211">
        <v>0.83</v>
      </c>
      <c r="AI565" s="211">
        <v>2.6150000000000002</v>
      </c>
      <c r="AJ565" s="212">
        <v>6.4210000000000003</v>
      </c>
      <c r="AK565" s="210">
        <v>0.89100000000000001</v>
      </c>
      <c r="AL565" s="210">
        <v>2.61</v>
      </c>
      <c r="AM565" s="210">
        <v>6.31</v>
      </c>
      <c r="AN565" s="203"/>
      <c r="AO565" s="203"/>
      <c r="AP565" s="203"/>
      <c r="AQ565" s="203"/>
      <c r="AR565" s="203">
        <f t="shared" si="855"/>
        <v>0.69692727427599999</v>
      </c>
      <c r="AS565" s="203">
        <f t="shared" si="856"/>
        <v>0.8518</v>
      </c>
      <c r="AT565" s="203">
        <f t="shared" si="857"/>
        <v>1.041088886996</v>
      </c>
      <c r="AU565" s="203">
        <f t="shared" si="858"/>
        <v>1.8303545495219997</v>
      </c>
      <c r="AV565" s="203">
        <f t="shared" si="859"/>
        <v>2.2370999999999999</v>
      </c>
      <c r="AW565" s="203">
        <f t="shared" si="860"/>
        <v>2.7342333283619995</v>
      </c>
      <c r="AX565" s="203">
        <f t="shared" si="861"/>
        <v>4.4007545552340002</v>
      </c>
      <c r="AY565" s="203">
        <f t="shared" si="862"/>
        <v>5.3787000000000003</v>
      </c>
      <c r="AZ565" s="203">
        <f t="shared" si="863"/>
        <v>6.5739666547139999</v>
      </c>
      <c r="BB565" s="1" t="str">
        <f t="shared" si="794"/>
        <v>NP</v>
      </c>
      <c r="BC565" s="1" t="str">
        <f t="shared" si="795"/>
        <v>NA</v>
      </c>
      <c r="BD565" s="1" t="str">
        <f t="shared" si="796"/>
        <v>NA</v>
      </c>
      <c r="BE565" s="1" t="str">
        <f t="shared" si="797"/>
        <v>NO</v>
      </c>
      <c r="BF565" s="1" t="str">
        <f t="shared" si="798"/>
        <v>NO</v>
      </c>
      <c r="BG565" s="1" t="str">
        <f t="shared" si="799"/>
        <v>NO</v>
      </c>
      <c r="BH565" s="1" t="str">
        <f t="shared" si="788"/>
        <v>YES</v>
      </c>
      <c r="BJ565" s="12">
        <v>11</v>
      </c>
      <c r="BK565" s="1" t="str">
        <f t="shared" si="800"/>
        <v>NA</v>
      </c>
      <c r="BL565" s="1" t="str">
        <f t="shared" si="801"/>
        <v>NA</v>
      </c>
      <c r="BM565" s="1" t="str">
        <f t="shared" si="802"/>
        <v>NA</v>
      </c>
      <c r="BN565" s="1" t="str">
        <f t="shared" si="803"/>
        <v>NO</v>
      </c>
      <c r="BO565" s="1" t="str">
        <f t="shared" si="804"/>
        <v>NO</v>
      </c>
      <c r="BP565" s="1" t="str">
        <f t="shared" si="805"/>
        <v>NO</v>
      </c>
      <c r="BQ565" s="1" t="str">
        <f t="shared" si="806"/>
        <v>YES</v>
      </c>
      <c r="BS565" s="1" t="str">
        <f t="shared" si="807"/>
        <v>FP</v>
      </c>
      <c r="BT565" s="1" t="str">
        <f t="shared" si="808"/>
        <v>TN</v>
      </c>
      <c r="BU565" s="1" t="str">
        <f t="shared" si="809"/>
        <v>TN</v>
      </c>
      <c r="BV565" s="1" t="str">
        <f t="shared" si="810"/>
        <v>NO</v>
      </c>
      <c r="BW565" s="1" t="str">
        <f t="shared" si="811"/>
        <v>NO</v>
      </c>
      <c r="BX565" s="1" t="str">
        <f t="shared" si="812"/>
        <v>NO</v>
      </c>
      <c r="BY565" s="244" t="str">
        <f t="shared" si="813"/>
        <v>YES</v>
      </c>
      <c r="BZ565" s="244" t="str">
        <f t="shared" si="814"/>
        <v>NO</v>
      </c>
      <c r="CA565" s="244" t="str">
        <f t="shared" si="815"/>
        <v>NO</v>
      </c>
      <c r="CB565" s="244" t="str">
        <f t="shared" si="816"/>
        <v>NO</v>
      </c>
      <c r="CC565" s="244" t="str">
        <f t="shared" si="817"/>
        <v>NO</v>
      </c>
      <c r="CD565" s="244" t="str">
        <f t="shared" si="789"/>
        <v>YES</v>
      </c>
      <c r="CE565" s="1" t="str">
        <f t="shared" si="790"/>
        <v>NO</v>
      </c>
      <c r="CF565" s="1" t="str">
        <f t="shared" si="791"/>
        <v>NO</v>
      </c>
      <c r="CG565" s="1" t="str">
        <f t="shared" si="792"/>
        <v>NO</v>
      </c>
      <c r="CH565" s="1" t="str">
        <f t="shared" si="793"/>
        <v>YES</v>
      </c>
      <c r="CI565" s="244" t="str">
        <f t="shared" si="818"/>
        <v>NO</v>
      </c>
      <c r="CJ565" s="244" t="str">
        <f t="shared" si="819"/>
        <v>NO</v>
      </c>
      <c r="CK565" s="244" t="str">
        <f t="shared" si="820"/>
        <v>NO</v>
      </c>
      <c r="CL565" s="244" t="str">
        <f t="shared" si="821"/>
        <v>NO</v>
      </c>
      <c r="CM565" s="244" t="str">
        <f t="shared" si="822"/>
        <v>NO</v>
      </c>
      <c r="CN565" s="244" t="str">
        <f t="shared" si="823"/>
        <v>YES</v>
      </c>
      <c r="CO565" s="244" t="str">
        <f t="shared" si="824"/>
        <v>NO</v>
      </c>
      <c r="CP565" s="244" t="str">
        <f t="shared" si="825"/>
        <v>NO</v>
      </c>
      <c r="CQ565" s="244" t="str">
        <f t="shared" si="826"/>
        <v>NO</v>
      </c>
      <c r="CR565" s="244" t="str">
        <f t="shared" si="827"/>
        <v>YES</v>
      </c>
    </row>
    <row r="566" spans="1:96">
      <c r="A566" s="64"/>
      <c r="B566" s="15"/>
      <c r="C566" s="15"/>
      <c r="D566" s="15"/>
      <c r="E566" s="15"/>
      <c r="F566" s="15"/>
      <c r="G566" s="15"/>
      <c r="H566" s="15"/>
      <c r="I566" s="52" t="s">
        <v>15</v>
      </c>
      <c r="J566" s="6">
        <v>0.77476587050918899</v>
      </c>
      <c r="K566" s="6">
        <v>0.194953492326876</v>
      </c>
      <c r="L566" s="6">
        <v>3.0280637163933501E-2</v>
      </c>
      <c r="M566" s="6">
        <v>0.82257539459877604</v>
      </c>
      <c r="N566" s="6">
        <v>7.3693679328758796E-2</v>
      </c>
      <c r="O566" s="6">
        <v>0.10373092607246399</v>
      </c>
      <c r="P566" s="6">
        <v>0.73485694705043503</v>
      </c>
      <c r="Q566" s="6">
        <v>0.218365771249834</v>
      </c>
      <c r="R566" s="6">
        <v>4.6777281699730798E-2</v>
      </c>
      <c r="S566" s="6">
        <v>0.830166592929239</v>
      </c>
      <c r="T566" s="6">
        <v>0.14657653996153699</v>
      </c>
      <c r="U566" s="6">
        <v>2.3256867109222701E-2</v>
      </c>
      <c r="V566" s="6">
        <v>0.75239291742826298</v>
      </c>
      <c r="W566" s="6">
        <v>9.1356621839964999E-2</v>
      </c>
      <c r="X566" s="6">
        <v>0.15625046073177101</v>
      </c>
      <c r="Y566" s="6">
        <v>0.85872549336964299</v>
      </c>
      <c r="Z566" s="6">
        <v>0.12970655021038399</v>
      </c>
      <c r="AA566" s="6">
        <v>1.15679564199724E-2</v>
      </c>
      <c r="AB566" s="6">
        <v>0.54007667685760596</v>
      </c>
      <c r="AC566" s="6">
        <v>4.3977022658039299E-3</v>
      </c>
      <c r="AD566" s="6">
        <v>0.45552562087658899</v>
      </c>
      <c r="AE566" s="6">
        <v>0.802723848153163</v>
      </c>
      <c r="AF566" s="6">
        <v>0.135771444882341</v>
      </c>
      <c r="AG566" s="310">
        <v>6.1504706964494497E-2</v>
      </c>
      <c r="AH566" s="211">
        <v>0.89300000000000002</v>
      </c>
      <c r="AI566" s="211">
        <v>2.5110000000000001</v>
      </c>
      <c r="AJ566" s="212">
        <v>6.01</v>
      </c>
      <c r="AK566" s="210">
        <v>0.88800000000000001</v>
      </c>
      <c r="AL566" s="210">
        <v>2.5009999999999999</v>
      </c>
      <c r="AM566" s="210">
        <v>6.0410000000000004</v>
      </c>
      <c r="AN566" s="203"/>
      <c r="AO566" s="203"/>
      <c r="AP566" s="203"/>
      <c r="AQ566" s="203"/>
      <c r="AR566" s="203">
        <f t="shared" si="855"/>
        <v>0.69692727427599999</v>
      </c>
      <c r="AS566" s="203">
        <f t="shared" si="856"/>
        <v>0.8518</v>
      </c>
      <c r="AT566" s="203">
        <f t="shared" si="857"/>
        <v>1.041088886996</v>
      </c>
      <c r="AU566" s="203">
        <f t="shared" si="858"/>
        <v>1.8303545495219997</v>
      </c>
      <c r="AV566" s="203">
        <f t="shared" si="859"/>
        <v>2.2370999999999999</v>
      </c>
      <c r="AW566" s="203">
        <f t="shared" si="860"/>
        <v>2.7342333283619995</v>
      </c>
      <c r="AX566" s="203">
        <f t="shared" si="861"/>
        <v>4.4007545552340002</v>
      </c>
      <c r="AY566" s="203">
        <f t="shared" si="862"/>
        <v>5.3787000000000003</v>
      </c>
      <c r="AZ566" s="203">
        <f t="shared" si="863"/>
        <v>6.5739666547139999</v>
      </c>
      <c r="BB566" s="1" t="str">
        <f t="shared" si="794"/>
        <v>NA</v>
      </c>
      <c r="BC566" s="1" t="str">
        <f t="shared" si="795"/>
        <v>NA</v>
      </c>
      <c r="BD566" s="1" t="str">
        <f t="shared" si="796"/>
        <v>NA</v>
      </c>
      <c r="BE566" s="1" t="str">
        <f t="shared" si="797"/>
        <v>NO</v>
      </c>
      <c r="BF566" s="1" t="str">
        <f t="shared" si="798"/>
        <v>NO</v>
      </c>
      <c r="BG566" s="1" t="str">
        <f t="shared" si="799"/>
        <v>NO</v>
      </c>
      <c r="BH566" s="1" t="str">
        <f t="shared" si="788"/>
        <v>YES</v>
      </c>
      <c r="BJ566" s="12">
        <v>9</v>
      </c>
      <c r="BK566" s="1" t="str">
        <f t="shared" si="800"/>
        <v>NA</v>
      </c>
      <c r="BL566" s="1" t="str">
        <f t="shared" si="801"/>
        <v>NA</v>
      </c>
      <c r="BM566" s="1" t="str">
        <f t="shared" si="802"/>
        <v>NA</v>
      </c>
      <c r="BN566" s="1" t="str">
        <f t="shared" si="803"/>
        <v>NO</v>
      </c>
      <c r="BO566" s="1" t="str">
        <f t="shared" si="804"/>
        <v>NO</v>
      </c>
      <c r="BP566" s="1" t="str">
        <f t="shared" si="805"/>
        <v>NO</v>
      </c>
      <c r="BQ566" s="1" t="str">
        <f t="shared" si="806"/>
        <v>YES</v>
      </c>
      <c r="BS566" s="1" t="str">
        <f t="shared" si="807"/>
        <v>TN</v>
      </c>
      <c r="BT566" s="1" t="str">
        <f t="shared" si="808"/>
        <v>TN</v>
      </c>
      <c r="BU566" s="1" t="str">
        <f t="shared" si="809"/>
        <v>TN</v>
      </c>
      <c r="BV566" s="1" t="str">
        <f t="shared" si="810"/>
        <v>NO</v>
      </c>
      <c r="BW566" s="1" t="str">
        <f t="shared" si="811"/>
        <v>NO</v>
      </c>
      <c r="BX566" s="1" t="str">
        <f t="shared" si="812"/>
        <v>NO</v>
      </c>
      <c r="BY566" s="244" t="str">
        <f t="shared" si="813"/>
        <v>YES</v>
      </c>
      <c r="BZ566" s="244" t="str">
        <f t="shared" si="814"/>
        <v>NO</v>
      </c>
      <c r="CA566" s="244" t="str">
        <f t="shared" si="815"/>
        <v>NO</v>
      </c>
      <c r="CB566" s="244" t="str">
        <f t="shared" si="816"/>
        <v>NO</v>
      </c>
      <c r="CC566" s="244" t="str">
        <f t="shared" si="817"/>
        <v>NO</v>
      </c>
      <c r="CD566" s="244" t="str">
        <f t="shared" si="789"/>
        <v>NO</v>
      </c>
      <c r="CE566" s="1" t="str">
        <f t="shared" si="790"/>
        <v>NO</v>
      </c>
      <c r="CF566" s="1" t="str">
        <f t="shared" si="791"/>
        <v>NO</v>
      </c>
      <c r="CG566" s="1" t="str">
        <f t="shared" si="792"/>
        <v>NO</v>
      </c>
      <c r="CH566" s="1" t="str">
        <f t="shared" si="793"/>
        <v>NO</v>
      </c>
      <c r="CI566" s="244" t="str">
        <f t="shared" si="818"/>
        <v>NO</v>
      </c>
      <c r="CJ566" s="244" t="str">
        <f t="shared" si="819"/>
        <v>NO</v>
      </c>
      <c r="CK566" s="244" t="str">
        <f t="shared" si="820"/>
        <v>NO</v>
      </c>
      <c r="CL566" s="244" t="str">
        <f t="shared" si="821"/>
        <v>NO</v>
      </c>
      <c r="CM566" s="244" t="str">
        <f t="shared" si="822"/>
        <v>NO</v>
      </c>
      <c r="CN566" s="244" t="str">
        <f t="shared" si="823"/>
        <v>NO</v>
      </c>
      <c r="CO566" s="244" t="str">
        <f t="shared" si="824"/>
        <v>NO</v>
      </c>
      <c r="CP566" s="244" t="str">
        <f t="shared" si="825"/>
        <v>NO</v>
      </c>
      <c r="CQ566" s="244" t="str">
        <f t="shared" si="826"/>
        <v>NO</v>
      </c>
      <c r="CR566" s="244" t="str">
        <f t="shared" si="827"/>
        <v>NO</v>
      </c>
    </row>
    <row r="567" spans="1:96">
      <c r="A567" s="64"/>
      <c r="B567" s="15"/>
      <c r="C567" s="15"/>
      <c r="D567" s="15"/>
      <c r="E567" s="15"/>
      <c r="F567" s="15"/>
      <c r="G567" s="15"/>
      <c r="H567" s="15"/>
      <c r="I567" s="52" t="s">
        <v>16</v>
      </c>
      <c r="J567" s="6">
        <v>0.97634950362527395</v>
      </c>
      <c r="K567" s="6">
        <v>2.1193239624648301E-2</v>
      </c>
      <c r="L567" s="6">
        <v>2.45725675007724E-3</v>
      </c>
      <c r="M567" s="6">
        <v>0.29267873886483697</v>
      </c>
      <c r="N567" s="6">
        <v>0.616782272430488</v>
      </c>
      <c r="O567" s="6">
        <v>9.0538988704674001E-2</v>
      </c>
      <c r="P567" s="6">
        <v>0.71505515321179702</v>
      </c>
      <c r="Q567" s="6">
        <v>0.24479268190067499</v>
      </c>
      <c r="R567" s="6">
        <v>4.0152164887527E-2</v>
      </c>
      <c r="S567" s="6">
        <v>0.66881564754603895</v>
      </c>
      <c r="T567" s="6">
        <v>8.6387967995180101E-2</v>
      </c>
      <c r="U567" s="6">
        <v>0.24479638445877999</v>
      </c>
      <c r="V567" s="6">
        <v>0.80876121994346395</v>
      </c>
      <c r="W567" s="6">
        <v>1.76804396475516E-3</v>
      </c>
      <c r="X567" s="6">
        <v>0.18947073609178</v>
      </c>
      <c r="Y567" s="6">
        <v>0.145686144427741</v>
      </c>
      <c r="Z567" s="6">
        <v>0.36058805866103399</v>
      </c>
      <c r="AA567" s="6">
        <v>0.49372579691122398</v>
      </c>
      <c r="AB567" s="6">
        <v>0.529044520247682</v>
      </c>
      <c r="AC567" s="6">
        <v>0.35664581795777101</v>
      </c>
      <c r="AD567" s="6">
        <v>0.11430966179454501</v>
      </c>
      <c r="AE567" s="6">
        <v>0.97634373321830303</v>
      </c>
      <c r="AF567" s="6">
        <v>5.5779958523237598E-3</v>
      </c>
      <c r="AG567" s="310">
        <v>1.80782709293731E-2</v>
      </c>
      <c r="AH567" s="211">
        <v>1.1140000000000001</v>
      </c>
      <c r="AI567" s="211">
        <v>3.0249999999999999</v>
      </c>
      <c r="AJ567" s="212">
        <v>5.5289999999999999</v>
      </c>
      <c r="AK567" s="210">
        <v>1.105</v>
      </c>
      <c r="AL567" s="210">
        <v>2.923</v>
      </c>
      <c r="AM567" s="210">
        <v>5.5</v>
      </c>
      <c r="AN567" s="203"/>
      <c r="AO567" s="203"/>
      <c r="AP567" s="203"/>
      <c r="AQ567" s="203"/>
      <c r="AR567" s="203">
        <f t="shared" si="855"/>
        <v>0.69692727427599999</v>
      </c>
      <c r="AS567" s="203">
        <f t="shared" si="856"/>
        <v>0.8518</v>
      </c>
      <c r="AT567" s="203">
        <f t="shared" si="857"/>
        <v>1.041088886996</v>
      </c>
      <c r="AU567" s="203">
        <f t="shared" si="858"/>
        <v>1.8303545495219997</v>
      </c>
      <c r="AV567" s="203">
        <f t="shared" si="859"/>
        <v>2.2370999999999999</v>
      </c>
      <c r="AW567" s="203">
        <f t="shared" si="860"/>
        <v>2.7342333283619995</v>
      </c>
      <c r="AX567" s="203">
        <f t="shared" si="861"/>
        <v>4.4007545552340002</v>
      </c>
      <c r="AY567" s="203">
        <f t="shared" si="862"/>
        <v>5.3787000000000003</v>
      </c>
      <c r="AZ567" s="203">
        <f t="shared" si="863"/>
        <v>6.5739666547139999</v>
      </c>
      <c r="BB567" s="1" t="str">
        <f t="shared" si="794"/>
        <v>P</v>
      </c>
      <c r="BC567" s="1" t="str">
        <f t="shared" si="795"/>
        <v>P</v>
      </c>
      <c r="BD567" s="1" t="str">
        <f t="shared" si="796"/>
        <v>NA</v>
      </c>
      <c r="BE567" s="1" t="str">
        <f t="shared" si="797"/>
        <v>NO</v>
      </c>
      <c r="BF567" s="1" t="str">
        <f t="shared" si="798"/>
        <v>NO</v>
      </c>
      <c r="BG567" s="1" t="str">
        <f t="shared" si="799"/>
        <v>NO</v>
      </c>
      <c r="BH567" s="1" t="str">
        <f t="shared" si="788"/>
        <v>NO</v>
      </c>
      <c r="BJ567" s="12">
        <v>17</v>
      </c>
      <c r="BK567" s="1" t="str">
        <f t="shared" si="800"/>
        <v>P</v>
      </c>
      <c r="BL567" s="1" t="str">
        <f t="shared" si="801"/>
        <v>P</v>
      </c>
      <c r="BM567" s="1" t="str">
        <f t="shared" si="802"/>
        <v>NA</v>
      </c>
      <c r="BN567" s="1" t="str">
        <f t="shared" si="803"/>
        <v>NO</v>
      </c>
      <c r="BO567" s="1" t="str">
        <f t="shared" si="804"/>
        <v>NO</v>
      </c>
      <c r="BP567" s="1" t="str">
        <f t="shared" si="805"/>
        <v>NO</v>
      </c>
      <c r="BQ567" s="1" t="str">
        <f t="shared" si="806"/>
        <v>NO</v>
      </c>
      <c r="BS567" s="1" t="str">
        <f t="shared" si="807"/>
        <v>TN</v>
      </c>
      <c r="BT567" s="1" t="str">
        <f t="shared" si="808"/>
        <v>TN</v>
      </c>
      <c r="BU567" s="1" t="str">
        <f t="shared" si="809"/>
        <v>TN</v>
      </c>
      <c r="BV567" s="1" t="str">
        <f t="shared" si="810"/>
        <v>NO</v>
      </c>
      <c r="BW567" s="1" t="str">
        <f t="shared" si="811"/>
        <v>NO</v>
      </c>
      <c r="BX567" s="1" t="str">
        <f t="shared" si="812"/>
        <v>NO</v>
      </c>
      <c r="BY567" s="244" t="str">
        <f t="shared" si="813"/>
        <v>YES</v>
      </c>
      <c r="BZ567" s="244" t="str">
        <f t="shared" si="814"/>
        <v>NO</v>
      </c>
      <c r="CA567" s="244" t="str">
        <f t="shared" si="815"/>
        <v>NO</v>
      </c>
      <c r="CB567" s="244" t="str">
        <f t="shared" si="816"/>
        <v>NO</v>
      </c>
      <c r="CC567" s="244" t="str">
        <f t="shared" si="817"/>
        <v>NO</v>
      </c>
      <c r="CD567" s="244" t="str">
        <f t="shared" si="789"/>
        <v>NO</v>
      </c>
      <c r="CE567" s="1" t="str">
        <f t="shared" si="790"/>
        <v>NO</v>
      </c>
      <c r="CF567" s="1" t="str">
        <f t="shared" si="791"/>
        <v>NO</v>
      </c>
      <c r="CG567" s="1" t="str">
        <f t="shared" si="792"/>
        <v>NO</v>
      </c>
      <c r="CH567" s="1" t="str">
        <f t="shared" si="793"/>
        <v>NO</v>
      </c>
      <c r="CI567" s="244" t="str">
        <f t="shared" si="818"/>
        <v>NO</v>
      </c>
      <c r="CJ567" s="244" t="str">
        <f t="shared" si="819"/>
        <v>NO</v>
      </c>
      <c r="CK567" s="244" t="str">
        <f t="shared" si="820"/>
        <v>NO</v>
      </c>
      <c r="CL567" s="244" t="str">
        <f t="shared" si="821"/>
        <v>NO</v>
      </c>
      <c r="CM567" s="244" t="str">
        <f t="shared" si="822"/>
        <v>NO</v>
      </c>
      <c r="CN567" s="244" t="str">
        <f t="shared" si="823"/>
        <v>NO</v>
      </c>
      <c r="CO567" s="244" t="str">
        <f t="shared" si="824"/>
        <v>NO</v>
      </c>
      <c r="CP567" s="244" t="str">
        <f t="shared" si="825"/>
        <v>NO</v>
      </c>
      <c r="CQ567" s="244" t="str">
        <f t="shared" si="826"/>
        <v>NO</v>
      </c>
      <c r="CR567" s="244" t="str">
        <f t="shared" si="827"/>
        <v>NO</v>
      </c>
    </row>
    <row r="568" spans="1:96">
      <c r="A568" s="64"/>
      <c r="B568" s="15"/>
      <c r="C568" s="15"/>
      <c r="D568" s="15"/>
      <c r="E568" s="15"/>
      <c r="F568" s="15"/>
      <c r="G568" s="15"/>
      <c r="H568" s="15"/>
      <c r="I568" s="52" t="s">
        <v>17</v>
      </c>
      <c r="J568" s="6">
        <v>0.67857500019666495</v>
      </c>
      <c r="K568" s="6">
        <v>0.238420198812545</v>
      </c>
      <c r="L568" s="6">
        <v>8.3004800990789399E-2</v>
      </c>
      <c r="M568" s="6">
        <v>0.32995411549210202</v>
      </c>
      <c r="N568" s="6">
        <v>0.46098043015048801</v>
      </c>
      <c r="O568" s="6">
        <v>0.209065454357408</v>
      </c>
      <c r="P568" s="6">
        <v>0.928604859514081</v>
      </c>
      <c r="Q568" s="6">
        <v>3.0555371041176799E-2</v>
      </c>
      <c r="R568" s="6">
        <v>4.0839769444742102E-2</v>
      </c>
      <c r="S568" s="6">
        <v>4.6970817064805902E-2</v>
      </c>
      <c r="T568" s="6">
        <v>0.67422579158720397</v>
      </c>
      <c r="U568" s="6">
        <v>0.27880339134798898</v>
      </c>
      <c r="V568" s="6">
        <v>0.72402149936007498</v>
      </c>
      <c r="W568" s="6">
        <v>0.185748690797194</v>
      </c>
      <c r="X568" s="6">
        <v>9.0229809842730394E-2</v>
      </c>
      <c r="Y568" s="6">
        <v>0.58126144397487101</v>
      </c>
      <c r="Z568" s="6">
        <v>0.40452676919516101</v>
      </c>
      <c r="AA568" s="6">
        <v>1.42117868299672E-2</v>
      </c>
      <c r="AB568" s="6">
        <v>0.49073308542905097</v>
      </c>
      <c r="AC568" s="6">
        <v>0.39824339906985801</v>
      </c>
      <c r="AD568" s="6">
        <v>0.11102351550108901</v>
      </c>
      <c r="AE568" s="6">
        <v>0.78294714913046404</v>
      </c>
      <c r="AF568" s="6">
        <v>0.14517831749870699</v>
      </c>
      <c r="AG568" s="310">
        <v>7.1874533370827595E-2</v>
      </c>
      <c r="AH568" s="211">
        <v>1.222</v>
      </c>
      <c r="AI568" s="211">
        <v>2.59</v>
      </c>
      <c r="AJ568" s="212">
        <v>5.5679999999999996</v>
      </c>
      <c r="AK568" s="210">
        <v>1.218</v>
      </c>
      <c r="AL568" s="210">
        <v>2.5059999999999998</v>
      </c>
      <c r="AM568" s="210">
        <v>5.7450000000000001</v>
      </c>
      <c r="AN568" s="203"/>
      <c r="AO568" s="203"/>
      <c r="AP568" s="203"/>
      <c r="AQ568" s="203"/>
      <c r="AR568" s="203">
        <f t="shared" si="855"/>
        <v>0.69692727427599999</v>
      </c>
      <c r="AS568" s="203">
        <f t="shared" si="856"/>
        <v>0.8518</v>
      </c>
      <c r="AT568" s="203">
        <f t="shared" si="857"/>
        <v>1.041088886996</v>
      </c>
      <c r="AU568" s="203">
        <f t="shared" si="858"/>
        <v>1.8303545495219997</v>
      </c>
      <c r="AV568" s="203">
        <f t="shared" si="859"/>
        <v>2.2370999999999999</v>
      </c>
      <c r="AW568" s="203">
        <f t="shared" si="860"/>
        <v>2.7342333283619995</v>
      </c>
      <c r="AX568" s="203">
        <f t="shared" si="861"/>
        <v>4.4007545552340002</v>
      </c>
      <c r="AY568" s="203">
        <f t="shared" si="862"/>
        <v>5.3787000000000003</v>
      </c>
      <c r="AZ568" s="203">
        <f t="shared" si="863"/>
        <v>6.5739666547139999</v>
      </c>
      <c r="BB568" s="1" t="str">
        <f t="shared" si="794"/>
        <v>P</v>
      </c>
      <c r="BC568" s="1" t="str">
        <f t="shared" si="795"/>
        <v>NA</v>
      </c>
      <c r="BD568" s="1" t="str">
        <f t="shared" si="796"/>
        <v>NA</v>
      </c>
      <c r="BE568" s="1" t="str">
        <f t="shared" si="797"/>
        <v>NO</v>
      </c>
      <c r="BF568" s="1" t="str">
        <f t="shared" si="798"/>
        <v>NO</v>
      </c>
      <c r="BG568" s="1" t="str">
        <f t="shared" si="799"/>
        <v>NO</v>
      </c>
      <c r="BH568" s="1" t="str">
        <f t="shared" si="788"/>
        <v>NO</v>
      </c>
      <c r="BJ568" s="12">
        <v>16</v>
      </c>
      <c r="BK568" s="1" t="str">
        <f t="shared" si="800"/>
        <v>P</v>
      </c>
      <c r="BL568" s="1" t="str">
        <f t="shared" si="801"/>
        <v>NA</v>
      </c>
      <c r="BM568" s="1" t="str">
        <f t="shared" si="802"/>
        <v>NA</v>
      </c>
      <c r="BN568" s="1" t="str">
        <f t="shared" si="803"/>
        <v>NO</v>
      </c>
      <c r="BO568" s="1" t="str">
        <f t="shared" si="804"/>
        <v>NO</v>
      </c>
      <c r="BP568" s="1" t="str">
        <f t="shared" si="805"/>
        <v>NO</v>
      </c>
      <c r="BQ568" s="1" t="str">
        <f t="shared" si="806"/>
        <v>NO</v>
      </c>
      <c r="BS568" s="1" t="str">
        <f t="shared" si="807"/>
        <v>TN</v>
      </c>
      <c r="BT568" s="1" t="str">
        <f t="shared" si="808"/>
        <v>TN</v>
      </c>
      <c r="BU568" s="1" t="str">
        <f t="shared" si="809"/>
        <v>TN</v>
      </c>
      <c r="BV568" s="1" t="str">
        <f t="shared" si="810"/>
        <v>NO</v>
      </c>
      <c r="BW568" s="1" t="str">
        <f t="shared" si="811"/>
        <v>NO</v>
      </c>
      <c r="BX568" s="1" t="str">
        <f t="shared" si="812"/>
        <v>NO</v>
      </c>
      <c r="BY568" s="244" t="str">
        <f t="shared" si="813"/>
        <v>YES</v>
      </c>
      <c r="BZ568" s="244" t="str">
        <f t="shared" si="814"/>
        <v>NO</v>
      </c>
      <c r="CA568" s="244" t="str">
        <f t="shared" si="815"/>
        <v>NO</v>
      </c>
      <c r="CB568" s="244" t="str">
        <f t="shared" si="816"/>
        <v>NO</v>
      </c>
      <c r="CC568" s="244" t="str">
        <f t="shared" si="817"/>
        <v>NO</v>
      </c>
      <c r="CD568" s="244" t="str">
        <f t="shared" si="789"/>
        <v>NO</v>
      </c>
      <c r="CE568" s="1" t="str">
        <f t="shared" si="790"/>
        <v>NO</v>
      </c>
      <c r="CF568" s="1" t="str">
        <f t="shared" si="791"/>
        <v>NO</v>
      </c>
      <c r="CG568" s="1" t="str">
        <f t="shared" si="792"/>
        <v>NO</v>
      </c>
      <c r="CH568" s="1" t="str">
        <f t="shared" si="793"/>
        <v>NO</v>
      </c>
      <c r="CI568" s="244" t="str">
        <f t="shared" si="818"/>
        <v>NO</v>
      </c>
      <c r="CJ568" s="244" t="str">
        <f t="shared" si="819"/>
        <v>NO</v>
      </c>
      <c r="CK568" s="244" t="str">
        <f t="shared" si="820"/>
        <v>NO</v>
      </c>
      <c r="CL568" s="244" t="str">
        <f t="shared" si="821"/>
        <v>NO</v>
      </c>
      <c r="CM568" s="244" t="str">
        <f t="shared" si="822"/>
        <v>NO</v>
      </c>
      <c r="CN568" s="244" t="str">
        <f t="shared" si="823"/>
        <v>NO</v>
      </c>
      <c r="CO568" s="244" t="str">
        <f t="shared" si="824"/>
        <v>NO</v>
      </c>
      <c r="CP568" s="244" t="str">
        <f t="shared" si="825"/>
        <v>NO</v>
      </c>
      <c r="CQ568" s="244" t="str">
        <f t="shared" si="826"/>
        <v>NO</v>
      </c>
      <c r="CR568" s="244" t="str">
        <f t="shared" si="827"/>
        <v>NO</v>
      </c>
    </row>
    <row r="569" spans="1:96">
      <c r="A569" s="64"/>
      <c r="B569" s="15"/>
      <c r="C569" s="15"/>
      <c r="D569" s="15"/>
      <c r="E569" s="15"/>
      <c r="F569" s="15"/>
      <c r="G569" s="15"/>
      <c r="H569" s="15"/>
      <c r="I569" s="52" t="s">
        <v>18</v>
      </c>
      <c r="J569" s="6">
        <v>0.97548816675309402</v>
      </c>
      <c r="K569" s="6">
        <v>1.2468995050451801E-2</v>
      </c>
      <c r="L569" s="6">
        <v>1.2042838196453701E-2</v>
      </c>
      <c r="M569" s="6">
        <v>0.90320804991842996</v>
      </c>
      <c r="N569" s="6">
        <v>6.3201527424666795E-2</v>
      </c>
      <c r="O569" s="6">
        <v>3.3590422656902798E-2</v>
      </c>
      <c r="P569" s="6">
        <v>0.55920047779706805</v>
      </c>
      <c r="Q569" s="6">
        <v>0.37128876704192898</v>
      </c>
      <c r="R569" s="6">
        <v>6.9510755161001997E-2</v>
      </c>
      <c r="S569" s="6">
        <v>0.23663250785523099</v>
      </c>
      <c r="T569" s="6">
        <v>0.64723044451996703</v>
      </c>
      <c r="U569" s="6">
        <v>0.116137047624801</v>
      </c>
      <c r="V569" s="6">
        <v>0.43256317902392999</v>
      </c>
      <c r="W569" s="6">
        <v>0.23478436547027701</v>
      </c>
      <c r="X569" s="6">
        <v>0.33265245550579098</v>
      </c>
      <c r="Y569" s="6">
        <v>0.88737126349286799</v>
      </c>
      <c r="Z569" s="6">
        <v>5.3547335890303603E-2</v>
      </c>
      <c r="AA569" s="6">
        <v>5.9081400616828199E-2</v>
      </c>
      <c r="AB569" s="6">
        <v>0.23134538809284899</v>
      </c>
      <c r="AC569" s="6">
        <v>0.30567650763696802</v>
      </c>
      <c r="AD569" s="6">
        <v>0.46297810427018099</v>
      </c>
      <c r="AE569" s="6">
        <v>0.10004655983347401</v>
      </c>
      <c r="AF569" s="6">
        <v>0.39120612292045998</v>
      </c>
      <c r="AG569" s="310">
        <v>0.50874731724606403</v>
      </c>
      <c r="AH569" s="211">
        <v>0.88400000000000001</v>
      </c>
      <c r="AI569" s="211">
        <v>2.6040000000000001</v>
      </c>
      <c r="AJ569" s="212">
        <v>6.36</v>
      </c>
      <c r="AK569" s="210">
        <v>0.873</v>
      </c>
      <c r="AL569" s="210">
        <v>2.6280000000000001</v>
      </c>
      <c r="AM569" s="210">
        <v>6.4080000000000004</v>
      </c>
      <c r="AN569" s="203"/>
      <c r="AO569" s="203"/>
      <c r="AP569" s="203"/>
      <c r="AQ569" s="203"/>
      <c r="AR569" s="203">
        <f t="shared" si="855"/>
        <v>0.69692727427599999</v>
      </c>
      <c r="AS569" s="203">
        <f t="shared" si="856"/>
        <v>0.8518</v>
      </c>
      <c r="AT569" s="203">
        <f t="shared" si="857"/>
        <v>1.041088886996</v>
      </c>
      <c r="AU569" s="203">
        <f t="shared" si="858"/>
        <v>1.8303545495219997</v>
      </c>
      <c r="AV569" s="203">
        <f t="shared" si="859"/>
        <v>2.2370999999999999</v>
      </c>
      <c r="AW569" s="203">
        <f t="shared" si="860"/>
        <v>2.7342333283619995</v>
      </c>
      <c r="AX569" s="203">
        <f t="shared" si="861"/>
        <v>4.4007545552340002</v>
      </c>
      <c r="AY569" s="203">
        <f t="shared" si="862"/>
        <v>5.3787000000000003</v>
      </c>
      <c r="AZ569" s="203">
        <f t="shared" si="863"/>
        <v>6.5739666547139999</v>
      </c>
      <c r="BB569" s="1" t="str">
        <f t="shared" si="794"/>
        <v>NA</v>
      </c>
      <c r="BC569" s="1" t="str">
        <f t="shared" si="795"/>
        <v>NA</v>
      </c>
      <c r="BD569" s="1" t="str">
        <f t="shared" si="796"/>
        <v>NA</v>
      </c>
      <c r="BE569" s="1" t="str">
        <f t="shared" si="797"/>
        <v>NO</v>
      </c>
      <c r="BF569" s="1" t="str">
        <f t="shared" si="798"/>
        <v>NO</v>
      </c>
      <c r="BG569" s="1" t="str">
        <f t="shared" si="799"/>
        <v>NO</v>
      </c>
      <c r="BH569" s="1" t="str">
        <f t="shared" si="788"/>
        <v>YES</v>
      </c>
      <c r="BJ569" s="12">
        <v>11</v>
      </c>
      <c r="BK569" s="1" t="str">
        <f t="shared" si="800"/>
        <v>NA</v>
      </c>
      <c r="BL569" s="1" t="str">
        <f t="shared" si="801"/>
        <v>NA</v>
      </c>
      <c r="BM569" s="1" t="str">
        <f t="shared" si="802"/>
        <v>NA</v>
      </c>
      <c r="BN569" s="1" t="str">
        <f t="shared" si="803"/>
        <v>NO</v>
      </c>
      <c r="BO569" s="1" t="str">
        <f t="shared" si="804"/>
        <v>NO</v>
      </c>
      <c r="BP569" s="1" t="str">
        <f t="shared" si="805"/>
        <v>NO</v>
      </c>
      <c r="BQ569" s="1" t="str">
        <f t="shared" si="806"/>
        <v>YES</v>
      </c>
      <c r="BS569" s="1" t="str">
        <f t="shared" si="807"/>
        <v>TN</v>
      </c>
      <c r="BT569" s="1" t="str">
        <f t="shared" si="808"/>
        <v>TN</v>
      </c>
      <c r="BU569" s="1" t="str">
        <f t="shared" si="809"/>
        <v>TN</v>
      </c>
      <c r="BV569" s="1" t="str">
        <f t="shared" si="810"/>
        <v>NO</v>
      </c>
      <c r="BW569" s="1" t="str">
        <f t="shared" si="811"/>
        <v>NO</v>
      </c>
      <c r="BX569" s="1" t="str">
        <f t="shared" si="812"/>
        <v>NO</v>
      </c>
      <c r="BY569" s="244" t="str">
        <f t="shared" si="813"/>
        <v>YES</v>
      </c>
      <c r="BZ569" s="244" t="str">
        <f t="shared" si="814"/>
        <v>NO</v>
      </c>
      <c r="CA569" s="244" t="str">
        <f t="shared" si="815"/>
        <v>NO</v>
      </c>
      <c r="CB569" s="244" t="str">
        <f t="shared" si="816"/>
        <v>NO</v>
      </c>
      <c r="CC569" s="244" t="str">
        <f t="shared" si="817"/>
        <v>NO</v>
      </c>
      <c r="CD569" s="244" t="str">
        <f t="shared" si="789"/>
        <v>NO</v>
      </c>
      <c r="CE569" s="1" t="str">
        <f t="shared" si="790"/>
        <v>NO</v>
      </c>
      <c r="CF569" s="1" t="str">
        <f t="shared" si="791"/>
        <v>NO</v>
      </c>
      <c r="CG569" s="1" t="str">
        <f t="shared" si="792"/>
        <v>NO</v>
      </c>
      <c r="CH569" s="1" t="str">
        <f t="shared" si="793"/>
        <v>NO</v>
      </c>
      <c r="CI569" s="244" t="str">
        <f t="shared" si="818"/>
        <v>NO</v>
      </c>
      <c r="CJ569" s="244" t="str">
        <f t="shared" si="819"/>
        <v>NO</v>
      </c>
      <c r="CK569" s="244" t="str">
        <f t="shared" si="820"/>
        <v>NO</v>
      </c>
      <c r="CL569" s="244" t="str">
        <f t="shared" si="821"/>
        <v>NO</v>
      </c>
      <c r="CM569" s="244" t="str">
        <f t="shared" si="822"/>
        <v>NO</v>
      </c>
      <c r="CN569" s="244" t="str">
        <f t="shared" si="823"/>
        <v>NO</v>
      </c>
      <c r="CO569" s="244" t="str">
        <f t="shared" si="824"/>
        <v>NO</v>
      </c>
      <c r="CP569" s="244" t="str">
        <f t="shared" si="825"/>
        <v>NO</v>
      </c>
      <c r="CQ569" s="244" t="str">
        <f t="shared" si="826"/>
        <v>NO</v>
      </c>
      <c r="CR569" s="244" t="str">
        <f t="shared" si="827"/>
        <v>NO</v>
      </c>
    </row>
    <row r="570" spans="1:96">
      <c r="A570" s="64"/>
      <c r="B570" s="15"/>
      <c r="C570" s="15"/>
      <c r="D570" s="15"/>
      <c r="E570" s="15"/>
      <c r="F570" s="15"/>
      <c r="G570" s="15"/>
      <c r="H570" s="15"/>
      <c r="I570" s="52" t="s">
        <v>19</v>
      </c>
      <c r="J570" s="6">
        <v>0.97634950362527395</v>
      </c>
      <c r="K570" s="6">
        <v>2.1193239624648301E-2</v>
      </c>
      <c r="L570" s="6">
        <v>2.45725675007724E-3</v>
      </c>
      <c r="M570" s="6">
        <v>0.29267873886483697</v>
      </c>
      <c r="N570" s="6">
        <v>0.616782272430488</v>
      </c>
      <c r="O570" s="6">
        <v>9.0538988704674001E-2</v>
      </c>
      <c r="P570" s="6">
        <v>0.71505515321179702</v>
      </c>
      <c r="Q570" s="6">
        <v>0.24479268190067499</v>
      </c>
      <c r="R570" s="6">
        <v>4.0152164887527E-2</v>
      </c>
      <c r="S570" s="6">
        <v>0.66881564754603895</v>
      </c>
      <c r="T570" s="6">
        <v>8.6387967995180101E-2</v>
      </c>
      <c r="U570" s="6">
        <v>0.24479638445877999</v>
      </c>
      <c r="V570" s="6">
        <v>0.83876410217668795</v>
      </c>
      <c r="W570" s="6">
        <v>0.12130493385058801</v>
      </c>
      <c r="X570" s="6">
        <v>3.9930963972722597E-2</v>
      </c>
      <c r="Y570" s="6">
        <v>0.93887086601163205</v>
      </c>
      <c r="Z570" s="6">
        <v>1.51451511607471E-2</v>
      </c>
      <c r="AA570" s="6">
        <v>4.5983982827620298E-2</v>
      </c>
      <c r="AB570" s="6">
        <v>0.122515455535783</v>
      </c>
      <c r="AC570" s="6">
        <v>0.70251258505385095</v>
      </c>
      <c r="AD570" s="6">
        <v>0.174971959410364</v>
      </c>
      <c r="AE570" s="6">
        <v>0.35178763814006098</v>
      </c>
      <c r="AF570" s="6">
        <v>0.60875108316406301</v>
      </c>
      <c r="AG570" s="310">
        <v>3.9461278695875103E-2</v>
      </c>
      <c r="AH570" s="211">
        <v>0.97699999999999998</v>
      </c>
      <c r="AI570" s="211">
        <v>2.2029999999999998</v>
      </c>
      <c r="AJ570" s="212">
        <v>5.7</v>
      </c>
      <c r="AK570" s="210">
        <v>0.96</v>
      </c>
      <c r="AL570" s="210">
        <v>2.222</v>
      </c>
      <c r="AM570" s="210">
        <v>5.5629999999999997</v>
      </c>
      <c r="AN570" s="203"/>
      <c r="AO570" s="203"/>
      <c r="AP570" s="203"/>
      <c r="AQ570" s="203"/>
      <c r="AR570" s="203">
        <f t="shared" si="855"/>
        <v>0.69692727427599999</v>
      </c>
      <c r="AS570" s="203">
        <f t="shared" si="856"/>
        <v>0.8518</v>
      </c>
      <c r="AT570" s="203">
        <f t="shared" si="857"/>
        <v>1.041088886996</v>
      </c>
      <c r="AU570" s="203">
        <f t="shared" si="858"/>
        <v>1.8303545495219997</v>
      </c>
      <c r="AV570" s="203">
        <f t="shared" si="859"/>
        <v>2.2370999999999999</v>
      </c>
      <c r="AW570" s="203">
        <f t="shared" si="860"/>
        <v>2.7342333283619995</v>
      </c>
      <c r="AX570" s="203">
        <f t="shared" si="861"/>
        <v>4.4007545552340002</v>
      </c>
      <c r="AY570" s="203">
        <f t="shared" si="862"/>
        <v>5.3787000000000003</v>
      </c>
      <c r="AZ570" s="203">
        <f t="shared" si="863"/>
        <v>6.5739666547139999</v>
      </c>
      <c r="BB570" s="1" t="str">
        <f t="shared" si="794"/>
        <v>NA</v>
      </c>
      <c r="BC570" s="1" t="str">
        <f t="shared" si="795"/>
        <v>NP</v>
      </c>
      <c r="BD570" s="1" t="str">
        <f t="shared" si="796"/>
        <v>NA</v>
      </c>
      <c r="BE570" s="1" t="str">
        <f t="shared" si="797"/>
        <v>NO</v>
      </c>
      <c r="BF570" s="1" t="str">
        <f t="shared" si="798"/>
        <v>NO</v>
      </c>
      <c r="BG570" s="1" t="str">
        <f t="shared" si="799"/>
        <v>NO</v>
      </c>
      <c r="BH570" s="1" t="str">
        <f t="shared" si="788"/>
        <v>YES</v>
      </c>
      <c r="BJ570" s="12">
        <v>10</v>
      </c>
      <c r="BK570" s="1" t="str">
        <f t="shared" si="800"/>
        <v>NA</v>
      </c>
      <c r="BL570" s="1" t="str">
        <f t="shared" si="801"/>
        <v>NP</v>
      </c>
      <c r="BM570" s="1" t="str">
        <f t="shared" si="802"/>
        <v>NA</v>
      </c>
      <c r="BN570" s="1" t="str">
        <f t="shared" si="803"/>
        <v>NO</v>
      </c>
      <c r="BO570" s="1" t="str">
        <f t="shared" si="804"/>
        <v>NO</v>
      </c>
      <c r="BP570" s="1" t="str">
        <f t="shared" si="805"/>
        <v>NO</v>
      </c>
      <c r="BQ570" s="1" t="str">
        <f t="shared" si="806"/>
        <v>YES</v>
      </c>
      <c r="BS570" s="1" t="str">
        <f t="shared" si="807"/>
        <v>TN</v>
      </c>
      <c r="BT570" s="1" t="str">
        <f t="shared" si="808"/>
        <v>TP</v>
      </c>
      <c r="BU570" s="1" t="str">
        <f t="shared" si="809"/>
        <v>TN</v>
      </c>
      <c r="BV570" s="1" t="str">
        <f t="shared" si="810"/>
        <v>NO</v>
      </c>
      <c r="BW570" s="1" t="str">
        <f t="shared" si="811"/>
        <v>NO</v>
      </c>
      <c r="BX570" s="1" t="str">
        <f t="shared" si="812"/>
        <v>YES</v>
      </c>
      <c r="BY570" s="244" t="str">
        <f t="shared" si="813"/>
        <v>YES</v>
      </c>
      <c r="BZ570" s="244" t="str">
        <f t="shared" si="814"/>
        <v>NO</v>
      </c>
      <c r="CA570" s="244" t="str">
        <f t="shared" si="815"/>
        <v>NO</v>
      </c>
      <c r="CB570" s="244" t="str">
        <f t="shared" si="816"/>
        <v>NO</v>
      </c>
      <c r="CC570" s="244" t="str">
        <f t="shared" si="817"/>
        <v>NO</v>
      </c>
      <c r="CD570" s="244" t="str">
        <f t="shared" si="789"/>
        <v>NO</v>
      </c>
      <c r="CE570" s="1" t="str">
        <f t="shared" si="790"/>
        <v>NO</v>
      </c>
      <c r="CF570" s="1" t="str">
        <f t="shared" si="791"/>
        <v>NO</v>
      </c>
      <c r="CG570" s="1" t="str">
        <f t="shared" si="792"/>
        <v>NO</v>
      </c>
      <c r="CH570" s="1" t="str">
        <f t="shared" si="793"/>
        <v>NO</v>
      </c>
      <c r="CI570" s="244" t="str">
        <f t="shared" si="818"/>
        <v>NO</v>
      </c>
      <c r="CJ570" s="244" t="str">
        <f t="shared" si="819"/>
        <v>NO</v>
      </c>
      <c r="CK570" s="244" t="str">
        <f t="shared" si="820"/>
        <v>NO</v>
      </c>
      <c r="CL570" s="244" t="str">
        <f t="shared" si="821"/>
        <v>NO</v>
      </c>
      <c r="CM570" s="244" t="str">
        <f t="shared" si="822"/>
        <v>NO</v>
      </c>
      <c r="CN570" s="244" t="str">
        <f t="shared" si="823"/>
        <v>NO</v>
      </c>
      <c r="CO570" s="244" t="str">
        <f t="shared" si="824"/>
        <v>NO</v>
      </c>
      <c r="CP570" s="244" t="str">
        <f t="shared" si="825"/>
        <v>NO</v>
      </c>
      <c r="CQ570" s="244" t="str">
        <f t="shared" si="826"/>
        <v>NO</v>
      </c>
      <c r="CR570" s="244" t="str">
        <f t="shared" si="827"/>
        <v>NO</v>
      </c>
    </row>
    <row r="571" spans="1:96">
      <c r="A571" s="64"/>
      <c r="B571" s="15"/>
      <c r="C571" s="15"/>
      <c r="D571" s="15"/>
      <c r="E571" s="15"/>
      <c r="F571" s="15"/>
      <c r="G571" s="15"/>
      <c r="H571" s="15"/>
      <c r="I571" s="52" t="s">
        <v>42</v>
      </c>
      <c r="J571" s="6">
        <v>0.896517459177117</v>
      </c>
      <c r="K571" s="6">
        <v>4.7113284547946603E-2</v>
      </c>
      <c r="L571" s="6">
        <v>5.6369256274935699E-2</v>
      </c>
      <c r="M571" s="6">
        <v>0.11477586114638599</v>
      </c>
      <c r="N571" s="6">
        <v>0.64399177173264299</v>
      </c>
      <c r="O571" s="6">
        <v>0.24123236712096899</v>
      </c>
      <c r="P571" s="6">
        <v>0.68166471499182102</v>
      </c>
      <c r="Q571" s="6">
        <v>0.31026278627567599</v>
      </c>
      <c r="R571" s="6">
        <v>8.0724987325015898E-3</v>
      </c>
      <c r="S571" s="6">
        <v>0.80800648066422398</v>
      </c>
      <c r="T571" s="6">
        <v>1.7574733792465599E-2</v>
      </c>
      <c r="U571" s="6">
        <v>0.174418785543309</v>
      </c>
      <c r="V571" s="6">
        <v>0.794926984784178</v>
      </c>
      <c r="W571" s="6">
        <v>2.5023057350263202E-2</v>
      </c>
      <c r="X571" s="6">
        <v>0.180049957865558</v>
      </c>
      <c r="Y571" s="6">
        <v>0.37150348583408399</v>
      </c>
      <c r="Z571" s="6">
        <v>1.6890750921898501E-2</v>
      </c>
      <c r="AA571" s="6">
        <v>0.61160576324401605</v>
      </c>
      <c r="AB571" s="6">
        <v>0.31451614244783199</v>
      </c>
      <c r="AC571" s="6">
        <v>0.62868507262365703</v>
      </c>
      <c r="AD571" s="6">
        <v>5.6798784928510197E-2</v>
      </c>
      <c r="AE571" s="6">
        <v>0.20163642806901699</v>
      </c>
      <c r="AF571" s="6">
        <v>0.60065565412335398</v>
      </c>
      <c r="AG571" s="310">
        <v>0.197707917807627</v>
      </c>
      <c r="AH571" s="211">
        <v>1.0209999999999999</v>
      </c>
      <c r="AI571" s="211">
        <v>3.1259999999999999</v>
      </c>
      <c r="AJ571" s="212">
        <v>5.641</v>
      </c>
      <c r="AK571" s="210">
        <v>1.026</v>
      </c>
      <c r="AL571" s="210">
        <v>3.036</v>
      </c>
      <c r="AM571" s="210">
        <v>5.6760000000000002</v>
      </c>
      <c r="AN571" s="203"/>
      <c r="AO571" s="203"/>
      <c r="AP571" s="203"/>
      <c r="AQ571" s="203"/>
      <c r="AR571" s="203">
        <f t="shared" si="855"/>
        <v>0.69692727427599999</v>
      </c>
      <c r="AS571" s="203">
        <f t="shared" si="856"/>
        <v>0.8518</v>
      </c>
      <c r="AT571" s="203">
        <f t="shared" si="857"/>
        <v>1.041088886996</v>
      </c>
      <c r="AU571" s="203">
        <f t="shared" si="858"/>
        <v>1.8303545495219997</v>
      </c>
      <c r="AV571" s="203">
        <f t="shared" si="859"/>
        <v>2.2370999999999999</v>
      </c>
      <c r="AW571" s="203">
        <f t="shared" si="860"/>
        <v>2.7342333283619995</v>
      </c>
      <c r="AX571" s="203">
        <f t="shared" si="861"/>
        <v>4.4007545552340002</v>
      </c>
      <c r="AY571" s="203">
        <f t="shared" si="862"/>
        <v>5.3787000000000003</v>
      </c>
      <c r="AZ571" s="203">
        <f t="shared" si="863"/>
        <v>6.5739666547139999</v>
      </c>
      <c r="BB571" s="1" t="str">
        <f t="shared" si="794"/>
        <v>NA</v>
      </c>
      <c r="BC571" s="1" t="str">
        <f t="shared" si="795"/>
        <v>P</v>
      </c>
      <c r="BD571" s="1" t="str">
        <f t="shared" si="796"/>
        <v>NA</v>
      </c>
      <c r="BE571" s="1" t="str">
        <f t="shared" si="797"/>
        <v>NO</v>
      </c>
      <c r="BF571" s="1" t="str">
        <f t="shared" si="798"/>
        <v>NO</v>
      </c>
      <c r="BG571" s="1" t="str">
        <f t="shared" si="799"/>
        <v>NO</v>
      </c>
      <c r="BH571" s="1" t="str">
        <f t="shared" si="788"/>
        <v>NO</v>
      </c>
      <c r="BJ571" s="12">
        <v>32</v>
      </c>
      <c r="BK571" s="1" t="str">
        <f t="shared" si="800"/>
        <v>NA</v>
      </c>
      <c r="BL571" s="1" t="str">
        <f t="shared" si="801"/>
        <v>P</v>
      </c>
      <c r="BM571" s="1" t="str">
        <f t="shared" si="802"/>
        <v>NA</v>
      </c>
      <c r="BN571" s="1" t="str">
        <f t="shared" si="803"/>
        <v>NO</v>
      </c>
      <c r="BO571" s="1" t="str">
        <f t="shared" si="804"/>
        <v>NO</v>
      </c>
      <c r="BP571" s="1" t="str">
        <f t="shared" si="805"/>
        <v>NO</v>
      </c>
      <c r="BQ571" s="1" t="str">
        <f t="shared" si="806"/>
        <v>NO</v>
      </c>
      <c r="BS571" s="1" t="str">
        <f t="shared" si="807"/>
        <v>TN</v>
      </c>
      <c r="BT571" s="1" t="str">
        <f t="shared" si="808"/>
        <v>TN</v>
      </c>
      <c r="BU571" s="1" t="str">
        <f t="shared" si="809"/>
        <v>TN</v>
      </c>
      <c r="BV571" s="1" t="str">
        <f t="shared" si="810"/>
        <v>NO</v>
      </c>
      <c r="BW571" s="1" t="str">
        <f t="shared" si="811"/>
        <v>NO</v>
      </c>
      <c r="BX571" s="1" t="str">
        <f t="shared" si="812"/>
        <v>NO</v>
      </c>
      <c r="BY571" s="244" t="str">
        <f t="shared" si="813"/>
        <v>YES</v>
      </c>
      <c r="BZ571" s="244" t="str">
        <f t="shared" si="814"/>
        <v>NO</v>
      </c>
      <c r="CA571" s="244" t="str">
        <f t="shared" si="815"/>
        <v>NO</v>
      </c>
      <c r="CB571" s="244" t="str">
        <f t="shared" si="816"/>
        <v>NO</v>
      </c>
      <c r="CC571" s="244" t="str">
        <f t="shared" si="817"/>
        <v>NO</v>
      </c>
      <c r="CD571" s="244" t="str">
        <f t="shared" si="789"/>
        <v>NO</v>
      </c>
      <c r="CE571" s="1" t="str">
        <f t="shared" si="790"/>
        <v>NO</v>
      </c>
      <c r="CF571" s="1" t="str">
        <f t="shared" si="791"/>
        <v>NO</v>
      </c>
      <c r="CG571" s="1" t="str">
        <f t="shared" si="792"/>
        <v>NO</v>
      </c>
      <c r="CH571" s="1" t="str">
        <f t="shared" si="793"/>
        <v>NO</v>
      </c>
      <c r="CI571" s="244" t="str">
        <f t="shared" si="818"/>
        <v>NO</v>
      </c>
      <c r="CJ571" s="244" t="str">
        <f t="shared" si="819"/>
        <v>NO</v>
      </c>
      <c r="CK571" s="244" t="str">
        <f t="shared" si="820"/>
        <v>NO</v>
      </c>
      <c r="CL571" s="244" t="str">
        <f t="shared" si="821"/>
        <v>NO</v>
      </c>
      <c r="CM571" s="244" t="str">
        <f t="shared" si="822"/>
        <v>NO</v>
      </c>
      <c r="CN571" s="244" t="str">
        <f t="shared" si="823"/>
        <v>NO</v>
      </c>
      <c r="CO571" s="244" t="str">
        <f t="shared" si="824"/>
        <v>NO</v>
      </c>
      <c r="CP571" s="244" t="str">
        <f t="shared" si="825"/>
        <v>NO</v>
      </c>
      <c r="CQ571" s="244" t="str">
        <f t="shared" si="826"/>
        <v>NO</v>
      </c>
      <c r="CR571" s="244" t="str">
        <f t="shared" si="827"/>
        <v>NO</v>
      </c>
    </row>
    <row r="572" spans="1:96">
      <c r="A572" s="64"/>
      <c r="B572" s="15"/>
      <c r="C572" s="15"/>
      <c r="D572" s="15"/>
      <c r="E572" s="15"/>
      <c r="F572" s="15"/>
      <c r="G572" s="15"/>
      <c r="H572" s="15"/>
      <c r="I572" s="52" t="s">
        <v>43</v>
      </c>
      <c r="J572" s="6">
        <v>0.88482547262248201</v>
      </c>
      <c r="K572" s="6">
        <v>5.1438936588400999E-2</v>
      </c>
      <c r="L572" s="6">
        <v>6.3735590789116101E-2</v>
      </c>
      <c r="M572" s="6">
        <v>0.51837781429443996</v>
      </c>
      <c r="N572" s="6">
        <v>0.237118790447372</v>
      </c>
      <c r="O572" s="6">
        <v>0.24450339525818601</v>
      </c>
      <c r="P572" s="6">
        <v>0.70260613805957095</v>
      </c>
      <c r="Q572" s="6">
        <v>0.20511130626864801</v>
      </c>
      <c r="R572" s="6">
        <v>9.2282555671780106E-2</v>
      </c>
      <c r="S572" s="6">
        <v>0.54464793732824301</v>
      </c>
      <c r="T572" s="6">
        <v>0.30947899302471499</v>
      </c>
      <c r="U572" s="6">
        <v>0.145873069647041</v>
      </c>
      <c r="V572" s="6">
        <v>0.36225206965647799</v>
      </c>
      <c r="W572" s="6">
        <v>0.48342327078373398</v>
      </c>
      <c r="X572" s="6">
        <v>0.154324659559786</v>
      </c>
      <c r="Y572" s="6">
        <v>0.67515273689839606</v>
      </c>
      <c r="Z572" s="6">
        <v>0.10255744978421601</v>
      </c>
      <c r="AA572" s="6">
        <v>0.22228981331738601</v>
      </c>
      <c r="AB572" s="6">
        <v>0.98255849900163905</v>
      </c>
      <c r="AC572" s="6">
        <v>1.4145612019522E-2</v>
      </c>
      <c r="AD572" s="6">
        <v>3.2958889788385899E-3</v>
      </c>
      <c r="AE572" s="6">
        <v>0.452990427762549</v>
      </c>
      <c r="AF572" s="6">
        <v>0.52674254014051602</v>
      </c>
      <c r="AG572" s="310">
        <v>2.0267032096934201E-2</v>
      </c>
      <c r="AH572" s="211">
        <v>1.1739999999999999</v>
      </c>
      <c r="AI572" s="211">
        <v>2.73</v>
      </c>
      <c r="AJ572" s="212">
        <v>5.4610000000000003</v>
      </c>
      <c r="AK572" s="210">
        <v>1.206</v>
      </c>
      <c r="AL572" s="210">
        <v>2.839</v>
      </c>
      <c r="AM572" s="210">
        <v>5.5389999999999997</v>
      </c>
      <c r="AN572" s="203"/>
      <c r="AO572" s="203"/>
      <c r="AP572" s="203"/>
      <c r="AQ572" s="203"/>
      <c r="AR572" s="203">
        <f t="shared" si="855"/>
        <v>0.69692727427599999</v>
      </c>
      <c r="AS572" s="203">
        <f t="shared" si="856"/>
        <v>0.8518</v>
      </c>
      <c r="AT572" s="203">
        <f t="shared" si="857"/>
        <v>1.041088886996</v>
      </c>
      <c r="AU572" s="203">
        <f t="shared" si="858"/>
        <v>1.8303545495219997</v>
      </c>
      <c r="AV572" s="203">
        <f t="shared" si="859"/>
        <v>2.2370999999999999</v>
      </c>
      <c r="AW572" s="203">
        <f t="shared" si="860"/>
        <v>2.7342333283619995</v>
      </c>
      <c r="AX572" s="203">
        <f t="shared" si="861"/>
        <v>4.4007545552340002</v>
      </c>
      <c r="AY572" s="203">
        <f t="shared" si="862"/>
        <v>5.3787000000000003</v>
      </c>
      <c r="AZ572" s="203">
        <f t="shared" si="863"/>
        <v>6.5739666547139999</v>
      </c>
      <c r="BB572" s="1" t="str">
        <f t="shared" si="794"/>
        <v>P</v>
      </c>
      <c r="BC572" s="1" t="str">
        <f t="shared" si="795"/>
        <v>NA</v>
      </c>
      <c r="BD572" s="1" t="str">
        <f t="shared" si="796"/>
        <v>NA</v>
      </c>
      <c r="BE572" s="1" t="str">
        <f t="shared" si="797"/>
        <v>NO</v>
      </c>
      <c r="BF572" s="1" t="str">
        <f t="shared" si="798"/>
        <v>NO</v>
      </c>
      <c r="BG572" s="1" t="str">
        <f t="shared" si="799"/>
        <v>NO</v>
      </c>
      <c r="BH572" s="1" t="str">
        <f t="shared" ref="BH572:BH635" si="864">IF(OR(BB572="P",BC572="P",BD572="P"),"NO","YES")</f>
        <v>NO</v>
      </c>
      <c r="BJ572" s="12">
        <v>8</v>
      </c>
      <c r="BK572" s="1" t="str">
        <f t="shared" si="800"/>
        <v>P</v>
      </c>
      <c r="BL572" s="1" t="str">
        <f t="shared" si="801"/>
        <v>P</v>
      </c>
      <c r="BM572" s="1" t="str">
        <f t="shared" si="802"/>
        <v>NA</v>
      </c>
      <c r="BN572" s="1" t="str">
        <f t="shared" si="803"/>
        <v>NO</v>
      </c>
      <c r="BO572" s="1" t="str">
        <f t="shared" si="804"/>
        <v>NO</v>
      </c>
      <c r="BP572" s="1" t="str">
        <f t="shared" si="805"/>
        <v>NO</v>
      </c>
      <c r="BQ572" s="1" t="str">
        <f t="shared" si="806"/>
        <v>NO</v>
      </c>
      <c r="BS572" s="1" t="str">
        <f t="shared" si="807"/>
        <v>TN</v>
      </c>
      <c r="BT572" s="1" t="str">
        <f t="shared" si="808"/>
        <v>TN</v>
      </c>
      <c r="BU572" s="1" t="str">
        <f t="shared" si="809"/>
        <v>TN</v>
      </c>
      <c r="BV572" s="1" t="str">
        <f t="shared" si="810"/>
        <v>NO</v>
      </c>
      <c r="BW572" s="1" t="str">
        <f t="shared" si="811"/>
        <v>NO</v>
      </c>
      <c r="BX572" s="1" t="str">
        <f t="shared" si="812"/>
        <v>NO</v>
      </c>
      <c r="BY572" s="244" t="str">
        <f t="shared" si="813"/>
        <v>YES</v>
      </c>
      <c r="BZ572" s="244" t="str">
        <f t="shared" si="814"/>
        <v>NO</v>
      </c>
      <c r="CA572" s="244" t="str">
        <f t="shared" si="815"/>
        <v>NO</v>
      </c>
      <c r="CB572" s="244" t="str">
        <f t="shared" si="816"/>
        <v>NO</v>
      </c>
      <c r="CC572" s="244" t="str">
        <f t="shared" si="817"/>
        <v>NO</v>
      </c>
      <c r="CD572" s="244" t="str">
        <f t="shared" si="789"/>
        <v>NO</v>
      </c>
      <c r="CE572" s="1" t="str">
        <f t="shared" si="790"/>
        <v>NO</v>
      </c>
      <c r="CF572" s="1" t="str">
        <f t="shared" si="791"/>
        <v>NO</v>
      </c>
      <c r="CG572" s="1" t="str">
        <f t="shared" si="792"/>
        <v>NO</v>
      </c>
      <c r="CH572" s="1" t="str">
        <f t="shared" si="793"/>
        <v>NO</v>
      </c>
      <c r="CI572" s="244" t="str">
        <f t="shared" si="818"/>
        <v>NO</v>
      </c>
      <c r="CJ572" s="244" t="str">
        <f t="shared" si="819"/>
        <v>NO</v>
      </c>
      <c r="CK572" s="244" t="str">
        <f t="shared" si="820"/>
        <v>NO</v>
      </c>
      <c r="CL572" s="244" t="str">
        <f t="shared" si="821"/>
        <v>NO</v>
      </c>
      <c r="CM572" s="244" t="str">
        <f t="shared" si="822"/>
        <v>NO</v>
      </c>
      <c r="CN572" s="244" t="str">
        <f t="shared" si="823"/>
        <v>NO</v>
      </c>
      <c r="CO572" s="244" t="str">
        <f t="shared" si="824"/>
        <v>NO</v>
      </c>
      <c r="CP572" s="244" t="str">
        <f t="shared" si="825"/>
        <v>NO</v>
      </c>
      <c r="CQ572" s="244" t="str">
        <f t="shared" si="826"/>
        <v>NO</v>
      </c>
      <c r="CR572" s="244" t="str">
        <f t="shared" si="827"/>
        <v>NO</v>
      </c>
    </row>
    <row r="573" spans="1:96">
      <c r="A573" s="64"/>
      <c r="B573" s="15"/>
      <c r="C573" s="15"/>
      <c r="D573" s="15"/>
      <c r="E573" s="15"/>
      <c r="F573" s="15"/>
      <c r="G573" s="15"/>
      <c r="H573" s="15"/>
      <c r="I573" s="52" t="s">
        <v>45</v>
      </c>
      <c r="J573" s="6">
        <v>0.77476587050918899</v>
      </c>
      <c r="K573" s="6">
        <v>0.194953492326876</v>
      </c>
      <c r="L573" s="6">
        <v>3.0280637163933501E-2</v>
      </c>
      <c r="M573" s="6">
        <v>0.82257539459877604</v>
      </c>
      <c r="N573" s="6">
        <v>7.3693679328758796E-2</v>
      </c>
      <c r="O573" s="6">
        <v>0.10373092607246399</v>
      </c>
      <c r="P573" s="6">
        <v>0.73485694705043503</v>
      </c>
      <c r="Q573" s="6">
        <v>0.218365771249834</v>
      </c>
      <c r="R573" s="6">
        <v>4.6777281699730798E-2</v>
      </c>
      <c r="S573" s="6">
        <v>0.830166592929239</v>
      </c>
      <c r="T573" s="6">
        <v>0.14657653996153699</v>
      </c>
      <c r="U573" s="6">
        <v>2.3256867109222701E-2</v>
      </c>
      <c r="V573" s="6">
        <v>0.75239291742826298</v>
      </c>
      <c r="W573" s="6">
        <v>9.1356621839964999E-2</v>
      </c>
      <c r="X573" s="6">
        <v>0.15625046073177101</v>
      </c>
      <c r="Y573" s="6">
        <v>0.258884480031283</v>
      </c>
      <c r="Z573" s="6">
        <v>0.48644329400041603</v>
      </c>
      <c r="AA573" s="6">
        <v>0.25467222596830003</v>
      </c>
      <c r="AB573" s="6">
        <v>0.12550541155174999</v>
      </c>
      <c r="AC573" s="6">
        <v>0.13216606162134401</v>
      </c>
      <c r="AD573" s="6">
        <v>0.74232852682690398</v>
      </c>
      <c r="AE573" s="6">
        <v>0.78919081412189895</v>
      </c>
      <c r="AF573" s="6">
        <v>0.20265137591181501</v>
      </c>
      <c r="AG573" s="310">
        <v>8.1578099662847903E-3</v>
      </c>
      <c r="AH573" s="211">
        <v>0.77600000000000002</v>
      </c>
      <c r="AI573" s="211">
        <v>2.6859999999999999</v>
      </c>
      <c r="AJ573" s="212">
        <v>6.1779999999999999</v>
      </c>
      <c r="AK573" s="210">
        <v>0.74299999999999999</v>
      </c>
      <c r="AL573" s="210">
        <v>2.6019999999999999</v>
      </c>
      <c r="AM573" s="210">
        <v>6.1849999999999996</v>
      </c>
      <c r="AN573" s="203"/>
      <c r="AO573" s="203"/>
      <c r="AP573" s="203"/>
      <c r="AQ573" s="203"/>
      <c r="AR573" s="203">
        <f t="shared" si="855"/>
        <v>0.69692727427599999</v>
      </c>
      <c r="AS573" s="203">
        <f t="shared" si="856"/>
        <v>0.8518</v>
      </c>
      <c r="AT573" s="203">
        <f t="shared" si="857"/>
        <v>1.041088886996</v>
      </c>
      <c r="AU573" s="203">
        <f t="shared" si="858"/>
        <v>1.8303545495219997</v>
      </c>
      <c r="AV573" s="203">
        <f t="shared" si="859"/>
        <v>2.2370999999999999</v>
      </c>
      <c r="AW573" s="203">
        <f t="shared" si="860"/>
        <v>2.7342333283619995</v>
      </c>
      <c r="AX573" s="203">
        <f t="shared" si="861"/>
        <v>4.4007545552340002</v>
      </c>
      <c r="AY573" s="203">
        <f t="shared" si="862"/>
        <v>5.3787000000000003</v>
      </c>
      <c r="AZ573" s="203">
        <f t="shared" si="863"/>
        <v>6.5739666547139999</v>
      </c>
      <c r="BB573" s="1" t="str">
        <f t="shared" si="794"/>
        <v>NP</v>
      </c>
      <c r="BC573" s="1" t="str">
        <f t="shared" si="795"/>
        <v>NA</v>
      </c>
      <c r="BD573" s="1" t="str">
        <f t="shared" si="796"/>
        <v>NA</v>
      </c>
      <c r="BE573" s="1" t="str">
        <f t="shared" si="797"/>
        <v>NO</v>
      </c>
      <c r="BF573" s="1" t="str">
        <f t="shared" si="798"/>
        <v>NO</v>
      </c>
      <c r="BG573" s="1" t="str">
        <f t="shared" si="799"/>
        <v>NO</v>
      </c>
      <c r="BH573" s="1" t="str">
        <f t="shared" si="864"/>
        <v>YES</v>
      </c>
      <c r="BJ573" s="12">
        <v>11</v>
      </c>
      <c r="BK573" s="1" t="str">
        <f t="shared" si="800"/>
        <v>NP</v>
      </c>
      <c r="BL573" s="1" t="str">
        <f t="shared" si="801"/>
        <v>NA</v>
      </c>
      <c r="BM573" s="1" t="str">
        <f t="shared" si="802"/>
        <v>NA</v>
      </c>
      <c r="BN573" s="1" t="str">
        <f t="shared" si="803"/>
        <v>NO</v>
      </c>
      <c r="BO573" s="1" t="str">
        <f t="shared" si="804"/>
        <v>NO</v>
      </c>
      <c r="BP573" s="1" t="str">
        <f t="shared" si="805"/>
        <v>NO</v>
      </c>
      <c r="BQ573" s="1" t="str">
        <f t="shared" si="806"/>
        <v>YES</v>
      </c>
      <c r="BS573" s="1" t="str">
        <f t="shared" si="807"/>
        <v>TP</v>
      </c>
      <c r="BT573" s="1" t="str">
        <f t="shared" si="808"/>
        <v>TN</v>
      </c>
      <c r="BU573" s="1" t="str">
        <f t="shared" si="809"/>
        <v>TN</v>
      </c>
      <c r="BV573" s="1" t="str">
        <f t="shared" si="810"/>
        <v>NO</v>
      </c>
      <c r="BW573" s="1" t="str">
        <f t="shared" si="811"/>
        <v>NO</v>
      </c>
      <c r="BX573" s="1" t="str">
        <f t="shared" si="812"/>
        <v>YES</v>
      </c>
      <c r="BY573" s="244" t="str">
        <f t="shared" si="813"/>
        <v>YES</v>
      </c>
      <c r="BZ573" s="244" t="str">
        <f t="shared" si="814"/>
        <v>NO</v>
      </c>
      <c r="CA573" s="244" t="str">
        <f t="shared" si="815"/>
        <v>NO</v>
      </c>
      <c r="CB573" s="244" t="str">
        <f t="shared" si="816"/>
        <v>NO</v>
      </c>
      <c r="CC573" s="244" t="str">
        <f t="shared" si="817"/>
        <v>NO</v>
      </c>
      <c r="CD573" s="244" t="str">
        <f t="shared" si="789"/>
        <v>NO</v>
      </c>
      <c r="CE573" s="1" t="str">
        <f t="shared" si="790"/>
        <v>NO</v>
      </c>
      <c r="CF573" s="1" t="str">
        <f t="shared" si="791"/>
        <v>NO</v>
      </c>
      <c r="CG573" s="1" t="str">
        <f t="shared" si="792"/>
        <v>NO</v>
      </c>
      <c r="CH573" s="1" t="str">
        <f t="shared" si="793"/>
        <v>NO</v>
      </c>
      <c r="CI573" s="244" t="str">
        <f t="shared" si="818"/>
        <v>NO</v>
      </c>
      <c r="CJ573" s="244" t="str">
        <f t="shared" si="819"/>
        <v>NO</v>
      </c>
      <c r="CK573" s="244" t="str">
        <f t="shared" si="820"/>
        <v>NO</v>
      </c>
      <c r="CL573" s="244" t="str">
        <f t="shared" si="821"/>
        <v>NO</v>
      </c>
      <c r="CM573" s="244" t="str">
        <f t="shared" si="822"/>
        <v>NO</v>
      </c>
      <c r="CN573" s="244" t="str">
        <f t="shared" si="823"/>
        <v>NO</v>
      </c>
      <c r="CO573" s="244" t="str">
        <f t="shared" si="824"/>
        <v>NO</v>
      </c>
      <c r="CP573" s="244" t="str">
        <f t="shared" si="825"/>
        <v>NO</v>
      </c>
      <c r="CQ573" s="244" t="str">
        <f t="shared" si="826"/>
        <v>NO</v>
      </c>
      <c r="CR573" s="244" t="str">
        <f t="shared" si="827"/>
        <v>NO</v>
      </c>
    </row>
    <row r="574" spans="1:96">
      <c r="A574" s="64"/>
      <c r="B574" s="15"/>
      <c r="C574" s="15"/>
      <c r="D574" s="15"/>
      <c r="E574" s="15"/>
      <c r="F574" s="15"/>
      <c r="G574" s="15"/>
      <c r="H574" s="15"/>
      <c r="I574" s="52" t="s">
        <v>44</v>
      </c>
      <c r="J574" s="6">
        <v>0.97634950362527395</v>
      </c>
      <c r="K574" s="6">
        <v>2.1193239624648301E-2</v>
      </c>
      <c r="L574" s="6">
        <v>2.45725675007724E-3</v>
      </c>
      <c r="M574" s="6">
        <v>0.29267873886483697</v>
      </c>
      <c r="N574" s="6">
        <v>0.616782272430488</v>
      </c>
      <c r="O574" s="6">
        <v>9.0538988704674001E-2</v>
      </c>
      <c r="P574" s="6">
        <v>0.68166471499182102</v>
      </c>
      <c r="Q574" s="6">
        <v>0.31026278627567599</v>
      </c>
      <c r="R574" s="6">
        <v>8.0724987325015898E-3</v>
      </c>
      <c r="S574" s="6">
        <v>0.80800648066422398</v>
      </c>
      <c r="T574" s="6">
        <v>1.7574733792465599E-2</v>
      </c>
      <c r="U574" s="6">
        <v>0.174418785543309</v>
      </c>
      <c r="V574" s="6">
        <v>0.790859015395183</v>
      </c>
      <c r="W574" s="6">
        <v>1.26043520078306E-2</v>
      </c>
      <c r="X574" s="6">
        <v>0.19653663259698501</v>
      </c>
      <c r="Y574" s="6">
        <v>5.3813809241697298E-2</v>
      </c>
      <c r="Z574" s="6">
        <v>0.92078817246998101</v>
      </c>
      <c r="AA574" s="6">
        <v>2.5398018288321299E-2</v>
      </c>
      <c r="AB574" s="6">
        <v>0.69157555808276305</v>
      </c>
      <c r="AC574" s="6">
        <v>0.138010282619003</v>
      </c>
      <c r="AD574" s="6">
        <v>0.170414159298233</v>
      </c>
      <c r="AE574" s="6">
        <v>0.77948344403188596</v>
      </c>
      <c r="AF574" s="6">
        <v>0.13637144188921399</v>
      </c>
      <c r="AG574" s="310">
        <v>8.4145114078899103E-2</v>
      </c>
      <c r="AH574" s="211">
        <v>1.0529999999999999</v>
      </c>
      <c r="AI574" s="211">
        <v>2.492</v>
      </c>
      <c r="AJ574" s="212">
        <v>5.6360000000000001</v>
      </c>
      <c r="AK574" s="210">
        <v>1.034</v>
      </c>
      <c r="AL574" s="210">
        <v>2.4900000000000002</v>
      </c>
      <c r="AM574" s="210">
        <v>5.6479999999999997</v>
      </c>
      <c r="AN574" s="203"/>
      <c r="AO574" s="203"/>
      <c r="AP574" s="203"/>
      <c r="AQ574" s="203"/>
      <c r="AR574" s="203">
        <f t="shared" si="855"/>
        <v>0.69692727427599999</v>
      </c>
      <c r="AS574" s="203">
        <f t="shared" si="856"/>
        <v>0.8518</v>
      </c>
      <c r="AT574" s="203">
        <f t="shared" si="857"/>
        <v>1.041088886996</v>
      </c>
      <c r="AU574" s="203">
        <f t="shared" si="858"/>
        <v>1.8303545495219997</v>
      </c>
      <c r="AV574" s="203">
        <f t="shared" si="859"/>
        <v>2.2370999999999999</v>
      </c>
      <c r="AW574" s="203">
        <f t="shared" si="860"/>
        <v>2.7342333283619995</v>
      </c>
      <c r="AX574" s="203">
        <f t="shared" si="861"/>
        <v>4.4007545552340002</v>
      </c>
      <c r="AY574" s="203">
        <f t="shared" si="862"/>
        <v>5.3787000000000003</v>
      </c>
      <c r="AZ574" s="203">
        <f t="shared" si="863"/>
        <v>6.5739666547139999</v>
      </c>
      <c r="BB574" s="1" t="str">
        <f t="shared" si="794"/>
        <v>P</v>
      </c>
      <c r="BC574" s="1" t="str">
        <f t="shared" si="795"/>
        <v>NA</v>
      </c>
      <c r="BD574" s="1" t="str">
        <f t="shared" si="796"/>
        <v>NA</v>
      </c>
      <c r="BE574" s="1" t="str">
        <f t="shared" si="797"/>
        <v>NO</v>
      </c>
      <c r="BF574" s="1" t="str">
        <f t="shared" si="798"/>
        <v>NO</v>
      </c>
      <c r="BG574" s="1" t="str">
        <f t="shared" si="799"/>
        <v>NO</v>
      </c>
      <c r="BH574" s="1" t="str">
        <f t="shared" si="864"/>
        <v>NO</v>
      </c>
      <c r="BJ574" s="12">
        <v>9</v>
      </c>
      <c r="BK574" s="1" t="str">
        <f t="shared" si="800"/>
        <v>NA</v>
      </c>
      <c r="BL574" s="1" t="str">
        <f t="shared" si="801"/>
        <v>NA</v>
      </c>
      <c r="BM574" s="1" t="str">
        <f t="shared" si="802"/>
        <v>NA</v>
      </c>
      <c r="BN574" s="1" t="str">
        <f t="shared" si="803"/>
        <v>NO</v>
      </c>
      <c r="BO574" s="1" t="str">
        <f t="shared" si="804"/>
        <v>NO</v>
      </c>
      <c r="BP574" s="1" t="str">
        <f t="shared" si="805"/>
        <v>NO</v>
      </c>
      <c r="BQ574" s="1" t="str">
        <f t="shared" si="806"/>
        <v>YES</v>
      </c>
      <c r="BS574" s="1" t="str">
        <f t="shared" si="807"/>
        <v>TN</v>
      </c>
      <c r="BT574" s="1" t="str">
        <f t="shared" si="808"/>
        <v>TN</v>
      </c>
      <c r="BU574" s="1" t="str">
        <f t="shared" si="809"/>
        <v>TN</v>
      </c>
      <c r="BV574" s="1" t="str">
        <f t="shared" si="810"/>
        <v>NO</v>
      </c>
      <c r="BW574" s="1" t="str">
        <f t="shared" si="811"/>
        <v>NO</v>
      </c>
      <c r="BX574" s="1" t="str">
        <f t="shared" si="812"/>
        <v>NO</v>
      </c>
      <c r="BY574" s="244" t="str">
        <f t="shared" si="813"/>
        <v>YES</v>
      </c>
      <c r="BZ574" s="244" t="str">
        <f t="shared" si="814"/>
        <v>NO</v>
      </c>
      <c r="CA574" s="244" t="str">
        <f t="shared" si="815"/>
        <v>NO</v>
      </c>
      <c r="CB574" s="244" t="str">
        <f t="shared" si="816"/>
        <v>NO</v>
      </c>
      <c r="CC574" s="244" t="str">
        <f t="shared" si="817"/>
        <v>NO</v>
      </c>
      <c r="CD574" s="244" t="str">
        <f t="shared" si="789"/>
        <v>NO</v>
      </c>
      <c r="CE574" s="1" t="str">
        <f t="shared" si="790"/>
        <v>NO</v>
      </c>
      <c r="CF574" s="1" t="str">
        <f t="shared" si="791"/>
        <v>NO</v>
      </c>
      <c r="CG574" s="1" t="str">
        <f t="shared" si="792"/>
        <v>NO</v>
      </c>
      <c r="CH574" s="1" t="str">
        <f t="shared" si="793"/>
        <v>NO</v>
      </c>
      <c r="CI574" s="244" t="str">
        <f t="shared" si="818"/>
        <v>NO</v>
      </c>
      <c r="CJ574" s="244" t="str">
        <f t="shared" si="819"/>
        <v>NO</v>
      </c>
      <c r="CK574" s="244" t="str">
        <f t="shared" si="820"/>
        <v>NO</v>
      </c>
      <c r="CL574" s="244" t="str">
        <f t="shared" si="821"/>
        <v>NO</v>
      </c>
      <c r="CM574" s="244" t="str">
        <f t="shared" si="822"/>
        <v>NO</v>
      </c>
      <c r="CN574" s="244" t="str">
        <f t="shared" si="823"/>
        <v>NO</v>
      </c>
      <c r="CO574" s="244" t="str">
        <f t="shared" si="824"/>
        <v>NO</v>
      </c>
      <c r="CP574" s="244" t="str">
        <f t="shared" si="825"/>
        <v>NO</v>
      </c>
      <c r="CQ574" s="244" t="str">
        <f t="shared" si="826"/>
        <v>NO</v>
      </c>
      <c r="CR574" s="244" t="str">
        <f t="shared" si="827"/>
        <v>NO</v>
      </c>
    </row>
    <row r="575" spans="1:96">
      <c r="A575" s="64"/>
      <c r="B575" s="15"/>
      <c r="C575" s="15"/>
      <c r="D575" s="15"/>
      <c r="E575" s="15"/>
      <c r="F575" s="15"/>
      <c r="G575" s="15"/>
      <c r="H575" s="15"/>
      <c r="I575" s="52" t="s">
        <v>20</v>
      </c>
      <c r="J575" s="6">
        <v>0.896517459177117</v>
      </c>
      <c r="K575" s="6">
        <v>4.7113284547946603E-2</v>
      </c>
      <c r="L575" s="6">
        <v>5.6369256274935699E-2</v>
      </c>
      <c r="M575" s="6">
        <v>0.11477586114638599</v>
      </c>
      <c r="N575" s="6">
        <v>0.64399177173264299</v>
      </c>
      <c r="O575" s="6">
        <v>0.24123236712096899</v>
      </c>
      <c r="P575" s="6">
        <v>0.71505515321179702</v>
      </c>
      <c r="Q575" s="6">
        <v>0.24479268190067499</v>
      </c>
      <c r="R575" s="6">
        <v>4.0152164887527E-2</v>
      </c>
      <c r="S575" s="6">
        <v>0.66881564754603895</v>
      </c>
      <c r="T575" s="6">
        <v>8.6387967995180101E-2</v>
      </c>
      <c r="U575" s="6">
        <v>0.24479638445877999</v>
      </c>
      <c r="V575" s="6">
        <v>0.80876121994346395</v>
      </c>
      <c r="W575" s="6">
        <v>1.76804396475516E-3</v>
      </c>
      <c r="X575" s="6">
        <v>0.18947073609178</v>
      </c>
      <c r="Y575" s="6">
        <v>0.145686144427741</v>
      </c>
      <c r="Z575" s="6">
        <v>0.36058805866103399</v>
      </c>
      <c r="AA575" s="6">
        <v>0.49372579691122398</v>
      </c>
      <c r="AB575" s="6">
        <v>0.529044520247682</v>
      </c>
      <c r="AC575" s="6">
        <v>0.35664581795777101</v>
      </c>
      <c r="AD575" s="6">
        <v>0.11430966179454501</v>
      </c>
      <c r="AE575" s="6">
        <v>0.97634373321830303</v>
      </c>
      <c r="AF575" s="6">
        <v>5.5779958523237598E-3</v>
      </c>
      <c r="AG575" s="310">
        <v>1.80782709293731E-2</v>
      </c>
      <c r="AH575" s="211">
        <v>1.159</v>
      </c>
      <c r="AI575" s="211">
        <v>3.0179999999999998</v>
      </c>
      <c r="AJ575" s="212">
        <v>5.6109999999999998</v>
      </c>
      <c r="AK575" s="210">
        <v>1.1539999999999999</v>
      </c>
      <c r="AL575" s="210">
        <v>3.0270000000000001</v>
      </c>
      <c r="AM575" s="210">
        <v>5.625</v>
      </c>
      <c r="AN575" s="203"/>
      <c r="AO575" s="203"/>
      <c r="AP575" s="203"/>
      <c r="AQ575" s="203"/>
      <c r="AR575" s="203">
        <f t="shared" si="855"/>
        <v>0.69692727427599999</v>
      </c>
      <c r="AS575" s="203">
        <f t="shared" si="856"/>
        <v>0.8518</v>
      </c>
      <c r="AT575" s="203">
        <f t="shared" si="857"/>
        <v>1.041088886996</v>
      </c>
      <c r="AU575" s="203">
        <f t="shared" si="858"/>
        <v>1.8303545495219997</v>
      </c>
      <c r="AV575" s="203">
        <f t="shared" si="859"/>
        <v>2.2370999999999999</v>
      </c>
      <c r="AW575" s="203">
        <f t="shared" si="860"/>
        <v>2.7342333283619995</v>
      </c>
      <c r="AX575" s="203">
        <f t="shared" si="861"/>
        <v>4.4007545552340002</v>
      </c>
      <c r="AY575" s="203">
        <f t="shared" si="862"/>
        <v>5.3787000000000003</v>
      </c>
      <c r="AZ575" s="203">
        <f t="shared" si="863"/>
        <v>6.5739666547139999</v>
      </c>
      <c r="BB575" s="1" t="str">
        <f t="shared" si="794"/>
        <v>P</v>
      </c>
      <c r="BC575" s="1" t="str">
        <f t="shared" si="795"/>
        <v>P</v>
      </c>
      <c r="BD575" s="1" t="str">
        <f t="shared" si="796"/>
        <v>NA</v>
      </c>
      <c r="BE575" s="1" t="str">
        <f t="shared" si="797"/>
        <v>NO</v>
      </c>
      <c r="BF575" s="1" t="str">
        <f t="shared" si="798"/>
        <v>NO</v>
      </c>
      <c r="BG575" s="1" t="str">
        <f t="shared" si="799"/>
        <v>NO</v>
      </c>
      <c r="BH575" s="1" t="str">
        <f t="shared" si="864"/>
        <v>NO</v>
      </c>
      <c r="BJ575" s="12">
        <v>16</v>
      </c>
      <c r="BK575" s="1" t="str">
        <f t="shared" si="800"/>
        <v>P</v>
      </c>
      <c r="BL575" s="1" t="str">
        <f t="shared" si="801"/>
        <v>P</v>
      </c>
      <c r="BM575" s="1" t="str">
        <f t="shared" si="802"/>
        <v>NA</v>
      </c>
      <c r="BN575" s="1" t="str">
        <f t="shared" si="803"/>
        <v>NO</v>
      </c>
      <c r="BO575" s="1" t="str">
        <f t="shared" si="804"/>
        <v>NO</v>
      </c>
      <c r="BP575" s="1" t="str">
        <f t="shared" si="805"/>
        <v>NO</v>
      </c>
      <c r="BQ575" s="1" t="str">
        <f t="shared" si="806"/>
        <v>NO</v>
      </c>
      <c r="BS575" s="1" t="str">
        <f t="shared" si="807"/>
        <v>TN</v>
      </c>
      <c r="BT575" s="1" t="str">
        <f t="shared" si="808"/>
        <v>TN</v>
      </c>
      <c r="BU575" s="1" t="str">
        <f t="shared" si="809"/>
        <v>TN</v>
      </c>
      <c r="BV575" s="1" t="str">
        <f t="shared" si="810"/>
        <v>NO</v>
      </c>
      <c r="BW575" s="1" t="str">
        <f t="shared" si="811"/>
        <v>NO</v>
      </c>
      <c r="BX575" s="1" t="str">
        <f t="shared" si="812"/>
        <v>NO</v>
      </c>
      <c r="BY575" s="244" t="str">
        <f t="shared" si="813"/>
        <v>YES</v>
      </c>
      <c r="BZ575" s="244" t="str">
        <f t="shared" si="814"/>
        <v>NO</v>
      </c>
      <c r="CA575" s="244" t="str">
        <f t="shared" si="815"/>
        <v>NO</v>
      </c>
      <c r="CB575" s="244" t="str">
        <f t="shared" si="816"/>
        <v>NO</v>
      </c>
      <c r="CC575" s="244" t="str">
        <f t="shared" si="817"/>
        <v>NO</v>
      </c>
      <c r="CD575" s="244" t="str">
        <f t="shared" si="789"/>
        <v>NO</v>
      </c>
      <c r="CE575" s="1" t="str">
        <f t="shared" si="790"/>
        <v>NO</v>
      </c>
      <c r="CF575" s="1" t="str">
        <f t="shared" si="791"/>
        <v>NO</v>
      </c>
      <c r="CG575" s="1" t="str">
        <f t="shared" si="792"/>
        <v>NO</v>
      </c>
      <c r="CH575" s="1" t="str">
        <f t="shared" si="793"/>
        <v>NO</v>
      </c>
      <c r="CI575" s="244" t="str">
        <f t="shared" si="818"/>
        <v>NO</v>
      </c>
      <c r="CJ575" s="244" t="str">
        <f t="shared" si="819"/>
        <v>NO</v>
      </c>
      <c r="CK575" s="244" t="str">
        <f t="shared" si="820"/>
        <v>NO</v>
      </c>
      <c r="CL575" s="244" t="str">
        <f t="shared" si="821"/>
        <v>NO</v>
      </c>
      <c r="CM575" s="244" t="str">
        <f t="shared" si="822"/>
        <v>NO</v>
      </c>
      <c r="CN575" s="244" t="str">
        <f t="shared" si="823"/>
        <v>NO</v>
      </c>
      <c r="CO575" s="244" t="str">
        <f t="shared" si="824"/>
        <v>NO</v>
      </c>
      <c r="CP575" s="244" t="str">
        <f t="shared" si="825"/>
        <v>NO</v>
      </c>
      <c r="CQ575" s="244" t="str">
        <f t="shared" si="826"/>
        <v>NO</v>
      </c>
      <c r="CR575" s="244" t="str">
        <f t="shared" si="827"/>
        <v>NO</v>
      </c>
    </row>
    <row r="576" spans="1:96">
      <c r="A576" s="64"/>
      <c r="B576" s="15"/>
      <c r="C576" s="15"/>
      <c r="D576" s="15"/>
      <c r="E576" s="15"/>
      <c r="F576" s="15"/>
      <c r="G576" s="15"/>
      <c r="H576" s="15"/>
      <c r="I576" s="52" t="s">
        <v>32</v>
      </c>
      <c r="J576" s="6">
        <v>0.97548816675309402</v>
      </c>
      <c r="K576" s="6">
        <v>1.2468995050451801E-2</v>
      </c>
      <c r="L576" s="6">
        <v>1.2042838196453701E-2</v>
      </c>
      <c r="M576" s="6">
        <v>0.90320804991842996</v>
      </c>
      <c r="N576" s="6">
        <v>6.3201527424666795E-2</v>
      </c>
      <c r="O576" s="6">
        <v>3.3590422656902798E-2</v>
      </c>
      <c r="P576" s="6">
        <v>0.55920047779706805</v>
      </c>
      <c r="Q576" s="6">
        <v>0.37128876704192898</v>
      </c>
      <c r="R576" s="6">
        <v>6.9510755161001997E-2</v>
      </c>
      <c r="S576" s="6">
        <v>0.23663250785523099</v>
      </c>
      <c r="T576" s="6">
        <v>0.64723044451996703</v>
      </c>
      <c r="U576" s="6">
        <v>0.116137047624801</v>
      </c>
      <c r="V576" s="6">
        <v>0.43256317902392999</v>
      </c>
      <c r="W576" s="6">
        <v>0.23478436547027701</v>
      </c>
      <c r="X576" s="6">
        <v>0.33265245550579098</v>
      </c>
      <c r="Y576" s="6">
        <v>0.88737126349286799</v>
      </c>
      <c r="Z576" s="6">
        <v>5.3547335890303603E-2</v>
      </c>
      <c r="AA576" s="6">
        <v>5.9081400616828199E-2</v>
      </c>
      <c r="AB576" s="6">
        <v>0.23134538809284899</v>
      </c>
      <c r="AC576" s="6">
        <v>0.30567650763696802</v>
      </c>
      <c r="AD576" s="6">
        <v>0.46297810427018099</v>
      </c>
      <c r="AE576" s="6">
        <v>0.10004655983347401</v>
      </c>
      <c r="AF576" s="6">
        <v>0.39120612292045998</v>
      </c>
      <c r="AG576" s="310">
        <v>0.50874731724606403</v>
      </c>
      <c r="AH576" s="211">
        <v>0.85</v>
      </c>
      <c r="AI576" s="211">
        <v>2.6120000000000001</v>
      </c>
      <c r="AJ576" s="212">
        <v>6.5350000000000001</v>
      </c>
      <c r="AK576" s="210">
        <v>0.877</v>
      </c>
      <c r="AL576" s="210">
        <v>2.6179999999999999</v>
      </c>
      <c r="AM576" s="210">
        <v>6.2939999999999996</v>
      </c>
      <c r="AN576" s="203"/>
      <c r="AO576" s="203"/>
      <c r="AP576" s="203"/>
      <c r="AQ576" s="203"/>
      <c r="AR576" s="203">
        <f t="shared" si="855"/>
        <v>0.69692727427599999</v>
      </c>
      <c r="AS576" s="203">
        <f t="shared" si="856"/>
        <v>0.8518</v>
      </c>
      <c r="AT576" s="203">
        <f t="shared" si="857"/>
        <v>1.041088886996</v>
      </c>
      <c r="AU576" s="203">
        <f t="shared" si="858"/>
        <v>1.8303545495219997</v>
      </c>
      <c r="AV576" s="203">
        <f t="shared" si="859"/>
        <v>2.2370999999999999</v>
      </c>
      <c r="AW576" s="203">
        <f t="shared" si="860"/>
        <v>2.7342333283619995</v>
      </c>
      <c r="AX576" s="203">
        <f t="shared" si="861"/>
        <v>4.4007545552340002</v>
      </c>
      <c r="AY576" s="203">
        <f t="shared" si="862"/>
        <v>5.3787000000000003</v>
      </c>
      <c r="AZ576" s="203">
        <f t="shared" si="863"/>
        <v>6.5739666547139999</v>
      </c>
      <c r="BB576" s="1" t="str">
        <f t="shared" si="794"/>
        <v>NP</v>
      </c>
      <c r="BC576" s="1" t="str">
        <f t="shared" si="795"/>
        <v>NA</v>
      </c>
      <c r="BD576" s="1" t="str">
        <f t="shared" si="796"/>
        <v>NA</v>
      </c>
      <c r="BE576" s="1" t="str">
        <f t="shared" si="797"/>
        <v>NO</v>
      </c>
      <c r="BF576" s="1" t="str">
        <f t="shared" si="798"/>
        <v>NO</v>
      </c>
      <c r="BG576" s="1" t="str">
        <f t="shared" si="799"/>
        <v>NO</v>
      </c>
      <c r="BH576" s="1" t="str">
        <f t="shared" si="864"/>
        <v>YES</v>
      </c>
      <c r="BJ576" s="12">
        <v>9</v>
      </c>
      <c r="BK576" s="1" t="str">
        <f t="shared" si="800"/>
        <v>NA</v>
      </c>
      <c r="BL576" s="1" t="str">
        <f t="shared" si="801"/>
        <v>NA</v>
      </c>
      <c r="BM576" s="1" t="str">
        <f t="shared" si="802"/>
        <v>NA</v>
      </c>
      <c r="BN576" s="1" t="str">
        <f t="shared" si="803"/>
        <v>NO</v>
      </c>
      <c r="BO576" s="1" t="str">
        <f t="shared" si="804"/>
        <v>NO</v>
      </c>
      <c r="BP576" s="1" t="str">
        <f t="shared" si="805"/>
        <v>NO</v>
      </c>
      <c r="BQ576" s="1" t="str">
        <f t="shared" si="806"/>
        <v>YES</v>
      </c>
      <c r="BS576" s="1" t="str">
        <f t="shared" si="807"/>
        <v>FP</v>
      </c>
      <c r="BT576" s="1" t="str">
        <f t="shared" si="808"/>
        <v>TN</v>
      </c>
      <c r="BU576" s="1" t="str">
        <f t="shared" si="809"/>
        <v>TN</v>
      </c>
      <c r="BV576" s="1" t="str">
        <f t="shared" si="810"/>
        <v>NO</v>
      </c>
      <c r="BW576" s="1" t="str">
        <f t="shared" si="811"/>
        <v>NO</v>
      </c>
      <c r="BX576" s="1" t="str">
        <f t="shared" si="812"/>
        <v>NO</v>
      </c>
      <c r="BY576" s="244" t="str">
        <f t="shared" si="813"/>
        <v>YES</v>
      </c>
      <c r="BZ576" s="244" t="str">
        <f t="shared" si="814"/>
        <v>NO</v>
      </c>
      <c r="CA576" s="244" t="str">
        <f t="shared" si="815"/>
        <v>NO</v>
      </c>
      <c r="CB576" s="244" t="str">
        <f t="shared" si="816"/>
        <v>NO</v>
      </c>
      <c r="CC576" s="244" t="str">
        <f t="shared" si="817"/>
        <v>NO</v>
      </c>
      <c r="CD576" s="244" t="str">
        <f t="shared" si="789"/>
        <v>YES</v>
      </c>
      <c r="CE576" s="1" t="str">
        <f t="shared" si="790"/>
        <v>NO</v>
      </c>
      <c r="CF576" s="1" t="str">
        <f t="shared" si="791"/>
        <v>NO</v>
      </c>
      <c r="CG576" s="1" t="str">
        <f t="shared" si="792"/>
        <v>NO</v>
      </c>
      <c r="CH576" s="1" t="str">
        <f t="shared" si="793"/>
        <v>YES</v>
      </c>
      <c r="CI576" s="244" t="str">
        <f t="shared" si="818"/>
        <v>NO</v>
      </c>
      <c r="CJ576" s="244" t="str">
        <f t="shared" si="819"/>
        <v>NO</v>
      </c>
      <c r="CK576" s="244" t="str">
        <f t="shared" si="820"/>
        <v>NO</v>
      </c>
      <c r="CL576" s="244" t="str">
        <f t="shared" si="821"/>
        <v>NO</v>
      </c>
      <c r="CM576" s="244" t="str">
        <f t="shared" si="822"/>
        <v>NO</v>
      </c>
      <c r="CN576" s="244" t="str">
        <f t="shared" si="823"/>
        <v>YES</v>
      </c>
      <c r="CO576" s="244" t="str">
        <f t="shared" si="824"/>
        <v>NO</v>
      </c>
      <c r="CP576" s="244" t="str">
        <f t="shared" si="825"/>
        <v>NO</v>
      </c>
      <c r="CQ576" s="244" t="str">
        <f t="shared" si="826"/>
        <v>NO</v>
      </c>
      <c r="CR576" s="244" t="str">
        <f t="shared" si="827"/>
        <v>YES</v>
      </c>
    </row>
    <row r="577" spans="1:96">
      <c r="A577" s="64"/>
      <c r="B577" s="15"/>
      <c r="C577" s="15"/>
      <c r="D577" s="15"/>
      <c r="E577" s="15"/>
      <c r="F577" s="15"/>
      <c r="G577" s="15"/>
      <c r="H577" s="15"/>
      <c r="I577" s="52" t="s">
        <v>31</v>
      </c>
      <c r="J577" s="6">
        <v>0.61890662482305403</v>
      </c>
      <c r="K577" s="6">
        <v>0.23846346214368999</v>
      </c>
      <c r="L577" s="6">
        <v>0.14262991303325501</v>
      </c>
      <c r="M577" s="6">
        <v>0.73051188974771097</v>
      </c>
      <c r="N577" s="6">
        <v>7.9664381479160704E-2</v>
      </c>
      <c r="O577" s="6">
        <v>0.189823728773128</v>
      </c>
      <c r="P577" s="6">
        <v>1.6854553572269899E-2</v>
      </c>
      <c r="Q577" s="6">
        <v>0.93817238458860597</v>
      </c>
      <c r="R577" s="6">
        <v>4.49730618391238E-2</v>
      </c>
      <c r="S577" s="6">
        <v>0.76542441476711098</v>
      </c>
      <c r="T577" s="6">
        <v>0.20604634765320801</v>
      </c>
      <c r="U577" s="6">
        <v>2.85292375796804E-2</v>
      </c>
      <c r="V577" s="6">
        <v>0.91118833323841697</v>
      </c>
      <c r="W577" s="6">
        <v>4.2727125628090203E-2</v>
      </c>
      <c r="X577" s="6">
        <v>4.60845411334928E-2</v>
      </c>
      <c r="Y577" s="6">
        <v>0.85872549336964299</v>
      </c>
      <c r="Z577" s="6">
        <v>0.12970655021038399</v>
      </c>
      <c r="AA577" s="6">
        <v>1.15679564199724E-2</v>
      </c>
      <c r="AB577" s="6">
        <v>0.54007667685760596</v>
      </c>
      <c r="AC577" s="6">
        <v>4.3977022658039299E-3</v>
      </c>
      <c r="AD577" s="6">
        <v>0.45552562087658899</v>
      </c>
      <c r="AE577" s="6">
        <v>0.802723848153163</v>
      </c>
      <c r="AF577" s="6">
        <v>0.135771444882341</v>
      </c>
      <c r="AG577" s="310">
        <v>6.1504706964494497E-2</v>
      </c>
      <c r="AH577" s="211">
        <v>0.96799999999999997</v>
      </c>
      <c r="AI577" s="211">
        <v>2.496</v>
      </c>
      <c r="AJ577" s="212">
        <v>5.9829999999999997</v>
      </c>
      <c r="AK577" s="210">
        <v>0.99099999999999999</v>
      </c>
      <c r="AL577" s="210">
        <v>2.5289999999999999</v>
      </c>
      <c r="AM577" s="210">
        <v>6.173</v>
      </c>
      <c r="AN577" s="203"/>
      <c r="AO577" s="203"/>
      <c r="AP577" s="203"/>
      <c r="AQ577" s="203"/>
      <c r="AR577" s="203">
        <f t="shared" si="855"/>
        <v>0.69692727427599999</v>
      </c>
      <c r="AS577" s="203">
        <f t="shared" si="856"/>
        <v>0.8518</v>
      </c>
      <c r="AT577" s="203">
        <f t="shared" si="857"/>
        <v>1.041088886996</v>
      </c>
      <c r="AU577" s="203">
        <f t="shared" si="858"/>
        <v>1.8303545495219997</v>
      </c>
      <c r="AV577" s="203">
        <f t="shared" si="859"/>
        <v>2.2370999999999999</v>
      </c>
      <c r="AW577" s="203">
        <f t="shared" si="860"/>
        <v>2.7342333283619995</v>
      </c>
      <c r="AX577" s="203">
        <f t="shared" si="861"/>
        <v>4.4007545552340002</v>
      </c>
      <c r="AY577" s="203">
        <f t="shared" si="862"/>
        <v>5.3787000000000003</v>
      </c>
      <c r="AZ577" s="203">
        <f t="shared" si="863"/>
        <v>6.5739666547139999</v>
      </c>
      <c r="BB577" s="1" t="str">
        <f t="shared" si="794"/>
        <v>NA</v>
      </c>
      <c r="BC577" s="1" t="str">
        <f t="shared" si="795"/>
        <v>NA</v>
      </c>
      <c r="BD577" s="1" t="str">
        <f t="shared" si="796"/>
        <v>NA</v>
      </c>
      <c r="BE577" s="1" t="str">
        <f t="shared" si="797"/>
        <v>NO</v>
      </c>
      <c r="BF577" s="1" t="str">
        <f t="shared" si="798"/>
        <v>NO</v>
      </c>
      <c r="BG577" s="1" t="str">
        <f t="shared" si="799"/>
        <v>NO</v>
      </c>
      <c r="BH577" s="1" t="str">
        <f t="shared" si="864"/>
        <v>YES</v>
      </c>
      <c r="BJ577" s="12">
        <v>36</v>
      </c>
      <c r="BK577" s="1" t="str">
        <f t="shared" si="800"/>
        <v>NA</v>
      </c>
      <c r="BL577" s="1" t="str">
        <f t="shared" si="801"/>
        <v>NA</v>
      </c>
      <c r="BM577" s="1" t="str">
        <f t="shared" si="802"/>
        <v>NA</v>
      </c>
      <c r="BN577" s="1" t="str">
        <f t="shared" si="803"/>
        <v>NO</v>
      </c>
      <c r="BO577" s="1" t="str">
        <f t="shared" si="804"/>
        <v>NO</v>
      </c>
      <c r="BP577" s="1" t="str">
        <f t="shared" si="805"/>
        <v>NO</v>
      </c>
      <c r="BQ577" s="1" t="str">
        <f t="shared" si="806"/>
        <v>YES</v>
      </c>
      <c r="BS577" s="1" t="str">
        <f t="shared" si="807"/>
        <v>TN</v>
      </c>
      <c r="BT577" s="1" t="str">
        <f t="shared" si="808"/>
        <v>TN</v>
      </c>
      <c r="BU577" s="1" t="str">
        <f t="shared" si="809"/>
        <v>TN</v>
      </c>
      <c r="BV577" s="1" t="str">
        <f t="shared" si="810"/>
        <v>NO</v>
      </c>
      <c r="BW577" s="1" t="str">
        <f t="shared" si="811"/>
        <v>NO</v>
      </c>
      <c r="BX577" s="1" t="str">
        <f t="shared" si="812"/>
        <v>NO</v>
      </c>
      <c r="BY577" s="244" t="str">
        <f t="shared" si="813"/>
        <v>YES</v>
      </c>
      <c r="BZ577" s="244" t="str">
        <f t="shared" si="814"/>
        <v>NO</v>
      </c>
      <c r="CA577" s="244" t="str">
        <f t="shared" si="815"/>
        <v>NO</v>
      </c>
      <c r="CB577" s="244" t="str">
        <f t="shared" si="816"/>
        <v>NO</v>
      </c>
      <c r="CC577" s="244" t="str">
        <f t="shared" si="817"/>
        <v>NO</v>
      </c>
      <c r="CD577" s="244" t="str">
        <f t="shared" si="789"/>
        <v>NO</v>
      </c>
      <c r="CE577" s="1" t="str">
        <f t="shared" si="790"/>
        <v>NO</v>
      </c>
      <c r="CF577" s="1" t="str">
        <f t="shared" si="791"/>
        <v>NO</v>
      </c>
      <c r="CG577" s="1" t="str">
        <f t="shared" si="792"/>
        <v>NO</v>
      </c>
      <c r="CH577" s="1" t="str">
        <f t="shared" si="793"/>
        <v>NO</v>
      </c>
      <c r="CI577" s="244" t="str">
        <f t="shared" si="818"/>
        <v>NO</v>
      </c>
      <c r="CJ577" s="244" t="str">
        <f t="shared" si="819"/>
        <v>NO</v>
      </c>
      <c r="CK577" s="244" t="str">
        <f t="shared" si="820"/>
        <v>NO</v>
      </c>
      <c r="CL577" s="244" t="str">
        <f t="shared" si="821"/>
        <v>NO</v>
      </c>
      <c r="CM577" s="244" t="str">
        <f t="shared" si="822"/>
        <v>NO</v>
      </c>
      <c r="CN577" s="244" t="str">
        <f t="shared" si="823"/>
        <v>NO</v>
      </c>
      <c r="CO577" s="244" t="str">
        <f t="shared" si="824"/>
        <v>NO</v>
      </c>
      <c r="CP577" s="244" t="str">
        <f t="shared" si="825"/>
        <v>NO</v>
      </c>
      <c r="CQ577" s="244" t="str">
        <f t="shared" si="826"/>
        <v>NO</v>
      </c>
      <c r="CR577" s="244" t="str">
        <f t="shared" si="827"/>
        <v>NO</v>
      </c>
    </row>
    <row r="578" spans="1:96">
      <c r="A578" s="64"/>
      <c r="B578" s="15"/>
      <c r="C578" s="15"/>
      <c r="D578" s="15"/>
      <c r="E578" s="15"/>
      <c r="F578" s="15"/>
      <c r="G578" s="15"/>
      <c r="H578" s="15"/>
      <c r="I578" s="52" t="s">
        <v>53</v>
      </c>
      <c r="J578" s="6">
        <v>0.91262085996210196</v>
      </c>
      <c r="K578" s="6">
        <v>6.9247379370735607E-2</v>
      </c>
      <c r="L578" s="6">
        <v>1.8131760667161999E-2</v>
      </c>
      <c r="M578" s="6">
        <v>0.35526138027936399</v>
      </c>
      <c r="N578" s="6">
        <v>6.9891728633082295E-2</v>
      </c>
      <c r="O578" s="6">
        <v>0.57484689108755305</v>
      </c>
      <c r="P578" s="6">
        <v>0.29970447547554802</v>
      </c>
      <c r="Q578" s="6">
        <v>0.58651627532949902</v>
      </c>
      <c r="R578" s="6">
        <v>0.113779249194952</v>
      </c>
      <c r="S578" s="6">
        <v>0.37310545518649701</v>
      </c>
      <c r="T578" s="6">
        <v>4.9550276663344398E-2</v>
      </c>
      <c r="U578" s="6">
        <v>0.57734426815015805</v>
      </c>
      <c r="V578" s="6">
        <v>0.56110810985456006</v>
      </c>
      <c r="W578" s="6">
        <v>0.33145301791238402</v>
      </c>
      <c r="X578" s="6">
        <v>0.107438872233055</v>
      </c>
      <c r="Y578" s="6">
        <v>0.61028362355866805</v>
      </c>
      <c r="Z578" s="6">
        <v>0.143929856750204</v>
      </c>
      <c r="AA578" s="6">
        <v>0.245786519691127</v>
      </c>
      <c r="AB578" s="6">
        <v>0.95503407730303203</v>
      </c>
      <c r="AC578" s="6">
        <v>3.9178492873988398E-2</v>
      </c>
      <c r="AD578" s="6">
        <v>5.7874298229794096E-3</v>
      </c>
      <c r="AE578" s="6">
        <v>0.70149836147927802</v>
      </c>
      <c r="AF578" s="6">
        <v>0.22424737161033501</v>
      </c>
      <c r="AG578" s="310">
        <v>7.4254266910386099E-2</v>
      </c>
      <c r="AH578" s="211">
        <v>1.5629999999999999</v>
      </c>
      <c r="AI578" s="211">
        <v>2.7040000000000002</v>
      </c>
      <c r="AJ578" s="212">
        <v>5.4649999999999999</v>
      </c>
      <c r="AK578" s="210">
        <v>1.5860000000000001</v>
      </c>
      <c r="AL578" s="210">
        <v>2.802</v>
      </c>
      <c r="AM578" s="210">
        <v>5.4370000000000003</v>
      </c>
      <c r="AN578" s="203"/>
      <c r="AO578" s="203"/>
      <c r="AP578" s="203"/>
      <c r="AQ578" s="203"/>
      <c r="AR578" s="203">
        <f t="shared" si="855"/>
        <v>0.69692727427599999</v>
      </c>
      <c r="AS578" s="203">
        <f t="shared" si="856"/>
        <v>0.8518</v>
      </c>
      <c r="AT578" s="203">
        <f t="shared" si="857"/>
        <v>1.041088886996</v>
      </c>
      <c r="AU578" s="203">
        <f t="shared" si="858"/>
        <v>1.8303545495219997</v>
      </c>
      <c r="AV578" s="203">
        <f t="shared" si="859"/>
        <v>2.2370999999999999</v>
      </c>
      <c r="AW578" s="203">
        <f t="shared" si="860"/>
        <v>2.7342333283619995</v>
      </c>
      <c r="AX578" s="203">
        <f t="shared" si="861"/>
        <v>4.4007545552340002</v>
      </c>
      <c r="AY578" s="203">
        <f t="shared" si="862"/>
        <v>5.3787000000000003</v>
      </c>
      <c r="AZ578" s="203">
        <f t="shared" si="863"/>
        <v>6.5739666547139999</v>
      </c>
      <c r="BB578" s="1" t="str">
        <f t="shared" si="794"/>
        <v>P</v>
      </c>
      <c r="BC578" s="1" t="str">
        <f t="shared" si="795"/>
        <v>NA</v>
      </c>
      <c r="BD578" s="1" t="str">
        <f t="shared" si="796"/>
        <v>NA</v>
      </c>
      <c r="BE578" s="1" t="str">
        <f t="shared" si="797"/>
        <v>NO</v>
      </c>
      <c r="BF578" s="1" t="str">
        <f t="shared" si="798"/>
        <v>NO</v>
      </c>
      <c r="BG578" s="1" t="str">
        <f t="shared" si="799"/>
        <v>NO</v>
      </c>
      <c r="BH578" s="1" t="str">
        <f t="shared" si="864"/>
        <v>NO</v>
      </c>
      <c r="BJ578" s="12">
        <v>36</v>
      </c>
      <c r="BK578" s="1" t="str">
        <f t="shared" si="800"/>
        <v>P</v>
      </c>
      <c r="BL578" s="1" t="str">
        <f t="shared" si="801"/>
        <v>P</v>
      </c>
      <c r="BM578" s="1" t="str">
        <f t="shared" si="802"/>
        <v>NA</v>
      </c>
      <c r="BN578" s="1" t="str">
        <f t="shared" si="803"/>
        <v>NO</v>
      </c>
      <c r="BO578" s="1" t="str">
        <f t="shared" si="804"/>
        <v>NO</v>
      </c>
      <c r="BP578" s="1" t="str">
        <f t="shared" si="805"/>
        <v>NO</v>
      </c>
      <c r="BQ578" s="1" t="str">
        <f t="shared" si="806"/>
        <v>NO</v>
      </c>
      <c r="BS578" s="1" t="str">
        <f t="shared" si="807"/>
        <v>TN</v>
      </c>
      <c r="BT578" s="1" t="str">
        <f t="shared" si="808"/>
        <v>TN</v>
      </c>
      <c r="BU578" s="1" t="str">
        <f t="shared" si="809"/>
        <v>TN</v>
      </c>
      <c r="BV578" s="1" t="str">
        <f t="shared" si="810"/>
        <v>NO</v>
      </c>
      <c r="BW578" s="1" t="str">
        <f t="shared" si="811"/>
        <v>NO</v>
      </c>
      <c r="BX578" s="1" t="str">
        <f t="shared" si="812"/>
        <v>NO</v>
      </c>
      <c r="BY578" s="244" t="str">
        <f t="shared" si="813"/>
        <v>YES</v>
      </c>
      <c r="BZ578" s="244" t="str">
        <f t="shared" si="814"/>
        <v>NO</v>
      </c>
      <c r="CA578" s="244" t="str">
        <f t="shared" si="815"/>
        <v>NO</v>
      </c>
      <c r="CB578" s="244" t="str">
        <f t="shared" si="816"/>
        <v>NO</v>
      </c>
      <c r="CC578" s="244" t="str">
        <f t="shared" si="817"/>
        <v>NO</v>
      </c>
      <c r="CD578" s="244" t="str">
        <f t="shared" si="789"/>
        <v>NO</v>
      </c>
      <c r="CE578" s="1" t="str">
        <f t="shared" si="790"/>
        <v>NO</v>
      </c>
      <c r="CF578" s="1" t="str">
        <f t="shared" si="791"/>
        <v>NO</v>
      </c>
      <c r="CG578" s="1" t="str">
        <f t="shared" si="792"/>
        <v>NO</v>
      </c>
      <c r="CH578" s="1" t="str">
        <f t="shared" si="793"/>
        <v>NO</v>
      </c>
      <c r="CI578" s="244" t="str">
        <f t="shared" si="818"/>
        <v>NO</v>
      </c>
      <c r="CJ578" s="244" t="str">
        <f t="shared" si="819"/>
        <v>NO</v>
      </c>
      <c r="CK578" s="244" t="str">
        <f t="shared" si="820"/>
        <v>NO</v>
      </c>
      <c r="CL578" s="244" t="str">
        <f t="shared" si="821"/>
        <v>NO</v>
      </c>
      <c r="CM578" s="244" t="str">
        <f t="shared" si="822"/>
        <v>NO</v>
      </c>
      <c r="CN578" s="244" t="str">
        <f t="shared" si="823"/>
        <v>NO</v>
      </c>
      <c r="CO578" s="244" t="str">
        <f t="shared" si="824"/>
        <v>NO</v>
      </c>
      <c r="CP578" s="244" t="str">
        <f t="shared" si="825"/>
        <v>NO</v>
      </c>
      <c r="CQ578" s="244" t="str">
        <f t="shared" si="826"/>
        <v>NO</v>
      </c>
      <c r="CR578" s="244" t="str">
        <f t="shared" si="827"/>
        <v>NO</v>
      </c>
    </row>
    <row r="579" spans="1:96" ht="16.5" thickBot="1">
      <c r="A579" s="74"/>
      <c r="B579" s="75"/>
      <c r="C579" s="75"/>
      <c r="D579" s="75"/>
      <c r="E579" s="75"/>
      <c r="F579" s="75"/>
      <c r="G579" s="75"/>
      <c r="H579" s="75"/>
      <c r="I579" s="53" t="s">
        <v>54</v>
      </c>
      <c r="J579" s="8">
        <v>0.31309841850199499</v>
      </c>
      <c r="K579" s="8">
        <v>0.57694350065651501</v>
      </c>
      <c r="L579" s="8">
        <v>0.109958080841488</v>
      </c>
      <c r="M579" s="8">
        <v>7.2323057400489499E-2</v>
      </c>
      <c r="N579" s="8">
        <v>0.27778620283543198</v>
      </c>
      <c r="O579" s="8">
        <v>0.64989073976407796</v>
      </c>
      <c r="P579" s="8">
        <v>0.39555691356917</v>
      </c>
      <c r="Q579" s="8">
        <v>2.01280943993324E-2</v>
      </c>
      <c r="R579" s="8">
        <v>0.58431499203149595</v>
      </c>
      <c r="S579" s="8">
        <v>0.59267473827250905</v>
      </c>
      <c r="T579" s="8">
        <v>0.142994373929205</v>
      </c>
      <c r="U579" s="8">
        <v>0.26433088779828501</v>
      </c>
      <c r="V579" s="8">
        <v>0.70779974106309096</v>
      </c>
      <c r="W579" s="8">
        <v>0.25121700566243399</v>
      </c>
      <c r="X579" s="8">
        <v>4.0983253274474003E-2</v>
      </c>
      <c r="Y579" s="8">
        <v>0.83859859125296499</v>
      </c>
      <c r="Z579" s="8">
        <v>1.7790142630640202E-2</v>
      </c>
      <c r="AA579" s="8">
        <v>0.14361126611639299</v>
      </c>
      <c r="AB579" s="8">
        <v>0.61612146886139296</v>
      </c>
      <c r="AC579" s="8">
        <v>0.35242869805816301</v>
      </c>
      <c r="AD579" s="8">
        <v>3.1449833080442899E-2</v>
      </c>
      <c r="AE579" s="8">
        <v>0.141076495506474</v>
      </c>
      <c r="AF579" s="8">
        <v>0.85436034001012595</v>
      </c>
      <c r="AG579" s="311">
        <v>4.5631644833991E-3</v>
      </c>
      <c r="AH579" s="213">
        <v>1.7949999999999999</v>
      </c>
      <c r="AI579" s="213">
        <v>2.64</v>
      </c>
      <c r="AJ579" s="214">
        <v>5.4240000000000004</v>
      </c>
      <c r="AK579" s="210">
        <v>1.835</v>
      </c>
      <c r="AL579" s="210">
        <v>2.6840000000000002</v>
      </c>
      <c r="AM579" s="210">
        <v>5.4269999999999996</v>
      </c>
      <c r="AN579" s="203"/>
      <c r="AO579" s="203"/>
      <c r="AP579" s="203"/>
      <c r="AQ579" s="203"/>
      <c r="AR579" s="203">
        <f t="shared" si="855"/>
        <v>0.69692727427599999</v>
      </c>
      <c r="AS579" s="203">
        <f t="shared" si="856"/>
        <v>0.8518</v>
      </c>
      <c r="AT579" s="203">
        <f t="shared" si="857"/>
        <v>1.041088886996</v>
      </c>
      <c r="AU579" s="203">
        <f t="shared" si="858"/>
        <v>1.8303545495219997</v>
      </c>
      <c r="AV579" s="203">
        <f t="shared" si="859"/>
        <v>2.2370999999999999</v>
      </c>
      <c r="AW579" s="203">
        <f t="shared" si="860"/>
        <v>2.7342333283619995</v>
      </c>
      <c r="AX579" s="203">
        <f t="shared" si="861"/>
        <v>4.4007545552340002</v>
      </c>
      <c r="AY579" s="203">
        <f t="shared" si="862"/>
        <v>5.3787000000000003</v>
      </c>
      <c r="AZ579" s="203">
        <f t="shared" si="863"/>
        <v>6.5739666547139999</v>
      </c>
      <c r="BB579" s="1" t="str">
        <f t="shared" si="794"/>
        <v>P</v>
      </c>
      <c r="BC579" s="1" t="str">
        <f t="shared" si="795"/>
        <v>NA</v>
      </c>
      <c r="BD579" s="1" t="str">
        <f t="shared" si="796"/>
        <v>NA</v>
      </c>
      <c r="BE579" s="1" t="str">
        <f t="shared" si="797"/>
        <v>NO</v>
      </c>
      <c r="BF579" s="1" t="str">
        <f t="shared" si="798"/>
        <v>NO</v>
      </c>
      <c r="BG579" s="1" t="str">
        <f t="shared" si="799"/>
        <v>NO</v>
      </c>
      <c r="BH579" s="1" t="str">
        <f t="shared" si="864"/>
        <v>NO</v>
      </c>
      <c r="BJ579" s="12">
        <v>16</v>
      </c>
      <c r="BK579" s="1" t="str">
        <f t="shared" si="800"/>
        <v>P</v>
      </c>
      <c r="BL579" s="1" t="str">
        <f t="shared" si="801"/>
        <v>NA</v>
      </c>
      <c r="BM579" s="1" t="str">
        <f t="shared" si="802"/>
        <v>NA</v>
      </c>
      <c r="BN579" s="1" t="str">
        <f t="shared" si="803"/>
        <v>NO</v>
      </c>
      <c r="BO579" s="1" t="str">
        <f t="shared" si="804"/>
        <v>NO</v>
      </c>
      <c r="BP579" s="1" t="str">
        <f t="shared" si="805"/>
        <v>NO</v>
      </c>
      <c r="BQ579" s="1" t="str">
        <f t="shared" si="806"/>
        <v>NO</v>
      </c>
      <c r="BS579" s="1" t="str">
        <f t="shared" si="807"/>
        <v>TN</v>
      </c>
      <c r="BT579" s="1" t="str">
        <f t="shared" si="808"/>
        <v>TN</v>
      </c>
      <c r="BU579" s="1" t="str">
        <f t="shared" si="809"/>
        <v>TN</v>
      </c>
      <c r="BV579" s="1" t="str">
        <f t="shared" si="810"/>
        <v>NO</v>
      </c>
      <c r="BW579" s="1" t="str">
        <f t="shared" si="811"/>
        <v>NO</v>
      </c>
      <c r="BX579" s="1" t="str">
        <f t="shared" si="812"/>
        <v>NO</v>
      </c>
      <c r="BY579" s="244" t="str">
        <f t="shared" si="813"/>
        <v>YES</v>
      </c>
      <c r="BZ579" s="244" t="str">
        <f t="shared" si="814"/>
        <v>NO</v>
      </c>
      <c r="CA579" s="244" t="str">
        <f t="shared" si="815"/>
        <v>NO</v>
      </c>
      <c r="CB579" s="244" t="str">
        <f t="shared" si="816"/>
        <v>NO</v>
      </c>
      <c r="CC579" s="244" t="str">
        <f t="shared" si="817"/>
        <v>NO</v>
      </c>
      <c r="CD579" s="244" t="str">
        <f t="shared" si="789"/>
        <v>NO</v>
      </c>
      <c r="CE579" s="1" t="str">
        <f t="shared" si="790"/>
        <v>NO</v>
      </c>
      <c r="CF579" s="1" t="str">
        <f t="shared" si="791"/>
        <v>NO</v>
      </c>
      <c r="CG579" s="1" t="str">
        <f t="shared" si="792"/>
        <v>NO</v>
      </c>
      <c r="CH579" s="1" t="str">
        <f t="shared" si="793"/>
        <v>NO</v>
      </c>
      <c r="CI579" s="244" t="str">
        <f t="shared" si="818"/>
        <v>NO</v>
      </c>
      <c r="CJ579" s="244" t="str">
        <f t="shared" si="819"/>
        <v>NO</v>
      </c>
      <c r="CK579" s="244" t="str">
        <f t="shared" si="820"/>
        <v>NO</v>
      </c>
      <c r="CL579" s="244" t="str">
        <f t="shared" si="821"/>
        <v>NO</v>
      </c>
      <c r="CM579" s="244" t="str">
        <f t="shared" si="822"/>
        <v>NO</v>
      </c>
      <c r="CN579" s="244" t="str">
        <f t="shared" si="823"/>
        <v>NO</v>
      </c>
      <c r="CO579" s="244" t="str">
        <f t="shared" si="824"/>
        <v>NO</v>
      </c>
      <c r="CP579" s="244" t="str">
        <f t="shared" si="825"/>
        <v>NO</v>
      </c>
      <c r="CQ579" s="244" t="str">
        <f t="shared" si="826"/>
        <v>NO</v>
      </c>
      <c r="CR579" s="244" t="str">
        <f t="shared" si="827"/>
        <v>NO</v>
      </c>
    </row>
    <row r="580" spans="1:96">
      <c r="A580" s="61">
        <v>60</v>
      </c>
      <c r="B580" s="62">
        <v>180</v>
      </c>
      <c r="C580" s="62">
        <v>2</v>
      </c>
      <c r="D580" s="62">
        <v>0.5</v>
      </c>
      <c r="E580" s="62">
        <v>3883471</v>
      </c>
      <c r="F580" s="62">
        <f>E580/1000/60</f>
        <v>64.724516666666673</v>
      </c>
      <c r="G580" s="62">
        <v>20</v>
      </c>
      <c r="H580" s="63">
        <f>G580/B580*100</f>
        <v>11.111111111111111</v>
      </c>
      <c r="I580" s="60" t="s">
        <v>12</v>
      </c>
      <c r="J580" s="69">
        <v>0.98603102951110999</v>
      </c>
      <c r="K580" s="69">
        <v>9.3969215980164097E-3</v>
      </c>
      <c r="L580" s="69">
        <v>4.57204889087281E-3</v>
      </c>
      <c r="M580" s="69">
        <v>0.208024709501649</v>
      </c>
      <c r="N580" s="69">
        <v>0.78516088904334502</v>
      </c>
      <c r="O580" s="69">
        <v>6.8144014550043297E-3</v>
      </c>
      <c r="P580" s="69">
        <v>0.96359883531917001</v>
      </c>
      <c r="Q580" s="69">
        <v>2.4958923957372599E-2</v>
      </c>
      <c r="R580" s="69">
        <v>1.1442240723456801E-2</v>
      </c>
      <c r="S580" s="69">
        <v>0.70644634014658803</v>
      </c>
      <c r="T580" s="69">
        <v>0.125120977133445</v>
      </c>
      <c r="U580" s="69">
        <v>0.168432682719966</v>
      </c>
      <c r="V580" s="69">
        <v>6.2652700200786999E-3</v>
      </c>
      <c r="W580" s="69">
        <v>0.659801304173666</v>
      </c>
      <c r="X580" s="69">
        <v>0.33393342580625501</v>
      </c>
      <c r="Y580" s="69">
        <v>0.72013718745055</v>
      </c>
      <c r="Z580" s="69">
        <v>0.183607939162344</v>
      </c>
      <c r="AA580" s="69">
        <v>9.6254873387105006E-2</v>
      </c>
      <c r="AB580" s="69">
        <v>0.93834720353379697</v>
      </c>
      <c r="AC580" s="69">
        <v>3.6293478211898801E-2</v>
      </c>
      <c r="AD580" s="69">
        <v>2.5359318254303698E-2</v>
      </c>
      <c r="AE580" s="69">
        <v>0.979941610745659</v>
      </c>
      <c r="AF580" s="69">
        <v>8.3526458856306701E-3</v>
      </c>
      <c r="AG580" s="309">
        <v>1.17057433687101E-2</v>
      </c>
      <c r="AH580" s="208">
        <v>1.2829999999999999</v>
      </c>
      <c r="AI580" s="208">
        <v>3.1560000000000001</v>
      </c>
      <c r="AJ580" s="209">
        <v>5.6130000000000004</v>
      </c>
      <c r="AK580" s="210">
        <v>1.319</v>
      </c>
      <c r="AL580" s="210">
        <v>3.1669999999999998</v>
      </c>
      <c r="AM580" s="210">
        <v>5.6859999999999999</v>
      </c>
      <c r="AN580" s="203">
        <v>1.2084999999999999</v>
      </c>
      <c r="AO580" s="203">
        <v>2.7267999999999999</v>
      </c>
      <c r="AP580" s="203">
        <v>5.8274999999999997</v>
      </c>
      <c r="AQ580" s="203"/>
      <c r="AR580" s="203">
        <f>$AN$25*0.81818182</f>
        <v>0.98877272946999983</v>
      </c>
      <c r="AS580" s="203">
        <f>$AN$25</f>
        <v>1.2084999999999999</v>
      </c>
      <c r="AT580" s="203">
        <f>$AN$25*1.22222222</f>
        <v>1.4770555528699998</v>
      </c>
      <c r="AU580" s="203">
        <f>$AO$25*0.81818182</f>
        <v>2.2310181867759997</v>
      </c>
      <c r="AV580" s="203">
        <f>$AO$25</f>
        <v>2.7267999999999999</v>
      </c>
      <c r="AW580" s="203">
        <f>$AO$25*1.22222222</f>
        <v>3.3327555494959995</v>
      </c>
      <c r="AX580" s="203">
        <f>$AP$25*0.81818182</f>
        <v>4.7679545560499994</v>
      </c>
      <c r="AY580" s="203">
        <f>$AP$25</f>
        <v>5.8274999999999997</v>
      </c>
      <c r="AZ580" s="203">
        <f>$AP$25*1.22222222</f>
        <v>7.1224999870499994</v>
      </c>
      <c r="BB580" s="1" t="str">
        <f t="shared" si="794"/>
        <v>NA</v>
      </c>
      <c r="BC580" s="1" t="str">
        <f t="shared" si="795"/>
        <v>NA</v>
      </c>
      <c r="BD580" s="1" t="str">
        <f t="shared" si="796"/>
        <v>NP</v>
      </c>
      <c r="BE580" s="1" t="str">
        <f t="shared" si="797"/>
        <v>NO</v>
      </c>
      <c r="BF580" s="1" t="str">
        <f t="shared" si="798"/>
        <v>NO</v>
      </c>
      <c r="BG580" s="1" t="str">
        <f t="shared" si="799"/>
        <v>NO</v>
      </c>
      <c r="BH580" s="1" t="str">
        <f t="shared" si="864"/>
        <v>YES</v>
      </c>
      <c r="BJ580" s="1">
        <v>48</v>
      </c>
      <c r="BK580" s="1" t="str">
        <f t="shared" si="800"/>
        <v>NA</v>
      </c>
      <c r="BL580" s="1" t="str">
        <f t="shared" si="801"/>
        <v>NA</v>
      </c>
      <c r="BM580" s="1" t="str">
        <f t="shared" si="802"/>
        <v>NP</v>
      </c>
      <c r="BN580" s="1" t="str">
        <f t="shared" si="803"/>
        <v>NO</v>
      </c>
      <c r="BO580" s="1" t="str">
        <f t="shared" si="804"/>
        <v>NO</v>
      </c>
      <c r="BP580" s="1" t="str">
        <f t="shared" si="805"/>
        <v>NO</v>
      </c>
      <c r="BQ580" s="1" t="str">
        <f t="shared" si="806"/>
        <v>YES</v>
      </c>
      <c r="BS580" s="1" t="str">
        <f t="shared" si="807"/>
        <v>TN</v>
      </c>
      <c r="BT580" s="1" t="str">
        <f t="shared" si="808"/>
        <v>TN</v>
      </c>
      <c r="BU580" s="1" t="str">
        <f t="shared" si="809"/>
        <v>TP</v>
      </c>
      <c r="BV580" s="1" t="str">
        <f t="shared" si="810"/>
        <v>NO</v>
      </c>
      <c r="BW580" s="1" t="str">
        <f t="shared" si="811"/>
        <v>NO</v>
      </c>
      <c r="BX580" s="1" t="str">
        <f t="shared" si="812"/>
        <v>YES</v>
      </c>
      <c r="BY580" s="244" t="str">
        <f t="shared" si="813"/>
        <v>YES</v>
      </c>
      <c r="BZ580" s="244" t="str">
        <f t="shared" si="814"/>
        <v>NO</v>
      </c>
      <c r="CA580" s="244" t="str">
        <f t="shared" si="815"/>
        <v>NO</v>
      </c>
      <c r="CB580" s="244" t="str">
        <f t="shared" si="816"/>
        <v>NO</v>
      </c>
      <c r="CC580" s="244" t="str">
        <f t="shared" si="817"/>
        <v>NO</v>
      </c>
      <c r="CD580" s="244" t="str">
        <f t="shared" si="789"/>
        <v>NO</v>
      </c>
      <c r="CE580" s="1" t="str">
        <f t="shared" si="790"/>
        <v>NO</v>
      </c>
      <c r="CF580" s="1" t="str">
        <f t="shared" si="791"/>
        <v>NO</v>
      </c>
      <c r="CG580" s="1" t="str">
        <f t="shared" si="792"/>
        <v>NO</v>
      </c>
      <c r="CH580" s="1" t="str">
        <f t="shared" si="793"/>
        <v>NO</v>
      </c>
      <c r="CI580" s="244" t="str">
        <f t="shared" si="818"/>
        <v>NO</v>
      </c>
      <c r="CJ580" s="244" t="str">
        <f t="shared" si="819"/>
        <v>NO</v>
      </c>
      <c r="CK580" s="244" t="str">
        <f t="shared" si="820"/>
        <v>NO</v>
      </c>
      <c r="CL580" s="244" t="str">
        <f t="shared" si="821"/>
        <v>NO</v>
      </c>
      <c r="CM580" s="244" t="str">
        <f t="shared" si="822"/>
        <v>NO</v>
      </c>
      <c r="CN580" s="244" t="str">
        <f t="shared" si="823"/>
        <v>NO</v>
      </c>
      <c r="CO580" s="244" t="str">
        <f t="shared" si="824"/>
        <v>NO</v>
      </c>
      <c r="CP580" s="244" t="str">
        <f t="shared" si="825"/>
        <v>NO</v>
      </c>
      <c r="CQ580" s="244" t="str">
        <f t="shared" si="826"/>
        <v>NO</v>
      </c>
      <c r="CR580" s="244" t="str">
        <f t="shared" si="827"/>
        <v>NO</v>
      </c>
    </row>
    <row r="581" spans="1:96">
      <c r="A581" s="64"/>
      <c r="B581" s="15"/>
      <c r="C581" s="15"/>
      <c r="D581" s="15"/>
      <c r="E581" s="15"/>
      <c r="F581" s="15"/>
      <c r="G581" s="15"/>
      <c r="H581" s="15"/>
      <c r="I581" s="52" t="s">
        <v>13</v>
      </c>
      <c r="J581" s="6">
        <v>0.51651930912226396</v>
      </c>
      <c r="K581" s="6">
        <v>0.34887623739290202</v>
      </c>
      <c r="L581" s="6">
        <v>0.13460445348483199</v>
      </c>
      <c r="M581" s="6">
        <v>0.60384542812938502</v>
      </c>
      <c r="N581" s="6">
        <v>0.149399210883885</v>
      </c>
      <c r="O581" s="6">
        <v>0.24675536098672801</v>
      </c>
      <c r="P581" s="6">
        <v>0.15713214013356899</v>
      </c>
      <c r="Q581" s="6">
        <v>0.67216799099644398</v>
      </c>
      <c r="R581" s="6">
        <v>0.170699868869986</v>
      </c>
      <c r="S581" s="6">
        <v>9.7238908432355303E-2</v>
      </c>
      <c r="T581" s="6">
        <v>0.76179189191128505</v>
      </c>
      <c r="U581" s="6">
        <v>0.14096919965635901</v>
      </c>
      <c r="V581" s="6">
        <v>0.37378357710147098</v>
      </c>
      <c r="W581" s="6">
        <v>0.47562330430855598</v>
      </c>
      <c r="X581" s="6">
        <v>0.15059311858997201</v>
      </c>
      <c r="Y581" s="6">
        <v>0.91999910085459602</v>
      </c>
      <c r="Z581" s="6">
        <v>4.1305172888950997E-2</v>
      </c>
      <c r="AA581" s="6">
        <v>3.8695726256452297E-2</v>
      </c>
      <c r="AB581" s="6">
        <v>0.34899203066170498</v>
      </c>
      <c r="AC581" s="6">
        <v>0.45384279005831402</v>
      </c>
      <c r="AD581" s="6">
        <v>0.19716517927998001</v>
      </c>
      <c r="AE581" s="6">
        <v>0.98366696166879597</v>
      </c>
      <c r="AF581" s="6">
        <v>1.25271666525479E-2</v>
      </c>
      <c r="AG581" s="310">
        <v>3.8058716786559801E-3</v>
      </c>
      <c r="AH581" s="211">
        <v>1.577</v>
      </c>
      <c r="AI581" s="211">
        <v>2.8639999999999999</v>
      </c>
      <c r="AJ581" s="212">
        <v>5.9160000000000004</v>
      </c>
      <c r="AK581" s="210">
        <v>1.5469999999999999</v>
      </c>
      <c r="AL581" s="210">
        <v>2.8679999999999999</v>
      </c>
      <c r="AM581" s="210">
        <v>5.9939999999999998</v>
      </c>
      <c r="AN581" s="203"/>
      <c r="AO581" s="203"/>
      <c r="AP581" s="203"/>
      <c r="AQ581" s="203"/>
      <c r="AR581" s="203">
        <f t="shared" ref="AR581:AR596" si="865">$AN$25*0.81818182</f>
        <v>0.98877272946999983</v>
      </c>
      <c r="AS581" s="203">
        <f t="shared" ref="AS581:AS596" si="866">$AN$25</f>
        <v>1.2084999999999999</v>
      </c>
      <c r="AT581" s="203">
        <f t="shared" ref="AT581:AT596" si="867">$AN$25*1.22222222</f>
        <v>1.4770555528699998</v>
      </c>
      <c r="AU581" s="203">
        <f t="shared" ref="AU581:AU596" si="868">$AO$25*0.81818182</f>
        <v>2.2310181867759997</v>
      </c>
      <c r="AV581" s="203">
        <f t="shared" ref="AV581:AV596" si="869">$AO$25</f>
        <v>2.7267999999999999</v>
      </c>
      <c r="AW581" s="203">
        <f t="shared" ref="AW581:AW596" si="870">$AO$25*1.22222222</f>
        <v>3.3327555494959995</v>
      </c>
      <c r="AX581" s="203">
        <f t="shared" ref="AX581:AX596" si="871">$AP$25*0.81818182</f>
        <v>4.7679545560499994</v>
      </c>
      <c r="AY581" s="203">
        <f t="shared" ref="AY581:AY596" si="872">$AP$25</f>
        <v>5.8274999999999997</v>
      </c>
      <c r="AZ581" s="203">
        <f t="shared" ref="AZ581:AZ596" si="873">$AP$25*1.22222222</f>
        <v>7.1224999870499994</v>
      </c>
      <c r="BB581" s="1" t="str">
        <f t="shared" si="794"/>
        <v>P</v>
      </c>
      <c r="BC581" s="1" t="str">
        <f t="shared" si="795"/>
        <v>NA</v>
      </c>
      <c r="BD581" s="1" t="str">
        <f t="shared" si="796"/>
        <v>NA</v>
      </c>
      <c r="BE581" s="1" t="str">
        <f t="shared" si="797"/>
        <v>NO</v>
      </c>
      <c r="BF581" s="1" t="str">
        <f t="shared" si="798"/>
        <v>NO</v>
      </c>
      <c r="BG581" s="1" t="str">
        <f t="shared" si="799"/>
        <v>NO</v>
      </c>
      <c r="BH581" s="1" t="str">
        <f t="shared" si="864"/>
        <v>NO</v>
      </c>
      <c r="BJ581" s="1">
        <v>10</v>
      </c>
      <c r="BK581" s="1" t="str">
        <f t="shared" si="800"/>
        <v>P</v>
      </c>
      <c r="BL581" s="1" t="str">
        <f t="shared" si="801"/>
        <v>NA</v>
      </c>
      <c r="BM581" s="1" t="str">
        <f t="shared" si="802"/>
        <v>NA</v>
      </c>
      <c r="BN581" s="1" t="str">
        <f t="shared" si="803"/>
        <v>NO</v>
      </c>
      <c r="BO581" s="1" t="str">
        <f t="shared" si="804"/>
        <v>NO</v>
      </c>
      <c r="BP581" s="1" t="str">
        <f t="shared" si="805"/>
        <v>NO</v>
      </c>
      <c r="BQ581" s="1" t="str">
        <f t="shared" si="806"/>
        <v>NO</v>
      </c>
      <c r="BS581" s="1" t="str">
        <f t="shared" si="807"/>
        <v>TN</v>
      </c>
      <c r="BT581" s="1" t="str">
        <f t="shared" si="808"/>
        <v>TN</v>
      </c>
      <c r="BU581" s="1" t="str">
        <f t="shared" si="809"/>
        <v>TN</v>
      </c>
      <c r="BV581" s="1" t="str">
        <f t="shared" si="810"/>
        <v>NO</v>
      </c>
      <c r="BW581" s="1" t="str">
        <f t="shared" si="811"/>
        <v>NO</v>
      </c>
      <c r="BX581" s="1" t="str">
        <f t="shared" si="812"/>
        <v>NO</v>
      </c>
      <c r="BY581" s="244" t="str">
        <f t="shared" si="813"/>
        <v>YES</v>
      </c>
      <c r="BZ581" s="244" t="str">
        <f t="shared" si="814"/>
        <v>NO</v>
      </c>
      <c r="CA581" s="244" t="str">
        <f t="shared" si="815"/>
        <v>NO</v>
      </c>
      <c r="CB581" s="244" t="str">
        <f t="shared" si="816"/>
        <v>NO</v>
      </c>
      <c r="CC581" s="244" t="str">
        <f t="shared" si="817"/>
        <v>NO</v>
      </c>
      <c r="CD581" s="244" t="str">
        <f t="shared" si="789"/>
        <v>NO</v>
      </c>
      <c r="CE581" s="1" t="str">
        <f t="shared" si="790"/>
        <v>NO</v>
      </c>
      <c r="CF581" s="1" t="str">
        <f t="shared" si="791"/>
        <v>NO</v>
      </c>
      <c r="CG581" s="1" t="str">
        <f t="shared" si="792"/>
        <v>NO</v>
      </c>
      <c r="CH581" s="1" t="str">
        <f t="shared" si="793"/>
        <v>NO</v>
      </c>
      <c r="CI581" s="244" t="str">
        <f t="shared" si="818"/>
        <v>NO</v>
      </c>
      <c r="CJ581" s="244" t="str">
        <f t="shared" si="819"/>
        <v>NO</v>
      </c>
      <c r="CK581" s="244" t="str">
        <f t="shared" si="820"/>
        <v>NO</v>
      </c>
      <c r="CL581" s="244" t="str">
        <f t="shared" si="821"/>
        <v>NO</v>
      </c>
      <c r="CM581" s="244" t="str">
        <f t="shared" si="822"/>
        <v>NO</v>
      </c>
      <c r="CN581" s="244" t="str">
        <f t="shared" si="823"/>
        <v>NO</v>
      </c>
      <c r="CO581" s="244" t="str">
        <f t="shared" si="824"/>
        <v>NO</v>
      </c>
      <c r="CP581" s="244" t="str">
        <f t="shared" si="825"/>
        <v>NO</v>
      </c>
      <c r="CQ581" s="244" t="str">
        <f t="shared" si="826"/>
        <v>NO</v>
      </c>
      <c r="CR581" s="244" t="str">
        <f t="shared" si="827"/>
        <v>NO</v>
      </c>
    </row>
    <row r="582" spans="1:96">
      <c r="A582" s="64"/>
      <c r="B582" s="15"/>
      <c r="C582" s="15"/>
      <c r="D582" s="15"/>
      <c r="E582" s="15"/>
      <c r="F582" s="15"/>
      <c r="G582" s="15"/>
      <c r="H582" s="15"/>
      <c r="I582" s="52" t="s">
        <v>14</v>
      </c>
      <c r="J582" s="6">
        <v>7.8484789587022499E-2</v>
      </c>
      <c r="K582" s="6">
        <v>0.79888245942900105</v>
      </c>
      <c r="L582" s="6">
        <v>0.122632750983976</v>
      </c>
      <c r="M582" s="6">
        <v>0.12041635966103099</v>
      </c>
      <c r="N582" s="6">
        <v>2.4423216559751802E-2</v>
      </c>
      <c r="O582" s="6">
        <v>0.85516042377921597</v>
      </c>
      <c r="P582" s="6">
        <v>0.13321797225141899</v>
      </c>
      <c r="Q582" s="6">
        <v>0.43440873705212701</v>
      </c>
      <c r="R582" s="6">
        <v>0.43237329069645197</v>
      </c>
      <c r="S582" s="6">
        <v>0.79796240762460402</v>
      </c>
      <c r="T582" s="6">
        <v>9.0978515119899406E-3</v>
      </c>
      <c r="U582" s="6">
        <v>0.19293974086340501</v>
      </c>
      <c r="V582" s="6">
        <v>0.63243848877228004</v>
      </c>
      <c r="W582" s="6">
        <v>9.6022379347256298E-2</v>
      </c>
      <c r="X582" s="6">
        <v>0.27153913188046302</v>
      </c>
      <c r="Y582" s="6">
        <v>0.37094754090866</v>
      </c>
      <c r="Z582" s="6">
        <v>0.29484686678809202</v>
      </c>
      <c r="AA582" s="6">
        <v>0.33420559230324698</v>
      </c>
      <c r="AB582" s="6">
        <v>4.85853791705671E-2</v>
      </c>
      <c r="AC582" s="6">
        <v>0.73724800428165704</v>
      </c>
      <c r="AD582" s="6">
        <v>0.214166616547775</v>
      </c>
      <c r="AE582" s="6">
        <v>0.88208279080042995</v>
      </c>
      <c r="AF582" s="6">
        <v>2.0002250086297399E-2</v>
      </c>
      <c r="AG582" s="310">
        <v>9.7914959113271999E-2</v>
      </c>
      <c r="AH582" s="211">
        <v>1.5680000000000001</v>
      </c>
      <c r="AI582" s="211">
        <v>3.101</v>
      </c>
      <c r="AJ582" s="212">
        <v>5.79</v>
      </c>
      <c r="AK582" s="210">
        <v>1.7549999999999999</v>
      </c>
      <c r="AL582" s="210">
        <v>3.3149999999999999</v>
      </c>
      <c r="AM582" s="210">
        <v>5.8849999999999998</v>
      </c>
      <c r="AN582" s="203"/>
      <c r="AO582" s="203"/>
      <c r="AP582" s="203"/>
      <c r="AQ582" s="203"/>
      <c r="AR582" s="203">
        <f t="shared" si="865"/>
        <v>0.98877272946999983</v>
      </c>
      <c r="AS582" s="203">
        <f t="shared" si="866"/>
        <v>1.2084999999999999</v>
      </c>
      <c r="AT582" s="203">
        <f t="shared" si="867"/>
        <v>1.4770555528699998</v>
      </c>
      <c r="AU582" s="203">
        <f t="shared" si="868"/>
        <v>2.2310181867759997</v>
      </c>
      <c r="AV582" s="203">
        <f t="shared" si="869"/>
        <v>2.7267999999999999</v>
      </c>
      <c r="AW582" s="203">
        <f t="shared" si="870"/>
        <v>3.3327555494959995</v>
      </c>
      <c r="AX582" s="203">
        <f t="shared" si="871"/>
        <v>4.7679545560499994</v>
      </c>
      <c r="AY582" s="203">
        <f t="shared" si="872"/>
        <v>5.8274999999999997</v>
      </c>
      <c r="AZ582" s="203">
        <f t="shared" si="873"/>
        <v>7.1224999870499994</v>
      </c>
      <c r="BB582" s="1" t="str">
        <f t="shared" si="794"/>
        <v>P</v>
      </c>
      <c r="BC582" s="1" t="str">
        <f t="shared" si="795"/>
        <v>NA</v>
      </c>
      <c r="BD582" s="1" t="str">
        <f t="shared" si="796"/>
        <v>NP</v>
      </c>
      <c r="BE582" s="1" t="str">
        <f t="shared" si="797"/>
        <v>NO</v>
      </c>
      <c r="BF582" s="1" t="str">
        <f t="shared" si="798"/>
        <v>NO</v>
      </c>
      <c r="BG582" s="1" t="str">
        <f t="shared" si="799"/>
        <v>NO</v>
      </c>
      <c r="BH582" s="1" t="str">
        <f t="shared" si="864"/>
        <v>NO</v>
      </c>
      <c r="BJ582" s="1">
        <v>17</v>
      </c>
      <c r="BK582" s="1" t="str">
        <f t="shared" si="800"/>
        <v>P</v>
      </c>
      <c r="BL582" s="1" t="str">
        <f t="shared" si="801"/>
        <v>NA</v>
      </c>
      <c r="BM582" s="1" t="str">
        <f t="shared" si="802"/>
        <v>NA</v>
      </c>
      <c r="BN582" s="1" t="str">
        <f t="shared" si="803"/>
        <v>NO</v>
      </c>
      <c r="BO582" s="1" t="str">
        <f t="shared" si="804"/>
        <v>NO</v>
      </c>
      <c r="BP582" s="1" t="str">
        <f t="shared" si="805"/>
        <v>NO</v>
      </c>
      <c r="BQ582" s="1" t="str">
        <f t="shared" si="806"/>
        <v>NO</v>
      </c>
      <c r="BS582" s="1" t="str">
        <f t="shared" si="807"/>
        <v>TN</v>
      </c>
      <c r="BT582" s="1" t="str">
        <f t="shared" si="808"/>
        <v>TN</v>
      </c>
      <c r="BU582" s="1" t="str">
        <f t="shared" si="809"/>
        <v>FP</v>
      </c>
      <c r="BV582" s="1" t="str">
        <f t="shared" si="810"/>
        <v>NO</v>
      </c>
      <c r="BW582" s="1" t="str">
        <f t="shared" si="811"/>
        <v>NO</v>
      </c>
      <c r="BX582" s="1" t="str">
        <f t="shared" si="812"/>
        <v>NO</v>
      </c>
      <c r="BY582" s="244" t="str">
        <f t="shared" si="813"/>
        <v>YES</v>
      </c>
      <c r="BZ582" s="244" t="str">
        <f t="shared" si="814"/>
        <v>NO</v>
      </c>
      <c r="CA582" s="244" t="str">
        <f t="shared" si="815"/>
        <v>NO</v>
      </c>
      <c r="CB582" s="244" t="str">
        <f t="shared" si="816"/>
        <v>NO</v>
      </c>
      <c r="CC582" s="244" t="str">
        <f t="shared" si="817"/>
        <v>NO</v>
      </c>
      <c r="CD582" s="244" t="str">
        <f t="shared" ref="CD582:CD645" si="874">IF(AND(OR(BS582="FP",BS582="FN",BT582="FP",BT582="FN",BU582="FP",BU582="FN")),"YES","NO")</f>
        <v>YES</v>
      </c>
      <c r="CE582" s="1" t="str">
        <f t="shared" ref="CE582:CE645" si="875">IF(AND(BJ582&gt;60,OR(BS582="FP",BS582="FN",BT582="FP",BT582="FN",BU582="FP",BU582="FN")),"YES","NO")</f>
        <v>NO</v>
      </c>
      <c r="CF582" s="1" t="str">
        <f t="shared" ref="CF582:CF645" si="876">IF(AND(BJ582&lt;&gt;"inf",BJ582&gt;60,OR(BS582="FP",BS582="FN",BT582="FP",BT582="FN",BU582="FP",BU582="FN")),"YES","NO")</f>
        <v>NO</v>
      </c>
      <c r="CG582" s="1" t="str">
        <f t="shared" ref="CG582:CG645" si="877">IF(AND(BJ582="inf",OR(BS582="FP",BS582="FN",BT582="FP",BT582="FN",BU582="FP",BU582="FN")),"YES","NO")</f>
        <v>NO</v>
      </c>
      <c r="CH582" s="1" t="str">
        <f t="shared" ref="CH582:CH645" si="878">IF(AND(BJ582&lt;=60,OR(BS582="FP",BS582="FN",BT582="FP",BT582="FN",BU582="FP",BU582="FN")),"YES","NO")</f>
        <v>YES</v>
      </c>
      <c r="CI582" s="244" t="str">
        <f t="shared" si="818"/>
        <v>NO</v>
      </c>
      <c r="CJ582" s="244" t="str">
        <f t="shared" si="819"/>
        <v>NO</v>
      </c>
      <c r="CK582" s="244" t="str">
        <f t="shared" si="820"/>
        <v>NO</v>
      </c>
      <c r="CL582" s="244" t="str">
        <f t="shared" si="821"/>
        <v>NO</v>
      </c>
      <c r="CM582" s="244" t="str">
        <f t="shared" si="822"/>
        <v>NO</v>
      </c>
      <c r="CN582" s="244" t="str">
        <f t="shared" si="823"/>
        <v>YES</v>
      </c>
      <c r="CO582" s="244" t="str">
        <f t="shared" si="824"/>
        <v>NO</v>
      </c>
      <c r="CP582" s="244" t="str">
        <f t="shared" si="825"/>
        <v>NO</v>
      </c>
      <c r="CQ582" s="244" t="str">
        <f t="shared" si="826"/>
        <v>NO</v>
      </c>
      <c r="CR582" s="244" t="str">
        <f t="shared" si="827"/>
        <v>YES</v>
      </c>
    </row>
    <row r="583" spans="1:96">
      <c r="A583" s="64"/>
      <c r="B583" s="15"/>
      <c r="C583" s="15"/>
      <c r="D583" s="15"/>
      <c r="E583" s="15"/>
      <c r="F583" s="15"/>
      <c r="G583" s="15"/>
      <c r="H583" s="15"/>
      <c r="I583" s="52" t="s">
        <v>15</v>
      </c>
      <c r="J583" s="6">
        <v>0.98603102951110999</v>
      </c>
      <c r="K583" s="6">
        <v>9.3969215980164097E-3</v>
      </c>
      <c r="L583" s="6">
        <v>4.57204889087281E-3</v>
      </c>
      <c r="M583" s="6">
        <v>0.208024709501649</v>
      </c>
      <c r="N583" s="6">
        <v>0.78516088904334502</v>
      </c>
      <c r="O583" s="6">
        <v>6.8144014550043297E-3</v>
      </c>
      <c r="P583" s="6">
        <v>0.96359883531917001</v>
      </c>
      <c r="Q583" s="6">
        <v>2.4958923957372599E-2</v>
      </c>
      <c r="R583" s="6">
        <v>1.1442240723456801E-2</v>
      </c>
      <c r="S583" s="6">
        <v>0.70644634014658803</v>
      </c>
      <c r="T583" s="6">
        <v>0.125120977133445</v>
      </c>
      <c r="U583" s="6">
        <v>0.168432682719966</v>
      </c>
      <c r="V583" s="6">
        <v>6.2652700200786999E-3</v>
      </c>
      <c r="W583" s="6">
        <v>0.659801304173666</v>
      </c>
      <c r="X583" s="6">
        <v>0.33393342580625501</v>
      </c>
      <c r="Y583" s="6">
        <v>0.72013718745055</v>
      </c>
      <c r="Z583" s="6">
        <v>0.183607939162344</v>
      </c>
      <c r="AA583" s="6">
        <v>9.6254873387105006E-2</v>
      </c>
      <c r="AB583" s="6">
        <v>0.188416916030029</v>
      </c>
      <c r="AC583" s="6">
        <v>0.10324189732609</v>
      </c>
      <c r="AD583" s="6">
        <v>0.70834118664388002</v>
      </c>
      <c r="AE583" s="6">
        <v>0.72842885841781801</v>
      </c>
      <c r="AF583" s="6">
        <v>1.84199227996736E-2</v>
      </c>
      <c r="AG583" s="310">
        <v>0.25315121878250701</v>
      </c>
      <c r="AH583" s="211">
        <v>0.9</v>
      </c>
      <c r="AI583" s="211">
        <v>2.9089999999999998</v>
      </c>
      <c r="AJ583" s="212">
        <v>6.4969999999999999</v>
      </c>
      <c r="AK583" s="210">
        <v>0.89500000000000002</v>
      </c>
      <c r="AL583" s="210">
        <v>2.875</v>
      </c>
      <c r="AM583" s="210">
        <v>6.6479999999999997</v>
      </c>
      <c r="AN583" s="203"/>
      <c r="AO583" s="203"/>
      <c r="AP583" s="203"/>
      <c r="AQ583" s="203"/>
      <c r="AR583" s="203">
        <f t="shared" si="865"/>
        <v>0.98877272946999983</v>
      </c>
      <c r="AS583" s="203">
        <f t="shared" si="866"/>
        <v>1.2084999999999999</v>
      </c>
      <c r="AT583" s="203">
        <f t="shared" si="867"/>
        <v>1.4770555528699998</v>
      </c>
      <c r="AU583" s="203">
        <f t="shared" si="868"/>
        <v>2.2310181867759997</v>
      </c>
      <c r="AV583" s="203">
        <f t="shared" si="869"/>
        <v>2.7267999999999999</v>
      </c>
      <c r="AW583" s="203">
        <f t="shared" si="870"/>
        <v>3.3327555494959995</v>
      </c>
      <c r="AX583" s="203">
        <f t="shared" si="871"/>
        <v>4.7679545560499994</v>
      </c>
      <c r="AY583" s="203">
        <f t="shared" si="872"/>
        <v>5.8274999999999997</v>
      </c>
      <c r="AZ583" s="203">
        <f t="shared" si="873"/>
        <v>7.1224999870499994</v>
      </c>
      <c r="BB583" s="1" t="str">
        <f t="shared" ref="BB583:BB646" si="879">IF(AH583&lt;AR583,"A",IF(AND(AR583&lt;=AH583,AH583&lt;=AS583),"NP",IF(AND(AS583&lt;AH583,AH583&lt;=AT583),"NA","P")))</f>
        <v>A</v>
      </c>
      <c r="BC583" s="1" t="str">
        <f t="shared" ref="BC583:BC646" si="880">IF(AI583&lt;AU583,"A",IF(AND(AU583&lt;=AI583,AI583&lt;=AV583),"NP",IF(AND(AV583&lt;AI583,AI583&lt;=AW583),"NA","P")))</f>
        <v>NA</v>
      </c>
      <c r="BD583" s="1" t="str">
        <f t="shared" ref="BD583:BD646" si="881">IF(AJ583&lt;AX583,"A",IF(AND(AX583&lt;=AJ583,AJ583&lt;=AY583),"NP",IF(AND(AY583&lt;AJ583,AJ583&lt;=AZ583),"NA","P")))</f>
        <v>NA</v>
      </c>
      <c r="BE583" s="1" t="str">
        <f t="shared" ref="BE583:BE646" si="882">IF(AND(BB583="A",BC583="A",BD583="A"),"YES","NO")</f>
        <v>NO</v>
      </c>
      <c r="BF583" s="1" t="str">
        <f t="shared" ref="BF583:BF646" si="883">IF(OR(AND(BB583="A",BC583="A"),AND(BB583="A",BD583="A"),AND(BC583="A",BD583="A")),"YES","NO")</f>
        <v>NO</v>
      </c>
      <c r="BG583" s="1" t="str">
        <f t="shared" ref="BG583:BG646" si="884">IF(OR(BB583="A",BC583="A",BD583="A"),"YES","NO")</f>
        <v>YES</v>
      </c>
      <c r="BH583" s="1" t="str">
        <f t="shared" si="864"/>
        <v>YES</v>
      </c>
      <c r="BJ583" s="1">
        <v>12</v>
      </c>
      <c r="BK583" s="1" t="str">
        <f t="shared" ref="BK583:BK646" si="885">IF(AK583&lt;AR583,"A",IF(AND(AR583&lt;=AK583,AK583&lt;=AS583),"NP",IF(AND(AS583&lt;AK583,AK583&lt;=AT583),"NA","P")))</f>
        <v>A</v>
      </c>
      <c r="BL583" s="1" t="str">
        <f t="shared" ref="BL583:BL646" si="886">IF(AL583&lt;AU583,"A",IF(AND(AU583&lt;=AL583,AL583&lt;=AV583),"NP",IF(AND(AV583&lt;AL583,AL583&lt;=AW583),"NA","P")))</f>
        <v>NA</v>
      </c>
      <c r="BM583" s="1" t="str">
        <f t="shared" ref="BM583:BM646" si="887">IF(AM583&lt;AX583,"A",IF(AND(AX583&lt;=AM583,AM583&lt;=AY583),"NP",IF(AND(AY583&lt;AM583,AM583&lt;=AZ583),"NA","P")))</f>
        <v>NA</v>
      </c>
      <c r="BN583" s="1" t="str">
        <f t="shared" ref="BN583:BN646" si="888">IF(AND(BK583="A",BL583="A",BM583="A"),"YES","NO")</f>
        <v>NO</v>
      </c>
      <c r="BO583" s="1" t="str">
        <f t="shared" ref="BO583:BO646" si="889">IF(OR(AND(BK583="A",BL583="A"),AND(BK583="A",BM583="A"),AND(BL583="A",BM583="A")),"YES","NO")</f>
        <v>NO</v>
      </c>
      <c r="BP583" s="1" t="str">
        <f t="shared" ref="BP583:BP646" si="890">IF(OR(BK583="A",BL583="A",BM583="A"),"YES","NO")</f>
        <v>YES</v>
      </c>
      <c r="BQ583" s="1" t="str">
        <f t="shared" ref="BQ583:BQ646" si="891">IF(OR(BK583="P",BL583="P",BM583="P"),"NO","YES")</f>
        <v>YES</v>
      </c>
      <c r="BS583" s="1" t="str">
        <f t="shared" ref="BS583:BS646" si="892">IF(OR(AND(BB583="A",BK583="A"),AND(BB583="A",BK583="NP"),AND(BB583="NP",BK583="A"),AND(BB583="NP",BK583="NP")),"TP",IF(OR(AND(BB583="A",BK583="NA"),AND(BB583="A",BK583="P"),AND(BB583="NP",BK583="NA"),AND(BB583="NP",BK583="P")),"FP",IF(OR(AND(BB583="NA",BK583="A"),AND(BB583="NA",BK583="NP"),AND(BB583="P",BK583="A"),AND(BB583="P",BK583="NP")),"FN","TN")))</f>
        <v>TP</v>
      </c>
      <c r="BT583" s="1" t="str">
        <f t="shared" ref="BT583:BT646" si="893">IF(OR(AND(BC583="A",BL583="A"),AND(BC583="A",BL583="NP"),AND(BC583="NP",BL583="A"),AND(BC583="NP",BL583="NP")),"TP",IF(OR(AND(BC583="A",BL583="NA"),AND(BC583="A",BL583="P"),AND(BC583="NP",BL583="NA"),AND(BC583="NP",BL583="P")),"FP",IF(OR(AND(BC583="NA",BL583="A"),AND(BC583="NA",BL583="NP"),AND(BC583="P",BL583="A"),AND(BC583="P",BL583="NP")),"FN","TN")))</f>
        <v>TN</v>
      </c>
      <c r="BU583" s="1" t="str">
        <f t="shared" ref="BU583:BU646" si="894">IF(OR(AND(BD583="A",BM583="A"),AND(BD583="A",BM583="NP"),AND(BD583="NP",BM583="A"),AND(BD583="NP",BM583="NP")),"TP",IF(OR(AND(BD583="A",BM583="NA"),AND(BD583="A",BM583="P"),AND(BD583="NP",BM583="NA"),AND(BD583="NP",BM583="P")),"FP",IF(OR(AND(BD583="NA",BM583="A"),AND(BD583="NA",BM583="NP"),AND(BD583="P",BM583="A"),AND(BD583="P",BM583="NP")),"FN","TN")))</f>
        <v>TN</v>
      </c>
      <c r="BV583" s="1" t="str">
        <f t="shared" ref="BV583:BV646" si="895">IF(AND(BS583="TP",BT583="TP",BU583="TP"),"YES","NO")</f>
        <v>NO</v>
      </c>
      <c r="BW583" s="1" t="str">
        <f t="shared" ref="BW583:BW646" si="896">IF(OR(AND(BS583="TP",BT583="TP"),AND(BS583="TP",BU583="TP"),AND(BT583="TP",BU583="TP")),"YES","NO")</f>
        <v>NO</v>
      </c>
      <c r="BX583" s="1" t="str">
        <f t="shared" ref="BX583:BX646" si="897">IF(OR(BS583="TP",BT583="TP",BU583="TP"),"YES","NO")</f>
        <v>YES</v>
      </c>
      <c r="BY583" s="244" t="str">
        <f t="shared" ref="BY583:BY646" si="898">IF(AND(OR(BS583="TP",BS583="TN",BT583="TP",BT583="TN",BU583="TP",BU583="TN")),"YES","NO")</f>
        <v>YES</v>
      </c>
      <c r="BZ583" s="244" t="str">
        <f t="shared" ref="BZ583:BZ646" si="899">IF(AND(BJ583&gt;60,BY583="NO"),"YES","NO")</f>
        <v>NO</v>
      </c>
      <c r="CA583" s="244" t="str">
        <f t="shared" ref="CA583:CA646" si="900">IF(AND(BJ583&lt;&gt;"inf",BJ583&gt;60,BY583="NO"),"YES","NO")</f>
        <v>NO</v>
      </c>
      <c r="CB583" s="244" t="str">
        <f t="shared" ref="CB583:CB646" si="901">IF(AND(BJ583="inf",BY583="NO"),"YES","NO")</f>
        <v>NO</v>
      </c>
      <c r="CC583" s="244" t="str">
        <f t="shared" ref="CC583:CC646" si="902">IF(AND(BJ583&lt;=60,BY583="NO"),"YES","NO")</f>
        <v>NO</v>
      </c>
      <c r="CD583" s="244" t="str">
        <f t="shared" si="874"/>
        <v>NO</v>
      </c>
      <c r="CE583" s="1" t="str">
        <f t="shared" si="875"/>
        <v>NO</v>
      </c>
      <c r="CF583" s="1" t="str">
        <f t="shared" si="876"/>
        <v>NO</v>
      </c>
      <c r="CG583" s="1" t="str">
        <f t="shared" si="877"/>
        <v>NO</v>
      </c>
      <c r="CH583" s="1" t="str">
        <f t="shared" si="878"/>
        <v>NO</v>
      </c>
      <c r="CI583" s="244" t="str">
        <f t="shared" ref="CI583:CI646" si="903">IF(AND(OR(BS583="FN",BT583="FN",BU583="FN")),"YES","NO")</f>
        <v>NO</v>
      </c>
      <c r="CJ583" s="244" t="str">
        <f t="shared" ref="CJ583:CJ646" si="904">IF(AND(BJ583&gt;60,OR(BS583="FN",BT583="FN",BU583="FN")),"YES","NO")</f>
        <v>NO</v>
      </c>
      <c r="CK583" s="244" t="str">
        <f t="shared" ref="CK583:CK646" si="905">IF(AND(BJ583&lt;&gt;"inf",BJ583&gt;60,OR(BS583="FN",BT583="FN",BU583="FN")),"YES","NO")</f>
        <v>NO</v>
      </c>
      <c r="CL583" s="244" t="str">
        <f t="shared" ref="CL583:CL646" si="906">IF(AND(BJ583="inf",OR(BS583="FN",BT583="FN",BU583="FN")),"YES","NO")</f>
        <v>NO</v>
      </c>
      <c r="CM583" s="244" t="str">
        <f t="shared" ref="CM583:CM646" si="907">IF(AND(BJ583&lt;=60,OR(BS583="FN",BT583="FN",BU583="FN")),"YES","NO")</f>
        <v>NO</v>
      </c>
      <c r="CN583" s="244" t="str">
        <f t="shared" ref="CN583:CN646" si="908">IF(AND(OR(BS583="FP",BT583="FP",BU583="FP")),"YES","NO")</f>
        <v>NO</v>
      </c>
      <c r="CO583" s="244" t="str">
        <f t="shared" ref="CO583:CO646" si="909">IF(AND(BJ583&gt;60,OR(BS583="FP",BT583="FP",BU583="FP")),"YES","NO")</f>
        <v>NO</v>
      </c>
      <c r="CP583" s="244" t="str">
        <f t="shared" ref="CP583:CP646" si="910">IF(AND(BJ583&lt;&gt;"inf",BJ583&gt;60,OR(BS583="FP",BT583="FP",BU583="FP")),"YES","NO")</f>
        <v>NO</v>
      </c>
      <c r="CQ583" s="244" t="str">
        <f t="shared" ref="CQ583:CQ646" si="911">IF(AND(BJ583="inf",OR(BS583="FP",BT583="FP",BU583="FP")),"YES","NO")</f>
        <v>NO</v>
      </c>
      <c r="CR583" s="244" t="str">
        <f t="shared" ref="CR583:CR646" si="912">IF(AND(BJ583&lt;=60,OR(BS583="FP",BT583="FP",BU583="FP")),"YES","NO")</f>
        <v>NO</v>
      </c>
    </row>
    <row r="584" spans="1:96">
      <c r="A584" s="64"/>
      <c r="B584" s="15"/>
      <c r="C584" s="15"/>
      <c r="D584" s="15"/>
      <c r="E584" s="15"/>
      <c r="F584" s="15"/>
      <c r="G584" s="15"/>
      <c r="H584" s="15"/>
      <c r="I584" s="52" t="s">
        <v>16</v>
      </c>
      <c r="J584" s="6">
        <v>0.99569024548169105</v>
      </c>
      <c r="K584" s="6">
        <v>3.5617017924305301E-3</v>
      </c>
      <c r="L584" s="6">
        <v>7.4805272587818896E-4</v>
      </c>
      <c r="M584" s="6">
        <v>0.79759027388966097</v>
      </c>
      <c r="N584" s="6">
        <v>0.190814985980408</v>
      </c>
      <c r="O584" s="6">
        <v>1.1594740129930199E-2</v>
      </c>
      <c r="P584" s="6">
        <v>0.833820120127442</v>
      </c>
      <c r="Q584" s="6">
        <v>0.113396130649529</v>
      </c>
      <c r="R584" s="6">
        <v>5.27837492230274E-2</v>
      </c>
      <c r="S584" s="6">
        <v>0.50017940491088597</v>
      </c>
      <c r="T584" s="6">
        <v>0.49208519831020098</v>
      </c>
      <c r="U584" s="6">
        <v>7.7353967789113298E-3</v>
      </c>
      <c r="V584" s="6">
        <v>0.76469473491791295</v>
      </c>
      <c r="W584" s="6">
        <v>0.20329018737976401</v>
      </c>
      <c r="X584" s="6">
        <v>3.2015077702322203E-2</v>
      </c>
      <c r="Y584" s="6">
        <v>0.38193233798350401</v>
      </c>
      <c r="Z584" s="6">
        <v>0.35662485933568699</v>
      </c>
      <c r="AA584" s="6">
        <v>0.261442802680807</v>
      </c>
      <c r="AB584" s="6">
        <v>0.166197983797018</v>
      </c>
      <c r="AC584" s="6">
        <v>0.81957332836813701</v>
      </c>
      <c r="AD584" s="6">
        <v>1.42286878348443E-2</v>
      </c>
      <c r="AE584" s="6">
        <v>0.45824466788770701</v>
      </c>
      <c r="AF584" s="6">
        <v>3.0952419481415899E-3</v>
      </c>
      <c r="AG584" s="310">
        <v>0.53866009016414995</v>
      </c>
      <c r="AH584" s="211">
        <v>1.099</v>
      </c>
      <c r="AI584" s="211">
        <v>2.7759999999999998</v>
      </c>
      <c r="AJ584" s="212">
        <v>6.1769999999999996</v>
      </c>
      <c r="AK584" s="210">
        <v>1.091</v>
      </c>
      <c r="AL584" s="210">
        <v>2.8029999999999999</v>
      </c>
      <c r="AM584" s="210">
        <v>6.1520000000000001</v>
      </c>
      <c r="AN584" s="203"/>
      <c r="AO584" s="203"/>
      <c r="AP584" s="203"/>
      <c r="AQ584" s="203"/>
      <c r="AR584" s="203">
        <f t="shared" si="865"/>
        <v>0.98877272946999983</v>
      </c>
      <c r="AS584" s="203">
        <f t="shared" si="866"/>
        <v>1.2084999999999999</v>
      </c>
      <c r="AT584" s="203">
        <f t="shared" si="867"/>
        <v>1.4770555528699998</v>
      </c>
      <c r="AU584" s="203">
        <f t="shared" si="868"/>
        <v>2.2310181867759997</v>
      </c>
      <c r="AV584" s="203">
        <f t="shared" si="869"/>
        <v>2.7267999999999999</v>
      </c>
      <c r="AW584" s="203">
        <f t="shared" si="870"/>
        <v>3.3327555494959995</v>
      </c>
      <c r="AX584" s="203">
        <f t="shared" si="871"/>
        <v>4.7679545560499994</v>
      </c>
      <c r="AY584" s="203">
        <f t="shared" si="872"/>
        <v>5.8274999999999997</v>
      </c>
      <c r="AZ584" s="203">
        <f t="shared" si="873"/>
        <v>7.1224999870499994</v>
      </c>
      <c r="BB584" s="1" t="str">
        <f t="shared" si="879"/>
        <v>NP</v>
      </c>
      <c r="BC584" s="1" t="str">
        <f t="shared" si="880"/>
        <v>NA</v>
      </c>
      <c r="BD584" s="1" t="str">
        <f t="shared" si="881"/>
        <v>NA</v>
      </c>
      <c r="BE584" s="1" t="str">
        <f t="shared" si="882"/>
        <v>NO</v>
      </c>
      <c r="BF584" s="1" t="str">
        <f t="shared" si="883"/>
        <v>NO</v>
      </c>
      <c r="BG584" s="1" t="str">
        <f t="shared" si="884"/>
        <v>NO</v>
      </c>
      <c r="BH584" s="1" t="str">
        <f t="shared" si="864"/>
        <v>YES</v>
      </c>
      <c r="BJ584" s="1">
        <v>12</v>
      </c>
      <c r="BK584" s="1" t="str">
        <f t="shared" si="885"/>
        <v>NP</v>
      </c>
      <c r="BL584" s="1" t="str">
        <f t="shared" si="886"/>
        <v>NA</v>
      </c>
      <c r="BM584" s="1" t="str">
        <f t="shared" si="887"/>
        <v>NA</v>
      </c>
      <c r="BN584" s="1" t="str">
        <f t="shared" si="888"/>
        <v>NO</v>
      </c>
      <c r="BO584" s="1" t="str">
        <f t="shared" si="889"/>
        <v>NO</v>
      </c>
      <c r="BP584" s="1" t="str">
        <f t="shared" si="890"/>
        <v>NO</v>
      </c>
      <c r="BQ584" s="1" t="str">
        <f t="shared" si="891"/>
        <v>YES</v>
      </c>
      <c r="BS584" s="1" t="str">
        <f t="shared" si="892"/>
        <v>TP</v>
      </c>
      <c r="BT584" s="1" t="str">
        <f t="shared" si="893"/>
        <v>TN</v>
      </c>
      <c r="BU584" s="1" t="str">
        <f t="shared" si="894"/>
        <v>TN</v>
      </c>
      <c r="BV584" s="1" t="str">
        <f t="shared" si="895"/>
        <v>NO</v>
      </c>
      <c r="BW584" s="1" t="str">
        <f t="shared" si="896"/>
        <v>NO</v>
      </c>
      <c r="BX584" s="1" t="str">
        <f t="shared" si="897"/>
        <v>YES</v>
      </c>
      <c r="BY584" s="244" t="str">
        <f t="shared" si="898"/>
        <v>YES</v>
      </c>
      <c r="BZ584" s="244" t="str">
        <f t="shared" si="899"/>
        <v>NO</v>
      </c>
      <c r="CA584" s="244" t="str">
        <f t="shared" si="900"/>
        <v>NO</v>
      </c>
      <c r="CB584" s="244" t="str">
        <f t="shared" si="901"/>
        <v>NO</v>
      </c>
      <c r="CC584" s="244" t="str">
        <f t="shared" si="902"/>
        <v>NO</v>
      </c>
      <c r="CD584" s="244" t="str">
        <f t="shared" si="874"/>
        <v>NO</v>
      </c>
      <c r="CE584" s="1" t="str">
        <f t="shared" si="875"/>
        <v>NO</v>
      </c>
      <c r="CF584" s="1" t="str">
        <f t="shared" si="876"/>
        <v>NO</v>
      </c>
      <c r="CG584" s="1" t="str">
        <f t="shared" si="877"/>
        <v>NO</v>
      </c>
      <c r="CH584" s="1" t="str">
        <f t="shared" si="878"/>
        <v>NO</v>
      </c>
      <c r="CI584" s="244" t="str">
        <f t="shared" si="903"/>
        <v>NO</v>
      </c>
      <c r="CJ584" s="244" t="str">
        <f t="shared" si="904"/>
        <v>NO</v>
      </c>
      <c r="CK584" s="244" t="str">
        <f t="shared" si="905"/>
        <v>NO</v>
      </c>
      <c r="CL584" s="244" t="str">
        <f t="shared" si="906"/>
        <v>NO</v>
      </c>
      <c r="CM584" s="244" t="str">
        <f t="shared" si="907"/>
        <v>NO</v>
      </c>
      <c r="CN584" s="244" t="str">
        <f t="shared" si="908"/>
        <v>NO</v>
      </c>
      <c r="CO584" s="244" t="str">
        <f t="shared" si="909"/>
        <v>NO</v>
      </c>
      <c r="CP584" s="244" t="str">
        <f t="shared" si="910"/>
        <v>NO</v>
      </c>
      <c r="CQ584" s="244" t="str">
        <f t="shared" si="911"/>
        <v>NO</v>
      </c>
      <c r="CR584" s="244" t="str">
        <f t="shared" si="912"/>
        <v>NO</v>
      </c>
    </row>
    <row r="585" spans="1:96">
      <c r="A585" s="64"/>
      <c r="B585" s="15"/>
      <c r="C585" s="15"/>
      <c r="D585" s="15"/>
      <c r="E585" s="15"/>
      <c r="F585" s="15"/>
      <c r="G585" s="15"/>
      <c r="H585" s="15"/>
      <c r="I585" s="52" t="s">
        <v>17</v>
      </c>
      <c r="J585" s="6">
        <v>0.54803559635346399</v>
      </c>
      <c r="K585" s="6">
        <v>0.41523385222556503</v>
      </c>
      <c r="L585" s="6">
        <v>3.67305514209703E-2</v>
      </c>
      <c r="M585" s="6">
        <v>0.74025607219879797</v>
      </c>
      <c r="N585" s="6">
        <v>2.4831983561101501E-2</v>
      </c>
      <c r="O585" s="6">
        <v>0.23491194424010001</v>
      </c>
      <c r="P585" s="6">
        <v>0.209751710702652</v>
      </c>
      <c r="Q585" s="6">
        <v>0.18771309011474599</v>
      </c>
      <c r="R585" s="6">
        <v>0.60253519918260001</v>
      </c>
      <c r="S585" s="6">
        <v>0.95326955892924103</v>
      </c>
      <c r="T585" s="6">
        <v>5.1378478548880198E-3</v>
      </c>
      <c r="U585" s="6">
        <v>4.1592593215870097E-2</v>
      </c>
      <c r="V585" s="6">
        <v>4.7776143163255E-3</v>
      </c>
      <c r="W585" s="6">
        <v>0.29742772332884898</v>
      </c>
      <c r="X585" s="6">
        <v>0.69779466235482401</v>
      </c>
      <c r="Y585" s="6">
        <v>0.46249429044847501</v>
      </c>
      <c r="Z585" s="6">
        <v>0.37660318300322398</v>
      </c>
      <c r="AA585" s="6">
        <v>0.16090252654829901</v>
      </c>
      <c r="AB585" s="6">
        <v>0.91238362553670505</v>
      </c>
      <c r="AC585" s="6">
        <v>2.2000320726340599E-2</v>
      </c>
      <c r="AD585" s="6">
        <v>6.5616053736954102E-2</v>
      </c>
      <c r="AE585" s="6">
        <v>0.69999546924261802</v>
      </c>
      <c r="AF585" s="6">
        <v>0.269034368573972</v>
      </c>
      <c r="AG585" s="310">
        <v>3.09701621834097E-2</v>
      </c>
      <c r="AH585" s="211">
        <v>1.7609999999999999</v>
      </c>
      <c r="AI585" s="211">
        <v>3.4369999999999998</v>
      </c>
      <c r="AJ585" s="212">
        <v>5.6059999999999999</v>
      </c>
      <c r="AK585" s="210">
        <v>1.8160000000000001</v>
      </c>
      <c r="AL585" s="210">
        <v>3.5219999999999998</v>
      </c>
      <c r="AM585" s="210">
        <v>5.7009999999999996</v>
      </c>
      <c r="AN585" s="203"/>
      <c r="AO585" s="203"/>
      <c r="AP585" s="203"/>
      <c r="AQ585" s="203"/>
      <c r="AR585" s="203">
        <f t="shared" si="865"/>
        <v>0.98877272946999983</v>
      </c>
      <c r="AS585" s="203">
        <f t="shared" si="866"/>
        <v>1.2084999999999999</v>
      </c>
      <c r="AT585" s="203">
        <f t="shared" si="867"/>
        <v>1.4770555528699998</v>
      </c>
      <c r="AU585" s="203">
        <f t="shared" si="868"/>
        <v>2.2310181867759997</v>
      </c>
      <c r="AV585" s="203">
        <f t="shared" si="869"/>
        <v>2.7267999999999999</v>
      </c>
      <c r="AW585" s="203">
        <f t="shared" si="870"/>
        <v>3.3327555494959995</v>
      </c>
      <c r="AX585" s="203">
        <f t="shared" si="871"/>
        <v>4.7679545560499994</v>
      </c>
      <c r="AY585" s="203">
        <f t="shared" si="872"/>
        <v>5.8274999999999997</v>
      </c>
      <c r="AZ585" s="203">
        <f t="shared" si="873"/>
        <v>7.1224999870499994</v>
      </c>
      <c r="BB585" s="1" t="str">
        <f t="shared" si="879"/>
        <v>P</v>
      </c>
      <c r="BC585" s="1" t="str">
        <f t="shared" si="880"/>
        <v>P</v>
      </c>
      <c r="BD585" s="1" t="str">
        <f t="shared" si="881"/>
        <v>NP</v>
      </c>
      <c r="BE585" s="1" t="str">
        <f t="shared" si="882"/>
        <v>NO</v>
      </c>
      <c r="BF585" s="1" t="str">
        <f t="shared" si="883"/>
        <v>NO</v>
      </c>
      <c r="BG585" s="1" t="str">
        <f t="shared" si="884"/>
        <v>NO</v>
      </c>
      <c r="BH585" s="1" t="str">
        <f t="shared" si="864"/>
        <v>NO</v>
      </c>
      <c r="BJ585" s="1">
        <v>22</v>
      </c>
      <c r="BK585" s="1" t="str">
        <f t="shared" si="885"/>
        <v>P</v>
      </c>
      <c r="BL585" s="1" t="str">
        <f t="shared" si="886"/>
        <v>P</v>
      </c>
      <c r="BM585" s="1" t="str">
        <f t="shared" si="887"/>
        <v>NP</v>
      </c>
      <c r="BN585" s="1" t="str">
        <f t="shared" si="888"/>
        <v>NO</v>
      </c>
      <c r="BO585" s="1" t="str">
        <f t="shared" si="889"/>
        <v>NO</v>
      </c>
      <c r="BP585" s="1" t="str">
        <f t="shared" si="890"/>
        <v>NO</v>
      </c>
      <c r="BQ585" s="1" t="str">
        <f t="shared" si="891"/>
        <v>NO</v>
      </c>
      <c r="BS585" s="1" t="str">
        <f t="shared" si="892"/>
        <v>TN</v>
      </c>
      <c r="BT585" s="1" t="str">
        <f t="shared" si="893"/>
        <v>TN</v>
      </c>
      <c r="BU585" s="1" t="str">
        <f t="shared" si="894"/>
        <v>TP</v>
      </c>
      <c r="BV585" s="1" t="str">
        <f t="shared" si="895"/>
        <v>NO</v>
      </c>
      <c r="BW585" s="1" t="str">
        <f t="shared" si="896"/>
        <v>NO</v>
      </c>
      <c r="BX585" s="1" t="str">
        <f t="shared" si="897"/>
        <v>YES</v>
      </c>
      <c r="BY585" s="244" t="str">
        <f t="shared" si="898"/>
        <v>YES</v>
      </c>
      <c r="BZ585" s="244" t="str">
        <f t="shared" si="899"/>
        <v>NO</v>
      </c>
      <c r="CA585" s="244" t="str">
        <f t="shared" si="900"/>
        <v>NO</v>
      </c>
      <c r="CB585" s="244" t="str">
        <f t="shared" si="901"/>
        <v>NO</v>
      </c>
      <c r="CC585" s="244" t="str">
        <f t="shared" si="902"/>
        <v>NO</v>
      </c>
      <c r="CD585" s="244" t="str">
        <f t="shared" si="874"/>
        <v>NO</v>
      </c>
      <c r="CE585" s="1" t="str">
        <f t="shared" si="875"/>
        <v>NO</v>
      </c>
      <c r="CF585" s="1" t="str">
        <f t="shared" si="876"/>
        <v>NO</v>
      </c>
      <c r="CG585" s="1" t="str">
        <f t="shared" si="877"/>
        <v>NO</v>
      </c>
      <c r="CH585" s="1" t="str">
        <f t="shared" si="878"/>
        <v>NO</v>
      </c>
      <c r="CI585" s="244" t="str">
        <f t="shared" si="903"/>
        <v>NO</v>
      </c>
      <c r="CJ585" s="244" t="str">
        <f t="shared" si="904"/>
        <v>NO</v>
      </c>
      <c r="CK585" s="244" t="str">
        <f t="shared" si="905"/>
        <v>NO</v>
      </c>
      <c r="CL585" s="244" t="str">
        <f t="shared" si="906"/>
        <v>NO</v>
      </c>
      <c r="CM585" s="244" t="str">
        <f t="shared" si="907"/>
        <v>NO</v>
      </c>
      <c r="CN585" s="244" t="str">
        <f t="shared" si="908"/>
        <v>NO</v>
      </c>
      <c r="CO585" s="244" t="str">
        <f t="shared" si="909"/>
        <v>NO</v>
      </c>
      <c r="CP585" s="244" t="str">
        <f t="shared" si="910"/>
        <v>NO</v>
      </c>
      <c r="CQ585" s="244" t="str">
        <f t="shared" si="911"/>
        <v>NO</v>
      </c>
      <c r="CR585" s="244" t="str">
        <f t="shared" si="912"/>
        <v>NO</v>
      </c>
    </row>
    <row r="586" spans="1:96">
      <c r="A586" s="64"/>
      <c r="B586" s="15"/>
      <c r="C586" s="15"/>
      <c r="D586" s="15"/>
      <c r="E586" s="15"/>
      <c r="F586" s="15"/>
      <c r="G586" s="15"/>
      <c r="H586" s="15"/>
      <c r="I586" s="52" t="s">
        <v>18</v>
      </c>
      <c r="J586" s="6">
        <v>0.96836396266228197</v>
      </c>
      <c r="K586" s="6">
        <v>2.35093552192642E-2</v>
      </c>
      <c r="L586" s="6">
        <v>8.1266821184534602E-3</v>
      </c>
      <c r="M586" s="6">
        <v>0.83143304609416702</v>
      </c>
      <c r="N586" s="6">
        <v>0.15412991596720599</v>
      </c>
      <c r="O586" s="6">
        <v>1.44370379386263E-2</v>
      </c>
      <c r="P586" s="6">
        <v>0.53803215077933797</v>
      </c>
      <c r="Q586" s="6">
        <v>0.23465206973015201</v>
      </c>
      <c r="R586" s="6">
        <v>0.22731577949050899</v>
      </c>
      <c r="S586" s="6">
        <v>0.79796240762460402</v>
      </c>
      <c r="T586" s="6">
        <v>9.0978515119899406E-3</v>
      </c>
      <c r="U586" s="6">
        <v>0.19293974086340501</v>
      </c>
      <c r="V586" s="6">
        <v>0.63243848877228004</v>
      </c>
      <c r="W586" s="6">
        <v>9.6022379347256298E-2</v>
      </c>
      <c r="X586" s="6">
        <v>0.27153913188046302</v>
      </c>
      <c r="Y586" s="6">
        <v>0.37094754090866</v>
      </c>
      <c r="Z586" s="6">
        <v>0.29484686678809202</v>
      </c>
      <c r="AA586" s="6">
        <v>0.33420559230324698</v>
      </c>
      <c r="AB586" s="6">
        <v>4.85853791705671E-2</v>
      </c>
      <c r="AC586" s="6">
        <v>0.73724800428165704</v>
      </c>
      <c r="AD586" s="6">
        <v>0.214166616547775</v>
      </c>
      <c r="AE586" s="6">
        <v>0.88208279080042995</v>
      </c>
      <c r="AF586" s="6">
        <v>2.0002250086297399E-2</v>
      </c>
      <c r="AG586" s="310">
        <v>9.7914959113271999E-2</v>
      </c>
      <c r="AH586" s="211">
        <v>1.2949999999999999</v>
      </c>
      <c r="AI586" s="211">
        <v>3.0379999999999998</v>
      </c>
      <c r="AJ586" s="212">
        <v>5.9020000000000001</v>
      </c>
      <c r="AK586" s="210">
        <v>1.294</v>
      </c>
      <c r="AL586" s="210">
        <v>3.0409999999999999</v>
      </c>
      <c r="AM586" s="210">
        <v>5.9489999999999998</v>
      </c>
      <c r="AN586" s="203"/>
      <c r="AO586" s="203"/>
      <c r="AP586" s="203"/>
      <c r="AQ586" s="203"/>
      <c r="AR586" s="203">
        <f t="shared" si="865"/>
        <v>0.98877272946999983</v>
      </c>
      <c r="AS586" s="203">
        <f t="shared" si="866"/>
        <v>1.2084999999999999</v>
      </c>
      <c r="AT586" s="203">
        <f t="shared" si="867"/>
        <v>1.4770555528699998</v>
      </c>
      <c r="AU586" s="203">
        <f t="shared" si="868"/>
        <v>2.2310181867759997</v>
      </c>
      <c r="AV586" s="203">
        <f t="shared" si="869"/>
        <v>2.7267999999999999</v>
      </c>
      <c r="AW586" s="203">
        <f t="shared" si="870"/>
        <v>3.3327555494959995</v>
      </c>
      <c r="AX586" s="203">
        <f t="shared" si="871"/>
        <v>4.7679545560499994</v>
      </c>
      <c r="AY586" s="203">
        <f t="shared" si="872"/>
        <v>5.8274999999999997</v>
      </c>
      <c r="AZ586" s="203">
        <f t="shared" si="873"/>
        <v>7.1224999870499994</v>
      </c>
      <c r="BB586" s="1" t="str">
        <f t="shared" si="879"/>
        <v>NA</v>
      </c>
      <c r="BC586" s="1" t="str">
        <f t="shared" si="880"/>
        <v>NA</v>
      </c>
      <c r="BD586" s="1" t="str">
        <f t="shared" si="881"/>
        <v>NA</v>
      </c>
      <c r="BE586" s="1" t="str">
        <f t="shared" si="882"/>
        <v>NO</v>
      </c>
      <c r="BF586" s="1" t="str">
        <f t="shared" si="883"/>
        <v>NO</v>
      </c>
      <c r="BG586" s="1" t="str">
        <f t="shared" si="884"/>
        <v>NO</v>
      </c>
      <c r="BH586" s="1" t="str">
        <f t="shared" si="864"/>
        <v>YES</v>
      </c>
      <c r="BJ586" s="1">
        <v>9</v>
      </c>
      <c r="BK586" s="1" t="str">
        <f t="shared" si="885"/>
        <v>NA</v>
      </c>
      <c r="BL586" s="1" t="str">
        <f t="shared" si="886"/>
        <v>NA</v>
      </c>
      <c r="BM586" s="1" t="str">
        <f t="shared" si="887"/>
        <v>NA</v>
      </c>
      <c r="BN586" s="1" t="str">
        <f t="shared" si="888"/>
        <v>NO</v>
      </c>
      <c r="BO586" s="1" t="str">
        <f t="shared" si="889"/>
        <v>NO</v>
      </c>
      <c r="BP586" s="1" t="str">
        <f t="shared" si="890"/>
        <v>NO</v>
      </c>
      <c r="BQ586" s="1" t="str">
        <f t="shared" si="891"/>
        <v>YES</v>
      </c>
      <c r="BS586" s="1" t="str">
        <f t="shared" si="892"/>
        <v>TN</v>
      </c>
      <c r="BT586" s="1" t="str">
        <f t="shared" si="893"/>
        <v>TN</v>
      </c>
      <c r="BU586" s="1" t="str">
        <f t="shared" si="894"/>
        <v>TN</v>
      </c>
      <c r="BV586" s="1" t="str">
        <f t="shared" si="895"/>
        <v>NO</v>
      </c>
      <c r="BW586" s="1" t="str">
        <f t="shared" si="896"/>
        <v>NO</v>
      </c>
      <c r="BX586" s="1" t="str">
        <f t="shared" si="897"/>
        <v>NO</v>
      </c>
      <c r="BY586" s="244" t="str">
        <f t="shared" si="898"/>
        <v>YES</v>
      </c>
      <c r="BZ586" s="244" t="str">
        <f t="shared" si="899"/>
        <v>NO</v>
      </c>
      <c r="CA586" s="244" t="str">
        <f t="shared" si="900"/>
        <v>NO</v>
      </c>
      <c r="CB586" s="244" t="str">
        <f t="shared" si="901"/>
        <v>NO</v>
      </c>
      <c r="CC586" s="244" t="str">
        <f t="shared" si="902"/>
        <v>NO</v>
      </c>
      <c r="CD586" s="244" t="str">
        <f t="shared" si="874"/>
        <v>NO</v>
      </c>
      <c r="CE586" s="1" t="str">
        <f t="shared" si="875"/>
        <v>NO</v>
      </c>
      <c r="CF586" s="1" t="str">
        <f t="shared" si="876"/>
        <v>NO</v>
      </c>
      <c r="CG586" s="1" t="str">
        <f t="shared" si="877"/>
        <v>NO</v>
      </c>
      <c r="CH586" s="1" t="str">
        <f t="shared" si="878"/>
        <v>NO</v>
      </c>
      <c r="CI586" s="244" t="str">
        <f t="shared" si="903"/>
        <v>NO</v>
      </c>
      <c r="CJ586" s="244" t="str">
        <f t="shared" si="904"/>
        <v>NO</v>
      </c>
      <c r="CK586" s="244" t="str">
        <f t="shared" si="905"/>
        <v>NO</v>
      </c>
      <c r="CL586" s="244" t="str">
        <f t="shared" si="906"/>
        <v>NO</v>
      </c>
      <c r="CM586" s="244" t="str">
        <f t="shared" si="907"/>
        <v>NO</v>
      </c>
      <c r="CN586" s="244" t="str">
        <f t="shared" si="908"/>
        <v>NO</v>
      </c>
      <c r="CO586" s="244" t="str">
        <f t="shared" si="909"/>
        <v>NO</v>
      </c>
      <c r="CP586" s="244" t="str">
        <f t="shared" si="910"/>
        <v>NO</v>
      </c>
      <c r="CQ586" s="244" t="str">
        <f t="shared" si="911"/>
        <v>NO</v>
      </c>
      <c r="CR586" s="244" t="str">
        <f t="shared" si="912"/>
        <v>NO</v>
      </c>
    </row>
    <row r="587" spans="1:96">
      <c r="A587" s="64"/>
      <c r="B587" s="15"/>
      <c r="C587" s="15"/>
      <c r="D587" s="15"/>
      <c r="E587" s="15"/>
      <c r="F587" s="15"/>
      <c r="G587" s="15"/>
      <c r="H587" s="15"/>
      <c r="I587" s="52" t="s">
        <v>19</v>
      </c>
      <c r="J587" s="6">
        <v>0.51651930912226396</v>
      </c>
      <c r="K587" s="6">
        <v>0.34887623739290202</v>
      </c>
      <c r="L587" s="6">
        <v>0.13460445348483199</v>
      </c>
      <c r="M587" s="6">
        <v>0.60384542812938502</v>
      </c>
      <c r="N587" s="6">
        <v>0.149399210883885</v>
      </c>
      <c r="O587" s="6">
        <v>0.24675536098672801</v>
      </c>
      <c r="P587" s="6">
        <v>0.15713214013356899</v>
      </c>
      <c r="Q587" s="6">
        <v>0.67216799099644398</v>
      </c>
      <c r="R587" s="6">
        <v>0.170699868869986</v>
      </c>
      <c r="S587" s="6">
        <v>9.7238908432355303E-2</v>
      </c>
      <c r="T587" s="6">
        <v>0.76179189191128505</v>
      </c>
      <c r="U587" s="6">
        <v>0.14096919965635901</v>
      </c>
      <c r="V587" s="6">
        <v>0.37378357710147098</v>
      </c>
      <c r="W587" s="6">
        <v>0.47562330430855598</v>
      </c>
      <c r="X587" s="6">
        <v>0.15059311858997201</v>
      </c>
      <c r="Y587" s="6">
        <v>0.91999910085459602</v>
      </c>
      <c r="Z587" s="6">
        <v>4.1305172888950997E-2</v>
      </c>
      <c r="AA587" s="6">
        <v>3.8695726256452297E-2</v>
      </c>
      <c r="AB587" s="6">
        <v>0.34899203066170498</v>
      </c>
      <c r="AC587" s="6">
        <v>0.45384279005831402</v>
      </c>
      <c r="AD587" s="6">
        <v>0.19716517927998001</v>
      </c>
      <c r="AE587" s="6">
        <v>0.98366696166879597</v>
      </c>
      <c r="AF587" s="6">
        <v>1.25271666525479E-2</v>
      </c>
      <c r="AG587" s="310">
        <v>3.8058716786559801E-3</v>
      </c>
      <c r="AH587" s="211">
        <v>1.5760000000000001</v>
      </c>
      <c r="AI587" s="211">
        <v>2.867</v>
      </c>
      <c r="AJ587" s="212">
        <v>5.9189999999999996</v>
      </c>
      <c r="AK587" s="210">
        <v>1.6060000000000001</v>
      </c>
      <c r="AL587" s="210">
        <v>2.8610000000000002</v>
      </c>
      <c r="AM587" s="210">
        <v>6.05</v>
      </c>
      <c r="AN587" s="203"/>
      <c r="AO587" s="203"/>
      <c r="AP587" s="203"/>
      <c r="AQ587" s="203"/>
      <c r="AR587" s="203">
        <f t="shared" si="865"/>
        <v>0.98877272946999983</v>
      </c>
      <c r="AS587" s="203">
        <f t="shared" si="866"/>
        <v>1.2084999999999999</v>
      </c>
      <c r="AT587" s="203">
        <f t="shared" si="867"/>
        <v>1.4770555528699998</v>
      </c>
      <c r="AU587" s="203">
        <f t="shared" si="868"/>
        <v>2.2310181867759997</v>
      </c>
      <c r="AV587" s="203">
        <f t="shared" si="869"/>
        <v>2.7267999999999999</v>
      </c>
      <c r="AW587" s="203">
        <f t="shared" si="870"/>
        <v>3.3327555494959995</v>
      </c>
      <c r="AX587" s="203">
        <f t="shared" si="871"/>
        <v>4.7679545560499994</v>
      </c>
      <c r="AY587" s="203">
        <f t="shared" si="872"/>
        <v>5.8274999999999997</v>
      </c>
      <c r="AZ587" s="203">
        <f t="shared" si="873"/>
        <v>7.1224999870499994</v>
      </c>
      <c r="BB587" s="1" t="str">
        <f t="shared" si="879"/>
        <v>P</v>
      </c>
      <c r="BC587" s="1" t="str">
        <f t="shared" si="880"/>
        <v>NA</v>
      </c>
      <c r="BD587" s="1" t="str">
        <f t="shared" si="881"/>
        <v>NA</v>
      </c>
      <c r="BE587" s="1" t="str">
        <f t="shared" si="882"/>
        <v>NO</v>
      </c>
      <c r="BF587" s="1" t="str">
        <f t="shared" si="883"/>
        <v>NO</v>
      </c>
      <c r="BG587" s="1" t="str">
        <f t="shared" si="884"/>
        <v>NO</v>
      </c>
      <c r="BH587" s="1" t="str">
        <f t="shared" si="864"/>
        <v>NO</v>
      </c>
      <c r="BJ587" s="1">
        <v>5</v>
      </c>
      <c r="BK587" s="1" t="str">
        <f t="shared" si="885"/>
        <v>P</v>
      </c>
      <c r="BL587" s="1" t="str">
        <f t="shared" si="886"/>
        <v>NA</v>
      </c>
      <c r="BM587" s="1" t="str">
        <f t="shared" si="887"/>
        <v>NA</v>
      </c>
      <c r="BN587" s="1" t="str">
        <f t="shared" si="888"/>
        <v>NO</v>
      </c>
      <c r="BO587" s="1" t="str">
        <f t="shared" si="889"/>
        <v>NO</v>
      </c>
      <c r="BP587" s="1" t="str">
        <f t="shared" si="890"/>
        <v>NO</v>
      </c>
      <c r="BQ587" s="1" t="str">
        <f t="shared" si="891"/>
        <v>NO</v>
      </c>
      <c r="BS587" s="1" t="str">
        <f t="shared" si="892"/>
        <v>TN</v>
      </c>
      <c r="BT587" s="1" t="str">
        <f t="shared" si="893"/>
        <v>TN</v>
      </c>
      <c r="BU587" s="1" t="str">
        <f t="shared" si="894"/>
        <v>TN</v>
      </c>
      <c r="BV587" s="1" t="str">
        <f t="shared" si="895"/>
        <v>NO</v>
      </c>
      <c r="BW587" s="1" t="str">
        <f t="shared" si="896"/>
        <v>NO</v>
      </c>
      <c r="BX587" s="1" t="str">
        <f t="shared" si="897"/>
        <v>NO</v>
      </c>
      <c r="BY587" s="244" t="str">
        <f t="shared" si="898"/>
        <v>YES</v>
      </c>
      <c r="BZ587" s="244" t="str">
        <f t="shared" si="899"/>
        <v>NO</v>
      </c>
      <c r="CA587" s="244" t="str">
        <f t="shared" si="900"/>
        <v>NO</v>
      </c>
      <c r="CB587" s="244" t="str">
        <f t="shared" si="901"/>
        <v>NO</v>
      </c>
      <c r="CC587" s="244" t="str">
        <f t="shared" si="902"/>
        <v>NO</v>
      </c>
      <c r="CD587" s="244" t="str">
        <f t="shared" si="874"/>
        <v>NO</v>
      </c>
      <c r="CE587" s="1" t="str">
        <f t="shared" si="875"/>
        <v>NO</v>
      </c>
      <c r="CF587" s="1" t="str">
        <f t="shared" si="876"/>
        <v>NO</v>
      </c>
      <c r="CG587" s="1" t="str">
        <f t="shared" si="877"/>
        <v>NO</v>
      </c>
      <c r="CH587" s="1" t="str">
        <f t="shared" si="878"/>
        <v>NO</v>
      </c>
      <c r="CI587" s="244" t="str">
        <f t="shared" si="903"/>
        <v>NO</v>
      </c>
      <c r="CJ587" s="244" t="str">
        <f t="shared" si="904"/>
        <v>NO</v>
      </c>
      <c r="CK587" s="244" t="str">
        <f t="shared" si="905"/>
        <v>NO</v>
      </c>
      <c r="CL587" s="244" t="str">
        <f t="shared" si="906"/>
        <v>NO</v>
      </c>
      <c r="CM587" s="244" t="str">
        <f t="shared" si="907"/>
        <v>NO</v>
      </c>
      <c r="CN587" s="244" t="str">
        <f t="shared" si="908"/>
        <v>NO</v>
      </c>
      <c r="CO587" s="244" t="str">
        <f t="shared" si="909"/>
        <v>NO</v>
      </c>
      <c r="CP587" s="244" t="str">
        <f t="shared" si="910"/>
        <v>NO</v>
      </c>
      <c r="CQ587" s="244" t="str">
        <f t="shared" si="911"/>
        <v>NO</v>
      </c>
      <c r="CR587" s="244" t="str">
        <f t="shared" si="912"/>
        <v>NO</v>
      </c>
    </row>
    <row r="588" spans="1:96">
      <c r="A588" s="64"/>
      <c r="B588" s="15"/>
      <c r="C588" s="15"/>
      <c r="D588" s="15"/>
      <c r="E588" s="15"/>
      <c r="F588" s="15"/>
      <c r="G588" s="15"/>
      <c r="H588" s="15"/>
      <c r="I588" s="52" t="s">
        <v>42</v>
      </c>
      <c r="J588" s="6">
        <v>0.99569024548169105</v>
      </c>
      <c r="K588" s="6">
        <v>3.5617017924305301E-3</v>
      </c>
      <c r="L588" s="6">
        <v>7.4805272587818896E-4</v>
      </c>
      <c r="M588" s="6">
        <v>0.79759027388966097</v>
      </c>
      <c r="N588" s="6">
        <v>0.190814985980408</v>
      </c>
      <c r="O588" s="6">
        <v>1.1594740129930199E-2</v>
      </c>
      <c r="P588" s="6">
        <v>0.833820120127442</v>
      </c>
      <c r="Q588" s="6">
        <v>0.113396130649529</v>
      </c>
      <c r="R588" s="6">
        <v>5.27837492230274E-2</v>
      </c>
      <c r="S588" s="6">
        <v>0.50017940491088597</v>
      </c>
      <c r="T588" s="6">
        <v>0.49208519831020098</v>
      </c>
      <c r="U588" s="6">
        <v>7.7353967789113298E-3</v>
      </c>
      <c r="V588" s="6">
        <v>0.76469473491791295</v>
      </c>
      <c r="W588" s="6">
        <v>0.20329018737976401</v>
      </c>
      <c r="X588" s="6">
        <v>3.2015077702322203E-2</v>
      </c>
      <c r="Y588" s="6">
        <v>0.44652975913405202</v>
      </c>
      <c r="Z588" s="6">
        <v>0.40092922675350401</v>
      </c>
      <c r="AA588" s="6">
        <v>0.152541014112442</v>
      </c>
      <c r="AB588" s="6">
        <v>0.119173848425352</v>
      </c>
      <c r="AC588" s="6">
        <v>0.228339304360231</v>
      </c>
      <c r="AD588" s="6">
        <v>0.65248684721441497</v>
      </c>
      <c r="AE588" s="6">
        <v>0.69218221459378004</v>
      </c>
      <c r="AF588" s="6">
        <v>0.29238909836628402</v>
      </c>
      <c r="AG588" s="310">
        <v>1.5428687039934399E-2</v>
      </c>
      <c r="AH588" s="211">
        <v>0.99</v>
      </c>
      <c r="AI588" s="211">
        <v>2.6520000000000001</v>
      </c>
      <c r="AJ588" s="212">
        <v>6.3159999999999998</v>
      </c>
      <c r="AK588" s="210">
        <v>0.92900000000000005</v>
      </c>
      <c r="AL588" s="210">
        <v>2.5819999999999999</v>
      </c>
      <c r="AM588" s="210">
        <v>6.3380000000000001</v>
      </c>
      <c r="AN588" s="203"/>
      <c r="AO588" s="203"/>
      <c r="AP588" s="203"/>
      <c r="AQ588" s="203"/>
      <c r="AR588" s="203">
        <f t="shared" si="865"/>
        <v>0.98877272946999983</v>
      </c>
      <c r="AS588" s="203">
        <f t="shared" si="866"/>
        <v>1.2084999999999999</v>
      </c>
      <c r="AT588" s="203">
        <f t="shared" si="867"/>
        <v>1.4770555528699998</v>
      </c>
      <c r="AU588" s="203">
        <f t="shared" si="868"/>
        <v>2.2310181867759997</v>
      </c>
      <c r="AV588" s="203">
        <f t="shared" si="869"/>
        <v>2.7267999999999999</v>
      </c>
      <c r="AW588" s="203">
        <f t="shared" si="870"/>
        <v>3.3327555494959995</v>
      </c>
      <c r="AX588" s="203">
        <f t="shared" si="871"/>
        <v>4.7679545560499994</v>
      </c>
      <c r="AY588" s="203">
        <f t="shared" si="872"/>
        <v>5.8274999999999997</v>
      </c>
      <c r="AZ588" s="203">
        <f t="shared" si="873"/>
        <v>7.1224999870499994</v>
      </c>
      <c r="BB588" s="1" t="str">
        <f t="shared" si="879"/>
        <v>NP</v>
      </c>
      <c r="BC588" s="1" t="str">
        <f t="shared" si="880"/>
        <v>NP</v>
      </c>
      <c r="BD588" s="1" t="str">
        <f t="shared" si="881"/>
        <v>NA</v>
      </c>
      <c r="BE588" s="1" t="str">
        <f t="shared" si="882"/>
        <v>NO</v>
      </c>
      <c r="BF588" s="1" t="str">
        <f t="shared" si="883"/>
        <v>NO</v>
      </c>
      <c r="BG588" s="1" t="str">
        <f t="shared" si="884"/>
        <v>NO</v>
      </c>
      <c r="BH588" s="1" t="str">
        <f t="shared" si="864"/>
        <v>YES</v>
      </c>
      <c r="BJ588" s="1">
        <v>21</v>
      </c>
      <c r="BK588" s="1" t="str">
        <f t="shared" si="885"/>
        <v>A</v>
      </c>
      <c r="BL588" s="1" t="str">
        <f t="shared" si="886"/>
        <v>NP</v>
      </c>
      <c r="BM588" s="1" t="str">
        <f t="shared" si="887"/>
        <v>NA</v>
      </c>
      <c r="BN588" s="1" t="str">
        <f t="shared" si="888"/>
        <v>NO</v>
      </c>
      <c r="BO588" s="1" t="str">
        <f t="shared" si="889"/>
        <v>NO</v>
      </c>
      <c r="BP588" s="1" t="str">
        <f t="shared" si="890"/>
        <v>YES</v>
      </c>
      <c r="BQ588" s="1" t="str">
        <f t="shared" si="891"/>
        <v>YES</v>
      </c>
      <c r="BS588" s="1" t="str">
        <f t="shared" si="892"/>
        <v>TP</v>
      </c>
      <c r="BT588" s="1" t="str">
        <f t="shared" si="893"/>
        <v>TP</v>
      </c>
      <c r="BU588" s="1" t="str">
        <f t="shared" si="894"/>
        <v>TN</v>
      </c>
      <c r="BV588" s="1" t="str">
        <f t="shared" si="895"/>
        <v>NO</v>
      </c>
      <c r="BW588" s="1" t="str">
        <f t="shared" si="896"/>
        <v>YES</v>
      </c>
      <c r="BX588" s="1" t="str">
        <f t="shared" si="897"/>
        <v>YES</v>
      </c>
      <c r="BY588" s="244" t="str">
        <f t="shared" si="898"/>
        <v>YES</v>
      </c>
      <c r="BZ588" s="244" t="str">
        <f t="shared" si="899"/>
        <v>NO</v>
      </c>
      <c r="CA588" s="244" t="str">
        <f t="shared" si="900"/>
        <v>NO</v>
      </c>
      <c r="CB588" s="244" t="str">
        <f t="shared" si="901"/>
        <v>NO</v>
      </c>
      <c r="CC588" s="244" t="str">
        <f t="shared" si="902"/>
        <v>NO</v>
      </c>
      <c r="CD588" s="244" t="str">
        <f t="shared" si="874"/>
        <v>NO</v>
      </c>
      <c r="CE588" s="1" t="str">
        <f t="shared" si="875"/>
        <v>NO</v>
      </c>
      <c r="CF588" s="1" t="str">
        <f t="shared" si="876"/>
        <v>NO</v>
      </c>
      <c r="CG588" s="1" t="str">
        <f t="shared" si="877"/>
        <v>NO</v>
      </c>
      <c r="CH588" s="1" t="str">
        <f t="shared" si="878"/>
        <v>NO</v>
      </c>
      <c r="CI588" s="244" t="str">
        <f t="shared" si="903"/>
        <v>NO</v>
      </c>
      <c r="CJ588" s="244" t="str">
        <f t="shared" si="904"/>
        <v>NO</v>
      </c>
      <c r="CK588" s="244" t="str">
        <f t="shared" si="905"/>
        <v>NO</v>
      </c>
      <c r="CL588" s="244" t="str">
        <f t="shared" si="906"/>
        <v>NO</v>
      </c>
      <c r="CM588" s="244" t="str">
        <f t="shared" si="907"/>
        <v>NO</v>
      </c>
      <c r="CN588" s="244" t="str">
        <f t="shared" si="908"/>
        <v>NO</v>
      </c>
      <c r="CO588" s="244" t="str">
        <f t="shared" si="909"/>
        <v>NO</v>
      </c>
      <c r="CP588" s="244" t="str">
        <f t="shared" si="910"/>
        <v>NO</v>
      </c>
      <c r="CQ588" s="244" t="str">
        <f t="shared" si="911"/>
        <v>NO</v>
      </c>
      <c r="CR588" s="244" t="str">
        <f t="shared" si="912"/>
        <v>NO</v>
      </c>
    </row>
    <row r="589" spans="1:96">
      <c r="A589" s="64"/>
      <c r="B589" s="15"/>
      <c r="C589" s="15"/>
      <c r="D589" s="15"/>
      <c r="E589" s="15"/>
      <c r="F589" s="15"/>
      <c r="G589" s="15"/>
      <c r="H589" s="15"/>
      <c r="I589" s="52" t="s">
        <v>43</v>
      </c>
      <c r="J589" s="6">
        <v>0.98603102951110999</v>
      </c>
      <c r="K589" s="6">
        <v>9.3969215980164097E-3</v>
      </c>
      <c r="L589" s="6">
        <v>4.57204889087281E-3</v>
      </c>
      <c r="M589" s="6">
        <v>0.12041635966103099</v>
      </c>
      <c r="N589" s="6">
        <v>2.4423216559751802E-2</v>
      </c>
      <c r="O589" s="6">
        <v>0.85516042377921597</v>
      </c>
      <c r="P589" s="6">
        <v>0.13321797225141899</v>
      </c>
      <c r="Q589" s="6">
        <v>0.43440873705212701</v>
      </c>
      <c r="R589" s="6">
        <v>0.43237329069645197</v>
      </c>
      <c r="S589" s="6">
        <v>0.79796240762460402</v>
      </c>
      <c r="T589" s="6">
        <v>9.0978515119899406E-3</v>
      </c>
      <c r="U589" s="6">
        <v>0.19293974086340501</v>
      </c>
      <c r="V589" s="6">
        <v>0.63243848877228004</v>
      </c>
      <c r="W589" s="6">
        <v>9.6022379347256298E-2</v>
      </c>
      <c r="X589" s="6">
        <v>0.27153913188046302</v>
      </c>
      <c r="Y589" s="6">
        <v>0.37094754090866</v>
      </c>
      <c r="Z589" s="6">
        <v>0.29484686678809202</v>
      </c>
      <c r="AA589" s="6">
        <v>0.33420559230324698</v>
      </c>
      <c r="AB589" s="6">
        <v>4.85853791705671E-2</v>
      </c>
      <c r="AC589" s="6">
        <v>0.73724800428165704</v>
      </c>
      <c r="AD589" s="6">
        <v>0.214166616547775</v>
      </c>
      <c r="AE589" s="6">
        <v>0.88208279080042995</v>
      </c>
      <c r="AF589" s="6">
        <v>2.0002250086297399E-2</v>
      </c>
      <c r="AG589" s="310">
        <v>9.7914959113271999E-2</v>
      </c>
      <c r="AH589" s="211">
        <v>1.546</v>
      </c>
      <c r="AI589" s="211">
        <v>3</v>
      </c>
      <c r="AJ589" s="212">
        <v>5.88</v>
      </c>
      <c r="AK589" s="210">
        <v>1.569</v>
      </c>
      <c r="AL589" s="210">
        <v>2.9409999999999998</v>
      </c>
      <c r="AM589" s="210">
        <v>5.8609999999999998</v>
      </c>
      <c r="AN589" s="203"/>
      <c r="AO589" s="203"/>
      <c r="AP589" s="203"/>
      <c r="AQ589" s="203"/>
      <c r="AR589" s="203">
        <f t="shared" si="865"/>
        <v>0.98877272946999983</v>
      </c>
      <c r="AS589" s="203">
        <f t="shared" si="866"/>
        <v>1.2084999999999999</v>
      </c>
      <c r="AT589" s="203">
        <f t="shared" si="867"/>
        <v>1.4770555528699998</v>
      </c>
      <c r="AU589" s="203">
        <f t="shared" si="868"/>
        <v>2.2310181867759997</v>
      </c>
      <c r="AV589" s="203">
        <f t="shared" si="869"/>
        <v>2.7267999999999999</v>
      </c>
      <c r="AW589" s="203">
        <f t="shared" si="870"/>
        <v>3.3327555494959995</v>
      </c>
      <c r="AX589" s="203">
        <f t="shared" si="871"/>
        <v>4.7679545560499994</v>
      </c>
      <c r="AY589" s="203">
        <f t="shared" si="872"/>
        <v>5.8274999999999997</v>
      </c>
      <c r="AZ589" s="203">
        <f t="shared" si="873"/>
        <v>7.1224999870499994</v>
      </c>
      <c r="BB589" s="1" t="str">
        <f t="shared" si="879"/>
        <v>P</v>
      </c>
      <c r="BC589" s="1" t="str">
        <f t="shared" si="880"/>
        <v>NA</v>
      </c>
      <c r="BD589" s="1" t="str">
        <f t="shared" si="881"/>
        <v>NA</v>
      </c>
      <c r="BE589" s="1" t="str">
        <f t="shared" si="882"/>
        <v>NO</v>
      </c>
      <c r="BF589" s="1" t="str">
        <f t="shared" si="883"/>
        <v>NO</v>
      </c>
      <c r="BG589" s="1" t="str">
        <f t="shared" si="884"/>
        <v>NO</v>
      </c>
      <c r="BH589" s="1" t="str">
        <f t="shared" si="864"/>
        <v>NO</v>
      </c>
      <c r="BJ589" s="1">
        <v>238</v>
      </c>
      <c r="BK589" s="1" t="str">
        <f t="shared" si="885"/>
        <v>P</v>
      </c>
      <c r="BL589" s="1" t="str">
        <f t="shared" si="886"/>
        <v>NA</v>
      </c>
      <c r="BM589" s="1" t="str">
        <f t="shared" si="887"/>
        <v>NA</v>
      </c>
      <c r="BN589" s="1" t="str">
        <f t="shared" si="888"/>
        <v>NO</v>
      </c>
      <c r="BO589" s="1" t="str">
        <f t="shared" si="889"/>
        <v>NO</v>
      </c>
      <c r="BP589" s="1" t="str">
        <f t="shared" si="890"/>
        <v>NO</v>
      </c>
      <c r="BQ589" s="1" t="str">
        <f t="shared" si="891"/>
        <v>NO</v>
      </c>
      <c r="BS589" s="1" t="str">
        <f t="shared" si="892"/>
        <v>TN</v>
      </c>
      <c r="BT589" s="1" t="str">
        <f t="shared" si="893"/>
        <v>TN</v>
      </c>
      <c r="BU589" s="1" t="str">
        <f t="shared" si="894"/>
        <v>TN</v>
      </c>
      <c r="BV589" s="1" t="str">
        <f t="shared" si="895"/>
        <v>NO</v>
      </c>
      <c r="BW589" s="1" t="str">
        <f t="shared" si="896"/>
        <v>NO</v>
      </c>
      <c r="BX589" s="1" t="str">
        <f t="shared" si="897"/>
        <v>NO</v>
      </c>
      <c r="BY589" s="244" t="str">
        <f t="shared" si="898"/>
        <v>YES</v>
      </c>
      <c r="BZ589" s="244" t="str">
        <f t="shared" si="899"/>
        <v>NO</v>
      </c>
      <c r="CA589" s="244" t="str">
        <f t="shared" si="900"/>
        <v>NO</v>
      </c>
      <c r="CB589" s="244" t="str">
        <f t="shared" si="901"/>
        <v>NO</v>
      </c>
      <c r="CC589" s="244" t="str">
        <f t="shared" si="902"/>
        <v>NO</v>
      </c>
      <c r="CD589" s="244" t="str">
        <f t="shared" si="874"/>
        <v>NO</v>
      </c>
      <c r="CE589" s="1" t="str">
        <f t="shared" si="875"/>
        <v>NO</v>
      </c>
      <c r="CF589" s="1" t="str">
        <f t="shared" si="876"/>
        <v>NO</v>
      </c>
      <c r="CG589" s="1" t="str">
        <f t="shared" si="877"/>
        <v>NO</v>
      </c>
      <c r="CH589" s="1" t="str">
        <f t="shared" si="878"/>
        <v>NO</v>
      </c>
      <c r="CI589" s="244" t="str">
        <f t="shared" si="903"/>
        <v>NO</v>
      </c>
      <c r="CJ589" s="244" t="str">
        <f t="shared" si="904"/>
        <v>NO</v>
      </c>
      <c r="CK589" s="244" t="str">
        <f t="shared" si="905"/>
        <v>NO</v>
      </c>
      <c r="CL589" s="244" t="str">
        <f t="shared" si="906"/>
        <v>NO</v>
      </c>
      <c r="CM589" s="244" t="str">
        <f t="shared" si="907"/>
        <v>NO</v>
      </c>
      <c r="CN589" s="244" t="str">
        <f t="shared" si="908"/>
        <v>NO</v>
      </c>
      <c r="CO589" s="244" t="str">
        <f t="shared" si="909"/>
        <v>NO</v>
      </c>
      <c r="CP589" s="244" t="str">
        <f t="shared" si="910"/>
        <v>NO</v>
      </c>
      <c r="CQ589" s="244" t="str">
        <f t="shared" si="911"/>
        <v>NO</v>
      </c>
      <c r="CR589" s="244" t="str">
        <f t="shared" si="912"/>
        <v>NO</v>
      </c>
    </row>
    <row r="590" spans="1:96">
      <c r="A590" s="64"/>
      <c r="B590" s="15"/>
      <c r="C590" s="15"/>
      <c r="D590" s="15"/>
      <c r="E590" s="15"/>
      <c r="F590" s="15"/>
      <c r="G590" s="15"/>
      <c r="H590" s="15"/>
      <c r="I590" s="52" t="s">
        <v>45</v>
      </c>
      <c r="J590" s="6">
        <v>0.99569024548169105</v>
      </c>
      <c r="K590" s="6">
        <v>3.5617017924305301E-3</v>
      </c>
      <c r="L590" s="6">
        <v>7.4805272587818896E-4</v>
      </c>
      <c r="M590" s="6">
        <v>0.79759027388966097</v>
      </c>
      <c r="N590" s="6">
        <v>0.190814985980408</v>
      </c>
      <c r="O590" s="6">
        <v>1.1594740129930199E-2</v>
      </c>
      <c r="P590" s="6">
        <v>0.833820120127442</v>
      </c>
      <c r="Q590" s="6">
        <v>0.113396130649529</v>
      </c>
      <c r="R590" s="6">
        <v>5.27837492230274E-2</v>
      </c>
      <c r="S590" s="6">
        <v>0.50017940491088597</v>
      </c>
      <c r="T590" s="6">
        <v>0.49208519831020098</v>
      </c>
      <c r="U590" s="6">
        <v>7.7353967789113298E-3</v>
      </c>
      <c r="V590" s="6">
        <v>0.38360210172992998</v>
      </c>
      <c r="W590" s="6">
        <v>2.1741007693708E-2</v>
      </c>
      <c r="X590" s="6">
        <v>0.59465689057636095</v>
      </c>
      <c r="Y590" s="6">
        <v>0.59256587518410697</v>
      </c>
      <c r="Z590" s="6">
        <v>0.32235817474852801</v>
      </c>
      <c r="AA590" s="6">
        <v>8.5075950067363404E-2</v>
      </c>
      <c r="AB590" s="6">
        <v>0.119173848425352</v>
      </c>
      <c r="AC590" s="6">
        <v>0.228339304360231</v>
      </c>
      <c r="AD590" s="6">
        <v>0.65248684721441497</v>
      </c>
      <c r="AE590" s="6">
        <v>0.69218221459378004</v>
      </c>
      <c r="AF590" s="6">
        <v>0.29238909836628402</v>
      </c>
      <c r="AG590" s="310">
        <v>1.5428687039934399E-2</v>
      </c>
      <c r="AH590" s="211">
        <v>0.81100000000000005</v>
      </c>
      <c r="AI590" s="211">
        <v>3.2440000000000002</v>
      </c>
      <c r="AJ590" s="212">
        <v>6.2779999999999996</v>
      </c>
      <c r="AK590" s="210">
        <v>0.85</v>
      </c>
      <c r="AL590" s="210">
        <v>3.23</v>
      </c>
      <c r="AM590" s="210">
        <v>6.3970000000000002</v>
      </c>
      <c r="AN590" s="203"/>
      <c r="AO590" s="203"/>
      <c r="AP590" s="203"/>
      <c r="AQ590" s="203"/>
      <c r="AR590" s="203">
        <f t="shared" si="865"/>
        <v>0.98877272946999983</v>
      </c>
      <c r="AS590" s="203">
        <f t="shared" si="866"/>
        <v>1.2084999999999999</v>
      </c>
      <c r="AT590" s="203">
        <f t="shared" si="867"/>
        <v>1.4770555528699998</v>
      </c>
      <c r="AU590" s="203">
        <f t="shared" si="868"/>
        <v>2.2310181867759997</v>
      </c>
      <c r="AV590" s="203">
        <f t="shared" si="869"/>
        <v>2.7267999999999999</v>
      </c>
      <c r="AW590" s="203">
        <f t="shared" si="870"/>
        <v>3.3327555494959995</v>
      </c>
      <c r="AX590" s="203">
        <f t="shared" si="871"/>
        <v>4.7679545560499994</v>
      </c>
      <c r="AY590" s="203">
        <f t="shared" si="872"/>
        <v>5.8274999999999997</v>
      </c>
      <c r="AZ590" s="203">
        <f t="shared" si="873"/>
        <v>7.1224999870499994</v>
      </c>
      <c r="BB590" s="1" t="str">
        <f t="shared" si="879"/>
        <v>A</v>
      </c>
      <c r="BC590" s="1" t="str">
        <f t="shared" si="880"/>
        <v>NA</v>
      </c>
      <c r="BD590" s="1" t="str">
        <f t="shared" si="881"/>
        <v>NA</v>
      </c>
      <c r="BE590" s="1" t="str">
        <f t="shared" si="882"/>
        <v>NO</v>
      </c>
      <c r="BF590" s="1" t="str">
        <f t="shared" si="883"/>
        <v>NO</v>
      </c>
      <c r="BG590" s="1" t="str">
        <f t="shared" si="884"/>
        <v>YES</v>
      </c>
      <c r="BH590" s="1" t="str">
        <f t="shared" si="864"/>
        <v>YES</v>
      </c>
      <c r="BJ590" s="1">
        <v>18</v>
      </c>
      <c r="BK590" s="1" t="str">
        <f t="shared" si="885"/>
        <v>A</v>
      </c>
      <c r="BL590" s="1" t="str">
        <f t="shared" si="886"/>
        <v>NA</v>
      </c>
      <c r="BM590" s="1" t="str">
        <f t="shared" si="887"/>
        <v>NA</v>
      </c>
      <c r="BN590" s="1" t="str">
        <f t="shared" si="888"/>
        <v>NO</v>
      </c>
      <c r="BO590" s="1" t="str">
        <f t="shared" si="889"/>
        <v>NO</v>
      </c>
      <c r="BP590" s="1" t="str">
        <f t="shared" si="890"/>
        <v>YES</v>
      </c>
      <c r="BQ590" s="1" t="str">
        <f t="shared" si="891"/>
        <v>YES</v>
      </c>
      <c r="BS590" s="1" t="str">
        <f t="shared" si="892"/>
        <v>TP</v>
      </c>
      <c r="BT590" s="1" t="str">
        <f t="shared" si="893"/>
        <v>TN</v>
      </c>
      <c r="BU590" s="1" t="str">
        <f t="shared" si="894"/>
        <v>TN</v>
      </c>
      <c r="BV590" s="1" t="str">
        <f t="shared" si="895"/>
        <v>NO</v>
      </c>
      <c r="BW590" s="1" t="str">
        <f t="shared" si="896"/>
        <v>NO</v>
      </c>
      <c r="BX590" s="1" t="str">
        <f t="shared" si="897"/>
        <v>YES</v>
      </c>
      <c r="BY590" s="244" t="str">
        <f t="shared" si="898"/>
        <v>YES</v>
      </c>
      <c r="BZ590" s="244" t="str">
        <f t="shared" si="899"/>
        <v>NO</v>
      </c>
      <c r="CA590" s="244" t="str">
        <f t="shared" si="900"/>
        <v>NO</v>
      </c>
      <c r="CB590" s="244" t="str">
        <f t="shared" si="901"/>
        <v>NO</v>
      </c>
      <c r="CC590" s="244" t="str">
        <f t="shared" si="902"/>
        <v>NO</v>
      </c>
      <c r="CD590" s="244" t="str">
        <f t="shared" si="874"/>
        <v>NO</v>
      </c>
      <c r="CE590" s="1" t="str">
        <f t="shared" si="875"/>
        <v>NO</v>
      </c>
      <c r="CF590" s="1" t="str">
        <f t="shared" si="876"/>
        <v>NO</v>
      </c>
      <c r="CG590" s="1" t="str">
        <f t="shared" si="877"/>
        <v>NO</v>
      </c>
      <c r="CH590" s="1" t="str">
        <f t="shared" si="878"/>
        <v>NO</v>
      </c>
      <c r="CI590" s="244" t="str">
        <f t="shared" si="903"/>
        <v>NO</v>
      </c>
      <c r="CJ590" s="244" t="str">
        <f t="shared" si="904"/>
        <v>NO</v>
      </c>
      <c r="CK590" s="244" t="str">
        <f t="shared" si="905"/>
        <v>NO</v>
      </c>
      <c r="CL590" s="244" t="str">
        <f t="shared" si="906"/>
        <v>NO</v>
      </c>
      <c r="CM590" s="244" t="str">
        <f t="shared" si="907"/>
        <v>NO</v>
      </c>
      <c r="CN590" s="244" t="str">
        <f t="shared" si="908"/>
        <v>NO</v>
      </c>
      <c r="CO590" s="244" t="str">
        <f t="shared" si="909"/>
        <v>NO</v>
      </c>
      <c r="CP590" s="244" t="str">
        <f t="shared" si="910"/>
        <v>NO</v>
      </c>
      <c r="CQ590" s="244" t="str">
        <f t="shared" si="911"/>
        <v>NO</v>
      </c>
      <c r="CR590" s="244" t="str">
        <f t="shared" si="912"/>
        <v>NO</v>
      </c>
    </row>
    <row r="591" spans="1:96">
      <c r="A591" s="64"/>
      <c r="B591" s="15"/>
      <c r="C591" s="15"/>
      <c r="D591" s="15"/>
      <c r="E591" s="15"/>
      <c r="F591" s="15"/>
      <c r="G591" s="15"/>
      <c r="H591" s="15"/>
      <c r="I591" s="52" t="s">
        <v>44</v>
      </c>
      <c r="J591" s="6">
        <v>0.93637134793175703</v>
      </c>
      <c r="K591" s="6">
        <v>2.31362903215677E-2</v>
      </c>
      <c r="L591" s="6">
        <v>4.0492361746674498E-2</v>
      </c>
      <c r="M591" s="6">
        <v>0.508581718478891</v>
      </c>
      <c r="N591" s="6">
        <v>0.131427817925173</v>
      </c>
      <c r="O591" s="6">
        <v>0.35999046359593501</v>
      </c>
      <c r="P591" s="6">
        <v>0.84239456124562295</v>
      </c>
      <c r="Q591" s="6">
        <v>4.6074688221162403E-2</v>
      </c>
      <c r="R591" s="6">
        <v>0.111530750533214</v>
      </c>
      <c r="S591" s="6">
        <v>0.79796240762460402</v>
      </c>
      <c r="T591" s="6">
        <v>9.0978515119899406E-3</v>
      </c>
      <c r="U591" s="6">
        <v>0.19293974086340501</v>
      </c>
      <c r="V591" s="6">
        <v>0.63243848877228004</v>
      </c>
      <c r="W591" s="6">
        <v>9.6022379347256298E-2</v>
      </c>
      <c r="X591" s="6">
        <v>0.27153913188046302</v>
      </c>
      <c r="Y591" s="6">
        <v>0.37094754090866</v>
      </c>
      <c r="Z591" s="6">
        <v>0.29484686678809202</v>
      </c>
      <c r="AA591" s="6">
        <v>0.33420559230324698</v>
      </c>
      <c r="AB591" s="6">
        <v>4.85853791705671E-2</v>
      </c>
      <c r="AC591" s="6">
        <v>0.73724800428165704</v>
      </c>
      <c r="AD591" s="6">
        <v>0.214166616547775</v>
      </c>
      <c r="AE591" s="6">
        <v>0.88208279080042995</v>
      </c>
      <c r="AF591" s="6">
        <v>2.0002250086297399E-2</v>
      </c>
      <c r="AG591" s="310">
        <v>9.7914959113271999E-2</v>
      </c>
      <c r="AH591" s="211">
        <v>1.1579999999999999</v>
      </c>
      <c r="AI591" s="211">
        <v>3.14</v>
      </c>
      <c r="AJ591" s="212">
        <v>6.0289999999999999</v>
      </c>
      <c r="AK591" s="210">
        <v>1.177</v>
      </c>
      <c r="AL591" s="210">
        <v>3.0209999999999999</v>
      </c>
      <c r="AM591" s="210">
        <v>5.9870000000000001</v>
      </c>
      <c r="AN591" s="203"/>
      <c r="AO591" s="203"/>
      <c r="AP591" s="203"/>
      <c r="AQ591" s="203"/>
      <c r="AR591" s="203">
        <f t="shared" si="865"/>
        <v>0.98877272946999983</v>
      </c>
      <c r="AS591" s="203">
        <f t="shared" si="866"/>
        <v>1.2084999999999999</v>
      </c>
      <c r="AT591" s="203">
        <f t="shared" si="867"/>
        <v>1.4770555528699998</v>
      </c>
      <c r="AU591" s="203">
        <f t="shared" si="868"/>
        <v>2.2310181867759997</v>
      </c>
      <c r="AV591" s="203">
        <f t="shared" si="869"/>
        <v>2.7267999999999999</v>
      </c>
      <c r="AW591" s="203">
        <f t="shared" si="870"/>
        <v>3.3327555494959995</v>
      </c>
      <c r="AX591" s="203">
        <f t="shared" si="871"/>
        <v>4.7679545560499994</v>
      </c>
      <c r="AY591" s="203">
        <f t="shared" si="872"/>
        <v>5.8274999999999997</v>
      </c>
      <c r="AZ591" s="203">
        <f t="shared" si="873"/>
        <v>7.1224999870499994</v>
      </c>
      <c r="BB591" s="1" t="str">
        <f t="shared" si="879"/>
        <v>NP</v>
      </c>
      <c r="BC591" s="1" t="str">
        <f t="shared" si="880"/>
        <v>NA</v>
      </c>
      <c r="BD591" s="1" t="str">
        <f t="shared" si="881"/>
        <v>NA</v>
      </c>
      <c r="BE591" s="1" t="str">
        <f t="shared" si="882"/>
        <v>NO</v>
      </c>
      <c r="BF591" s="1" t="str">
        <f t="shared" si="883"/>
        <v>NO</v>
      </c>
      <c r="BG591" s="1" t="str">
        <f t="shared" si="884"/>
        <v>NO</v>
      </c>
      <c r="BH591" s="1" t="str">
        <f t="shared" si="864"/>
        <v>YES</v>
      </c>
      <c r="BJ591" s="1">
        <v>55</v>
      </c>
      <c r="BK591" s="1" t="str">
        <f t="shared" si="885"/>
        <v>NP</v>
      </c>
      <c r="BL591" s="1" t="str">
        <f t="shared" si="886"/>
        <v>NA</v>
      </c>
      <c r="BM591" s="1" t="str">
        <f t="shared" si="887"/>
        <v>NA</v>
      </c>
      <c r="BN591" s="1" t="str">
        <f t="shared" si="888"/>
        <v>NO</v>
      </c>
      <c r="BO591" s="1" t="str">
        <f t="shared" si="889"/>
        <v>NO</v>
      </c>
      <c r="BP591" s="1" t="str">
        <f t="shared" si="890"/>
        <v>NO</v>
      </c>
      <c r="BQ591" s="1" t="str">
        <f t="shared" si="891"/>
        <v>YES</v>
      </c>
      <c r="BS591" s="1" t="str">
        <f t="shared" si="892"/>
        <v>TP</v>
      </c>
      <c r="BT591" s="1" t="str">
        <f t="shared" si="893"/>
        <v>TN</v>
      </c>
      <c r="BU591" s="1" t="str">
        <f t="shared" si="894"/>
        <v>TN</v>
      </c>
      <c r="BV591" s="1" t="str">
        <f t="shared" si="895"/>
        <v>NO</v>
      </c>
      <c r="BW591" s="1" t="str">
        <f t="shared" si="896"/>
        <v>NO</v>
      </c>
      <c r="BX591" s="1" t="str">
        <f t="shared" si="897"/>
        <v>YES</v>
      </c>
      <c r="BY591" s="244" t="str">
        <f t="shared" si="898"/>
        <v>YES</v>
      </c>
      <c r="BZ591" s="244" t="str">
        <f t="shared" si="899"/>
        <v>NO</v>
      </c>
      <c r="CA591" s="244" t="str">
        <f t="shared" si="900"/>
        <v>NO</v>
      </c>
      <c r="CB591" s="244" t="str">
        <f t="shared" si="901"/>
        <v>NO</v>
      </c>
      <c r="CC591" s="244" t="str">
        <f t="shared" si="902"/>
        <v>NO</v>
      </c>
      <c r="CD591" s="244" t="str">
        <f t="shared" si="874"/>
        <v>NO</v>
      </c>
      <c r="CE591" s="1" t="str">
        <f t="shared" si="875"/>
        <v>NO</v>
      </c>
      <c r="CF591" s="1" t="str">
        <f t="shared" si="876"/>
        <v>NO</v>
      </c>
      <c r="CG591" s="1" t="str">
        <f t="shared" si="877"/>
        <v>NO</v>
      </c>
      <c r="CH591" s="1" t="str">
        <f t="shared" si="878"/>
        <v>NO</v>
      </c>
      <c r="CI591" s="244" t="str">
        <f t="shared" si="903"/>
        <v>NO</v>
      </c>
      <c r="CJ591" s="244" t="str">
        <f t="shared" si="904"/>
        <v>NO</v>
      </c>
      <c r="CK591" s="244" t="str">
        <f t="shared" si="905"/>
        <v>NO</v>
      </c>
      <c r="CL591" s="244" t="str">
        <f t="shared" si="906"/>
        <v>NO</v>
      </c>
      <c r="CM591" s="244" t="str">
        <f t="shared" si="907"/>
        <v>NO</v>
      </c>
      <c r="CN591" s="244" t="str">
        <f t="shared" si="908"/>
        <v>NO</v>
      </c>
      <c r="CO591" s="244" t="str">
        <f t="shared" si="909"/>
        <v>NO</v>
      </c>
      <c r="CP591" s="244" t="str">
        <f t="shared" si="910"/>
        <v>NO</v>
      </c>
      <c r="CQ591" s="244" t="str">
        <f t="shared" si="911"/>
        <v>NO</v>
      </c>
      <c r="CR591" s="244" t="str">
        <f t="shared" si="912"/>
        <v>NO</v>
      </c>
    </row>
    <row r="592" spans="1:96">
      <c r="A592" s="64"/>
      <c r="B592" s="15"/>
      <c r="C592" s="15"/>
      <c r="D592" s="15"/>
      <c r="E592" s="15"/>
      <c r="F592" s="15"/>
      <c r="G592" s="15"/>
      <c r="H592" s="15"/>
      <c r="I592" s="52" t="s">
        <v>20</v>
      </c>
      <c r="J592" s="6">
        <v>0.98543114977379898</v>
      </c>
      <c r="K592" s="6">
        <v>2.3975649768993501E-3</v>
      </c>
      <c r="L592" s="6">
        <v>1.2171285249301099E-2</v>
      </c>
      <c r="M592" s="6">
        <v>0.86695856920604697</v>
      </c>
      <c r="N592" s="6">
        <v>8.6527058461450299E-2</v>
      </c>
      <c r="O592" s="6">
        <v>4.6514372332502503E-2</v>
      </c>
      <c r="P592" s="6">
        <v>0.28242307384294102</v>
      </c>
      <c r="Q592" s="6">
        <v>0.67407817981997697</v>
      </c>
      <c r="R592" s="6">
        <v>4.3498746337080903E-2</v>
      </c>
      <c r="S592" s="6">
        <v>0.94215239903550496</v>
      </c>
      <c r="T592" s="6">
        <v>3.41335512993379E-2</v>
      </c>
      <c r="U592" s="6">
        <v>2.3714049665156601E-2</v>
      </c>
      <c r="V592" s="6">
        <v>0.74746797947492605</v>
      </c>
      <c r="W592" s="6">
        <v>8.3808876735164295E-2</v>
      </c>
      <c r="X592" s="6">
        <v>0.16872314378990899</v>
      </c>
      <c r="Y592" s="6">
        <v>8.0163666189418101E-2</v>
      </c>
      <c r="Z592" s="6">
        <v>0.75753356182434595</v>
      </c>
      <c r="AA592" s="6">
        <v>0.16230277198623499</v>
      </c>
      <c r="AB592" s="6">
        <v>0.59380874414821505</v>
      </c>
      <c r="AC592" s="6">
        <v>4.30547321126084E-2</v>
      </c>
      <c r="AD592" s="6">
        <v>0.36313652373917499</v>
      </c>
      <c r="AE592" s="6">
        <v>0.586991352177749</v>
      </c>
      <c r="AF592" s="6">
        <v>0.33847334706521798</v>
      </c>
      <c r="AG592" s="310">
        <v>7.4535300757031894E-2</v>
      </c>
      <c r="AH592" s="211">
        <v>1.1339999999999999</v>
      </c>
      <c r="AI592" s="211">
        <v>2.8460000000000001</v>
      </c>
      <c r="AJ592" s="212">
        <v>6.0890000000000004</v>
      </c>
      <c r="AK592" s="210">
        <v>1.2290000000000001</v>
      </c>
      <c r="AL592" s="210">
        <v>2.9060000000000001</v>
      </c>
      <c r="AM592" s="210">
        <v>6.1529999999999996</v>
      </c>
      <c r="AN592" s="203"/>
      <c r="AO592" s="203"/>
      <c r="AP592" s="203"/>
      <c r="AQ592" s="203"/>
      <c r="AR592" s="203">
        <f t="shared" si="865"/>
        <v>0.98877272946999983</v>
      </c>
      <c r="AS592" s="203">
        <f t="shared" si="866"/>
        <v>1.2084999999999999</v>
      </c>
      <c r="AT592" s="203">
        <f t="shared" si="867"/>
        <v>1.4770555528699998</v>
      </c>
      <c r="AU592" s="203">
        <f t="shared" si="868"/>
        <v>2.2310181867759997</v>
      </c>
      <c r="AV592" s="203">
        <f t="shared" si="869"/>
        <v>2.7267999999999999</v>
      </c>
      <c r="AW592" s="203">
        <f t="shared" si="870"/>
        <v>3.3327555494959995</v>
      </c>
      <c r="AX592" s="203">
        <f t="shared" si="871"/>
        <v>4.7679545560499994</v>
      </c>
      <c r="AY592" s="203">
        <f t="shared" si="872"/>
        <v>5.8274999999999997</v>
      </c>
      <c r="AZ592" s="203">
        <f t="shared" si="873"/>
        <v>7.1224999870499994</v>
      </c>
      <c r="BB592" s="1" t="str">
        <f t="shared" si="879"/>
        <v>NP</v>
      </c>
      <c r="BC592" s="1" t="str">
        <f t="shared" si="880"/>
        <v>NA</v>
      </c>
      <c r="BD592" s="1" t="str">
        <f t="shared" si="881"/>
        <v>NA</v>
      </c>
      <c r="BE592" s="1" t="str">
        <f t="shared" si="882"/>
        <v>NO</v>
      </c>
      <c r="BF592" s="1" t="str">
        <f t="shared" si="883"/>
        <v>NO</v>
      </c>
      <c r="BG592" s="1" t="str">
        <f t="shared" si="884"/>
        <v>NO</v>
      </c>
      <c r="BH592" s="1" t="str">
        <f t="shared" si="864"/>
        <v>YES</v>
      </c>
      <c r="BJ592" s="1">
        <v>15</v>
      </c>
      <c r="BK592" s="1" t="str">
        <f t="shared" si="885"/>
        <v>NA</v>
      </c>
      <c r="BL592" s="1" t="str">
        <f t="shared" si="886"/>
        <v>NA</v>
      </c>
      <c r="BM592" s="1" t="str">
        <f t="shared" si="887"/>
        <v>NA</v>
      </c>
      <c r="BN592" s="1" t="str">
        <f t="shared" si="888"/>
        <v>NO</v>
      </c>
      <c r="BO592" s="1" t="str">
        <f t="shared" si="889"/>
        <v>NO</v>
      </c>
      <c r="BP592" s="1" t="str">
        <f t="shared" si="890"/>
        <v>NO</v>
      </c>
      <c r="BQ592" s="1" t="str">
        <f t="shared" si="891"/>
        <v>YES</v>
      </c>
      <c r="BS592" s="1" t="str">
        <f t="shared" si="892"/>
        <v>FP</v>
      </c>
      <c r="BT592" s="1" t="str">
        <f t="shared" si="893"/>
        <v>TN</v>
      </c>
      <c r="BU592" s="1" t="str">
        <f t="shared" si="894"/>
        <v>TN</v>
      </c>
      <c r="BV592" s="1" t="str">
        <f t="shared" si="895"/>
        <v>NO</v>
      </c>
      <c r="BW592" s="1" t="str">
        <f t="shared" si="896"/>
        <v>NO</v>
      </c>
      <c r="BX592" s="1" t="str">
        <f t="shared" si="897"/>
        <v>NO</v>
      </c>
      <c r="BY592" s="244" t="str">
        <f t="shared" si="898"/>
        <v>YES</v>
      </c>
      <c r="BZ592" s="244" t="str">
        <f t="shared" si="899"/>
        <v>NO</v>
      </c>
      <c r="CA592" s="244" t="str">
        <f t="shared" si="900"/>
        <v>NO</v>
      </c>
      <c r="CB592" s="244" t="str">
        <f t="shared" si="901"/>
        <v>NO</v>
      </c>
      <c r="CC592" s="244" t="str">
        <f t="shared" si="902"/>
        <v>NO</v>
      </c>
      <c r="CD592" s="244" t="str">
        <f t="shared" si="874"/>
        <v>YES</v>
      </c>
      <c r="CE592" s="1" t="str">
        <f t="shared" si="875"/>
        <v>NO</v>
      </c>
      <c r="CF592" s="1" t="str">
        <f t="shared" si="876"/>
        <v>NO</v>
      </c>
      <c r="CG592" s="1" t="str">
        <f t="shared" si="877"/>
        <v>NO</v>
      </c>
      <c r="CH592" s="1" t="str">
        <f t="shared" si="878"/>
        <v>YES</v>
      </c>
      <c r="CI592" s="244" t="str">
        <f t="shared" si="903"/>
        <v>NO</v>
      </c>
      <c r="CJ592" s="244" t="str">
        <f t="shared" si="904"/>
        <v>NO</v>
      </c>
      <c r="CK592" s="244" t="str">
        <f t="shared" si="905"/>
        <v>NO</v>
      </c>
      <c r="CL592" s="244" t="str">
        <f t="shared" si="906"/>
        <v>NO</v>
      </c>
      <c r="CM592" s="244" t="str">
        <f t="shared" si="907"/>
        <v>NO</v>
      </c>
      <c r="CN592" s="244" t="str">
        <f t="shared" si="908"/>
        <v>YES</v>
      </c>
      <c r="CO592" s="244" t="str">
        <f t="shared" si="909"/>
        <v>NO</v>
      </c>
      <c r="CP592" s="244" t="str">
        <f t="shared" si="910"/>
        <v>NO</v>
      </c>
      <c r="CQ592" s="244" t="str">
        <f t="shared" si="911"/>
        <v>NO</v>
      </c>
      <c r="CR592" s="244" t="str">
        <f t="shared" si="912"/>
        <v>YES</v>
      </c>
    </row>
    <row r="593" spans="1:96">
      <c r="A593" s="64"/>
      <c r="B593" s="15"/>
      <c r="C593" s="15"/>
      <c r="D593" s="15"/>
      <c r="E593" s="15"/>
      <c r="F593" s="15"/>
      <c r="G593" s="15"/>
      <c r="H593" s="15"/>
      <c r="I593" s="52" t="s">
        <v>32</v>
      </c>
      <c r="J593" s="6">
        <v>0.98543114977379898</v>
      </c>
      <c r="K593" s="6">
        <v>2.3975649768993501E-3</v>
      </c>
      <c r="L593" s="6">
        <v>1.2171285249301099E-2</v>
      </c>
      <c r="M593" s="6">
        <v>0.86695856920604697</v>
      </c>
      <c r="N593" s="6">
        <v>8.6527058461450299E-2</v>
      </c>
      <c r="O593" s="6">
        <v>4.6514372332502503E-2</v>
      </c>
      <c r="P593" s="6">
        <v>0.28242307384294102</v>
      </c>
      <c r="Q593" s="6">
        <v>0.67407817981997697</v>
      </c>
      <c r="R593" s="6">
        <v>4.3498746337080903E-2</v>
      </c>
      <c r="S593" s="6">
        <v>0.94215239903550496</v>
      </c>
      <c r="T593" s="6">
        <v>3.41335512993379E-2</v>
      </c>
      <c r="U593" s="6">
        <v>2.3714049665156601E-2</v>
      </c>
      <c r="V593" s="6">
        <v>0.74746797947492605</v>
      </c>
      <c r="W593" s="6">
        <v>8.3808876735164295E-2</v>
      </c>
      <c r="X593" s="6">
        <v>0.16872314378990899</v>
      </c>
      <c r="Y593" s="6">
        <v>0.91086467301702201</v>
      </c>
      <c r="Z593" s="6">
        <v>5.4427260818391998E-2</v>
      </c>
      <c r="AA593" s="6">
        <v>3.4708066164585098E-2</v>
      </c>
      <c r="AB593" s="6">
        <v>0.25281023654842899</v>
      </c>
      <c r="AC593" s="6">
        <v>0.36683782486196997</v>
      </c>
      <c r="AD593" s="6">
        <v>0.38035193858959998</v>
      </c>
      <c r="AE593" s="6">
        <v>0.84295670744226603</v>
      </c>
      <c r="AF593" s="6">
        <v>2.28110128415791E-2</v>
      </c>
      <c r="AG593" s="310">
        <v>0.13423227971615401</v>
      </c>
      <c r="AH593" s="211">
        <v>1.115</v>
      </c>
      <c r="AI593" s="211">
        <v>2.6080000000000001</v>
      </c>
      <c r="AJ593" s="212">
        <v>6.1520000000000001</v>
      </c>
      <c r="AK593" s="210">
        <v>1.07</v>
      </c>
      <c r="AL593" s="210">
        <v>2.6749999999999998</v>
      </c>
      <c r="AM593" s="210">
        <v>6.125</v>
      </c>
      <c r="AN593" s="203"/>
      <c r="AO593" s="203"/>
      <c r="AP593" s="203"/>
      <c r="AQ593" s="203"/>
      <c r="AR593" s="203">
        <f t="shared" si="865"/>
        <v>0.98877272946999983</v>
      </c>
      <c r="AS593" s="203">
        <f t="shared" si="866"/>
        <v>1.2084999999999999</v>
      </c>
      <c r="AT593" s="203">
        <f t="shared" si="867"/>
        <v>1.4770555528699998</v>
      </c>
      <c r="AU593" s="203">
        <f t="shared" si="868"/>
        <v>2.2310181867759997</v>
      </c>
      <c r="AV593" s="203">
        <f t="shared" si="869"/>
        <v>2.7267999999999999</v>
      </c>
      <c r="AW593" s="203">
        <f t="shared" si="870"/>
        <v>3.3327555494959995</v>
      </c>
      <c r="AX593" s="203">
        <f t="shared" si="871"/>
        <v>4.7679545560499994</v>
      </c>
      <c r="AY593" s="203">
        <f t="shared" si="872"/>
        <v>5.8274999999999997</v>
      </c>
      <c r="AZ593" s="203">
        <f t="shared" si="873"/>
        <v>7.1224999870499994</v>
      </c>
      <c r="BB593" s="1" t="str">
        <f t="shared" si="879"/>
        <v>NP</v>
      </c>
      <c r="BC593" s="1" t="str">
        <f t="shared" si="880"/>
        <v>NP</v>
      </c>
      <c r="BD593" s="1" t="str">
        <f t="shared" si="881"/>
        <v>NA</v>
      </c>
      <c r="BE593" s="1" t="str">
        <f t="shared" si="882"/>
        <v>NO</v>
      </c>
      <c r="BF593" s="1" t="str">
        <f t="shared" si="883"/>
        <v>NO</v>
      </c>
      <c r="BG593" s="1" t="str">
        <f t="shared" si="884"/>
        <v>NO</v>
      </c>
      <c r="BH593" s="1" t="str">
        <f t="shared" si="864"/>
        <v>YES</v>
      </c>
      <c r="BJ593" s="1">
        <v>4</v>
      </c>
      <c r="BK593" s="1" t="str">
        <f t="shared" si="885"/>
        <v>NP</v>
      </c>
      <c r="BL593" s="1" t="str">
        <f t="shared" si="886"/>
        <v>NP</v>
      </c>
      <c r="BM593" s="1" t="str">
        <f t="shared" si="887"/>
        <v>NA</v>
      </c>
      <c r="BN593" s="1" t="str">
        <f t="shared" si="888"/>
        <v>NO</v>
      </c>
      <c r="BO593" s="1" t="str">
        <f t="shared" si="889"/>
        <v>NO</v>
      </c>
      <c r="BP593" s="1" t="str">
        <f t="shared" si="890"/>
        <v>NO</v>
      </c>
      <c r="BQ593" s="1" t="str">
        <f t="shared" si="891"/>
        <v>YES</v>
      </c>
      <c r="BS593" s="1" t="str">
        <f t="shared" si="892"/>
        <v>TP</v>
      </c>
      <c r="BT593" s="1" t="str">
        <f t="shared" si="893"/>
        <v>TP</v>
      </c>
      <c r="BU593" s="1" t="str">
        <f t="shared" si="894"/>
        <v>TN</v>
      </c>
      <c r="BV593" s="1" t="str">
        <f t="shared" si="895"/>
        <v>NO</v>
      </c>
      <c r="BW593" s="1" t="str">
        <f t="shared" si="896"/>
        <v>YES</v>
      </c>
      <c r="BX593" s="1" t="str">
        <f t="shared" si="897"/>
        <v>YES</v>
      </c>
      <c r="BY593" s="244" t="str">
        <f t="shared" si="898"/>
        <v>YES</v>
      </c>
      <c r="BZ593" s="244" t="str">
        <f t="shared" si="899"/>
        <v>NO</v>
      </c>
      <c r="CA593" s="244" t="str">
        <f t="shared" si="900"/>
        <v>NO</v>
      </c>
      <c r="CB593" s="244" t="str">
        <f t="shared" si="901"/>
        <v>NO</v>
      </c>
      <c r="CC593" s="244" t="str">
        <f t="shared" si="902"/>
        <v>NO</v>
      </c>
      <c r="CD593" s="244" t="str">
        <f t="shared" si="874"/>
        <v>NO</v>
      </c>
      <c r="CE593" s="1" t="str">
        <f t="shared" si="875"/>
        <v>NO</v>
      </c>
      <c r="CF593" s="1" t="str">
        <f t="shared" si="876"/>
        <v>NO</v>
      </c>
      <c r="CG593" s="1" t="str">
        <f t="shared" si="877"/>
        <v>NO</v>
      </c>
      <c r="CH593" s="1" t="str">
        <f t="shared" si="878"/>
        <v>NO</v>
      </c>
      <c r="CI593" s="244" t="str">
        <f t="shared" si="903"/>
        <v>NO</v>
      </c>
      <c r="CJ593" s="244" t="str">
        <f t="shared" si="904"/>
        <v>NO</v>
      </c>
      <c r="CK593" s="244" t="str">
        <f t="shared" si="905"/>
        <v>NO</v>
      </c>
      <c r="CL593" s="244" t="str">
        <f t="shared" si="906"/>
        <v>NO</v>
      </c>
      <c r="CM593" s="244" t="str">
        <f t="shared" si="907"/>
        <v>NO</v>
      </c>
      <c r="CN593" s="244" t="str">
        <f t="shared" si="908"/>
        <v>NO</v>
      </c>
      <c r="CO593" s="244" t="str">
        <f t="shared" si="909"/>
        <v>NO</v>
      </c>
      <c r="CP593" s="244" t="str">
        <f t="shared" si="910"/>
        <v>NO</v>
      </c>
      <c r="CQ593" s="244" t="str">
        <f t="shared" si="911"/>
        <v>NO</v>
      </c>
      <c r="CR593" s="244" t="str">
        <f t="shared" si="912"/>
        <v>NO</v>
      </c>
    </row>
    <row r="594" spans="1:96">
      <c r="A594" s="64"/>
      <c r="B594" s="15"/>
      <c r="C594" s="15"/>
      <c r="D594" s="15"/>
      <c r="E594" s="15"/>
      <c r="F594" s="15"/>
      <c r="G594" s="15"/>
      <c r="H594" s="15"/>
      <c r="I594" s="52" t="s">
        <v>31</v>
      </c>
      <c r="J594" s="6">
        <v>0.66019145242529498</v>
      </c>
      <c r="K594" s="6">
        <v>0.27769504956309399</v>
      </c>
      <c r="L594" s="6">
        <v>6.2113498011610403E-2</v>
      </c>
      <c r="M594" s="6">
        <v>0.54964971194753698</v>
      </c>
      <c r="N594" s="6">
        <v>0.39893328645669401</v>
      </c>
      <c r="O594" s="6">
        <v>5.1417001595768001E-2</v>
      </c>
      <c r="P594" s="6">
        <v>0.309654611837821</v>
      </c>
      <c r="Q594" s="6">
        <v>3.8097454368724998E-2</v>
      </c>
      <c r="R594" s="6">
        <v>0.65224793379345303</v>
      </c>
      <c r="S594" s="6">
        <v>0.362549787616121</v>
      </c>
      <c r="T594" s="6">
        <v>0.57107068863208099</v>
      </c>
      <c r="U594" s="6">
        <v>6.6379523751796607E-2</v>
      </c>
      <c r="V594" s="6">
        <v>0.50567959695517495</v>
      </c>
      <c r="W594" s="6">
        <v>0.47879105539292699</v>
      </c>
      <c r="X594" s="6">
        <v>1.55293476518975E-2</v>
      </c>
      <c r="Y594" s="6">
        <v>0.77103284055737498</v>
      </c>
      <c r="Z594" s="6">
        <v>8.91387728817368E-2</v>
      </c>
      <c r="AA594" s="6">
        <v>0.139828386560887</v>
      </c>
      <c r="AB594" s="6">
        <v>0.24625113050623099</v>
      </c>
      <c r="AC594" s="6">
        <v>0.65487882481537296</v>
      </c>
      <c r="AD594" s="6">
        <v>9.88700446783944E-2</v>
      </c>
      <c r="AE594" s="6">
        <v>0.365470112363461</v>
      </c>
      <c r="AF594" s="6">
        <v>0.245211497751117</v>
      </c>
      <c r="AG594" s="310">
        <v>0.389318389885421</v>
      </c>
      <c r="AH594" s="211">
        <v>1.8080000000000001</v>
      </c>
      <c r="AI594" s="211">
        <v>2.7909999999999999</v>
      </c>
      <c r="AJ594" s="212">
        <v>6.1139999999999999</v>
      </c>
      <c r="AK594" s="210">
        <v>1.8069999999999999</v>
      </c>
      <c r="AL594" s="210">
        <v>2.8140000000000001</v>
      </c>
      <c r="AM594" s="210">
        <v>6.2</v>
      </c>
      <c r="AN594" s="203"/>
      <c r="AO594" s="203"/>
      <c r="AP594" s="203"/>
      <c r="AQ594" s="203"/>
      <c r="AR594" s="203">
        <f t="shared" si="865"/>
        <v>0.98877272946999983</v>
      </c>
      <c r="AS594" s="203">
        <f t="shared" si="866"/>
        <v>1.2084999999999999</v>
      </c>
      <c r="AT594" s="203">
        <f t="shared" si="867"/>
        <v>1.4770555528699998</v>
      </c>
      <c r="AU594" s="203">
        <f t="shared" si="868"/>
        <v>2.2310181867759997</v>
      </c>
      <c r="AV594" s="203">
        <f t="shared" si="869"/>
        <v>2.7267999999999999</v>
      </c>
      <c r="AW594" s="203">
        <f t="shared" si="870"/>
        <v>3.3327555494959995</v>
      </c>
      <c r="AX594" s="203">
        <f t="shared" si="871"/>
        <v>4.7679545560499994</v>
      </c>
      <c r="AY594" s="203">
        <f t="shared" si="872"/>
        <v>5.8274999999999997</v>
      </c>
      <c r="AZ594" s="203">
        <f t="shared" si="873"/>
        <v>7.1224999870499994</v>
      </c>
      <c r="BB594" s="1" t="str">
        <f t="shared" si="879"/>
        <v>P</v>
      </c>
      <c r="BC594" s="1" t="str">
        <f t="shared" si="880"/>
        <v>NA</v>
      </c>
      <c r="BD594" s="1" t="str">
        <f t="shared" si="881"/>
        <v>NA</v>
      </c>
      <c r="BE594" s="1" t="str">
        <f t="shared" si="882"/>
        <v>NO</v>
      </c>
      <c r="BF594" s="1" t="str">
        <f t="shared" si="883"/>
        <v>NO</v>
      </c>
      <c r="BG594" s="1" t="str">
        <f t="shared" si="884"/>
        <v>NO</v>
      </c>
      <c r="BH594" s="1" t="str">
        <f t="shared" si="864"/>
        <v>NO</v>
      </c>
      <c r="BJ594" s="1">
        <v>8</v>
      </c>
      <c r="BK594" s="1" t="str">
        <f t="shared" si="885"/>
        <v>P</v>
      </c>
      <c r="BL594" s="1" t="str">
        <f t="shared" si="886"/>
        <v>NA</v>
      </c>
      <c r="BM594" s="1" t="str">
        <f t="shared" si="887"/>
        <v>NA</v>
      </c>
      <c r="BN594" s="1" t="str">
        <f t="shared" si="888"/>
        <v>NO</v>
      </c>
      <c r="BO594" s="1" t="str">
        <f t="shared" si="889"/>
        <v>NO</v>
      </c>
      <c r="BP594" s="1" t="str">
        <f t="shared" si="890"/>
        <v>NO</v>
      </c>
      <c r="BQ594" s="1" t="str">
        <f t="shared" si="891"/>
        <v>NO</v>
      </c>
      <c r="BS594" s="1" t="str">
        <f t="shared" si="892"/>
        <v>TN</v>
      </c>
      <c r="BT594" s="1" t="str">
        <f t="shared" si="893"/>
        <v>TN</v>
      </c>
      <c r="BU594" s="1" t="str">
        <f t="shared" si="894"/>
        <v>TN</v>
      </c>
      <c r="BV594" s="1" t="str">
        <f t="shared" si="895"/>
        <v>NO</v>
      </c>
      <c r="BW594" s="1" t="str">
        <f t="shared" si="896"/>
        <v>NO</v>
      </c>
      <c r="BX594" s="1" t="str">
        <f t="shared" si="897"/>
        <v>NO</v>
      </c>
      <c r="BY594" s="244" t="str">
        <f t="shared" si="898"/>
        <v>YES</v>
      </c>
      <c r="BZ594" s="244" t="str">
        <f t="shared" si="899"/>
        <v>NO</v>
      </c>
      <c r="CA594" s="244" t="str">
        <f t="shared" si="900"/>
        <v>NO</v>
      </c>
      <c r="CB594" s="244" t="str">
        <f t="shared" si="901"/>
        <v>NO</v>
      </c>
      <c r="CC594" s="244" t="str">
        <f t="shared" si="902"/>
        <v>NO</v>
      </c>
      <c r="CD594" s="244" t="str">
        <f t="shared" si="874"/>
        <v>NO</v>
      </c>
      <c r="CE594" s="1" t="str">
        <f t="shared" si="875"/>
        <v>NO</v>
      </c>
      <c r="CF594" s="1" t="str">
        <f t="shared" si="876"/>
        <v>NO</v>
      </c>
      <c r="CG594" s="1" t="str">
        <f t="shared" si="877"/>
        <v>NO</v>
      </c>
      <c r="CH594" s="1" t="str">
        <f t="shared" si="878"/>
        <v>NO</v>
      </c>
      <c r="CI594" s="244" t="str">
        <f t="shared" si="903"/>
        <v>NO</v>
      </c>
      <c r="CJ594" s="244" t="str">
        <f t="shared" si="904"/>
        <v>NO</v>
      </c>
      <c r="CK594" s="244" t="str">
        <f t="shared" si="905"/>
        <v>NO</v>
      </c>
      <c r="CL594" s="244" t="str">
        <f t="shared" si="906"/>
        <v>NO</v>
      </c>
      <c r="CM594" s="244" t="str">
        <f t="shared" si="907"/>
        <v>NO</v>
      </c>
      <c r="CN594" s="244" t="str">
        <f t="shared" si="908"/>
        <v>NO</v>
      </c>
      <c r="CO594" s="244" t="str">
        <f t="shared" si="909"/>
        <v>NO</v>
      </c>
      <c r="CP594" s="244" t="str">
        <f t="shared" si="910"/>
        <v>NO</v>
      </c>
      <c r="CQ594" s="244" t="str">
        <f t="shared" si="911"/>
        <v>NO</v>
      </c>
      <c r="CR594" s="244" t="str">
        <f t="shared" si="912"/>
        <v>NO</v>
      </c>
    </row>
    <row r="595" spans="1:96">
      <c r="A595" s="64"/>
      <c r="B595" s="15"/>
      <c r="C595" s="15"/>
      <c r="D595" s="15"/>
      <c r="E595" s="15"/>
      <c r="F595" s="15"/>
      <c r="G595" s="15"/>
      <c r="H595" s="15"/>
      <c r="I595" s="52" t="s">
        <v>53</v>
      </c>
      <c r="J595" s="6">
        <v>0.160622400435317</v>
      </c>
      <c r="K595" s="6">
        <v>0.81483359154438495</v>
      </c>
      <c r="L595" s="6">
        <v>2.45440080202977E-2</v>
      </c>
      <c r="M595" s="6">
        <v>0.43151128904226099</v>
      </c>
      <c r="N595" s="6">
        <v>0.34644530863947098</v>
      </c>
      <c r="O595" s="6">
        <v>0.222043402318267</v>
      </c>
      <c r="P595" s="6">
        <v>0.39883121101306801</v>
      </c>
      <c r="Q595" s="6">
        <v>0.60105484531970599</v>
      </c>
      <c r="R595" s="6">
        <v>1.1394366722439201E-4</v>
      </c>
      <c r="S595" s="6">
        <v>0.60009622026056497</v>
      </c>
      <c r="T595" s="6">
        <v>5.9532809483934801E-2</v>
      </c>
      <c r="U595" s="6">
        <v>0.34037097025549901</v>
      </c>
      <c r="V595" s="6">
        <v>0.71273458779870102</v>
      </c>
      <c r="W595" s="6">
        <v>0.189089413619136</v>
      </c>
      <c r="X595" s="6">
        <v>9.8175998582162596E-2</v>
      </c>
      <c r="Y595" s="6">
        <v>7.17991666595717E-2</v>
      </c>
      <c r="Z595" s="6">
        <v>0.81750354408084402</v>
      </c>
      <c r="AA595" s="6">
        <v>0.110697289259583</v>
      </c>
      <c r="AB595" s="6">
        <v>0.39343251688303799</v>
      </c>
      <c r="AC595" s="6">
        <v>0.430218823377155</v>
      </c>
      <c r="AD595" s="6">
        <v>0.17634865973980501</v>
      </c>
      <c r="AE595" s="6">
        <v>0.98366696166879597</v>
      </c>
      <c r="AF595" s="6">
        <v>1.25271666525479E-2</v>
      </c>
      <c r="AG595" s="310">
        <v>3.8058716786559801E-3</v>
      </c>
      <c r="AH595" s="211">
        <v>1.347</v>
      </c>
      <c r="AI595" s="211">
        <v>2.8530000000000002</v>
      </c>
      <c r="AJ595" s="212">
        <v>5.9539999999999997</v>
      </c>
      <c r="AK595" s="210">
        <v>1.4570000000000001</v>
      </c>
      <c r="AL595" s="210">
        <v>2.867</v>
      </c>
      <c r="AM595" s="210">
        <v>5.944</v>
      </c>
      <c r="AN595" s="203"/>
      <c r="AO595" s="203"/>
      <c r="AP595" s="203"/>
      <c r="AQ595" s="203"/>
      <c r="AR595" s="203">
        <f t="shared" si="865"/>
        <v>0.98877272946999983</v>
      </c>
      <c r="AS595" s="203">
        <f t="shared" si="866"/>
        <v>1.2084999999999999</v>
      </c>
      <c r="AT595" s="203">
        <f t="shared" si="867"/>
        <v>1.4770555528699998</v>
      </c>
      <c r="AU595" s="203">
        <f t="shared" si="868"/>
        <v>2.2310181867759997</v>
      </c>
      <c r="AV595" s="203">
        <f t="shared" si="869"/>
        <v>2.7267999999999999</v>
      </c>
      <c r="AW595" s="203">
        <f t="shared" si="870"/>
        <v>3.3327555494959995</v>
      </c>
      <c r="AX595" s="203">
        <f t="shared" si="871"/>
        <v>4.7679545560499994</v>
      </c>
      <c r="AY595" s="203">
        <f t="shared" si="872"/>
        <v>5.8274999999999997</v>
      </c>
      <c r="AZ595" s="203">
        <f t="shared" si="873"/>
        <v>7.1224999870499994</v>
      </c>
      <c r="BB595" s="1" t="str">
        <f t="shared" si="879"/>
        <v>NA</v>
      </c>
      <c r="BC595" s="1" t="str">
        <f t="shared" si="880"/>
        <v>NA</v>
      </c>
      <c r="BD595" s="1" t="str">
        <f t="shared" si="881"/>
        <v>NA</v>
      </c>
      <c r="BE595" s="1" t="str">
        <f t="shared" si="882"/>
        <v>NO</v>
      </c>
      <c r="BF595" s="1" t="str">
        <f t="shared" si="883"/>
        <v>NO</v>
      </c>
      <c r="BG595" s="1" t="str">
        <f t="shared" si="884"/>
        <v>NO</v>
      </c>
      <c r="BH595" s="1" t="str">
        <f t="shared" si="864"/>
        <v>YES</v>
      </c>
      <c r="BJ595" s="1">
        <v>7</v>
      </c>
      <c r="BK595" s="1" t="str">
        <f t="shared" si="885"/>
        <v>NA</v>
      </c>
      <c r="BL595" s="1" t="str">
        <f t="shared" si="886"/>
        <v>NA</v>
      </c>
      <c r="BM595" s="1" t="str">
        <f t="shared" si="887"/>
        <v>NA</v>
      </c>
      <c r="BN595" s="1" t="str">
        <f t="shared" si="888"/>
        <v>NO</v>
      </c>
      <c r="BO595" s="1" t="str">
        <f t="shared" si="889"/>
        <v>NO</v>
      </c>
      <c r="BP595" s="1" t="str">
        <f t="shared" si="890"/>
        <v>NO</v>
      </c>
      <c r="BQ595" s="1" t="str">
        <f t="shared" si="891"/>
        <v>YES</v>
      </c>
      <c r="BS595" s="1" t="str">
        <f t="shared" si="892"/>
        <v>TN</v>
      </c>
      <c r="BT595" s="1" t="str">
        <f t="shared" si="893"/>
        <v>TN</v>
      </c>
      <c r="BU595" s="1" t="str">
        <f t="shared" si="894"/>
        <v>TN</v>
      </c>
      <c r="BV595" s="1" t="str">
        <f t="shared" si="895"/>
        <v>NO</v>
      </c>
      <c r="BW595" s="1" t="str">
        <f t="shared" si="896"/>
        <v>NO</v>
      </c>
      <c r="BX595" s="1" t="str">
        <f t="shared" si="897"/>
        <v>NO</v>
      </c>
      <c r="BY595" s="244" t="str">
        <f t="shared" si="898"/>
        <v>YES</v>
      </c>
      <c r="BZ595" s="244" t="str">
        <f t="shared" si="899"/>
        <v>NO</v>
      </c>
      <c r="CA595" s="244" t="str">
        <f t="shared" si="900"/>
        <v>NO</v>
      </c>
      <c r="CB595" s="244" t="str">
        <f t="shared" si="901"/>
        <v>NO</v>
      </c>
      <c r="CC595" s="244" t="str">
        <f t="shared" si="902"/>
        <v>NO</v>
      </c>
      <c r="CD595" s="244" t="str">
        <f t="shared" si="874"/>
        <v>NO</v>
      </c>
      <c r="CE595" s="1" t="str">
        <f t="shared" si="875"/>
        <v>NO</v>
      </c>
      <c r="CF595" s="1" t="str">
        <f t="shared" si="876"/>
        <v>NO</v>
      </c>
      <c r="CG595" s="1" t="str">
        <f t="shared" si="877"/>
        <v>NO</v>
      </c>
      <c r="CH595" s="1" t="str">
        <f t="shared" si="878"/>
        <v>NO</v>
      </c>
      <c r="CI595" s="244" t="str">
        <f t="shared" si="903"/>
        <v>NO</v>
      </c>
      <c r="CJ595" s="244" t="str">
        <f t="shared" si="904"/>
        <v>NO</v>
      </c>
      <c r="CK595" s="244" t="str">
        <f t="shared" si="905"/>
        <v>NO</v>
      </c>
      <c r="CL595" s="244" t="str">
        <f t="shared" si="906"/>
        <v>NO</v>
      </c>
      <c r="CM595" s="244" t="str">
        <f t="shared" si="907"/>
        <v>NO</v>
      </c>
      <c r="CN595" s="244" t="str">
        <f t="shared" si="908"/>
        <v>NO</v>
      </c>
      <c r="CO595" s="244" t="str">
        <f t="shared" si="909"/>
        <v>NO</v>
      </c>
      <c r="CP595" s="244" t="str">
        <f t="shared" si="910"/>
        <v>NO</v>
      </c>
      <c r="CQ595" s="244" t="str">
        <f t="shared" si="911"/>
        <v>NO</v>
      </c>
      <c r="CR595" s="244" t="str">
        <f t="shared" si="912"/>
        <v>NO</v>
      </c>
    </row>
    <row r="596" spans="1:96" ht="16.5" thickBot="1">
      <c r="A596" s="74"/>
      <c r="B596" s="75"/>
      <c r="C596" s="75"/>
      <c r="D596" s="75"/>
      <c r="E596" s="75"/>
      <c r="F596" s="75"/>
      <c r="G596" s="75"/>
      <c r="H596" s="75"/>
      <c r="I596" s="53" t="s">
        <v>54</v>
      </c>
      <c r="J596" s="8">
        <v>0.74359786443148101</v>
      </c>
      <c r="K596" s="8">
        <v>0.19746013809360399</v>
      </c>
      <c r="L596" s="8">
        <v>5.8941997474914798E-2</v>
      </c>
      <c r="M596" s="8">
        <v>0.44384063762107701</v>
      </c>
      <c r="N596" s="8">
        <v>4.2816791092914399E-4</v>
      </c>
      <c r="O596" s="8">
        <v>0.55573119446799202</v>
      </c>
      <c r="P596" s="8">
        <v>2.84051394898499E-2</v>
      </c>
      <c r="Q596" s="8">
        <v>5.3427338031812599E-2</v>
      </c>
      <c r="R596" s="8">
        <v>0.91816752247833699</v>
      </c>
      <c r="S596" s="8">
        <v>0.68751518729832195</v>
      </c>
      <c r="T596" s="8">
        <v>9.6228768196932907E-2</v>
      </c>
      <c r="U596" s="8">
        <v>0.216256044504745</v>
      </c>
      <c r="V596" s="8">
        <v>0.82365641344372598</v>
      </c>
      <c r="W596" s="8">
        <v>5.3899465028255399E-2</v>
      </c>
      <c r="X596" s="8">
        <v>0.12244412152801699</v>
      </c>
      <c r="Y596" s="8">
        <v>0.61967140487689298</v>
      </c>
      <c r="Z596" s="8">
        <v>0.242629690308932</v>
      </c>
      <c r="AA596" s="8">
        <v>0.13769890481417399</v>
      </c>
      <c r="AB596" s="8">
        <v>0.92110242923692698</v>
      </c>
      <c r="AC596" s="8">
        <v>6.0393049206147999E-2</v>
      </c>
      <c r="AD596" s="8">
        <v>1.8504521556924801E-2</v>
      </c>
      <c r="AE596" s="8">
        <v>0.20885199415633601</v>
      </c>
      <c r="AF596" s="8">
        <v>0.70836165175071497</v>
      </c>
      <c r="AG596" s="311">
        <v>8.2786354092947406E-2</v>
      </c>
      <c r="AH596" s="213">
        <v>2.427</v>
      </c>
      <c r="AI596" s="213">
        <v>2.9710000000000001</v>
      </c>
      <c r="AJ596" s="214">
        <v>5.7990000000000004</v>
      </c>
      <c r="AK596" s="210">
        <v>2.4660000000000002</v>
      </c>
      <c r="AL596" s="210">
        <v>3.0750000000000002</v>
      </c>
      <c r="AM596" s="210">
        <v>5.9770000000000003</v>
      </c>
      <c r="AN596" s="203"/>
      <c r="AO596" s="203"/>
      <c r="AP596" s="203"/>
      <c r="AQ596" s="203"/>
      <c r="AR596" s="203">
        <f t="shared" si="865"/>
        <v>0.98877272946999983</v>
      </c>
      <c r="AS596" s="203">
        <f t="shared" si="866"/>
        <v>1.2084999999999999</v>
      </c>
      <c r="AT596" s="203">
        <f t="shared" si="867"/>
        <v>1.4770555528699998</v>
      </c>
      <c r="AU596" s="203">
        <f t="shared" si="868"/>
        <v>2.2310181867759997</v>
      </c>
      <c r="AV596" s="203">
        <f t="shared" si="869"/>
        <v>2.7267999999999999</v>
      </c>
      <c r="AW596" s="203">
        <f t="shared" si="870"/>
        <v>3.3327555494959995</v>
      </c>
      <c r="AX596" s="203">
        <f t="shared" si="871"/>
        <v>4.7679545560499994</v>
      </c>
      <c r="AY596" s="203">
        <f t="shared" si="872"/>
        <v>5.8274999999999997</v>
      </c>
      <c r="AZ596" s="203">
        <f t="shared" si="873"/>
        <v>7.1224999870499994</v>
      </c>
      <c r="BB596" s="1" t="str">
        <f t="shared" si="879"/>
        <v>P</v>
      </c>
      <c r="BC596" s="1" t="str">
        <f t="shared" si="880"/>
        <v>NA</v>
      </c>
      <c r="BD596" s="1" t="str">
        <f t="shared" si="881"/>
        <v>NP</v>
      </c>
      <c r="BE596" s="1" t="str">
        <f t="shared" si="882"/>
        <v>NO</v>
      </c>
      <c r="BF596" s="1" t="str">
        <f t="shared" si="883"/>
        <v>NO</v>
      </c>
      <c r="BG596" s="1" t="str">
        <f t="shared" si="884"/>
        <v>NO</v>
      </c>
      <c r="BH596" s="1" t="str">
        <f t="shared" si="864"/>
        <v>NO</v>
      </c>
      <c r="BJ596" s="1">
        <v>17</v>
      </c>
      <c r="BK596" s="1" t="str">
        <f t="shared" si="885"/>
        <v>P</v>
      </c>
      <c r="BL596" s="1" t="str">
        <f t="shared" si="886"/>
        <v>NA</v>
      </c>
      <c r="BM596" s="1" t="str">
        <f t="shared" si="887"/>
        <v>NA</v>
      </c>
      <c r="BN596" s="1" t="str">
        <f t="shared" si="888"/>
        <v>NO</v>
      </c>
      <c r="BO596" s="1" t="str">
        <f t="shared" si="889"/>
        <v>NO</v>
      </c>
      <c r="BP596" s="1" t="str">
        <f t="shared" si="890"/>
        <v>NO</v>
      </c>
      <c r="BQ596" s="1" t="str">
        <f t="shared" si="891"/>
        <v>NO</v>
      </c>
      <c r="BS596" s="1" t="str">
        <f t="shared" si="892"/>
        <v>TN</v>
      </c>
      <c r="BT596" s="1" t="str">
        <f t="shared" si="893"/>
        <v>TN</v>
      </c>
      <c r="BU596" s="1" t="str">
        <f t="shared" si="894"/>
        <v>FP</v>
      </c>
      <c r="BV596" s="1" t="str">
        <f t="shared" si="895"/>
        <v>NO</v>
      </c>
      <c r="BW596" s="1" t="str">
        <f t="shared" si="896"/>
        <v>NO</v>
      </c>
      <c r="BX596" s="1" t="str">
        <f t="shared" si="897"/>
        <v>NO</v>
      </c>
      <c r="BY596" s="244" t="str">
        <f t="shared" si="898"/>
        <v>YES</v>
      </c>
      <c r="BZ596" s="244" t="str">
        <f t="shared" si="899"/>
        <v>NO</v>
      </c>
      <c r="CA596" s="244" t="str">
        <f t="shared" si="900"/>
        <v>NO</v>
      </c>
      <c r="CB596" s="244" t="str">
        <f t="shared" si="901"/>
        <v>NO</v>
      </c>
      <c r="CC596" s="244" t="str">
        <f t="shared" si="902"/>
        <v>NO</v>
      </c>
      <c r="CD596" s="244" t="str">
        <f t="shared" si="874"/>
        <v>YES</v>
      </c>
      <c r="CE596" s="1" t="str">
        <f t="shared" si="875"/>
        <v>NO</v>
      </c>
      <c r="CF596" s="1" t="str">
        <f t="shared" si="876"/>
        <v>NO</v>
      </c>
      <c r="CG596" s="1" t="str">
        <f t="shared" si="877"/>
        <v>NO</v>
      </c>
      <c r="CH596" s="1" t="str">
        <f t="shared" si="878"/>
        <v>YES</v>
      </c>
      <c r="CI596" s="244" t="str">
        <f t="shared" si="903"/>
        <v>NO</v>
      </c>
      <c r="CJ596" s="244" t="str">
        <f t="shared" si="904"/>
        <v>NO</v>
      </c>
      <c r="CK596" s="244" t="str">
        <f t="shared" si="905"/>
        <v>NO</v>
      </c>
      <c r="CL596" s="244" t="str">
        <f t="shared" si="906"/>
        <v>NO</v>
      </c>
      <c r="CM596" s="244" t="str">
        <f t="shared" si="907"/>
        <v>NO</v>
      </c>
      <c r="CN596" s="244" t="str">
        <f t="shared" si="908"/>
        <v>YES</v>
      </c>
      <c r="CO596" s="244" t="str">
        <f t="shared" si="909"/>
        <v>NO</v>
      </c>
      <c r="CP596" s="244" t="str">
        <f t="shared" si="910"/>
        <v>NO</v>
      </c>
      <c r="CQ596" s="244" t="str">
        <f t="shared" si="911"/>
        <v>NO</v>
      </c>
      <c r="CR596" s="244" t="str">
        <f t="shared" si="912"/>
        <v>YES</v>
      </c>
    </row>
    <row r="597" spans="1:96">
      <c r="A597" s="61">
        <v>60</v>
      </c>
      <c r="B597" s="62">
        <v>180</v>
      </c>
      <c r="C597" s="62">
        <v>3</v>
      </c>
      <c r="D597" s="62">
        <v>0.33</v>
      </c>
      <c r="E597" s="62">
        <v>7122301</v>
      </c>
      <c r="F597" s="62">
        <f>E597/1000/60</f>
        <v>118.70501666666668</v>
      </c>
      <c r="G597" s="62">
        <v>72</v>
      </c>
      <c r="H597" s="63">
        <f>G597/B597*100</f>
        <v>40</v>
      </c>
      <c r="I597" s="60" t="s">
        <v>12</v>
      </c>
      <c r="J597" s="69">
        <v>0.594028398115648</v>
      </c>
      <c r="K597" s="69">
        <v>0.38960750611641398</v>
      </c>
      <c r="L597" s="69">
        <v>1.6364095767936401E-2</v>
      </c>
      <c r="M597" s="69">
        <v>0.35419532577304702</v>
      </c>
      <c r="N597" s="69">
        <v>0.108622211586049</v>
      </c>
      <c r="O597" s="69">
        <v>0.53718246264090197</v>
      </c>
      <c r="P597" s="69">
        <v>0.221293204954391</v>
      </c>
      <c r="Q597" s="69">
        <v>0.12210404477603699</v>
      </c>
      <c r="R597" s="69">
        <v>0.65660275026957005</v>
      </c>
      <c r="S597" s="69">
        <v>0.90764455521161203</v>
      </c>
      <c r="T597" s="69">
        <v>1.4163588718735401E-2</v>
      </c>
      <c r="U597" s="69">
        <v>7.8191856069652094E-2</v>
      </c>
      <c r="V597" s="69">
        <v>0.90241187930698397</v>
      </c>
      <c r="W597" s="69">
        <v>8.1920607071722593E-3</v>
      </c>
      <c r="X597" s="69">
        <v>8.9396059985843601E-2</v>
      </c>
      <c r="Y597" s="69">
        <v>0.69031514092875401</v>
      </c>
      <c r="Z597" s="69">
        <v>0.27655832474646302</v>
      </c>
      <c r="AA597" s="69">
        <v>3.3126534324781597E-2</v>
      </c>
      <c r="AB597" s="69">
        <v>6.6911225539250099E-3</v>
      </c>
      <c r="AC597" s="69">
        <v>0.44559202068325299</v>
      </c>
      <c r="AD597" s="69">
        <v>0.547716856762821</v>
      </c>
      <c r="AE597" s="69">
        <v>0.62299206726912404</v>
      </c>
      <c r="AF597" s="69">
        <v>0.34149371325842998</v>
      </c>
      <c r="AG597" s="309">
        <v>3.5514219472444403E-2</v>
      </c>
      <c r="AH597" s="208">
        <v>2.577</v>
      </c>
      <c r="AI597" s="208">
        <v>3.2639999999999998</v>
      </c>
      <c r="AJ597" s="209">
        <v>6.859</v>
      </c>
      <c r="AK597" s="210">
        <v>2.597</v>
      </c>
      <c r="AL597" s="210">
        <v>3.22</v>
      </c>
      <c r="AM597" s="210">
        <v>6.9729999999999999</v>
      </c>
      <c r="AN597" s="203">
        <v>2.5196000000000001</v>
      </c>
      <c r="AO597" s="203">
        <v>3.9781</v>
      </c>
      <c r="AP597" s="203">
        <v>7.1336000000000004</v>
      </c>
      <c r="AQ597" s="203"/>
      <c r="AR597" s="203">
        <f>$AN$33*0.81818182</f>
        <v>2.0614909136719999</v>
      </c>
      <c r="AS597" s="203">
        <f>$AN$33</f>
        <v>2.5196000000000001</v>
      </c>
      <c r="AT597" s="203">
        <f>$AN$33*1.22222222</f>
        <v>3.0795111055119997</v>
      </c>
      <c r="AU597" s="203">
        <f>$AO$33*0.81818182</f>
        <v>3.2548090981419997</v>
      </c>
      <c r="AV597" s="203">
        <f>$AO$33</f>
        <v>3.9781</v>
      </c>
      <c r="AW597" s="203">
        <f>$AO$33*1.22222222</f>
        <v>4.8621222133819995</v>
      </c>
      <c r="AX597" s="203">
        <f>$AP$33*0.81818182</f>
        <v>5.8365818311520004</v>
      </c>
      <c r="AY597" s="203">
        <f>$AP$33</f>
        <v>7.1336000000000004</v>
      </c>
      <c r="AZ597" s="203">
        <f>$AP$33*1.22222222</f>
        <v>8.7188444285919999</v>
      </c>
      <c r="BB597" s="1" t="str">
        <f t="shared" si="879"/>
        <v>NA</v>
      </c>
      <c r="BC597" s="1" t="str">
        <f t="shared" si="880"/>
        <v>NP</v>
      </c>
      <c r="BD597" s="1" t="str">
        <f t="shared" si="881"/>
        <v>NP</v>
      </c>
      <c r="BE597" s="1" t="str">
        <f t="shared" si="882"/>
        <v>NO</v>
      </c>
      <c r="BF597" s="1" t="str">
        <f t="shared" si="883"/>
        <v>NO</v>
      </c>
      <c r="BG597" s="1" t="str">
        <f t="shared" si="884"/>
        <v>NO</v>
      </c>
      <c r="BH597" s="1" t="str">
        <f t="shared" si="864"/>
        <v>YES</v>
      </c>
      <c r="BJ597" s="12">
        <v>6</v>
      </c>
      <c r="BK597" s="1" t="str">
        <f t="shared" si="885"/>
        <v>NA</v>
      </c>
      <c r="BL597" s="1" t="str">
        <f t="shared" si="886"/>
        <v>A</v>
      </c>
      <c r="BM597" s="1" t="str">
        <f t="shared" si="887"/>
        <v>NP</v>
      </c>
      <c r="BN597" s="1" t="str">
        <f t="shared" si="888"/>
        <v>NO</v>
      </c>
      <c r="BO597" s="1" t="str">
        <f t="shared" si="889"/>
        <v>NO</v>
      </c>
      <c r="BP597" s="1" t="str">
        <f t="shared" si="890"/>
        <v>YES</v>
      </c>
      <c r="BQ597" s="1" t="str">
        <f t="shared" si="891"/>
        <v>YES</v>
      </c>
      <c r="BS597" s="1" t="str">
        <f t="shared" si="892"/>
        <v>TN</v>
      </c>
      <c r="BT597" s="1" t="str">
        <f t="shared" si="893"/>
        <v>TP</v>
      </c>
      <c r="BU597" s="1" t="str">
        <f t="shared" si="894"/>
        <v>TP</v>
      </c>
      <c r="BV597" s="1" t="str">
        <f t="shared" si="895"/>
        <v>NO</v>
      </c>
      <c r="BW597" s="1" t="str">
        <f t="shared" si="896"/>
        <v>YES</v>
      </c>
      <c r="BX597" s="1" t="str">
        <f t="shared" si="897"/>
        <v>YES</v>
      </c>
      <c r="BY597" s="244" t="str">
        <f t="shared" si="898"/>
        <v>YES</v>
      </c>
      <c r="BZ597" s="244" t="str">
        <f t="shared" si="899"/>
        <v>NO</v>
      </c>
      <c r="CA597" s="244" t="str">
        <f t="shared" si="900"/>
        <v>NO</v>
      </c>
      <c r="CB597" s="244" t="str">
        <f t="shared" si="901"/>
        <v>NO</v>
      </c>
      <c r="CC597" s="244" t="str">
        <f t="shared" si="902"/>
        <v>NO</v>
      </c>
      <c r="CD597" s="244" t="str">
        <f t="shared" si="874"/>
        <v>NO</v>
      </c>
      <c r="CE597" s="1" t="str">
        <f t="shared" si="875"/>
        <v>NO</v>
      </c>
      <c r="CF597" s="1" t="str">
        <f t="shared" si="876"/>
        <v>NO</v>
      </c>
      <c r="CG597" s="1" t="str">
        <f t="shared" si="877"/>
        <v>NO</v>
      </c>
      <c r="CH597" s="1" t="str">
        <f t="shared" si="878"/>
        <v>NO</v>
      </c>
      <c r="CI597" s="244" t="str">
        <f t="shared" si="903"/>
        <v>NO</v>
      </c>
      <c r="CJ597" s="244" t="str">
        <f t="shared" si="904"/>
        <v>NO</v>
      </c>
      <c r="CK597" s="244" t="str">
        <f t="shared" si="905"/>
        <v>NO</v>
      </c>
      <c r="CL597" s="244" t="str">
        <f t="shared" si="906"/>
        <v>NO</v>
      </c>
      <c r="CM597" s="244" t="str">
        <f t="shared" si="907"/>
        <v>NO</v>
      </c>
      <c r="CN597" s="244" t="str">
        <f t="shared" si="908"/>
        <v>NO</v>
      </c>
      <c r="CO597" s="244" t="str">
        <f t="shared" si="909"/>
        <v>NO</v>
      </c>
      <c r="CP597" s="244" t="str">
        <f t="shared" si="910"/>
        <v>NO</v>
      </c>
      <c r="CQ597" s="244" t="str">
        <f t="shared" si="911"/>
        <v>NO</v>
      </c>
      <c r="CR597" s="244" t="str">
        <f t="shared" si="912"/>
        <v>NO</v>
      </c>
    </row>
    <row r="598" spans="1:96">
      <c r="A598" s="64"/>
      <c r="B598" s="15"/>
      <c r="C598" s="15"/>
      <c r="D598" s="15"/>
      <c r="E598" s="15"/>
      <c r="F598" s="15"/>
      <c r="G598" s="15"/>
      <c r="H598" s="15"/>
      <c r="I598" s="52" t="s">
        <v>13</v>
      </c>
      <c r="J598" s="6">
        <v>0.82310414656026498</v>
      </c>
      <c r="K598" s="6">
        <v>3.3464129937928397E-2</v>
      </c>
      <c r="L598" s="6">
        <v>0.143431723501806</v>
      </c>
      <c r="M598" s="6">
        <v>0.49363941183243398</v>
      </c>
      <c r="N598" s="6">
        <v>0.41216509667944301</v>
      </c>
      <c r="O598" s="6">
        <v>9.4195491488121702E-2</v>
      </c>
      <c r="P598" s="6">
        <v>0.52227437271659605</v>
      </c>
      <c r="Q598" s="6">
        <v>0.12092989854125701</v>
      </c>
      <c r="R598" s="6">
        <v>0.35679572874214599</v>
      </c>
      <c r="S598" s="6">
        <v>6.2917220155134304E-2</v>
      </c>
      <c r="T598" s="6">
        <v>0.65895820828582197</v>
      </c>
      <c r="U598" s="6">
        <v>0.27812457155904302</v>
      </c>
      <c r="V598" s="6">
        <v>2.77907861319018E-2</v>
      </c>
      <c r="W598" s="6">
        <v>0.44234578043084999</v>
      </c>
      <c r="X598" s="6">
        <v>0.52986343343724696</v>
      </c>
      <c r="Y598" s="6">
        <v>0.86763479754884698</v>
      </c>
      <c r="Z598" s="6">
        <v>0.110217857015193</v>
      </c>
      <c r="AA598" s="6">
        <v>2.2147345435959299E-2</v>
      </c>
      <c r="AB598" s="6">
        <v>0.14833006172622601</v>
      </c>
      <c r="AC598" s="6">
        <v>0.45584254715798</v>
      </c>
      <c r="AD598" s="6">
        <v>0.39582739111579202</v>
      </c>
      <c r="AE598" s="6">
        <v>0.98947607147479</v>
      </c>
      <c r="AF598" s="6">
        <v>9.2637299072827403E-3</v>
      </c>
      <c r="AG598" s="310">
        <v>1.2601986179267E-3</v>
      </c>
      <c r="AH598" s="211">
        <v>2.4129999999999998</v>
      </c>
      <c r="AI598" s="211">
        <v>3.8849999999999998</v>
      </c>
      <c r="AJ598" s="212">
        <v>6.6459999999999999</v>
      </c>
      <c r="AK598" s="210">
        <v>2.4289999999999998</v>
      </c>
      <c r="AL598" s="210">
        <v>3.9550000000000001</v>
      </c>
      <c r="AM598" s="210">
        <v>6.601</v>
      </c>
      <c r="AN598" s="203"/>
      <c r="AO598" s="203"/>
      <c r="AP598" s="203"/>
      <c r="AQ598" s="203"/>
      <c r="AR598" s="203">
        <f t="shared" ref="AR598:AR613" si="913">$AN$33*0.81818182</f>
        <v>2.0614909136719999</v>
      </c>
      <c r="AS598" s="203">
        <f t="shared" ref="AS598:AS613" si="914">$AN$33</f>
        <v>2.5196000000000001</v>
      </c>
      <c r="AT598" s="203">
        <f t="shared" ref="AT598:AT613" si="915">$AN$33*1.22222222</f>
        <v>3.0795111055119997</v>
      </c>
      <c r="AU598" s="203">
        <f t="shared" ref="AU598:AU613" si="916">$AO$33*0.81818182</f>
        <v>3.2548090981419997</v>
      </c>
      <c r="AV598" s="203">
        <f t="shared" ref="AV598:AV613" si="917">$AO$33</f>
        <v>3.9781</v>
      </c>
      <c r="AW598" s="203">
        <f t="shared" ref="AW598:AW613" si="918">$AO$33*1.22222222</f>
        <v>4.8621222133819995</v>
      </c>
      <c r="AX598" s="203">
        <f t="shared" ref="AX598:AX613" si="919">$AP$33*0.81818182</f>
        <v>5.8365818311520004</v>
      </c>
      <c r="AY598" s="203">
        <f t="shared" ref="AY598:AY613" si="920">$AP$33</f>
        <v>7.1336000000000004</v>
      </c>
      <c r="AZ598" s="203">
        <f t="shared" ref="AZ598:AZ613" si="921">$AP$33*1.22222222</f>
        <v>8.7188444285919999</v>
      </c>
      <c r="BB598" s="1" t="str">
        <f t="shared" si="879"/>
        <v>NP</v>
      </c>
      <c r="BC598" s="1" t="str">
        <f t="shared" si="880"/>
        <v>NP</v>
      </c>
      <c r="BD598" s="1" t="str">
        <f t="shared" si="881"/>
        <v>NP</v>
      </c>
      <c r="BE598" s="1" t="str">
        <f t="shared" si="882"/>
        <v>NO</v>
      </c>
      <c r="BF598" s="1" t="str">
        <f t="shared" si="883"/>
        <v>NO</v>
      </c>
      <c r="BG598" s="1" t="str">
        <f t="shared" si="884"/>
        <v>NO</v>
      </c>
      <c r="BH598" s="1" t="str">
        <f t="shared" si="864"/>
        <v>YES</v>
      </c>
      <c r="BJ598" s="12">
        <v>16</v>
      </c>
      <c r="BK598" s="1" t="str">
        <f t="shared" si="885"/>
        <v>NP</v>
      </c>
      <c r="BL598" s="1" t="str">
        <f t="shared" si="886"/>
        <v>NP</v>
      </c>
      <c r="BM598" s="1" t="str">
        <f t="shared" si="887"/>
        <v>NP</v>
      </c>
      <c r="BN598" s="1" t="str">
        <f t="shared" si="888"/>
        <v>NO</v>
      </c>
      <c r="BO598" s="1" t="str">
        <f t="shared" si="889"/>
        <v>NO</v>
      </c>
      <c r="BP598" s="1" t="str">
        <f t="shared" si="890"/>
        <v>NO</v>
      </c>
      <c r="BQ598" s="1" t="str">
        <f t="shared" si="891"/>
        <v>YES</v>
      </c>
      <c r="BS598" s="1" t="str">
        <f t="shared" si="892"/>
        <v>TP</v>
      </c>
      <c r="BT598" s="1" t="str">
        <f t="shared" si="893"/>
        <v>TP</v>
      </c>
      <c r="BU598" s="1" t="str">
        <f t="shared" si="894"/>
        <v>TP</v>
      </c>
      <c r="BV598" s="1" t="str">
        <f t="shared" si="895"/>
        <v>YES</v>
      </c>
      <c r="BW598" s="1" t="str">
        <f t="shared" si="896"/>
        <v>YES</v>
      </c>
      <c r="BX598" s="1" t="str">
        <f t="shared" si="897"/>
        <v>YES</v>
      </c>
      <c r="BY598" s="244" t="str">
        <f t="shared" si="898"/>
        <v>YES</v>
      </c>
      <c r="BZ598" s="244" t="str">
        <f t="shared" si="899"/>
        <v>NO</v>
      </c>
      <c r="CA598" s="244" t="str">
        <f t="shared" si="900"/>
        <v>NO</v>
      </c>
      <c r="CB598" s="244" t="str">
        <f t="shared" si="901"/>
        <v>NO</v>
      </c>
      <c r="CC598" s="244" t="str">
        <f t="shared" si="902"/>
        <v>NO</v>
      </c>
      <c r="CD598" s="244" t="str">
        <f t="shared" si="874"/>
        <v>NO</v>
      </c>
      <c r="CE598" s="1" t="str">
        <f t="shared" si="875"/>
        <v>NO</v>
      </c>
      <c r="CF598" s="1" t="str">
        <f t="shared" si="876"/>
        <v>NO</v>
      </c>
      <c r="CG598" s="1" t="str">
        <f t="shared" si="877"/>
        <v>NO</v>
      </c>
      <c r="CH598" s="1" t="str">
        <f t="shared" si="878"/>
        <v>NO</v>
      </c>
      <c r="CI598" s="244" t="str">
        <f t="shared" si="903"/>
        <v>NO</v>
      </c>
      <c r="CJ598" s="244" t="str">
        <f t="shared" si="904"/>
        <v>NO</v>
      </c>
      <c r="CK598" s="244" t="str">
        <f t="shared" si="905"/>
        <v>NO</v>
      </c>
      <c r="CL598" s="244" t="str">
        <f t="shared" si="906"/>
        <v>NO</v>
      </c>
      <c r="CM598" s="244" t="str">
        <f t="shared" si="907"/>
        <v>NO</v>
      </c>
      <c r="CN598" s="244" t="str">
        <f t="shared" si="908"/>
        <v>NO</v>
      </c>
      <c r="CO598" s="244" t="str">
        <f t="shared" si="909"/>
        <v>NO</v>
      </c>
      <c r="CP598" s="244" t="str">
        <f t="shared" si="910"/>
        <v>NO</v>
      </c>
      <c r="CQ598" s="244" t="str">
        <f t="shared" si="911"/>
        <v>NO</v>
      </c>
      <c r="CR598" s="244" t="str">
        <f t="shared" si="912"/>
        <v>NO</v>
      </c>
    </row>
    <row r="599" spans="1:96">
      <c r="A599" s="64"/>
      <c r="B599" s="15"/>
      <c r="C599" s="15"/>
      <c r="D599" s="15"/>
      <c r="E599" s="15"/>
      <c r="F599" s="15"/>
      <c r="G599" s="15"/>
      <c r="H599" s="15"/>
      <c r="I599" s="52" t="s">
        <v>14</v>
      </c>
      <c r="J599" s="6">
        <v>0.52801747595539605</v>
      </c>
      <c r="K599" s="6">
        <v>0.45446386199900601</v>
      </c>
      <c r="L599" s="6">
        <v>1.7518662045596399E-2</v>
      </c>
      <c r="M599" s="6">
        <v>0.73668504722300898</v>
      </c>
      <c r="N599" s="6">
        <v>6.4416997945562507E-2</v>
      </c>
      <c r="O599" s="6">
        <v>0.198897954831427</v>
      </c>
      <c r="P599" s="6">
        <v>0.58120090827805704</v>
      </c>
      <c r="Q599" s="6">
        <v>0.20257881785905599</v>
      </c>
      <c r="R599" s="6">
        <v>0.216220273862886</v>
      </c>
      <c r="S599" s="6">
        <v>0.72529852996071298</v>
      </c>
      <c r="T599" s="6">
        <v>8.0553747801017206E-2</v>
      </c>
      <c r="U599" s="6">
        <v>0.19414772223826901</v>
      </c>
      <c r="V599" s="6">
        <v>0.31899264040777298</v>
      </c>
      <c r="W599" s="6">
        <v>0.58050693070617598</v>
      </c>
      <c r="X599" s="6">
        <v>0.10050042888605</v>
      </c>
      <c r="Y599" s="6">
        <v>0.48245934677831898</v>
      </c>
      <c r="Z599" s="6">
        <v>0.454213697444873</v>
      </c>
      <c r="AA599" s="6">
        <v>6.3326955776806998E-2</v>
      </c>
      <c r="AB599" s="6">
        <v>5.7847337119056999E-2</v>
      </c>
      <c r="AC599" s="6">
        <v>0.76243027186430801</v>
      </c>
      <c r="AD599" s="6">
        <v>0.17972239101663401</v>
      </c>
      <c r="AE599" s="6">
        <v>0.93203229743895699</v>
      </c>
      <c r="AF599" s="6">
        <v>6.7505954493512405E-2</v>
      </c>
      <c r="AG599" s="310">
        <v>4.6174806752996502E-4</v>
      </c>
      <c r="AH599" s="211">
        <v>2.1360000000000001</v>
      </c>
      <c r="AI599" s="211">
        <v>3.7530000000000001</v>
      </c>
      <c r="AJ599" s="212">
        <v>6.726</v>
      </c>
      <c r="AK599" s="210">
        <v>2.133</v>
      </c>
      <c r="AL599" s="210">
        <v>3.8159999999999998</v>
      </c>
      <c r="AM599" s="210">
        <v>6.7610000000000001</v>
      </c>
      <c r="AN599" s="203"/>
      <c r="AO599" s="203"/>
      <c r="AP599" s="203"/>
      <c r="AQ599" s="203"/>
      <c r="AR599" s="203">
        <f t="shared" si="913"/>
        <v>2.0614909136719999</v>
      </c>
      <c r="AS599" s="203">
        <f t="shared" si="914"/>
        <v>2.5196000000000001</v>
      </c>
      <c r="AT599" s="203">
        <f t="shared" si="915"/>
        <v>3.0795111055119997</v>
      </c>
      <c r="AU599" s="203">
        <f t="shared" si="916"/>
        <v>3.2548090981419997</v>
      </c>
      <c r="AV599" s="203">
        <f t="shared" si="917"/>
        <v>3.9781</v>
      </c>
      <c r="AW599" s="203">
        <f t="shared" si="918"/>
        <v>4.8621222133819995</v>
      </c>
      <c r="AX599" s="203">
        <f t="shared" si="919"/>
        <v>5.8365818311520004</v>
      </c>
      <c r="AY599" s="203">
        <f t="shared" si="920"/>
        <v>7.1336000000000004</v>
      </c>
      <c r="AZ599" s="203">
        <f t="shared" si="921"/>
        <v>8.7188444285919999</v>
      </c>
      <c r="BB599" s="1" t="str">
        <f t="shared" si="879"/>
        <v>NP</v>
      </c>
      <c r="BC599" s="1" t="str">
        <f t="shared" si="880"/>
        <v>NP</v>
      </c>
      <c r="BD599" s="1" t="str">
        <f t="shared" si="881"/>
        <v>NP</v>
      </c>
      <c r="BE599" s="1" t="str">
        <f t="shared" si="882"/>
        <v>NO</v>
      </c>
      <c r="BF599" s="1" t="str">
        <f t="shared" si="883"/>
        <v>NO</v>
      </c>
      <c r="BG599" s="1" t="str">
        <f t="shared" si="884"/>
        <v>NO</v>
      </c>
      <c r="BH599" s="1" t="str">
        <f t="shared" si="864"/>
        <v>YES</v>
      </c>
      <c r="BJ599" s="12">
        <v>34</v>
      </c>
      <c r="BK599" s="1" t="str">
        <f t="shared" si="885"/>
        <v>NP</v>
      </c>
      <c r="BL599" s="1" t="str">
        <f t="shared" si="886"/>
        <v>NP</v>
      </c>
      <c r="BM599" s="1" t="str">
        <f t="shared" si="887"/>
        <v>NP</v>
      </c>
      <c r="BN599" s="1" t="str">
        <f t="shared" si="888"/>
        <v>NO</v>
      </c>
      <c r="BO599" s="1" t="str">
        <f t="shared" si="889"/>
        <v>NO</v>
      </c>
      <c r="BP599" s="1" t="str">
        <f t="shared" si="890"/>
        <v>NO</v>
      </c>
      <c r="BQ599" s="1" t="str">
        <f t="shared" si="891"/>
        <v>YES</v>
      </c>
      <c r="BS599" s="1" t="str">
        <f t="shared" si="892"/>
        <v>TP</v>
      </c>
      <c r="BT599" s="1" t="str">
        <f t="shared" si="893"/>
        <v>TP</v>
      </c>
      <c r="BU599" s="1" t="str">
        <f t="shared" si="894"/>
        <v>TP</v>
      </c>
      <c r="BV599" s="1" t="str">
        <f t="shared" si="895"/>
        <v>YES</v>
      </c>
      <c r="BW599" s="1" t="str">
        <f t="shared" si="896"/>
        <v>YES</v>
      </c>
      <c r="BX599" s="1" t="str">
        <f t="shared" si="897"/>
        <v>YES</v>
      </c>
      <c r="BY599" s="244" t="str">
        <f t="shared" si="898"/>
        <v>YES</v>
      </c>
      <c r="BZ599" s="244" t="str">
        <f t="shared" si="899"/>
        <v>NO</v>
      </c>
      <c r="CA599" s="244" t="str">
        <f t="shared" si="900"/>
        <v>NO</v>
      </c>
      <c r="CB599" s="244" t="str">
        <f t="shared" si="901"/>
        <v>NO</v>
      </c>
      <c r="CC599" s="244" t="str">
        <f t="shared" si="902"/>
        <v>NO</v>
      </c>
      <c r="CD599" s="244" t="str">
        <f t="shared" si="874"/>
        <v>NO</v>
      </c>
      <c r="CE599" s="1" t="str">
        <f t="shared" si="875"/>
        <v>NO</v>
      </c>
      <c r="CF599" s="1" t="str">
        <f t="shared" si="876"/>
        <v>NO</v>
      </c>
      <c r="CG599" s="1" t="str">
        <f t="shared" si="877"/>
        <v>NO</v>
      </c>
      <c r="CH599" s="1" t="str">
        <f t="shared" si="878"/>
        <v>NO</v>
      </c>
      <c r="CI599" s="244" t="str">
        <f t="shared" si="903"/>
        <v>NO</v>
      </c>
      <c r="CJ599" s="244" t="str">
        <f t="shared" si="904"/>
        <v>NO</v>
      </c>
      <c r="CK599" s="244" t="str">
        <f t="shared" si="905"/>
        <v>NO</v>
      </c>
      <c r="CL599" s="244" t="str">
        <f t="shared" si="906"/>
        <v>NO</v>
      </c>
      <c r="CM599" s="244" t="str">
        <f t="shared" si="907"/>
        <v>NO</v>
      </c>
      <c r="CN599" s="244" t="str">
        <f t="shared" si="908"/>
        <v>NO</v>
      </c>
      <c r="CO599" s="244" t="str">
        <f t="shared" si="909"/>
        <v>NO</v>
      </c>
      <c r="CP599" s="244" t="str">
        <f t="shared" si="910"/>
        <v>NO</v>
      </c>
      <c r="CQ599" s="244" t="str">
        <f t="shared" si="911"/>
        <v>NO</v>
      </c>
      <c r="CR599" s="244" t="str">
        <f t="shared" si="912"/>
        <v>NO</v>
      </c>
    </row>
    <row r="600" spans="1:96">
      <c r="A600" s="64"/>
      <c r="B600" s="15"/>
      <c r="C600" s="15"/>
      <c r="D600" s="15"/>
      <c r="E600" s="15"/>
      <c r="F600" s="15"/>
      <c r="G600" s="15"/>
      <c r="H600" s="15"/>
      <c r="I600" s="52" t="s">
        <v>15</v>
      </c>
      <c r="J600" s="6">
        <v>1.6392348217647599E-2</v>
      </c>
      <c r="K600" s="6">
        <v>0.90402804636487999</v>
      </c>
      <c r="L600" s="6">
        <v>7.9579605417471805E-2</v>
      </c>
      <c r="M600" s="6">
        <v>0.43575310699005698</v>
      </c>
      <c r="N600" s="6">
        <v>0.160448543033721</v>
      </c>
      <c r="O600" s="6">
        <v>0.40379834997622099</v>
      </c>
      <c r="P600" s="6">
        <v>0.26379389540776799</v>
      </c>
      <c r="Q600" s="6">
        <v>0.61187681112891201</v>
      </c>
      <c r="R600" s="6">
        <v>0.124329293463318</v>
      </c>
      <c r="S600" s="6">
        <v>0.86214444238399501</v>
      </c>
      <c r="T600" s="6">
        <v>0.11295460184707801</v>
      </c>
      <c r="U600" s="6">
        <v>2.4900955768926401E-2</v>
      </c>
      <c r="V600" s="6">
        <v>0.67785518141965395</v>
      </c>
      <c r="W600" s="6">
        <v>0.30248991999597402</v>
      </c>
      <c r="X600" s="6">
        <v>1.9654898584371899E-2</v>
      </c>
      <c r="Y600" s="6">
        <v>0.80606469273166603</v>
      </c>
      <c r="Z600" s="6">
        <v>0.19030720507438501</v>
      </c>
      <c r="AA600" s="6">
        <v>3.6281021939484899E-3</v>
      </c>
      <c r="AB600" s="6">
        <v>0.296617636526745</v>
      </c>
      <c r="AC600" s="6">
        <v>0.259966980814129</v>
      </c>
      <c r="AD600" s="6">
        <v>0.443415382659125</v>
      </c>
      <c r="AE600" s="6">
        <v>0.27255234519212201</v>
      </c>
      <c r="AF600" s="6">
        <v>0.70972188141780501</v>
      </c>
      <c r="AG600" s="310">
        <v>1.7725773390072402E-2</v>
      </c>
      <c r="AH600" s="211">
        <v>2.0470000000000002</v>
      </c>
      <c r="AI600" s="211">
        <v>3.677</v>
      </c>
      <c r="AJ600" s="212">
        <v>6.859</v>
      </c>
      <c r="AK600" s="210">
        <v>2.0659999999999998</v>
      </c>
      <c r="AL600" s="210">
        <v>3.6840000000000002</v>
      </c>
      <c r="AM600" s="210">
        <v>6.9640000000000004</v>
      </c>
      <c r="AN600" s="203"/>
      <c r="AO600" s="203"/>
      <c r="AP600" s="203"/>
      <c r="AQ600" s="203"/>
      <c r="AR600" s="203">
        <f t="shared" si="913"/>
        <v>2.0614909136719999</v>
      </c>
      <c r="AS600" s="203">
        <f t="shared" si="914"/>
        <v>2.5196000000000001</v>
      </c>
      <c r="AT600" s="203">
        <f t="shared" si="915"/>
        <v>3.0795111055119997</v>
      </c>
      <c r="AU600" s="203">
        <f t="shared" si="916"/>
        <v>3.2548090981419997</v>
      </c>
      <c r="AV600" s="203">
        <f t="shared" si="917"/>
        <v>3.9781</v>
      </c>
      <c r="AW600" s="203">
        <f t="shared" si="918"/>
        <v>4.8621222133819995</v>
      </c>
      <c r="AX600" s="203">
        <f t="shared" si="919"/>
        <v>5.8365818311520004</v>
      </c>
      <c r="AY600" s="203">
        <f t="shared" si="920"/>
        <v>7.1336000000000004</v>
      </c>
      <c r="AZ600" s="203">
        <f t="shared" si="921"/>
        <v>8.7188444285919999</v>
      </c>
      <c r="BB600" s="1" t="str">
        <f t="shared" si="879"/>
        <v>A</v>
      </c>
      <c r="BC600" s="1" t="str">
        <f t="shared" si="880"/>
        <v>NP</v>
      </c>
      <c r="BD600" s="1" t="str">
        <f t="shared" si="881"/>
        <v>NP</v>
      </c>
      <c r="BE600" s="1" t="str">
        <f t="shared" si="882"/>
        <v>NO</v>
      </c>
      <c r="BF600" s="1" t="str">
        <f t="shared" si="883"/>
        <v>NO</v>
      </c>
      <c r="BG600" s="1" t="str">
        <f t="shared" si="884"/>
        <v>YES</v>
      </c>
      <c r="BH600" s="1" t="str">
        <f t="shared" si="864"/>
        <v>YES</v>
      </c>
      <c r="BJ600" s="12">
        <v>13</v>
      </c>
      <c r="BK600" s="1" t="str">
        <f t="shared" si="885"/>
        <v>NP</v>
      </c>
      <c r="BL600" s="1" t="str">
        <f t="shared" si="886"/>
        <v>NP</v>
      </c>
      <c r="BM600" s="1" t="str">
        <f t="shared" si="887"/>
        <v>NP</v>
      </c>
      <c r="BN600" s="1" t="str">
        <f t="shared" si="888"/>
        <v>NO</v>
      </c>
      <c r="BO600" s="1" t="str">
        <f t="shared" si="889"/>
        <v>NO</v>
      </c>
      <c r="BP600" s="1" t="str">
        <f t="shared" si="890"/>
        <v>NO</v>
      </c>
      <c r="BQ600" s="1" t="str">
        <f t="shared" si="891"/>
        <v>YES</v>
      </c>
      <c r="BS600" s="1" t="str">
        <f t="shared" si="892"/>
        <v>TP</v>
      </c>
      <c r="BT600" s="1" t="str">
        <f t="shared" si="893"/>
        <v>TP</v>
      </c>
      <c r="BU600" s="1" t="str">
        <f t="shared" si="894"/>
        <v>TP</v>
      </c>
      <c r="BV600" s="1" t="str">
        <f t="shared" si="895"/>
        <v>YES</v>
      </c>
      <c r="BW600" s="1" t="str">
        <f t="shared" si="896"/>
        <v>YES</v>
      </c>
      <c r="BX600" s="1" t="str">
        <f t="shared" si="897"/>
        <v>YES</v>
      </c>
      <c r="BY600" s="244" t="str">
        <f t="shared" si="898"/>
        <v>YES</v>
      </c>
      <c r="BZ600" s="244" t="str">
        <f t="shared" si="899"/>
        <v>NO</v>
      </c>
      <c r="CA600" s="244" t="str">
        <f t="shared" si="900"/>
        <v>NO</v>
      </c>
      <c r="CB600" s="244" t="str">
        <f t="shared" si="901"/>
        <v>NO</v>
      </c>
      <c r="CC600" s="244" t="str">
        <f t="shared" si="902"/>
        <v>NO</v>
      </c>
      <c r="CD600" s="244" t="str">
        <f t="shared" si="874"/>
        <v>NO</v>
      </c>
      <c r="CE600" s="1" t="str">
        <f t="shared" si="875"/>
        <v>NO</v>
      </c>
      <c r="CF600" s="1" t="str">
        <f t="shared" si="876"/>
        <v>NO</v>
      </c>
      <c r="CG600" s="1" t="str">
        <f t="shared" si="877"/>
        <v>NO</v>
      </c>
      <c r="CH600" s="1" t="str">
        <f t="shared" si="878"/>
        <v>NO</v>
      </c>
      <c r="CI600" s="244" t="str">
        <f t="shared" si="903"/>
        <v>NO</v>
      </c>
      <c r="CJ600" s="244" t="str">
        <f t="shared" si="904"/>
        <v>NO</v>
      </c>
      <c r="CK600" s="244" t="str">
        <f t="shared" si="905"/>
        <v>NO</v>
      </c>
      <c r="CL600" s="244" t="str">
        <f t="shared" si="906"/>
        <v>NO</v>
      </c>
      <c r="CM600" s="244" t="str">
        <f t="shared" si="907"/>
        <v>NO</v>
      </c>
      <c r="CN600" s="244" t="str">
        <f t="shared" si="908"/>
        <v>NO</v>
      </c>
      <c r="CO600" s="244" t="str">
        <f t="shared" si="909"/>
        <v>NO</v>
      </c>
      <c r="CP600" s="244" t="str">
        <f t="shared" si="910"/>
        <v>NO</v>
      </c>
      <c r="CQ600" s="244" t="str">
        <f t="shared" si="911"/>
        <v>NO</v>
      </c>
      <c r="CR600" s="244" t="str">
        <f t="shared" si="912"/>
        <v>NO</v>
      </c>
    </row>
    <row r="601" spans="1:96">
      <c r="A601" s="64"/>
      <c r="B601" s="15"/>
      <c r="C601" s="15"/>
      <c r="D601" s="15"/>
      <c r="E601" s="15"/>
      <c r="F601" s="15"/>
      <c r="G601" s="15"/>
      <c r="H601" s="15"/>
      <c r="I601" s="52" t="s">
        <v>16</v>
      </c>
      <c r="J601" s="6">
        <v>0.99414718619913001</v>
      </c>
      <c r="K601" s="6">
        <v>4.8013190250232301E-3</v>
      </c>
      <c r="L601" s="6">
        <v>1.0514947758460901E-3</v>
      </c>
      <c r="M601" s="6">
        <v>0.59742585706377205</v>
      </c>
      <c r="N601" s="6">
        <v>0.110177721511868</v>
      </c>
      <c r="O601" s="6">
        <v>0.29239642142435901</v>
      </c>
      <c r="P601" s="6">
        <v>0.10436919302700901</v>
      </c>
      <c r="Q601" s="6">
        <v>0.16523399847046</v>
      </c>
      <c r="R601" s="6">
        <v>0.73039680850252997</v>
      </c>
      <c r="S601" s="6">
        <v>0.78852418349122599</v>
      </c>
      <c r="T601" s="6">
        <v>3.4090749028835597E-2</v>
      </c>
      <c r="U601" s="6">
        <v>0.17738506747993699</v>
      </c>
      <c r="V601" s="6">
        <v>0.83881125226205</v>
      </c>
      <c r="W601" s="6">
        <v>1.72115815752589E-2</v>
      </c>
      <c r="X601" s="6">
        <v>0.14397716616268999</v>
      </c>
      <c r="Y601" s="6">
        <v>0.69031514092875401</v>
      </c>
      <c r="Z601" s="6">
        <v>0.27655832474646302</v>
      </c>
      <c r="AA601" s="6">
        <v>3.3126534324781597E-2</v>
      </c>
      <c r="AB601" s="6">
        <v>6.6911225539250099E-3</v>
      </c>
      <c r="AC601" s="6">
        <v>0.44559202068325299</v>
      </c>
      <c r="AD601" s="6">
        <v>0.547716856762821</v>
      </c>
      <c r="AE601" s="6">
        <v>0.62299206726912404</v>
      </c>
      <c r="AF601" s="6">
        <v>0.34149371325842998</v>
      </c>
      <c r="AG601" s="310">
        <v>3.5514219472444403E-2</v>
      </c>
      <c r="AH601" s="211">
        <v>2.7549999999999999</v>
      </c>
      <c r="AI601" s="211">
        <v>3.069</v>
      </c>
      <c r="AJ601" s="212">
        <v>7.1219999999999999</v>
      </c>
      <c r="AK601" s="210">
        <v>2.7170000000000001</v>
      </c>
      <c r="AL601" s="210">
        <v>3.0529999999999999</v>
      </c>
      <c r="AM601" s="210">
        <v>6.9290000000000003</v>
      </c>
      <c r="AN601" s="203"/>
      <c r="AO601" s="203"/>
      <c r="AP601" s="203"/>
      <c r="AQ601" s="203"/>
      <c r="AR601" s="203">
        <f t="shared" si="913"/>
        <v>2.0614909136719999</v>
      </c>
      <c r="AS601" s="203">
        <f t="shared" si="914"/>
        <v>2.5196000000000001</v>
      </c>
      <c r="AT601" s="203">
        <f t="shared" si="915"/>
        <v>3.0795111055119997</v>
      </c>
      <c r="AU601" s="203">
        <f t="shared" si="916"/>
        <v>3.2548090981419997</v>
      </c>
      <c r="AV601" s="203">
        <f t="shared" si="917"/>
        <v>3.9781</v>
      </c>
      <c r="AW601" s="203">
        <f t="shared" si="918"/>
        <v>4.8621222133819995</v>
      </c>
      <c r="AX601" s="203">
        <f t="shared" si="919"/>
        <v>5.8365818311520004</v>
      </c>
      <c r="AY601" s="203">
        <f t="shared" si="920"/>
        <v>7.1336000000000004</v>
      </c>
      <c r="AZ601" s="203">
        <f t="shared" si="921"/>
        <v>8.7188444285919999</v>
      </c>
      <c r="BB601" s="1" t="str">
        <f t="shared" si="879"/>
        <v>NA</v>
      </c>
      <c r="BC601" s="1" t="str">
        <f t="shared" si="880"/>
        <v>A</v>
      </c>
      <c r="BD601" s="1" t="str">
        <f t="shared" si="881"/>
        <v>NP</v>
      </c>
      <c r="BE601" s="1" t="str">
        <f t="shared" si="882"/>
        <v>NO</v>
      </c>
      <c r="BF601" s="1" t="str">
        <f t="shared" si="883"/>
        <v>NO</v>
      </c>
      <c r="BG601" s="1" t="str">
        <f t="shared" si="884"/>
        <v>YES</v>
      </c>
      <c r="BH601" s="1" t="str">
        <f t="shared" si="864"/>
        <v>YES</v>
      </c>
      <c r="BJ601" s="12">
        <v>38</v>
      </c>
      <c r="BK601" s="1" t="str">
        <f t="shared" si="885"/>
        <v>NA</v>
      </c>
      <c r="BL601" s="1" t="str">
        <f t="shared" si="886"/>
        <v>A</v>
      </c>
      <c r="BM601" s="1" t="str">
        <f t="shared" si="887"/>
        <v>NP</v>
      </c>
      <c r="BN601" s="1" t="str">
        <f t="shared" si="888"/>
        <v>NO</v>
      </c>
      <c r="BO601" s="1" t="str">
        <f t="shared" si="889"/>
        <v>NO</v>
      </c>
      <c r="BP601" s="1" t="str">
        <f t="shared" si="890"/>
        <v>YES</v>
      </c>
      <c r="BQ601" s="1" t="str">
        <f t="shared" si="891"/>
        <v>YES</v>
      </c>
      <c r="BS601" s="1" t="str">
        <f t="shared" si="892"/>
        <v>TN</v>
      </c>
      <c r="BT601" s="1" t="str">
        <f t="shared" si="893"/>
        <v>TP</v>
      </c>
      <c r="BU601" s="1" t="str">
        <f t="shared" si="894"/>
        <v>TP</v>
      </c>
      <c r="BV601" s="1" t="str">
        <f t="shared" si="895"/>
        <v>NO</v>
      </c>
      <c r="BW601" s="1" t="str">
        <f t="shared" si="896"/>
        <v>YES</v>
      </c>
      <c r="BX601" s="1" t="str">
        <f t="shared" si="897"/>
        <v>YES</v>
      </c>
      <c r="BY601" s="244" t="str">
        <f t="shared" si="898"/>
        <v>YES</v>
      </c>
      <c r="BZ601" s="244" t="str">
        <f t="shared" si="899"/>
        <v>NO</v>
      </c>
      <c r="CA601" s="244" t="str">
        <f t="shared" si="900"/>
        <v>NO</v>
      </c>
      <c r="CB601" s="244" t="str">
        <f t="shared" si="901"/>
        <v>NO</v>
      </c>
      <c r="CC601" s="244" t="str">
        <f t="shared" si="902"/>
        <v>NO</v>
      </c>
      <c r="CD601" s="244" t="str">
        <f t="shared" si="874"/>
        <v>NO</v>
      </c>
      <c r="CE601" s="1" t="str">
        <f t="shared" si="875"/>
        <v>NO</v>
      </c>
      <c r="CF601" s="1" t="str">
        <f t="shared" si="876"/>
        <v>NO</v>
      </c>
      <c r="CG601" s="1" t="str">
        <f t="shared" si="877"/>
        <v>NO</v>
      </c>
      <c r="CH601" s="1" t="str">
        <f t="shared" si="878"/>
        <v>NO</v>
      </c>
      <c r="CI601" s="244" t="str">
        <f t="shared" si="903"/>
        <v>NO</v>
      </c>
      <c r="CJ601" s="244" t="str">
        <f t="shared" si="904"/>
        <v>NO</v>
      </c>
      <c r="CK601" s="244" t="str">
        <f t="shared" si="905"/>
        <v>NO</v>
      </c>
      <c r="CL601" s="244" t="str">
        <f t="shared" si="906"/>
        <v>NO</v>
      </c>
      <c r="CM601" s="244" t="str">
        <f t="shared" si="907"/>
        <v>NO</v>
      </c>
      <c r="CN601" s="244" t="str">
        <f t="shared" si="908"/>
        <v>NO</v>
      </c>
      <c r="CO601" s="244" t="str">
        <f t="shared" si="909"/>
        <v>NO</v>
      </c>
      <c r="CP601" s="244" t="str">
        <f t="shared" si="910"/>
        <v>NO</v>
      </c>
      <c r="CQ601" s="244" t="str">
        <f t="shared" si="911"/>
        <v>NO</v>
      </c>
      <c r="CR601" s="244" t="str">
        <f t="shared" si="912"/>
        <v>NO</v>
      </c>
    </row>
    <row r="602" spans="1:96">
      <c r="A602" s="64"/>
      <c r="B602" s="15"/>
      <c r="C602" s="15"/>
      <c r="D602" s="15"/>
      <c r="E602" s="15"/>
      <c r="F602" s="15"/>
      <c r="G602" s="15"/>
      <c r="H602" s="15"/>
      <c r="I602" s="52" t="s">
        <v>17</v>
      </c>
      <c r="J602" s="6">
        <v>0.94697289011417896</v>
      </c>
      <c r="K602" s="6">
        <v>1.7472651705058399E-2</v>
      </c>
      <c r="L602" s="6">
        <v>3.5554458180761903E-2</v>
      </c>
      <c r="M602" s="6">
        <v>5.2665060566558998E-4</v>
      </c>
      <c r="N602" s="6">
        <v>0.49453434124330897</v>
      </c>
      <c r="O602" s="6">
        <v>0.50493900815102399</v>
      </c>
      <c r="P602" s="6">
        <v>0.85120101629450595</v>
      </c>
      <c r="Q602" s="6">
        <v>0.108578397805019</v>
      </c>
      <c r="R602" s="6">
        <v>4.0220585900473199E-2</v>
      </c>
      <c r="S602" s="6">
        <v>0.72529852996071298</v>
      </c>
      <c r="T602" s="6">
        <v>8.0553747801017206E-2</v>
      </c>
      <c r="U602" s="6">
        <v>0.19414772223826901</v>
      </c>
      <c r="V602" s="6">
        <v>0.31899264040777298</v>
      </c>
      <c r="W602" s="6">
        <v>0.58050693070617598</v>
      </c>
      <c r="X602" s="6">
        <v>0.10050042888605</v>
      </c>
      <c r="Y602" s="6">
        <v>0.48245934677831898</v>
      </c>
      <c r="Z602" s="6">
        <v>0.454213697444873</v>
      </c>
      <c r="AA602" s="6">
        <v>6.3326955776806998E-2</v>
      </c>
      <c r="AB602" s="6">
        <v>5.7847337119056999E-2</v>
      </c>
      <c r="AC602" s="6">
        <v>0.76243027186430801</v>
      </c>
      <c r="AD602" s="6">
        <v>0.17972239101663401</v>
      </c>
      <c r="AE602" s="6">
        <v>0.93203229743895699</v>
      </c>
      <c r="AF602" s="6">
        <v>6.7505954493512405E-2</v>
      </c>
      <c r="AG602" s="310">
        <v>4.6174806752996502E-4</v>
      </c>
      <c r="AH602" s="211">
        <v>1.5589999999999999</v>
      </c>
      <c r="AI602" s="211">
        <v>3.694</v>
      </c>
      <c r="AJ602" s="212">
        <v>6.7709999999999999</v>
      </c>
      <c r="AK602" s="210">
        <v>1.52</v>
      </c>
      <c r="AL602" s="210">
        <v>3.6480000000000001</v>
      </c>
      <c r="AM602" s="210">
        <v>6.6760000000000002</v>
      </c>
      <c r="AN602" s="203"/>
      <c r="AO602" s="203"/>
      <c r="AP602" s="203"/>
      <c r="AQ602" s="203"/>
      <c r="AR602" s="203">
        <f t="shared" si="913"/>
        <v>2.0614909136719999</v>
      </c>
      <c r="AS602" s="203">
        <f t="shared" si="914"/>
        <v>2.5196000000000001</v>
      </c>
      <c r="AT602" s="203">
        <f t="shared" si="915"/>
        <v>3.0795111055119997</v>
      </c>
      <c r="AU602" s="203">
        <f t="shared" si="916"/>
        <v>3.2548090981419997</v>
      </c>
      <c r="AV602" s="203">
        <f t="shared" si="917"/>
        <v>3.9781</v>
      </c>
      <c r="AW602" s="203">
        <f t="shared" si="918"/>
        <v>4.8621222133819995</v>
      </c>
      <c r="AX602" s="203">
        <f t="shared" si="919"/>
        <v>5.8365818311520004</v>
      </c>
      <c r="AY602" s="203">
        <f t="shared" si="920"/>
        <v>7.1336000000000004</v>
      </c>
      <c r="AZ602" s="203">
        <f t="shared" si="921"/>
        <v>8.7188444285919999</v>
      </c>
      <c r="BB602" s="1" t="str">
        <f t="shared" si="879"/>
        <v>A</v>
      </c>
      <c r="BC602" s="1" t="str">
        <f t="shared" si="880"/>
        <v>NP</v>
      </c>
      <c r="BD602" s="1" t="str">
        <f t="shared" si="881"/>
        <v>NP</v>
      </c>
      <c r="BE602" s="1" t="str">
        <f t="shared" si="882"/>
        <v>NO</v>
      </c>
      <c r="BF602" s="1" t="str">
        <f t="shared" si="883"/>
        <v>NO</v>
      </c>
      <c r="BG602" s="1" t="str">
        <f t="shared" si="884"/>
        <v>YES</v>
      </c>
      <c r="BH602" s="1" t="str">
        <f t="shared" si="864"/>
        <v>YES</v>
      </c>
      <c r="BJ602" s="12">
        <v>117</v>
      </c>
      <c r="BK602" s="1" t="str">
        <f t="shared" si="885"/>
        <v>A</v>
      </c>
      <c r="BL602" s="1" t="str">
        <f t="shared" si="886"/>
        <v>NP</v>
      </c>
      <c r="BM602" s="1" t="str">
        <f t="shared" si="887"/>
        <v>NP</v>
      </c>
      <c r="BN602" s="1" t="str">
        <f t="shared" si="888"/>
        <v>NO</v>
      </c>
      <c r="BO602" s="1" t="str">
        <f t="shared" si="889"/>
        <v>NO</v>
      </c>
      <c r="BP602" s="1" t="str">
        <f t="shared" si="890"/>
        <v>YES</v>
      </c>
      <c r="BQ602" s="1" t="str">
        <f t="shared" si="891"/>
        <v>YES</v>
      </c>
      <c r="BS602" s="1" t="str">
        <f t="shared" si="892"/>
        <v>TP</v>
      </c>
      <c r="BT602" s="1" t="str">
        <f t="shared" si="893"/>
        <v>TP</v>
      </c>
      <c r="BU602" s="1" t="str">
        <f t="shared" si="894"/>
        <v>TP</v>
      </c>
      <c r="BV602" s="1" t="str">
        <f t="shared" si="895"/>
        <v>YES</v>
      </c>
      <c r="BW602" s="1" t="str">
        <f t="shared" si="896"/>
        <v>YES</v>
      </c>
      <c r="BX602" s="1" t="str">
        <f t="shared" si="897"/>
        <v>YES</v>
      </c>
      <c r="BY602" s="244" t="str">
        <f t="shared" si="898"/>
        <v>YES</v>
      </c>
      <c r="BZ602" s="244" t="str">
        <f t="shared" si="899"/>
        <v>NO</v>
      </c>
      <c r="CA602" s="244" t="str">
        <f t="shared" si="900"/>
        <v>NO</v>
      </c>
      <c r="CB602" s="244" t="str">
        <f t="shared" si="901"/>
        <v>NO</v>
      </c>
      <c r="CC602" s="244" t="str">
        <f t="shared" si="902"/>
        <v>NO</v>
      </c>
      <c r="CD602" s="244" t="str">
        <f t="shared" si="874"/>
        <v>NO</v>
      </c>
      <c r="CE602" s="1" t="str">
        <f t="shared" si="875"/>
        <v>NO</v>
      </c>
      <c r="CF602" s="1" t="str">
        <f t="shared" si="876"/>
        <v>NO</v>
      </c>
      <c r="CG602" s="1" t="str">
        <f t="shared" si="877"/>
        <v>NO</v>
      </c>
      <c r="CH602" s="1" t="str">
        <f t="shared" si="878"/>
        <v>NO</v>
      </c>
      <c r="CI602" s="244" t="str">
        <f t="shared" si="903"/>
        <v>NO</v>
      </c>
      <c r="CJ602" s="244" t="str">
        <f t="shared" si="904"/>
        <v>NO</v>
      </c>
      <c r="CK602" s="244" t="str">
        <f t="shared" si="905"/>
        <v>NO</v>
      </c>
      <c r="CL602" s="244" t="str">
        <f t="shared" si="906"/>
        <v>NO</v>
      </c>
      <c r="CM602" s="244" t="str">
        <f t="shared" si="907"/>
        <v>NO</v>
      </c>
      <c r="CN602" s="244" t="str">
        <f t="shared" si="908"/>
        <v>NO</v>
      </c>
      <c r="CO602" s="244" t="str">
        <f t="shared" si="909"/>
        <v>NO</v>
      </c>
      <c r="CP602" s="244" t="str">
        <f t="shared" si="910"/>
        <v>NO</v>
      </c>
      <c r="CQ602" s="244" t="str">
        <f t="shared" si="911"/>
        <v>NO</v>
      </c>
      <c r="CR602" s="244" t="str">
        <f t="shared" si="912"/>
        <v>NO</v>
      </c>
    </row>
    <row r="603" spans="1:96">
      <c r="A603" s="64"/>
      <c r="B603" s="15"/>
      <c r="C603" s="15"/>
      <c r="D603" s="15"/>
      <c r="E603" s="15"/>
      <c r="F603" s="15"/>
      <c r="G603" s="15"/>
      <c r="H603" s="15"/>
      <c r="I603" s="52" t="s">
        <v>18</v>
      </c>
      <c r="J603" s="6">
        <v>0.81540645938234801</v>
      </c>
      <c r="K603" s="6">
        <v>0.17205056090041099</v>
      </c>
      <c r="L603" s="6">
        <v>1.2542979717239699E-2</v>
      </c>
      <c r="M603" s="6">
        <v>0.67596834642516401</v>
      </c>
      <c r="N603" s="6">
        <v>7.2548463214369294E-2</v>
      </c>
      <c r="O603" s="6">
        <v>0.25148319036046501</v>
      </c>
      <c r="P603" s="6">
        <v>0.205552356220984</v>
      </c>
      <c r="Q603" s="6">
        <v>0.31416163999805902</v>
      </c>
      <c r="R603" s="6">
        <v>0.48028600378095598</v>
      </c>
      <c r="S603" s="6">
        <v>0.19850583602886199</v>
      </c>
      <c r="T603" s="6">
        <v>0.65801315011765005</v>
      </c>
      <c r="U603" s="6">
        <v>0.14348101385348599</v>
      </c>
      <c r="V603" s="6">
        <v>0.15852336231814901</v>
      </c>
      <c r="W603" s="6">
        <v>0.45227685352207497</v>
      </c>
      <c r="X603" s="6">
        <v>0.38919978415977502</v>
      </c>
      <c r="Y603" s="6">
        <v>0.32160322046946099</v>
      </c>
      <c r="Z603" s="6">
        <v>0.64205419515375195</v>
      </c>
      <c r="AA603" s="6">
        <v>3.6342584376786002E-2</v>
      </c>
      <c r="AB603" s="6">
        <v>0.23824178647996899</v>
      </c>
      <c r="AC603" s="6">
        <v>0.23421006903386901</v>
      </c>
      <c r="AD603" s="6">
        <v>0.52754814448616005</v>
      </c>
      <c r="AE603" s="6">
        <v>0.976788573861748</v>
      </c>
      <c r="AF603" s="6">
        <v>7.2124379191761401E-3</v>
      </c>
      <c r="AG603" s="310">
        <v>1.5998988219074899E-2</v>
      </c>
      <c r="AH603" s="211">
        <v>2.3660000000000001</v>
      </c>
      <c r="AI603" s="211">
        <v>3.6019999999999999</v>
      </c>
      <c r="AJ603" s="212">
        <v>6.81</v>
      </c>
      <c r="AK603" s="210">
        <v>2.3050000000000002</v>
      </c>
      <c r="AL603" s="210">
        <v>3.6880000000000002</v>
      </c>
      <c r="AM603" s="210">
        <v>6.6669999999999998</v>
      </c>
      <c r="AN603" s="203"/>
      <c r="AO603" s="203"/>
      <c r="AP603" s="203"/>
      <c r="AQ603" s="203"/>
      <c r="AR603" s="203">
        <f t="shared" si="913"/>
        <v>2.0614909136719999</v>
      </c>
      <c r="AS603" s="203">
        <f t="shared" si="914"/>
        <v>2.5196000000000001</v>
      </c>
      <c r="AT603" s="203">
        <f t="shared" si="915"/>
        <v>3.0795111055119997</v>
      </c>
      <c r="AU603" s="203">
        <f t="shared" si="916"/>
        <v>3.2548090981419997</v>
      </c>
      <c r="AV603" s="203">
        <f t="shared" si="917"/>
        <v>3.9781</v>
      </c>
      <c r="AW603" s="203">
        <f t="shared" si="918"/>
        <v>4.8621222133819995</v>
      </c>
      <c r="AX603" s="203">
        <f t="shared" si="919"/>
        <v>5.8365818311520004</v>
      </c>
      <c r="AY603" s="203">
        <f t="shared" si="920"/>
        <v>7.1336000000000004</v>
      </c>
      <c r="AZ603" s="203">
        <f t="shared" si="921"/>
        <v>8.7188444285919999</v>
      </c>
      <c r="BB603" s="1" t="str">
        <f t="shared" si="879"/>
        <v>NP</v>
      </c>
      <c r="BC603" s="1" t="str">
        <f t="shared" si="880"/>
        <v>NP</v>
      </c>
      <c r="BD603" s="1" t="str">
        <f t="shared" si="881"/>
        <v>NP</v>
      </c>
      <c r="BE603" s="1" t="str">
        <f t="shared" si="882"/>
        <v>NO</v>
      </c>
      <c r="BF603" s="1" t="str">
        <f t="shared" si="883"/>
        <v>NO</v>
      </c>
      <c r="BG603" s="1" t="str">
        <f t="shared" si="884"/>
        <v>NO</v>
      </c>
      <c r="BH603" s="1" t="str">
        <f t="shared" si="864"/>
        <v>YES</v>
      </c>
      <c r="BJ603" s="12">
        <v>18</v>
      </c>
      <c r="BK603" s="1" t="str">
        <f t="shared" si="885"/>
        <v>NP</v>
      </c>
      <c r="BL603" s="1" t="str">
        <f t="shared" si="886"/>
        <v>NP</v>
      </c>
      <c r="BM603" s="1" t="str">
        <f t="shared" si="887"/>
        <v>NP</v>
      </c>
      <c r="BN603" s="1" t="str">
        <f t="shared" si="888"/>
        <v>NO</v>
      </c>
      <c r="BO603" s="1" t="str">
        <f t="shared" si="889"/>
        <v>NO</v>
      </c>
      <c r="BP603" s="1" t="str">
        <f t="shared" si="890"/>
        <v>NO</v>
      </c>
      <c r="BQ603" s="1" t="str">
        <f t="shared" si="891"/>
        <v>YES</v>
      </c>
      <c r="BS603" s="1" t="str">
        <f t="shared" si="892"/>
        <v>TP</v>
      </c>
      <c r="BT603" s="1" t="str">
        <f t="shared" si="893"/>
        <v>TP</v>
      </c>
      <c r="BU603" s="1" t="str">
        <f t="shared" si="894"/>
        <v>TP</v>
      </c>
      <c r="BV603" s="1" t="str">
        <f t="shared" si="895"/>
        <v>YES</v>
      </c>
      <c r="BW603" s="1" t="str">
        <f t="shared" si="896"/>
        <v>YES</v>
      </c>
      <c r="BX603" s="1" t="str">
        <f t="shared" si="897"/>
        <v>YES</v>
      </c>
      <c r="BY603" s="244" t="str">
        <f t="shared" si="898"/>
        <v>YES</v>
      </c>
      <c r="BZ603" s="244" t="str">
        <f t="shared" si="899"/>
        <v>NO</v>
      </c>
      <c r="CA603" s="244" t="str">
        <f t="shared" si="900"/>
        <v>NO</v>
      </c>
      <c r="CB603" s="244" t="str">
        <f t="shared" si="901"/>
        <v>NO</v>
      </c>
      <c r="CC603" s="244" t="str">
        <f t="shared" si="902"/>
        <v>NO</v>
      </c>
      <c r="CD603" s="244" t="str">
        <f t="shared" si="874"/>
        <v>NO</v>
      </c>
      <c r="CE603" s="1" t="str">
        <f t="shared" si="875"/>
        <v>NO</v>
      </c>
      <c r="CF603" s="1" t="str">
        <f t="shared" si="876"/>
        <v>NO</v>
      </c>
      <c r="CG603" s="1" t="str">
        <f t="shared" si="877"/>
        <v>NO</v>
      </c>
      <c r="CH603" s="1" t="str">
        <f t="shared" si="878"/>
        <v>NO</v>
      </c>
      <c r="CI603" s="244" t="str">
        <f t="shared" si="903"/>
        <v>NO</v>
      </c>
      <c r="CJ603" s="244" t="str">
        <f t="shared" si="904"/>
        <v>NO</v>
      </c>
      <c r="CK603" s="244" t="str">
        <f t="shared" si="905"/>
        <v>NO</v>
      </c>
      <c r="CL603" s="244" t="str">
        <f t="shared" si="906"/>
        <v>NO</v>
      </c>
      <c r="CM603" s="244" t="str">
        <f t="shared" si="907"/>
        <v>NO</v>
      </c>
      <c r="CN603" s="244" t="str">
        <f t="shared" si="908"/>
        <v>NO</v>
      </c>
      <c r="CO603" s="244" t="str">
        <f t="shared" si="909"/>
        <v>NO</v>
      </c>
      <c r="CP603" s="244" t="str">
        <f t="shared" si="910"/>
        <v>NO</v>
      </c>
      <c r="CQ603" s="244" t="str">
        <f t="shared" si="911"/>
        <v>NO</v>
      </c>
      <c r="CR603" s="244" t="str">
        <f t="shared" si="912"/>
        <v>NO</v>
      </c>
    </row>
    <row r="604" spans="1:96">
      <c r="A604" s="64"/>
      <c r="B604" s="15"/>
      <c r="C604" s="15"/>
      <c r="D604" s="15"/>
      <c r="E604" s="15"/>
      <c r="F604" s="15"/>
      <c r="G604" s="15"/>
      <c r="H604" s="15"/>
      <c r="I604" s="52" t="s">
        <v>19</v>
      </c>
      <c r="J604" s="6">
        <v>0.594028398115648</v>
      </c>
      <c r="K604" s="6">
        <v>0.38960750611641398</v>
      </c>
      <c r="L604" s="6">
        <v>1.6364095767936401E-2</v>
      </c>
      <c r="M604" s="6">
        <v>0.35419532577304702</v>
      </c>
      <c r="N604" s="6">
        <v>0.108622211586049</v>
      </c>
      <c r="O604" s="6">
        <v>0.53718246264090197</v>
      </c>
      <c r="P604" s="6">
        <v>0.221293204954391</v>
      </c>
      <c r="Q604" s="6">
        <v>0.12210404477603699</v>
      </c>
      <c r="R604" s="6">
        <v>0.65660275026957005</v>
      </c>
      <c r="S604" s="6">
        <v>0.90764455521161203</v>
      </c>
      <c r="T604" s="6">
        <v>1.4163588718735401E-2</v>
      </c>
      <c r="U604" s="6">
        <v>7.8191856069652094E-2</v>
      </c>
      <c r="V604" s="6">
        <v>0.90241187930698397</v>
      </c>
      <c r="W604" s="6">
        <v>8.1920607071722593E-3</v>
      </c>
      <c r="X604" s="6">
        <v>8.9396059985843601E-2</v>
      </c>
      <c r="Y604" s="6">
        <v>0.69031514092875401</v>
      </c>
      <c r="Z604" s="6">
        <v>0.27655832474646302</v>
      </c>
      <c r="AA604" s="6">
        <v>3.3126534324781597E-2</v>
      </c>
      <c r="AB604" s="6">
        <v>6.6911225539250099E-3</v>
      </c>
      <c r="AC604" s="6">
        <v>0.44559202068325299</v>
      </c>
      <c r="AD604" s="6">
        <v>0.547716856762821</v>
      </c>
      <c r="AE604" s="6">
        <v>0.98947607147479</v>
      </c>
      <c r="AF604" s="6">
        <v>9.2637299072827403E-3</v>
      </c>
      <c r="AG604" s="310">
        <v>1.2601986179267E-3</v>
      </c>
      <c r="AH604" s="211">
        <v>2.5569999999999999</v>
      </c>
      <c r="AI604" s="211">
        <v>3.3420000000000001</v>
      </c>
      <c r="AJ604" s="212">
        <v>6.907</v>
      </c>
      <c r="AK604" s="210">
        <v>2.556</v>
      </c>
      <c r="AL604" s="210">
        <v>3.2530000000000001</v>
      </c>
      <c r="AM604" s="210">
        <v>6.9219999999999997</v>
      </c>
      <c r="AN604" s="203"/>
      <c r="AO604" s="203"/>
      <c r="AP604" s="203"/>
      <c r="AQ604" s="203"/>
      <c r="AR604" s="203">
        <f t="shared" si="913"/>
        <v>2.0614909136719999</v>
      </c>
      <c r="AS604" s="203">
        <f t="shared" si="914"/>
        <v>2.5196000000000001</v>
      </c>
      <c r="AT604" s="203">
        <f t="shared" si="915"/>
        <v>3.0795111055119997</v>
      </c>
      <c r="AU604" s="203">
        <f t="shared" si="916"/>
        <v>3.2548090981419997</v>
      </c>
      <c r="AV604" s="203">
        <f t="shared" si="917"/>
        <v>3.9781</v>
      </c>
      <c r="AW604" s="203">
        <f t="shared" si="918"/>
        <v>4.8621222133819995</v>
      </c>
      <c r="AX604" s="203">
        <f t="shared" si="919"/>
        <v>5.8365818311520004</v>
      </c>
      <c r="AY604" s="203">
        <f t="shared" si="920"/>
        <v>7.1336000000000004</v>
      </c>
      <c r="AZ604" s="203">
        <f t="shared" si="921"/>
        <v>8.7188444285919999</v>
      </c>
      <c r="BB604" s="1" t="str">
        <f t="shared" si="879"/>
        <v>NA</v>
      </c>
      <c r="BC604" s="1" t="str">
        <f t="shared" si="880"/>
        <v>NP</v>
      </c>
      <c r="BD604" s="1" t="str">
        <f t="shared" si="881"/>
        <v>NP</v>
      </c>
      <c r="BE604" s="1" t="str">
        <f t="shared" si="882"/>
        <v>NO</v>
      </c>
      <c r="BF604" s="1" t="str">
        <f t="shared" si="883"/>
        <v>NO</v>
      </c>
      <c r="BG604" s="1" t="str">
        <f t="shared" si="884"/>
        <v>NO</v>
      </c>
      <c r="BH604" s="1" t="str">
        <f t="shared" si="864"/>
        <v>YES</v>
      </c>
      <c r="BJ604" s="12">
        <v>17</v>
      </c>
      <c r="BK604" s="1" t="str">
        <f t="shared" si="885"/>
        <v>NA</v>
      </c>
      <c r="BL604" s="1" t="str">
        <f t="shared" si="886"/>
        <v>A</v>
      </c>
      <c r="BM604" s="1" t="str">
        <f t="shared" si="887"/>
        <v>NP</v>
      </c>
      <c r="BN604" s="1" t="str">
        <f t="shared" si="888"/>
        <v>NO</v>
      </c>
      <c r="BO604" s="1" t="str">
        <f t="shared" si="889"/>
        <v>NO</v>
      </c>
      <c r="BP604" s="1" t="str">
        <f t="shared" si="890"/>
        <v>YES</v>
      </c>
      <c r="BQ604" s="1" t="str">
        <f t="shared" si="891"/>
        <v>YES</v>
      </c>
      <c r="BS604" s="1" t="str">
        <f t="shared" si="892"/>
        <v>TN</v>
      </c>
      <c r="BT604" s="1" t="str">
        <f t="shared" si="893"/>
        <v>TP</v>
      </c>
      <c r="BU604" s="1" t="str">
        <f t="shared" si="894"/>
        <v>TP</v>
      </c>
      <c r="BV604" s="1" t="str">
        <f t="shared" si="895"/>
        <v>NO</v>
      </c>
      <c r="BW604" s="1" t="str">
        <f t="shared" si="896"/>
        <v>YES</v>
      </c>
      <c r="BX604" s="1" t="str">
        <f t="shared" si="897"/>
        <v>YES</v>
      </c>
      <c r="BY604" s="244" t="str">
        <f t="shared" si="898"/>
        <v>YES</v>
      </c>
      <c r="BZ604" s="244" t="str">
        <f t="shared" si="899"/>
        <v>NO</v>
      </c>
      <c r="CA604" s="244" t="str">
        <f t="shared" si="900"/>
        <v>NO</v>
      </c>
      <c r="CB604" s="244" t="str">
        <f t="shared" si="901"/>
        <v>NO</v>
      </c>
      <c r="CC604" s="244" t="str">
        <f t="shared" si="902"/>
        <v>NO</v>
      </c>
      <c r="CD604" s="244" t="str">
        <f t="shared" si="874"/>
        <v>NO</v>
      </c>
      <c r="CE604" s="1" t="str">
        <f t="shared" si="875"/>
        <v>NO</v>
      </c>
      <c r="CF604" s="1" t="str">
        <f t="shared" si="876"/>
        <v>NO</v>
      </c>
      <c r="CG604" s="1" t="str">
        <f t="shared" si="877"/>
        <v>NO</v>
      </c>
      <c r="CH604" s="1" t="str">
        <f t="shared" si="878"/>
        <v>NO</v>
      </c>
      <c r="CI604" s="244" t="str">
        <f t="shared" si="903"/>
        <v>NO</v>
      </c>
      <c r="CJ604" s="244" t="str">
        <f t="shared" si="904"/>
        <v>NO</v>
      </c>
      <c r="CK604" s="244" t="str">
        <f t="shared" si="905"/>
        <v>NO</v>
      </c>
      <c r="CL604" s="244" t="str">
        <f t="shared" si="906"/>
        <v>NO</v>
      </c>
      <c r="CM604" s="244" t="str">
        <f t="shared" si="907"/>
        <v>NO</v>
      </c>
      <c r="CN604" s="244" t="str">
        <f t="shared" si="908"/>
        <v>NO</v>
      </c>
      <c r="CO604" s="244" t="str">
        <f t="shared" si="909"/>
        <v>NO</v>
      </c>
      <c r="CP604" s="244" t="str">
        <f t="shared" si="910"/>
        <v>NO</v>
      </c>
      <c r="CQ604" s="244" t="str">
        <f t="shared" si="911"/>
        <v>NO</v>
      </c>
      <c r="CR604" s="244" t="str">
        <f t="shared" si="912"/>
        <v>NO</v>
      </c>
    </row>
    <row r="605" spans="1:96">
      <c r="A605" s="64"/>
      <c r="B605" s="15"/>
      <c r="C605" s="15"/>
      <c r="D605" s="15"/>
      <c r="E605" s="15"/>
      <c r="F605" s="15"/>
      <c r="G605" s="15"/>
      <c r="H605" s="15"/>
      <c r="I605" s="52" t="s">
        <v>42</v>
      </c>
      <c r="J605" s="6">
        <v>0.52801747595539605</v>
      </c>
      <c r="K605" s="6">
        <v>0.45446386199900601</v>
      </c>
      <c r="L605" s="6">
        <v>1.7518662045596399E-2</v>
      </c>
      <c r="M605" s="6">
        <v>0.73668504722300898</v>
      </c>
      <c r="N605" s="6">
        <v>6.4416997945562507E-2</v>
      </c>
      <c r="O605" s="6">
        <v>0.198897954831427</v>
      </c>
      <c r="P605" s="6">
        <v>0.26379389540776799</v>
      </c>
      <c r="Q605" s="6">
        <v>0.61187681112891201</v>
      </c>
      <c r="R605" s="6">
        <v>0.124329293463318</v>
      </c>
      <c r="S605" s="6">
        <v>0.86214444238399501</v>
      </c>
      <c r="T605" s="6">
        <v>0.11295460184707801</v>
      </c>
      <c r="U605" s="6">
        <v>2.4900955768926401E-2</v>
      </c>
      <c r="V605" s="6">
        <v>0.67785518141965395</v>
      </c>
      <c r="W605" s="6">
        <v>0.30248991999597402</v>
      </c>
      <c r="X605" s="6">
        <v>1.9654898584371899E-2</v>
      </c>
      <c r="Y605" s="6">
        <v>0.80606469273166603</v>
      </c>
      <c r="Z605" s="6">
        <v>0.19030720507438501</v>
      </c>
      <c r="AA605" s="6">
        <v>3.6281021939484899E-3</v>
      </c>
      <c r="AB605" s="6">
        <v>0.296617636526745</v>
      </c>
      <c r="AC605" s="6">
        <v>0.259966980814129</v>
      </c>
      <c r="AD605" s="6">
        <v>0.443415382659125</v>
      </c>
      <c r="AE605" s="6">
        <v>0.27255234519212201</v>
      </c>
      <c r="AF605" s="6">
        <v>0.70972188141780501</v>
      </c>
      <c r="AG605" s="310">
        <v>1.7725773390072402E-2</v>
      </c>
      <c r="AH605" s="211">
        <v>1.91</v>
      </c>
      <c r="AI605" s="211">
        <v>3.3370000000000002</v>
      </c>
      <c r="AJ605" s="212">
        <v>6.9269999999999996</v>
      </c>
      <c r="AK605" s="210">
        <v>1.869</v>
      </c>
      <c r="AL605" s="210">
        <v>3.3180000000000001</v>
      </c>
      <c r="AM605" s="210">
        <v>6.8170000000000002</v>
      </c>
      <c r="AN605" s="203"/>
      <c r="AO605" s="203"/>
      <c r="AP605" s="203"/>
      <c r="AQ605" s="203"/>
      <c r="AR605" s="203">
        <f t="shared" si="913"/>
        <v>2.0614909136719999</v>
      </c>
      <c r="AS605" s="203">
        <f t="shared" si="914"/>
        <v>2.5196000000000001</v>
      </c>
      <c r="AT605" s="203">
        <f t="shared" si="915"/>
        <v>3.0795111055119997</v>
      </c>
      <c r="AU605" s="203">
        <f t="shared" si="916"/>
        <v>3.2548090981419997</v>
      </c>
      <c r="AV605" s="203">
        <f t="shared" si="917"/>
        <v>3.9781</v>
      </c>
      <c r="AW605" s="203">
        <f t="shared" si="918"/>
        <v>4.8621222133819995</v>
      </c>
      <c r="AX605" s="203">
        <f t="shared" si="919"/>
        <v>5.8365818311520004</v>
      </c>
      <c r="AY605" s="203">
        <f t="shared" si="920"/>
        <v>7.1336000000000004</v>
      </c>
      <c r="AZ605" s="203">
        <f t="shared" si="921"/>
        <v>8.7188444285919999</v>
      </c>
      <c r="BB605" s="1" t="str">
        <f t="shared" si="879"/>
        <v>A</v>
      </c>
      <c r="BC605" s="1" t="str">
        <f t="shared" si="880"/>
        <v>NP</v>
      </c>
      <c r="BD605" s="1" t="str">
        <f t="shared" si="881"/>
        <v>NP</v>
      </c>
      <c r="BE605" s="1" t="str">
        <f t="shared" si="882"/>
        <v>NO</v>
      </c>
      <c r="BF605" s="1" t="str">
        <f t="shared" si="883"/>
        <v>NO</v>
      </c>
      <c r="BG605" s="1" t="str">
        <f t="shared" si="884"/>
        <v>YES</v>
      </c>
      <c r="BH605" s="1" t="str">
        <f t="shared" si="864"/>
        <v>YES</v>
      </c>
      <c r="BJ605" s="12">
        <v>62</v>
      </c>
      <c r="BK605" s="1" t="str">
        <f t="shared" si="885"/>
        <v>A</v>
      </c>
      <c r="BL605" s="1" t="str">
        <f t="shared" si="886"/>
        <v>NP</v>
      </c>
      <c r="BM605" s="1" t="str">
        <f t="shared" si="887"/>
        <v>NP</v>
      </c>
      <c r="BN605" s="1" t="str">
        <f t="shared" si="888"/>
        <v>NO</v>
      </c>
      <c r="BO605" s="1" t="str">
        <f t="shared" si="889"/>
        <v>NO</v>
      </c>
      <c r="BP605" s="1" t="str">
        <f t="shared" si="890"/>
        <v>YES</v>
      </c>
      <c r="BQ605" s="1" t="str">
        <f t="shared" si="891"/>
        <v>YES</v>
      </c>
      <c r="BS605" s="1" t="str">
        <f t="shared" si="892"/>
        <v>TP</v>
      </c>
      <c r="BT605" s="1" t="str">
        <f t="shared" si="893"/>
        <v>TP</v>
      </c>
      <c r="BU605" s="1" t="str">
        <f t="shared" si="894"/>
        <v>TP</v>
      </c>
      <c r="BV605" s="1" t="str">
        <f t="shared" si="895"/>
        <v>YES</v>
      </c>
      <c r="BW605" s="1" t="str">
        <f t="shared" si="896"/>
        <v>YES</v>
      </c>
      <c r="BX605" s="1" t="str">
        <f t="shared" si="897"/>
        <v>YES</v>
      </c>
      <c r="BY605" s="244" t="str">
        <f t="shared" si="898"/>
        <v>YES</v>
      </c>
      <c r="BZ605" s="244" t="str">
        <f t="shared" si="899"/>
        <v>NO</v>
      </c>
      <c r="CA605" s="244" t="str">
        <f t="shared" si="900"/>
        <v>NO</v>
      </c>
      <c r="CB605" s="244" t="str">
        <f t="shared" si="901"/>
        <v>NO</v>
      </c>
      <c r="CC605" s="244" t="str">
        <f t="shared" si="902"/>
        <v>NO</v>
      </c>
      <c r="CD605" s="244" t="str">
        <f t="shared" si="874"/>
        <v>NO</v>
      </c>
      <c r="CE605" s="1" t="str">
        <f t="shared" si="875"/>
        <v>NO</v>
      </c>
      <c r="CF605" s="1" t="str">
        <f t="shared" si="876"/>
        <v>NO</v>
      </c>
      <c r="CG605" s="1" t="str">
        <f t="shared" si="877"/>
        <v>NO</v>
      </c>
      <c r="CH605" s="1" t="str">
        <f t="shared" si="878"/>
        <v>NO</v>
      </c>
      <c r="CI605" s="244" t="str">
        <f t="shared" si="903"/>
        <v>NO</v>
      </c>
      <c r="CJ605" s="244" t="str">
        <f t="shared" si="904"/>
        <v>NO</v>
      </c>
      <c r="CK605" s="244" t="str">
        <f t="shared" si="905"/>
        <v>NO</v>
      </c>
      <c r="CL605" s="244" t="str">
        <f t="shared" si="906"/>
        <v>NO</v>
      </c>
      <c r="CM605" s="244" t="str">
        <f t="shared" si="907"/>
        <v>NO</v>
      </c>
      <c r="CN605" s="244" t="str">
        <f t="shared" si="908"/>
        <v>NO</v>
      </c>
      <c r="CO605" s="244" t="str">
        <f t="shared" si="909"/>
        <v>NO</v>
      </c>
      <c r="CP605" s="244" t="str">
        <f t="shared" si="910"/>
        <v>NO</v>
      </c>
      <c r="CQ605" s="244" t="str">
        <f t="shared" si="911"/>
        <v>NO</v>
      </c>
      <c r="CR605" s="244" t="str">
        <f t="shared" si="912"/>
        <v>NO</v>
      </c>
    </row>
    <row r="606" spans="1:96">
      <c r="A606" s="64"/>
      <c r="B606" s="15"/>
      <c r="C606" s="15"/>
      <c r="D606" s="15"/>
      <c r="E606" s="15"/>
      <c r="F606" s="15"/>
      <c r="G606" s="15"/>
      <c r="H606" s="15"/>
      <c r="I606" s="52" t="s">
        <v>43</v>
      </c>
      <c r="J606" s="6">
        <v>0.90239246008263896</v>
      </c>
      <c r="K606" s="6">
        <v>3.9702369679359799E-2</v>
      </c>
      <c r="L606" s="6">
        <v>5.7905170238000597E-2</v>
      </c>
      <c r="M606" s="6">
        <v>0.139574366028934</v>
      </c>
      <c r="N606" s="6">
        <v>0.65036390146441903</v>
      </c>
      <c r="O606" s="6">
        <v>0.210061732506646</v>
      </c>
      <c r="P606" s="6">
        <v>0.10436919302700901</v>
      </c>
      <c r="Q606" s="6">
        <v>0.16523399847046</v>
      </c>
      <c r="R606" s="6">
        <v>0.73039680850252997</v>
      </c>
      <c r="S606" s="6">
        <v>0.78852418349122599</v>
      </c>
      <c r="T606" s="6">
        <v>3.4090749028835597E-2</v>
      </c>
      <c r="U606" s="6">
        <v>0.17738506747993699</v>
      </c>
      <c r="V606" s="6">
        <v>0.83881125226205</v>
      </c>
      <c r="W606" s="6">
        <v>1.72115815752589E-2</v>
      </c>
      <c r="X606" s="6">
        <v>0.14397716616268999</v>
      </c>
      <c r="Y606" s="6">
        <v>0.69031514092875401</v>
      </c>
      <c r="Z606" s="6">
        <v>0.27655832474646302</v>
      </c>
      <c r="AA606" s="6">
        <v>3.3126534324781597E-2</v>
      </c>
      <c r="AB606" s="6">
        <v>6.6911225539250099E-3</v>
      </c>
      <c r="AC606" s="6">
        <v>0.44559202068325299</v>
      </c>
      <c r="AD606" s="6">
        <v>0.547716856762821</v>
      </c>
      <c r="AE606" s="6">
        <v>0.62299206726912404</v>
      </c>
      <c r="AF606" s="6">
        <v>0.34149371325842998</v>
      </c>
      <c r="AG606" s="310">
        <v>3.5514219472444403E-2</v>
      </c>
      <c r="AH606" s="211">
        <v>2.8420000000000001</v>
      </c>
      <c r="AI606" s="211">
        <v>3.0880000000000001</v>
      </c>
      <c r="AJ606" s="212">
        <v>7.0890000000000004</v>
      </c>
      <c r="AK606" s="210">
        <v>3</v>
      </c>
      <c r="AL606" s="210">
        <v>3.2210000000000001</v>
      </c>
      <c r="AM606" s="210">
        <v>7.1319999999999997</v>
      </c>
      <c r="AN606" s="203"/>
      <c r="AO606" s="203"/>
      <c r="AP606" s="203"/>
      <c r="AQ606" s="203"/>
      <c r="AR606" s="203">
        <f t="shared" si="913"/>
        <v>2.0614909136719999</v>
      </c>
      <c r="AS606" s="203">
        <f t="shared" si="914"/>
        <v>2.5196000000000001</v>
      </c>
      <c r="AT606" s="203">
        <f t="shared" si="915"/>
        <v>3.0795111055119997</v>
      </c>
      <c r="AU606" s="203">
        <f t="shared" si="916"/>
        <v>3.2548090981419997</v>
      </c>
      <c r="AV606" s="203">
        <f t="shared" si="917"/>
        <v>3.9781</v>
      </c>
      <c r="AW606" s="203">
        <f t="shared" si="918"/>
        <v>4.8621222133819995</v>
      </c>
      <c r="AX606" s="203">
        <f t="shared" si="919"/>
        <v>5.8365818311520004</v>
      </c>
      <c r="AY606" s="203">
        <f t="shared" si="920"/>
        <v>7.1336000000000004</v>
      </c>
      <c r="AZ606" s="203">
        <f t="shared" si="921"/>
        <v>8.7188444285919999</v>
      </c>
      <c r="BB606" s="1" t="str">
        <f t="shared" si="879"/>
        <v>NA</v>
      </c>
      <c r="BC606" s="1" t="str">
        <f t="shared" si="880"/>
        <v>A</v>
      </c>
      <c r="BD606" s="1" t="str">
        <f t="shared" si="881"/>
        <v>NP</v>
      </c>
      <c r="BE606" s="1" t="str">
        <f t="shared" si="882"/>
        <v>NO</v>
      </c>
      <c r="BF606" s="1" t="str">
        <f t="shared" si="883"/>
        <v>NO</v>
      </c>
      <c r="BG606" s="1" t="str">
        <f t="shared" si="884"/>
        <v>YES</v>
      </c>
      <c r="BH606" s="1" t="str">
        <f t="shared" si="864"/>
        <v>YES</v>
      </c>
      <c r="BJ606" s="12">
        <v>29</v>
      </c>
      <c r="BK606" s="1" t="str">
        <f t="shared" si="885"/>
        <v>NA</v>
      </c>
      <c r="BL606" s="1" t="str">
        <f t="shared" si="886"/>
        <v>A</v>
      </c>
      <c r="BM606" s="1" t="str">
        <f t="shared" si="887"/>
        <v>NP</v>
      </c>
      <c r="BN606" s="1" t="str">
        <f t="shared" si="888"/>
        <v>NO</v>
      </c>
      <c r="BO606" s="1" t="str">
        <f t="shared" si="889"/>
        <v>NO</v>
      </c>
      <c r="BP606" s="1" t="str">
        <f t="shared" si="890"/>
        <v>YES</v>
      </c>
      <c r="BQ606" s="1" t="str">
        <f t="shared" si="891"/>
        <v>YES</v>
      </c>
      <c r="BS606" s="1" t="str">
        <f t="shared" si="892"/>
        <v>TN</v>
      </c>
      <c r="BT606" s="1" t="str">
        <f t="shared" si="893"/>
        <v>TP</v>
      </c>
      <c r="BU606" s="1" t="str">
        <f t="shared" si="894"/>
        <v>TP</v>
      </c>
      <c r="BV606" s="1" t="str">
        <f t="shared" si="895"/>
        <v>NO</v>
      </c>
      <c r="BW606" s="1" t="str">
        <f t="shared" si="896"/>
        <v>YES</v>
      </c>
      <c r="BX606" s="1" t="str">
        <f t="shared" si="897"/>
        <v>YES</v>
      </c>
      <c r="BY606" s="244" t="str">
        <f t="shared" si="898"/>
        <v>YES</v>
      </c>
      <c r="BZ606" s="244" t="str">
        <f t="shared" si="899"/>
        <v>NO</v>
      </c>
      <c r="CA606" s="244" t="str">
        <f t="shared" si="900"/>
        <v>NO</v>
      </c>
      <c r="CB606" s="244" t="str">
        <f t="shared" si="901"/>
        <v>NO</v>
      </c>
      <c r="CC606" s="244" t="str">
        <f t="shared" si="902"/>
        <v>NO</v>
      </c>
      <c r="CD606" s="244" t="str">
        <f t="shared" si="874"/>
        <v>NO</v>
      </c>
      <c r="CE606" s="1" t="str">
        <f t="shared" si="875"/>
        <v>NO</v>
      </c>
      <c r="CF606" s="1" t="str">
        <f t="shared" si="876"/>
        <v>NO</v>
      </c>
      <c r="CG606" s="1" t="str">
        <f t="shared" si="877"/>
        <v>NO</v>
      </c>
      <c r="CH606" s="1" t="str">
        <f t="shared" si="878"/>
        <v>NO</v>
      </c>
      <c r="CI606" s="244" t="str">
        <f t="shared" si="903"/>
        <v>NO</v>
      </c>
      <c r="CJ606" s="244" t="str">
        <f t="shared" si="904"/>
        <v>NO</v>
      </c>
      <c r="CK606" s="244" t="str">
        <f t="shared" si="905"/>
        <v>NO</v>
      </c>
      <c r="CL606" s="244" t="str">
        <f t="shared" si="906"/>
        <v>NO</v>
      </c>
      <c r="CM606" s="244" t="str">
        <f t="shared" si="907"/>
        <v>NO</v>
      </c>
      <c r="CN606" s="244" t="str">
        <f t="shared" si="908"/>
        <v>NO</v>
      </c>
      <c r="CO606" s="244" t="str">
        <f t="shared" si="909"/>
        <v>NO</v>
      </c>
      <c r="CP606" s="244" t="str">
        <f t="shared" si="910"/>
        <v>NO</v>
      </c>
      <c r="CQ606" s="244" t="str">
        <f t="shared" si="911"/>
        <v>NO</v>
      </c>
      <c r="CR606" s="244" t="str">
        <f t="shared" si="912"/>
        <v>NO</v>
      </c>
    </row>
    <row r="607" spans="1:96">
      <c r="A607" s="64"/>
      <c r="B607" s="15"/>
      <c r="C607" s="15"/>
      <c r="D607" s="15"/>
      <c r="E607" s="15"/>
      <c r="F607" s="15"/>
      <c r="G607" s="15"/>
      <c r="H607" s="15"/>
      <c r="I607" s="52" t="s">
        <v>45</v>
      </c>
      <c r="J607" s="6">
        <v>0.99414718619913001</v>
      </c>
      <c r="K607" s="6">
        <v>4.8013190250232301E-3</v>
      </c>
      <c r="L607" s="6">
        <v>1.0514947758460901E-3</v>
      </c>
      <c r="M607" s="6">
        <v>0.59742585706377205</v>
      </c>
      <c r="N607" s="6">
        <v>0.110177721511868</v>
      </c>
      <c r="O607" s="6">
        <v>0.29239642142435901</v>
      </c>
      <c r="P607" s="6">
        <v>0.36297414123296101</v>
      </c>
      <c r="Q607" s="6">
        <v>0.53166408820544497</v>
      </c>
      <c r="R607" s="6">
        <v>0.105361770561593</v>
      </c>
      <c r="S607" s="6">
        <v>9.4742721649949593E-3</v>
      </c>
      <c r="T607" s="6">
        <v>0.75070437655773103</v>
      </c>
      <c r="U607" s="6">
        <v>0.239821351277273</v>
      </c>
      <c r="V607" s="6">
        <v>0.230878338076284</v>
      </c>
      <c r="W607" s="6">
        <v>4.8990168305515997E-3</v>
      </c>
      <c r="X607" s="6">
        <v>0.76422264509316395</v>
      </c>
      <c r="Y607" s="6">
        <v>0.63928300660148996</v>
      </c>
      <c r="Z607" s="6">
        <v>7.8177461161181905E-2</v>
      </c>
      <c r="AA607" s="6">
        <v>0.28253953223732797</v>
      </c>
      <c r="AB607" s="6">
        <v>0.52482103264591295</v>
      </c>
      <c r="AC607" s="6">
        <v>0.348741852269699</v>
      </c>
      <c r="AD607" s="6">
        <v>0.12643711508438699</v>
      </c>
      <c r="AE607" s="6">
        <v>0.77470653317176696</v>
      </c>
      <c r="AF607" s="6">
        <v>0.14299998270217101</v>
      </c>
      <c r="AG607" s="310">
        <v>8.2293484126060301E-2</v>
      </c>
      <c r="AH607" s="211">
        <v>1.994</v>
      </c>
      <c r="AI607" s="211">
        <v>4.38</v>
      </c>
      <c r="AJ607" s="212">
        <v>6.2789999999999999</v>
      </c>
      <c r="AK607" s="210">
        <v>2.0640000000000001</v>
      </c>
      <c r="AL607" s="210">
        <v>4.423</v>
      </c>
      <c r="AM607" s="210">
        <v>6.5620000000000003</v>
      </c>
      <c r="AN607" s="203"/>
      <c r="AO607" s="203"/>
      <c r="AP607" s="203"/>
      <c r="AQ607" s="203"/>
      <c r="AR607" s="203">
        <f t="shared" si="913"/>
        <v>2.0614909136719999</v>
      </c>
      <c r="AS607" s="203">
        <f t="shared" si="914"/>
        <v>2.5196000000000001</v>
      </c>
      <c r="AT607" s="203">
        <f t="shared" si="915"/>
        <v>3.0795111055119997</v>
      </c>
      <c r="AU607" s="203">
        <f t="shared" si="916"/>
        <v>3.2548090981419997</v>
      </c>
      <c r="AV607" s="203">
        <f t="shared" si="917"/>
        <v>3.9781</v>
      </c>
      <c r="AW607" s="203">
        <f t="shared" si="918"/>
        <v>4.8621222133819995</v>
      </c>
      <c r="AX607" s="203">
        <f t="shared" si="919"/>
        <v>5.8365818311520004</v>
      </c>
      <c r="AY607" s="203">
        <f t="shared" si="920"/>
        <v>7.1336000000000004</v>
      </c>
      <c r="AZ607" s="203">
        <f t="shared" si="921"/>
        <v>8.7188444285919999</v>
      </c>
      <c r="BB607" s="1" t="str">
        <f t="shared" si="879"/>
        <v>A</v>
      </c>
      <c r="BC607" s="1" t="str">
        <f t="shared" si="880"/>
        <v>NA</v>
      </c>
      <c r="BD607" s="1" t="str">
        <f t="shared" si="881"/>
        <v>NP</v>
      </c>
      <c r="BE607" s="1" t="str">
        <f t="shared" si="882"/>
        <v>NO</v>
      </c>
      <c r="BF607" s="1" t="str">
        <f t="shared" si="883"/>
        <v>NO</v>
      </c>
      <c r="BG607" s="1" t="str">
        <f t="shared" si="884"/>
        <v>YES</v>
      </c>
      <c r="BH607" s="1" t="str">
        <f t="shared" si="864"/>
        <v>YES</v>
      </c>
      <c r="BJ607" s="12">
        <v>16</v>
      </c>
      <c r="BK607" s="1" t="str">
        <f t="shared" si="885"/>
        <v>NP</v>
      </c>
      <c r="BL607" s="1" t="str">
        <f t="shared" si="886"/>
        <v>NA</v>
      </c>
      <c r="BM607" s="1" t="str">
        <f t="shared" si="887"/>
        <v>NP</v>
      </c>
      <c r="BN607" s="1" t="str">
        <f t="shared" si="888"/>
        <v>NO</v>
      </c>
      <c r="BO607" s="1" t="str">
        <f t="shared" si="889"/>
        <v>NO</v>
      </c>
      <c r="BP607" s="1" t="str">
        <f t="shared" si="890"/>
        <v>NO</v>
      </c>
      <c r="BQ607" s="1" t="str">
        <f t="shared" si="891"/>
        <v>YES</v>
      </c>
      <c r="BS607" s="1" t="str">
        <f t="shared" si="892"/>
        <v>TP</v>
      </c>
      <c r="BT607" s="1" t="str">
        <f t="shared" si="893"/>
        <v>TN</v>
      </c>
      <c r="BU607" s="1" t="str">
        <f t="shared" si="894"/>
        <v>TP</v>
      </c>
      <c r="BV607" s="1" t="str">
        <f t="shared" si="895"/>
        <v>NO</v>
      </c>
      <c r="BW607" s="1" t="str">
        <f t="shared" si="896"/>
        <v>YES</v>
      </c>
      <c r="BX607" s="1" t="str">
        <f t="shared" si="897"/>
        <v>YES</v>
      </c>
      <c r="BY607" s="244" t="str">
        <f t="shared" si="898"/>
        <v>YES</v>
      </c>
      <c r="BZ607" s="244" t="str">
        <f t="shared" si="899"/>
        <v>NO</v>
      </c>
      <c r="CA607" s="244" t="str">
        <f t="shared" si="900"/>
        <v>NO</v>
      </c>
      <c r="CB607" s="244" t="str">
        <f t="shared" si="901"/>
        <v>NO</v>
      </c>
      <c r="CC607" s="244" t="str">
        <f t="shared" si="902"/>
        <v>NO</v>
      </c>
      <c r="CD607" s="244" t="str">
        <f t="shared" si="874"/>
        <v>NO</v>
      </c>
      <c r="CE607" s="1" t="str">
        <f t="shared" si="875"/>
        <v>NO</v>
      </c>
      <c r="CF607" s="1" t="str">
        <f t="shared" si="876"/>
        <v>NO</v>
      </c>
      <c r="CG607" s="1" t="str">
        <f t="shared" si="877"/>
        <v>NO</v>
      </c>
      <c r="CH607" s="1" t="str">
        <f t="shared" si="878"/>
        <v>NO</v>
      </c>
      <c r="CI607" s="244" t="str">
        <f t="shared" si="903"/>
        <v>NO</v>
      </c>
      <c r="CJ607" s="244" t="str">
        <f t="shared" si="904"/>
        <v>NO</v>
      </c>
      <c r="CK607" s="244" t="str">
        <f t="shared" si="905"/>
        <v>NO</v>
      </c>
      <c r="CL607" s="244" t="str">
        <f t="shared" si="906"/>
        <v>NO</v>
      </c>
      <c r="CM607" s="244" t="str">
        <f t="shared" si="907"/>
        <v>NO</v>
      </c>
      <c r="CN607" s="244" t="str">
        <f t="shared" si="908"/>
        <v>NO</v>
      </c>
      <c r="CO607" s="244" t="str">
        <f t="shared" si="909"/>
        <v>NO</v>
      </c>
      <c r="CP607" s="244" t="str">
        <f t="shared" si="910"/>
        <v>NO</v>
      </c>
      <c r="CQ607" s="244" t="str">
        <f t="shared" si="911"/>
        <v>NO</v>
      </c>
      <c r="CR607" s="244" t="str">
        <f t="shared" si="912"/>
        <v>NO</v>
      </c>
    </row>
    <row r="608" spans="1:96">
      <c r="A608" s="64"/>
      <c r="B608" s="15"/>
      <c r="C608" s="15"/>
      <c r="D608" s="15"/>
      <c r="E608" s="15"/>
      <c r="F608" s="15"/>
      <c r="G608" s="15"/>
      <c r="H608" s="15"/>
      <c r="I608" s="52" t="s">
        <v>44</v>
      </c>
      <c r="J608" s="6">
        <v>0.94697289011417896</v>
      </c>
      <c r="K608" s="6">
        <v>1.7472651705058399E-2</v>
      </c>
      <c r="L608" s="6">
        <v>3.5554458180761903E-2</v>
      </c>
      <c r="M608" s="6">
        <v>5.2665060566558998E-4</v>
      </c>
      <c r="N608" s="6">
        <v>0.49453434124330897</v>
      </c>
      <c r="O608" s="6">
        <v>0.50493900815102399</v>
      </c>
      <c r="P608" s="6">
        <v>0.85120101629450595</v>
      </c>
      <c r="Q608" s="6">
        <v>0.108578397805019</v>
      </c>
      <c r="R608" s="6">
        <v>4.0220585900473199E-2</v>
      </c>
      <c r="S608" s="6">
        <v>0.72529852996071298</v>
      </c>
      <c r="T608" s="6">
        <v>8.0553747801017206E-2</v>
      </c>
      <c r="U608" s="6">
        <v>0.19414772223826901</v>
      </c>
      <c r="V608" s="6">
        <v>0.31899264040777298</v>
      </c>
      <c r="W608" s="6">
        <v>0.58050693070617598</v>
      </c>
      <c r="X608" s="6">
        <v>0.10050042888605</v>
      </c>
      <c r="Y608" s="6">
        <v>0.32160322046946099</v>
      </c>
      <c r="Z608" s="6">
        <v>0.64205419515375195</v>
      </c>
      <c r="AA608" s="6">
        <v>3.6342584376786002E-2</v>
      </c>
      <c r="AB608" s="6">
        <v>0.23824178647996899</v>
      </c>
      <c r="AC608" s="6">
        <v>0.23421006903386901</v>
      </c>
      <c r="AD608" s="6">
        <v>0.52754814448616005</v>
      </c>
      <c r="AE608" s="6">
        <v>0.976788573861748</v>
      </c>
      <c r="AF608" s="6">
        <v>7.2124379191761401E-3</v>
      </c>
      <c r="AG608" s="310">
        <v>1.5998988219074899E-2</v>
      </c>
      <c r="AH608" s="211">
        <v>1.7350000000000001</v>
      </c>
      <c r="AI608" s="211">
        <v>3.48</v>
      </c>
      <c r="AJ608" s="212">
        <v>6.9</v>
      </c>
      <c r="AK608" s="210">
        <v>1.8169999999999999</v>
      </c>
      <c r="AL608" s="210">
        <v>3.45</v>
      </c>
      <c r="AM608" s="210">
        <v>6.9390000000000001</v>
      </c>
      <c r="AN608" s="203"/>
      <c r="AO608" s="203"/>
      <c r="AP608" s="203"/>
      <c r="AQ608" s="203"/>
      <c r="AR608" s="203">
        <f t="shared" si="913"/>
        <v>2.0614909136719999</v>
      </c>
      <c r="AS608" s="203">
        <f t="shared" si="914"/>
        <v>2.5196000000000001</v>
      </c>
      <c r="AT608" s="203">
        <f t="shared" si="915"/>
        <v>3.0795111055119997</v>
      </c>
      <c r="AU608" s="203">
        <f t="shared" si="916"/>
        <v>3.2548090981419997</v>
      </c>
      <c r="AV608" s="203">
        <f t="shared" si="917"/>
        <v>3.9781</v>
      </c>
      <c r="AW608" s="203">
        <f t="shared" si="918"/>
        <v>4.8621222133819995</v>
      </c>
      <c r="AX608" s="203">
        <f t="shared" si="919"/>
        <v>5.8365818311520004</v>
      </c>
      <c r="AY608" s="203">
        <f t="shared" si="920"/>
        <v>7.1336000000000004</v>
      </c>
      <c r="AZ608" s="203">
        <f t="shared" si="921"/>
        <v>8.7188444285919999</v>
      </c>
      <c r="BB608" s="1" t="str">
        <f t="shared" si="879"/>
        <v>A</v>
      </c>
      <c r="BC608" s="1" t="str">
        <f t="shared" si="880"/>
        <v>NP</v>
      </c>
      <c r="BD608" s="1" t="str">
        <f t="shared" si="881"/>
        <v>NP</v>
      </c>
      <c r="BE608" s="1" t="str">
        <f t="shared" si="882"/>
        <v>NO</v>
      </c>
      <c r="BF608" s="1" t="str">
        <f t="shared" si="883"/>
        <v>NO</v>
      </c>
      <c r="BG608" s="1" t="str">
        <f t="shared" si="884"/>
        <v>YES</v>
      </c>
      <c r="BH608" s="1" t="str">
        <f t="shared" si="864"/>
        <v>YES</v>
      </c>
      <c r="BJ608" s="12">
        <v>60</v>
      </c>
      <c r="BK608" s="1" t="str">
        <f t="shared" si="885"/>
        <v>A</v>
      </c>
      <c r="BL608" s="1" t="str">
        <f t="shared" si="886"/>
        <v>NP</v>
      </c>
      <c r="BM608" s="1" t="str">
        <f t="shared" si="887"/>
        <v>NP</v>
      </c>
      <c r="BN608" s="1" t="str">
        <f t="shared" si="888"/>
        <v>NO</v>
      </c>
      <c r="BO608" s="1" t="str">
        <f t="shared" si="889"/>
        <v>NO</v>
      </c>
      <c r="BP608" s="1" t="str">
        <f t="shared" si="890"/>
        <v>YES</v>
      </c>
      <c r="BQ608" s="1" t="str">
        <f t="shared" si="891"/>
        <v>YES</v>
      </c>
      <c r="BS608" s="1" t="str">
        <f t="shared" si="892"/>
        <v>TP</v>
      </c>
      <c r="BT608" s="1" t="str">
        <f t="shared" si="893"/>
        <v>TP</v>
      </c>
      <c r="BU608" s="1" t="str">
        <f t="shared" si="894"/>
        <v>TP</v>
      </c>
      <c r="BV608" s="1" t="str">
        <f t="shared" si="895"/>
        <v>YES</v>
      </c>
      <c r="BW608" s="1" t="str">
        <f t="shared" si="896"/>
        <v>YES</v>
      </c>
      <c r="BX608" s="1" t="str">
        <f t="shared" si="897"/>
        <v>YES</v>
      </c>
      <c r="BY608" s="244" t="str">
        <f t="shared" si="898"/>
        <v>YES</v>
      </c>
      <c r="BZ608" s="244" t="str">
        <f t="shared" si="899"/>
        <v>NO</v>
      </c>
      <c r="CA608" s="244" t="str">
        <f t="shared" si="900"/>
        <v>NO</v>
      </c>
      <c r="CB608" s="244" t="str">
        <f t="shared" si="901"/>
        <v>NO</v>
      </c>
      <c r="CC608" s="244" t="str">
        <f t="shared" si="902"/>
        <v>NO</v>
      </c>
      <c r="CD608" s="244" t="str">
        <f t="shared" si="874"/>
        <v>NO</v>
      </c>
      <c r="CE608" s="1" t="str">
        <f t="shared" si="875"/>
        <v>NO</v>
      </c>
      <c r="CF608" s="1" t="str">
        <f t="shared" si="876"/>
        <v>NO</v>
      </c>
      <c r="CG608" s="1" t="str">
        <f t="shared" si="877"/>
        <v>NO</v>
      </c>
      <c r="CH608" s="1" t="str">
        <f t="shared" si="878"/>
        <v>NO</v>
      </c>
      <c r="CI608" s="244" t="str">
        <f t="shared" si="903"/>
        <v>NO</v>
      </c>
      <c r="CJ608" s="244" t="str">
        <f t="shared" si="904"/>
        <v>NO</v>
      </c>
      <c r="CK608" s="244" t="str">
        <f t="shared" si="905"/>
        <v>NO</v>
      </c>
      <c r="CL608" s="244" t="str">
        <f t="shared" si="906"/>
        <v>NO</v>
      </c>
      <c r="CM608" s="244" t="str">
        <f t="shared" si="907"/>
        <v>NO</v>
      </c>
      <c r="CN608" s="244" t="str">
        <f t="shared" si="908"/>
        <v>NO</v>
      </c>
      <c r="CO608" s="244" t="str">
        <f t="shared" si="909"/>
        <v>NO</v>
      </c>
      <c r="CP608" s="244" t="str">
        <f t="shared" si="910"/>
        <v>NO</v>
      </c>
      <c r="CQ608" s="244" t="str">
        <f t="shared" si="911"/>
        <v>NO</v>
      </c>
      <c r="CR608" s="244" t="str">
        <f t="shared" si="912"/>
        <v>NO</v>
      </c>
    </row>
    <row r="609" spans="1:96">
      <c r="A609" s="64"/>
      <c r="B609" s="15"/>
      <c r="C609" s="15"/>
      <c r="D609" s="15"/>
      <c r="E609" s="15"/>
      <c r="F609" s="15"/>
      <c r="G609" s="15"/>
      <c r="H609" s="15"/>
      <c r="I609" s="52" t="s">
        <v>20</v>
      </c>
      <c r="J609" s="6">
        <v>0.81540645938234801</v>
      </c>
      <c r="K609" s="6">
        <v>0.17205056090041099</v>
      </c>
      <c r="L609" s="6">
        <v>1.2542979717239699E-2</v>
      </c>
      <c r="M609" s="6">
        <v>0.67596834642516401</v>
      </c>
      <c r="N609" s="6">
        <v>7.2548463214369294E-2</v>
      </c>
      <c r="O609" s="6">
        <v>0.25148319036046501</v>
      </c>
      <c r="P609" s="6">
        <v>0.205552356220984</v>
      </c>
      <c r="Q609" s="6">
        <v>0.31416163999805902</v>
      </c>
      <c r="R609" s="6">
        <v>0.48028600378095598</v>
      </c>
      <c r="S609" s="6">
        <v>0.19850583602886199</v>
      </c>
      <c r="T609" s="6">
        <v>0.65801315011765005</v>
      </c>
      <c r="U609" s="6">
        <v>0.14348101385348599</v>
      </c>
      <c r="V609" s="6">
        <v>0.15852336231814901</v>
      </c>
      <c r="W609" s="6">
        <v>0.45227685352207497</v>
      </c>
      <c r="X609" s="6">
        <v>0.38919978415977502</v>
      </c>
      <c r="Y609" s="6">
        <v>0.48245934677831898</v>
      </c>
      <c r="Z609" s="6">
        <v>0.454213697444873</v>
      </c>
      <c r="AA609" s="6">
        <v>6.3326955776806998E-2</v>
      </c>
      <c r="AB609" s="6">
        <v>5.7847337119056999E-2</v>
      </c>
      <c r="AC609" s="6">
        <v>0.76243027186430801</v>
      </c>
      <c r="AD609" s="6">
        <v>0.17972239101663401</v>
      </c>
      <c r="AE609" s="6">
        <v>0.93203229743895699</v>
      </c>
      <c r="AF609" s="6">
        <v>6.7505954493512405E-2</v>
      </c>
      <c r="AG609" s="310">
        <v>4.6174806752996502E-4</v>
      </c>
      <c r="AH609" s="211">
        <v>2.6219999999999999</v>
      </c>
      <c r="AI609" s="211">
        <v>3.9140000000000001</v>
      </c>
      <c r="AJ609" s="212">
        <v>6.6260000000000003</v>
      </c>
      <c r="AK609" s="210">
        <v>2.6480000000000001</v>
      </c>
      <c r="AL609" s="210">
        <v>3.9449999999999998</v>
      </c>
      <c r="AM609" s="210">
        <v>6.548</v>
      </c>
      <c r="AN609" s="203"/>
      <c r="AO609" s="203"/>
      <c r="AP609" s="203"/>
      <c r="AQ609" s="203"/>
      <c r="AR609" s="203">
        <f t="shared" si="913"/>
        <v>2.0614909136719999</v>
      </c>
      <c r="AS609" s="203">
        <f t="shared" si="914"/>
        <v>2.5196000000000001</v>
      </c>
      <c r="AT609" s="203">
        <f t="shared" si="915"/>
        <v>3.0795111055119997</v>
      </c>
      <c r="AU609" s="203">
        <f t="shared" si="916"/>
        <v>3.2548090981419997</v>
      </c>
      <c r="AV609" s="203">
        <f t="shared" si="917"/>
        <v>3.9781</v>
      </c>
      <c r="AW609" s="203">
        <f t="shared" si="918"/>
        <v>4.8621222133819995</v>
      </c>
      <c r="AX609" s="203">
        <f t="shared" si="919"/>
        <v>5.8365818311520004</v>
      </c>
      <c r="AY609" s="203">
        <f t="shared" si="920"/>
        <v>7.1336000000000004</v>
      </c>
      <c r="AZ609" s="203">
        <f t="shared" si="921"/>
        <v>8.7188444285919999</v>
      </c>
      <c r="BB609" s="1" t="str">
        <f t="shared" si="879"/>
        <v>NA</v>
      </c>
      <c r="BC609" s="1" t="str">
        <f t="shared" si="880"/>
        <v>NP</v>
      </c>
      <c r="BD609" s="1" t="str">
        <f t="shared" si="881"/>
        <v>NP</v>
      </c>
      <c r="BE609" s="1" t="str">
        <f t="shared" si="882"/>
        <v>NO</v>
      </c>
      <c r="BF609" s="1" t="str">
        <f t="shared" si="883"/>
        <v>NO</v>
      </c>
      <c r="BG609" s="1" t="str">
        <f t="shared" si="884"/>
        <v>NO</v>
      </c>
      <c r="BH609" s="1" t="str">
        <f t="shared" si="864"/>
        <v>YES</v>
      </c>
      <c r="BJ609" s="12">
        <v>15</v>
      </c>
      <c r="BK609" s="1" t="str">
        <f t="shared" si="885"/>
        <v>NA</v>
      </c>
      <c r="BL609" s="1" t="str">
        <f t="shared" si="886"/>
        <v>NP</v>
      </c>
      <c r="BM609" s="1" t="str">
        <f t="shared" si="887"/>
        <v>NP</v>
      </c>
      <c r="BN609" s="1" t="str">
        <f t="shared" si="888"/>
        <v>NO</v>
      </c>
      <c r="BO609" s="1" t="str">
        <f t="shared" si="889"/>
        <v>NO</v>
      </c>
      <c r="BP609" s="1" t="str">
        <f t="shared" si="890"/>
        <v>NO</v>
      </c>
      <c r="BQ609" s="1" t="str">
        <f t="shared" si="891"/>
        <v>YES</v>
      </c>
      <c r="BS609" s="1" t="str">
        <f t="shared" si="892"/>
        <v>TN</v>
      </c>
      <c r="BT609" s="1" t="str">
        <f t="shared" si="893"/>
        <v>TP</v>
      </c>
      <c r="BU609" s="1" t="str">
        <f t="shared" si="894"/>
        <v>TP</v>
      </c>
      <c r="BV609" s="1" t="str">
        <f t="shared" si="895"/>
        <v>NO</v>
      </c>
      <c r="BW609" s="1" t="str">
        <f t="shared" si="896"/>
        <v>YES</v>
      </c>
      <c r="BX609" s="1" t="str">
        <f t="shared" si="897"/>
        <v>YES</v>
      </c>
      <c r="BY609" s="244" t="str">
        <f t="shared" si="898"/>
        <v>YES</v>
      </c>
      <c r="BZ609" s="244" t="str">
        <f t="shared" si="899"/>
        <v>NO</v>
      </c>
      <c r="CA609" s="244" t="str">
        <f t="shared" si="900"/>
        <v>NO</v>
      </c>
      <c r="CB609" s="244" t="str">
        <f t="shared" si="901"/>
        <v>NO</v>
      </c>
      <c r="CC609" s="244" t="str">
        <f t="shared" si="902"/>
        <v>NO</v>
      </c>
      <c r="CD609" s="244" t="str">
        <f t="shared" si="874"/>
        <v>NO</v>
      </c>
      <c r="CE609" s="1" t="str">
        <f t="shared" si="875"/>
        <v>NO</v>
      </c>
      <c r="CF609" s="1" t="str">
        <f t="shared" si="876"/>
        <v>NO</v>
      </c>
      <c r="CG609" s="1" t="str">
        <f t="shared" si="877"/>
        <v>NO</v>
      </c>
      <c r="CH609" s="1" t="str">
        <f t="shared" si="878"/>
        <v>NO</v>
      </c>
      <c r="CI609" s="244" t="str">
        <f t="shared" si="903"/>
        <v>NO</v>
      </c>
      <c r="CJ609" s="244" t="str">
        <f t="shared" si="904"/>
        <v>NO</v>
      </c>
      <c r="CK609" s="244" t="str">
        <f t="shared" si="905"/>
        <v>NO</v>
      </c>
      <c r="CL609" s="244" t="str">
        <f t="shared" si="906"/>
        <v>NO</v>
      </c>
      <c r="CM609" s="244" t="str">
        <f t="shared" si="907"/>
        <v>NO</v>
      </c>
      <c r="CN609" s="244" t="str">
        <f t="shared" si="908"/>
        <v>NO</v>
      </c>
      <c r="CO609" s="244" t="str">
        <f t="shared" si="909"/>
        <v>NO</v>
      </c>
      <c r="CP609" s="244" t="str">
        <f t="shared" si="910"/>
        <v>NO</v>
      </c>
      <c r="CQ609" s="244" t="str">
        <f t="shared" si="911"/>
        <v>NO</v>
      </c>
      <c r="CR609" s="244" t="str">
        <f t="shared" si="912"/>
        <v>NO</v>
      </c>
    </row>
    <row r="610" spans="1:96">
      <c r="A610" s="64"/>
      <c r="B610" s="15"/>
      <c r="C610" s="15"/>
      <c r="D610" s="15"/>
      <c r="E610" s="15"/>
      <c r="F610" s="15"/>
      <c r="G610" s="15"/>
      <c r="H610" s="15"/>
      <c r="I610" s="52" t="s">
        <v>32</v>
      </c>
      <c r="J610" s="6">
        <v>0.95144424304505903</v>
      </c>
      <c r="K610" s="6">
        <v>2.0082753838013199E-2</v>
      </c>
      <c r="L610" s="6">
        <v>2.8473003116927E-2</v>
      </c>
      <c r="M610" s="6">
        <v>0.54430201513921905</v>
      </c>
      <c r="N610" s="6">
        <v>0.30988838171195798</v>
      </c>
      <c r="O610" s="6">
        <v>0.14580960314882199</v>
      </c>
      <c r="P610" s="6">
        <v>0.194567878032298</v>
      </c>
      <c r="Q610" s="6">
        <v>0.758337760613919</v>
      </c>
      <c r="R610" s="6">
        <v>4.7094361353782303E-2</v>
      </c>
      <c r="S610" s="6">
        <v>0.49090065920632803</v>
      </c>
      <c r="T610" s="6">
        <v>0.420584243110317</v>
      </c>
      <c r="U610" s="6">
        <v>8.8515097683353999E-2</v>
      </c>
      <c r="V610" s="6">
        <v>0.28725305704954301</v>
      </c>
      <c r="W610" s="6">
        <v>2.9476266970975398E-2</v>
      </c>
      <c r="X610" s="6">
        <v>0.68327067597947999</v>
      </c>
      <c r="Y610" s="6">
        <v>0.78478160514219497</v>
      </c>
      <c r="Z610" s="6">
        <v>0.186242538945703</v>
      </c>
      <c r="AA610" s="6">
        <v>2.8975855912101601E-2</v>
      </c>
      <c r="AB610" s="6">
        <v>0.65140665791130103</v>
      </c>
      <c r="AC610" s="6">
        <v>6.6166767166702098E-2</v>
      </c>
      <c r="AD610" s="6">
        <v>0.28242657492199502</v>
      </c>
      <c r="AE610" s="6">
        <v>0.30450590103770198</v>
      </c>
      <c r="AF610" s="6">
        <v>0.54645249801046902</v>
      </c>
      <c r="AG610" s="310">
        <v>0.149041600951827</v>
      </c>
      <c r="AH610" s="211">
        <v>1.7849999999999999</v>
      </c>
      <c r="AI610" s="211">
        <v>4.1390000000000002</v>
      </c>
      <c r="AJ610" s="212">
        <v>6.6440000000000001</v>
      </c>
      <c r="AK610" s="210">
        <v>1.8879999999999999</v>
      </c>
      <c r="AL610" s="210">
        <v>4.1870000000000003</v>
      </c>
      <c r="AM610" s="210">
        <v>6.7549999999999999</v>
      </c>
      <c r="AN610" s="203"/>
      <c r="AO610" s="203"/>
      <c r="AP610" s="203"/>
      <c r="AQ610" s="203"/>
      <c r="AR610" s="203">
        <f t="shared" si="913"/>
        <v>2.0614909136719999</v>
      </c>
      <c r="AS610" s="203">
        <f t="shared" si="914"/>
        <v>2.5196000000000001</v>
      </c>
      <c r="AT610" s="203">
        <f t="shared" si="915"/>
        <v>3.0795111055119997</v>
      </c>
      <c r="AU610" s="203">
        <f t="shared" si="916"/>
        <v>3.2548090981419997</v>
      </c>
      <c r="AV610" s="203">
        <f t="shared" si="917"/>
        <v>3.9781</v>
      </c>
      <c r="AW610" s="203">
        <f t="shared" si="918"/>
        <v>4.8621222133819995</v>
      </c>
      <c r="AX610" s="203">
        <f t="shared" si="919"/>
        <v>5.8365818311520004</v>
      </c>
      <c r="AY610" s="203">
        <f t="shared" si="920"/>
        <v>7.1336000000000004</v>
      </c>
      <c r="AZ610" s="203">
        <f t="shared" si="921"/>
        <v>8.7188444285919999</v>
      </c>
      <c r="BB610" s="1" t="str">
        <f t="shared" si="879"/>
        <v>A</v>
      </c>
      <c r="BC610" s="1" t="str">
        <f t="shared" si="880"/>
        <v>NA</v>
      </c>
      <c r="BD610" s="1" t="str">
        <f t="shared" si="881"/>
        <v>NP</v>
      </c>
      <c r="BE610" s="1" t="str">
        <f t="shared" si="882"/>
        <v>NO</v>
      </c>
      <c r="BF610" s="1" t="str">
        <f t="shared" si="883"/>
        <v>NO</v>
      </c>
      <c r="BG610" s="1" t="str">
        <f t="shared" si="884"/>
        <v>YES</v>
      </c>
      <c r="BH610" s="1" t="str">
        <f t="shared" si="864"/>
        <v>YES</v>
      </c>
      <c r="BJ610" s="12">
        <v>44</v>
      </c>
      <c r="BK610" s="1" t="str">
        <f t="shared" si="885"/>
        <v>A</v>
      </c>
      <c r="BL610" s="1" t="str">
        <f t="shared" si="886"/>
        <v>NA</v>
      </c>
      <c r="BM610" s="1" t="str">
        <f t="shared" si="887"/>
        <v>NP</v>
      </c>
      <c r="BN610" s="1" t="str">
        <f t="shared" si="888"/>
        <v>NO</v>
      </c>
      <c r="BO610" s="1" t="str">
        <f t="shared" si="889"/>
        <v>NO</v>
      </c>
      <c r="BP610" s="1" t="str">
        <f t="shared" si="890"/>
        <v>YES</v>
      </c>
      <c r="BQ610" s="1" t="str">
        <f t="shared" si="891"/>
        <v>YES</v>
      </c>
      <c r="BS610" s="1" t="str">
        <f t="shared" si="892"/>
        <v>TP</v>
      </c>
      <c r="BT610" s="1" t="str">
        <f t="shared" si="893"/>
        <v>TN</v>
      </c>
      <c r="BU610" s="1" t="str">
        <f t="shared" si="894"/>
        <v>TP</v>
      </c>
      <c r="BV610" s="1" t="str">
        <f t="shared" si="895"/>
        <v>NO</v>
      </c>
      <c r="BW610" s="1" t="str">
        <f t="shared" si="896"/>
        <v>YES</v>
      </c>
      <c r="BX610" s="1" t="str">
        <f t="shared" si="897"/>
        <v>YES</v>
      </c>
      <c r="BY610" s="244" t="str">
        <f t="shared" si="898"/>
        <v>YES</v>
      </c>
      <c r="BZ610" s="244" t="str">
        <f t="shared" si="899"/>
        <v>NO</v>
      </c>
      <c r="CA610" s="244" t="str">
        <f t="shared" si="900"/>
        <v>NO</v>
      </c>
      <c r="CB610" s="244" t="str">
        <f t="shared" si="901"/>
        <v>NO</v>
      </c>
      <c r="CC610" s="244" t="str">
        <f t="shared" si="902"/>
        <v>NO</v>
      </c>
      <c r="CD610" s="244" t="str">
        <f t="shared" si="874"/>
        <v>NO</v>
      </c>
      <c r="CE610" s="1" t="str">
        <f t="shared" si="875"/>
        <v>NO</v>
      </c>
      <c r="CF610" s="1" t="str">
        <f t="shared" si="876"/>
        <v>NO</v>
      </c>
      <c r="CG610" s="1" t="str">
        <f t="shared" si="877"/>
        <v>NO</v>
      </c>
      <c r="CH610" s="1" t="str">
        <f t="shared" si="878"/>
        <v>NO</v>
      </c>
      <c r="CI610" s="244" t="str">
        <f t="shared" si="903"/>
        <v>NO</v>
      </c>
      <c r="CJ610" s="244" t="str">
        <f t="shared" si="904"/>
        <v>NO</v>
      </c>
      <c r="CK610" s="244" t="str">
        <f t="shared" si="905"/>
        <v>NO</v>
      </c>
      <c r="CL610" s="244" t="str">
        <f t="shared" si="906"/>
        <v>NO</v>
      </c>
      <c r="CM610" s="244" t="str">
        <f t="shared" si="907"/>
        <v>NO</v>
      </c>
      <c r="CN610" s="244" t="str">
        <f t="shared" si="908"/>
        <v>NO</v>
      </c>
      <c r="CO610" s="244" t="str">
        <f t="shared" si="909"/>
        <v>NO</v>
      </c>
      <c r="CP610" s="244" t="str">
        <f t="shared" si="910"/>
        <v>NO</v>
      </c>
      <c r="CQ610" s="244" t="str">
        <f t="shared" si="911"/>
        <v>NO</v>
      </c>
      <c r="CR610" s="244" t="str">
        <f t="shared" si="912"/>
        <v>NO</v>
      </c>
    </row>
    <row r="611" spans="1:96">
      <c r="A611" s="64"/>
      <c r="B611" s="15"/>
      <c r="C611" s="15"/>
      <c r="D611" s="15"/>
      <c r="E611" s="15"/>
      <c r="F611" s="15"/>
      <c r="G611" s="15"/>
      <c r="H611" s="15"/>
      <c r="I611" s="52" t="s">
        <v>31</v>
      </c>
      <c r="J611" s="6">
        <v>0.331260261096817</v>
      </c>
      <c r="K611" s="6">
        <v>0.54151105593531401</v>
      </c>
      <c r="L611" s="6">
        <v>0.12722868296786799</v>
      </c>
      <c r="M611" s="6">
        <v>0.54430201513921905</v>
      </c>
      <c r="N611" s="6">
        <v>0.30988838171195798</v>
      </c>
      <c r="O611" s="6">
        <v>0.14580960314882199</v>
      </c>
      <c r="P611" s="6">
        <v>0.194567878032298</v>
      </c>
      <c r="Q611" s="6">
        <v>0.758337760613919</v>
      </c>
      <c r="R611" s="6">
        <v>4.7094361353782303E-2</v>
      </c>
      <c r="S611" s="6">
        <v>0.49090065920632803</v>
      </c>
      <c r="T611" s="6">
        <v>0.420584243110317</v>
      </c>
      <c r="U611" s="6">
        <v>8.8515097683353999E-2</v>
      </c>
      <c r="V611" s="6">
        <v>0.28725305704954301</v>
      </c>
      <c r="W611" s="6">
        <v>2.9476266970975398E-2</v>
      </c>
      <c r="X611" s="6">
        <v>0.68327067597947999</v>
      </c>
      <c r="Y611" s="6">
        <v>0.80606469273166603</v>
      </c>
      <c r="Z611" s="6">
        <v>0.19030720507438501</v>
      </c>
      <c r="AA611" s="6">
        <v>3.6281021939484899E-3</v>
      </c>
      <c r="AB611" s="6">
        <v>0.116099760152602</v>
      </c>
      <c r="AC611" s="6">
        <v>0.63107841907518103</v>
      </c>
      <c r="AD611" s="6">
        <v>0.25282182077221499</v>
      </c>
      <c r="AE611" s="6">
        <v>0.76561905067957403</v>
      </c>
      <c r="AF611" s="6">
        <v>3.8292574150280603E-2</v>
      </c>
      <c r="AG611" s="310">
        <v>0.19608837517014399</v>
      </c>
      <c r="AH611" s="211">
        <v>1.94</v>
      </c>
      <c r="AI611" s="211">
        <v>4.0780000000000003</v>
      </c>
      <c r="AJ611" s="212">
        <v>6.6760000000000002</v>
      </c>
      <c r="AK611" s="210">
        <v>1.952</v>
      </c>
      <c r="AL611" s="210">
        <v>4.0510000000000002</v>
      </c>
      <c r="AM611" s="210">
        <v>6.8890000000000002</v>
      </c>
      <c r="AN611" s="203"/>
      <c r="AO611" s="203"/>
      <c r="AP611" s="203"/>
      <c r="AQ611" s="203"/>
      <c r="AR611" s="203">
        <f t="shared" si="913"/>
        <v>2.0614909136719999</v>
      </c>
      <c r="AS611" s="203">
        <f t="shared" si="914"/>
        <v>2.5196000000000001</v>
      </c>
      <c r="AT611" s="203">
        <f t="shared" si="915"/>
        <v>3.0795111055119997</v>
      </c>
      <c r="AU611" s="203">
        <f t="shared" si="916"/>
        <v>3.2548090981419997</v>
      </c>
      <c r="AV611" s="203">
        <f t="shared" si="917"/>
        <v>3.9781</v>
      </c>
      <c r="AW611" s="203">
        <f t="shared" si="918"/>
        <v>4.8621222133819995</v>
      </c>
      <c r="AX611" s="203">
        <f t="shared" si="919"/>
        <v>5.8365818311520004</v>
      </c>
      <c r="AY611" s="203">
        <f t="shared" si="920"/>
        <v>7.1336000000000004</v>
      </c>
      <c r="AZ611" s="203">
        <f t="shared" si="921"/>
        <v>8.7188444285919999</v>
      </c>
      <c r="BB611" s="1" t="str">
        <f t="shared" si="879"/>
        <v>A</v>
      </c>
      <c r="BC611" s="1" t="str">
        <f t="shared" si="880"/>
        <v>NA</v>
      </c>
      <c r="BD611" s="1" t="str">
        <f t="shared" si="881"/>
        <v>NP</v>
      </c>
      <c r="BE611" s="1" t="str">
        <f t="shared" si="882"/>
        <v>NO</v>
      </c>
      <c r="BF611" s="1" t="str">
        <f t="shared" si="883"/>
        <v>NO</v>
      </c>
      <c r="BG611" s="1" t="str">
        <f t="shared" si="884"/>
        <v>YES</v>
      </c>
      <c r="BH611" s="1" t="str">
        <f t="shared" si="864"/>
        <v>YES</v>
      </c>
      <c r="BJ611" s="12">
        <v>46</v>
      </c>
      <c r="BK611" s="1" t="str">
        <f t="shared" si="885"/>
        <v>A</v>
      </c>
      <c r="BL611" s="1" t="str">
        <f t="shared" si="886"/>
        <v>NA</v>
      </c>
      <c r="BM611" s="1" t="str">
        <f t="shared" si="887"/>
        <v>NP</v>
      </c>
      <c r="BN611" s="1" t="str">
        <f t="shared" si="888"/>
        <v>NO</v>
      </c>
      <c r="BO611" s="1" t="str">
        <f t="shared" si="889"/>
        <v>NO</v>
      </c>
      <c r="BP611" s="1" t="str">
        <f t="shared" si="890"/>
        <v>YES</v>
      </c>
      <c r="BQ611" s="1" t="str">
        <f t="shared" si="891"/>
        <v>YES</v>
      </c>
      <c r="BS611" s="1" t="str">
        <f t="shared" si="892"/>
        <v>TP</v>
      </c>
      <c r="BT611" s="1" t="str">
        <f t="shared" si="893"/>
        <v>TN</v>
      </c>
      <c r="BU611" s="1" t="str">
        <f t="shared" si="894"/>
        <v>TP</v>
      </c>
      <c r="BV611" s="1" t="str">
        <f t="shared" si="895"/>
        <v>NO</v>
      </c>
      <c r="BW611" s="1" t="str">
        <f t="shared" si="896"/>
        <v>YES</v>
      </c>
      <c r="BX611" s="1" t="str">
        <f t="shared" si="897"/>
        <v>YES</v>
      </c>
      <c r="BY611" s="244" t="str">
        <f t="shared" si="898"/>
        <v>YES</v>
      </c>
      <c r="BZ611" s="244" t="str">
        <f t="shared" si="899"/>
        <v>NO</v>
      </c>
      <c r="CA611" s="244" t="str">
        <f t="shared" si="900"/>
        <v>NO</v>
      </c>
      <c r="CB611" s="244" t="str">
        <f t="shared" si="901"/>
        <v>NO</v>
      </c>
      <c r="CC611" s="244" t="str">
        <f t="shared" si="902"/>
        <v>NO</v>
      </c>
      <c r="CD611" s="244" t="str">
        <f t="shared" si="874"/>
        <v>NO</v>
      </c>
      <c r="CE611" s="1" t="str">
        <f t="shared" si="875"/>
        <v>NO</v>
      </c>
      <c r="CF611" s="1" t="str">
        <f t="shared" si="876"/>
        <v>NO</v>
      </c>
      <c r="CG611" s="1" t="str">
        <f t="shared" si="877"/>
        <v>NO</v>
      </c>
      <c r="CH611" s="1" t="str">
        <f t="shared" si="878"/>
        <v>NO</v>
      </c>
      <c r="CI611" s="244" t="str">
        <f t="shared" si="903"/>
        <v>NO</v>
      </c>
      <c r="CJ611" s="244" t="str">
        <f t="shared" si="904"/>
        <v>NO</v>
      </c>
      <c r="CK611" s="244" t="str">
        <f t="shared" si="905"/>
        <v>NO</v>
      </c>
      <c r="CL611" s="244" t="str">
        <f t="shared" si="906"/>
        <v>NO</v>
      </c>
      <c r="CM611" s="244" t="str">
        <f t="shared" si="907"/>
        <v>NO</v>
      </c>
      <c r="CN611" s="244" t="str">
        <f t="shared" si="908"/>
        <v>NO</v>
      </c>
      <c r="CO611" s="244" t="str">
        <f t="shared" si="909"/>
        <v>NO</v>
      </c>
      <c r="CP611" s="244" t="str">
        <f t="shared" si="910"/>
        <v>NO</v>
      </c>
      <c r="CQ611" s="244" t="str">
        <f t="shared" si="911"/>
        <v>NO</v>
      </c>
      <c r="CR611" s="244" t="str">
        <f t="shared" si="912"/>
        <v>NO</v>
      </c>
    </row>
    <row r="612" spans="1:96">
      <c r="A612" s="64"/>
      <c r="B612" s="15"/>
      <c r="C612" s="15"/>
      <c r="D612" s="15"/>
      <c r="E612" s="15"/>
      <c r="F612" s="15"/>
      <c r="G612" s="15"/>
      <c r="H612" s="15"/>
      <c r="I612" s="52" t="s">
        <v>53</v>
      </c>
      <c r="J612" s="6">
        <v>0.40954279995613402</v>
      </c>
      <c r="K612" s="6">
        <v>0.53675038123595198</v>
      </c>
      <c r="L612" s="6">
        <v>5.37068188079129E-2</v>
      </c>
      <c r="M612" s="6">
        <v>0.59306784971420201</v>
      </c>
      <c r="N612" s="6">
        <v>0.221220244392999</v>
      </c>
      <c r="O612" s="6">
        <v>0.18571190589279801</v>
      </c>
      <c r="P612" s="6">
        <v>0.52227437271659605</v>
      </c>
      <c r="Q612" s="6">
        <v>0.12092989854125701</v>
      </c>
      <c r="R612" s="6">
        <v>0.35679572874214599</v>
      </c>
      <c r="S612" s="6">
        <v>6.2917220155134304E-2</v>
      </c>
      <c r="T612" s="6">
        <v>0.65895820828582197</v>
      </c>
      <c r="U612" s="6">
        <v>0.27812457155904302</v>
      </c>
      <c r="V612" s="6">
        <v>2.77907861319018E-2</v>
      </c>
      <c r="W612" s="6">
        <v>0.44234578043084999</v>
      </c>
      <c r="X612" s="6">
        <v>0.52986343343724696</v>
      </c>
      <c r="Y612" s="6">
        <v>0.86763479754884698</v>
      </c>
      <c r="Z612" s="6">
        <v>0.110217857015193</v>
      </c>
      <c r="AA612" s="6">
        <v>2.2147345435959299E-2</v>
      </c>
      <c r="AB612" s="6">
        <v>0.14833006172622601</v>
      </c>
      <c r="AC612" s="6">
        <v>0.45584254715798</v>
      </c>
      <c r="AD612" s="6">
        <v>0.39582739111579202</v>
      </c>
      <c r="AE612" s="6">
        <v>0.98947607147479</v>
      </c>
      <c r="AF612" s="6">
        <v>9.2637299072827403E-3</v>
      </c>
      <c r="AG612" s="310">
        <v>1.2601986179267E-3</v>
      </c>
      <c r="AH612" s="211">
        <v>2.2759999999999998</v>
      </c>
      <c r="AI612" s="211">
        <v>3.7389999999999999</v>
      </c>
      <c r="AJ612" s="212">
        <v>6.6760000000000002</v>
      </c>
      <c r="AK612" s="210">
        <v>2.42</v>
      </c>
      <c r="AL612" s="210">
        <v>3.7909999999999999</v>
      </c>
      <c r="AM612" s="210">
        <v>6.6870000000000003</v>
      </c>
      <c r="AN612" s="203"/>
      <c r="AO612" s="203"/>
      <c r="AP612" s="203"/>
      <c r="AQ612" s="203"/>
      <c r="AR612" s="203">
        <f t="shared" si="913"/>
        <v>2.0614909136719999</v>
      </c>
      <c r="AS612" s="203">
        <f t="shared" si="914"/>
        <v>2.5196000000000001</v>
      </c>
      <c r="AT612" s="203">
        <f t="shared" si="915"/>
        <v>3.0795111055119997</v>
      </c>
      <c r="AU612" s="203">
        <f t="shared" si="916"/>
        <v>3.2548090981419997</v>
      </c>
      <c r="AV612" s="203">
        <f t="shared" si="917"/>
        <v>3.9781</v>
      </c>
      <c r="AW612" s="203">
        <f t="shared" si="918"/>
        <v>4.8621222133819995</v>
      </c>
      <c r="AX612" s="203">
        <f t="shared" si="919"/>
        <v>5.8365818311520004</v>
      </c>
      <c r="AY612" s="203">
        <f t="shared" si="920"/>
        <v>7.1336000000000004</v>
      </c>
      <c r="AZ612" s="203">
        <f t="shared" si="921"/>
        <v>8.7188444285919999</v>
      </c>
      <c r="BB612" s="1" t="str">
        <f t="shared" si="879"/>
        <v>NP</v>
      </c>
      <c r="BC612" s="1" t="str">
        <f t="shared" si="880"/>
        <v>NP</v>
      </c>
      <c r="BD612" s="1" t="str">
        <f t="shared" si="881"/>
        <v>NP</v>
      </c>
      <c r="BE612" s="1" t="str">
        <f t="shared" si="882"/>
        <v>NO</v>
      </c>
      <c r="BF612" s="1" t="str">
        <f t="shared" si="883"/>
        <v>NO</v>
      </c>
      <c r="BG612" s="1" t="str">
        <f t="shared" si="884"/>
        <v>NO</v>
      </c>
      <c r="BH612" s="1" t="str">
        <f t="shared" si="864"/>
        <v>YES</v>
      </c>
      <c r="BJ612" s="12">
        <v>25</v>
      </c>
      <c r="BK612" s="1" t="str">
        <f t="shared" si="885"/>
        <v>NP</v>
      </c>
      <c r="BL612" s="1" t="str">
        <f t="shared" si="886"/>
        <v>NP</v>
      </c>
      <c r="BM612" s="1" t="str">
        <f t="shared" si="887"/>
        <v>NP</v>
      </c>
      <c r="BN612" s="1" t="str">
        <f t="shared" si="888"/>
        <v>NO</v>
      </c>
      <c r="BO612" s="1" t="str">
        <f t="shared" si="889"/>
        <v>NO</v>
      </c>
      <c r="BP612" s="1" t="str">
        <f t="shared" si="890"/>
        <v>NO</v>
      </c>
      <c r="BQ612" s="1" t="str">
        <f t="shared" si="891"/>
        <v>YES</v>
      </c>
      <c r="BS612" s="1" t="str">
        <f t="shared" si="892"/>
        <v>TP</v>
      </c>
      <c r="BT612" s="1" t="str">
        <f t="shared" si="893"/>
        <v>TP</v>
      </c>
      <c r="BU612" s="1" t="str">
        <f t="shared" si="894"/>
        <v>TP</v>
      </c>
      <c r="BV612" s="1" t="str">
        <f t="shared" si="895"/>
        <v>YES</v>
      </c>
      <c r="BW612" s="1" t="str">
        <f t="shared" si="896"/>
        <v>YES</v>
      </c>
      <c r="BX612" s="1" t="str">
        <f t="shared" si="897"/>
        <v>YES</v>
      </c>
      <c r="BY612" s="244" t="str">
        <f t="shared" si="898"/>
        <v>YES</v>
      </c>
      <c r="BZ612" s="244" t="str">
        <f t="shared" si="899"/>
        <v>NO</v>
      </c>
      <c r="CA612" s="244" t="str">
        <f t="shared" si="900"/>
        <v>NO</v>
      </c>
      <c r="CB612" s="244" t="str">
        <f t="shared" si="901"/>
        <v>NO</v>
      </c>
      <c r="CC612" s="244" t="str">
        <f t="shared" si="902"/>
        <v>NO</v>
      </c>
      <c r="CD612" s="244" t="str">
        <f t="shared" si="874"/>
        <v>NO</v>
      </c>
      <c r="CE612" s="1" t="str">
        <f t="shared" si="875"/>
        <v>NO</v>
      </c>
      <c r="CF612" s="1" t="str">
        <f t="shared" si="876"/>
        <v>NO</v>
      </c>
      <c r="CG612" s="1" t="str">
        <f t="shared" si="877"/>
        <v>NO</v>
      </c>
      <c r="CH612" s="1" t="str">
        <f t="shared" si="878"/>
        <v>NO</v>
      </c>
      <c r="CI612" s="244" t="str">
        <f t="shared" si="903"/>
        <v>NO</v>
      </c>
      <c r="CJ612" s="244" t="str">
        <f t="shared" si="904"/>
        <v>NO</v>
      </c>
      <c r="CK612" s="244" t="str">
        <f t="shared" si="905"/>
        <v>NO</v>
      </c>
      <c r="CL612" s="244" t="str">
        <f t="shared" si="906"/>
        <v>NO</v>
      </c>
      <c r="CM612" s="244" t="str">
        <f t="shared" si="907"/>
        <v>NO</v>
      </c>
      <c r="CN612" s="244" t="str">
        <f t="shared" si="908"/>
        <v>NO</v>
      </c>
      <c r="CO612" s="244" t="str">
        <f t="shared" si="909"/>
        <v>NO</v>
      </c>
      <c r="CP612" s="244" t="str">
        <f t="shared" si="910"/>
        <v>NO</v>
      </c>
      <c r="CQ612" s="244" t="str">
        <f t="shared" si="911"/>
        <v>NO</v>
      </c>
      <c r="CR612" s="244" t="str">
        <f t="shared" si="912"/>
        <v>NO</v>
      </c>
    </row>
    <row r="613" spans="1:96" ht="16.5" thickBot="1">
      <c r="A613" s="74"/>
      <c r="B613" s="75"/>
      <c r="C613" s="75"/>
      <c r="D613" s="75"/>
      <c r="E613" s="75"/>
      <c r="F613" s="75"/>
      <c r="G613" s="75"/>
      <c r="H613" s="75"/>
      <c r="I613" s="53" t="s">
        <v>54</v>
      </c>
      <c r="J613" s="8">
        <v>0.94697289011417896</v>
      </c>
      <c r="K613" s="8">
        <v>1.7472651705058399E-2</v>
      </c>
      <c r="L613" s="8">
        <v>3.5554458180761903E-2</v>
      </c>
      <c r="M613" s="8">
        <v>5.2665060566558998E-4</v>
      </c>
      <c r="N613" s="8">
        <v>0.49453434124330897</v>
      </c>
      <c r="O613" s="8">
        <v>0.50493900815102399</v>
      </c>
      <c r="P613" s="8">
        <v>0.85120101629450595</v>
      </c>
      <c r="Q613" s="8">
        <v>0.108578397805019</v>
      </c>
      <c r="R613" s="8">
        <v>4.0220585900473199E-2</v>
      </c>
      <c r="S613" s="8">
        <v>0.84725855802565897</v>
      </c>
      <c r="T613" s="8">
        <v>8.4211924502176003E-2</v>
      </c>
      <c r="U613" s="8">
        <v>6.85295174721645E-2</v>
      </c>
      <c r="V613" s="8">
        <v>9.6997840429836502E-2</v>
      </c>
      <c r="W613" s="8">
        <v>0.47174811191437299</v>
      </c>
      <c r="X613" s="8">
        <v>0.43125404765578901</v>
      </c>
      <c r="Y613" s="8">
        <v>0.37961349712533599</v>
      </c>
      <c r="Z613" s="8">
        <v>0.270963661349092</v>
      </c>
      <c r="AA613" s="8">
        <v>0.34942284152557002</v>
      </c>
      <c r="AB613" s="8">
        <v>0.26919791713121799</v>
      </c>
      <c r="AC613" s="8">
        <v>0.70285661347475203</v>
      </c>
      <c r="AD613" s="8">
        <v>2.7945469394028699E-2</v>
      </c>
      <c r="AE613" s="8">
        <v>0.60732840445391301</v>
      </c>
      <c r="AF613" s="8">
        <v>6.0902904524021903E-2</v>
      </c>
      <c r="AG613" s="311">
        <v>0.33176869102206402</v>
      </c>
      <c r="AH613" s="213">
        <v>1.448</v>
      </c>
      <c r="AI613" s="213">
        <v>4.0919999999999996</v>
      </c>
      <c r="AJ613" s="214">
        <v>6.6829999999999998</v>
      </c>
      <c r="AK613" s="210">
        <v>1.52</v>
      </c>
      <c r="AL613" s="210">
        <v>4.2439999999999998</v>
      </c>
      <c r="AM613" s="210">
        <v>6.8529999999999998</v>
      </c>
      <c r="AN613" s="203"/>
      <c r="AO613" s="203"/>
      <c r="AP613" s="203"/>
      <c r="AQ613" s="203"/>
      <c r="AR613" s="203">
        <f t="shared" si="913"/>
        <v>2.0614909136719999</v>
      </c>
      <c r="AS613" s="203">
        <f t="shared" si="914"/>
        <v>2.5196000000000001</v>
      </c>
      <c r="AT613" s="203">
        <f t="shared" si="915"/>
        <v>3.0795111055119997</v>
      </c>
      <c r="AU613" s="203">
        <f t="shared" si="916"/>
        <v>3.2548090981419997</v>
      </c>
      <c r="AV613" s="203">
        <f t="shared" si="917"/>
        <v>3.9781</v>
      </c>
      <c r="AW613" s="203">
        <f t="shared" si="918"/>
        <v>4.8621222133819995</v>
      </c>
      <c r="AX613" s="203">
        <f t="shared" si="919"/>
        <v>5.8365818311520004</v>
      </c>
      <c r="AY613" s="203">
        <f t="shared" si="920"/>
        <v>7.1336000000000004</v>
      </c>
      <c r="AZ613" s="203">
        <f t="shared" si="921"/>
        <v>8.7188444285919999</v>
      </c>
      <c r="BB613" s="1" t="str">
        <f t="shared" si="879"/>
        <v>A</v>
      </c>
      <c r="BC613" s="1" t="str">
        <f t="shared" si="880"/>
        <v>NA</v>
      </c>
      <c r="BD613" s="1" t="str">
        <f t="shared" si="881"/>
        <v>NP</v>
      </c>
      <c r="BE613" s="1" t="str">
        <f t="shared" si="882"/>
        <v>NO</v>
      </c>
      <c r="BF613" s="1" t="str">
        <f t="shared" si="883"/>
        <v>NO</v>
      </c>
      <c r="BG613" s="1" t="str">
        <f t="shared" si="884"/>
        <v>YES</v>
      </c>
      <c r="BH613" s="1" t="str">
        <f t="shared" si="864"/>
        <v>YES</v>
      </c>
      <c r="BJ613" s="12">
        <v>42</v>
      </c>
      <c r="BK613" s="1" t="str">
        <f t="shared" si="885"/>
        <v>A</v>
      </c>
      <c r="BL613" s="1" t="str">
        <f t="shared" si="886"/>
        <v>NA</v>
      </c>
      <c r="BM613" s="1" t="str">
        <f t="shared" si="887"/>
        <v>NP</v>
      </c>
      <c r="BN613" s="1" t="str">
        <f t="shared" si="888"/>
        <v>NO</v>
      </c>
      <c r="BO613" s="1" t="str">
        <f t="shared" si="889"/>
        <v>NO</v>
      </c>
      <c r="BP613" s="1" t="str">
        <f t="shared" si="890"/>
        <v>YES</v>
      </c>
      <c r="BQ613" s="1" t="str">
        <f t="shared" si="891"/>
        <v>YES</v>
      </c>
      <c r="BS613" s="1" t="str">
        <f t="shared" si="892"/>
        <v>TP</v>
      </c>
      <c r="BT613" s="1" t="str">
        <f t="shared" si="893"/>
        <v>TN</v>
      </c>
      <c r="BU613" s="1" t="str">
        <f t="shared" si="894"/>
        <v>TP</v>
      </c>
      <c r="BV613" s="1" t="str">
        <f t="shared" si="895"/>
        <v>NO</v>
      </c>
      <c r="BW613" s="1" t="str">
        <f t="shared" si="896"/>
        <v>YES</v>
      </c>
      <c r="BX613" s="1" t="str">
        <f t="shared" si="897"/>
        <v>YES</v>
      </c>
      <c r="BY613" s="244" t="str">
        <f t="shared" si="898"/>
        <v>YES</v>
      </c>
      <c r="BZ613" s="244" t="str">
        <f t="shared" si="899"/>
        <v>NO</v>
      </c>
      <c r="CA613" s="244" t="str">
        <f t="shared" si="900"/>
        <v>NO</v>
      </c>
      <c r="CB613" s="244" t="str">
        <f t="shared" si="901"/>
        <v>NO</v>
      </c>
      <c r="CC613" s="244" t="str">
        <f t="shared" si="902"/>
        <v>NO</v>
      </c>
      <c r="CD613" s="244" t="str">
        <f t="shared" si="874"/>
        <v>NO</v>
      </c>
      <c r="CE613" s="1" t="str">
        <f t="shared" si="875"/>
        <v>NO</v>
      </c>
      <c r="CF613" s="1" t="str">
        <f t="shared" si="876"/>
        <v>NO</v>
      </c>
      <c r="CG613" s="1" t="str">
        <f t="shared" si="877"/>
        <v>NO</v>
      </c>
      <c r="CH613" s="1" t="str">
        <f t="shared" si="878"/>
        <v>NO</v>
      </c>
      <c r="CI613" s="244" t="str">
        <f t="shared" si="903"/>
        <v>NO</v>
      </c>
      <c r="CJ613" s="244" t="str">
        <f t="shared" si="904"/>
        <v>NO</v>
      </c>
      <c r="CK613" s="244" t="str">
        <f t="shared" si="905"/>
        <v>NO</v>
      </c>
      <c r="CL613" s="244" t="str">
        <f t="shared" si="906"/>
        <v>NO</v>
      </c>
      <c r="CM613" s="244" t="str">
        <f t="shared" si="907"/>
        <v>NO</v>
      </c>
      <c r="CN613" s="244" t="str">
        <f t="shared" si="908"/>
        <v>NO</v>
      </c>
      <c r="CO613" s="244" t="str">
        <f t="shared" si="909"/>
        <v>NO</v>
      </c>
      <c r="CP613" s="244" t="str">
        <f t="shared" si="910"/>
        <v>NO</v>
      </c>
      <c r="CQ613" s="244" t="str">
        <f t="shared" si="911"/>
        <v>NO</v>
      </c>
      <c r="CR613" s="244" t="str">
        <f t="shared" si="912"/>
        <v>NO</v>
      </c>
    </row>
    <row r="614" spans="1:96">
      <c r="A614" s="61">
        <v>60</v>
      </c>
      <c r="B614" s="62">
        <v>180</v>
      </c>
      <c r="C614" s="62">
        <v>4</v>
      </c>
      <c r="D614" s="62">
        <v>0.25</v>
      </c>
      <c r="E614" s="62">
        <v>9395726</v>
      </c>
      <c r="F614" s="62">
        <f>E614/1000/60</f>
        <v>156.59543333333335</v>
      </c>
      <c r="G614" s="62">
        <v>124</v>
      </c>
      <c r="H614" s="63">
        <f>G614/B614*100</f>
        <v>68.888888888888886</v>
      </c>
      <c r="I614" s="60" t="s">
        <v>12</v>
      </c>
      <c r="J614" s="69">
        <v>0.90554322259256304</v>
      </c>
      <c r="K614" s="69">
        <v>5.2502080269533798E-2</v>
      </c>
      <c r="L614" s="69">
        <v>4.1954697137902203E-2</v>
      </c>
      <c r="M614" s="69">
        <v>0.76393885958327001</v>
      </c>
      <c r="N614" s="69">
        <v>0.20809237203533101</v>
      </c>
      <c r="O614" s="69">
        <v>2.79687683813977E-2</v>
      </c>
      <c r="P614" s="69">
        <v>0.72926608137498605</v>
      </c>
      <c r="Q614" s="69">
        <v>0.14852014708717201</v>
      </c>
      <c r="R614" s="69">
        <v>0.12221377153783999</v>
      </c>
      <c r="S614" s="69">
        <v>0.71463255214757404</v>
      </c>
      <c r="T614" s="69">
        <v>0.22509196571666701</v>
      </c>
      <c r="U614" s="69">
        <v>6.0275482135758097E-2</v>
      </c>
      <c r="V614" s="69">
        <v>6.5673267111565903E-2</v>
      </c>
      <c r="W614" s="69">
        <v>0.39187541773933698</v>
      </c>
      <c r="X614" s="69">
        <v>0.54245131514909695</v>
      </c>
      <c r="Y614" s="69">
        <v>0.92278489790471296</v>
      </c>
      <c r="Z614" s="69">
        <v>4.7599464962239102E-3</v>
      </c>
      <c r="AA614" s="69">
        <v>7.2455155599062696E-2</v>
      </c>
      <c r="AB614" s="69">
        <v>0.25658563779992699</v>
      </c>
      <c r="AC614" s="69">
        <v>4.1930239677103499E-2</v>
      </c>
      <c r="AD614" s="69">
        <v>0.70148412252296799</v>
      </c>
      <c r="AE614" s="69">
        <v>8.6102763522042394E-2</v>
      </c>
      <c r="AF614" s="69">
        <v>0.50497251623013595</v>
      </c>
      <c r="AG614" s="309">
        <v>0.40892472024782001</v>
      </c>
      <c r="AH614" s="208">
        <v>2.3679999999999999</v>
      </c>
      <c r="AI614" s="208">
        <v>5.1459999999999999</v>
      </c>
      <c r="AJ614" s="209">
        <v>9.1430000000000007</v>
      </c>
      <c r="AK614" s="210">
        <v>2.2669999999999999</v>
      </c>
      <c r="AL614" s="210">
        <v>5.1580000000000004</v>
      </c>
      <c r="AM614" s="210">
        <v>9.3160000000000007</v>
      </c>
      <c r="AN614" s="203">
        <v>3.6139999999999999</v>
      </c>
      <c r="AO614" s="203">
        <v>5.3277999999999999</v>
      </c>
      <c r="AP614" s="203">
        <v>8.3733000000000004</v>
      </c>
      <c r="AQ614" s="203"/>
      <c r="AR614" s="203">
        <f>$AN$35*0.81818182</f>
        <v>2.9569090974799996</v>
      </c>
      <c r="AS614" s="203">
        <f>$AN$35</f>
        <v>3.6139999999999999</v>
      </c>
      <c r="AT614" s="203">
        <f>$AN$35*1.22222222</f>
        <v>4.4171111030799999</v>
      </c>
      <c r="AU614" s="203">
        <f>$AO$35*0.81818182</f>
        <v>4.3591091005959992</v>
      </c>
      <c r="AV614" s="203">
        <f>$AO$35</f>
        <v>5.3277999999999999</v>
      </c>
      <c r="AW614" s="203">
        <f>$AO$35*1.22222222</f>
        <v>6.5117555437159993</v>
      </c>
      <c r="AX614" s="203">
        <f>$AP$35*0.81818182</f>
        <v>6.8508818334059995</v>
      </c>
      <c r="AY614" s="203">
        <f>$AP$35</f>
        <v>8.3733000000000004</v>
      </c>
      <c r="AZ614" s="203">
        <f>$AP$35*1.22222222</f>
        <v>10.234033314726</v>
      </c>
      <c r="BB614" s="1" t="str">
        <f t="shared" si="879"/>
        <v>A</v>
      </c>
      <c r="BC614" s="1" t="str">
        <f t="shared" si="880"/>
        <v>NP</v>
      </c>
      <c r="BD614" s="1" t="str">
        <f t="shared" si="881"/>
        <v>NA</v>
      </c>
      <c r="BE614" s="1" t="str">
        <f t="shared" si="882"/>
        <v>NO</v>
      </c>
      <c r="BF614" s="1" t="str">
        <f t="shared" si="883"/>
        <v>NO</v>
      </c>
      <c r="BG614" s="1" t="str">
        <f t="shared" si="884"/>
        <v>YES</v>
      </c>
      <c r="BH614" s="1" t="str">
        <f t="shared" si="864"/>
        <v>YES</v>
      </c>
      <c r="BJ614" s="12">
        <v>79</v>
      </c>
      <c r="BK614" s="1" t="str">
        <f t="shared" si="885"/>
        <v>A</v>
      </c>
      <c r="BL614" s="1" t="str">
        <f t="shared" si="886"/>
        <v>NP</v>
      </c>
      <c r="BM614" s="1" t="str">
        <f t="shared" si="887"/>
        <v>NA</v>
      </c>
      <c r="BN614" s="1" t="str">
        <f t="shared" si="888"/>
        <v>NO</v>
      </c>
      <c r="BO614" s="1" t="str">
        <f t="shared" si="889"/>
        <v>NO</v>
      </c>
      <c r="BP614" s="1" t="str">
        <f t="shared" si="890"/>
        <v>YES</v>
      </c>
      <c r="BQ614" s="1" t="str">
        <f t="shared" si="891"/>
        <v>YES</v>
      </c>
      <c r="BS614" s="1" t="str">
        <f t="shared" si="892"/>
        <v>TP</v>
      </c>
      <c r="BT614" s="1" t="str">
        <f t="shared" si="893"/>
        <v>TP</v>
      </c>
      <c r="BU614" s="1" t="str">
        <f t="shared" si="894"/>
        <v>TN</v>
      </c>
      <c r="BV614" s="1" t="str">
        <f t="shared" si="895"/>
        <v>NO</v>
      </c>
      <c r="BW614" s="1" t="str">
        <f t="shared" si="896"/>
        <v>YES</v>
      </c>
      <c r="BX614" s="1" t="str">
        <f t="shared" si="897"/>
        <v>YES</v>
      </c>
      <c r="BY614" s="244" t="str">
        <f t="shared" si="898"/>
        <v>YES</v>
      </c>
      <c r="BZ614" s="244" t="str">
        <f t="shared" si="899"/>
        <v>NO</v>
      </c>
      <c r="CA614" s="244" t="str">
        <f t="shared" si="900"/>
        <v>NO</v>
      </c>
      <c r="CB614" s="244" t="str">
        <f t="shared" si="901"/>
        <v>NO</v>
      </c>
      <c r="CC614" s="244" t="str">
        <f t="shared" si="902"/>
        <v>NO</v>
      </c>
      <c r="CD614" s="244" t="str">
        <f t="shared" si="874"/>
        <v>NO</v>
      </c>
      <c r="CE614" s="1" t="str">
        <f t="shared" si="875"/>
        <v>NO</v>
      </c>
      <c r="CF614" s="1" t="str">
        <f t="shared" si="876"/>
        <v>NO</v>
      </c>
      <c r="CG614" s="1" t="str">
        <f t="shared" si="877"/>
        <v>NO</v>
      </c>
      <c r="CH614" s="1" t="str">
        <f t="shared" si="878"/>
        <v>NO</v>
      </c>
      <c r="CI614" s="244" t="str">
        <f t="shared" si="903"/>
        <v>NO</v>
      </c>
      <c r="CJ614" s="244" t="str">
        <f t="shared" si="904"/>
        <v>NO</v>
      </c>
      <c r="CK614" s="244" t="str">
        <f t="shared" si="905"/>
        <v>NO</v>
      </c>
      <c r="CL614" s="244" t="str">
        <f t="shared" si="906"/>
        <v>NO</v>
      </c>
      <c r="CM614" s="244" t="str">
        <f t="shared" si="907"/>
        <v>NO</v>
      </c>
      <c r="CN614" s="244" t="str">
        <f t="shared" si="908"/>
        <v>NO</v>
      </c>
      <c r="CO614" s="244" t="str">
        <f t="shared" si="909"/>
        <v>NO</v>
      </c>
      <c r="CP614" s="244" t="str">
        <f t="shared" si="910"/>
        <v>NO</v>
      </c>
      <c r="CQ614" s="244" t="str">
        <f t="shared" si="911"/>
        <v>NO</v>
      </c>
      <c r="CR614" s="244" t="str">
        <f t="shared" si="912"/>
        <v>NO</v>
      </c>
    </row>
    <row r="615" spans="1:96">
      <c r="A615" s="64"/>
      <c r="B615" s="15"/>
      <c r="C615" s="15"/>
      <c r="D615" s="15"/>
      <c r="E615" s="15"/>
      <c r="F615" s="15"/>
      <c r="G615" s="15"/>
      <c r="H615" s="15"/>
      <c r="I615" s="52" t="s">
        <v>13</v>
      </c>
      <c r="J615" s="6">
        <v>0.97165526767641397</v>
      </c>
      <c r="K615" s="6">
        <v>1.062995063001E-3</v>
      </c>
      <c r="L615" s="6">
        <v>2.72817372605842E-2</v>
      </c>
      <c r="M615" s="6">
        <v>0.12913735600795201</v>
      </c>
      <c r="N615" s="6">
        <v>0.75843648097321403</v>
      </c>
      <c r="O615" s="6">
        <v>0.112426163018833</v>
      </c>
      <c r="P615" s="6">
        <v>3.8598593381350702E-2</v>
      </c>
      <c r="Q615" s="6">
        <v>0.78671609355199001</v>
      </c>
      <c r="R615" s="6">
        <v>0.17468531306665899</v>
      </c>
      <c r="S615" s="6">
        <v>0.87610595084749798</v>
      </c>
      <c r="T615" s="6">
        <v>7.3061814176091505E-2</v>
      </c>
      <c r="U615" s="6">
        <v>5.08322349764097E-2</v>
      </c>
      <c r="V615" s="6">
        <v>0.14381002515566299</v>
      </c>
      <c r="W615" s="6">
        <v>0.33055300741244997</v>
      </c>
      <c r="X615" s="6">
        <v>0.52563696743188604</v>
      </c>
      <c r="Y615" s="6">
        <v>0.113888391858187</v>
      </c>
      <c r="Z615" s="6">
        <v>5.61570911339766E-2</v>
      </c>
      <c r="AA615" s="6">
        <v>0.82995451700783596</v>
      </c>
      <c r="AB615" s="6">
        <v>0.878785827515009</v>
      </c>
      <c r="AC615" s="6">
        <v>9.2273496558536894E-2</v>
      </c>
      <c r="AD615" s="6">
        <v>2.89406759264541E-2</v>
      </c>
      <c r="AE615" s="6">
        <v>0.77899809833697298</v>
      </c>
      <c r="AF615" s="6">
        <v>0.18724836255470201</v>
      </c>
      <c r="AG615" s="310">
        <v>3.3753539108324702E-2</v>
      </c>
      <c r="AH615" s="211">
        <v>3.5329999999999999</v>
      </c>
      <c r="AI615" s="211">
        <v>5.84</v>
      </c>
      <c r="AJ615" s="212">
        <v>7.2060000000000004</v>
      </c>
      <c r="AK615" s="210">
        <v>3.7429999999999999</v>
      </c>
      <c r="AL615" s="210">
        <v>5.8070000000000004</v>
      </c>
      <c r="AM615" s="210">
        <v>7.3129999999999997</v>
      </c>
      <c r="AN615" s="203"/>
      <c r="AO615" s="203"/>
      <c r="AP615" s="203"/>
      <c r="AQ615" s="203"/>
      <c r="AR615" s="203">
        <f t="shared" ref="AR615:AR623" si="922">$AN$35*0.81818182</f>
        <v>2.9569090974799996</v>
      </c>
      <c r="AS615" s="203">
        <f t="shared" ref="AS615:AS623" si="923">$AN$35</f>
        <v>3.6139999999999999</v>
      </c>
      <c r="AT615" s="203">
        <f t="shared" ref="AT615:AT623" si="924">$AN$35*1.22222222</f>
        <v>4.4171111030799999</v>
      </c>
      <c r="AU615" s="203">
        <f t="shared" ref="AU615:AU623" si="925">$AO$35*0.81818182</f>
        <v>4.3591091005959992</v>
      </c>
      <c r="AV615" s="203">
        <f t="shared" ref="AV615:AV623" si="926">$AO$35</f>
        <v>5.3277999999999999</v>
      </c>
      <c r="AW615" s="203">
        <f t="shared" ref="AW615:AW623" si="927">$AO$35*1.22222222</f>
        <v>6.5117555437159993</v>
      </c>
      <c r="AX615" s="203">
        <f t="shared" ref="AX615:AX623" si="928">$AP$35*0.81818182</f>
        <v>6.8508818334059995</v>
      </c>
      <c r="AY615" s="203">
        <f t="shared" ref="AY615:AY623" si="929">$AP$35</f>
        <v>8.3733000000000004</v>
      </c>
      <c r="AZ615" s="203">
        <f t="shared" ref="AZ615:AZ623" si="930">$AP$35*1.22222222</f>
        <v>10.234033314726</v>
      </c>
      <c r="BB615" s="1" t="str">
        <f t="shared" si="879"/>
        <v>NP</v>
      </c>
      <c r="BC615" s="1" t="str">
        <f t="shared" si="880"/>
        <v>NA</v>
      </c>
      <c r="BD615" s="1" t="str">
        <f t="shared" si="881"/>
        <v>NP</v>
      </c>
      <c r="BE615" s="1" t="str">
        <f t="shared" si="882"/>
        <v>NO</v>
      </c>
      <c r="BF615" s="1" t="str">
        <f t="shared" si="883"/>
        <v>NO</v>
      </c>
      <c r="BG615" s="1" t="str">
        <f t="shared" si="884"/>
        <v>NO</v>
      </c>
      <c r="BH615" s="1" t="str">
        <f t="shared" si="864"/>
        <v>YES</v>
      </c>
      <c r="BJ615" s="12">
        <v>54</v>
      </c>
      <c r="BK615" s="1" t="str">
        <f t="shared" si="885"/>
        <v>NA</v>
      </c>
      <c r="BL615" s="1" t="str">
        <f t="shared" si="886"/>
        <v>NA</v>
      </c>
      <c r="BM615" s="1" t="str">
        <f t="shared" si="887"/>
        <v>NP</v>
      </c>
      <c r="BN615" s="1" t="str">
        <f t="shared" si="888"/>
        <v>NO</v>
      </c>
      <c r="BO615" s="1" t="str">
        <f t="shared" si="889"/>
        <v>NO</v>
      </c>
      <c r="BP615" s="1" t="str">
        <f t="shared" si="890"/>
        <v>NO</v>
      </c>
      <c r="BQ615" s="1" t="str">
        <f t="shared" si="891"/>
        <v>YES</v>
      </c>
      <c r="BS615" s="1" t="str">
        <f t="shared" si="892"/>
        <v>FP</v>
      </c>
      <c r="BT615" s="1" t="str">
        <f t="shared" si="893"/>
        <v>TN</v>
      </c>
      <c r="BU615" s="1" t="str">
        <f t="shared" si="894"/>
        <v>TP</v>
      </c>
      <c r="BV615" s="1" t="str">
        <f t="shared" si="895"/>
        <v>NO</v>
      </c>
      <c r="BW615" s="1" t="str">
        <f t="shared" si="896"/>
        <v>NO</v>
      </c>
      <c r="BX615" s="1" t="str">
        <f t="shared" si="897"/>
        <v>YES</v>
      </c>
      <c r="BY615" s="244" t="str">
        <f t="shared" si="898"/>
        <v>YES</v>
      </c>
      <c r="BZ615" s="244" t="str">
        <f t="shared" si="899"/>
        <v>NO</v>
      </c>
      <c r="CA615" s="244" t="str">
        <f t="shared" si="900"/>
        <v>NO</v>
      </c>
      <c r="CB615" s="244" t="str">
        <f t="shared" si="901"/>
        <v>NO</v>
      </c>
      <c r="CC615" s="244" t="str">
        <f t="shared" si="902"/>
        <v>NO</v>
      </c>
      <c r="CD615" s="244" t="str">
        <f t="shared" si="874"/>
        <v>YES</v>
      </c>
      <c r="CE615" s="1" t="str">
        <f t="shared" si="875"/>
        <v>NO</v>
      </c>
      <c r="CF615" s="1" t="str">
        <f t="shared" si="876"/>
        <v>NO</v>
      </c>
      <c r="CG615" s="1" t="str">
        <f t="shared" si="877"/>
        <v>NO</v>
      </c>
      <c r="CH615" s="1" t="str">
        <f t="shared" si="878"/>
        <v>YES</v>
      </c>
      <c r="CI615" s="244" t="str">
        <f t="shared" si="903"/>
        <v>NO</v>
      </c>
      <c r="CJ615" s="244" t="str">
        <f t="shared" si="904"/>
        <v>NO</v>
      </c>
      <c r="CK615" s="244" t="str">
        <f t="shared" si="905"/>
        <v>NO</v>
      </c>
      <c r="CL615" s="244" t="str">
        <f t="shared" si="906"/>
        <v>NO</v>
      </c>
      <c r="CM615" s="244" t="str">
        <f t="shared" si="907"/>
        <v>NO</v>
      </c>
      <c r="CN615" s="244" t="str">
        <f t="shared" si="908"/>
        <v>YES</v>
      </c>
      <c r="CO615" s="244" t="str">
        <f t="shared" si="909"/>
        <v>NO</v>
      </c>
      <c r="CP615" s="244" t="str">
        <f t="shared" si="910"/>
        <v>NO</v>
      </c>
      <c r="CQ615" s="244" t="str">
        <f t="shared" si="911"/>
        <v>NO</v>
      </c>
      <c r="CR615" s="244" t="str">
        <f t="shared" si="912"/>
        <v>YES</v>
      </c>
    </row>
    <row r="616" spans="1:96">
      <c r="A616" s="64"/>
      <c r="B616" s="15"/>
      <c r="C616" s="15"/>
      <c r="D616" s="15"/>
      <c r="E616" s="15"/>
      <c r="F616" s="15"/>
      <c r="G616" s="15"/>
      <c r="H616" s="15"/>
      <c r="I616" s="52" t="s">
        <v>14</v>
      </c>
      <c r="J616" s="6">
        <v>0.90554322259256304</v>
      </c>
      <c r="K616" s="6">
        <v>5.2502080269533798E-2</v>
      </c>
      <c r="L616" s="6">
        <v>4.1954697137902203E-2</v>
      </c>
      <c r="M616" s="6">
        <v>1.0587484599478E-4</v>
      </c>
      <c r="N616" s="6">
        <v>0.29972282603564299</v>
      </c>
      <c r="O616" s="6">
        <v>0.70017129911836096</v>
      </c>
      <c r="P616" s="6">
        <v>0.22144298440676299</v>
      </c>
      <c r="Q616" s="6">
        <v>0.40873937494479201</v>
      </c>
      <c r="R616" s="6">
        <v>0.36981764064844402</v>
      </c>
      <c r="S616" s="6">
        <v>0.42237708037229399</v>
      </c>
      <c r="T616" s="6">
        <v>0.48282297657891798</v>
      </c>
      <c r="U616" s="6">
        <v>9.4799943048787194E-2</v>
      </c>
      <c r="V616" s="6">
        <v>0.20365241908055901</v>
      </c>
      <c r="W616" s="6">
        <v>0.30523251760493902</v>
      </c>
      <c r="X616" s="6">
        <v>0.4911150633145</v>
      </c>
      <c r="Y616" s="6">
        <v>0.25389301036846801</v>
      </c>
      <c r="Z616" s="6">
        <v>0.60518519198688103</v>
      </c>
      <c r="AA616" s="6">
        <v>0.14092179764464899</v>
      </c>
      <c r="AB616" s="6">
        <v>0.33431089672411901</v>
      </c>
      <c r="AC616" s="6">
        <v>0.38172515071878399</v>
      </c>
      <c r="AD616" s="6">
        <v>0.283963952557095</v>
      </c>
      <c r="AE616" s="6">
        <v>0.49799509156150601</v>
      </c>
      <c r="AF616" s="6">
        <v>0.245777126982898</v>
      </c>
      <c r="AG616" s="310">
        <v>0.25622778145559499</v>
      </c>
      <c r="AH616" s="211">
        <v>3.1589999999999998</v>
      </c>
      <c r="AI616" s="211">
        <v>5.3769999999999998</v>
      </c>
      <c r="AJ616" s="212">
        <v>7.9539999999999997</v>
      </c>
      <c r="AK616" s="210">
        <v>3.0369999999999999</v>
      </c>
      <c r="AL616" s="210">
        <v>5.0119999999999996</v>
      </c>
      <c r="AM616" s="210">
        <v>7.6859999999999999</v>
      </c>
      <c r="AN616" s="203"/>
      <c r="AO616" s="203"/>
      <c r="AP616" s="203"/>
      <c r="AQ616" s="203"/>
      <c r="AR616" s="203">
        <f t="shared" si="922"/>
        <v>2.9569090974799996</v>
      </c>
      <c r="AS616" s="203">
        <f t="shared" si="923"/>
        <v>3.6139999999999999</v>
      </c>
      <c r="AT616" s="203">
        <f t="shared" si="924"/>
        <v>4.4171111030799999</v>
      </c>
      <c r="AU616" s="203">
        <f t="shared" si="925"/>
        <v>4.3591091005959992</v>
      </c>
      <c r="AV616" s="203">
        <f t="shared" si="926"/>
        <v>5.3277999999999999</v>
      </c>
      <c r="AW616" s="203">
        <f t="shared" si="927"/>
        <v>6.5117555437159993</v>
      </c>
      <c r="AX616" s="203">
        <f t="shared" si="928"/>
        <v>6.8508818334059995</v>
      </c>
      <c r="AY616" s="203">
        <f t="shared" si="929"/>
        <v>8.3733000000000004</v>
      </c>
      <c r="AZ616" s="203">
        <f t="shared" si="930"/>
        <v>10.234033314726</v>
      </c>
      <c r="BB616" s="1" t="str">
        <f t="shared" si="879"/>
        <v>NP</v>
      </c>
      <c r="BC616" s="1" t="str">
        <f t="shared" si="880"/>
        <v>NA</v>
      </c>
      <c r="BD616" s="1" t="str">
        <f t="shared" si="881"/>
        <v>NP</v>
      </c>
      <c r="BE616" s="1" t="str">
        <f t="shared" si="882"/>
        <v>NO</v>
      </c>
      <c r="BF616" s="1" t="str">
        <f t="shared" si="883"/>
        <v>NO</v>
      </c>
      <c r="BG616" s="1" t="str">
        <f t="shared" si="884"/>
        <v>NO</v>
      </c>
      <c r="BH616" s="1" t="str">
        <f t="shared" si="864"/>
        <v>YES</v>
      </c>
      <c r="BJ616" s="12">
        <v>53</v>
      </c>
      <c r="BK616" s="1" t="str">
        <f t="shared" si="885"/>
        <v>NP</v>
      </c>
      <c r="BL616" s="1" t="str">
        <f t="shared" si="886"/>
        <v>NP</v>
      </c>
      <c r="BM616" s="1" t="str">
        <f t="shared" si="887"/>
        <v>NP</v>
      </c>
      <c r="BN616" s="1" t="str">
        <f t="shared" si="888"/>
        <v>NO</v>
      </c>
      <c r="BO616" s="1" t="str">
        <f t="shared" si="889"/>
        <v>NO</v>
      </c>
      <c r="BP616" s="1" t="str">
        <f t="shared" si="890"/>
        <v>NO</v>
      </c>
      <c r="BQ616" s="1" t="str">
        <f t="shared" si="891"/>
        <v>YES</v>
      </c>
      <c r="BS616" s="1" t="str">
        <f t="shared" si="892"/>
        <v>TP</v>
      </c>
      <c r="BT616" s="1" t="str">
        <f t="shared" si="893"/>
        <v>FN</v>
      </c>
      <c r="BU616" s="1" t="str">
        <f t="shared" si="894"/>
        <v>TP</v>
      </c>
      <c r="BV616" s="1" t="str">
        <f t="shared" si="895"/>
        <v>NO</v>
      </c>
      <c r="BW616" s="1" t="str">
        <f t="shared" si="896"/>
        <v>YES</v>
      </c>
      <c r="BX616" s="1" t="str">
        <f t="shared" si="897"/>
        <v>YES</v>
      </c>
      <c r="BY616" s="244" t="str">
        <f t="shared" si="898"/>
        <v>YES</v>
      </c>
      <c r="BZ616" s="244" t="str">
        <f t="shared" si="899"/>
        <v>NO</v>
      </c>
      <c r="CA616" s="244" t="str">
        <f t="shared" si="900"/>
        <v>NO</v>
      </c>
      <c r="CB616" s="244" t="str">
        <f t="shared" si="901"/>
        <v>NO</v>
      </c>
      <c r="CC616" s="244" t="str">
        <f t="shared" si="902"/>
        <v>NO</v>
      </c>
      <c r="CD616" s="244" t="str">
        <f t="shared" si="874"/>
        <v>YES</v>
      </c>
      <c r="CE616" s="1" t="str">
        <f t="shared" si="875"/>
        <v>NO</v>
      </c>
      <c r="CF616" s="1" t="str">
        <f t="shared" si="876"/>
        <v>NO</v>
      </c>
      <c r="CG616" s="1" t="str">
        <f t="shared" si="877"/>
        <v>NO</v>
      </c>
      <c r="CH616" s="1" t="str">
        <f t="shared" si="878"/>
        <v>YES</v>
      </c>
      <c r="CI616" s="244" t="str">
        <f t="shared" si="903"/>
        <v>YES</v>
      </c>
      <c r="CJ616" s="244" t="str">
        <f t="shared" si="904"/>
        <v>NO</v>
      </c>
      <c r="CK616" s="244" t="str">
        <f t="shared" si="905"/>
        <v>NO</v>
      </c>
      <c r="CL616" s="244" t="str">
        <f t="shared" si="906"/>
        <v>NO</v>
      </c>
      <c r="CM616" s="244" t="str">
        <f t="shared" si="907"/>
        <v>YES</v>
      </c>
      <c r="CN616" s="244" t="str">
        <f t="shared" si="908"/>
        <v>NO</v>
      </c>
      <c r="CO616" s="244" t="str">
        <f t="shared" si="909"/>
        <v>NO</v>
      </c>
      <c r="CP616" s="244" t="str">
        <f t="shared" si="910"/>
        <v>NO</v>
      </c>
      <c r="CQ616" s="244" t="str">
        <f t="shared" si="911"/>
        <v>NO</v>
      </c>
      <c r="CR616" s="244" t="str">
        <f t="shared" si="912"/>
        <v>NO</v>
      </c>
    </row>
    <row r="617" spans="1:96">
      <c r="A617" s="64"/>
      <c r="B617" s="15"/>
      <c r="C617" s="15"/>
      <c r="D617" s="15"/>
      <c r="E617" s="15"/>
      <c r="F617" s="15"/>
      <c r="G617" s="15"/>
      <c r="H617" s="15"/>
      <c r="I617" s="52" t="s">
        <v>15</v>
      </c>
      <c r="J617" s="6">
        <v>0.90554322259256304</v>
      </c>
      <c r="K617" s="6">
        <v>5.2502080269533798E-2</v>
      </c>
      <c r="L617" s="6">
        <v>4.1954697137902203E-2</v>
      </c>
      <c r="M617" s="6">
        <v>0.84620272054808299</v>
      </c>
      <c r="N617" s="6">
        <v>8.8095849500943998E-2</v>
      </c>
      <c r="O617" s="6">
        <v>6.5701429950972903E-2</v>
      </c>
      <c r="P617" s="6">
        <v>0.80236240097203704</v>
      </c>
      <c r="Q617" s="6">
        <v>0.140232366900059</v>
      </c>
      <c r="R617" s="6">
        <v>5.7405232127902599E-2</v>
      </c>
      <c r="S617" s="6">
        <v>0.71443773793682397</v>
      </c>
      <c r="T617" s="6">
        <v>0.26279427282253898</v>
      </c>
      <c r="U617" s="6">
        <v>2.2767989240636499E-2</v>
      </c>
      <c r="V617" s="6">
        <v>0.13047709283709699</v>
      </c>
      <c r="W617" s="6">
        <v>0.48732469755276903</v>
      </c>
      <c r="X617" s="6">
        <v>0.38219820961013201</v>
      </c>
      <c r="Y617" s="6">
        <v>0.86048180326771995</v>
      </c>
      <c r="Z617" s="6">
        <v>4.0850593772455701E-3</v>
      </c>
      <c r="AA617" s="6">
        <v>0.13543313735503401</v>
      </c>
      <c r="AB617" s="6">
        <v>0.290557630929694</v>
      </c>
      <c r="AC617" s="6">
        <v>9.9857470635754605E-3</v>
      </c>
      <c r="AD617" s="6">
        <v>0.69945662200672998</v>
      </c>
      <c r="AE617" s="6">
        <v>0.27632170066564798</v>
      </c>
      <c r="AF617" s="6">
        <v>0.157202504321975</v>
      </c>
      <c r="AG617" s="310">
        <v>0.56647579501237599</v>
      </c>
      <c r="AH617" s="211">
        <v>2.3820000000000001</v>
      </c>
      <c r="AI617" s="211">
        <v>4.7809999999999997</v>
      </c>
      <c r="AJ617" s="212">
        <v>9.1549999999999994</v>
      </c>
      <c r="AK617" s="210">
        <v>2.4</v>
      </c>
      <c r="AL617" s="210">
        <v>5.0339999999999998</v>
      </c>
      <c r="AM617" s="210">
        <v>9.2119999999999997</v>
      </c>
      <c r="AN617" s="203"/>
      <c r="AO617" s="203"/>
      <c r="AP617" s="203"/>
      <c r="AQ617" s="203"/>
      <c r="AR617" s="203">
        <f t="shared" si="922"/>
        <v>2.9569090974799996</v>
      </c>
      <c r="AS617" s="203">
        <f t="shared" si="923"/>
        <v>3.6139999999999999</v>
      </c>
      <c r="AT617" s="203">
        <f t="shared" si="924"/>
        <v>4.4171111030799999</v>
      </c>
      <c r="AU617" s="203">
        <f t="shared" si="925"/>
        <v>4.3591091005959992</v>
      </c>
      <c r="AV617" s="203">
        <f t="shared" si="926"/>
        <v>5.3277999999999999</v>
      </c>
      <c r="AW617" s="203">
        <f t="shared" si="927"/>
        <v>6.5117555437159993</v>
      </c>
      <c r="AX617" s="203">
        <f t="shared" si="928"/>
        <v>6.8508818334059995</v>
      </c>
      <c r="AY617" s="203">
        <f t="shared" si="929"/>
        <v>8.3733000000000004</v>
      </c>
      <c r="AZ617" s="203">
        <f t="shared" si="930"/>
        <v>10.234033314726</v>
      </c>
      <c r="BB617" s="1" t="str">
        <f t="shared" si="879"/>
        <v>A</v>
      </c>
      <c r="BC617" s="1" t="str">
        <f t="shared" si="880"/>
        <v>NP</v>
      </c>
      <c r="BD617" s="1" t="str">
        <f t="shared" si="881"/>
        <v>NA</v>
      </c>
      <c r="BE617" s="1" t="str">
        <f t="shared" si="882"/>
        <v>NO</v>
      </c>
      <c r="BF617" s="1" t="str">
        <f t="shared" si="883"/>
        <v>NO</v>
      </c>
      <c r="BG617" s="1" t="str">
        <f t="shared" si="884"/>
        <v>YES</v>
      </c>
      <c r="BH617" s="1" t="str">
        <f t="shared" si="864"/>
        <v>YES</v>
      </c>
      <c r="BJ617" s="12">
        <v>32</v>
      </c>
      <c r="BK617" s="1" t="str">
        <f t="shared" si="885"/>
        <v>A</v>
      </c>
      <c r="BL617" s="1" t="str">
        <f t="shared" si="886"/>
        <v>NP</v>
      </c>
      <c r="BM617" s="1" t="str">
        <f t="shared" si="887"/>
        <v>NA</v>
      </c>
      <c r="BN617" s="1" t="str">
        <f t="shared" si="888"/>
        <v>NO</v>
      </c>
      <c r="BO617" s="1" t="str">
        <f t="shared" si="889"/>
        <v>NO</v>
      </c>
      <c r="BP617" s="1" t="str">
        <f t="shared" si="890"/>
        <v>YES</v>
      </c>
      <c r="BQ617" s="1" t="str">
        <f t="shared" si="891"/>
        <v>YES</v>
      </c>
      <c r="BS617" s="1" t="str">
        <f t="shared" si="892"/>
        <v>TP</v>
      </c>
      <c r="BT617" s="1" t="str">
        <f t="shared" si="893"/>
        <v>TP</v>
      </c>
      <c r="BU617" s="1" t="str">
        <f t="shared" si="894"/>
        <v>TN</v>
      </c>
      <c r="BV617" s="1" t="str">
        <f t="shared" si="895"/>
        <v>NO</v>
      </c>
      <c r="BW617" s="1" t="str">
        <f t="shared" si="896"/>
        <v>YES</v>
      </c>
      <c r="BX617" s="1" t="str">
        <f t="shared" si="897"/>
        <v>YES</v>
      </c>
      <c r="BY617" s="244" t="str">
        <f t="shared" si="898"/>
        <v>YES</v>
      </c>
      <c r="BZ617" s="244" t="str">
        <f t="shared" si="899"/>
        <v>NO</v>
      </c>
      <c r="CA617" s="244" t="str">
        <f t="shared" si="900"/>
        <v>NO</v>
      </c>
      <c r="CB617" s="244" t="str">
        <f t="shared" si="901"/>
        <v>NO</v>
      </c>
      <c r="CC617" s="244" t="str">
        <f t="shared" si="902"/>
        <v>NO</v>
      </c>
      <c r="CD617" s="244" t="str">
        <f t="shared" si="874"/>
        <v>NO</v>
      </c>
      <c r="CE617" s="1" t="str">
        <f t="shared" si="875"/>
        <v>NO</v>
      </c>
      <c r="CF617" s="1" t="str">
        <f t="shared" si="876"/>
        <v>NO</v>
      </c>
      <c r="CG617" s="1" t="str">
        <f t="shared" si="877"/>
        <v>NO</v>
      </c>
      <c r="CH617" s="1" t="str">
        <f t="shared" si="878"/>
        <v>NO</v>
      </c>
      <c r="CI617" s="244" t="str">
        <f t="shared" si="903"/>
        <v>NO</v>
      </c>
      <c r="CJ617" s="244" t="str">
        <f t="shared" si="904"/>
        <v>NO</v>
      </c>
      <c r="CK617" s="244" t="str">
        <f t="shared" si="905"/>
        <v>NO</v>
      </c>
      <c r="CL617" s="244" t="str">
        <f t="shared" si="906"/>
        <v>NO</v>
      </c>
      <c r="CM617" s="244" t="str">
        <f t="shared" si="907"/>
        <v>NO</v>
      </c>
      <c r="CN617" s="244" t="str">
        <f t="shared" si="908"/>
        <v>NO</v>
      </c>
      <c r="CO617" s="244" t="str">
        <f t="shared" si="909"/>
        <v>NO</v>
      </c>
      <c r="CP617" s="244" t="str">
        <f t="shared" si="910"/>
        <v>NO</v>
      </c>
      <c r="CQ617" s="244" t="str">
        <f t="shared" si="911"/>
        <v>NO</v>
      </c>
      <c r="CR617" s="244" t="str">
        <f t="shared" si="912"/>
        <v>NO</v>
      </c>
    </row>
    <row r="618" spans="1:96">
      <c r="A618" s="64"/>
      <c r="B618" s="15"/>
      <c r="C618" s="15"/>
      <c r="D618" s="15"/>
      <c r="E618" s="15"/>
      <c r="F618" s="15"/>
      <c r="G618" s="15"/>
      <c r="H618" s="15"/>
      <c r="I618" s="52" t="s">
        <v>16</v>
      </c>
      <c r="J618" s="6">
        <v>0.97165526767641397</v>
      </c>
      <c r="K618" s="6">
        <v>1.062995063001E-3</v>
      </c>
      <c r="L618" s="6">
        <v>2.72817372605842E-2</v>
      </c>
      <c r="M618" s="6">
        <v>0.12913735600795201</v>
      </c>
      <c r="N618" s="6">
        <v>0.75843648097321403</v>
      </c>
      <c r="O618" s="6">
        <v>0.112426163018833</v>
      </c>
      <c r="P618" s="6">
        <v>3.8598593381350702E-2</v>
      </c>
      <c r="Q618" s="6">
        <v>0.78671609355199001</v>
      </c>
      <c r="R618" s="6">
        <v>0.17468531306665899</v>
      </c>
      <c r="S618" s="6">
        <v>0.84732016077508698</v>
      </c>
      <c r="T618" s="6">
        <v>9.4170292724333304E-2</v>
      </c>
      <c r="U618" s="6">
        <v>5.8509546500579601E-2</v>
      </c>
      <c r="V618" s="6">
        <v>0.51516742757255296</v>
      </c>
      <c r="W618" s="6">
        <v>0.27293449178360901</v>
      </c>
      <c r="X618" s="6">
        <v>0.211898080643836</v>
      </c>
      <c r="Y618" s="6">
        <v>0.72046415486443804</v>
      </c>
      <c r="Z618" s="6">
        <v>4.1843453667996099E-2</v>
      </c>
      <c r="AA618" s="6">
        <v>0.23769239146756499</v>
      </c>
      <c r="AB618" s="6">
        <v>0.40078868478642299</v>
      </c>
      <c r="AC618" s="6">
        <v>0.14973735520904499</v>
      </c>
      <c r="AD618" s="6">
        <v>0.44947396000453099</v>
      </c>
      <c r="AE618" s="6">
        <v>0.25364302243442999</v>
      </c>
      <c r="AF618" s="6">
        <v>0.197307815287944</v>
      </c>
      <c r="AG618" s="310">
        <v>0.54904916227762401</v>
      </c>
      <c r="AH618" s="211">
        <v>3.25</v>
      </c>
      <c r="AI618" s="211">
        <v>4.6849999999999996</v>
      </c>
      <c r="AJ618" s="212">
        <v>8.4710000000000001</v>
      </c>
      <c r="AK618" s="210">
        <v>3.3029999999999999</v>
      </c>
      <c r="AL618" s="210">
        <v>4.6310000000000002</v>
      </c>
      <c r="AM618" s="210">
        <v>8.3930000000000007</v>
      </c>
      <c r="AN618" s="203"/>
      <c r="AO618" s="203"/>
      <c r="AP618" s="203"/>
      <c r="AQ618" s="203"/>
      <c r="AR618" s="203">
        <f t="shared" si="922"/>
        <v>2.9569090974799996</v>
      </c>
      <c r="AS618" s="203">
        <f t="shared" si="923"/>
        <v>3.6139999999999999</v>
      </c>
      <c r="AT618" s="203">
        <f t="shared" si="924"/>
        <v>4.4171111030799999</v>
      </c>
      <c r="AU618" s="203">
        <f t="shared" si="925"/>
        <v>4.3591091005959992</v>
      </c>
      <c r="AV618" s="203">
        <f t="shared" si="926"/>
        <v>5.3277999999999999</v>
      </c>
      <c r="AW618" s="203">
        <f t="shared" si="927"/>
        <v>6.5117555437159993</v>
      </c>
      <c r="AX618" s="203">
        <f t="shared" si="928"/>
        <v>6.8508818334059995</v>
      </c>
      <c r="AY618" s="203">
        <f t="shared" si="929"/>
        <v>8.3733000000000004</v>
      </c>
      <c r="AZ618" s="203">
        <f t="shared" si="930"/>
        <v>10.234033314726</v>
      </c>
      <c r="BB618" s="1" t="str">
        <f t="shared" si="879"/>
        <v>NP</v>
      </c>
      <c r="BC618" s="1" t="str">
        <f t="shared" si="880"/>
        <v>NP</v>
      </c>
      <c r="BD618" s="1" t="str">
        <f t="shared" si="881"/>
        <v>NA</v>
      </c>
      <c r="BE618" s="1" t="str">
        <f t="shared" si="882"/>
        <v>NO</v>
      </c>
      <c r="BF618" s="1" t="str">
        <f t="shared" si="883"/>
        <v>NO</v>
      </c>
      <c r="BG618" s="1" t="str">
        <f t="shared" si="884"/>
        <v>NO</v>
      </c>
      <c r="BH618" s="1" t="str">
        <f t="shared" si="864"/>
        <v>YES</v>
      </c>
      <c r="BJ618" s="12">
        <v>35</v>
      </c>
      <c r="BK618" s="1" t="str">
        <f t="shared" si="885"/>
        <v>NP</v>
      </c>
      <c r="BL618" s="1" t="str">
        <f t="shared" si="886"/>
        <v>NP</v>
      </c>
      <c r="BM618" s="1" t="str">
        <f t="shared" si="887"/>
        <v>NA</v>
      </c>
      <c r="BN618" s="1" t="str">
        <f t="shared" si="888"/>
        <v>NO</v>
      </c>
      <c r="BO618" s="1" t="str">
        <f t="shared" si="889"/>
        <v>NO</v>
      </c>
      <c r="BP618" s="1" t="str">
        <f t="shared" si="890"/>
        <v>NO</v>
      </c>
      <c r="BQ618" s="1" t="str">
        <f t="shared" si="891"/>
        <v>YES</v>
      </c>
      <c r="BS618" s="1" t="str">
        <f t="shared" si="892"/>
        <v>TP</v>
      </c>
      <c r="BT618" s="1" t="str">
        <f t="shared" si="893"/>
        <v>TP</v>
      </c>
      <c r="BU618" s="1" t="str">
        <f t="shared" si="894"/>
        <v>TN</v>
      </c>
      <c r="BV618" s="1" t="str">
        <f t="shared" si="895"/>
        <v>NO</v>
      </c>
      <c r="BW618" s="1" t="str">
        <f t="shared" si="896"/>
        <v>YES</v>
      </c>
      <c r="BX618" s="1" t="str">
        <f t="shared" si="897"/>
        <v>YES</v>
      </c>
      <c r="BY618" s="244" t="str">
        <f t="shared" si="898"/>
        <v>YES</v>
      </c>
      <c r="BZ618" s="244" t="str">
        <f t="shared" si="899"/>
        <v>NO</v>
      </c>
      <c r="CA618" s="244" t="str">
        <f t="shared" si="900"/>
        <v>NO</v>
      </c>
      <c r="CB618" s="244" t="str">
        <f t="shared" si="901"/>
        <v>NO</v>
      </c>
      <c r="CC618" s="244" t="str">
        <f t="shared" si="902"/>
        <v>NO</v>
      </c>
      <c r="CD618" s="244" t="str">
        <f t="shared" si="874"/>
        <v>NO</v>
      </c>
      <c r="CE618" s="1" t="str">
        <f t="shared" si="875"/>
        <v>NO</v>
      </c>
      <c r="CF618" s="1" t="str">
        <f t="shared" si="876"/>
        <v>NO</v>
      </c>
      <c r="CG618" s="1" t="str">
        <f t="shared" si="877"/>
        <v>NO</v>
      </c>
      <c r="CH618" s="1" t="str">
        <f t="shared" si="878"/>
        <v>NO</v>
      </c>
      <c r="CI618" s="244" t="str">
        <f t="shared" si="903"/>
        <v>NO</v>
      </c>
      <c r="CJ618" s="244" t="str">
        <f t="shared" si="904"/>
        <v>NO</v>
      </c>
      <c r="CK618" s="244" t="str">
        <f t="shared" si="905"/>
        <v>NO</v>
      </c>
      <c r="CL618" s="244" t="str">
        <f t="shared" si="906"/>
        <v>NO</v>
      </c>
      <c r="CM618" s="244" t="str">
        <f t="shared" si="907"/>
        <v>NO</v>
      </c>
      <c r="CN618" s="244" t="str">
        <f t="shared" si="908"/>
        <v>NO</v>
      </c>
      <c r="CO618" s="244" t="str">
        <f t="shared" si="909"/>
        <v>NO</v>
      </c>
      <c r="CP618" s="244" t="str">
        <f t="shared" si="910"/>
        <v>NO</v>
      </c>
      <c r="CQ618" s="244" t="str">
        <f t="shared" si="911"/>
        <v>NO</v>
      </c>
      <c r="CR618" s="244" t="str">
        <f t="shared" si="912"/>
        <v>NO</v>
      </c>
    </row>
    <row r="619" spans="1:96">
      <c r="A619" s="64"/>
      <c r="B619" s="15"/>
      <c r="C619" s="15"/>
      <c r="D619" s="15"/>
      <c r="E619" s="15"/>
      <c r="F619" s="15"/>
      <c r="G619" s="15"/>
      <c r="H619" s="15"/>
      <c r="I619" s="52" t="s">
        <v>17</v>
      </c>
      <c r="J619" s="6">
        <v>0.90554322259256304</v>
      </c>
      <c r="K619" s="6">
        <v>5.2502080269533798E-2</v>
      </c>
      <c r="L619" s="6">
        <v>4.1954697137902203E-2</v>
      </c>
      <c r="M619" s="6">
        <v>1.0587484599478E-4</v>
      </c>
      <c r="N619" s="6">
        <v>0.29972282603564299</v>
      </c>
      <c r="O619" s="6">
        <v>0.70017129911836096</v>
      </c>
      <c r="P619" s="6">
        <v>0.22144298440676299</v>
      </c>
      <c r="Q619" s="6">
        <v>0.40873937494479201</v>
      </c>
      <c r="R619" s="6">
        <v>0.36981764064844402</v>
      </c>
      <c r="S619" s="6">
        <v>0.42237708037229399</v>
      </c>
      <c r="T619" s="6">
        <v>0.48282297657891798</v>
      </c>
      <c r="U619" s="6">
        <v>9.4799943048787194E-2</v>
      </c>
      <c r="V619" s="6">
        <v>0.20365241908055901</v>
      </c>
      <c r="W619" s="6">
        <v>0.30523251760493902</v>
      </c>
      <c r="X619" s="6">
        <v>0.4911150633145</v>
      </c>
      <c r="Y619" s="6">
        <v>0.25389301036846801</v>
      </c>
      <c r="Z619" s="6">
        <v>0.60518519198688103</v>
      </c>
      <c r="AA619" s="6">
        <v>0.14092179764464899</v>
      </c>
      <c r="AB619" s="6">
        <v>0.33431089672411901</v>
      </c>
      <c r="AC619" s="6">
        <v>0.38172515071878399</v>
      </c>
      <c r="AD619" s="6">
        <v>0.283963952557095</v>
      </c>
      <c r="AE619" s="6">
        <v>0.35493492397721199</v>
      </c>
      <c r="AF619" s="6">
        <v>0.58303947551942703</v>
      </c>
      <c r="AG619" s="310">
        <v>6.2025600503360201E-2</v>
      </c>
      <c r="AH619" s="211">
        <v>3.1659999999999999</v>
      </c>
      <c r="AI619" s="211">
        <v>5.0549999999999997</v>
      </c>
      <c r="AJ619" s="212">
        <v>7.7469999999999999</v>
      </c>
      <c r="AK619" s="210">
        <v>3.181</v>
      </c>
      <c r="AL619" s="210">
        <v>5.1929999999999996</v>
      </c>
      <c r="AM619" s="210">
        <v>7.8529999999999998</v>
      </c>
      <c r="AN619" s="203"/>
      <c r="AO619" s="203"/>
      <c r="AP619" s="203"/>
      <c r="AQ619" s="203"/>
      <c r="AR619" s="203">
        <f t="shared" si="922"/>
        <v>2.9569090974799996</v>
      </c>
      <c r="AS619" s="203">
        <f t="shared" si="923"/>
        <v>3.6139999999999999</v>
      </c>
      <c r="AT619" s="203">
        <f t="shared" si="924"/>
        <v>4.4171111030799999</v>
      </c>
      <c r="AU619" s="203">
        <f t="shared" si="925"/>
        <v>4.3591091005959992</v>
      </c>
      <c r="AV619" s="203">
        <f t="shared" si="926"/>
        <v>5.3277999999999999</v>
      </c>
      <c r="AW619" s="203">
        <f t="shared" si="927"/>
        <v>6.5117555437159993</v>
      </c>
      <c r="AX619" s="203">
        <f t="shared" si="928"/>
        <v>6.8508818334059995</v>
      </c>
      <c r="AY619" s="203">
        <f t="shared" si="929"/>
        <v>8.3733000000000004</v>
      </c>
      <c r="AZ619" s="203">
        <f t="shared" si="930"/>
        <v>10.234033314726</v>
      </c>
      <c r="BB619" s="1" t="str">
        <f t="shared" si="879"/>
        <v>NP</v>
      </c>
      <c r="BC619" s="1" t="str">
        <f t="shared" si="880"/>
        <v>NP</v>
      </c>
      <c r="BD619" s="1" t="str">
        <f t="shared" si="881"/>
        <v>NP</v>
      </c>
      <c r="BE619" s="1" t="str">
        <f t="shared" si="882"/>
        <v>NO</v>
      </c>
      <c r="BF619" s="1" t="str">
        <f t="shared" si="883"/>
        <v>NO</v>
      </c>
      <c r="BG619" s="1" t="str">
        <f t="shared" si="884"/>
        <v>NO</v>
      </c>
      <c r="BH619" s="1" t="str">
        <f t="shared" si="864"/>
        <v>YES</v>
      </c>
      <c r="BJ619" s="12">
        <v>75</v>
      </c>
      <c r="BK619" s="1" t="str">
        <f t="shared" si="885"/>
        <v>NP</v>
      </c>
      <c r="BL619" s="1" t="str">
        <f t="shared" si="886"/>
        <v>NP</v>
      </c>
      <c r="BM619" s="1" t="str">
        <f t="shared" si="887"/>
        <v>NP</v>
      </c>
      <c r="BN619" s="1" t="str">
        <f t="shared" si="888"/>
        <v>NO</v>
      </c>
      <c r="BO619" s="1" t="str">
        <f t="shared" si="889"/>
        <v>NO</v>
      </c>
      <c r="BP619" s="1" t="str">
        <f t="shared" si="890"/>
        <v>NO</v>
      </c>
      <c r="BQ619" s="1" t="str">
        <f t="shared" si="891"/>
        <v>YES</v>
      </c>
      <c r="BS619" s="1" t="str">
        <f t="shared" si="892"/>
        <v>TP</v>
      </c>
      <c r="BT619" s="1" t="str">
        <f t="shared" si="893"/>
        <v>TP</v>
      </c>
      <c r="BU619" s="1" t="str">
        <f t="shared" si="894"/>
        <v>TP</v>
      </c>
      <c r="BV619" s="1" t="str">
        <f t="shared" si="895"/>
        <v>YES</v>
      </c>
      <c r="BW619" s="1" t="str">
        <f t="shared" si="896"/>
        <v>YES</v>
      </c>
      <c r="BX619" s="1" t="str">
        <f t="shared" si="897"/>
        <v>YES</v>
      </c>
      <c r="BY619" s="244" t="str">
        <f t="shared" si="898"/>
        <v>YES</v>
      </c>
      <c r="BZ619" s="244" t="str">
        <f t="shared" si="899"/>
        <v>NO</v>
      </c>
      <c r="CA619" s="244" t="str">
        <f t="shared" si="900"/>
        <v>NO</v>
      </c>
      <c r="CB619" s="244" t="str">
        <f t="shared" si="901"/>
        <v>NO</v>
      </c>
      <c r="CC619" s="244" t="str">
        <f t="shared" si="902"/>
        <v>NO</v>
      </c>
      <c r="CD619" s="244" t="str">
        <f t="shared" si="874"/>
        <v>NO</v>
      </c>
      <c r="CE619" s="1" t="str">
        <f t="shared" si="875"/>
        <v>NO</v>
      </c>
      <c r="CF619" s="1" t="str">
        <f t="shared" si="876"/>
        <v>NO</v>
      </c>
      <c r="CG619" s="1" t="str">
        <f t="shared" si="877"/>
        <v>NO</v>
      </c>
      <c r="CH619" s="1" t="str">
        <f t="shared" si="878"/>
        <v>NO</v>
      </c>
      <c r="CI619" s="244" t="str">
        <f t="shared" si="903"/>
        <v>NO</v>
      </c>
      <c r="CJ619" s="244" t="str">
        <f t="shared" si="904"/>
        <v>NO</v>
      </c>
      <c r="CK619" s="244" t="str">
        <f t="shared" si="905"/>
        <v>NO</v>
      </c>
      <c r="CL619" s="244" t="str">
        <f t="shared" si="906"/>
        <v>NO</v>
      </c>
      <c r="CM619" s="244" t="str">
        <f t="shared" si="907"/>
        <v>NO</v>
      </c>
      <c r="CN619" s="244" t="str">
        <f t="shared" si="908"/>
        <v>NO</v>
      </c>
      <c r="CO619" s="244" t="str">
        <f t="shared" si="909"/>
        <v>NO</v>
      </c>
      <c r="CP619" s="244" t="str">
        <f t="shared" si="910"/>
        <v>NO</v>
      </c>
      <c r="CQ619" s="244" t="str">
        <f t="shared" si="911"/>
        <v>NO</v>
      </c>
      <c r="CR619" s="244" t="str">
        <f t="shared" si="912"/>
        <v>NO</v>
      </c>
    </row>
    <row r="620" spans="1:96">
      <c r="A620" s="64"/>
      <c r="B620" s="15"/>
      <c r="C620" s="15"/>
      <c r="D620" s="15"/>
      <c r="E620" s="15"/>
      <c r="F620" s="15"/>
      <c r="G620" s="15"/>
      <c r="H620" s="15"/>
      <c r="I620" s="52" t="s">
        <v>18</v>
      </c>
      <c r="J620" s="6">
        <v>0.80417160273525401</v>
      </c>
      <c r="K620" s="6">
        <v>8.0998799118433495E-2</v>
      </c>
      <c r="L620" s="6">
        <v>0.114829598146312</v>
      </c>
      <c r="M620" s="6">
        <v>0.44479152884289203</v>
      </c>
      <c r="N620" s="6">
        <v>8.1243051909920094E-2</v>
      </c>
      <c r="O620" s="6">
        <v>0.47396541924718599</v>
      </c>
      <c r="P620" s="6">
        <v>0.16746404331185499</v>
      </c>
      <c r="Q620" s="6">
        <v>0.28571379968056498</v>
      </c>
      <c r="R620" s="6">
        <v>0.54682215700757897</v>
      </c>
      <c r="S620" s="6">
        <v>0.24360568968058799</v>
      </c>
      <c r="T620" s="6">
        <v>0.27977509266596101</v>
      </c>
      <c r="U620" s="6">
        <v>0.476619217653449</v>
      </c>
      <c r="V620" s="6">
        <v>0.44924722369526299</v>
      </c>
      <c r="W620" s="6">
        <v>0.298181167046423</v>
      </c>
      <c r="X620" s="6">
        <v>0.25257160925831201</v>
      </c>
      <c r="Y620" s="6">
        <v>0.31412770379247101</v>
      </c>
      <c r="Z620" s="6">
        <v>0.661455167347057</v>
      </c>
      <c r="AA620" s="6">
        <v>2.44171288604704E-2</v>
      </c>
      <c r="AB620" s="6">
        <v>0.52351719800664698</v>
      </c>
      <c r="AC620" s="6">
        <v>3.3665186094515097E-2</v>
      </c>
      <c r="AD620" s="6">
        <v>0.442817615898837</v>
      </c>
      <c r="AE620" s="6">
        <v>0.35493492397721199</v>
      </c>
      <c r="AF620" s="6">
        <v>0.58303947551942703</v>
      </c>
      <c r="AG620" s="310">
        <v>6.2025600503360201E-2</v>
      </c>
      <c r="AH620" s="211">
        <v>4.2080000000000002</v>
      </c>
      <c r="AI620" s="211">
        <v>4.7149999999999999</v>
      </c>
      <c r="AJ620" s="212">
        <v>8.0540000000000003</v>
      </c>
      <c r="AK620" s="210">
        <v>4.3650000000000002</v>
      </c>
      <c r="AL620" s="210">
        <v>4.6159999999999997</v>
      </c>
      <c r="AM620" s="210">
        <v>7.9880000000000004</v>
      </c>
      <c r="AN620" s="203"/>
      <c r="AO620" s="203"/>
      <c r="AP620" s="203"/>
      <c r="AQ620" s="203"/>
      <c r="AR620" s="203">
        <f t="shared" si="922"/>
        <v>2.9569090974799996</v>
      </c>
      <c r="AS620" s="203">
        <f t="shared" si="923"/>
        <v>3.6139999999999999</v>
      </c>
      <c r="AT620" s="203">
        <f t="shared" si="924"/>
        <v>4.4171111030799999</v>
      </c>
      <c r="AU620" s="203">
        <f t="shared" si="925"/>
        <v>4.3591091005959992</v>
      </c>
      <c r="AV620" s="203">
        <f t="shared" si="926"/>
        <v>5.3277999999999999</v>
      </c>
      <c r="AW620" s="203">
        <f t="shared" si="927"/>
        <v>6.5117555437159993</v>
      </c>
      <c r="AX620" s="203">
        <f t="shared" si="928"/>
        <v>6.8508818334059995</v>
      </c>
      <c r="AY620" s="203">
        <f t="shared" si="929"/>
        <v>8.3733000000000004</v>
      </c>
      <c r="AZ620" s="203">
        <f t="shared" si="930"/>
        <v>10.234033314726</v>
      </c>
      <c r="BB620" s="1" t="str">
        <f t="shared" si="879"/>
        <v>NA</v>
      </c>
      <c r="BC620" s="1" t="str">
        <f t="shared" si="880"/>
        <v>NP</v>
      </c>
      <c r="BD620" s="1" t="str">
        <f t="shared" si="881"/>
        <v>NP</v>
      </c>
      <c r="BE620" s="1" t="str">
        <f t="shared" si="882"/>
        <v>NO</v>
      </c>
      <c r="BF620" s="1" t="str">
        <f t="shared" si="883"/>
        <v>NO</v>
      </c>
      <c r="BG620" s="1" t="str">
        <f t="shared" si="884"/>
        <v>NO</v>
      </c>
      <c r="BH620" s="1" t="str">
        <f t="shared" si="864"/>
        <v>YES</v>
      </c>
      <c r="BJ620" s="12">
        <v>246</v>
      </c>
      <c r="BK620" s="1" t="str">
        <f t="shared" si="885"/>
        <v>NA</v>
      </c>
      <c r="BL620" s="1" t="str">
        <f t="shared" si="886"/>
        <v>NP</v>
      </c>
      <c r="BM620" s="1" t="str">
        <f t="shared" si="887"/>
        <v>NP</v>
      </c>
      <c r="BN620" s="1" t="str">
        <f t="shared" si="888"/>
        <v>NO</v>
      </c>
      <c r="BO620" s="1" t="str">
        <f t="shared" si="889"/>
        <v>NO</v>
      </c>
      <c r="BP620" s="1" t="str">
        <f t="shared" si="890"/>
        <v>NO</v>
      </c>
      <c r="BQ620" s="1" t="str">
        <f t="shared" si="891"/>
        <v>YES</v>
      </c>
      <c r="BS620" s="1" t="str">
        <f t="shared" si="892"/>
        <v>TN</v>
      </c>
      <c r="BT620" s="1" t="str">
        <f t="shared" si="893"/>
        <v>TP</v>
      </c>
      <c r="BU620" s="1" t="str">
        <f t="shared" si="894"/>
        <v>TP</v>
      </c>
      <c r="BV620" s="1" t="str">
        <f t="shared" si="895"/>
        <v>NO</v>
      </c>
      <c r="BW620" s="1" t="str">
        <f t="shared" si="896"/>
        <v>YES</v>
      </c>
      <c r="BX620" s="1" t="str">
        <f t="shared" si="897"/>
        <v>YES</v>
      </c>
      <c r="BY620" s="244" t="str">
        <f t="shared" si="898"/>
        <v>YES</v>
      </c>
      <c r="BZ620" s="244" t="str">
        <f t="shared" si="899"/>
        <v>NO</v>
      </c>
      <c r="CA620" s="244" t="str">
        <f t="shared" si="900"/>
        <v>NO</v>
      </c>
      <c r="CB620" s="244" t="str">
        <f t="shared" si="901"/>
        <v>NO</v>
      </c>
      <c r="CC620" s="244" t="str">
        <f t="shared" si="902"/>
        <v>NO</v>
      </c>
      <c r="CD620" s="244" t="str">
        <f t="shared" si="874"/>
        <v>NO</v>
      </c>
      <c r="CE620" s="1" t="str">
        <f t="shared" si="875"/>
        <v>NO</v>
      </c>
      <c r="CF620" s="1" t="str">
        <f t="shared" si="876"/>
        <v>NO</v>
      </c>
      <c r="CG620" s="1" t="str">
        <f t="shared" si="877"/>
        <v>NO</v>
      </c>
      <c r="CH620" s="1" t="str">
        <f t="shared" si="878"/>
        <v>NO</v>
      </c>
      <c r="CI620" s="244" t="str">
        <f t="shared" si="903"/>
        <v>NO</v>
      </c>
      <c r="CJ620" s="244" t="str">
        <f t="shared" si="904"/>
        <v>NO</v>
      </c>
      <c r="CK620" s="244" t="str">
        <f t="shared" si="905"/>
        <v>NO</v>
      </c>
      <c r="CL620" s="244" t="str">
        <f t="shared" si="906"/>
        <v>NO</v>
      </c>
      <c r="CM620" s="244" t="str">
        <f t="shared" si="907"/>
        <v>NO</v>
      </c>
      <c r="CN620" s="244" t="str">
        <f t="shared" si="908"/>
        <v>NO</v>
      </c>
      <c r="CO620" s="244" t="str">
        <f t="shared" si="909"/>
        <v>NO</v>
      </c>
      <c r="CP620" s="244" t="str">
        <f t="shared" si="910"/>
        <v>NO</v>
      </c>
      <c r="CQ620" s="244" t="str">
        <f t="shared" si="911"/>
        <v>NO</v>
      </c>
      <c r="CR620" s="244" t="str">
        <f t="shared" si="912"/>
        <v>NO</v>
      </c>
    </row>
    <row r="621" spans="1:96">
      <c r="A621" s="64"/>
      <c r="B621" s="15"/>
      <c r="C621" s="15"/>
      <c r="D621" s="15"/>
      <c r="E621" s="15"/>
      <c r="F621" s="15"/>
      <c r="G621" s="15"/>
      <c r="H621" s="15"/>
      <c r="I621" s="52" t="s">
        <v>19</v>
      </c>
      <c r="J621" s="6">
        <v>0.76160315823268199</v>
      </c>
      <c r="K621" s="6">
        <v>0.223783564340029</v>
      </c>
      <c r="L621" s="6">
        <v>1.4613277427288201E-2</v>
      </c>
      <c r="M621" s="6">
        <v>0.492144643864662</v>
      </c>
      <c r="N621" s="6">
        <v>0.26314308533379999</v>
      </c>
      <c r="O621" s="6">
        <v>0.24471227080153601</v>
      </c>
      <c r="P621" s="6">
        <v>0.76573196191002102</v>
      </c>
      <c r="Q621" s="6">
        <v>0.15229161471564201</v>
      </c>
      <c r="R621" s="6">
        <v>8.1976423374336596E-2</v>
      </c>
      <c r="S621" s="6">
        <v>0.52954729800481104</v>
      </c>
      <c r="T621" s="6">
        <v>0.19568600697420899</v>
      </c>
      <c r="U621" s="6">
        <v>0.274766695020979</v>
      </c>
      <c r="V621" s="6">
        <v>0.17896458806745</v>
      </c>
      <c r="W621" s="6">
        <v>0.437315992938142</v>
      </c>
      <c r="X621" s="6">
        <v>0.38371941899440598</v>
      </c>
      <c r="Y621" s="6">
        <v>0.40549111801927901</v>
      </c>
      <c r="Z621" s="6">
        <v>0.49392915161381001</v>
      </c>
      <c r="AA621" s="6">
        <v>0.10057973036690999</v>
      </c>
      <c r="AB621" s="6">
        <v>0.28598422772209903</v>
      </c>
      <c r="AC621" s="6">
        <v>0.25634812932936102</v>
      </c>
      <c r="AD621" s="6">
        <v>0.45766764294853901</v>
      </c>
      <c r="AE621" s="6">
        <v>6.9650698353916005E-2</v>
      </c>
      <c r="AF621" s="6">
        <v>0.628099652668627</v>
      </c>
      <c r="AG621" s="310">
        <v>0.30224964897745599</v>
      </c>
      <c r="AH621" s="211">
        <v>3.0270000000000001</v>
      </c>
      <c r="AI621" s="211">
        <v>4.7670000000000003</v>
      </c>
      <c r="AJ621" s="212">
        <v>8.1999999999999993</v>
      </c>
      <c r="AK621" s="210">
        <v>2.9849999999999999</v>
      </c>
      <c r="AL621" s="210">
        <v>4.8929999999999998</v>
      </c>
      <c r="AM621" s="210">
        <v>8.3109999999999999</v>
      </c>
      <c r="AN621" s="203"/>
      <c r="AO621" s="203"/>
      <c r="AP621" s="203"/>
      <c r="AQ621" s="203"/>
      <c r="AR621" s="203">
        <f t="shared" si="922"/>
        <v>2.9569090974799996</v>
      </c>
      <c r="AS621" s="203">
        <f t="shared" si="923"/>
        <v>3.6139999999999999</v>
      </c>
      <c r="AT621" s="203">
        <f t="shared" si="924"/>
        <v>4.4171111030799999</v>
      </c>
      <c r="AU621" s="203">
        <f t="shared" si="925"/>
        <v>4.3591091005959992</v>
      </c>
      <c r="AV621" s="203">
        <f t="shared" si="926"/>
        <v>5.3277999999999999</v>
      </c>
      <c r="AW621" s="203">
        <f t="shared" si="927"/>
        <v>6.5117555437159993</v>
      </c>
      <c r="AX621" s="203">
        <f t="shared" si="928"/>
        <v>6.8508818334059995</v>
      </c>
      <c r="AY621" s="203">
        <f t="shared" si="929"/>
        <v>8.3733000000000004</v>
      </c>
      <c r="AZ621" s="203">
        <f t="shared" si="930"/>
        <v>10.234033314726</v>
      </c>
      <c r="BB621" s="1" t="str">
        <f t="shared" si="879"/>
        <v>NP</v>
      </c>
      <c r="BC621" s="1" t="str">
        <f t="shared" si="880"/>
        <v>NP</v>
      </c>
      <c r="BD621" s="1" t="str">
        <f t="shared" si="881"/>
        <v>NP</v>
      </c>
      <c r="BE621" s="1" t="str">
        <f t="shared" si="882"/>
        <v>NO</v>
      </c>
      <c r="BF621" s="1" t="str">
        <f t="shared" si="883"/>
        <v>NO</v>
      </c>
      <c r="BG621" s="1" t="str">
        <f t="shared" si="884"/>
        <v>NO</v>
      </c>
      <c r="BH621" s="1" t="str">
        <f t="shared" si="864"/>
        <v>YES</v>
      </c>
      <c r="BJ621" s="12">
        <v>118</v>
      </c>
      <c r="BK621" s="1" t="str">
        <f t="shared" si="885"/>
        <v>NP</v>
      </c>
      <c r="BL621" s="1" t="str">
        <f t="shared" si="886"/>
        <v>NP</v>
      </c>
      <c r="BM621" s="1" t="str">
        <f t="shared" si="887"/>
        <v>NP</v>
      </c>
      <c r="BN621" s="1" t="str">
        <f t="shared" si="888"/>
        <v>NO</v>
      </c>
      <c r="BO621" s="1" t="str">
        <f t="shared" si="889"/>
        <v>NO</v>
      </c>
      <c r="BP621" s="1" t="str">
        <f t="shared" si="890"/>
        <v>NO</v>
      </c>
      <c r="BQ621" s="1" t="str">
        <f t="shared" si="891"/>
        <v>YES</v>
      </c>
      <c r="BS621" s="1" t="str">
        <f t="shared" si="892"/>
        <v>TP</v>
      </c>
      <c r="BT621" s="1" t="str">
        <f t="shared" si="893"/>
        <v>TP</v>
      </c>
      <c r="BU621" s="1" t="str">
        <f t="shared" si="894"/>
        <v>TP</v>
      </c>
      <c r="BV621" s="1" t="str">
        <f t="shared" si="895"/>
        <v>YES</v>
      </c>
      <c r="BW621" s="1" t="str">
        <f t="shared" si="896"/>
        <v>YES</v>
      </c>
      <c r="BX621" s="1" t="str">
        <f t="shared" si="897"/>
        <v>YES</v>
      </c>
      <c r="BY621" s="244" t="str">
        <f t="shared" si="898"/>
        <v>YES</v>
      </c>
      <c r="BZ621" s="244" t="str">
        <f t="shared" si="899"/>
        <v>NO</v>
      </c>
      <c r="CA621" s="244" t="str">
        <f t="shared" si="900"/>
        <v>NO</v>
      </c>
      <c r="CB621" s="244" t="str">
        <f t="shared" si="901"/>
        <v>NO</v>
      </c>
      <c r="CC621" s="244" t="str">
        <f t="shared" si="902"/>
        <v>NO</v>
      </c>
      <c r="CD621" s="244" t="str">
        <f t="shared" si="874"/>
        <v>NO</v>
      </c>
      <c r="CE621" s="1" t="str">
        <f t="shared" si="875"/>
        <v>NO</v>
      </c>
      <c r="CF621" s="1" t="str">
        <f t="shared" si="876"/>
        <v>NO</v>
      </c>
      <c r="CG621" s="1" t="str">
        <f t="shared" si="877"/>
        <v>NO</v>
      </c>
      <c r="CH621" s="1" t="str">
        <f t="shared" si="878"/>
        <v>NO</v>
      </c>
      <c r="CI621" s="244" t="str">
        <f t="shared" si="903"/>
        <v>NO</v>
      </c>
      <c r="CJ621" s="244" t="str">
        <f t="shared" si="904"/>
        <v>NO</v>
      </c>
      <c r="CK621" s="244" t="str">
        <f t="shared" si="905"/>
        <v>NO</v>
      </c>
      <c r="CL621" s="244" t="str">
        <f t="shared" si="906"/>
        <v>NO</v>
      </c>
      <c r="CM621" s="244" t="str">
        <f t="shared" si="907"/>
        <v>NO</v>
      </c>
      <c r="CN621" s="244" t="str">
        <f t="shared" si="908"/>
        <v>NO</v>
      </c>
      <c r="CO621" s="244" t="str">
        <f t="shared" si="909"/>
        <v>NO</v>
      </c>
      <c r="CP621" s="244" t="str">
        <f t="shared" si="910"/>
        <v>NO</v>
      </c>
      <c r="CQ621" s="244" t="str">
        <f t="shared" si="911"/>
        <v>NO</v>
      </c>
      <c r="CR621" s="244" t="str">
        <f t="shared" si="912"/>
        <v>NO</v>
      </c>
    </row>
    <row r="622" spans="1:96">
      <c r="A622" s="9"/>
      <c r="B622" s="6"/>
      <c r="C622" s="6"/>
      <c r="D622" s="6"/>
      <c r="E622" s="6"/>
      <c r="F622" s="6"/>
      <c r="G622" s="6"/>
      <c r="H622" s="6"/>
      <c r="I622" s="52" t="s">
        <v>42</v>
      </c>
      <c r="J622" s="6">
        <v>0.52863615856277102</v>
      </c>
      <c r="K622" s="6">
        <v>0.34562124983955</v>
      </c>
      <c r="L622" s="6">
        <v>0.12574259159767801</v>
      </c>
      <c r="M622" s="6">
        <v>0.65371782726968297</v>
      </c>
      <c r="N622" s="6">
        <v>0.25373853174392902</v>
      </c>
      <c r="O622" s="6">
        <v>9.2543640986387399E-2</v>
      </c>
      <c r="P622" s="6">
        <v>0.57359594512657797</v>
      </c>
      <c r="Q622" s="6">
        <v>0.319030068927391</v>
      </c>
      <c r="R622" s="6">
        <v>0.10737398594603</v>
      </c>
      <c r="S622" s="6">
        <v>0.322508168277852</v>
      </c>
      <c r="T622" s="6">
        <v>0.39309994513553198</v>
      </c>
      <c r="U622" s="6">
        <v>0.28439188658661502</v>
      </c>
      <c r="V622" s="6">
        <v>0.13110398616541499</v>
      </c>
      <c r="W622" s="6">
        <v>0.29736964504420998</v>
      </c>
      <c r="X622" s="6">
        <v>0.571526368790374</v>
      </c>
      <c r="Y622" s="6">
        <v>0.937063129052088</v>
      </c>
      <c r="Z622" s="6">
        <v>4.7333680571340297E-2</v>
      </c>
      <c r="AA622" s="6">
        <v>1.56031903765713E-2</v>
      </c>
      <c r="AB622" s="6">
        <v>0.54584006857248002</v>
      </c>
      <c r="AC622" s="6">
        <v>0.13085327340421701</v>
      </c>
      <c r="AD622" s="6">
        <v>0.323306658023302</v>
      </c>
      <c r="AE622" s="6">
        <v>0.41040381198079801</v>
      </c>
      <c r="AF622" s="6">
        <v>0.47471537430515898</v>
      </c>
      <c r="AG622" s="310">
        <v>0.11488081371404101</v>
      </c>
      <c r="AH622" s="211">
        <v>2.92</v>
      </c>
      <c r="AI622" s="211">
        <v>5.3879999999999999</v>
      </c>
      <c r="AJ622" s="212">
        <v>8.4819999999999993</v>
      </c>
      <c r="AK622" s="210">
        <v>3.327</v>
      </c>
      <c r="AL622" s="210">
        <v>5.54</v>
      </c>
      <c r="AM622" s="210">
        <v>8.2469999999999999</v>
      </c>
      <c r="AN622" s="203"/>
      <c r="AO622" s="203"/>
      <c r="AP622" s="203"/>
      <c r="AQ622" s="203"/>
      <c r="AR622" s="203">
        <f t="shared" si="922"/>
        <v>2.9569090974799996</v>
      </c>
      <c r="AS622" s="203">
        <f t="shared" si="923"/>
        <v>3.6139999999999999</v>
      </c>
      <c r="AT622" s="203">
        <f t="shared" si="924"/>
        <v>4.4171111030799999</v>
      </c>
      <c r="AU622" s="203">
        <f t="shared" si="925"/>
        <v>4.3591091005959992</v>
      </c>
      <c r="AV622" s="203">
        <f t="shared" si="926"/>
        <v>5.3277999999999999</v>
      </c>
      <c r="AW622" s="203">
        <f t="shared" si="927"/>
        <v>6.5117555437159993</v>
      </c>
      <c r="AX622" s="203">
        <f t="shared" si="928"/>
        <v>6.8508818334059995</v>
      </c>
      <c r="AY622" s="203">
        <f t="shared" si="929"/>
        <v>8.3733000000000004</v>
      </c>
      <c r="AZ622" s="203">
        <f t="shared" si="930"/>
        <v>10.234033314726</v>
      </c>
      <c r="BB622" s="1" t="str">
        <f t="shared" si="879"/>
        <v>A</v>
      </c>
      <c r="BC622" s="1" t="str">
        <f t="shared" si="880"/>
        <v>NA</v>
      </c>
      <c r="BD622" s="1" t="str">
        <f t="shared" si="881"/>
        <v>NA</v>
      </c>
      <c r="BE622" s="1" t="str">
        <f t="shared" si="882"/>
        <v>NO</v>
      </c>
      <c r="BF622" s="1" t="str">
        <f t="shared" si="883"/>
        <v>NO</v>
      </c>
      <c r="BG622" s="1" t="str">
        <f t="shared" si="884"/>
        <v>YES</v>
      </c>
      <c r="BH622" s="1" t="str">
        <f t="shared" si="864"/>
        <v>YES</v>
      </c>
      <c r="BJ622" s="12">
        <v>76</v>
      </c>
      <c r="BK622" s="1" t="str">
        <f t="shared" si="885"/>
        <v>NP</v>
      </c>
      <c r="BL622" s="1" t="str">
        <f t="shared" si="886"/>
        <v>NA</v>
      </c>
      <c r="BM622" s="1" t="str">
        <f t="shared" si="887"/>
        <v>NP</v>
      </c>
      <c r="BN622" s="1" t="str">
        <f t="shared" si="888"/>
        <v>NO</v>
      </c>
      <c r="BO622" s="1" t="str">
        <f t="shared" si="889"/>
        <v>NO</v>
      </c>
      <c r="BP622" s="1" t="str">
        <f t="shared" si="890"/>
        <v>NO</v>
      </c>
      <c r="BQ622" s="1" t="str">
        <f t="shared" si="891"/>
        <v>YES</v>
      </c>
      <c r="BS622" s="1" t="str">
        <f t="shared" si="892"/>
        <v>TP</v>
      </c>
      <c r="BT622" s="1" t="str">
        <f t="shared" si="893"/>
        <v>TN</v>
      </c>
      <c r="BU622" s="1" t="str">
        <f t="shared" si="894"/>
        <v>FN</v>
      </c>
      <c r="BV622" s="1" t="str">
        <f t="shared" si="895"/>
        <v>NO</v>
      </c>
      <c r="BW622" s="1" t="str">
        <f t="shared" si="896"/>
        <v>NO</v>
      </c>
      <c r="BX622" s="1" t="str">
        <f t="shared" si="897"/>
        <v>YES</v>
      </c>
      <c r="BY622" s="244" t="str">
        <f t="shared" si="898"/>
        <v>YES</v>
      </c>
      <c r="BZ622" s="244" t="str">
        <f t="shared" si="899"/>
        <v>NO</v>
      </c>
      <c r="CA622" s="244" t="str">
        <f t="shared" si="900"/>
        <v>NO</v>
      </c>
      <c r="CB622" s="244" t="str">
        <f t="shared" si="901"/>
        <v>NO</v>
      </c>
      <c r="CC622" s="244" t="str">
        <f t="shared" si="902"/>
        <v>NO</v>
      </c>
      <c r="CD622" s="244" t="str">
        <f t="shared" si="874"/>
        <v>YES</v>
      </c>
      <c r="CE622" s="1" t="str">
        <f t="shared" si="875"/>
        <v>YES</v>
      </c>
      <c r="CF622" s="1" t="str">
        <f t="shared" si="876"/>
        <v>YES</v>
      </c>
      <c r="CG622" s="1" t="str">
        <f t="shared" si="877"/>
        <v>NO</v>
      </c>
      <c r="CH622" s="1" t="str">
        <f t="shared" si="878"/>
        <v>NO</v>
      </c>
      <c r="CI622" s="244" t="str">
        <f t="shared" si="903"/>
        <v>YES</v>
      </c>
      <c r="CJ622" s="244" t="str">
        <f t="shared" si="904"/>
        <v>YES</v>
      </c>
      <c r="CK622" s="244" t="str">
        <f t="shared" si="905"/>
        <v>YES</v>
      </c>
      <c r="CL622" s="244" t="str">
        <f t="shared" si="906"/>
        <v>NO</v>
      </c>
      <c r="CM622" s="244" t="str">
        <f t="shared" si="907"/>
        <v>NO</v>
      </c>
      <c r="CN622" s="244" t="str">
        <f t="shared" si="908"/>
        <v>NO</v>
      </c>
      <c r="CO622" s="244" t="str">
        <f t="shared" si="909"/>
        <v>NO</v>
      </c>
      <c r="CP622" s="244" t="str">
        <f t="shared" si="910"/>
        <v>NO</v>
      </c>
      <c r="CQ622" s="244" t="str">
        <f t="shared" si="911"/>
        <v>NO</v>
      </c>
      <c r="CR622" s="244" t="str">
        <f t="shared" si="912"/>
        <v>NO</v>
      </c>
    </row>
    <row r="623" spans="1:96" ht="16.5" thickBot="1">
      <c r="A623" s="10"/>
      <c r="B623" s="8"/>
      <c r="C623" s="8"/>
      <c r="D623" s="8"/>
      <c r="E623" s="8"/>
      <c r="F623" s="8"/>
      <c r="G623" s="8"/>
      <c r="H623" s="8"/>
      <c r="I623" s="53" t="s">
        <v>43</v>
      </c>
      <c r="J623" s="8">
        <v>0.80417160273525401</v>
      </c>
      <c r="K623" s="8">
        <v>8.0998799118433495E-2</v>
      </c>
      <c r="L623" s="8">
        <v>0.114829598146312</v>
      </c>
      <c r="M623" s="8">
        <v>0.44479152884289203</v>
      </c>
      <c r="N623" s="8">
        <v>8.1243051909920094E-2</v>
      </c>
      <c r="O623" s="8">
        <v>0.47396541924718599</v>
      </c>
      <c r="P623" s="8">
        <v>0.68301412088235502</v>
      </c>
      <c r="Q623" s="8">
        <v>0.182364951854601</v>
      </c>
      <c r="R623" s="8">
        <v>0.13462092726304201</v>
      </c>
      <c r="S623" s="8">
        <v>0.16943793427277701</v>
      </c>
      <c r="T623" s="8">
        <v>0.66603233143742302</v>
      </c>
      <c r="U623" s="8">
        <v>0.164529734289799</v>
      </c>
      <c r="V623" s="8">
        <v>0.17301774555666899</v>
      </c>
      <c r="W623" s="8">
        <v>0.48094970982912999</v>
      </c>
      <c r="X623" s="8">
        <v>0.34603254461419902</v>
      </c>
      <c r="Y623" s="8">
        <v>1.5886784234358499E-2</v>
      </c>
      <c r="Z623" s="8">
        <v>0.70121117354952101</v>
      </c>
      <c r="AA623" s="8">
        <v>0.28290204221611898</v>
      </c>
      <c r="AB623" s="8">
        <v>0.40078868478642299</v>
      </c>
      <c r="AC623" s="8">
        <v>0.14973735520904499</v>
      </c>
      <c r="AD623" s="8">
        <v>0.44947396000453099</v>
      </c>
      <c r="AE623" s="8">
        <v>0.25364302243442999</v>
      </c>
      <c r="AF623" s="8">
        <v>0.197307815287944</v>
      </c>
      <c r="AG623" s="311">
        <v>0.54904916227762401</v>
      </c>
      <c r="AH623" s="213">
        <v>3</v>
      </c>
      <c r="AI623" s="213">
        <v>4.9820000000000002</v>
      </c>
      <c r="AJ623" s="214">
        <v>8.6880000000000006</v>
      </c>
      <c r="AK623" s="210">
        <v>3.0110000000000001</v>
      </c>
      <c r="AL623" s="210">
        <v>5.0869999999999997</v>
      </c>
      <c r="AM623" s="210">
        <v>8.4580000000000002</v>
      </c>
      <c r="AN623" s="203"/>
      <c r="AO623" s="203"/>
      <c r="AP623" s="203"/>
      <c r="AQ623" s="203"/>
      <c r="AR623" s="203">
        <f t="shared" si="922"/>
        <v>2.9569090974799996</v>
      </c>
      <c r="AS623" s="203">
        <f t="shared" si="923"/>
        <v>3.6139999999999999</v>
      </c>
      <c r="AT623" s="203">
        <f t="shared" si="924"/>
        <v>4.4171111030799999</v>
      </c>
      <c r="AU623" s="203">
        <f t="shared" si="925"/>
        <v>4.3591091005959992</v>
      </c>
      <c r="AV623" s="203">
        <f t="shared" si="926"/>
        <v>5.3277999999999999</v>
      </c>
      <c r="AW623" s="203">
        <f t="shared" si="927"/>
        <v>6.5117555437159993</v>
      </c>
      <c r="AX623" s="203">
        <f t="shared" si="928"/>
        <v>6.8508818334059995</v>
      </c>
      <c r="AY623" s="203">
        <f t="shared" si="929"/>
        <v>8.3733000000000004</v>
      </c>
      <c r="AZ623" s="203">
        <f t="shared" si="930"/>
        <v>10.234033314726</v>
      </c>
      <c r="BB623" s="1" t="str">
        <f t="shared" si="879"/>
        <v>NP</v>
      </c>
      <c r="BC623" s="1" t="str">
        <f t="shared" si="880"/>
        <v>NP</v>
      </c>
      <c r="BD623" s="1" t="str">
        <f t="shared" si="881"/>
        <v>NA</v>
      </c>
      <c r="BE623" s="1" t="str">
        <f t="shared" si="882"/>
        <v>NO</v>
      </c>
      <c r="BF623" s="1" t="str">
        <f t="shared" si="883"/>
        <v>NO</v>
      </c>
      <c r="BG623" s="1" t="str">
        <f t="shared" si="884"/>
        <v>NO</v>
      </c>
      <c r="BH623" s="1" t="str">
        <f t="shared" si="864"/>
        <v>YES</v>
      </c>
      <c r="BJ623" s="12">
        <v>21</v>
      </c>
      <c r="BK623" s="1" t="str">
        <f t="shared" si="885"/>
        <v>NP</v>
      </c>
      <c r="BL623" s="1" t="str">
        <f t="shared" si="886"/>
        <v>NP</v>
      </c>
      <c r="BM623" s="1" t="str">
        <f t="shared" si="887"/>
        <v>NA</v>
      </c>
      <c r="BN623" s="1" t="str">
        <f t="shared" si="888"/>
        <v>NO</v>
      </c>
      <c r="BO623" s="1" t="str">
        <f t="shared" si="889"/>
        <v>NO</v>
      </c>
      <c r="BP623" s="1" t="str">
        <f t="shared" si="890"/>
        <v>NO</v>
      </c>
      <c r="BQ623" s="1" t="str">
        <f t="shared" si="891"/>
        <v>YES</v>
      </c>
      <c r="BS623" s="1" t="str">
        <f t="shared" si="892"/>
        <v>TP</v>
      </c>
      <c r="BT623" s="1" t="str">
        <f t="shared" si="893"/>
        <v>TP</v>
      </c>
      <c r="BU623" s="1" t="str">
        <f t="shared" si="894"/>
        <v>TN</v>
      </c>
      <c r="BV623" s="1" t="str">
        <f t="shared" si="895"/>
        <v>NO</v>
      </c>
      <c r="BW623" s="1" t="str">
        <f t="shared" si="896"/>
        <v>YES</v>
      </c>
      <c r="BX623" s="1" t="str">
        <f t="shared" si="897"/>
        <v>YES</v>
      </c>
      <c r="BY623" s="244" t="str">
        <f t="shared" si="898"/>
        <v>YES</v>
      </c>
      <c r="BZ623" s="244" t="str">
        <f t="shared" si="899"/>
        <v>NO</v>
      </c>
      <c r="CA623" s="244" t="str">
        <f t="shared" si="900"/>
        <v>NO</v>
      </c>
      <c r="CB623" s="244" t="str">
        <f t="shared" si="901"/>
        <v>NO</v>
      </c>
      <c r="CC623" s="244" t="str">
        <f t="shared" si="902"/>
        <v>NO</v>
      </c>
      <c r="CD623" s="244" t="str">
        <f t="shared" si="874"/>
        <v>NO</v>
      </c>
      <c r="CE623" s="1" t="str">
        <f t="shared" si="875"/>
        <v>NO</v>
      </c>
      <c r="CF623" s="1" t="str">
        <f t="shared" si="876"/>
        <v>NO</v>
      </c>
      <c r="CG623" s="1" t="str">
        <f t="shared" si="877"/>
        <v>NO</v>
      </c>
      <c r="CH623" s="1" t="str">
        <f t="shared" si="878"/>
        <v>NO</v>
      </c>
      <c r="CI623" s="244" t="str">
        <f t="shared" si="903"/>
        <v>NO</v>
      </c>
      <c r="CJ623" s="244" t="str">
        <f t="shared" si="904"/>
        <v>NO</v>
      </c>
      <c r="CK623" s="244" t="str">
        <f t="shared" si="905"/>
        <v>NO</v>
      </c>
      <c r="CL623" s="244" t="str">
        <f t="shared" si="906"/>
        <v>NO</v>
      </c>
      <c r="CM623" s="244" t="str">
        <f t="shared" si="907"/>
        <v>NO</v>
      </c>
      <c r="CN623" s="244" t="str">
        <f t="shared" si="908"/>
        <v>NO</v>
      </c>
      <c r="CO623" s="244" t="str">
        <f t="shared" si="909"/>
        <v>NO</v>
      </c>
      <c r="CP623" s="244" t="str">
        <f t="shared" si="910"/>
        <v>NO</v>
      </c>
      <c r="CQ623" s="244" t="str">
        <f t="shared" si="911"/>
        <v>NO</v>
      </c>
      <c r="CR623" s="244" t="str">
        <f t="shared" si="912"/>
        <v>NO</v>
      </c>
    </row>
    <row r="624" spans="1:96">
      <c r="A624" s="61">
        <v>60</v>
      </c>
      <c r="B624" s="62">
        <v>180</v>
      </c>
      <c r="C624" s="62">
        <v>5</v>
      </c>
      <c r="D624" s="62">
        <v>0.2</v>
      </c>
      <c r="E624" s="62">
        <v>10870474</v>
      </c>
      <c r="F624" s="62">
        <f>E624/1000/60</f>
        <v>181.17456666666666</v>
      </c>
      <c r="G624" s="62">
        <v>177</v>
      </c>
      <c r="H624" s="63">
        <f>G624/B624*100</f>
        <v>98.333333333333329</v>
      </c>
      <c r="I624" s="60" t="s">
        <v>12</v>
      </c>
      <c r="J624" s="69">
        <v>0.92989222575227004</v>
      </c>
      <c r="K624" s="69">
        <v>6.4551799615329405E-2</v>
      </c>
      <c r="L624" s="69">
        <v>5.5559746324000897E-3</v>
      </c>
      <c r="M624" s="69">
        <v>0.70120008015483404</v>
      </c>
      <c r="N624" s="69">
        <v>0.109366049439431</v>
      </c>
      <c r="O624" s="69">
        <v>0.18943387040573401</v>
      </c>
      <c r="P624" s="69">
        <v>0.87652886044343403</v>
      </c>
      <c r="Q624" s="69">
        <v>3.1991090976326603E-2</v>
      </c>
      <c r="R624" s="69">
        <v>9.1480048580239101E-2</v>
      </c>
      <c r="S624" s="69">
        <v>0.215389172817395</v>
      </c>
      <c r="T624" s="69">
        <v>0.38835489386696198</v>
      </c>
      <c r="U624" s="69">
        <v>0.39625593331564202</v>
      </c>
      <c r="V624" s="69">
        <v>9.6518121221577505E-2</v>
      </c>
      <c r="W624" s="69">
        <v>0.17544096075224699</v>
      </c>
      <c r="X624" s="69">
        <v>0.72804091802617399</v>
      </c>
      <c r="Y624" s="69">
        <v>0.71250128432160398</v>
      </c>
      <c r="Z624" s="69">
        <v>0.112740690195217</v>
      </c>
      <c r="AA624" s="69">
        <v>0.17475802548317701</v>
      </c>
      <c r="AB624" s="69">
        <v>8.8567068456658404E-2</v>
      </c>
      <c r="AC624" s="69">
        <v>0.90615962236650804</v>
      </c>
      <c r="AD624" s="69">
        <v>5.2733091768328803E-3</v>
      </c>
      <c r="AE624" s="69">
        <v>1.0312576202869701E-2</v>
      </c>
      <c r="AF624" s="69">
        <v>3.4567307050416898E-2</v>
      </c>
      <c r="AG624" s="309">
        <v>0.95512011674671304</v>
      </c>
      <c r="AH624" s="208">
        <v>4.2210000000000001</v>
      </c>
      <c r="AI624" s="208">
        <v>6.6079999999999997</v>
      </c>
      <c r="AJ624" s="209">
        <v>10.613</v>
      </c>
      <c r="AK624" s="210">
        <v>4.1529999999999996</v>
      </c>
      <c r="AL624" s="210">
        <v>6.5880000000000001</v>
      </c>
      <c r="AM624" s="210">
        <v>10.593</v>
      </c>
      <c r="AN624" s="203">
        <v>5.5549999999999997</v>
      </c>
      <c r="AO624" s="203">
        <v>7.4057000000000004</v>
      </c>
      <c r="AP624" s="203">
        <v>10.4861</v>
      </c>
      <c r="AQ624" s="203"/>
      <c r="AR624" s="203">
        <f>$AN$41*0.81818182</f>
        <v>4.5450000100999999</v>
      </c>
      <c r="AS624" s="203">
        <f>$AN$41</f>
        <v>5.5549999999999997</v>
      </c>
      <c r="AT624" s="203">
        <f>$AN$41*1.22222222</f>
        <v>6.7894444320999989</v>
      </c>
      <c r="AU624" s="203">
        <f>$AO$41*0.81818182</f>
        <v>6.0592091043740002</v>
      </c>
      <c r="AV624" s="203">
        <f>$AO$41</f>
        <v>7.4057000000000004</v>
      </c>
      <c r="AW624" s="203">
        <f>$AO$41*1.22222222</f>
        <v>9.0514110946540001</v>
      </c>
      <c r="AX624" s="203">
        <f>$AP$41*0.81818182</f>
        <v>8.579536382701999</v>
      </c>
      <c r="AY624" s="203">
        <f>$AP$41</f>
        <v>10.4861</v>
      </c>
      <c r="AZ624" s="203">
        <f>$AP$41*1.22222222</f>
        <v>12.816344421142</v>
      </c>
      <c r="BB624" s="1" t="str">
        <f t="shared" si="879"/>
        <v>A</v>
      </c>
      <c r="BC624" s="1" t="str">
        <f t="shared" si="880"/>
        <v>NP</v>
      </c>
      <c r="BD624" s="1" t="str">
        <f t="shared" si="881"/>
        <v>NA</v>
      </c>
      <c r="BE624" s="1" t="str">
        <f t="shared" si="882"/>
        <v>NO</v>
      </c>
      <c r="BF624" s="1" t="str">
        <f t="shared" si="883"/>
        <v>NO</v>
      </c>
      <c r="BG624" s="1" t="str">
        <f t="shared" si="884"/>
        <v>YES</v>
      </c>
      <c r="BH624" s="1" t="str">
        <f t="shared" si="864"/>
        <v>YES</v>
      </c>
      <c r="BJ624" s="1">
        <v>429</v>
      </c>
      <c r="BK624" s="1" t="str">
        <f t="shared" si="885"/>
        <v>A</v>
      </c>
      <c r="BL624" s="1" t="str">
        <f t="shared" si="886"/>
        <v>NP</v>
      </c>
      <c r="BM624" s="1" t="str">
        <f t="shared" si="887"/>
        <v>NA</v>
      </c>
      <c r="BN624" s="1" t="str">
        <f t="shared" si="888"/>
        <v>NO</v>
      </c>
      <c r="BO624" s="1" t="str">
        <f t="shared" si="889"/>
        <v>NO</v>
      </c>
      <c r="BP624" s="1" t="str">
        <f t="shared" si="890"/>
        <v>YES</v>
      </c>
      <c r="BQ624" s="1" t="str">
        <f t="shared" si="891"/>
        <v>YES</v>
      </c>
      <c r="BS624" s="1" t="str">
        <f t="shared" si="892"/>
        <v>TP</v>
      </c>
      <c r="BT624" s="1" t="str">
        <f t="shared" si="893"/>
        <v>TP</v>
      </c>
      <c r="BU624" s="1" t="str">
        <f t="shared" si="894"/>
        <v>TN</v>
      </c>
      <c r="BV624" s="1" t="str">
        <f t="shared" si="895"/>
        <v>NO</v>
      </c>
      <c r="BW624" s="1" t="str">
        <f t="shared" si="896"/>
        <v>YES</v>
      </c>
      <c r="BX624" s="1" t="str">
        <f t="shared" si="897"/>
        <v>YES</v>
      </c>
      <c r="BY624" s="244" t="str">
        <f t="shared" si="898"/>
        <v>YES</v>
      </c>
      <c r="BZ624" s="244" t="str">
        <f t="shared" si="899"/>
        <v>NO</v>
      </c>
      <c r="CA624" s="244" t="str">
        <f t="shared" si="900"/>
        <v>NO</v>
      </c>
      <c r="CB624" s="244" t="str">
        <f t="shared" si="901"/>
        <v>NO</v>
      </c>
      <c r="CC624" s="244" t="str">
        <f t="shared" si="902"/>
        <v>NO</v>
      </c>
      <c r="CD624" s="244" t="str">
        <f t="shared" si="874"/>
        <v>NO</v>
      </c>
      <c r="CE624" s="1" t="str">
        <f t="shared" si="875"/>
        <v>NO</v>
      </c>
      <c r="CF624" s="1" t="str">
        <f t="shared" si="876"/>
        <v>NO</v>
      </c>
      <c r="CG624" s="1" t="str">
        <f t="shared" si="877"/>
        <v>NO</v>
      </c>
      <c r="CH624" s="1" t="str">
        <f t="shared" si="878"/>
        <v>NO</v>
      </c>
      <c r="CI624" s="244" t="str">
        <f t="shared" si="903"/>
        <v>NO</v>
      </c>
      <c r="CJ624" s="244" t="str">
        <f t="shared" si="904"/>
        <v>NO</v>
      </c>
      <c r="CK624" s="244" t="str">
        <f t="shared" si="905"/>
        <v>NO</v>
      </c>
      <c r="CL624" s="244" t="str">
        <f t="shared" si="906"/>
        <v>NO</v>
      </c>
      <c r="CM624" s="244" t="str">
        <f t="shared" si="907"/>
        <v>NO</v>
      </c>
      <c r="CN624" s="244" t="str">
        <f t="shared" si="908"/>
        <v>NO</v>
      </c>
      <c r="CO624" s="244" t="str">
        <f t="shared" si="909"/>
        <v>NO</v>
      </c>
      <c r="CP624" s="244" t="str">
        <f t="shared" si="910"/>
        <v>NO</v>
      </c>
      <c r="CQ624" s="244" t="str">
        <f t="shared" si="911"/>
        <v>NO</v>
      </c>
      <c r="CR624" s="244" t="str">
        <f t="shared" si="912"/>
        <v>NO</v>
      </c>
    </row>
    <row r="625" spans="1:96">
      <c r="A625" s="64"/>
      <c r="B625" s="15"/>
      <c r="C625" s="15"/>
      <c r="D625" s="15"/>
      <c r="E625" s="15"/>
      <c r="F625" s="15"/>
      <c r="G625" s="15"/>
      <c r="H625" s="15"/>
      <c r="I625" s="52" t="s">
        <v>13</v>
      </c>
      <c r="J625" s="6">
        <v>0.47112870908124699</v>
      </c>
      <c r="K625" s="6">
        <v>0.27439659606203898</v>
      </c>
      <c r="L625" s="6">
        <v>0.25447469485671198</v>
      </c>
      <c r="M625" s="6">
        <v>0.87729787845879503</v>
      </c>
      <c r="N625" s="6">
        <v>7.2636817006084806E-2</v>
      </c>
      <c r="O625" s="6">
        <v>5.0065304535119703E-2</v>
      </c>
      <c r="P625" s="6">
        <v>0.51349866963801605</v>
      </c>
      <c r="Q625" s="6">
        <v>0.12649842745728099</v>
      </c>
      <c r="R625" s="6">
        <v>0.36000290290470199</v>
      </c>
      <c r="S625" s="6">
        <v>4.28553269629827E-2</v>
      </c>
      <c r="T625" s="6">
        <v>0.94645352396609195</v>
      </c>
      <c r="U625" s="6">
        <v>1.06911490709248E-2</v>
      </c>
      <c r="V625" s="6">
        <v>0.39600779045586798</v>
      </c>
      <c r="W625" s="6">
        <v>0.269229928464992</v>
      </c>
      <c r="X625" s="6">
        <v>0.33476228107913902</v>
      </c>
      <c r="Y625" s="6">
        <v>0.67223786251069995</v>
      </c>
      <c r="Z625" s="6">
        <v>0.13626254828028</v>
      </c>
      <c r="AA625" s="6">
        <v>0.19149958920901899</v>
      </c>
      <c r="AB625" s="6">
        <v>0.262783197067263</v>
      </c>
      <c r="AC625" s="6">
        <v>0.40441172260913499</v>
      </c>
      <c r="AD625" s="6">
        <v>0.33280508032360101</v>
      </c>
      <c r="AE625" s="6">
        <v>0.45528653953819698</v>
      </c>
      <c r="AF625" s="6">
        <v>0.45679799000655602</v>
      </c>
      <c r="AG625" s="310">
        <v>8.7915470455246295E-2</v>
      </c>
      <c r="AH625" s="211">
        <v>5.133</v>
      </c>
      <c r="AI625" s="211">
        <v>7.4139999999999997</v>
      </c>
      <c r="AJ625" s="212">
        <v>9.923</v>
      </c>
      <c r="AK625" s="210">
        <v>5.52</v>
      </c>
      <c r="AL625" s="210">
        <v>7.7930000000000001</v>
      </c>
      <c r="AM625" s="210">
        <v>10.381</v>
      </c>
      <c r="AN625" s="203"/>
      <c r="AO625" s="203"/>
      <c r="AP625" s="203"/>
      <c r="AQ625" s="203"/>
      <c r="AR625" s="203">
        <f t="shared" ref="AR625:AR630" si="931">$AN$41*0.81818182</f>
        <v>4.5450000100999999</v>
      </c>
      <c r="AS625" s="203">
        <f t="shared" ref="AS625:AS630" si="932">$AN$41</f>
        <v>5.5549999999999997</v>
      </c>
      <c r="AT625" s="203">
        <f t="shared" ref="AT625:AT630" si="933">$AN$41*1.22222222</f>
        <v>6.7894444320999989</v>
      </c>
      <c r="AU625" s="203">
        <f t="shared" ref="AU625:AU630" si="934">$AO$41*0.81818182</f>
        <v>6.0592091043740002</v>
      </c>
      <c r="AV625" s="203">
        <f t="shared" ref="AV625:AV630" si="935">$AO$41</f>
        <v>7.4057000000000004</v>
      </c>
      <c r="AW625" s="203">
        <f t="shared" ref="AW625:AW630" si="936">$AO$41*1.22222222</f>
        <v>9.0514110946540001</v>
      </c>
      <c r="AX625" s="203">
        <f t="shared" ref="AX625:AX630" si="937">$AP$41*0.81818182</f>
        <v>8.579536382701999</v>
      </c>
      <c r="AY625" s="203">
        <f t="shared" ref="AY625:AY630" si="938">$AP$41</f>
        <v>10.4861</v>
      </c>
      <c r="AZ625" s="203">
        <f t="shared" ref="AZ625:AZ630" si="939">$AP$41*1.22222222</f>
        <v>12.816344421142</v>
      </c>
      <c r="BB625" s="1" t="str">
        <f t="shared" si="879"/>
        <v>NP</v>
      </c>
      <c r="BC625" s="1" t="str">
        <f t="shared" si="880"/>
        <v>NA</v>
      </c>
      <c r="BD625" s="1" t="str">
        <f t="shared" si="881"/>
        <v>NP</v>
      </c>
      <c r="BE625" s="1" t="str">
        <f t="shared" si="882"/>
        <v>NO</v>
      </c>
      <c r="BF625" s="1" t="str">
        <f t="shared" si="883"/>
        <v>NO</v>
      </c>
      <c r="BG625" s="1" t="str">
        <f t="shared" si="884"/>
        <v>NO</v>
      </c>
      <c r="BH625" s="1" t="str">
        <f t="shared" si="864"/>
        <v>YES</v>
      </c>
      <c r="BJ625" s="1">
        <v>230</v>
      </c>
      <c r="BK625" s="1" t="str">
        <f t="shared" si="885"/>
        <v>NP</v>
      </c>
      <c r="BL625" s="1" t="str">
        <f t="shared" si="886"/>
        <v>NA</v>
      </c>
      <c r="BM625" s="1" t="str">
        <f t="shared" si="887"/>
        <v>NP</v>
      </c>
      <c r="BN625" s="1" t="str">
        <f t="shared" si="888"/>
        <v>NO</v>
      </c>
      <c r="BO625" s="1" t="str">
        <f t="shared" si="889"/>
        <v>NO</v>
      </c>
      <c r="BP625" s="1" t="str">
        <f t="shared" si="890"/>
        <v>NO</v>
      </c>
      <c r="BQ625" s="1" t="str">
        <f t="shared" si="891"/>
        <v>YES</v>
      </c>
      <c r="BS625" s="1" t="str">
        <f t="shared" si="892"/>
        <v>TP</v>
      </c>
      <c r="BT625" s="1" t="str">
        <f t="shared" si="893"/>
        <v>TN</v>
      </c>
      <c r="BU625" s="1" t="str">
        <f t="shared" si="894"/>
        <v>TP</v>
      </c>
      <c r="BV625" s="1" t="str">
        <f t="shared" si="895"/>
        <v>NO</v>
      </c>
      <c r="BW625" s="1" t="str">
        <f t="shared" si="896"/>
        <v>YES</v>
      </c>
      <c r="BX625" s="1" t="str">
        <f t="shared" si="897"/>
        <v>YES</v>
      </c>
      <c r="BY625" s="244" t="str">
        <f t="shared" si="898"/>
        <v>YES</v>
      </c>
      <c r="BZ625" s="244" t="str">
        <f t="shared" si="899"/>
        <v>NO</v>
      </c>
      <c r="CA625" s="244" t="str">
        <f t="shared" si="900"/>
        <v>NO</v>
      </c>
      <c r="CB625" s="244" t="str">
        <f t="shared" si="901"/>
        <v>NO</v>
      </c>
      <c r="CC625" s="244" t="str">
        <f t="shared" si="902"/>
        <v>NO</v>
      </c>
      <c r="CD625" s="244" t="str">
        <f t="shared" si="874"/>
        <v>NO</v>
      </c>
      <c r="CE625" s="1" t="str">
        <f t="shared" si="875"/>
        <v>NO</v>
      </c>
      <c r="CF625" s="1" t="str">
        <f t="shared" si="876"/>
        <v>NO</v>
      </c>
      <c r="CG625" s="1" t="str">
        <f t="shared" si="877"/>
        <v>NO</v>
      </c>
      <c r="CH625" s="1" t="str">
        <f t="shared" si="878"/>
        <v>NO</v>
      </c>
      <c r="CI625" s="244" t="str">
        <f t="shared" si="903"/>
        <v>NO</v>
      </c>
      <c r="CJ625" s="244" t="str">
        <f t="shared" si="904"/>
        <v>NO</v>
      </c>
      <c r="CK625" s="244" t="str">
        <f t="shared" si="905"/>
        <v>NO</v>
      </c>
      <c r="CL625" s="244" t="str">
        <f t="shared" si="906"/>
        <v>NO</v>
      </c>
      <c r="CM625" s="244" t="str">
        <f t="shared" si="907"/>
        <v>NO</v>
      </c>
      <c r="CN625" s="244" t="str">
        <f t="shared" si="908"/>
        <v>NO</v>
      </c>
      <c r="CO625" s="244" t="str">
        <f t="shared" si="909"/>
        <v>NO</v>
      </c>
      <c r="CP625" s="244" t="str">
        <f t="shared" si="910"/>
        <v>NO</v>
      </c>
      <c r="CQ625" s="244" t="str">
        <f t="shared" si="911"/>
        <v>NO</v>
      </c>
      <c r="CR625" s="244" t="str">
        <f t="shared" si="912"/>
        <v>NO</v>
      </c>
    </row>
    <row r="626" spans="1:96">
      <c r="A626" s="64"/>
      <c r="B626" s="15"/>
      <c r="C626" s="15"/>
      <c r="D626" s="15"/>
      <c r="E626" s="15"/>
      <c r="F626" s="15"/>
      <c r="G626" s="15"/>
      <c r="H626" s="15"/>
      <c r="I626" s="52" t="s">
        <v>14</v>
      </c>
      <c r="J626" s="6">
        <v>0.71443242107868998</v>
      </c>
      <c r="K626" s="6">
        <v>0.16171401584394199</v>
      </c>
      <c r="L626" s="6">
        <v>0.123853563077366</v>
      </c>
      <c r="M626" s="6">
        <v>0.52041218742082695</v>
      </c>
      <c r="N626" s="6">
        <v>0.144934303314252</v>
      </c>
      <c r="O626" s="6">
        <v>0.33465350926491999</v>
      </c>
      <c r="P626" s="6">
        <v>3.7732614734883603E-2</v>
      </c>
      <c r="Q626" s="6">
        <v>0.69408994303433502</v>
      </c>
      <c r="R626" s="6">
        <v>0.26817744223077999</v>
      </c>
      <c r="S626" s="6">
        <v>0.60052682544565195</v>
      </c>
      <c r="T626" s="6">
        <v>5.74745762942412E-2</v>
      </c>
      <c r="U626" s="6">
        <v>0.34199859826010598</v>
      </c>
      <c r="V626" s="6">
        <v>0.41834543687609399</v>
      </c>
      <c r="W626" s="6">
        <v>0.19525332125293399</v>
      </c>
      <c r="X626" s="6">
        <v>0.38640124187097102</v>
      </c>
      <c r="Y626" s="6">
        <v>0.78257823622632405</v>
      </c>
      <c r="Z626" s="6">
        <v>0.17834767900937901</v>
      </c>
      <c r="AA626" s="6">
        <v>3.9074084764295802E-2</v>
      </c>
      <c r="AB626" s="6">
        <v>0.43563924249535702</v>
      </c>
      <c r="AC626" s="6">
        <v>0.11226775133343</v>
      </c>
      <c r="AD626" s="6">
        <v>0.45209300617121101</v>
      </c>
      <c r="AE626" s="6">
        <v>0.58465754682091997</v>
      </c>
      <c r="AF626" s="6">
        <v>0.31114932720092497</v>
      </c>
      <c r="AG626" s="310">
        <v>0.104193125978154</v>
      </c>
      <c r="AH626" s="211">
        <v>5.3789999999999996</v>
      </c>
      <c r="AI626" s="211">
        <v>6.53</v>
      </c>
      <c r="AJ626" s="212">
        <v>9.7669999999999995</v>
      </c>
      <c r="AK626" s="210">
        <v>5.085</v>
      </c>
      <c r="AL626" s="210">
        <v>6.3579999999999997</v>
      </c>
      <c r="AM626" s="210">
        <v>9.6760000000000002</v>
      </c>
      <c r="AN626" s="203"/>
      <c r="AO626" s="203"/>
      <c r="AP626" s="203"/>
      <c r="AQ626" s="203"/>
      <c r="AR626" s="203">
        <f t="shared" si="931"/>
        <v>4.5450000100999999</v>
      </c>
      <c r="AS626" s="203">
        <f t="shared" si="932"/>
        <v>5.5549999999999997</v>
      </c>
      <c r="AT626" s="203">
        <f t="shared" si="933"/>
        <v>6.7894444320999989</v>
      </c>
      <c r="AU626" s="203">
        <f t="shared" si="934"/>
        <v>6.0592091043740002</v>
      </c>
      <c r="AV626" s="203">
        <f t="shared" si="935"/>
        <v>7.4057000000000004</v>
      </c>
      <c r="AW626" s="203">
        <f t="shared" si="936"/>
        <v>9.0514110946540001</v>
      </c>
      <c r="AX626" s="203">
        <f t="shared" si="937"/>
        <v>8.579536382701999</v>
      </c>
      <c r="AY626" s="203">
        <f t="shared" si="938"/>
        <v>10.4861</v>
      </c>
      <c r="AZ626" s="203">
        <f t="shared" si="939"/>
        <v>12.816344421142</v>
      </c>
      <c r="BB626" s="1" t="str">
        <f t="shared" si="879"/>
        <v>NP</v>
      </c>
      <c r="BC626" s="1" t="str">
        <f t="shared" si="880"/>
        <v>NP</v>
      </c>
      <c r="BD626" s="1" t="str">
        <f t="shared" si="881"/>
        <v>NP</v>
      </c>
      <c r="BE626" s="1" t="str">
        <f t="shared" si="882"/>
        <v>NO</v>
      </c>
      <c r="BF626" s="1" t="str">
        <f t="shared" si="883"/>
        <v>NO</v>
      </c>
      <c r="BG626" s="1" t="str">
        <f t="shared" si="884"/>
        <v>NO</v>
      </c>
      <c r="BH626" s="1" t="str">
        <f t="shared" si="864"/>
        <v>YES</v>
      </c>
      <c r="BJ626" s="1">
        <v>40</v>
      </c>
      <c r="BK626" s="1" t="str">
        <f t="shared" si="885"/>
        <v>NP</v>
      </c>
      <c r="BL626" s="1" t="str">
        <f t="shared" si="886"/>
        <v>NP</v>
      </c>
      <c r="BM626" s="1" t="str">
        <f t="shared" si="887"/>
        <v>NP</v>
      </c>
      <c r="BN626" s="1" t="str">
        <f t="shared" si="888"/>
        <v>NO</v>
      </c>
      <c r="BO626" s="1" t="str">
        <f t="shared" si="889"/>
        <v>NO</v>
      </c>
      <c r="BP626" s="1" t="str">
        <f t="shared" si="890"/>
        <v>NO</v>
      </c>
      <c r="BQ626" s="1" t="str">
        <f t="shared" si="891"/>
        <v>YES</v>
      </c>
      <c r="BS626" s="1" t="str">
        <f t="shared" si="892"/>
        <v>TP</v>
      </c>
      <c r="BT626" s="1" t="str">
        <f t="shared" si="893"/>
        <v>TP</v>
      </c>
      <c r="BU626" s="1" t="str">
        <f t="shared" si="894"/>
        <v>TP</v>
      </c>
      <c r="BV626" s="1" t="str">
        <f t="shared" si="895"/>
        <v>YES</v>
      </c>
      <c r="BW626" s="1" t="str">
        <f t="shared" si="896"/>
        <v>YES</v>
      </c>
      <c r="BX626" s="1" t="str">
        <f t="shared" si="897"/>
        <v>YES</v>
      </c>
      <c r="BY626" s="244" t="str">
        <f t="shared" si="898"/>
        <v>YES</v>
      </c>
      <c r="BZ626" s="244" t="str">
        <f t="shared" si="899"/>
        <v>NO</v>
      </c>
      <c r="CA626" s="244" t="str">
        <f t="shared" si="900"/>
        <v>NO</v>
      </c>
      <c r="CB626" s="244" t="str">
        <f t="shared" si="901"/>
        <v>NO</v>
      </c>
      <c r="CC626" s="244" t="str">
        <f t="shared" si="902"/>
        <v>NO</v>
      </c>
      <c r="CD626" s="244" t="str">
        <f t="shared" si="874"/>
        <v>NO</v>
      </c>
      <c r="CE626" s="1" t="str">
        <f t="shared" si="875"/>
        <v>NO</v>
      </c>
      <c r="CF626" s="1" t="str">
        <f t="shared" si="876"/>
        <v>NO</v>
      </c>
      <c r="CG626" s="1" t="str">
        <f t="shared" si="877"/>
        <v>NO</v>
      </c>
      <c r="CH626" s="1" t="str">
        <f t="shared" si="878"/>
        <v>NO</v>
      </c>
      <c r="CI626" s="244" t="str">
        <f t="shared" si="903"/>
        <v>NO</v>
      </c>
      <c r="CJ626" s="244" t="str">
        <f t="shared" si="904"/>
        <v>NO</v>
      </c>
      <c r="CK626" s="244" t="str">
        <f t="shared" si="905"/>
        <v>NO</v>
      </c>
      <c r="CL626" s="244" t="str">
        <f t="shared" si="906"/>
        <v>NO</v>
      </c>
      <c r="CM626" s="244" t="str">
        <f t="shared" si="907"/>
        <v>NO</v>
      </c>
      <c r="CN626" s="244" t="str">
        <f t="shared" si="908"/>
        <v>NO</v>
      </c>
      <c r="CO626" s="244" t="str">
        <f t="shared" si="909"/>
        <v>NO</v>
      </c>
      <c r="CP626" s="244" t="str">
        <f t="shared" si="910"/>
        <v>NO</v>
      </c>
      <c r="CQ626" s="244" t="str">
        <f t="shared" si="911"/>
        <v>NO</v>
      </c>
      <c r="CR626" s="244" t="str">
        <f t="shared" si="912"/>
        <v>NO</v>
      </c>
    </row>
    <row r="627" spans="1:96">
      <c r="A627" s="64"/>
      <c r="B627" s="15"/>
      <c r="C627" s="15"/>
      <c r="D627" s="15"/>
      <c r="E627" s="15"/>
      <c r="F627" s="15"/>
      <c r="G627" s="15"/>
      <c r="H627" s="15"/>
      <c r="I627" s="52" t="s">
        <v>15</v>
      </c>
      <c r="J627" s="6">
        <v>0.92989222575227004</v>
      </c>
      <c r="K627" s="6">
        <v>6.4551799615329405E-2</v>
      </c>
      <c r="L627" s="6">
        <v>5.5559746324000897E-3</v>
      </c>
      <c r="M627" s="6">
        <v>0.70120008015483404</v>
      </c>
      <c r="N627" s="6">
        <v>0.109366049439431</v>
      </c>
      <c r="O627" s="6">
        <v>0.18943387040573401</v>
      </c>
      <c r="P627" s="6">
        <v>0.87652886044343403</v>
      </c>
      <c r="Q627" s="6">
        <v>3.1991090976326603E-2</v>
      </c>
      <c r="R627" s="6">
        <v>9.1480048580239101E-2</v>
      </c>
      <c r="S627" s="6">
        <v>0.215389172817395</v>
      </c>
      <c r="T627" s="6">
        <v>0.38835489386696198</v>
      </c>
      <c r="U627" s="6">
        <v>0.39625593331564202</v>
      </c>
      <c r="V627" s="6">
        <v>9.6518121221577505E-2</v>
      </c>
      <c r="W627" s="6">
        <v>0.17544096075224699</v>
      </c>
      <c r="X627" s="6">
        <v>0.72804091802617399</v>
      </c>
      <c r="Y627" s="6">
        <v>0.71250128432160398</v>
      </c>
      <c r="Z627" s="6">
        <v>0.112740690195217</v>
      </c>
      <c r="AA627" s="6">
        <v>0.17475802548317701</v>
      </c>
      <c r="AB627" s="6">
        <v>8.8567068456658404E-2</v>
      </c>
      <c r="AC627" s="6">
        <v>0.90615962236650804</v>
      </c>
      <c r="AD627" s="6">
        <v>5.2733091768328803E-3</v>
      </c>
      <c r="AE627" s="6">
        <v>1.0312576202869701E-2</v>
      </c>
      <c r="AF627" s="6">
        <v>3.4567307050416898E-2</v>
      </c>
      <c r="AG627" s="310">
        <v>0.95512011674671304</v>
      </c>
      <c r="AH627" s="211">
        <v>4.2750000000000004</v>
      </c>
      <c r="AI627" s="211">
        <v>6.7629999999999999</v>
      </c>
      <c r="AJ627" s="212">
        <v>10.590999999999999</v>
      </c>
      <c r="AK627" s="210">
        <v>4.0039999999999996</v>
      </c>
      <c r="AL627" s="210">
        <v>6.5570000000000004</v>
      </c>
      <c r="AM627" s="210">
        <v>10.271000000000001</v>
      </c>
      <c r="AN627" s="203"/>
      <c r="AO627" s="203"/>
      <c r="AP627" s="203"/>
      <c r="AQ627" s="203"/>
      <c r="AR627" s="203">
        <f t="shared" si="931"/>
        <v>4.5450000100999999</v>
      </c>
      <c r="AS627" s="203">
        <f t="shared" si="932"/>
        <v>5.5549999999999997</v>
      </c>
      <c r="AT627" s="203">
        <f t="shared" si="933"/>
        <v>6.7894444320999989</v>
      </c>
      <c r="AU627" s="203">
        <f t="shared" si="934"/>
        <v>6.0592091043740002</v>
      </c>
      <c r="AV627" s="203">
        <f t="shared" si="935"/>
        <v>7.4057000000000004</v>
      </c>
      <c r="AW627" s="203">
        <f t="shared" si="936"/>
        <v>9.0514110946540001</v>
      </c>
      <c r="AX627" s="203">
        <f t="shared" si="937"/>
        <v>8.579536382701999</v>
      </c>
      <c r="AY627" s="203">
        <f t="shared" si="938"/>
        <v>10.4861</v>
      </c>
      <c r="AZ627" s="203">
        <f t="shared" si="939"/>
        <v>12.816344421142</v>
      </c>
      <c r="BB627" s="1" t="str">
        <f t="shared" si="879"/>
        <v>A</v>
      </c>
      <c r="BC627" s="1" t="str">
        <f t="shared" si="880"/>
        <v>NP</v>
      </c>
      <c r="BD627" s="1" t="str">
        <f t="shared" si="881"/>
        <v>NA</v>
      </c>
      <c r="BE627" s="1" t="str">
        <f t="shared" si="882"/>
        <v>NO</v>
      </c>
      <c r="BF627" s="1" t="str">
        <f t="shared" si="883"/>
        <v>NO</v>
      </c>
      <c r="BG627" s="1" t="str">
        <f t="shared" si="884"/>
        <v>YES</v>
      </c>
      <c r="BH627" s="1" t="str">
        <f t="shared" si="864"/>
        <v>YES</v>
      </c>
      <c r="BJ627" s="1">
        <v>516</v>
      </c>
      <c r="BK627" s="1" t="str">
        <f t="shared" si="885"/>
        <v>A</v>
      </c>
      <c r="BL627" s="1" t="str">
        <f t="shared" si="886"/>
        <v>NP</v>
      </c>
      <c r="BM627" s="1" t="str">
        <f t="shared" si="887"/>
        <v>NP</v>
      </c>
      <c r="BN627" s="1" t="str">
        <f t="shared" si="888"/>
        <v>NO</v>
      </c>
      <c r="BO627" s="1" t="str">
        <f t="shared" si="889"/>
        <v>NO</v>
      </c>
      <c r="BP627" s="1" t="str">
        <f t="shared" si="890"/>
        <v>YES</v>
      </c>
      <c r="BQ627" s="1" t="str">
        <f t="shared" si="891"/>
        <v>YES</v>
      </c>
      <c r="BS627" s="1" t="str">
        <f t="shared" si="892"/>
        <v>TP</v>
      </c>
      <c r="BT627" s="1" t="str">
        <f t="shared" si="893"/>
        <v>TP</v>
      </c>
      <c r="BU627" s="1" t="str">
        <f t="shared" si="894"/>
        <v>FN</v>
      </c>
      <c r="BV627" s="1" t="str">
        <f t="shared" si="895"/>
        <v>NO</v>
      </c>
      <c r="BW627" s="1" t="str">
        <f t="shared" si="896"/>
        <v>YES</v>
      </c>
      <c r="BX627" s="1" t="str">
        <f t="shared" si="897"/>
        <v>YES</v>
      </c>
      <c r="BY627" s="244" t="str">
        <f t="shared" si="898"/>
        <v>YES</v>
      </c>
      <c r="BZ627" s="244" t="str">
        <f t="shared" si="899"/>
        <v>NO</v>
      </c>
      <c r="CA627" s="244" t="str">
        <f t="shared" si="900"/>
        <v>NO</v>
      </c>
      <c r="CB627" s="244" t="str">
        <f t="shared" si="901"/>
        <v>NO</v>
      </c>
      <c r="CC627" s="244" t="str">
        <f t="shared" si="902"/>
        <v>NO</v>
      </c>
      <c r="CD627" s="244" t="str">
        <f t="shared" si="874"/>
        <v>YES</v>
      </c>
      <c r="CE627" s="1" t="str">
        <f t="shared" si="875"/>
        <v>YES</v>
      </c>
      <c r="CF627" s="1" t="str">
        <f t="shared" si="876"/>
        <v>YES</v>
      </c>
      <c r="CG627" s="1" t="str">
        <f t="shared" si="877"/>
        <v>NO</v>
      </c>
      <c r="CH627" s="1" t="str">
        <f t="shared" si="878"/>
        <v>NO</v>
      </c>
      <c r="CI627" s="244" t="str">
        <f t="shared" si="903"/>
        <v>YES</v>
      </c>
      <c r="CJ627" s="244" t="str">
        <f t="shared" si="904"/>
        <v>YES</v>
      </c>
      <c r="CK627" s="244" t="str">
        <f t="shared" si="905"/>
        <v>YES</v>
      </c>
      <c r="CL627" s="244" t="str">
        <f t="shared" si="906"/>
        <v>NO</v>
      </c>
      <c r="CM627" s="244" t="str">
        <f t="shared" si="907"/>
        <v>NO</v>
      </c>
      <c r="CN627" s="244" t="str">
        <f t="shared" si="908"/>
        <v>NO</v>
      </c>
      <c r="CO627" s="244" t="str">
        <f t="shared" si="909"/>
        <v>NO</v>
      </c>
      <c r="CP627" s="244" t="str">
        <f t="shared" si="910"/>
        <v>NO</v>
      </c>
      <c r="CQ627" s="244" t="str">
        <f t="shared" si="911"/>
        <v>NO</v>
      </c>
      <c r="CR627" s="244" t="str">
        <f t="shared" si="912"/>
        <v>NO</v>
      </c>
    </row>
    <row r="628" spans="1:96">
      <c r="A628" s="64"/>
      <c r="B628" s="15"/>
      <c r="C628" s="15"/>
      <c r="D628" s="15"/>
      <c r="E628" s="15"/>
      <c r="F628" s="15"/>
      <c r="G628" s="15"/>
      <c r="H628" s="15"/>
      <c r="I628" s="52" t="s">
        <v>16</v>
      </c>
      <c r="J628" s="6">
        <v>0.71443242107868998</v>
      </c>
      <c r="K628" s="6">
        <v>0.16171401584394199</v>
      </c>
      <c r="L628" s="6">
        <v>0.123853563077366</v>
      </c>
      <c r="M628" s="6">
        <v>0.52041218742082695</v>
      </c>
      <c r="N628" s="6">
        <v>0.144934303314252</v>
      </c>
      <c r="O628" s="6">
        <v>0.33465350926491999</v>
      </c>
      <c r="P628" s="6">
        <v>3.7732614734883603E-2</v>
      </c>
      <c r="Q628" s="6">
        <v>0.69408994303433502</v>
      </c>
      <c r="R628" s="6">
        <v>0.26817744223077999</v>
      </c>
      <c r="S628" s="6">
        <v>0.60052682544565195</v>
      </c>
      <c r="T628" s="6">
        <v>5.74745762942412E-2</v>
      </c>
      <c r="U628" s="6">
        <v>0.34199859826010598</v>
      </c>
      <c r="V628" s="6">
        <v>0.41834543687609399</v>
      </c>
      <c r="W628" s="6">
        <v>0.19525332125293399</v>
      </c>
      <c r="X628" s="6">
        <v>0.38640124187097102</v>
      </c>
      <c r="Y628" s="6">
        <v>0.78257823622632405</v>
      </c>
      <c r="Z628" s="6">
        <v>0.17834767900937901</v>
      </c>
      <c r="AA628" s="6">
        <v>3.9074084764295802E-2</v>
      </c>
      <c r="AB628" s="6">
        <v>0.43563924249535702</v>
      </c>
      <c r="AC628" s="6">
        <v>0.11226775133343</v>
      </c>
      <c r="AD628" s="6">
        <v>0.45209300617121101</v>
      </c>
      <c r="AE628" s="6">
        <v>0.58465754682091997</v>
      </c>
      <c r="AF628" s="6">
        <v>0.31114932720092497</v>
      </c>
      <c r="AG628" s="310">
        <v>0.104193125978154</v>
      </c>
      <c r="AH628" s="211">
        <v>5.4539999999999997</v>
      </c>
      <c r="AI628" s="211">
        <v>6.52</v>
      </c>
      <c r="AJ628" s="212">
        <v>9.9</v>
      </c>
      <c r="AK628" s="210">
        <v>5.1920000000000002</v>
      </c>
      <c r="AL628" s="210">
        <v>6.149</v>
      </c>
      <c r="AM628" s="210">
        <v>9.5890000000000004</v>
      </c>
      <c r="AN628" s="203"/>
      <c r="AO628" s="203"/>
      <c r="AP628" s="203"/>
      <c r="AQ628" s="203"/>
      <c r="AR628" s="203">
        <f t="shared" si="931"/>
        <v>4.5450000100999999</v>
      </c>
      <c r="AS628" s="203">
        <f t="shared" si="932"/>
        <v>5.5549999999999997</v>
      </c>
      <c r="AT628" s="203">
        <f t="shared" si="933"/>
        <v>6.7894444320999989</v>
      </c>
      <c r="AU628" s="203">
        <f t="shared" si="934"/>
        <v>6.0592091043740002</v>
      </c>
      <c r="AV628" s="203">
        <f t="shared" si="935"/>
        <v>7.4057000000000004</v>
      </c>
      <c r="AW628" s="203">
        <f t="shared" si="936"/>
        <v>9.0514110946540001</v>
      </c>
      <c r="AX628" s="203">
        <f t="shared" si="937"/>
        <v>8.579536382701999</v>
      </c>
      <c r="AY628" s="203">
        <f t="shared" si="938"/>
        <v>10.4861</v>
      </c>
      <c r="AZ628" s="203">
        <f t="shared" si="939"/>
        <v>12.816344421142</v>
      </c>
      <c r="BB628" s="1" t="str">
        <f t="shared" si="879"/>
        <v>NP</v>
      </c>
      <c r="BC628" s="1" t="str">
        <f t="shared" si="880"/>
        <v>NP</v>
      </c>
      <c r="BD628" s="1" t="str">
        <f t="shared" si="881"/>
        <v>NP</v>
      </c>
      <c r="BE628" s="1" t="str">
        <f t="shared" si="882"/>
        <v>NO</v>
      </c>
      <c r="BF628" s="1" t="str">
        <f t="shared" si="883"/>
        <v>NO</v>
      </c>
      <c r="BG628" s="1" t="str">
        <f t="shared" si="884"/>
        <v>NO</v>
      </c>
      <c r="BH628" s="1" t="str">
        <f t="shared" si="864"/>
        <v>YES</v>
      </c>
      <c r="BJ628" s="1">
        <v>45</v>
      </c>
      <c r="BK628" s="1" t="str">
        <f t="shared" si="885"/>
        <v>NP</v>
      </c>
      <c r="BL628" s="1" t="str">
        <f t="shared" si="886"/>
        <v>NP</v>
      </c>
      <c r="BM628" s="1" t="str">
        <f t="shared" si="887"/>
        <v>NP</v>
      </c>
      <c r="BN628" s="1" t="str">
        <f t="shared" si="888"/>
        <v>NO</v>
      </c>
      <c r="BO628" s="1" t="str">
        <f t="shared" si="889"/>
        <v>NO</v>
      </c>
      <c r="BP628" s="1" t="str">
        <f t="shared" si="890"/>
        <v>NO</v>
      </c>
      <c r="BQ628" s="1" t="str">
        <f t="shared" si="891"/>
        <v>YES</v>
      </c>
      <c r="BS628" s="1" t="str">
        <f t="shared" si="892"/>
        <v>TP</v>
      </c>
      <c r="BT628" s="1" t="str">
        <f t="shared" si="893"/>
        <v>TP</v>
      </c>
      <c r="BU628" s="1" t="str">
        <f t="shared" si="894"/>
        <v>TP</v>
      </c>
      <c r="BV628" s="1" t="str">
        <f t="shared" si="895"/>
        <v>YES</v>
      </c>
      <c r="BW628" s="1" t="str">
        <f t="shared" si="896"/>
        <v>YES</v>
      </c>
      <c r="BX628" s="1" t="str">
        <f t="shared" si="897"/>
        <v>YES</v>
      </c>
      <c r="BY628" s="244" t="str">
        <f t="shared" si="898"/>
        <v>YES</v>
      </c>
      <c r="BZ628" s="244" t="str">
        <f t="shared" si="899"/>
        <v>NO</v>
      </c>
      <c r="CA628" s="244" t="str">
        <f t="shared" si="900"/>
        <v>NO</v>
      </c>
      <c r="CB628" s="244" t="str">
        <f t="shared" si="901"/>
        <v>NO</v>
      </c>
      <c r="CC628" s="244" t="str">
        <f t="shared" si="902"/>
        <v>NO</v>
      </c>
      <c r="CD628" s="244" t="str">
        <f t="shared" si="874"/>
        <v>NO</v>
      </c>
      <c r="CE628" s="1" t="str">
        <f t="shared" si="875"/>
        <v>NO</v>
      </c>
      <c r="CF628" s="1" t="str">
        <f t="shared" si="876"/>
        <v>NO</v>
      </c>
      <c r="CG628" s="1" t="str">
        <f t="shared" si="877"/>
        <v>NO</v>
      </c>
      <c r="CH628" s="1" t="str">
        <f t="shared" si="878"/>
        <v>NO</v>
      </c>
      <c r="CI628" s="244" t="str">
        <f t="shared" si="903"/>
        <v>NO</v>
      </c>
      <c r="CJ628" s="244" t="str">
        <f t="shared" si="904"/>
        <v>NO</v>
      </c>
      <c r="CK628" s="244" t="str">
        <f t="shared" si="905"/>
        <v>NO</v>
      </c>
      <c r="CL628" s="244" t="str">
        <f t="shared" si="906"/>
        <v>NO</v>
      </c>
      <c r="CM628" s="244" t="str">
        <f t="shared" si="907"/>
        <v>NO</v>
      </c>
      <c r="CN628" s="244" t="str">
        <f t="shared" si="908"/>
        <v>NO</v>
      </c>
      <c r="CO628" s="244" t="str">
        <f t="shared" si="909"/>
        <v>NO</v>
      </c>
      <c r="CP628" s="244" t="str">
        <f t="shared" si="910"/>
        <v>NO</v>
      </c>
      <c r="CQ628" s="244" t="str">
        <f t="shared" si="911"/>
        <v>NO</v>
      </c>
      <c r="CR628" s="244" t="str">
        <f t="shared" si="912"/>
        <v>NO</v>
      </c>
    </row>
    <row r="629" spans="1:96">
      <c r="A629" s="64"/>
      <c r="B629" s="15"/>
      <c r="C629" s="15"/>
      <c r="D629" s="15"/>
      <c r="E629" s="15"/>
      <c r="F629" s="15"/>
      <c r="G629" s="15"/>
      <c r="H629" s="15"/>
      <c r="I629" s="52" t="s">
        <v>17</v>
      </c>
      <c r="J629" s="6">
        <v>0.95737174165475003</v>
      </c>
      <c r="K629" s="6">
        <v>7.7136069419003698E-3</v>
      </c>
      <c r="L629" s="6">
        <v>3.4914651403349498E-2</v>
      </c>
      <c r="M629" s="6">
        <v>0.54742002098940301</v>
      </c>
      <c r="N629" s="6">
        <v>0.326299743437516</v>
      </c>
      <c r="O629" s="6">
        <v>0.12628023557307899</v>
      </c>
      <c r="P629" s="6">
        <v>8.6430441971120403E-2</v>
      </c>
      <c r="Q629" s="6">
        <v>0.37799751511846702</v>
      </c>
      <c r="R629" s="6">
        <v>0.53557204291041105</v>
      </c>
      <c r="S629" s="6">
        <v>6.4125454609524193E-2</v>
      </c>
      <c r="T629" s="6">
        <v>0.42858780355527898</v>
      </c>
      <c r="U629" s="6">
        <v>0.50728674183519595</v>
      </c>
      <c r="V629" s="6">
        <v>0.47051310171178501</v>
      </c>
      <c r="W629" s="6">
        <v>0.18134988448027101</v>
      </c>
      <c r="X629" s="6">
        <v>0.34813701380794299</v>
      </c>
      <c r="Y629" s="6">
        <v>0.30430821924750401</v>
      </c>
      <c r="Z629" s="6">
        <v>0.144058443829127</v>
      </c>
      <c r="AA629" s="6">
        <v>0.55163333692336702</v>
      </c>
      <c r="AB629" s="6">
        <v>0.40493950814732499</v>
      </c>
      <c r="AC629" s="6">
        <v>0.49410217735096901</v>
      </c>
      <c r="AD629" s="6">
        <v>0.10095831450170401</v>
      </c>
      <c r="AE629" s="6">
        <v>0.63859827822930404</v>
      </c>
      <c r="AF629" s="6">
        <v>0.24853150690703399</v>
      </c>
      <c r="AG629" s="310">
        <v>0.11287021486366</v>
      </c>
      <c r="AH629" s="211">
        <v>6.0209999999999999</v>
      </c>
      <c r="AI629" s="211">
        <v>7.1219999999999999</v>
      </c>
      <c r="AJ629" s="212">
        <v>9.4459999999999997</v>
      </c>
      <c r="AK629" s="210">
        <v>6.0510000000000002</v>
      </c>
      <c r="AL629" s="210">
        <v>6.8949999999999996</v>
      </c>
      <c r="AM629" s="210">
        <v>9.5749999999999993</v>
      </c>
      <c r="AN629" s="203"/>
      <c r="AO629" s="203"/>
      <c r="AP629" s="203"/>
      <c r="AQ629" s="203"/>
      <c r="AR629" s="203">
        <f t="shared" si="931"/>
        <v>4.5450000100999999</v>
      </c>
      <c r="AS629" s="203">
        <f t="shared" si="932"/>
        <v>5.5549999999999997</v>
      </c>
      <c r="AT629" s="203">
        <f t="shared" si="933"/>
        <v>6.7894444320999989</v>
      </c>
      <c r="AU629" s="203">
        <f t="shared" si="934"/>
        <v>6.0592091043740002</v>
      </c>
      <c r="AV629" s="203">
        <f t="shared" si="935"/>
        <v>7.4057000000000004</v>
      </c>
      <c r="AW629" s="203">
        <f t="shared" si="936"/>
        <v>9.0514110946540001</v>
      </c>
      <c r="AX629" s="203">
        <f t="shared" si="937"/>
        <v>8.579536382701999</v>
      </c>
      <c r="AY629" s="203">
        <f t="shared" si="938"/>
        <v>10.4861</v>
      </c>
      <c r="AZ629" s="203">
        <f t="shared" si="939"/>
        <v>12.816344421142</v>
      </c>
      <c r="BB629" s="1" t="str">
        <f t="shared" si="879"/>
        <v>NA</v>
      </c>
      <c r="BC629" s="1" t="str">
        <f t="shared" si="880"/>
        <v>NP</v>
      </c>
      <c r="BD629" s="1" t="str">
        <f t="shared" si="881"/>
        <v>NP</v>
      </c>
      <c r="BE629" s="1" t="str">
        <f t="shared" si="882"/>
        <v>NO</v>
      </c>
      <c r="BF629" s="1" t="str">
        <f t="shared" si="883"/>
        <v>NO</v>
      </c>
      <c r="BG629" s="1" t="str">
        <f t="shared" si="884"/>
        <v>NO</v>
      </c>
      <c r="BH629" s="1" t="str">
        <f t="shared" si="864"/>
        <v>YES</v>
      </c>
      <c r="BJ629" s="1">
        <v>57</v>
      </c>
      <c r="BK629" s="1" t="str">
        <f t="shared" si="885"/>
        <v>NA</v>
      </c>
      <c r="BL629" s="1" t="str">
        <f t="shared" si="886"/>
        <v>NP</v>
      </c>
      <c r="BM629" s="1" t="str">
        <f t="shared" si="887"/>
        <v>NP</v>
      </c>
      <c r="BN629" s="1" t="str">
        <f t="shared" si="888"/>
        <v>NO</v>
      </c>
      <c r="BO629" s="1" t="str">
        <f t="shared" si="889"/>
        <v>NO</v>
      </c>
      <c r="BP629" s="1" t="str">
        <f t="shared" si="890"/>
        <v>NO</v>
      </c>
      <c r="BQ629" s="1" t="str">
        <f t="shared" si="891"/>
        <v>YES</v>
      </c>
      <c r="BS629" s="1" t="str">
        <f t="shared" si="892"/>
        <v>TN</v>
      </c>
      <c r="BT629" s="1" t="str">
        <f t="shared" si="893"/>
        <v>TP</v>
      </c>
      <c r="BU629" s="1" t="str">
        <f t="shared" si="894"/>
        <v>TP</v>
      </c>
      <c r="BV629" s="1" t="str">
        <f t="shared" si="895"/>
        <v>NO</v>
      </c>
      <c r="BW629" s="1" t="str">
        <f t="shared" si="896"/>
        <v>YES</v>
      </c>
      <c r="BX629" s="1" t="str">
        <f t="shared" si="897"/>
        <v>YES</v>
      </c>
      <c r="BY629" s="244" t="str">
        <f t="shared" si="898"/>
        <v>YES</v>
      </c>
      <c r="BZ629" s="244" t="str">
        <f t="shared" si="899"/>
        <v>NO</v>
      </c>
      <c r="CA629" s="244" t="str">
        <f t="shared" si="900"/>
        <v>NO</v>
      </c>
      <c r="CB629" s="244" t="str">
        <f t="shared" si="901"/>
        <v>NO</v>
      </c>
      <c r="CC629" s="244" t="str">
        <f t="shared" si="902"/>
        <v>NO</v>
      </c>
      <c r="CD629" s="244" t="str">
        <f t="shared" si="874"/>
        <v>NO</v>
      </c>
      <c r="CE629" s="1" t="str">
        <f t="shared" si="875"/>
        <v>NO</v>
      </c>
      <c r="CF629" s="1" t="str">
        <f t="shared" si="876"/>
        <v>NO</v>
      </c>
      <c r="CG629" s="1" t="str">
        <f t="shared" si="877"/>
        <v>NO</v>
      </c>
      <c r="CH629" s="1" t="str">
        <f t="shared" si="878"/>
        <v>NO</v>
      </c>
      <c r="CI629" s="244" t="str">
        <f t="shared" si="903"/>
        <v>NO</v>
      </c>
      <c r="CJ629" s="244" t="str">
        <f t="shared" si="904"/>
        <v>NO</v>
      </c>
      <c r="CK629" s="244" t="str">
        <f t="shared" si="905"/>
        <v>NO</v>
      </c>
      <c r="CL629" s="244" t="str">
        <f t="shared" si="906"/>
        <v>NO</v>
      </c>
      <c r="CM629" s="244" t="str">
        <f t="shared" si="907"/>
        <v>NO</v>
      </c>
      <c r="CN629" s="244" t="str">
        <f t="shared" si="908"/>
        <v>NO</v>
      </c>
      <c r="CO629" s="244" t="str">
        <f t="shared" si="909"/>
        <v>NO</v>
      </c>
      <c r="CP629" s="244" t="str">
        <f t="shared" si="910"/>
        <v>NO</v>
      </c>
      <c r="CQ629" s="244" t="str">
        <f t="shared" si="911"/>
        <v>NO</v>
      </c>
      <c r="CR629" s="244" t="str">
        <f t="shared" si="912"/>
        <v>NO</v>
      </c>
    </row>
    <row r="630" spans="1:96" ht="16.5" thickBot="1">
      <c r="A630" s="74"/>
      <c r="B630" s="75"/>
      <c r="C630" s="75"/>
      <c r="D630" s="75"/>
      <c r="E630" s="75"/>
      <c r="F630" s="75"/>
      <c r="G630" s="75"/>
      <c r="H630" s="75"/>
      <c r="I630" s="53" t="s">
        <v>18</v>
      </c>
      <c r="J630" s="8">
        <v>0.55472566564222003</v>
      </c>
      <c r="K630" s="8">
        <v>0.18415790800030801</v>
      </c>
      <c r="L630" s="8">
        <v>0.26111642635747101</v>
      </c>
      <c r="M630" s="8">
        <v>0.59222533383809295</v>
      </c>
      <c r="N630" s="8">
        <v>0.28352735670791401</v>
      </c>
      <c r="O630" s="8">
        <v>0.124247309453991</v>
      </c>
      <c r="P630" s="8">
        <v>0.17659397560593501</v>
      </c>
      <c r="Q630" s="8">
        <v>0.58299763795679205</v>
      </c>
      <c r="R630" s="8">
        <v>0.240408386437272</v>
      </c>
      <c r="S630" s="8">
        <v>0.76902176754071805</v>
      </c>
      <c r="T630" s="8">
        <v>0.15182319662487301</v>
      </c>
      <c r="U630" s="8">
        <v>7.9155035834408E-2</v>
      </c>
      <c r="V630" s="8">
        <v>0.94575955818685997</v>
      </c>
      <c r="W630" s="8">
        <v>3.0305218743820601E-2</v>
      </c>
      <c r="X630" s="8">
        <v>2.3935223069318501E-2</v>
      </c>
      <c r="Y630" s="8">
        <v>0.74934958463466494</v>
      </c>
      <c r="Z630" s="8">
        <v>0.222074062688947</v>
      </c>
      <c r="AA630" s="8">
        <v>2.85763526763873E-2</v>
      </c>
      <c r="AB630" s="8">
        <v>7.8513461225466694E-3</v>
      </c>
      <c r="AC630" s="8">
        <v>0.29560020361941203</v>
      </c>
      <c r="AD630" s="8">
        <v>0.69654845025804002</v>
      </c>
      <c r="AE630" s="8">
        <v>0.74418354730562897</v>
      </c>
      <c r="AF630" s="8">
        <v>0.12755122965066601</v>
      </c>
      <c r="AG630" s="311">
        <v>0.128265223043703</v>
      </c>
      <c r="AH630" s="213">
        <v>5.367</v>
      </c>
      <c r="AI630" s="213">
        <v>7.125</v>
      </c>
      <c r="AJ630" s="214">
        <v>10.551</v>
      </c>
      <c r="AK630" s="210">
        <v>5.45</v>
      </c>
      <c r="AL630" s="210">
        <v>7.1230000000000002</v>
      </c>
      <c r="AM630" s="210">
        <v>10.869</v>
      </c>
      <c r="AN630" s="203"/>
      <c r="AO630" s="203"/>
      <c r="AP630" s="203"/>
      <c r="AQ630" s="203"/>
      <c r="AR630" s="203">
        <f t="shared" si="931"/>
        <v>4.5450000100999999</v>
      </c>
      <c r="AS630" s="203">
        <f t="shared" si="932"/>
        <v>5.5549999999999997</v>
      </c>
      <c r="AT630" s="203">
        <f t="shared" si="933"/>
        <v>6.7894444320999989</v>
      </c>
      <c r="AU630" s="203">
        <f t="shared" si="934"/>
        <v>6.0592091043740002</v>
      </c>
      <c r="AV630" s="203">
        <f t="shared" si="935"/>
        <v>7.4057000000000004</v>
      </c>
      <c r="AW630" s="203">
        <f t="shared" si="936"/>
        <v>9.0514110946540001</v>
      </c>
      <c r="AX630" s="203">
        <f t="shared" si="937"/>
        <v>8.579536382701999</v>
      </c>
      <c r="AY630" s="203">
        <f t="shared" si="938"/>
        <v>10.4861</v>
      </c>
      <c r="AZ630" s="203">
        <f t="shared" si="939"/>
        <v>12.816344421142</v>
      </c>
      <c r="BB630" s="1" t="str">
        <f t="shared" si="879"/>
        <v>NP</v>
      </c>
      <c r="BC630" s="1" t="str">
        <f t="shared" si="880"/>
        <v>NP</v>
      </c>
      <c r="BD630" s="1" t="str">
        <f t="shared" si="881"/>
        <v>NA</v>
      </c>
      <c r="BE630" s="1" t="str">
        <f t="shared" si="882"/>
        <v>NO</v>
      </c>
      <c r="BF630" s="1" t="str">
        <f t="shared" si="883"/>
        <v>NO</v>
      </c>
      <c r="BG630" s="1" t="str">
        <f t="shared" si="884"/>
        <v>NO</v>
      </c>
      <c r="BH630" s="1" t="str">
        <f t="shared" si="864"/>
        <v>YES</v>
      </c>
      <c r="BJ630" s="1">
        <v>206</v>
      </c>
      <c r="BK630" s="1" t="str">
        <f t="shared" si="885"/>
        <v>NP</v>
      </c>
      <c r="BL630" s="1" t="str">
        <f t="shared" si="886"/>
        <v>NP</v>
      </c>
      <c r="BM630" s="1" t="str">
        <f t="shared" si="887"/>
        <v>NA</v>
      </c>
      <c r="BN630" s="1" t="str">
        <f t="shared" si="888"/>
        <v>NO</v>
      </c>
      <c r="BO630" s="1" t="str">
        <f t="shared" si="889"/>
        <v>NO</v>
      </c>
      <c r="BP630" s="1" t="str">
        <f t="shared" si="890"/>
        <v>NO</v>
      </c>
      <c r="BQ630" s="1" t="str">
        <f t="shared" si="891"/>
        <v>YES</v>
      </c>
      <c r="BS630" s="1" t="str">
        <f t="shared" si="892"/>
        <v>TP</v>
      </c>
      <c r="BT630" s="1" t="str">
        <f t="shared" si="893"/>
        <v>TP</v>
      </c>
      <c r="BU630" s="1" t="str">
        <f t="shared" si="894"/>
        <v>TN</v>
      </c>
      <c r="BV630" s="1" t="str">
        <f t="shared" si="895"/>
        <v>NO</v>
      </c>
      <c r="BW630" s="1" t="str">
        <f t="shared" si="896"/>
        <v>YES</v>
      </c>
      <c r="BX630" s="1" t="str">
        <f t="shared" si="897"/>
        <v>YES</v>
      </c>
      <c r="BY630" s="244" t="str">
        <f t="shared" si="898"/>
        <v>YES</v>
      </c>
      <c r="BZ630" s="244" t="str">
        <f t="shared" si="899"/>
        <v>NO</v>
      </c>
      <c r="CA630" s="244" t="str">
        <f t="shared" si="900"/>
        <v>NO</v>
      </c>
      <c r="CB630" s="244" t="str">
        <f t="shared" si="901"/>
        <v>NO</v>
      </c>
      <c r="CC630" s="244" t="str">
        <f t="shared" si="902"/>
        <v>NO</v>
      </c>
      <c r="CD630" s="244" t="str">
        <f t="shared" si="874"/>
        <v>NO</v>
      </c>
      <c r="CE630" s="1" t="str">
        <f t="shared" si="875"/>
        <v>NO</v>
      </c>
      <c r="CF630" s="1" t="str">
        <f t="shared" si="876"/>
        <v>NO</v>
      </c>
      <c r="CG630" s="1" t="str">
        <f t="shared" si="877"/>
        <v>NO</v>
      </c>
      <c r="CH630" s="1" t="str">
        <f t="shared" si="878"/>
        <v>NO</v>
      </c>
      <c r="CI630" s="244" t="str">
        <f t="shared" si="903"/>
        <v>NO</v>
      </c>
      <c r="CJ630" s="244" t="str">
        <f t="shared" si="904"/>
        <v>NO</v>
      </c>
      <c r="CK630" s="244" t="str">
        <f t="shared" si="905"/>
        <v>NO</v>
      </c>
      <c r="CL630" s="244" t="str">
        <f t="shared" si="906"/>
        <v>NO</v>
      </c>
      <c r="CM630" s="244" t="str">
        <f t="shared" si="907"/>
        <v>NO</v>
      </c>
      <c r="CN630" s="244" t="str">
        <f t="shared" si="908"/>
        <v>NO</v>
      </c>
      <c r="CO630" s="244" t="str">
        <f t="shared" si="909"/>
        <v>NO</v>
      </c>
      <c r="CP630" s="244" t="str">
        <f t="shared" si="910"/>
        <v>NO</v>
      </c>
      <c r="CQ630" s="244" t="str">
        <f t="shared" si="911"/>
        <v>NO</v>
      </c>
      <c r="CR630" s="244" t="str">
        <f t="shared" si="912"/>
        <v>NO</v>
      </c>
    </row>
    <row r="631" spans="1:96">
      <c r="A631" s="61">
        <v>90</v>
      </c>
      <c r="B631" s="62">
        <v>180</v>
      </c>
      <c r="C631" s="62">
        <v>1</v>
      </c>
      <c r="D631" s="62">
        <v>1</v>
      </c>
      <c r="E631" s="62">
        <v>3273270</v>
      </c>
      <c r="F631" s="62">
        <f>E631/1000/60</f>
        <v>54.554499999999997</v>
      </c>
      <c r="G631" s="62">
        <v>18</v>
      </c>
      <c r="H631" s="63">
        <f>G631/B631*100</f>
        <v>10</v>
      </c>
      <c r="I631" s="60" t="s">
        <v>12</v>
      </c>
      <c r="J631" s="69">
        <v>0.47917910314928902</v>
      </c>
      <c r="K631" s="69">
        <v>0.471088402021417</v>
      </c>
      <c r="L631" s="69">
        <v>4.9732494829293303E-2</v>
      </c>
      <c r="M631" s="69">
        <v>0.61642442139855302</v>
      </c>
      <c r="N631" s="69">
        <v>0.17532313748314499</v>
      </c>
      <c r="O631" s="69">
        <v>0.20825244111830099</v>
      </c>
      <c r="P631" s="69">
        <v>0.35571912474927903</v>
      </c>
      <c r="Q631" s="69">
        <v>0.39064879977400102</v>
      </c>
      <c r="R631" s="69">
        <v>0.25363207547671801</v>
      </c>
      <c r="S631" s="69">
        <v>0.18050265288237999</v>
      </c>
      <c r="T631" s="69">
        <v>0.51456422499177401</v>
      </c>
      <c r="U631" s="69">
        <v>0.304933122125845</v>
      </c>
      <c r="V631" s="69">
        <v>0.39067695004649999</v>
      </c>
      <c r="W631" s="69">
        <v>0.56113999138683601</v>
      </c>
      <c r="X631" s="69">
        <v>4.8183058566662197E-2</v>
      </c>
      <c r="Y631" s="69">
        <v>0.92244657414097497</v>
      </c>
      <c r="Z631" s="69">
        <v>4.2058543916402798E-2</v>
      </c>
      <c r="AA631" s="69">
        <v>3.5494881942621202E-2</v>
      </c>
      <c r="AB631" s="69">
        <v>0.88503204595710605</v>
      </c>
      <c r="AC631" s="69">
        <v>8.0657326570022198E-2</v>
      </c>
      <c r="AD631" s="69">
        <v>3.4310627472870801E-2</v>
      </c>
      <c r="AE631" s="69">
        <v>0.67595240551816005</v>
      </c>
      <c r="AF631" s="69">
        <v>0.20421132392381799</v>
      </c>
      <c r="AG631" s="309">
        <v>0.11983627055802</v>
      </c>
      <c r="AH631" s="208">
        <v>1.147</v>
      </c>
      <c r="AI631" s="208">
        <v>2.1760000000000002</v>
      </c>
      <c r="AJ631" s="209">
        <v>5.3239999999999998</v>
      </c>
      <c r="AK631" s="210">
        <v>1.1459999999999999</v>
      </c>
      <c r="AL631" s="210">
        <v>2.157</v>
      </c>
      <c r="AM631" s="210">
        <v>5.3150000000000004</v>
      </c>
      <c r="AN631" s="203">
        <v>0.55630000000000002</v>
      </c>
      <c r="AO631" s="203">
        <v>2.0175000000000001</v>
      </c>
      <c r="AP631" s="203">
        <v>5.0681000000000003</v>
      </c>
      <c r="AQ631" s="203"/>
      <c r="AR631" s="203">
        <f>$AN$6*0.81818182</f>
        <v>0.45515454646600001</v>
      </c>
      <c r="AS631" s="203">
        <f>$AN$6</f>
        <v>0.55630000000000002</v>
      </c>
      <c r="AT631" s="203">
        <f>$AN$6*1.22222222</f>
        <v>0.67992222098599997</v>
      </c>
      <c r="AU631" s="203">
        <f>$AO$6*0.81818182</f>
        <v>1.6506818218499999</v>
      </c>
      <c r="AV631" s="203">
        <f>$AO$6</f>
        <v>2.0175000000000001</v>
      </c>
      <c r="AW631" s="203">
        <f>$AO$6*1.22222222</f>
        <v>2.4658333288500001</v>
      </c>
      <c r="AX631" s="203">
        <f>$AP$6*0.81818182</f>
        <v>4.146627281942</v>
      </c>
      <c r="AY631" s="203">
        <f>$AP$6</f>
        <v>5.0681000000000003</v>
      </c>
      <c r="AZ631" s="203">
        <f>$AP$6*1.22222222</f>
        <v>6.1943444331819997</v>
      </c>
      <c r="BB631" s="1" t="str">
        <f t="shared" si="879"/>
        <v>P</v>
      </c>
      <c r="BC631" s="1" t="str">
        <f t="shared" si="880"/>
        <v>NA</v>
      </c>
      <c r="BD631" s="1" t="str">
        <f t="shared" si="881"/>
        <v>NA</v>
      </c>
      <c r="BE631" s="1" t="str">
        <f t="shared" si="882"/>
        <v>NO</v>
      </c>
      <c r="BF631" s="1" t="str">
        <f t="shared" si="883"/>
        <v>NO</v>
      </c>
      <c r="BG631" s="1" t="str">
        <f t="shared" si="884"/>
        <v>NO</v>
      </c>
      <c r="BH631" s="1" t="str">
        <f t="shared" si="864"/>
        <v>NO</v>
      </c>
      <c r="BJ631" s="1">
        <v>14</v>
      </c>
      <c r="BK631" s="1" t="str">
        <f t="shared" si="885"/>
        <v>P</v>
      </c>
      <c r="BL631" s="1" t="str">
        <f t="shared" si="886"/>
        <v>NA</v>
      </c>
      <c r="BM631" s="1" t="str">
        <f t="shared" si="887"/>
        <v>NA</v>
      </c>
      <c r="BN631" s="1" t="str">
        <f t="shared" si="888"/>
        <v>NO</v>
      </c>
      <c r="BO631" s="1" t="str">
        <f t="shared" si="889"/>
        <v>NO</v>
      </c>
      <c r="BP631" s="1" t="str">
        <f t="shared" si="890"/>
        <v>NO</v>
      </c>
      <c r="BQ631" s="1" t="str">
        <f t="shared" si="891"/>
        <v>NO</v>
      </c>
      <c r="BS631" s="1" t="str">
        <f t="shared" si="892"/>
        <v>TN</v>
      </c>
      <c r="BT631" s="1" t="str">
        <f t="shared" si="893"/>
        <v>TN</v>
      </c>
      <c r="BU631" s="1" t="str">
        <f t="shared" si="894"/>
        <v>TN</v>
      </c>
      <c r="BV631" s="1" t="str">
        <f t="shared" si="895"/>
        <v>NO</v>
      </c>
      <c r="BW631" s="1" t="str">
        <f t="shared" si="896"/>
        <v>NO</v>
      </c>
      <c r="BX631" s="1" t="str">
        <f t="shared" si="897"/>
        <v>NO</v>
      </c>
      <c r="BY631" s="244" t="str">
        <f t="shared" si="898"/>
        <v>YES</v>
      </c>
      <c r="BZ631" s="244" t="str">
        <f t="shared" si="899"/>
        <v>NO</v>
      </c>
      <c r="CA631" s="244" t="str">
        <f t="shared" si="900"/>
        <v>NO</v>
      </c>
      <c r="CB631" s="244" t="str">
        <f t="shared" si="901"/>
        <v>NO</v>
      </c>
      <c r="CC631" s="244" t="str">
        <f t="shared" si="902"/>
        <v>NO</v>
      </c>
      <c r="CD631" s="244" t="str">
        <f t="shared" si="874"/>
        <v>NO</v>
      </c>
      <c r="CE631" s="1" t="str">
        <f t="shared" si="875"/>
        <v>NO</v>
      </c>
      <c r="CF631" s="1" t="str">
        <f t="shared" si="876"/>
        <v>NO</v>
      </c>
      <c r="CG631" s="1" t="str">
        <f t="shared" si="877"/>
        <v>NO</v>
      </c>
      <c r="CH631" s="1" t="str">
        <f t="shared" si="878"/>
        <v>NO</v>
      </c>
      <c r="CI631" s="244" t="str">
        <f t="shared" si="903"/>
        <v>NO</v>
      </c>
      <c r="CJ631" s="244" t="str">
        <f t="shared" si="904"/>
        <v>NO</v>
      </c>
      <c r="CK631" s="244" t="str">
        <f t="shared" si="905"/>
        <v>NO</v>
      </c>
      <c r="CL631" s="244" t="str">
        <f t="shared" si="906"/>
        <v>NO</v>
      </c>
      <c r="CM631" s="244" t="str">
        <f t="shared" si="907"/>
        <v>NO</v>
      </c>
      <c r="CN631" s="244" t="str">
        <f t="shared" si="908"/>
        <v>NO</v>
      </c>
      <c r="CO631" s="244" t="str">
        <f t="shared" si="909"/>
        <v>NO</v>
      </c>
      <c r="CP631" s="244" t="str">
        <f t="shared" si="910"/>
        <v>NO</v>
      </c>
      <c r="CQ631" s="244" t="str">
        <f t="shared" si="911"/>
        <v>NO</v>
      </c>
      <c r="CR631" s="244" t="str">
        <f t="shared" si="912"/>
        <v>NO</v>
      </c>
    </row>
    <row r="632" spans="1:96">
      <c r="A632" s="64"/>
      <c r="B632" s="15"/>
      <c r="C632" s="15"/>
      <c r="D632" s="15"/>
      <c r="E632" s="15"/>
      <c r="F632" s="15"/>
      <c r="G632" s="15"/>
      <c r="H632" s="15"/>
      <c r="I632" s="52" t="s">
        <v>13</v>
      </c>
      <c r="J632" s="6">
        <v>0.11805673957187</v>
      </c>
      <c r="K632" s="6">
        <v>0.83599269697814904</v>
      </c>
      <c r="L632" s="6">
        <v>4.59505634499792E-2</v>
      </c>
      <c r="M632" s="6">
        <v>0.79354875905126998</v>
      </c>
      <c r="N632" s="6">
        <v>9.2160601179630805E-2</v>
      </c>
      <c r="O632" s="6">
        <v>0.11429063976909801</v>
      </c>
      <c r="P632" s="6">
        <v>0.76126294609259704</v>
      </c>
      <c r="Q632" s="6">
        <v>0.14830567179590901</v>
      </c>
      <c r="R632" s="6">
        <v>9.0431382111493E-2</v>
      </c>
      <c r="S632" s="6">
        <v>3.3450635242189199E-2</v>
      </c>
      <c r="T632" s="6">
        <v>0.89535257315208105</v>
      </c>
      <c r="U632" s="6">
        <v>7.1196791605729406E-2</v>
      </c>
      <c r="V632" s="6">
        <v>0.45192655750400601</v>
      </c>
      <c r="W632" s="6">
        <v>0.364999616516268</v>
      </c>
      <c r="X632" s="6">
        <v>0.18307382597972499</v>
      </c>
      <c r="Y632" s="6">
        <v>0.99260804498620703</v>
      </c>
      <c r="Z632" s="6">
        <v>4.3670998656863899E-3</v>
      </c>
      <c r="AA632" s="6">
        <v>3.0248551481057901E-3</v>
      </c>
      <c r="AB632" s="6">
        <v>0.67421902650338805</v>
      </c>
      <c r="AC632" s="6">
        <v>0.31335566307894303</v>
      </c>
      <c r="AD632" s="6">
        <v>1.24253104176687E-2</v>
      </c>
      <c r="AE632" s="6">
        <v>0.15206314573699201</v>
      </c>
      <c r="AF632" s="6">
        <v>0.79983762309297102</v>
      </c>
      <c r="AG632" s="310">
        <v>4.8099231170036401E-2</v>
      </c>
      <c r="AH632" s="211">
        <v>0.76600000000000001</v>
      </c>
      <c r="AI632" s="211">
        <v>2.31</v>
      </c>
      <c r="AJ632" s="212">
        <v>5.08</v>
      </c>
      <c r="AK632" s="210">
        <v>0.76500000000000001</v>
      </c>
      <c r="AL632" s="210">
        <v>2.3130000000000002</v>
      </c>
      <c r="AM632" s="210">
        <v>5.2069999999999999</v>
      </c>
      <c r="AN632" s="203"/>
      <c r="AO632" s="203"/>
      <c r="AP632" s="203"/>
      <c r="AQ632" s="203"/>
      <c r="AR632" s="203">
        <f t="shared" ref="AR632:AR638" si="940">$AN$6*0.81818182</f>
        <v>0.45515454646600001</v>
      </c>
      <c r="AS632" s="203">
        <f t="shared" ref="AS632:AS638" si="941">$AN$6</f>
        <v>0.55630000000000002</v>
      </c>
      <c r="AT632" s="203">
        <f t="shared" ref="AT632:AT638" si="942">$AN$6*1.22222222</f>
        <v>0.67992222098599997</v>
      </c>
      <c r="AU632" s="203">
        <f t="shared" ref="AU632:AU638" si="943">$AO$6*0.81818182</f>
        <v>1.6506818218499999</v>
      </c>
      <c r="AV632" s="203">
        <f t="shared" ref="AV632:AV638" si="944">$AO$6</f>
        <v>2.0175000000000001</v>
      </c>
      <c r="AW632" s="203">
        <f t="shared" ref="AW632:AW638" si="945">$AO$6*1.22222222</f>
        <v>2.4658333288500001</v>
      </c>
      <c r="AX632" s="203">
        <f t="shared" ref="AX632:AX638" si="946">$AP$6*0.81818182</f>
        <v>4.146627281942</v>
      </c>
      <c r="AY632" s="203">
        <f t="shared" ref="AY632:AY638" si="947">$AP$6</f>
        <v>5.0681000000000003</v>
      </c>
      <c r="AZ632" s="203">
        <f t="shared" ref="AZ632:AZ638" si="948">$AP$6*1.22222222</f>
        <v>6.1943444331819997</v>
      </c>
      <c r="BB632" s="1" t="str">
        <f t="shared" si="879"/>
        <v>P</v>
      </c>
      <c r="BC632" s="1" t="str">
        <f t="shared" si="880"/>
        <v>NA</v>
      </c>
      <c r="BD632" s="1" t="str">
        <f t="shared" si="881"/>
        <v>NA</v>
      </c>
      <c r="BE632" s="1" t="str">
        <f t="shared" si="882"/>
        <v>NO</v>
      </c>
      <c r="BF632" s="1" t="str">
        <f t="shared" si="883"/>
        <v>NO</v>
      </c>
      <c r="BG632" s="1" t="str">
        <f t="shared" si="884"/>
        <v>NO</v>
      </c>
      <c r="BH632" s="1" t="str">
        <f t="shared" si="864"/>
        <v>NO</v>
      </c>
      <c r="BJ632" s="1">
        <v>107</v>
      </c>
      <c r="BK632" s="1" t="str">
        <f t="shared" si="885"/>
        <v>P</v>
      </c>
      <c r="BL632" s="1" t="str">
        <f t="shared" si="886"/>
        <v>NA</v>
      </c>
      <c r="BM632" s="1" t="str">
        <f t="shared" si="887"/>
        <v>NA</v>
      </c>
      <c r="BN632" s="1" t="str">
        <f t="shared" si="888"/>
        <v>NO</v>
      </c>
      <c r="BO632" s="1" t="str">
        <f t="shared" si="889"/>
        <v>NO</v>
      </c>
      <c r="BP632" s="1" t="str">
        <f t="shared" si="890"/>
        <v>NO</v>
      </c>
      <c r="BQ632" s="1" t="str">
        <f t="shared" si="891"/>
        <v>NO</v>
      </c>
      <c r="BS632" s="1" t="str">
        <f t="shared" si="892"/>
        <v>TN</v>
      </c>
      <c r="BT632" s="1" t="str">
        <f t="shared" si="893"/>
        <v>TN</v>
      </c>
      <c r="BU632" s="1" t="str">
        <f t="shared" si="894"/>
        <v>TN</v>
      </c>
      <c r="BV632" s="1" t="str">
        <f t="shared" si="895"/>
        <v>NO</v>
      </c>
      <c r="BW632" s="1" t="str">
        <f t="shared" si="896"/>
        <v>NO</v>
      </c>
      <c r="BX632" s="1" t="str">
        <f t="shared" si="897"/>
        <v>NO</v>
      </c>
      <c r="BY632" s="244" t="str">
        <f t="shared" si="898"/>
        <v>YES</v>
      </c>
      <c r="BZ632" s="244" t="str">
        <f t="shared" si="899"/>
        <v>NO</v>
      </c>
      <c r="CA632" s="244" t="str">
        <f t="shared" si="900"/>
        <v>NO</v>
      </c>
      <c r="CB632" s="244" t="str">
        <f t="shared" si="901"/>
        <v>NO</v>
      </c>
      <c r="CC632" s="244" t="str">
        <f t="shared" si="902"/>
        <v>NO</v>
      </c>
      <c r="CD632" s="244" t="str">
        <f t="shared" si="874"/>
        <v>NO</v>
      </c>
      <c r="CE632" s="1" t="str">
        <f t="shared" si="875"/>
        <v>NO</v>
      </c>
      <c r="CF632" s="1" t="str">
        <f t="shared" si="876"/>
        <v>NO</v>
      </c>
      <c r="CG632" s="1" t="str">
        <f t="shared" si="877"/>
        <v>NO</v>
      </c>
      <c r="CH632" s="1" t="str">
        <f t="shared" si="878"/>
        <v>NO</v>
      </c>
      <c r="CI632" s="244" t="str">
        <f t="shared" si="903"/>
        <v>NO</v>
      </c>
      <c r="CJ632" s="244" t="str">
        <f t="shared" si="904"/>
        <v>NO</v>
      </c>
      <c r="CK632" s="244" t="str">
        <f t="shared" si="905"/>
        <v>NO</v>
      </c>
      <c r="CL632" s="244" t="str">
        <f t="shared" si="906"/>
        <v>NO</v>
      </c>
      <c r="CM632" s="244" t="str">
        <f t="shared" si="907"/>
        <v>NO</v>
      </c>
      <c r="CN632" s="244" t="str">
        <f t="shared" si="908"/>
        <v>NO</v>
      </c>
      <c r="CO632" s="244" t="str">
        <f t="shared" si="909"/>
        <v>NO</v>
      </c>
      <c r="CP632" s="244" t="str">
        <f t="shared" si="910"/>
        <v>NO</v>
      </c>
      <c r="CQ632" s="244" t="str">
        <f t="shared" si="911"/>
        <v>NO</v>
      </c>
      <c r="CR632" s="244" t="str">
        <f t="shared" si="912"/>
        <v>NO</v>
      </c>
    </row>
    <row r="633" spans="1:96">
      <c r="A633" s="64"/>
      <c r="B633" s="15"/>
      <c r="C633" s="15"/>
      <c r="D633" s="15"/>
      <c r="E633" s="15"/>
      <c r="F633" s="15"/>
      <c r="G633" s="15"/>
      <c r="H633" s="15"/>
      <c r="I633" s="52" t="s">
        <v>14</v>
      </c>
      <c r="J633" s="6">
        <v>0.89609895286069796</v>
      </c>
      <c r="K633" s="6">
        <v>7.2879944324019202E-2</v>
      </c>
      <c r="L633" s="6">
        <v>3.1021102815282801E-2</v>
      </c>
      <c r="M633" s="6">
        <v>1.8289818810669701E-2</v>
      </c>
      <c r="N633" s="6">
        <v>0.73014026525195197</v>
      </c>
      <c r="O633" s="6">
        <v>0.25156991593737699</v>
      </c>
      <c r="P633" s="6">
        <v>0.88713005306562098</v>
      </c>
      <c r="Q633" s="6">
        <v>0.106790673435044</v>
      </c>
      <c r="R633" s="6">
        <v>6.0792734993344501E-3</v>
      </c>
      <c r="S633" s="6">
        <v>0.83835674916735903</v>
      </c>
      <c r="T633" s="6">
        <v>0.12255255766008499</v>
      </c>
      <c r="U633" s="6">
        <v>3.9090693172554203E-2</v>
      </c>
      <c r="V633" s="6">
        <v>0.920083367661503</v>
      </c>
      <c r="W633" s="6">
        <v>6.0019593759142398E-2</v>
      </c>
      <c r="X633" s="6">
        <v>1.9897038579353599E-2</v>
      </c>
      <c r="Y633" s="6">
        <v>0.60058856653481596</v>
      </c>
      <c r="Z633" s="6">
        <v>0.25547164950712298</v>
      </c>
      <c r="AA633" s="6">
        <v>0.14393978395806001</v>
      </c>
      <c r="AB633" s="6">
        <v>0.29115050087863498</v>
      </c>
      <c r="AC633" s="6">
        <v>0.55375538481784203</v>
      </c>
      <c r="AD633" s="6">
        <v>0.15509411430352199</v>
      </c>
      <c r="AE633" s="6">
        <v>0.93837659192436895</v>
      </c>
      <c r="AF633" s="6">
        <v>1.2017337147701699E-2</v>
      </c>
      <c r="AG633" s="310">
        <v>4.9606070927928701E-2</v>
      </c>
      <c r="AH633" s="211">
        <v>0.58299999999999996</v>
      </c>
      <c r="AI633" s="211">
        <v>2.2010000000000001</v>
      </c>
      <c r="AJ633" s="212">
        <v>5.4349999999999996</v>
      </c>
      <c r="AK633" s="210">
        <v>0.58899999999999997</v>
      </c>
      <c r="AL633" s="210">
        <v>2.2029999999999998</v>
      </c>
      <c r="AM633" s="210">
        <v>5.3070000000000004</v>
      </c>
      <c r="AN633" s="203"/>
      <c r="AO633" s="203"/>
      <c r="AP633" s="203"/>
      <c r="AQ633" s="203"/>
      <c r="AR633" s="203">
        <f t="shared" si="940"/>
        <v>0.45515454646600001</v>
      </c>
      <c r="AS633" s="203">
        <f t="shared" si="941"/>
        <v>0.55630000000000002</v>
      </c>
      <c r="AT633" s="203">
        <f t="shared" si="942"/>
        <v>0.67992222098599997</v>
      </c>
      <c r="AU633" s="203">
        <f t="shared" si="943"/>
        <v>1.6506818218499999</v>
      </c>
      <c r="AV633" s="203">
        <f t="shared" si="944"/>
        <v>2.0175000000000001</v>
      </c>
      <c r="AW633" s="203">
        <f t="shared" si="945"/>
        <v>2.4658333288500001</v>
      </c>
      <c r="AX633" s="203">
        <f t="shared" si="946"/>
        <v>4.146627281942</v>
      </c>
      <c r="AY633" s="203">
        <f t="shared" si="947"/>
        <v>5.0681000000000003</v>
      </c>
      <c r="AZ633" s="203">
        <f t="shared" si="948"/>
        <v>6.1943444331819997</v>
      </c>
      <c r="BB633" s="1" t="str">
        <f t="shared" si="879"/>
        <v>NA</v>
      </c>
      <c r="BC633" s="1" t="str">
        <f t="shared" si="880"/>
        <v>NA</v>
      </c>
      <c r="BD633" s="1" t="str">
        <f t="shared" si="881"/>
        <v>NA</v>
      </c>
      <c r="BE633" s="1" t="str">
        <f t="shared" si="882"/>
        <v>NO</v>
      </c>
      <c r="BF633" s="1" t="str">
        <f t="shared" si="883"/>
        <v>NO</v>
      </c>
      <c r="BG633" s="1" t="str">
        <f t="shared" si="884"/>
        <v>NO</v>
      </c>
      <c r="BH633" s="1" t="str">
        <f t="shared" si="864"/>
        <v>YES</v>
      </c>
      <c r="BJ633" s="1">
        <v>12</v>
      </c>
      <c r="BK633" s="1" t="str">
        <f t="shared" si="885"/>
        <v>NA</v>
      </c>
      <c r="BL633" s="1" t="str">
        <f t="shared" si="886"/>
        <v>NA</v>
      </c>
      <c r="BM633" s="1" t="str">
        <f t="shared" si="887"/>
        <v>NA</v>
      </c>
      <c r="BN633" s="1" t="str">
        <f t="shared" si="888"/>
        <v>NO</v>
      </c>
      <c r="BO633" s="1" t="str">
        <f t="shared" si="889"/>
        <v>NO</v>
      </c>
      <c r="BP633" s="1" t="str">
        <f t="shared" si="890"/>
        <v>NO</v>
      </c>
      <c r="BQ633" s="1" t="str">
        <f t="shared" si="891"/>
        <v>YES</v>
      </c>
      <c r="BS633" s="1" t="str">
        <f t="shared" si="892"/>
        <v>TN</v>
      </c>
      <c r="BT633" s="1" t="str">
        <f t="shared" si="893"/>
        <v>TN</v>
      </c>
      <c r="BU633" s="1" t="str">
        <f t="shared" si="894"/>
        <v>TN</v>
      </c>
      <c r="BV633" s="1" t="str">
        <f t="shared" si="895"/>
        <v>NO</v>
      </c>
      <c r="BW633" s="1" t="str">
        <f t="shared" si="896"/>
        <v>NO</v>
      </c>
      <c r="BX633" s="1" t="str">
        <f t="shared" si="897"/>
        <v>NO</v>
      </c>
      <c r="BY633" s="244" t="str">
        <f t="shared" si="898"/>
        <v>YES</v>
      </c>
      <c r="BZ633" s="244" t="str">
        <f t="shared" si="899"/>
        <v>NO</v>
      </c>
      <c r="CA633" s="244" t="str">
        <f t="shared" si="900"/>
        <v>NO</v>
      </c>
      <c r="CB633" s="244" t="str">
        <f t="shared" si="901"/>
        <v>NO</v>
      </c>
      <c r="CC633" s="244" t="str">
        <f t="shared" si="902"/>
        <v>NO</v>
      </c>
      <c r="CD633" s="244" t="str">
        <f t="shared" si="874"/>
        <v>NO</v>
      </c>
      <c r="CE633" s="1" t="str">
        <f t="shared" si="875"/>
        <v>NO</v>
      </c>
      <c r="CF633" s="1" t="str">
        <f t="shared" si="876"/>
        <v>NO</v>
      </c>
      <c r="CG633" s="1" t="str">
        <f t="shared" si="877"/>
        <v>NO</v>
      </c>
      <c r="CH633" s="1" t="str">
        <f t="shared" si="878"/>
        <v>NO</v>
      </c>
      <c r="CI633" s="244" t="str">
        <f t="shared" si="903"/>
        <v>NO</v>
      </c>
      <c r="CJ633" s="244" t="str">
        <f t="shared" si="904"/>
        <v>NO</v>
      </c>
      <c r="CK633" s="244" t="str">
        <f t="shared" si="905"/>
        <v>NO</v>
      </c>
      <c r="CL633" s="244" t="str">
        <f t="shared" si="906"/>
        <v>NO</v>
      </c>
      <c r="CM633" s="244" t="str">
        <f t="shared" si="907"/>
        <v>NO</v>
      </c>
      <c r="CN633" s="244" t="str">
        <f t="shared" si="908"/>
        <v>NO</v>
      </c>
      <c r="CO633" s="244" t="str">
        <f t="shared" si="909"/>
        <v>NO</v>
      </c>
      <c r="CP633" s="244" t="str">
        <f t="shared" si="910"/>
        <v>NO</v>
      </c>
      <c r="CQ633" s="244" t="str">
        <f t="shared" si="911"/>
        <v>NO</v>
      </c>
      <c r="CR633" s="244" t="str">
        <f t="shared" si="912"/>
        <v>NO</v>
      </c>
    </row>
    <row r="634" spans="1:96">
      <c r="A634" s="64"/>
      <c r="B634" s="15"/>
      <c r="C634" s="15"/>
      <c r="D634" s="15"/>
      <c r="E634" s="15"/>
      <c r="F634" s="15"/>
      <c r="G634" s="15"/>
      <c r="H634" s="15"/>
      <c r="I634" s="52" t="s">
        <v>15</v>
      </c>
      <c r="J634" s="6">
        <v>0.98765773768030196</v>
      </c>
      <c r="K634" s="6">
        <v>1.14605198726882E-2</v>
      </c>
      <c r="L634" s="6">
        <v>8.8174244700955895E-4</v>
      </c>
      <c r="M634" s="6">
        <v>0.90467415215874603</v>
      </c>
      <c r="N634" s="6">
        <v>1.3633773761128801E-2</v>
      </c>
      <c r="O634" s="6">
        <v>8.1692074080124299E-2</v>
      </c>
      <c r="P634" s="6">
        <v>9.8574352011454203E-2</v>
      </c>
      <c r="Q634" s="6">
        <v>0.60647008912675404</v>
      </c>
      <c r="R634" s="6">
        <v>0.29495555886178998</v>
      </c>
      <c r="S634" s="6">
        <v>0.95436234453566604</v>
      </c>
      <c r="T634" s="6">
        <v>2.09727974381506E-2</v>
      </c>
      <c r="U634" s="6">
        <v>2.4664858026182401E-2</v>
      </c>
      <c r="V634" s="6">
        <v>0.54745236429386301</v>
      </c>
      <c r="W634" s="6">
        <v>0.356964295884797</v>
      </c>
      <c r="X634" s="6">
        <v>9.5583339821339305E-2</v>
      </c>
      <c r="Y634" s="6">
        <v>0.66425426436325197</v>
      </c>
      <c r="Z634" s="6">
        <v>0.255777852253815</v>
      </c>
      <c r="AA634" s="6">
        <v>7.9967883382932495E-2</v>
      </c>
      <c r="AB634" s="6">
        <v>0.56142698188105</v>
      </c>
      <c r="AC634" s="6">
        <v>0.21366117658953701</v>
      </c>
      <c r="AD634" s="6">
        <v>0.22491184152941199</v>
      </c>
      <c r="AE634" s="6">
        <v>0.63660097945570404</v>
      </c>
      <c r="AF634" s="6">
        <v>0.122677629654423</v>
      </c>
      <c r="AG634" s="310">
        <v>0.24072139088987199</v>
      </c>
      <c r="AH634" s="211">
        <v>0.85099999999999998</v>
      </c>
      <c r="AI634" s="211">
        <v>2.177</v>
      </c>
      <c r="AJ634" s="212">
        <v>5.3570000000000002</v>
      </c>
      <c r="AK634" s="210">
        <v>0.873</v>
      </c>
      <c r="AL634" s="210">
        <v>2.1840000000000002</v>
      </c>
      <c r="AM634" s="210">
        <v>5.5609999999999999</v>
      </c>
      <c r="AN634" s="203"/>
      <c r="AO634" s="203"/>
      <c r="AP634" s="203"/>
      <c r="AQ634" s="203"/>
      <c r="AR634" s="203">
        <f t="shared" si="940"/>
        <v>0.45515454646600001</v>
      </c>
      <c r="AS634" s="203">
        <f t="shared" si="941"/>
        <v>0.55630000000000002</v>
      </c>
      <c r="AT634" s="203">
        <f t="shared" si="942"/>
        <v>0.67992222098599997</v>
      </c>
      <c r="AU634" s="203">
        <f t="shared" si="943"/>
        <v>1.6506818218499999</v>
      </c>
      <c r="AV634" s="203">
        <f t="shared" si="944"/>
        <v>2.0175000000000001</v>
      </c>
      <c r="AW634" s="203">
        <f t="shared" si="945"/>
        <v>2.4658333288500001</v>
      </c>
      <c r="AX634" s="203">
        <f t="shared" si="946"/>
        <v>4.146627281942</v>
      </c>
      <c r="AY634" s="203">
        <f t="shared" si="947"/>
        <v>5.0681000000000003</v>
      </c>
      <c r="AZ634" s="203">
        <f t="shared" si="948"/>
        <v>6.1943444331819997</v>
      </c>
      <c r="BB634" s="1" t="str">
        <f t="shared" si="879"/>
        <v>P</v>
      </c>
      <c r="BC634" s="1" t="str">
        <f t="shared" si="880"/>
        <v>NA</v>
      </c>
      <c r="BD634" s="1" t="str">
        <f t="shared" si="881"/>
        <v>NA</v>
      </c>
      <c r="BE634" s="1" t="str">
        <f t="shared" si="882"/>
        <v>NO</v>
      </c>
      <c r="BF634" s="1" t="str">
        <f t="shared" si="883"/>
        <v>NO</v>
      </c>
      <c r="BG634" s="1" t="str">
        <f t="shared" si="884"/>
        <v>NO</v>
      </c>
      <c r="BH634" s="1" t="str">
        <f t="shared" si="864"/>
        <v>NO</v>
      </c>
      <c r="BJ634" s="1">
        <v>23</v>
      </c>
      <c r="BK634" s="1" t="str">
        <f t="shared" si="885"/>
        <v>P</v>
      </c>
      <c r="BL634" s="1" t="str">
        <f t="shared" si="886"/>
        <v>NA</v>
      </c>
      <c r="BM634" s="1" t="str">
        <f t="shared" si="887"/>
        <v>NA</v>
      </c>
      <c r="BN634" s="1" t="str">
        <f t="shared" si="888"/>
        <v>NO</v>
      </c>
      <c r="BO634" s="1" t="str">
        <f t="shared" si="889"/>
        <v>NO</v>
      </c>
      <c r="BP634" s="1" t="str">
        <f t="shared" si="890"/>
        <v>NO</v>
      </c>
      <c r="BQ634" s="1" t="str">
        <f t="shared" si="891"/>
        <v>NO</v>
      </c>
      <c r="BS634" s="1" t="str">
        <f t="shared" si="892"/>
        <v>TN</v>
      </c>
      <c r="BT634" s="1" t="str">
        <f t="shared" si="893"/>
        <v>TN</v>
      </c>
      <c r="BU634" s="1" t="str">
        <f t="shared" si="894"/>
        <v>TN</v>
      </c>
      <c r="BV634" s="1" t="str">
        <f t="shared" si="895"/>
        <v>NO</v>
      </c>
      <c r="BW634" s="1" t="str">
        <f t="shared" si="896"/>
        <v>NO</v>
      </c>
      <c r="BX634" s="1" t="str">
        <f t="shared" si="897"/>
        <v>NO</v>
      </c>
      <c r="BY634" s="244" t="str">
        <f t="shared" si="898"/>
        <v>YES</v>
      </c>
      <c r="BZ634" s="244" t="str">
        <f t="shared" si="899"/>
        <v>NO</v>
      </c>
      <c r="CA634" s="244" t="str">
        <f t="shared" si="900"/>
        <v>NO</v>
      </c>
      <c r="CB634" s="244" t="str">
        <f t="shared" si="901"/>
        <v>NO</v>
      </c>
      <c r="CC634" s="244" t="str">
        <f t="shared" si="902"/>
        <v>NO</v>
      </c>
      <c r="CD634" s="244" t="str">
        <f t="shared" si="874"/>
        <v>NO</v>
      </c>
      <c r="CE634" s="1" t="str">
        <f t="shared" si="875"/>
        <v>NO</v>
      </c>
      <c r="CF634" s="1" t="str">
        <f t="shared" si="876"/>
        <v>NO</v>
      </c>
      <c r="CG634" s="1" t="str">
        <f t="shared" si="877"/>
        <v>NO</v>
      </c>
      <c r="CH634" s="1" t="str">
        <f t="shared" si="878"/>
        <v>NO</v>
      </c>
      <c r="CI634" s="244" t="str">
        <f t="shared" si="903"/>
        <v>NO</v>
      </c>
      <c r="CJ634" s="244" t="str">
        <f t="shared" si="904"/>
        <v>NO</v>
      </c>
      <c r="CK634" s="244" t="str">
        <f t="shared" si="905"/>
        <v>NO</v>
      </c>
      <c r="CL634" s="244" t="str">
        <f t="shared" si="906"/>
        <v>NO</v>
      </c>
      <c r="CM634" s="244" t="str">
        <f t="shared" si="907"/>
        <v>NO</v>
      </c>
      <c r="CN634" s="244" t="str">
        <f t="shared" si="908"/>
        <v>NO</v>
      </c>
      <c r="CO634" s="244" t="str">
        <f t="shared" si="909"/>
        <v>NO</v>
      </c>
      <c r="CP634" s="244" t="str">
        <f t="shared" si="910"/>
        <v>NO</v>
      </c>
      <c r="CQ634" s="244" t="str">
        <f t="shared" si="911"/>
        <v>NO</v>
      </c>
      <c r="CR634" s="244" t="str">
        <f t="shared" si="912"/>
        <v>NO</v>
      </c>
    </row>
    <row r="635" spans="1:96">
      <c r="A635" s="64"/>
      <c r="B635" s="15"/>
      <c r="C635" s="15"/>
      <c r="D635" s="15"/>
      <c r="E635" s="15"/>
      <c r="F635" s="15"/>
      <c r="G635" s="15"/>
      <c r="H635" s="15"/>
      <c r="I635" s="52" t="s">
        <v>16</v>
      </c>
      <c r="J635" s="6">
        <v>0.94132795950192105</v>
      </c>
      <c r="K635" s="6">
        <v>5.2443408426397602E-2</v>
      </c>
      <c r="L635" s="6">
        <v>6.2286320716804502E-3</v>
      </c>
      <c r="M635" s="6">
        <v>0.68371991856109504</v>
      </c>
      <c r="N635" s="6">
        <v>0.20738657232584501</v>
      </c>
      <c r="O635" s="6">
        <v>0.10889350911305901</v>
      </c>
      <c r="P635" s="6">
        <v>0.191028711529596</v>
      </c>
      <c r="Q635" s="6">
        <v>0.76952690883200603</v>
      </c>
      <c r="R635" s="6">
        <v>3.9444379638396497E-2</v>
      </c>
      <c r="S635" s="6">
        <v>0.78797007597438196</v>
      </c>
      <c r="T635" s="6">
        <v>0.179198538319159</v>
      </c>
      <c r="U635" s="6">
        <v>3.2831385706458098E-2</v>
      </c>
      <c r="V635" s="6">
        <v>0.73598650490659601</v>
      </c>
      <c r="W635" s="6">
        <v>7.0287826096593994E-2</v>
      </c>
      <c r="X635" s="6">
        <v>0.19372566899680899</v>
      </c>
      <c r="Y635" s="6">
        <v>0.53660510362088998</v>
      </c>
      <c r="Z635" s="6">
        <v>0.12374702726437101</v>
      </c>
      <c r="AA635" s="6">
        <v>0.33964786911473699</v>
      </c>
      <c r="AB635" s="6">
        <v>0.71891150702644702</v>
      </c>
      <c r="AC635" s="6">
        <v>0.12299412705735301</v>
      </c>
      <c r="AD635" s="6">
        <v>0.15809436591619799</v>
      </c>
      <c r="AE635" s="6">
        <v>0.17627622832343601</v>
      </c>
      <c r="AF635" s="6">
        <v>0.775539466266704</v>
      </c>
      <c r="AG635" s="310">
        <v>4.8184305409858998E-2</v>
      </c>
      <c r="AH635" s="211">
        <v>0.63400000000000001</v>
      </c>
      <c r="AI635" s="211">
        <v>2.569</v>
      </c>
      <c r="AJ635" s="212">
        <v>5.3019999999999996</v>
      </c>
      <c r="AK635" s="210">
        <v>0.63</v>
      </c>
      <c r="AL635" s="210">
        <v>2.552</v>
      </c>
      <c r="AM635" s="210">
        <v>5.306</v>
      </c>
      <c r="AN635" s="203"/>
      <c r="AO635" s="203"/>
      <c r="AP635" s="203"/>
      <c r="AQ635" s="203"/>
      <c r="AR635" s="203">
        <f t="shared" si="940"/>
        <v>0.45515454646600001</v>
      </c>
      <c r="AS635" s="203">
        <f t="shared" si="941"/>
        <v>0.55630000000000002</v>
      </c>
      <c r="AT635" s="203">
        <f t="shared" si="942"/>
        <v>0.67992222098599997</v>
      </c>
      <c r="AU635" s="203">
        <f t="shared" si="943"/>
        <v>1.6506818218499999</v>
      </c>
      <c r="AV635" s="203">
        <f t="shared" si="944"/>
        <v>2.0175000000000001</v>
      </c>
      <c r="AW635" s="203">
        <f t="shared" si="945"/>
        <v>2.4658333288500001</v>
      </c>
      <c r="AX635" s="203">
        <f t="shared" si="946"/>
        <v>4.146627281942</v>
      </c>
      <c r="AY635" s="203">
        <f t="shared" si="947"/>
        <v>5.0681000000000003</v>
      </c>
      <c r="AZ635" s="203">
        <f t="shared" si="948"/>
        <v>6.1943444331819997</v>
      </c>
      <c r="BB635" s="1" t="str">
        <f t="shared" si="879"/>
        <v>NA</v>
      </c>
      <c r="BC635" s="1" t="str">
        <f t="shared" si="880"/>
        <v>P</v>
      </c>
      <c r="BD635" s="1" t="str">
        <f t="shared" si="881"/>
        <v>NA</v>
      </c>
      <c r="BE635" s="1" t="str">
        <f t="shared" si="882"/>
        <v>NO</v>
      </c>
      <c r="BF635" s="1" t="str">
        <f t="shared" si="883"/>
        <v>NO</v>
      </c>
      <c r="BG635" s="1" t="str">
        <f t="shared" si="884"/>
        <v>NO</v>
      </c>
      <c r="BH635" s="1" t="str">
        <f t="shared" si="864"/>
        <v>NO</v>
      </c>
      <c r="BJ635" s="1">
        <v>9</v>
      </c>
      <c r="BK635" s="1" t="str">
        <f t="shared" si="885"/>
        <v>NA</v>
      </c>
      <c r="BL635" s="1" t="str">
        <f t="shared" si="886"/>
        <v>P</v>
      </c>
      <c r="BM635" s="1" t="str">
        <f t="shared" si="887"/>
        <v>NA</v>
      </c>
      <c r="BN635" s="1" t="str">
        <f t="shared" si="888"/>
        <v>NO</v>
      </c>
      <c r="BO635" s="1" t="str">
        <f t="shared" si="889"/>
        <v>NO</v>
      </c>
      <c r="BP635" s="1" t="str">
        <f t="shared" si="890"/>
        <v>NO</v>
      </c>
      <c r="BQ635" s="1" t="str">
        <f t="shared" si="891"/>
        <v>NO</v>
      </c>
      <c r="BS635" s="1" t="str">
        <f t="shared" si="892"/>
        <v>TN</v>
      </c>
      <c r="BT635" s="1" t="str">
        <f t="shared" si="893"/>
        <v>TN</v>
      </c>
      <c r="BU635" s="1" t="str">
        <f t="shared" si="894"/>
        <v>TN</v>
      </c>
      <c r="BV635" s="1" t="str">
        <f t="shared" si="895"/>
        <v>NO</v>
      </c>
      <c r="BW635" s="1" t="str">
        <f t="shared" si="896"/>
        <v>NO</v>
      </c>
      <c r="BX635" s="1" t="str">
        <f t="shared" si="897"/>
        <v>NO</v>
      </c>
      <c r="BY635" s="244" t="str">
        <f t="shared" si="898"/>
        <v>YES</v>
      </c>
      <c r="BZ635" s="244" t="str">
        <f t="shared" si="899"/>
        <v>NO</v>
      </c>
      <c r="CA635" s="244" t="str">
        <f t="shared" si="900"/>
        <v>NO</v>
      </c>
      <c r="CB635" s="244" t="str">
        <f t="shared" si="901"/>
        <v>NO</v>
      </c>
      <c r="CC635" s="244" t="str">
        <f t="shared" si="902"/>
        <v>NO</v>
      </c>
      <c r="CD635" s="244" t="str">
        <f t="shared" si="874"/>
        <v>NO</v>
      </c>
      <c r="CE635" s="1" t="str">
        <f t="shared" si="875"/>
        <v>NO</v>
      </c>
      <c r="CF635" s="1" t="str">
        <f t="shared" si="876"/>
        <v>NO</v>
      </c>
      <c r="CG635" s="1" t="str">
        <f t="shared" si="877"/>
        <v>NO</v>
      </c>
      <c r="CH635" s="1" t="str">
        <f t="shared" si="878"/>
        <v>NO</v>
      </c>
      <c r="CI635" s="244" t="str">
        <f t="shared" si="903"/>
        <v>NO</v>
      </c>
      <c r="CJ635" s="244" t="str">
        <f t="shared" si="904"/>
        <v>NO</v>
      </c>
      <c r="CK635" s="244" t="str">
        <f t="shared" si="905"/>
        <v>NO</v>
      </c>
      <c r="CL635" s="244" t="str">
        <f t="shared" si="906"/>
        <v>NO</v>
      </c>
      <c r="CM635" s="244" t="str">
        <f t="shared" si="907"/>
        <v>NO</v>
      </c>
      <c r="CN635" s="244" t="str">
        <f t="shared" si="908"/>
        <v>NO</v>
      </c>
      <c r="CO635" s="244" t="str">
        <f t="shared" si="909"/>
        <v>NO</v>
      </c>
      <c r="CP635" s="244" t="str">
        <f t="shared" si="910"/>
        <v>NO</v>
      </c>
      <c r="CQ635" s="244" t="str">
        <f t="shared" si="911"/>
        <v>NO</v>
      </c>
      <c r="CR635" s="244" t="str">
        <f t="shared" si="912"/>
        <v>NO</v>
      </c>
    </row>
    <row r="636" spans="1:96">
      <c r="A636" s="64"/>
      <c r="B636" s="15"/>
      <c r="C636" s="15"/>
      <c r="D636" s="15"/>
      <c r="E636" s="15"/>
      <c r="F636" s="15"/>
      <c r="G636" s="15"/>
      <c r="H636" s="15"/>
      <c r="I636" s="52" t="s">
        <v>17</v>
      </c>
      <c r="J636" s="6">
        <v>0.47917910314928902</v>
      </c>
      <c r="K636" s="6">
        <v>0.471088402021417</v>
      </c>
      <c r="L636" s="6">
        <v>4.9732494829293303E-2</v>
      </c>
      <c r="M636" s="6">
        <v>0.61642442139855302</v>
      </c>
      <c r="N636" s="6">
        <v>0.17532313748314499</v>
      </c>
      <c r="O636" s="6">
        <v>0.20825244111830099</v>
      </c>
      <c r="P636" s="6">
        <v>0.35571912474927903</v>
      </c>
      <c r="Q636" s="6">
        <v>0.39064879977400102</v>
      </c>
      <c r="R636" s="6">
        <v>0.25363207547671801</v>
      </c>
      <c r="S636" s="6">
        <v>0.18050265288237999</v>
      </c>
      <c r="T636" s="6">
        <v>0.51456422499177401</v>
      </c>
      <c r="U636" s="6">
        <v>0.304933122125845</v>
      </c>
      <c r="V636" s="6">
        <v>0.39067695004649999</v>
      </c>
      <c r="W636" s="6">
        <v>0.56113999138683601</v>
      </c>
      <c r="X636" s="6">
        <v>4.8183058566662197E-2</v>
      </c>
      <c r="Y636" s="6">
        <v>0.92244657414097497</v>
      </c>
      <c r="Z636" s="6">
        <v>4.2058543916402798E-2</v>
      </c>
      <c r="AA636" s="6">
        <v>3.5494881942621202E-2</v>
      </c>
      <c r="AB636" s="6">
        <v>0.89697110821165604</v>
      </c>
      <c r="AC636" s="6">
        <v>5.9776137816142397E-2</v>
      </c>
      <c r="AD636" s="6">
        <v>4.3252753972201498E-2</v>
      </c>
      <c r="AE636" s="6">
        <v>0.67252089060773601</v>
      </c>
      <c r="AF636" s="6">
        <v>6.8597387084147601E-2</v>
      </c>
      <c r="AG636" s="310">
        <v>0.25888172230811601</v>
      </c>
      <c r="AH636" s="211">
        <v>1.1160000000000001</v>
      </c>
      <c r="AI636" s="211">
        <v>2.1150000000000002</v>
      </c>
      <c r="AJ636" s="212">
        <v>5.5119999999999996</v>
      </c>
      <c r="AK636" s="210">
        <v>1.1319999999999999</v>
      </c>
      <c r="AL636" s="210">
        <v>2.1789999999999998</v>
      </c>
      <c r="AM636" s="210">
        <v>5.5449999999999999</v>
      </c>
      <c r="AN636" s="203"/>
      <c r="AO636" s="203"/>
      <c r="AP636" s="203"/>
      <c r="AQ636" s="203"/>
      <c r="AR636" s="203">
        <f t="shared" si="940"/>
        <v>0.45515454646600001</v>
      </c>
      <c r="AS636" s="203">
        <f t="shared" si="941"/>
        <v>0.55630000000000002</v>
      </c>
      <c r="AT636" s="203">
        <f t="shared" si="942"/>
        <v>0.67992222098599997</v>
      </c>
      <c r="AU636" s="203">
        <f t="shared" si="943"/>
        <v>1.6506818218499999</v>
      </c>
      <c r="AV636" s="203">
        <f t="shared" si="944"/>
        <v>2.0175000000000001</v>
      </c>
      <c r="AW636" s="203">
        <f t="shared" si="945"/>
        <v>2.4658333288500001</v>
      </c>
      <c r="AX636" s="203">
        <f t="shared" si="946"/>
        <v>4.146627281942</v>
      </c>
      <c r="AY636" s="203">
        <f t="shared" si="947"/>
        <v>5.0681000000000003</v>
      </c>
      <c r="AZ636" s="203">
        <f t="shared" si="948"/>
        <v>6.1943444331819997</v>
      </c>
      <c r="BB636" s="1" t="str">
        <f t="shared" si="879"/>
        <v>P</v>
      </c>
      <c r="BC636" s="1" t="str">
        <f t="shared" si="880"/>
        <v>NA</v>
      </c>
      <c r="BD636" s="1" t="str">
        <f t="shared" si="881"/>
        <v>NA</v>
      </c>
      <c r="BE636" s="1" t="str">
        <f t="shared" si="882"/>
        <v>NO</v>
      </c>
      <c r="BF636" s="1" t="str">
        <f t="shared" si="883"/>
        <v>NO</v>
      </c>
      <c r="BG636" s="1" t="str">
        <f t="shared" si="884"/>
        <v>NO</v>
      </c>
      <c r="BH636" s="1" t="str">
        <f t="shared" ref="BH636:BH699" si="949">IF(OR(BB636="P",BC636="P",BD636="P"),"NO","YES")</f>
        <v>NO</v>
      </c>
      <c r="BJ636" s="1">
        <v>38</v>
      </c>
      <c r="BK636" s="1" t="str">
        <f t="shared" si="885"/>
        <v>P</v>
      </c>
      <c r="BL636" s="1" t="str">
        <f t="shared" si="886"/>
        <v>NA</v>
      </c>
      <c r="BM636" s="1" t="str">
        <f t="shared" si="887"/>
        <v>NA</v>
      </c>
      <c r="BN636" s="1" t="str">
        <f t="shared" si="888"/>
        <v>NO</v>
      </c>
      <c r="BO636" s="1" t="str">
        <f t="shared" si="889"/>
        <v>NO</v>
      </c>
      <c r="BP636" s="1" t="str">
        <f t="shared" si="890"/>
        <v>NO</v>
      </c>
      <c r="BQ636" s="1" t="str">
        <f t="shared" si="891"/>
        <v>NO</v>
      </c>
      <c r="BS636" s="1" t="str">
        <f t="shared" si="892"/>
        <v>TN</v>
      </c>
      <c r="BT636" s="1" t="str">
        <f t="shared" si="893"/>
        <v>TN</v>
      </c>
      <c r="BU636" s="1" t="str">
        <f t="shared" si="894"/>
        <v>TN</v>
      </c>
      <c r="BV636" s="1" t="str">
        <f t="shared" si="895"/>
        <v>NO</v>
      </c>
      <c r="BW636" s="1" t="str">
        <f t="shared" si="896"/>
        <v>NO</v>
      </c>
      <c r="BX636" s="1" t="str">
        <f t="shared" si="897"/>
        <v>NO</v>
      </c>
      <c r="BY636" s="244" t="str">
        <f t="shared" si="898"/>
        <v>YES</v>
      </c>
      <c r="BZ636" s="244" t="str">
        <f t="shared" si="899"/>
        <v>NO</v>
      </c>
      <c r="CA636" s="244" t="str">
        <f t="shared" si="900"/>
        <v>NO</v>
      </c>
      <c r="CB636" s="244" t="str">
        <f t="shared" si="901"/>
        <v>NO</v>
      </c>
      <c r="CC636" s="244" t="str">
        <f t="shared" si="902"/>
        <v>NO</v>
      </c>
      <c r="CD636" s="244" t="str">
        <f t="shared" si="874"/>
        <v>NO</v>
      </c>
      <c r="CE636" s="1" t="str">
        <f t="shared" si="875"/>
        <v>NO</v>
      </c>
      <c r="CF636" s="1" t="str">
        <f t="shared" si="876"/>
        <v>NO</v>
      </c>
      <c r="CG636" s="1" t="str">
        <f t="shared" si="877"/>
        <v>NO</v>
      </c>
      <c r="CH636" s="1" t="str">
        <f t="shared" si="878"/>
        <v>NO</v>
      </c>
      <c r="CI636" s="244" t="str">
        <f t="shared" si="903"/>
        <v>NO</v>
      </c>
      <c r="CJ636" s="244" t="str">
        <f t="shared" si="904"/>
        <v>NO</v>
      </c>
      <c r="CK636" s="244" t="str">
        <f t="shared" si="905"/>
        <v>NO</v>
      </c>
      <c r="CL636" s="244" t="str">
        <f t="shared" si="906"/>
        <v>NO</v>
      </c>
      <c r="CM636" s="244" t="str">
        <f t="shared" si="907"/>
        <v>NO</v>
      </c>
      <c r="CN636" s="244" t="str">
        <f t="shared" si="908"/>
        <v>NO</v>
      </c>
      <c r="CO636" s="244" t="str">
        <f t="shared" si="909"/>
        <v>NO</v>
      </c>
      <c r="CP636" s="244" t="str">
        <f t="shared" si="910"/>
        <v>NO</v>
      </c>
      <c r="CQ636" s="244" t="str">
        <f t="shared" si="911"/>
        <v>NO</v>
      </c>
      <c r="CR636" s="244" t="str">
        <f t="shared" si="912"/>
        <v>NO</v>
      </c>
    </row>
    <row r="637" spans="1:96">
      <c r="A637" s="9"/>
      <c r="B637" s="6"/>
      <c r="C637" s="6"/>
      <c r="D637" s="6"/>
      <c r="E637" s="6"/>
      <c r="F637" s="6"/>
      <c r="G637" s="6"/>
      <c r="H637" s="6"/>
      <c r="I637" s="52" t="s">
        <v>18</v>
      </c>
      <c r="J637" s="6">
        <v>0.80816512461906398</v>
      </c>
      <c r="K637" s="6">
        <v>0.180453754184007</v>
      </c>
      <c r="L637" s="6">
        <v>1.13811211969284E-2</v>
      </c>
      <c r="M637" s="6">
        <v>0.13716378845364599</v>
      </c>
      <c r="N637" s="6">
        <v>0.83735335117356202</v>
      </c>
      <c r="O637" s="6">
        <v>2.5482860372791401E-2</v>
      </c>
      <c r="P637" s="6">
        <v>0.98412336002369305</v>
      </c>
      <c r="Q637" s="6">
        <v>5.35070755098376E-3</v>
      </c>
      <c r="R637" s="6">
        <v>1.05259324253226E-2</v>
      </c>
      <c r="S637" s="6">
        <v>0.75203690385173505</v>
      </c>
      <c r="T637" s="6">
        <v>0.182820648378752</v>
      </c>
      <c r="U637" s="6">
        <v>6.5142447769511794E-2</v>
      </c>
      <c r="V637" s="6">
        <v>0.88300482112289502</v>
      </c>
      <c r="W637" s="6">
        <v>3.76403337763552E-2</v>
      </c>
      <c r="X637" s="6">
        <v>7.9354845100748805E-2</v>
      </c>
      <c r="Y637" s="6">
        <v>0.55848805604360596</v>
      </c>
      <c r="Z637" s="6">
        <v>5.4729398753371399E-2</v>
      </c>
      <c r="AA637" s="6">
        <v>0.38678254520302202</v>
      </c>
      <c r="AB637" s="6">
        <v>7.97614531455067E-2</v>
      </c>
      <c r="AC637" s="6">
        <v>0.47991100845686402</v>
      </c>
      <c r="AD637" s="6">
        <v>0.440327538397628</v>
      </c>
      <c r="AE637" s="6">
        <v>3.4721092515139898E-2</v>
      </c>
      <c r="AF637" s="6">
        <v>0.235301662355893</v>
      </c>
      <c r="AG637" s="310">
        <v>0.729977245128966</v>
      </c>
      <c r="AH637" s="211">
        <v>0.57099999999999995</v>
      </c>
      <c r="AI637" s="211">
        <v>2.4340000000000002</v>
      </c>
      <c r="AJ637" s="212">
        <v>6.3490000000000002</v>
      </c>
      <c r="AK637" s="210">
        <v>0.55900000000000005</v>
      </c>
      <c r="AL637" s="210">
        <v>2.4900000000000002</v>
      </c>
      <c r="AM637" s="210">
        <v>6.2089999999999996</v>
      </c>
      <c r="AN637" s="203"/>
      <c r="AO637" s="203"/>
      <c r="AP637" s="203"/>
      <c r="AQ637" s="203"/>
      <c r="AR637" s="203">
        <f t="shared" si="940"/>
        <v>0.45515454646600001</v>
      </c>
      <c r="AS637" s="203">
        <f t="shared" si="941"/>
        <v>0.55630000000000002</v>
      </c>
      <c r="AT637" s="203">
        <f t="shared" si="942"/>
        <v>0.67992222098599997</v>
      </c>
      <c r="AU637" s="203">
        <f t="shared" si="943"/>
        <v>1.6506818218499999</v>
      </c>
      <c r="AV637" s="203">
        <f t="shared" si="944"/>
        <v>2.0175000000000001</v>
      </c>
      <c r="AW637" s="203">
        <f t="shared" si="945"/>
        <v>2.4658333288500001</v>
      </c>
      <c r="AX637" s="203">
        <f t="shared" si="946"/>
        <v>4.146627281942</v>
      </c>
      <c r="AY637" s="203">
        <f t="shared" si="947"/>
        <v>5.0681000000000003</v>
      </c>
      <c r="AZ637" s="203">
        <f t="shared" si="948"/>
        <v>6.1943444331819997</v>
      </c>
      <c r="BB637" s="1" t="str">
        <f t="shared" si="879"/>
        <v>NA</v>
      </c>
      <c r="BC637" s="1" t="str">
        <f t="shared" si="880"/>
        <v>NA</v>
      </c>
      <c r="BD637" s="1" t="str">
        <f t="shared" si="881"/>
        <v>P</v>
      </c>
      <c r="BE637" s="1" t="str">
        <f t="shared" si="882"/>
        <v>NO</v>
      </c>
      <c r="BF637" s="1" t="str">
        <f t="shared" si="883"/>
        <v>NO</v>
      </c>
      <c r="BG637" s="1" t="str">
        <f t="shared" si="884"/>
        <v>NO</v>
      </c>
      <c r="BH637" s="1" t="str">
        <f t="shared" si="949"/>
        <v>NO</v>
      </c>
      <c r="BJ637" s="1">
        <v>6</v>
      </c>
      <c r="BK637" s="1" t="str">
        <f t="shared" si="885"/>
        <v>NA</v>
      </c>
      <c r="BL637" s="1" t="str">
        <f t="shared" si="886"/>
        <v>P</v>
      </c>
      <c r="BM637" s="1" t="str">
        <f t="shared" si="887"/>
        <v>P</v>
      </c>
      <c r="BN637" s="1" t="str">
        <f t="shared" si="888"/>
        <v>NO</v>
      </c>
      <c r="BO637" s="1" t="str">
        <f t="shared" si="889"/>
        <v>NO</v>
      </c>
      <c r="BP637" s="1" t="str">
        <f t="shared" si="890"/>
        <v>NO</v>
      </c>
      <c r="BQ637" s="1" t="str">
        <f t="shared" si="891"/>
        <v>NO</v>
      </c>
      <c r="BS637" s="1" t="str">
        <f t="shared" si="892"/>
        <v>TN</v>
      </c>
      <c r="BT637" s="1" t="str">
        <f t="shared" si="893"/>
        <v>TN</v>
      </c>
      <c r="BU637" s="1" t="str">
        <f t="shared" si="894"/>
        <v>TN</v>
      </c>
      <c r="BV637" s="1" t="str">
        <f t="shared" si="895"/>
        <v>NO</v>
      </c>
      <c r="BW637" s="1" t="str">
        <f t="shared" si="896"/>
        <v>NO</v>
      </c>
      <c r="BX637" s="1" t="str">
        <f t="shared" si="897"/>
        <v>NO</v>
      </c>
      <c r="BY637" s="244" t="str">
        <f t="shared" si="898"/>
        <v>YES</v>
      </c>
      <c r="BZ637" s="244" t="str">
        <f t="shared" si="899"/>
        <v>NO</v>
      </c>
      <c r="CA637" s="244" t="str">
        <f t="shared" si="900"/>
        <v>NO</v>
      </c>
      <c r="CB637" s="244" t="str">
        <f t="shared" si="901"/>
        <v>NO</v>
      </c>
      <c r="CC637" s="244" t="str">
        <f t="shared" si="902"/>
        <v>NO</v>
      </c>
      <c r="CD637" s="244" t="str">
        <f t="shared" si="874"/>
        <v>NO</v>
      </c>
      <c r="CE637" s="1" t="str">
        <f t="shared" si="875"/>
        <v>NO</v>
      </c>
      <c r="CF637" s="1" t="str">
        <f t="shared" si="876"/>
        <v>NO</v>
      </c>
      <c r="CG637" s="1" t="str">
        <f t="shared" si="877"/>
        <v>NO</v>
      </c>
      <c r="CH637" s="1" t="str">
        <f t="shared" si="878"/>
        <v>NO</v>
      </c>
      <c r="CI637" s="244" t="str">
        <f t="shared" si="903"/>
        <v>NO</v>
      </c>
      <c r="CJ637" s="244" t="str">
        <f t="shared" si="904"/>
        <v>NO</v>
      </c>
      <c r="CK637" s="244" t="str">
        <f t="shared" si="905"/>
        <v>NO</v>
      </c>
      <c r="CL637" s="244" t="str">
        <f t="shared" si="906"/>
        <v>NO</v>
      </c>
      <c r="CM637" s="244" t="str">
        <f t="shared" si="907"/>
        <v>NO</v>
      </c>
      <c r="CN637" s="244" t="str">
        <f t="shared" si="908"/>
        <v>NO</v>
      </c>
      <c r="CO637" s="244" t="str">
        <f t="shared" si="909"/>
        <v>NO</v>
      </c>
      <c r="CP637" s="244" t="str">
        <f t="shared" si="910"/>
        <v>NO</v>
      </c>
      <c r="CQ637" s="244" t="str">
        <f t="shared" si="911"/>
        <v>NO</v>
      </c>
      <c r="CR637" s="244" t="str">
        <f t="shared" si="912"/>
        <v>NO</v>
      </c>
    </row>
    <row r="638" spans="1:96" ht="16.5" thickBot="1">
      <c r="A638" s="10"/>
      <c r="B638" s="8"/>
      <c r="C638" s="8"/>
      <c r="D638" s="8"/>
      <c r="E638" s="8"/>
      <c r="F638" s="8"/>
      <c r="G638" s="8"/>
      <c r="H638" s="8"/>
      <c r="I638" s="53" t="s">
        <v>19</v>
      </c>
      <c r="J638" s="8">
        <v>0.94132795950192105</v>
      </c>
      <c r="K638" s="8">
        <v>5.2443408426397602E-2</v>
      </c>
      <c r="L638" s="8">
        <v>6.2286320716804502E-3</v>
      </c>
      <c r="M638" s="8">
        <v>0.68371991856109504</v>
      </c>
      <c r="N638" s="8">
        <v>0.20738657232584501</v>
      </c>
      <c r="O638" s="8">
        <v>0.10889350911305901</v>
      </c>
      <c r="P638" s="8">
        <v>0.191028711529596</v>
      </c>
      <c r="Q638" s="8">
        <v>0.76952690883200603</v>
      </c>
      <c r="R638" s="8">
        <v>3.9444379638396497E-2</v>
      </c>
      <c r="S638" s="8">
        <v>0.78797007597438196</v>
      </c>
      <c r="T638" s="8">
        <v>0.179198538319159</v>
      </c>
      <c r="U638" s="8">
        <v>3.2831385706458098E-2</v>
      </c>
      <c r="V638" s="8">
        <v>0.40714533793921998</v>
      </c>
      <c r="W638" s="8">
        <v>0.22311675881888801</v>
      </c>
      <c r="X638" s="8">
        <v>0.36973790324189099</v>
      </c>
      <c r="Y638" s="8">
        <v>0.81117350489996998</v>
      </c>
      <c r="Z638" s="8">
        <v>1.26847510294137E-2</v>
      </c>
      <c r="AA638" s="8">
        <v>0.176141744070615</v>
      </c>
      <c r="AB638" s="8">
        <v>0.58603145846600602</v>
      </c>
      <c r="AC638" s="8">
        <v>0.29545820821044799</v>
      </c>
      <c r="AD638" s="8">
        <v>0.11851033332354501</v>
      </c>
      <c r="AE638" s="8">
        <v>0.54003216433665202</v>
      </c>
      <c r="AF638" s="8">
        <v>0.296951094576555</v>
      </c>
      <c r="AG638" s="311">
        <v>0.16301674108679101</v>
      </c>
      <c r="AH638" s="213">
        <v>0.61599999999999999</v>
      </c>
      <c r="AI638" s="213">
        <v>2.5609999999999999</v>
      </c>
      <c r="AJ638" s="214">
        <v>5.3609999999999998</v>
      </c>
      <c r="AK638" s="210">
        <v>0.59899999999999998</v>
      </c>
      <c r="AL638" s="210">
        <v>2.5249999999999999</v>
      </c>
      <c r="AM638" s="210">
        <v>5.2969999999999997</v>
      </c>
      <c r="AN638" s="203"/>
      <c r="AO638" s="203"/>
      <c r="AP638" s="203"/>
      <c r="AQ638" s="203"/>
      <c r="AR638" s="203">
        <f t="shared" si="940"/>
        <v>0.45515454646600001</v>
      </c>
      <c r="AS638" s="203">
        <f t="shared" si="941"/>
        <v>0.55630000000000002</v>
      </c>
      <c r="AT638" s="203">
        <f t="shared" si="942"/>
        <v>0.67992222098599997</v>
      </c>
      <c r="AU638" s="203">
        <f t="shared" si="943"/>
        <v>1.6506818218499999</v>
      </c>
      <c r="AV638" s="203">
        <f t="shared" si="944"/>
        <v>2.0175000000000001</v>
      </c>
      <c r="AW638" s="203">
        <f t="shared" si="945"/>
        <v>2.4658333288500001</v>
      </c>
      <c r="AX638" s="203">
        <f t="shared" si="946"/>
        <v>4.146627281942</v>
      </c>
      <c r="AY638" s="203">
        <f t="shared" si="947"/>
        <v>5.0681000000000003</v>
      </c>
      <c r="AZ638" s="203">
        <f t="shared" si="948"/>
        <v>6.1943444331819997</v>
      </c>
      <c r="BB638" s="1" t="str">
        <f t="shared" si="879"/>
        <v>NA</v>
      </c>
      <c r="BC638" s="1" t="str">
        <f t="shared" si="880"/>
        <v>P</v>
      </c>
      <c r="BD638" s="1" t="str">
        <f t="shared" si="881"/>
        <v>NA</v>
      </c>
      <c r="BE638" s="1" t="str">
        <f t="shared" si="882"/>
        <v>NO</v>
      </c>
      <c r="BF638" s="1" t="str">
        <f t="shared" si="883"/>
        <v>NO</v>
      </c>
      <c r="BG638" s="1" t="str">
        <f t="shared" si="884"/>
        <v>NO</v>
      </c>
      <c r="BH638" s="1" t="str">
        <f t="shared" si="949"/>
        <v>NO</v>
      </c>
      <c r="BJ638" s="1">
        <v>13</v>
      </c>
      <c r="BK638" s="1" t="str">
        <f t="shared" si="885"/>
        <v>NA</v>
      </c>
      <c r="BL638" s="1" t="str">
        <f t="shared" si="886"/>
        <v>P</v>
      </c>
      <c r="BM638" s="1" t="str">
        <f t="shared" si="887"/>
        <v>NA</v>
      </c>
      <c r="BN638" s="1" t="str">
        <f t="shared" si="888"/>
        <v>NO</v>
      </c>
      <c r="BO638" s="1" t="str">
        <f t="shared" si="889"/>
        <v>NO</v>
      </c>
      <c r="BP638" s="1" t="str">
        <f t="shared" si="890"/>
        <v>NO</v>
      </c>
      <c r="BQ638" s="1" t="str">
        <f t="shared" si="891"/>
        <v>NO</v>
      </c>
      <c r="BS638" s="1" t="str">
        <f t="shared" si="892"/>
        <v>TN</v>
      </c>
      <c r="BT638" s="1" t="str">
        <f t="shared" si="893"/>
        <v>TN</v>
      </c>
      <c r="BU638" s="1" t="str">
        <f t="shared" si="894"/>
        <v>TN</v>
      </c>
      <c r="BV638" s="1" t="str">
        <f t="shared" si="895"/>
        <v>NO</v>
      </c>
      <c r="BW638" s="1" t="str">
        <f t="shared" si="896"/>
        <v>NO</v>
      </c>
      <c r="BX638" s="1" t="str">
        <f t="shared" si="897"/>
        <v>NO</v>
      </c>
      <c r="BY638" s="244" t="str">
        <f t="shared" si="898"/>
        <v>YES</v>
      </c>
      <c r="BZ638" s="244" t="str">
        <f t="shared" si="899"/>
        <v>NO</v>
      </c>
      <c r="CA638" s="244" t="str">
        <f t="shared" si="900"/>
        <v>NO</v>
      </c>
      <c r="CB638" s="244" t="str">
        <f t="shared" si="901"/>
        <v>NO</v>
      </c>
      <c r="CC638" s="244" t="str">
        <f t="shared" si="902"/>
        <v>NO</v>
      </c>
      <c r="CD638" s="244" t="str">
        <f t="shared" si="874"/>
        <v>NO</v>
      </c>
      <c r="CE638" s="1" t="str">
        <f t="shared" si="875"/>
        <v>NO</v>
      </c>
      <c r="CF638" s="1" t="str">
        <f t="shared" si="876"/>
        <v>NO</v>
      </c>
      <c r="CG638" s="1" t="str">
        <f t="shared" si="877"/>
        <v>NO</v>
      </c>
      <c r="CH638" s="1" t="str">
        <f t="shared" si="878"/>
        <v>NO</v>
      </c>
      <c r="CI638" s="244" t="str">
        <f t="shared" si="903"/>
        <v>NO</v>
      </c>
      <c r="CJ638" s="244" t="str">
        <f t="shared" si="904"/>
        <v>NO</v>
      </c>
      <c r="CK638" s="244" t="str">
        <f t="shared" si="905"/>
        <v>NO</v>
      </c>
      <c r="CL638" s="244" t="str">
        <f t="shared" si="906"/>
        <v>NO</v>
      </c>
      <c r="CM638" s="244" t="str">
        <f t="shared" si="907"/>
        <v>NO</v>
      </c>
      <c r="CN638" s="244" t="str">
        <f t="shared" si="908"/>
        <v>NO</v>
      </c>
      <c r="CO638" s="244" t="str">
        <f t="shared" si="909"/>
        <v>NO</v>
      </c>
      <c r="CP638" s="244" t="str">
        <f t="shared" si="910"/>
        <v>NO</v>
      </c>
      <c r="CQ638" s="244" t="str">
        <f t="shared" si="911"/>
        <v>NO</v>
      </c>
      <c r="CR638" s="244" t="str">
        <f t="shared" si="912"/>
        <v>NO</v>
      </c>
    </row>
    <row r="639" spans="1:96">
      <c r="A639" s="61">
        <v>90</v>
      </c>
      <c r="B639" s="62">
        <v>180</v>
      </c>
      <c r="C639" s="62">
        <v>1.5</v>
      </c>
      <c r="D639" s="62">
        <v>0.66</v>
      </c>
      <c r="E639" s="62">
        <v>2968177</v>
      </c>
      <c r="F639" s="62">
        <f>E639/1000/60</f>
        <v>49.469616666666667</v>
      </c>
      <c r="G639" s="62">
        <v>7</v>
      </c>
      <c r="H639" s="63">
        <f>G639/B639*100</f>
        <v>3.8888888888888888</v>
      </c>
      <c r="I639" s="60" t="s">
        <v>12</v>
      </c>
      <c r="J639" s="69">
        <v>0.96693640498002398</v>
      </c>
      <c r="K639" s="69">
        <v>3.1673868169443398E-2</v>
      </c>
      <c r="L639" s="69">
        <v>1.38972685053218E-3</v>
      </c>
      <c r="M639" s="69">
        <v>0.98336572342124795</v>
      </c>
      <c r="N639" s="69">
        <v>7.7148899430203796E-3</v>
      </c>
      <c r="O639" s="69">
        <v>8.9193866357313301E-3</v>
      </c>
      <c r="P639" s="69">
        <v>4.1707038983712801E-2</v>
      </c>
      <c r="Q639" s="69">
        <v>0.87828059026354399</v>
      </c>
      <c r="R639" s="69">
        <v>8.0012370752742201E-2</v>
      </c>
      <c r="S639" s="69">
        <v>0.52963461533184797</v>
      </c>
      <c r="T639" s="69">
        <v>0.19918536396125899</v>
      </c>
      <c r="U639" s="69">
        <v>0.27118002070689201</v>
      </c>
      <c r="V639" s="69">
        <v>0.70005746431642801</v>
      </c>
      <c r="W639" s="69">
        <v>0.28370007105794498</v>
      </c>
      <c r="X639" s="69">
        <v>1.6242464625626198E-2</v>
      </c>
      <c r="Y639" s="69">
        <v>0.61418132139929804</v>
      </c>
      <c r="Z639" s="69">
        <v>0.16632280553307899</v>
      </c>
      <c r="AA639" s="69">
        <v>0.219495873067621</v>
      </c>
      <c r="AB639" s="69">
        <v>0.33569385681715702</v>
      </c>
      <c r="AC639" s="69">
        <v>0.61714354030440399</v>
      </c>
      <c r="AD639" s="69">
        <v>4.7162602878438202E-2</v>
      </c>
      <c r="AE639" s="69">
        <v>0.34434876011006599</v>
      </c>
      <c r="AF639" s="69">
        <v>0.59716806009769796</v>
      </c>
      <c r="AG639" s="309">
        <v>5.8483179792235697E-2</v>
      </c>
      <c r="AH639" s="208">
        <v>1.196</v>
      </c>
      <c r="AI639" s="208">
        <v>2.391</v>
      </c>
      <c r="AJ639" s="209">
        <v>5.4960000000000004</v>
      </c>
      <c r="AK639" s="210">
        <v>1.2130000000000001</v>
      </c>
      <c r="AL639" s="210">
        <v>2.423</v>
      </c>
      <c r="AM639" s="210">
        <v>5.5</v>
      </c>
      <c r="AN639" s="203">
        <v>0.8518</v>
      </c>
      <c r="AO639" s="203">
        <v>2.2370999999999999</v>
      </c>
      <c r="AP639" s="203">
        <v>5.3787000000000003</v>
      </c>
      <c r="AQ639" s="203"/>
      <c r="AR639" s="203">
        <f>$AN$16*0.81818182</f>
        <v>0.69692727427599999</v>
      </c>
      <c r="AS639" s="203">
        <f>$AN$16</f>
        <v>0.8518</v>
      </c>
      <c r="AT639" s="203">
        <f>$AN$16*1.22222222</f>
        <v>1.041088886996</v>
      </c>
      <c r="AU639" s="203">
        <f>$AO$16*0.81818182</f>
        <v>1.8303545495219997</v>
      </c>
      <c r="AV639" s="203">
        <f>$AO$16</f>
        <v>2.2370999999999999</v>
      </c>
      <c r="AW639" s="203">
        <f>$AO$16*1.22222222</f>
        <v>2.7342333283619995</v>
      </c>
      <c r="AX639" s="203">
        <f>$AP$16*0.81818182</f>
        <v>4.4007545552340002</v>
      </c>
      <c r="AY639" s="203">
        <f>$AP$16</f>
        <v>5.3787000000000003</v>
      </c>
      <c r="AZ639" s="203">
        <f>$AP$16*1.22222222</f>
        <v>6.5739666547139999</v>
      </c>
      <c r="BB639" s="1" t="str">
        <f t="shared" si="879"/>
        <v>P</v>
      </c>
      <c r="BC639" s="1" t="str">
        <f t="shared" si="880"/>
        <v>NA</v>
      </c>
      <c r="BD639" s="1" t="str">
        <f t="shared" si="881"/>
        <v>NA</v>
      </c>
      <c r="BE639" s="1" t="str">
        <f t="shared" si="882"/>
        <v>NO</v>
      </c>
      <c r="BF639" s="1" t="str">
        <f t="shared" si="883"/>
        <v>NO</v>
      </c>
      <c r="BG639" s="1" t="str">
        <f t="shared" si="884"/>
        <v>NO</v>
      </c>
      <c r="BH639" s="1" t="str">
        <f t="shared" si="949"/>
        <v>NO</v>
      </c>
      <c r="BJ639" s="12">
        <v>6</v>
      </c>
      <c r="BK639" s="1" t="str">
        <f t="shared" si="885"/>
        <v>P</v>
      </c>
      <c r="BL639" s="1" t="str">
        <f t="shared" si="886"/>
        <v>NA</v>
      </c>
      <c r="BM639" s="1" t="str">
        <f t="shared" si="887"/>
        <v>NA</v>
      </c>
      <c r="BN639" s="1" t="str">
        <f t="shared" si="888"/>
        <v>NO</v>
      </c>
      <c r="BO639" s="1" t="str">
        <f t="shared" si="889"/>
        <v>NO</v>
      </c>
      <c r="BP639" s="1" t="str">
        <f t="shared" si="890"/>
        <v>NO</v>
      </c>
      <c r="BQ639" s="1" t="str">
        <f t="shared" si="891"/>
        <v>NO</v>
      </c>
      <c r="BS639" s="1" t="str">
        <f t="shared" si="892"/>
        <v>TN</v>
      </c>
      <c r="BT639" s="1" t="str">
        <f t="shared" si="893"/>
        <v>TN</v>
      </c>
      <c r="BU639" s="1" t="str">
        <f t="shared" si="894"/>
        <v>TN</v>
      </c>
      <c r="BV639" s="1" t="str">
        <f t="shared" si="895"/>
        <v>NO</v>
      </c>
      <c r="BW639" s="1" t="str">
        <f t="shared" si="896"/>
        <v>NO</v>
      </c>
      <c r="BX639" s="1" t="str">
        <f t="shared" si="897"/>
        <v>NO</v>
      </c>
      <c r="BY639" s="244" t="str">
        <f t="shared" si="898"/>
        <v>YES</v>
      </c>
      <c r="BZ639" s="244" t="str">
        <f t="shared" si="899"/>
        <v>NO</v>
      </c>
      <c r="CA639" s="244" t="str">
        <f t="shared" si="900"/>
        <v>NO</v>
      </c>
      <c r="CB639" s="244" t="str">
        <f t="shared" si="901"/>
        <v>NO</v>
      </c>
      <c r="CC639" s="244" t="str">
        <f t="shared" si="902"/>
        <v>NO</v>
      </c>
      <c r="CD639" s="244" t="str">
        <f t="shared" si="874"/>
        <v>NO</v>
      </c>
      <c r="CE639" s="1" t="str">
        <f t="shared" si="875"/>
        <v>NO</v>
      </c>
      <c r="CF639" s="1" t="str">
        <f t="shared" si="876"/>
        <v>NO</v>
      </c>
      <c r="CG639" s="1" t="str">
        <f t="shared" si="877"/>
        <v>NO</v>
      </c>
      <c r="CH639" s="1" t="str">
        <f t="shared" si="878"/>
        <v>NO</v>
      </c>
      <c r="CI639" s="244" t="str">
        <f t="shared" si="903"/>
        <v>NO</v>
      </c>
      <c r="CJ639" s="244" t="str">
        <f t="shared" si="904"/>
        <v>NO</v>
      </c>
      <c r="CK639" s="244" t="str">
        <f t="shared" si="905"/>
        <v>NO</v>
      </c>
      <c r="CL639" s="244" t="str">
        <f t="shared" si="906"/>
        <v>NO</v>
      </c>
      <c r="CM639" s="244" t="str">
        <f t="shared" si="907"/>
        <v>NO</v>
      </c>
      <c r="CN639" s="244" t="str">
        <f t="shared" si="908"/>
        <v>NO</v>
      </c>
      <c r="CO639" s="244" t="str">
        <f t="shared" si="909"/>
        <v>NO</v>
      </c>
      <c r="CP639" s="244" t="str">
        <f t="shared" si="910"/>
        <v>NO</v>
      </c>
      <c r="CQ639" s="244" t="str">
        <f t="shared" si="911"/>
        <v>NO</v>
      </c>
      <c r="CR639" s="244" t="str">
        <f t="shared" si="912"/>
        <v>NO</v>
      </c>
    </row>
    <row r="640" spans="1:96">
      <c r="A640" s="64"/>
      <c r="B640" s="15"/>
      <c r="C640" s="15"/>
      <c r="D640" s="15"/>
      <c r="E640" s="15"/>
      <c r="F640" s="15"/>
      <c r="G640" s="15"/>
      <c r="H640" s="15"/>
      <c r="I640" s="52" t="s">
        <v>13</v>
      </c>
      <c r="J640" s="6">
        <v>0.98369309099295998</v>
      </c>
      <c r="K640" s="6">
        <v>9.4777883398082796E-3</v>
      </c>
      <c r="L640" s="6">
        <v>6.8291206672316199E-3</v>
      </c>
      <c r="M640" s="6">
        <v>0.122450503652276</v>
      </c>
      <c r="N640" s="6">
        <v>0.23836104200809799</v>
      </c>
      <c r="O640" s="6">
        <v>0.63918845433962401</v>
      </c>
      <c r="P640" s="6">
        <v>0.99699295787749398</v>
      </c>
      <c r="Q640" s="6">
        <v>1.5050469042166001E-4</v>
      </c>
      <c r="R640" s="6">
        <v>2.8565374320840202E-3</v>
      </c>
      <c r="S640" s="6">
        <v>0.99777332034711597</v>
      </c>
      <c r="T640" s="6">
        <v>2.1714086918493899E-3</v>
      </c>
      <c r="U640" s="6">
        <v>5.5270961033748699E-5</v>
      </c>
      <c r="V640" s="6">
        <v>0.739895870680503</v>
      </c>
      <c r="W640" s="6">
        <v>5.3380876114474902E-2</v>
      </c>
      <c r="X640" s="6">
        <v>0.206723253205021</v>
      </c>
      <c r="Y640" s="6">
        <v>0.97209093598916696</v>
      </c>
      <c r="Z640" s="6">
        <v>1.3260757800759601E-2</v>
      </c>
      <c r="AA640" s="6">
        <v>1.46483062100726E-2</v>
      </c>
      <c r="AB640" s="6">
        <v>0.29146341438052598</v>
      </c>
      <c r="AC640" s="6">
        <v>0.26564052260604498</v>
      </c>
      <c r="AD640" s="6">
        <v>0.44289606301342699</v>
      </c>
      <c r="AE640" s="6">
        <v>0.70648464650703002</v>
      </c>
      <c r="AF640" s="6">
        <v>0.27152936506933101</v>
      </c>
      <c r="AG640" s="310">
        <v>2.1985988423638001E-2</v>
      </c>
      <c r="AH640" s="211">
        <v>0.71699999999999997</v>
      </c>
      <c r="AI640" s="211">
        <v>2.5</v>
      </c>
      <c r="AJ640" s="212">
        <v>5.77</v>
      </c>
      <c r="AK640" s="210">
        <v>0.71599999999999997</v>
      </c>
      <c r="AL640" s="210">
        <v>2.423</v>
      </c>
      <c r="AM640" s="210">
        <v>5.8310000000000004</v>
      </c>
      <c r="AN640" s="203"/>
      <c r="AO640" s="203"/>
      <c r="AP640" s="203"/>
      <c r="AQ640" s="203"/>
      <c r="AR640" s="203">
        <f t="shared" ref="AR640:AR649" si="950">$AN$16*0.81818182</f>
        <v>0.69692727427599999</v>
      </c>
      <c r="AS640" s="203">
        <f t="shared" ref="AS640:AS649" si="951">$AN$16</f>
        <v>0.8518</v>
      </c>
      <c r="AT640" s="203">
        <f t="shared" ref="AT640:AT649" si="952">$AN$16*1.22222222</f>
        <v>1.041088886996</v>
      </c>
      <c r="AU640" s="203">
        <f t="shared" ref="AU640:AU649" si="953">$AO$16*0.81818182</f>
        <v>1.8303545495219997</v>
      </c>
      <c r="AV640" s="203">
        <f t="shared" ref="AV640:AV649" si="954">$AO$16</f>
        <v>2.2370999999999999</v>
      </c>
      <c r="AW640" s="203">
        <f t="shared" ref="AW640:AW649" si="955">$AO$16*1.22222222</f>
        <v>2.7342333283619995</v>
      </c>
      <c r="AX640" s="203">
        <f t="shared" ref="AX640:AX649" si="956">$AP$16*0.81818182</f>
        <v>4.4007545552340002</v>
      </c>
      <c r="AY640" s="203">
        <f t="shared" ref="AY640:AY649" si="957">$AP$16</f>
        <v>5.3787000000000003</v>
      </c>
      <c r="AZ640" s="203">
        <f t="shared" ref="AZ640:AZ649" si="958">$AP$16*1.22222222</f>
        <v>6.5739666547139999</v>
      </c>
      <c r="BB640" s="1" t="str">
        <f t="shared" si="879"/>
        <v>NP</v>
      </c>
      <c r="BC640" s="1" t="str">
        <f t="shared" si="880"/>
        <v>NA</v>
      </c>
      <c r="BD640" s="1" t="str">
        <f t="shared" si="881"/>
        <v>NA</v>
      </c>
      <c r="BE640" s="1" t="str">
        <f t="shared" si="882"/>
        <v>NO</v>
      </c>
      <c r="BF640" s="1" t="str">
        <f t="shared" si="883"/>
        <v>NO</v>
      </c>
      <c r="BG640" s="1" t="str">
        <f t="shared" si="884"/>
        <v>NO</v>
      </c>
      <c r="BH640" s="1" t="str">
        <f t="shared" si="949"/>
        <v>YES</v>
      </c>
      <c r="BJ640" s="12">
        <v>11</v>
      </c>
      <c r="BK640" s="1" t="str">
        <f t="shared" si="885"/>
        <v>NP</v>
      </c>
      <c r="BL640" s="1" t="str">
        <f t="shared" si="886"/>
        <v>NA</v>
      </c>
      <c r="BM640" s="1" t="str">
        <f t="shared" si="887"/>
        <v>NA</v>
      </c>
      <c r="BN640" s="1" t="str">
        <f t="shared" si="888"/>
        <v>NO</v>
      </c>
      <c r="BO640" s="1" t="str">
        <f t="shared" si="889"/>
        <v>NO</v>
      </c>
      <c r="BP640" s="1" t="str">
        <f t="shared" si="890"/>
        <v>NO</v>
      </c>
      <c r="BQ640" s="1" t="str">
        <f t="shared" si="891"/>
        <v>YES</v>
      </c>
      <c r="BS640" s="1" t="str">
        <f t="shared" si="892"/>
        <v>TP</v>
      </c>
      <c r="BT640" s="1" t="str">
        <f t="shared" si="893"/>
        <v>TN</v>
      </c>
      <c r="BU640" s="1" t="str">
        <f t="shared" si="894"/>
        <v>TN</v>
      </c>
      <c r="BV640" s="1" t="str">
        <f t="shared" si="895"/>
        <v>NO</v>
      </c>
      <c r="BW640" s="1" t="str">
        <f t="shared" si="896"/>
        <v>NO</v>
      </c>
      <c r="BX640" s="1" t="str">
        <f t="shared" si="897"/>
        <v>YES</v>
      </c>
      <c r="BY640" s="244" t="str">
        <f t="shared" si="898"/>
        <v>YES</v>
      </c>
      <c r="BZ640" s="244" t="str">
        <f t="shared" si="899"/>
        <v>NO</v>
      </c>
      <c r="CA640" s="244" t="str">
        <f t="shared" si="900"/>
        <v>NO</v>
      </c>
      <c r="CB640" s="244" t="str">
        <f t="shared" si="901"/>
        <v>NO</v>
      </c>
      <c r="CC640" s="244" t="str">
        <f t="shared" si="902"/>
        <v>NO</v>
      </c>
      <c r="CD640" s="244" t="str">
        <f t="shared" si="874"/>
        <v>NO</v>
      </c>
      <c r="CE640" s="1" t="str">
        <f t="shared" si="875"/>
        <v>NO</v>
      </c>
      <c r="CF640" s="1" t="str">
        <f t="shared" si="876"/>
        <v>NO</v>
      </c>
      <c r="CG640" s="1" t="str">
        <f t="shared" si="877"/>
        <v>NO</v>
      </c>
      <c r="CH640" s="1" t="str">
        <f t="shared" si="878"/>
        <v>NO</v>
      </c>
      <c r="CI640" s="244" t="str">
        <f t="shared" si="903"/>
        <v>NO</v>
      </c>
      <c r="CJ640" s="244" t="str">
        <f t="shared" si="904"/>
        <v>NO</v>
      </c>
      <c r="CK640" s="244" t="str">
        <f t="shared" si="905"/>
        <v>NO</v>
      </c>
      <c r="CL640" s="244" t="str">
        <f t="shared" si="906"/>
        <v>NO</v>
      </c>
      <c r="CM640" s="244" t="str">
        <f t="shared" si="907"/>
        <v>NO</v>
      </c>
      <c r="CN640" s="244" t="str">
        <f t="shared" si="908"/>
        <v>NO</v>
      </c>
      <c r="CO640" s="244" t="str">
        <f t="shared" si="909"/>
        <v>NO</v>
      </c>
      <c r="CP640" s="244" t="str">
        <f t="shared" si="910"/>
        <v>NO</v>
      </c>
      <c r="CQ640" s="244" t="str">
        <f t="shared" si="911"/>
        <v>NO</v>
      </c>
      <c r="CR640" s="244" t="str">
        <f t="shared" si="912"/>
        <v>NO</v>
      </c>
    </row>
    <row r="641" spans="1:96">
      <c r="A641" s="64"/>
      <c r="B641" s="15"/>
      <c r="C641" s="15"/>
      <c r="D641" s="15"/>
      <c r="E641" s="15"/>
      <c r="F641" s="15"/>
      <c r="G641" s="15"/>
      <c r="H641" s="15"/>
      <c r="I641" s="52" t="s">
        <v>14</v>
      </c>
      <c r="J641" s="6">
        <v>0.82086948288439798</v>
      </c>
      <c r="K641" s="6">
        <v>0.17217913092577</v>
      </c>
      <c r="L641" s="6">
        <v>6.9513861898311503E-3</v>
      </c>
      <c r="M641" s="6">
        <v>0.188785318914095</v>
      </c>
      <c r="N641" s="6">
        <v>0.34175969530556799</v>
      </c>
      <c r="O641" s="6">
        <v>0.46945498578033501</v>
      </c>
      <c r="P641" s="6">
        <v>0.92933182421416005</v>
      </c>
      <c r="Q641" s="6">
        <v>2.4079758697384102E-2</v>
      </c>
      <c r="R641" s="6">
        <v>4.6588417088455798E-2</v>
      </c>
      <c r="S641" s="6">
        <v>7.5863376336599397E-2</v>
      </c>
      <c r="T641" s="6">
        <v>0.334305501554991</v>
      </c>
      <c r="U641" s="6">
        <v>0.58983112210840904</v>
      </c>
      <c r="V641" s="6">
        <v>0.27819131532329699</v>
      </c>
      <c r="W641" s="6">
        <v>0.27176098813773197</v>
      </c>
      <c r="X641" s="6">
        <v>0.45004769653896898</v>
      </c>
      <c r="Y641" s="6">
        <v>0.79720650169509799</v>
      </c>
      <c r="Z641" s="6">
        <v>0.12617111387153199</v>
      </c>
      <c r="AA641" s="6">
        <v>7.6622384433368801E-2</v>
      </c>
      <c r="AB641" s="6">
        <v>0.98767773777060897</v>
      </c>
      <c r="AC641" s="6">
        <v>1.00594239404658E-2</v>
      </c>
      <c r="AD641" s="6">
        <v>2.2628382889244799E-3</v>
      </c>
      <c r="AE641" s="6">
        <v>0.74698263313480195</v>
      </c>
      <c r="AF641" s="6">
        <v>0.113486604683727</v>
      </c>
      <c r="AG641" s="310">
        <v>0.13953076218147001</v>
      </c>
      <c r="AH641" s="211">
        <v>1.4530000000000001</v>
      </c>
      <c r="AI641" s="211">
        <v>2.88</v>
      </c>
      <c r="AJ641" s="212">
        <v>5.4420000000000002</v>
      </c>
      <c r="AK641" s="210">
        <v>1.55</v>
      </c>
      <c r="AL641" s="210">
        <v>2.9670000000000001</v>
      </c>
      <c r="AM641" s="210">
        <v>5.5949999999999998</v>
      </c>
      <c r="AN641" s="203"/>
      <c r="AO641" s="203"/>
      <c r="AP641" s="203"/>
      <c r="AQ641" s="203"/>
      <c r="AR641" s="203">
        <f t="shared" si="950"/>
        <v>0.69692727427599999</v>
      </c>
      <c r="AS641" s="203">
        <f t="shared" si="951"/>
        <v>0.8518</v>
      </c>
      <c r="AT641" s="203">
        <f t="shared" si="952"/>
        <v>1.041088886996</v>
      </c>
      <c r="AU641" s="203">
        <f t="shared" si="953"/>
        <v>1.8303545495219997</v>
      </c>
      <c r="AV641" s="203">
        <f t="shared" si="954"/>
        <v>2.2370999999999999</v>
      </c>
      <c r="AW641" s="203">
        <f t="shared" si="955"/>
        <v>2.7342333283619995</v>
      </c>
      <c r="AX641" s="203">
        <f t="shared" si="956"/>
        <v>4.4007545552340002</v>
      </c>
      <c r="AY641" s="203">
        <f t="shared" si="957"/>
        <v>5.3787000000000003</v>
      </c>
      <c r="AZ641" s="203">
        <f t="shared" si="958"/>
        <v>6.5739666547139999</v>
      </c>
      <c r="BB641" s="1" t="str">
        <f t="shared" si="879"/>
        <v>P</v>
      </c>
      <c r="BC641" s="1" t="str">
        <f t="shared" si="880"/>
        <v>P</v>
      </c>
      <c r="BD641" s="1" t="str">
        <f t="shared" si="881"/>
        <v>NA</v>
      </c>
      <c r="BE641" s="1" t="str">
        <f t="shared" si="882"/>
        <v>NO</v>
      </c>
      <c r="BF641" s="1" t="str">
        <f t="shared" si="883"/>
        <v>NO</v>
      </c>
      <c r="BG641" s="1" t="str">
        <f t="shared" si="884"/>
        <v>NO</v>
      </c>
      <c r="BH641" s="1" t="str">
        <f t="shared" si="949"/>
        <v>NO</v>
      </c>
      <c r="BJ641" s="12">
        <v>13</v>
      </c>
      <c r="BK641" s="1" t="str">
        <f t="shared" si="885"/>
        <v>P</v>
      </c>
      <c r="BL641" s="1" t="str">
        <f t="shared" si="886"/>
        <v>P</v>
      </c>
      <c r="BM641" s="1" t="str">
        <f t="shared" si="887"/>
        <v>NA</v>
      </c>
      <c r="BN641" s="1" t="str">
        <f t="shared" si="888"/>
        <v>NO</v>
      </c>
      <c r="BO641" s="1" t="str">
        <f t="shared" si="889"/>
        <v>NO</v>
      </c>
      <c r="BP641" s="1" t="str">
        <f t="shared" si="890"/>
        <v>NO</v>
      </c>
      <c r="BQ641" s="1" t="str">
        <f t="shared" si="891"/>
        <v>NO</v>
      </c>
      <c r="BS641" s="1" t="str">
        <f t="shared" si="892"/>
        <v>TN</v>
      </c>
      <c r="BT641" s="1" t="str">
        <f t="shared" si="893"/>
        <v>TN</v>
      </c>
      <c r="BU641" s="1" t="str">
        <f t="shared" si="894"/>
        <v>TN</v>
      </c>
      <c r="BV641" s="1" t="str">
        <f t="shared" si="895"/>
        <v>NO</v>
      </c>
      <c r="BW641" s="1" t="str">
        <f t="shared" si="896"/>
        <v>NO</v>
      </c>
      <c r="BX641" s="1" t="str">
        <f t="shared" si="897"/>
        <v>NO</v>
      </c>
      <c r="BY641" s="244" t="str">
        <f t="shared" si="898"/>
        <v>YES</v>
      </c>
      <c r="BZ641" s="244" t="str">
        <f t="shared" si="899"/>
        <v>NO</v>
      </c>
      <c r="CA641" s="244" t="str">
        <f t="shared" si="900"/>
        <v>NO</v>
      </c>
      <c r="CB641" s="244" t="str">
        <f t="shared" si="901"/>
        <v>NO</v>
      </c>
      <c r="CC641" s="244" t="str">
        <f t="shared" si="902"/>
        <v>NO</v>
      </c>
      <c r="CD641" s="244" t="str">
        <f t="shared" si="874"/>
        <v>NO</v>
      </c>
      <c r="CE641" s="1" t="str">
        <f t="shared" si="875"/>
        <v>NO</v>
      </c>
      <c r="CF641" s="1" t="str">
        <f t="shared" si="876"/>
        <v>NO</v>
      </c>
      <c r="CG641" s="1" t="str">
        <f t="shared" si="877"/>
        <v>NO</v>
      </c>
      <c r="CH641" s="1" t="str">
        <f t="shared" si="878"/>
        <v>NO</v>
      </c>
      <c r="CI641" s="244" t="str">
        <f t="shared" si="903"/>
        <v>NO</v>
      </c>
      <c r="CJ641" s="244" t="str">
        <f t="shared" si="904"/>
        <v>NO</v>
      </c>
      <c r="CK641" s="244" t="str">
        <f t="shared" si="905"/>
        <v>NO</v>
      </c>
      <c r="CL641" s="244" t="str">
        <f t="shared" si="906"/>
        <v>NO</v>
      </c>
      <c r="CM641" s="244" t="str">
        <f t="shared" si="907"/>
        <v>NO</v>
      </c>
      <c r="CN641" s="244" t="str">
        <f t="shared" si="908"/>
        <v>NO</v>
      </c>
      <c r="CO641" s="244" t="str">
        <f t="shared" si="909"/>
        <v>NO</v>
      </c>
      <c r="CP641" s="244" t="str">
        <f t="shared" si="910"/>
        <v>NO</v>
      </c>
      <c r="CQ641" s="244" t="str">
        <f t="shared" si="911"/>
        <v>NO</v>
      </c>
      <c r="CR641" s="244" t="str">
        <f t="shared" si="912"/>
        <v>NO</v>
      </c>
    </row>
    <row r="642" spans="1:96">
      <c r="A642" s="64"/>
      <c r="B642" s="15"/>
      <c r="C642" s="15"/>
      <c r="D642" s="15"/>
      <c r="E642" s="15"/>
      <c r="F642" s="15"/>
      <c r="G642" s="15"/>
      <c r="H642" s="15"/>
      <c r="I642" s="52" t="s">
        <v>15</v>
      </c>
      <c r="J642" s="6">
        <v>0.455788306836727</v>
      </c>
      <c r="K642" s="6">
        <v>0.42520898715173</v>
      </c>
      <c r="L642" s="6">
        <v>0.119002706011541</v>
      </c>
      <c r="M642" s="6">
        <v>0.77104897515057103</v>
      </c>
      <c r="N642" s="6">
        <v>9.12016170867328E-2</v>
      </c>
      <c r="O642" s="6">
        <v>0.13774940776269501</v>
      </c>
      <c r="P642" s="6">
        <v>0.78900027822625596</v>
      </c>
      <c r="Q642" s="6">
        <v>0.14978246802284001</v>
      </c>
      <c r="R642" s="6">
        <v>6.1217253750903401E-2</v>
      </c>
      <c r="S642" s="6">
        <v>0.91873907125680099</v>
      </c>
      <c r="T642" s="6">
        <v>6.9837837989483204E-2</v>
      </c>
      <c r="U642" s="6">
        <v>1.1423090753715601E-2</v>
      </c>
      <c r="V642" s="6">
        <v>0.72021267390169696</v>
      </c>
      <c r="W642" s="6">
        <v>0.273411586143259</v>
      </c>
      <c r="X642" s="6">
        <v>6.3757399550432503E-3</v>
      </c>
      <c r="Y642" s="6">
        <v>0.85009021031406595</v>
      </c>
      <c r="Z642" s="6">
        <v>0.14718580903440301</v>
      </c>
      <c r="AA642" s="6">
        <v>2.7239806515301202E-3</v>
      </c>
      <c r="AB642" s="6">
        <v>0.193003700916837</v>
      </c>
      <c r="AC642" s="6">
        <v>0.43554274651924901</v>
      </c>
      <c r="AD642" s="6">
        <v>0.37145355256391299</v>
      </c>
      <c r="AE642" s="6">
        <v>0.299748204589667</v>
      </c>
      <c r="AF642" s="6">
        <v>0.11278936787934001</v>
      </c>
      <c r="AG642" s="310">
        <v>0.58746242753099098</v>
      </c>
      <c r="AH642" s="211">
        <v>0.95899999999999996</v>
      </c>
      <c r="AI642" s="211">
        <v>2.456</v>
      </c>
      <c r="AJ642" s="212">
        <v>6.4359999999999999</v>
      </c>
      <c r="AK642" s="210">
        <v>0.97099999999999997</v>
      </c>
      <c r="AL642" s="210">
        <v>2.423</v>
      </c>
      <c r="AM642" s="210">
        <v>6.3079999999999998</v>
      </c>
      <c r="AN642" s="203"/>
      <c r="AO642" s="203"/>
      <c r="AP642" s="203"/>
      <c r="AQ642" s="203"/>
      <c r="AR642" s="203">
        <f t="shared" si="950"/>
        <v>0.69692727427599999</v>
      </c>
      <c r="AS642" s="203">
        <f t="shared" si="951"/>
        <v>0.8518</v>
      </c>
      <c r="AT642" s="203">
        <f t="shared" si="952"/>
        <v>1.041088886996</v>
      </c>
      <c r="AU642" s="203">
        <f t="shared" si="953"/>
        <v>1.8303545495219997</v>
      </c>
      <c r="AV642" s="203">
        <f t="shared" si="954"/>
        <v>2.2370999999999999</v>
      </c>
      <c r="AW642" s="203">
        <f t="shared" si="955"/>
        <v>2.7342333283619995</v>
      </c>
      <c r="AX642" s="203">
        <f t="shared" si="956"/>
        <v>4.4007545552340002</v>
      </c>
      <c r="AY642" s="203">
        <f t="shared" si="957"/>
        <v>5.3787000000000003</v>
      </c>
      <c r="AZ642" s="203">
        <f t="shared" si="958"/>
        <v>6.5739666547139999</v>
      </c>
      <c r="BB642" s="1" t="str">
        <f t="shared" si="879"/>
        <v>NA</v>
      </c>
      <c r="BC642" s="1" t="str">
        <f t="shared" si="880"/>
        <v>NA</v>
      </c>
      <c r="BD642" s="1" t="str">
        <f t="shared" si="881"/>
        <v>NA</v>
      </c>
      <c r="BE642" s="1" t="str">
        <f t="shared" si="882"/>
        <v>NO</v>
      </c>
      <c r="BF642" s="1" t="str">
        <f t="shared" si="883"/>
        <v>NO</v>
      </c>
      <c r="BG642" s="1" t="str">
        <f t="shared" si="884"/>
        <v>NO</v>
      </c>
      <c r="BH642" s="1" t="str">
        <f t="shared" si="949"/>
        <v>YES</v>
      </c>
      <c r="BJ642" s="12">
        <v>11</v>
      </c>
      <c r="BK642" s="1" t="str">
        <f t="shared" si="885"/>
        <v>NA</v>
      </c>
      <c r="BL642" s="1" t="str">
        <f t="shared" si="886"/>
        <v>NA</v>
      </c>
      <c r="BM642" s="1" t="str">
        <f t="shared" si="887"/>
        <v>NA</v>
      </c>
      <c r="BN642" s="1" t="str">
        <f t="shared" si="888"/>
        <v>NO</v>
      </c>
      <c r="BO642" s="1" t="str">
        <f t="shared" si="889"/>
        <v>NO</v>
      </c>
      <c r="BP642" s="1" t="str">
        <f t="shared" si="890"/>
        <v>NO</v>
      </c>
      <c r="BQ642" s="1" t="str">
        <f t="shared" si="891"/>
        <v>YES</v>
      </c>
      <c r="BS642" s="1" t="str">
        <f t="shared" si="892"/>
        <v>TN</v>
      </c>
      <c r="BT642" s="1" t="str">
        <f t="shared" si="893"/>
        <v>TN</v>
      </c>
      <c r="BU642" s="1" t="str">
        <f t="shared" si="894"/>
        <v>TN</v>
      </c>
      <c r="BV642" s="1" t="str">
        <f t="shared" si="895"/>
        <v>NO</v>
      </c>
      <c r="BW642" s="1" t="str">
        <f t="shared" si="896"/>
        <v>NO</v>
      </c>
      <c r="BX642" s="1" t="str">
        <f t="shared" si="897"/>
        <v>NO</v>
      </c>
      <c r="BY642" s="244" t="str">
        <f t="shared" si="898"/>
        <v>YES</v>
      </c>
      <c r="BZ642" s="244" t="str">
        <f t="shared" si="899"/>
        <v>NO</v>
      </c>
      <c r="CA642" s="244" t="str">
        <f t="shared" si="900"/>
        <v>NO</v>
      </c>
      <c r="CB642" s="244" t="str">
        <f t="shared" si="901"/>
        <v>NO</v>
      </c>
      <c r="CC642" s="244" t="str">
        <f t="shared" si="902"/>
        <v>NO</v>
      </c>
      <c r="CD642" s="244" t="str">
        <f t="shared" si="874"/>
        <v>NO</v>
      </c>
      <c r="CE642" s="1" t="str">
        <f t="shared" si="875"/>
        <v>NO</v>
      </c>
      <c r="CF642" s="1" t="str">
        <f t="shared" si="876"/>
        <v>NO</v>
      </c>
      <c r="CG642" s="1" t="str">
        <f t="shared" si="877"/>
        <v>NO</v>
      </c>
      <c r="CH642" s="1" t="str">
        <f t="shared" si="878"/>
        <v>NO</v>
      </c>
      <c r="CI642" s="244" t="str">
        <f t="shared" si="903"/>
        <v>NO</v>
      </c>
      <c r="CJ642" s="244" t="str">
        <f t="shared" si="904"/>
        <v>NO</v>
      </c>
      <c r="CK642" s="244" t="str">
        <f t="shared" si="905"/>
        <v>NO</v>
      </c>
      <c r="CL642" s="244" t="str">
        <f t="shared" si="906"/>
        <v>NO</v>
      </c>
      <c r="CM642" s="244" t="str">
        <f t="shared" si="907"/>
        <v>NO</v>
      </c>
      <c r="CN642" s="244" t="str">
        <f t="shared" si="908"/>
        <v>NO</v>
      </c>
      <c r="CO642" s="244" t="str">
        <f t="shared" si="909"/>
        <v>NO</v>
      </c>
      <c r="CP642" s="244" t="str">
        <f t="shared" si="910"/>
        <v>NO</v>
      </c>
      <c r="CQ642" s="244" t="str">
        <f t="shared" si="911"/>
        <v>NO</v>
      </c>
      <c r="CR642" s="244" t="str">
        <f t="shared" si="912"/>
        <v>NO</v>
      </c>
    </row>
    <row r="643" spans="1:96">
      <c r="A643" s="64"/>
      <c r="B643" s="15"/>
      <c r="C643" s="15"/>
      <c r="D643" s="15"/>
      <c r="E643" s="15"/>
      <c r="F643" s="15"/>
      <c r="G643" s="15"/>
      <c r="H643" s="15"/>
      <c r="I643" s="52" t="s">
        <v>16</v>
      </c>
      <c r="J643" s="6">
        <v>2.8333415467555099E-2</v>
      </c>
      <c r="K643" s="6">
        <v>0.87511205335119502</v>
      </c>
      <c r="L643" s="6">
        <v>9.6554531181249001E-2</v>
      </c>
      <c r="M643" s="6">
        <v>0.19013072953239499</v>
      </c>
      <c r="N643" s="6">
        <v>6.3886317844271595E-2</v>
      </c>
      <c r="O643" s="6">
        <v>0.74598295262333203</v>
      </c>
      <c r="P643" s="6">
        <v>1.26505574829142E-2</v>
      </c>
      <c r="Q643" s="6">
        <v>0.80335702656795405</v>
      </c>
      <c r="R643" s="6">
        <v>0.18399241594912999</v>
      </c>
      <c r="S643" s="6">
        <v>0.13520461480599699</v>
      </c>
      <c r="T643" s="6">
        <v>0.78071482139409698</v>
      </c>
      <c r="U643" s="6">
        <v>8.4080563799905E-2</v>
      </c>
      <c r="V643" s="6">
        <v>0.47752435575452901</v>
      </c>
      <c r="W643" s="6">
        <v>0.42583751958142702</v>
      </c>
      <c r="X643" s="6">
        <v>9.6638124664042493E-2</v>
      </c>
      <c r="Y643" s="6">
        <v>0.69847259523681804</v>
      </c>
      <c r="Z643" s="6">
        <v>0.23520265200131699</v>
      </c>
      <c r="AA643" s="6">
        <v>6.63247527618641E-2</v>
      </c>
      <c r="AB643" s="6">
        <v>0.35826721012558899</v>
      </c>
      <c r="AC643" s="6">
        <v>0.45195719790140398</v>
      </c>
      <c r="AD643" s="6">
        <v>0.189775591973005</v>
      </c>
      <c r="AE643" s="6">
        <v>0.56516803162100104</v>
      </c>
      <c r="AF643" s="6">
        <v>0.33758828249093098</v>
      </c>
      <c r="AG643" s="310">
        <v>9.7243685888066603E-2</v>
      </c>
      <c r="AH643" s="211">
        <v>1.089</v>
      </c>
      <c r="AI643" s="211">
        <v>2.5049999999999999</v>
      </c>
      <c r="AJ643" s="212">
        <v>5.7329999999999997</v>
      </c>
      <c r="AK643" s="210">
        <v>1.0920000000000001</v>
      </c>
      <c r="AL643" s="210">
        <v>2.4900000000000002</v>
      </c>
      <c r="AM643" s="210">
        <v>5.766</v>
      </c>
      <c r="AN643" s="203"/>
      <c r="AO643" s="203"/>
      <c r="AP643" s="203"/>
      <c r="AQ643" s="203"/>
      <c r="AR643" s="203">
        <f t="shared" si="950"/>
        <v>0.69692727427599999</v>
      </c>
      <c r="AS643" s="203">
        <f t="shared" si="951"/>
        <v>0.8518</v>
      </c>
      <c r="AT643" s="203">
        <f t="shared" si="952"/>
        <v>1.041088886996</v>
      </c>
      <c r="AU643" s="203">
        <f t="shared" si="953"/>
        <v>1.8303545495219997</v>
      </c>
      <c r="AV643" s="203">
        <f t="shared" si="954"/>
        <v>2.2370999999999999</v>
      </c>
      <c r="AW643" s="203">
        <f t="shared" si="955"/>
        <v>2.7342333283619995</v>
      </c>
      <c r="AX643" s="203">
        <f t="shared" si="956"/>
        <v>4.4007545552340002</v>
      </c>
      <c r="AY643" s="203">
        <f t="shared" si="957"/>
        <v>5.3787000000000003</v>
      </c>
      <c r="AZ643" s="203">
        <f t="shared" si="958"/>
        <v>6.5739666547139999</v>
      </c>
      <c r="BB643" s="1" t="str">
        <f t="shared" si="879"/>
        <v>P</v>
      </c>
      <c r="BC643" s="1" t="str">
        <f t="shared" si="880"/>
        <v>NA</v>
      </c>
      <c r="BD643" s="1" t="str">
        <f t="shared" si="881"/>
        <v>NA</v>
      </c>
      <c r="BE643" s="1" t="str">
        <f t="shared" si="882"/>
        <v>NO</v>
      </c>
      <c r="BF643" s="1" t="str">
        <f t="shared" si="883"/>
        <v>NO</v>
      </c>
      <c r="BG643" s="1" t="str">
        <f t="shared" si="884"/>
        <v>NO</v>
      </c>
      <c r="BH643" s="1" t="str">
        <f t="shared" si="949"/>
        <v>NO</v>
      </c>
      <c r="BJ643" s="12">
        <v>15</v>
      </c>
      <c r="BK643" s="1" t="str">
        <f t="shared" si="885"/>
        <v>P</v>
      </c>
      <c r="BL643" s="1" t="str">
        <f t="shared" si="886"/>
        <v>NA</v>
      </c>
      <c r="BM643" s="1" t="str">
        <f t="shared" si="887"/>
        <v>NA</v>
      </c>
      <c r="BN643" s="1" t="str">
        <f t="shared" si="888"/>
        <v>NO</v>
      </c>
      <c r="BO643" s="1" t="str">
        <f t="shared" si="889"/>
        <v>NO</v>
      </c>
      <c r="BP643" s="1" t="str">
        <f t="shared" si="890"/>
        <v>NO</v>
      </c>
      <c r="BQ643" s="1" t="str">
        <f t="shared" si="891"/>
        <v>NO</v>
      </c>
      <c r="BS643" s="1" t="str">
        <f t="shared" si="892"/>
        <v>TN</v>
      </c>
      <c r="BT643" s="1" t="str">
        <f t="shared" si="893"/>
        <v>TN</v>
      </c>
      <c r="BU643" s="1" t="str">
        <f t="shared" si="894"/>
        <v>TN</v>
      </c>
      <c r="BV643" s="1" t="str">
        <f t="shared" si="895"/>
        <v>NO</v>
      </c>
      <c r="BW643" s="1" t="str">
        <f t="shared" si="896"/>
        <v>NO</v>
      </c>
      <c r="BX643" s="1" t="str">
        <f t="shared" si="897"/>
        <v>NO</v>
      </c>
      <c r="BY643" s="244" t="str">
        <f t="shared" si="898"/>
        <v>YES</v>
      </c>
      <c r="BZ643" s="244" t="str">
        <f t="shared" si="899"/>
        <v>NO</v>
      </c>
      <c r="CA643" s="244" t="str">
        <f t="shared" si="900"/>
        <v>NO</v>
      </c>
      <c r="CB643" s="244" t="str">
        <f t="shared" si="901"/>
        <v>NO</v>
      </c>
      <c r="CC643" s="244" t="str">
        <f t="shared" si="902"/>
        <v>NO</v>
      </c>
      <c r="CD643" s="244" t="str">
        <f t="shared" si="874"/>
        <v>NO</v>
      </c>
      <c r="CE643" s="1" t="str">
        <f t="shared" si="875"/>
        <v>NO</v>
      </c>
      <c r="CF643" s="1" t="str">
        <f t="shared" si="876"/>
        <v>NO</v>
      </c>
      <c r="CG643" s="1" t="str">
        <f t="shared" si="877"/>
        <v>NO</v>
      </c>
      <c r="CH643" s="1" t="str">
        <f t="shared" si="878"/>
        <v>NO</v>
      </c>
      <c r="CI643" s="244" t="str">
        <f t="shared" si="903"/>
        <v>NO</v>
      </c>
      <c r="CJ643" s="244" t="str">
        <f t="shared" si="904"/>
        <v>NO</v>
      </c>
      <c r="CK643" s="244" t="str">
        <f t="shared" si="905"/>
        <v>NO</v>
      </c>
      <c r="CL643" s="244" t="str">
        <f t="shared" si="906"/>
        <v>NO</v>
      </c>
      <c r="CM643" s="244" t="str">
        <f t="shared" si="907"/>
        <v>NO</v>
      </c>
      <c r="CN643" s="244" t="str">
        <f t="shared" si="908"/>
        <v>NO</v>
      </c>
      <c r="CO643" s="244" t="str">
        <f t="shared" si="909"/>
        <v>NO</v>
      </c>
      <c r="CP643" s="244" t="str">
        <f t="shared" si="910"/>
        <v>NO</v>
      </c>
      <c r="CQ643" s="244" t="str">
        <f t="shared" si="911"/>
        <v>NO</v>
      </c>
      <c r="CR643" s="244" t="str">
        <f t="shared" si="912"/>
        <v>NO</v>
      </c>
    </row>
    <row r="644" spans="1:96">
      <c r="A644" s="64"/>
      <c r="B644" s="15"/>
      <c r="C644" s="15"/>
      <c r="D644" s="15"/>
      <c r="E644" s="15"/>
      <c r="F644" s="15"/>
      <c r="G644" s="15"/>
      <c r="H644" s="15"/>
      <c r="I644" s="52" t="s">
        <v>17</v>
      </c>
      <c r="J644" s="6">
        <v>0.951321742918392</v>
      </c>
      <c r="K644" s="6">
        <v>2.3847709721623402E-2</v>
      </c>
      <c r="L644" s="6">
        <v>2.4830547359984401E-2</v>
      </c>
      <c r="M644" s="6">
        <v>0.10287895144415</v>
      </c>
      <c r="N644" s="6">
        <v>0.88116589344152596</v>
      </c>
      <c r="O644" s="6">
        <v>1.59551551143229E-2</v>
      </c>
      <c r="P644" s="6">
        <v>0.36618312600933101</v>
      </c>
      <c r="Q644" s="6">
        <v>0.59119902025480398</v>
      </c>
      <c r="R644" s="6">
        <v>4.2617853735863999E-2</v>
      </c>
      <c r="S644" s="6">
        <v>0.90147620586926303</v>
      </c>
      <c r="T644" s="6">
        <v>1.2911208984747E-2</v>
      </c>
      <c r="U644" s="6">
        <v>8.5612585145989406E-2</v>
      </c>
      <c r="V644" s="6">
        <v>0.69274213710312005</v>
      </c>
      <c r="W644" s="6">
        <v>0.187785586320595</v>
      </c>
      <c r="X644" s="6">
        <v>0.11947227657628399</v>
      </c>
      <c r="Y644" s="6">
        <v>0.93372048497191396</v>
      </c>
      <c r="Z644" s="6">
        <v>1.4284355035575701E-2</v>
      </c>
      <c r="AA644" s="6">
        <v>5.19951599925099E-2</v>
      </c>
      <c r="AB644" s="6">
        <v>0.75694875646049098</v>
      </c>
      <c r="AC644" s="6">
        <v>9.6263828452196595E-2</v>
      </c>
      <c r="AD644" s="6">
        <v>0.146787415087311</v>
      </c>
      <c r="AE644" s="6">
        <v>0.81047103048610003</v>
      </c>
      <c r="AF644" s="6">
        <v>8.8095828411481003E-2</v>
      </c>
      <c r="AG644" s="310">
        <v>0.101433141102418</v>
      </c>
      <c r="AH644" s="211">
        <v>0.996</v>
      </c>
      <c r="AI644" s="211">
        <v>2.5190000000000001</v>
      </c>
      <c r="AJ644" s="212">
        <v>5.6689999999999996</v>
      </c>
      <c r="AK644" s="210">
        <v>0.998</v>
      </c>
      <c r="AL644" s="210">
        <v>2.5139999999999998</v>
      </c>
      <c r="AM644" s="210">
        <v>5.6760000000000002</v>
      </c>
      <c r="AN644" s="203"/>
      <c r="AO644" s="203"/>
      <c r="AP644" s="203"/>
      <c r="AQ644" s="203"/>
      <c r="AR644" s="203">
        <f t="shared" si="950"/>
        <v>0.69692727427599999</v>
      </c>
      <c r="AS644" s="203">
        <f t="shared" si="951"/>
        <v>0.8518</v>
      </c>
      <c r="AT644" s="203">
        <f t="shared" si="952"/>
        <v>1.041088886996</v>
      </c>
      <c r="AU644" s="203">
        <f t="shared" si="953"/>
        <v>1.8303545495219997</v>
      </c>
      <c r="AV644" s="203">
        <f t="shared" si="954"/>
        <v>2.2370999999999999</v>
      </c>
      <c r="AW644" s="203">
        <f t="shared" si="955"/>
        <v>2.7342333283619995</v>
      </c>
      <c r="AX644" s="203">
        <f t="shared" si="956"/>
        <v>4.4007545552340002</v>
      </c>
      <c r="AY644" s="203">
        <f t="shared" si="957"/>
        <v>5.3787000000000003</v>
      </c>
      <c r="AZ644" s="203">
        <f t="shared" si="958"/>
        <v>6.5739666547139999</v>
      </c>
      <c r="BB644" s="1" t="str">
        <f t="shared" si="879"/>
        <v>NA</v>
      </c>
      <c r="BC644" s="1" t="str">
        <f t="shared" si="880"/>
        <v>NA</v>
      </c>
      <c r="BD644" s="1" t="str">
        <f t="shared" si="881"/>
        <v>NA</v>
      </c>
      <c r="BE644" s="1" t="str">
        <f t="shared" si="882"/>
        <v>NO</v>
      </c>
      <c r="BF644" s="1" t="str">
        <f t="shared" si="883"/>
        <v>NO</v>
      </c>
      <c r="BG644" s="1" t="str">
        <f t="shared" si="884"/>
        <v>NO</v>
      </c>
      <c r="BH644" s="1" t="str">
        <f t="shared" si="949"/>
        <v>YES</v>
      </c>
      <c r="BJ644" s="12">
        <v>25</v>
      </c>
      <c r="BK644" s="1" t="str">
        <f t="shared" si="885"/>
        <v>NA</v>
      </c>
      <c r="BL644" s="1" t="str">
        <f t="shared" si="886"/>
        <v>NA</v>
      </c>
      <c r="BM644" s="1" t="str">
        <f t="shared" si="887"/>
        <v>NA</v>
      </c>
      <c r="BN644" s="1" t="str">
        <f t="shared" si="888"/>
        <v>NO</v>
      </c>
      <c r="BO644" s="1" t="str">
        <f t="shared" si="889"/>
        <v>NO</v>
      </c>
      <c r="BP644" s="1" t="str">
        <f t="shared" si="890"/>
        <v>NO</v>
      </c>
      <c r="BQ644" s="1" t="str">
        <f t="shared" si="891"/>
        <v>YES</v>
      </c>
      <c r="BS644" s="1" t="str">
        <f t="shared" si="892"/>
        <v>TN</v>
      </c>
      <c r="BT644" s="1" t="str">
        <f t="shared" si="893"/>
        <v>TN</v>
      </c>
      <c r="BU644" s="1" t="str">
        <f t="shared" si="894"/>
        <v>TN</v>
      </c>
      <c r="BV644" s="1" t="str">
        <f t="shared" si="895"/>
        <v>NO</v>
      </c>
      <c r="BW644" s="1" t="str">
        <f t="shared" si="896"/>
        <v>NO</v>
      </c>
      <c r="BX644" s="1" t="str">
        <f t="shared" si="897"/>
        <v>NO</v>
      </c>
      <c r="BY644" s="244" t="str">
        <f t="shared" si="898"/>
        <v>YES</v>
      </c>
      <c r="BZ644" s="244" t="str">
        <f t="shared" si="899"/>
        <v>NO</v>
      </c>
      <c r="CA644" s="244" t="str">
        <f t="shared" si="900"/>
        <v>NO</v>
      </c>
      <c r="CB644" s="244" t="str">
        <f t="shared" si="901"/>
        <v>NO</v>
      </c>
      <c r="CC644" s="244" t="str">
        <f t="shared" si="902"/>
        <v>NO</v>
      </c>
      <c r="CD644" s="244" t="str">
        <f t="shared" si="874"/>
        <v>NO</v>
      </c>
      <c r="CE644" s="1" t="str">
        <f t="shared" si="875"/>
        <v>NO</v>
      </c>
      <c r="CF644" s="1" t="str">
        <f t="shared" si="876"/>
        <v>NO</v>
      </c>
      <c r="CG644" s="1" t="str">
        <f t="shared" si="877"/>
        <v>NO</v>
      </c>
      <c r="CH644" s="1" t="str">
        <f t="shared" si="878"/>
        <v>NO</v>
      </c>
      <c r="CI644" s="244" t="str">
        <f t="shared" si="903"/>
        <v>NO</v>
      </c>
      <c r="CJ644" s="244" t="str">
        <f t="shared" si="904"/>
        <v>NO</v>
      </c>
      <c r="CK644" s="244" t="str">
        <f t="shared" si="905"/>
        <v>NO</v>
      </c>
      <c r="CL644" s="244" t="str">
        <f t="shared" si="906"/>
        <v>NO</v>
      </c>
      <c r="CM644" s="244" t="str">
        <f t="shared" si="907"/>
        <v>NO</v>
      </c>
      <c r="CN644" s="244" t="str">
        <f t="shared" si="908"/>
        <v>NO</v>
      </c>
      <c r="CO644" s="244" t="str">
        <f t="shared" si="909"/>
        <v>NO</v>
      </c>
      <c r="CP644" s="244" t="str">
        <f t="shared" si="910"/>
        <v>NO</v>
      </c>
      <c r="CQ644" s="244" t="str">
        <f t="shared" si="911"/>
        <v>NO</v>
      </c>
      <c r="CR644" s="244" t="str">
        <f t="shared" si="912"/>
        <v>NO</v>
      </c>
    </row>
    <row r="645" spans="1:96">
      <c r="A645" s="64"/>
      <c r="B645" s="15"/>
      <c r="C645" s="15"/>
      <c r="D645" s="15"/>
      <c r="E645" s="15"/>
      <c r="F645" s="15"/>
      <c r="G645" s="15"/>
      <c r="H645" s="15"/>
      <c r="I645" s="52" t="s">
        <v>18</v>
      </c>
      <c r="J645" s="6">
        <v>0.68290334365459704</v>
      </c>
      <c r="K645" s="6">
        <v>0.30999239736940298</v>
      </c>
      <c r="L645" s="6">
        <v>7.1042589759985298E-3</v>
      </c>
      <c r="M645" s="6">
        <v>0.447309064615103</v>
      </c>
      <c r="N645" s="6">
        <v>0.11799425763633201</v>
      </c>
      <c r="O645" s="6">
        <v>0.43469667774856402</v>
      </c>
      <c r="P645" s="6">
        <v>0.60353618666753805</v>
      </c>
      <c r="Q645" s="6">
        <v>0.382689923947441</v>
      </c>
      <c r="R645" s="6">
        <v>1.37738893850204E-2</v>
      </c>
      <c r="S645" s="6">
        <v>0.473079829680707</v>
      </c>
      <c r="T645" s="6">
        <v>0.353556630732688</v>
      </c>
      <c r="U645" s="6">
        <v>0.173363539586603</v>
      </c>
      <c r="V645" s="6">
        <v>0.61958940621326297</v>
      </c>
      <c r="W645" s="6">
        <v>0.130167735424803</v>
      </c>
      <c r="X645" s="6">
        <v>0.250242858361932</v>
      </c>
      <c r="Y645" s="6">
        <v>1.1895226304290201E-2</v>
      </c>
      <c r="Z645" s="6">
        <v>0.931159107340502</v>
      </c>
      <c r="AA645" s="6">
        <v>5.6945666355207702E-2</v>
      </c>
      <c r="AB645" s="6">
        <v>0.10623653630128101</v>
      </c>
      <c r="AC645" s="6">
        <v>0.37832924334449902</v>
      </c>
      <c r="AD645" s="6">
        <v>0.51543422035421904</v>
      </c>
      <c r="AE645" s="6">
        <v>0.35401007433982901</v>
      </c>
      <c r="AF645" s="6">
        <v>0.63676629135894003</v>
      </c>
      <c r="AG645" s="310">
        <v>9.2236343012301793E-3</v>
      </c>
      <c r="AH645" s="211">
        <v>0.88900000000000001</v>
      </c>
      <c r="AI645" s="211">
        <v>2.532</v>
      </c>
      <c r="AJ645" s="212">
        <v>5.6580000000000004</v>
      </c>
      <c r="AK645" s="210">
        <v>0.86099999999999999</v>
      </c>
      <c r="AL645" s="210">
        <v>2.492</v>
      </c>
      <c r="AM645" s="210">
        <v>5.8460000000000001</v>
      </c>
      <c r="AN645" s="203"/>
      <c r="AO645" s="203"/>
      <c r="AP645" s="203"/>
      <c r="AQ645" s="203"/>
      <c r="AR645" s="203">
        <f t="shared" si="950"/>
        <v>0.69692727427599999</v>
      </c>
      <c r="AS645" s="203">
        <f t="shared" si="951"/>
        <v>0.8518</v>
      </c>
      <c r="AT645" s="203">
        <f t="shared" si="952"/>
        <v>1.041088886996</v>
      </c>
      <c r="AU645" s="203">
        <f t="shared" si="953"/>
        <v>1.8303545495219997</v>
      </c>
      <c r="AV645" s="203">
        <f t="shared" si="954"/>
        <v>2.2370999999999999</v>
      </c>
      <c r="AW645" s="203">
        <f t="shared" si="955"/>
        <v>2.7342333283619995</v>
      </c>
      <c r="AX645" s="203">
        <f t="shared" si="956"/>
        <v>4.4007545552340002</v>
      </c>
      <c r="AY645" s="203">
        <f t="shared" si="957"/>
        <v>5.3787000000000003</v>
      </c>
      <c r="AZ645" s="203">
        <f t="shared" si="958"/>
        <v>6.5739666547139999</v>
      </c>
      <c r="BB645" s="1" t="str">
        <f t="shared" si="879"/>
        <v>NA</v>
      </c>
      <c r="BC645" s="1" t="str">
        <f t="shared" si="880"/>
        <v>NA</v>
      </c>
      <c r="BD645" s="1" t="str">
        <f t="shared" si="881"/>
        <v>NA</v>
      </c>
      <c r="BE645" s="1" t="str">
        <f t="shared" si="882"/>
        <v>NO</v>
      </c>
      <c r="BF645" s="1" t="str">
        <f t="shared" si="883"/>
        <v>NO</v>
      </c>
      <c r="BG645" s="1" t="str">
        <f t="shared" si="884"/>
        <v>NO</v>
      </c>
      <c r="BH645" s="1" t="str">
        <f t="shared" si="949"/>
        <v>YES</v>
      </c>
      <c r="BJ645" s="12">
        <v>7</v>
      </c>
      <c r="BK645" s="1" t="str">
        <f t="shared" si="885"/>
        <v>NA</v>
      </c>
      <c r="BL645" s="1" t="str">
        <f t="shared" si="886"/>
        <v>NA</v>
      </c>
      <c r="BM645" s="1" t="str">
        <f t="shared" si="887"/>
        <v>NA</v>
      </c>
      <c r="BN645" s="1" t="str">
        <f t="shared" si="888"/>
        <v>NO</v>
      </c>
      <c r="BO645" s="1" t="str">
        <f t="shared" si="889"/>
        <v>NO</v>
      </c>
      <c r="BP645" s="1" t="str">
        <f t="shared" si="890"/>
        <v>NO</v>
      </c>
      <c r="BQ645" s="1" t="str">
        <f t="shared" si="891"/>
        <v>YES</v>
      </c>
      <c r="BS645" s="1" t="str">
        <f t="shared" si="892"/>
        <v>TN</v>
      </c>
      <c r="BT645" s="1" t="str">
        <f t="shared" si="893"/>
        <v>TN</v>
      </c>
      <c r="BU645" s="1" t="str">
        <f t="shared" si="894"/>
        <v>TN</v>
      </c>
      <c r="BV645" s="1" t="str">
        <f t="shared" si="895"/>
        <v>NO</v>
      </c>
      <c r="BW645" s="1" t="str">
        <f t="shared" si="896"/>
        <v>NO</v>
      </c>
      <c r="BX645" s="1" t="str">
        <f t="shared" si="897"/>
        <v>NO</v>
      </c>
      <c r="BY645" s="244" t="str">
        <f t="shared" si="898"/>
        <v>YES</v>
      </c>
      <c r="BZ645" s="244" t="str">
        <f t="shared" si="899"/>
        <v>NO</v>
      </c>
      <c r="CA645" s="244" t="str">
        <f t="shared" si="900"/>
        <v>NO</v>
      </c>
      <c r="CB645" s="244" t="str">
        <f t="shared" si="901"/>
        <v>NO</v>
      </c>
      <c r="CC645" s="244" t="str">
        <f t="shared" si="902"/>
        <v>NO</v>
      </c>
      <c r="CD645" s="244" t="str">
        <f t="shared" si="874"/>
        <v>NO</v>
      </c>
      <c r="CE645" s="1" t="str">
        <f t="shared" si="875"/>
        <v>NO</v>
      </c>
      <c r="CF645" s="1" t="str">
        <f t="shared" si="876"/>
        <v>NO</v>
      </c>
      <c r="CG645" s="1" t="str">
        <f t="shared" si="877"/>
        <v>NO</v>
      </c>
      <c r="CH645" s="1" t="str">
        <f t="shared" si="878"/>
        <v>NO</v>
      </c>
      <c r="CI645" s="244" t="str">
        <f t="shared" si="903"/>
        <v>NO</v>
      </c>
      <c r="CJ645" s="244" t="str">
        <f t="shared" si="904"/>
        <v>NO</v>
      </c>
      <c r="CK645" s="244" t="str">
        <f t="shared" si="905"/>
        <v>NO</v>
      </c>
      <c r="CL645" s="244" t="str">
        <f t="shared" si="906"/>
        <v>NO</v>
      </c>
      <c r="CM645" s="244" t="str">
        <f t="shared" si="907"/>
        <v>NO</v>
      </c>
      <c r="CN645" s="244" t="str">
        <f t="shared" si="908"/>
        <v>NO</v>
      </c>
      <c r="CO645" s="244" t="str">
        <f t="shared" si="909"/>
        <v>NO</v>
      </c>
      <c r="CP645" s="244" t="str">
        <f t="shared" si="910"/>
        <v>NO</v>
      </c>
      <c r="CQ645" s="244" t="str">
        <f t="shared" si="911"/>
        <v>NO</v>
      </c>
      <c r="CR645" s="244" t="str">
        <f t="shared" si="912"/>
        <v>NO</v>
      </c>
    </row>
    <row r="646" spans="1:96">
      <c r="A646" s="64"/>
      <c r="B646" s="15"/>
      <c r="C646" s="15"/>
      <c r="D646" s="15"/>
      <c r="E646" s="15"/>
      <c r="F646" s="15"/>
      <c r="G646" s="15"/>
      <c r="H646" s="15"/>
      <c r="I646" s="52" t="s">
        <v>19</v>
      </c>
      <c r="J646" s="6">
        <v>0.98369309099295998</v>
      </c>
      <c r="K646" s="6">
        <v>9.4777883398082796E-3</v>
      </c>
      <c r="L646" s="6">
        <v>6.8291206672316199E-3</v>
      </c>
      <c r="M646" s="6">
        <v>6.77413943718842E-2</v>
      </c>
      <c r="N646" s="6">
        <v>0.21684017193942901</v>
      </c>
      <c r="O646" s="6">
        <v>0.71541843368868596</v>
      </c>
      <c r="P646" s="6">
        <v>0.94310118973111901</v>
      </c>
      <c r="Q646" s="6">
        <v>5.1154527870578195E-4</v>
      </c>
      <c r="R646" s="6">
        <v>5.63872649901749E-2</v>
      </c>
      <c r="S646" s="6">
        <v>0.63823273335191599</v>
      </c>
      <c r="T646" s="6">
        <v>0.33150697773215598</v>
      </c>
      <c r="U646" s="6">
        <v>3.0260288915927198E-2</v>
      </c>
      <c r="V646" s="6">
        <v>0.57098794197337099</v>
      </c>
      <c r="W646" s="6">
        <v>5.7106531843010899E-2</v>
      </c>
      <c r="X646" s="6">
        <v>0.371905526183617</v>
      </c>
      <c r="Y646" s="6">
        <v>4.4891594923928101E-3</v>
      </c>
      <c r="Z646" s="6">
        <v>0.95301219815238702</v>
      </c>
      <c r="AA646" s="6">
        <v>4.2498642355219898E-2</v>
      </c>
      <c r="AB646" s="6">
        <v>0.12134948538542201</v>
      </c>
      <c r="AC646" s="6">
        <v>0.81796235340257795</v>
      </c>
      <c r="AD646" s="6">
        <v>6.0688161211999297E-2</v>
      </c>
      <c r="AE646" s="6">
        <v>3.3877615159749702E-3</v>
      </c>
      <c r="AF646" s="6">
        <v>0.93941684691741001</v>
      </c>
      <c r="AG646" s="310">
        <v>5.7195391566615003E-2</v>
      </c>
      <c r="AH646" s="211">
        <v>0.75</v>
      </c>
      <c r="AI646" s="211">
        <v>2.609</v>
      </c>
      <c r="AJ646" s="212">
        <v>5.4809999999999999</v>
      </c>
      <c r="AK646" s="210">
        <v>0.71199999999999997</v>
      </c>
      <c r="AL646" s="210">
        <v>2.6589999999999998</v>
      </c>
      <c r="AM646" s="210">
        <v>5.5010000000000003</v>
      </c>
      <c r="AN646" s="203"/>
      <c r="AO646" s="203"/>
      <c r="AP646" s="203"/>
      <c r="AQ646" s="203"/>
      <c r="AR646" s="203">
        <f t="shared" si="950"/>
        <v>0.69692727427599999</v>
      </c>
      <c r="AS646" s="203">
        <f t="shared" si="951"/>
        <v>0.8518</v>
      </c>
      <c r="AT646" s="203">
        <f t="shared" si="952"/>
        <v>1.041088886996</v>
      </c>
      <c r="AU646" s="203">
        <f t="shared" si="953"/>
        <v>1.8303545495219997</v>
      </c>
      <c r="AV646" s="203">
        <f t="shared" si="954"/>
        <v>2.2370999999999999</v>
      </c>
      <c r="AW646" s="203">
        <f t="shared" si="955"/>
        <v>2.7342333283619995</v>
      </c>
      <c r="AX646" s="203">
        <f t="shared" si="956"/>
        <v>4.4007545552340002</v>
      </c>
      <c r="AY646" s="203">
        <f t="shared" si="957"/>
        <v>5.3787000000000003</v>
      </c>
      <c r="AZ646" s="203">
        <f t="shared" si="958"/>
        <v>6.5739666547139999</v>
      </c>
      <c r="BB646" s="1" t="str">
        <f t="shared" si="879"/>
        <v>NP</v>
      </c>
      <c r="BC646" s="1" t="str">
        <f t="shared" si="880"/>
        <v>NA</v>
      </c>
      <c r="BD646" s="1" t="str">
        <f t="shared" si="881"/>
        <v>NA</v>
      </c>
      <c r="BE646" s="1" t="str">
        <f t="shared" si="882"/>
        <v>NO</v>
      </c>
      <c r="BF646" s="1" t="str">
        <f t="shared" si="883"/>
        <v>NO</v>
      </c>
      <c r="BG646" s="1" t="str">
        <f t="shared" si="884"/>
        <v>NO</v>
      </c>
      <c r="BH646" s="1" t="str">
        <f t="shared" si="949"/>
        <v>YES</v>
      </c>
      <c r="BJ646" s="12">
        <v>4</v>
      </c>
      <c r="BK646" s="1" t="str">
        <f t="shared" si="885"/>
        <v>NP</v>
      </c>
      <c r="BL646" s="1" t="str">
        <f t="shared" si="886"/>
        <v>NA</v>
      </c>
      <c r="BM646" s="1" t="str">
        <f t="shared" si="887"/>
        <v>NA</v>
      </c>
      <c r="BN646" s="1" t="str">
        <f t="shared" si="888"/>
        <v>NO</v>
      </c>
      <c r="BO646" s="1" t="str">
        <f t="shared" si="889"/>
        <v>NO</v>
      </c>
      <c r="BP646" s="1" t="str">
        <f t="shared" si="890"/>
        <v>NO</v>
      </c>
      <c r="BQ646" s="1" t="str">
        <f t="shared" si="891"/>
        <v>YES</v>
      </c>
      <c r="BS646" s="1" t="str">
        <f t="shared" si="892"/>
        <v>TP</v>
      </c>
      <c r="BT646" s="1" t="str">
        <f t="shared" si="893"/>
        <v>TN</v>
      </c>
      <c r="BU646" s="1" t="str">
        <f t="shared" si="894"/>
        <v>TN</v>
      </c>
      <c r="BV646" s="1" t="str">
        <f t="shared" si="895"/>
        <v>NO</v>
      </c>
      <c r="BW646" s="1" t="str">
        <f t="shared" si="896"/>
        <v>NO</v>
      </c>
      <c r="BX646" s="1" t="str">
        <f t="shared" si="897"/>
        <v>YES</v>
      </c>
      <c r="BY646" s="244" t="str">
        <f t="shared" si="898"/>
        <v>YES</v>
      </c>
      <c r="BZ646" s="244" t="str">
        <f t="shared" si="899"/>
        <v>NO</v>
      </c>
      <c r="CA646" s="244" t="str">
        <f t="shared" si="900"/>
        <v>NO</v>
      </c>
      <c r="CB646" s="244" t="str">
        <f t="shared" si="901"/>
        <v>NO</v>
      </c>
      <c r="CC646" s="244" t="str">
        <f t="shared" si="902"/>
        <v>NO</v>
      </c>
      <c r="CD646" s="244" t="str">
        <f t="shared" ref="CD646:CD709" si="959">IF(AND(OR(BS646="FP",BS646="FN",BT646="FP",BT646="FN",BU646="FP",BU646="FN")),"YES","NO")</f>
        <v>NO</v>
      </c>
      <c r="CE646" s="1" t="str">
        <f t="shared" ref="CE646:CE709" si="960">IF(AND(BJ646&gt;60,OR(BS646="FP",BS646="FN",BT646="FP",BT646="FN",BU646="FP",BU646="FN")),"YES","NO")</f>
        <v>NO</v>
      </c>
      <c r="CF646" s="1" t="str">
        <f t="shared" ref="CF646:CF709" si="961">IF(AND(BJ646&lt;&gt;"inf",BJ646&gt;60,OR(BS646="FP",BS646="FN",BT646="FP",BT646="FN",BU646="FP",BU646="FN")),"YES","NO")</f>
        <v>NO</v>
      </c>
      <c r="CG646" s="1" t="str">
        <f t="shared" ref="CG646:CG709" si="962">IF(AND(BJ646="inf",OR(BS646="FP",BS646="FN",BT646="FP",BT646="FN",BU646="FP",BU646="FN")),"YES","NO")</f>
        <v>NO</v>
      </c>
      <c r="CH646" s="1" t="str">
        <f t="shared" ref="CH646:CH709" si="963">IF(AND(BJ646&lt;=60,OR(BS646="FP",BS646="FN",BT646="FP",BT646="FN",BU646="FP",BU646="FN")),"YES","NO")</f>
        <v>NO</v>
      </c>
      <c r="CI646" s="244" t="str">
        <f t="shared" si="903"/>
        <v>NO</v>
      </c>
      <c r="CJ646" s="244" t="str">
        <f t="shared" si="904"/>
        <v>NO</v>
      </c>
      <c r="CK646" s="244" t="str">
        <f t="shared" si="905"/>
        <v>NO</v>
      </c>
      <c r="CL646" s="244" t="str">
        <f t="shared" si="906"/>
        <v>NO</v>
      </c>
      <c r="CM646" s="244" t="str">
        <f t="shared" si="907"/>
        <v>NO</v>
      </c>
      <c r="CN646" s="244" t="str">
        <f t="shared" si="908"/>
        <v>NO</v>
      </c>
      <c r="CO646" s="244" t="str">
        <f t="shared" si="909"/>
        <v>NO</v>
      </c>
      <c r="CP646" s="244" t="str">
        <f t="shared" si="910"/>
        <v>NO</v>
      </c>
      <c r="CQ646" s="244" t="str">
        <f t="shared" si="911"/>
        <v>NO</v>
      </c>
      <c r="CR646" s="244" t="str">
        <f t="shared" si="912"/>
        <v>NO</v>
      </c>
    </row>
    <row r="647" spans="1:96">
      <c r="A647" s="64"/>
      <c r="B647" s="15"/>
      <c r="C647" s="15"/>
      <c r="D647" s="15"/>
      <c r="E647" s="15"/>
      <c r="F647" s="15"/>
      <c r="G647" s="15"/>
      <c r="H647" s="15"/>
      <c r="I647" s="52" t="s">
        <v>42</v>
      </c>
      <c r="J647" s="6">
        <v>0.81763505943143999</v>
      </c>
      <c r="K647" s="6">
        <v>0.17666367036363401</v>
      </c>
      <c r="L647" s="6">
        <v>5.7012702049244997E-3</v>
      </c>
      <c r="M647" s="6">
        <v>0.80479694559303006</v>
      </c>
      <c r="N647" s="6">
        <v>0.115932940867027</v>
      </c>
      <c r="O647" s="6">
        <v>7.92701135399424E-2</v>
      </c>
      <c r="P647" s="6">
        <v>0.13313729108856701</v>
      </c>
      <c r="Q647" s="6">
        <v>3.0065977238838498E-2</v>
      </c>
      <c r="R647" s="6">
        <v>0.83679673167259305</v>
      </c>
      <c r="S647" s="6">
        <v>0.54105555970751895</v>
      </c>
      <c r="T647" s="6">
        <v>0.19735655609199401</v>
      </c>
      <c r="U647" s="6">
        <v>0.26158788420048501</v>
      </c>
      <c r="V647" s="6">
        <v>0.13523260366954501</v>
      </c>
      <c r="W647" s="6">
        <v>0.85868906346316698</v>
      </c>
      <c r="X647" s="6">
        <v>6.0783328672872E-3</v>
      </c>
      <c r="Y647" s="6">
        <v>0.92239783104128303</v>
      </c>
      <c r="Z647" s="6">
        <v>5.8217611021312697E-2</v>
      </c>
      <c r="AA647" s="6">
        <v>1.93845579374037E-2</v>
      </c>
      <c r="AB647" s="6">
        <v>0.90964815530990994</v>
      </c>
      <c r="AC647" s="6">
        <v>8.2337329934218204E-2</v>
      </c>
      <c r="AD647" s="6">
        <v>8.0145147558709998E-3</v>
      </c>
      <c r="AE647" s="6">
        <v>0.91932159593673102</v>
      </c>
      <c r="AF647" s="6">
        <v>6.9523846460097793E-2</v>
      </c>
      <c r="AG647" s="310">
        <v>1.11545576031704E-2</v>
      </c>
      <c r="AH647" s="211">
        <v>1.9239999999999999</v>
      </c>
      <c r="AI647" s="211">
        <v>2.399</v>
      </c>
      <c r="AJ647" s="212">
        <v>5.4249999999999998</v>
      </c>
      <c r="AK647" s="210">
        <v>1.8939999999999999</v>
      </c>
      <c r="AL647" s="210">
        <v>2.3490000000000002</v>
      </c>
      <c r="AM647" s="210">
        <v>5.3330000000000002</v>
      </c>
      <c r="AN647" s="203"/>
      <c r="AO647" s="203"/>
      <c r="AP647" s="203"/>
      <c r="AQ647" s="203"/>
      <c r="AR647" s="203">
        <f t="shared" si="950"/>
        <v>0.69692727427599999</v>
      </c>
      <c r="AS647" s="203">
        <f t="shared" si="951"/>
        <v>0.8518</v>
      </c>
      <c r="AT647" s="203">
        <f t="shared" si="952"/>
        <v>1.041088886996</v>
      </c>
      <c r="AU647" s="203">
        <f t="shared" si="953"/>
        <v>1.8303545495219997</v>
      </c>
      <c r="AV647" s="203">
        <f t="shared" si="954"/>
        <v>2.2370999999999999</v>
      </c>
      <c r="AW647" s="203">
        <f t="shared" si="955"/>
        <v>2.7342333283619995</v>
      </c>
      <c r="AX647" s="203">
        <f t="shared" si="956"/>
        <v>4.4007545552340002</v>
      </c>
      <c r="AY647" s="203">
        <f t="shared" si="957"/>
        <v>5.3787000000000003</v>
      </c>
      <c r="AZ647" s="203">
        <f t="shared" si="958"/>
        <v>6.5739666547139999</v>
      </c>
      <c r="BB647" s="1" t="str">
        <f t="shared" ref="BB647:BB710" si="964">IF(AH647&lt;AR647,"A",IF(AND(AR647&lt;=AH647,AH647&lt;=AS647),"NP",IF(AND(AS647&lt;AH647,AH647&lt;=AT647),"NA","P")))</f>
        <v>P</v>
      </c>
      <c r="BC647" s="1" t="str">
        <f t="shared" ref="BC647:BC710" si="965">IF(AI647&lt;AU647,"A",IF(AND(AU647&lt;=AI647,AI647&lt;=AV647),"NP",IF(AND(AV647&lt;AI647,AI647&lt;=AW647),"NA","P")))</f>
        <v>NA</v>
      </c>
      <c r="BD647" s="1" t="str">
        <f t="shared" ref="BD647:BD710" si="966">IF(AJ647&lt;AX647,"A",IF(AND(AX647&lt;=AJ647,AJ647&lt;=AY647),"NP",IF(AND(AY647&lt;AJ647,AJ647&lt;=AZ647),"NA","P")))</f>
        <v>NA</v>
      </c>
      <c r="BE647" s="1" t="str">
        <f t="shared" ref="BE647:BE710" si="967">IF(AND(BB647="A",BC647="A",BD647="A"),"YES","NO")</f>
        <v>NO</v>
      </c>
      <c r="BF647" s="1" t="str">
        <f t="shared" ref="BF647:BF710" si="968">IF(OR(AND(BB647="A",BC647="A"),AND(BB647="A",BD647="A"),AND(BC647="A",BD647="A")),"YES","NO")</f>
        <v>NO</v>
      </c>
      <c r="BG647" s="1" t="str">
        <f t="shared" ref="BG647:BG710" si="969">IF(OR(BB647="A",BC647="A",BD647="A"),"YES","NO")</f>
        <v>NO</v>
      </c>
      <c r="BH647" s="1" t="str">
        <f t="shared" si="949"/>
        <v>NO</v>
      </c>
      <c r="BJ647" s="12">
        <v>35</v>
      </c>
      <c r="BK647" s="1" t="str">
        <f t="shared" ref="BK647:BK710" si="970">IF(AK647&lt;AR647,"A",IF(AND(AR647&lt;=AK647,AK647&lt;=AS647),"NP",IF(AND(AS647&lt;AK647,AK647&lt;=AT647),"NA","P")))</f>
        <v>P</v>
      </c>
      <c r="BL647" s="1" t="str">
        <f t="shared" ref="BL647:BL710" si="971">IF(AL647&lt;AU647,"A",IF(AND(AU647&lt;=AL647,AL647&lt;=AV647),"NP",IF(AND(AV647&lt;AL647,AL647&lt;=AW647),"NA","P")))</f>
        <v>NA</v>
      </c>
      <c r="BM647" s="1" t="str">
        <f t="shared" ref="BM647:BM710" si="972">IF(AM647&lt;AX647,"A",IF(AND(AX647&lt;=AM647,AM647&lt;=AY647),"NP",IF(AND(AY647&lt;AM647,AM647&lt;=AZ647),"NA","P")))</f>
        <v>NP</v>
      </c>
      <c r="BN647" s="1" t="str">
        <f t="shared" ref="BN647:BN710" si="973">IF(AND(BK647="A",BL647="A",BM647="A"),"YES","NO")</f>
        <v>NO</v>
      </c>
      <c r="BO647" s="1" t="str">
        <f t="shared" ref="BO647:BO710" si="974">IF(OR(AND(BK647="A",BL647="A"),AND(BK647="A",BM647="A"),AND(BL647="A",BM647="A")),"YES","NO")</f>
        <v>NO</v>
      </c>
      <c r="BP647" s="1" t="str">
        <f t="shared" ref="BP647:BP710" si="975">IF(OR(BK647="A",BL647="A",BM647="A"),"YES","NO")</f>
        <v>NO</v>
      </c>
      <c r="BQ647" s="1" t="str">
        <f t="shared" ref="BQ647:BQ710" si="976">IF(OR(BK647="P",BL647="P",BM647="P"),"NO","YES")</f>
        <v>NO</v>
      </c>
      <c r="BS647" s="1" t="str">
        <f t="shared" ref="BS647:BS710" si="977">IF(OR(AND(BB647="A",BK647="A"),AND(BB647="A",BK647="NP"),AND(BB647="NP",BK647="A"),AND(BB647="NP",BK647="NP")),"TP",IF(OR(AND(BB647="A",BK647="NA"),AND(BB647="A",BK647="P"),AND(BB647="NP",BK647="NA"),AND(BB647="NP",BK647="P")),"FP",IF(OR(AND(BB647="NA",BK647="A"),AND(BB647="NA",BK647="NP"),AND(BB647="P",BK647="A"),AND(BB647="P",BK647="NP")),"FN","TN")))</f>
        <v>TN</v>
      </c>
      <c r="BT647" s="1" t="str">
        <f t="shared" ref="BT647:BT710" si="978">IF(OR(AND(BC647="A",BL647="A"),AND(BC647="A",BL647="NP"),AND(BC647="NP",BL647="A"),AND(BC647="NP",BL647="NP")),"TP",IF(OR(AND(BC647="A",BL647="NA"),AND(BC647="A",BL647="P"),AND(BC647="NP",BL647="NA"),AND(BC647="NP",BL647="P")),"FP",IF(OR(AND(BC647="NA",BL647="A"),AND(BC647="NA",BL647="NP"),AND(BC647="P",BL647="A"),AND(BC647="P",BL647="NP")),"FN","TN")))</f>
        <v>TN</v>
      </c>
      <c r="BU647" s="1" t="str">
        <f t="shared" ref="BU647:BU710" si="979">IF(OR(AND(BD647="A",BM647="A"),AND(BD647="A",BM647="NP"),AND(BD647="NP",BM647="A"),AND(BD647="NP",BM647="NP")),"TP",IF(OR(AND(BD647="A",BM647="NA"),AND(BD647="A",BM647="P"),AND(BD647="NP",BM647="NA"),AND(BD647="NP",BM647="P")),"FP",IF(OR(AND(BD647="NA",BM647="A"),AND(BD647="NA",BM647="NP"),AND(BD647="P",BM647="A"),AND(BD647="P",BM647="NP")),"FN","TN")))</f>
        <v>FN</v>
      </c>
      <c r="BV647" s="1" t="str">
        <f t="shared" ref="BV647:BV710" si="980">IF(AND(BS647="TP",BT647="TP",BU647="TP"),"YES","NO")</f>
        <v>NO</v>
      </c>
      <c r="BW647" s="1" t="str">
        <f t="shared" ref="BW647:BW710" si="981">IF(OR(AND(BS647="TP",BT647="TP"),AND(BS647="TP",BU647="TP"),AND(BT647="TP",BU647="TP")),"YES","NO")</f>
        <v>NO</v>
      </c>
      <c r="BX647" s="1" t="str">
        <f t="shared" ref="BX647:BX710" si="982">IF(OR(BS647="TP",BT647="TP",BU647="TP"),"YES","NO")</f>
        <v>NO</v>
      </c>
      <c r="BY647" s="244" t="str">
        <f t="shared" ref="BY647:BY710" si="983">IF(AND(OR(BS647="TP",BS647="TN",BT647="TP",BT647="TN",BU647="TP",BU647="TN")),"YES","NO")</f>
        <v>YES</v>
      </c>
      <c r="BZ647" s="244" t="str">
        <f t="shared" ref="BZ647:BZ710" si="984">IF(AND(BJ647&gt;60,BY647="NO"),"YES","NO")</f>
        <v>NO</v>
      </c>
      <c r="CA647" s="244" t="str">
        <f t="shared" ref="CA647:CA710" si="985">IF(AND(BJ647&lt;&gt;"inf",BJ647&gt;60,BY647="NO"),"YES","NO")</f>
        <v>NO</v>
      </c>
      <c r="CB647" s="244" t="str">
        <f t="shared" ref="CB647:CB710" si="986">IF(AND(BJ647="inf",BY647="NO"),"YES","NO")</f>
        <v>NO</v>
      </c>
      <c r="CC647" s="244" t="str">
        <f t="shared" ref="CC647:CC710" si="987">IF(AND(BJ647&lt;=60,BY647="NO"),"YES","NO")</f>
        <v>NO</v>
      </c>
      <c r="CD647" s="244" t="str">
        <f t="shared" si="959"/>
        <v>YES</v>
      </c>
      <c r="CE647" s="1" t="str">
        <f t="shared" si="960"/>
        <v>NO</v>
      </c>
      <c r="CF647" s="1" t="str">
        <f t="shared" si="961"/>
        <v>NO</v>
      </c>
      <c r="CG647" s="1" t="str">
        <f t="shared" si="962"/>
        <v>NO</v>
      </c>
      <c r="CH647" s="1" t="str">
        <f t="shared" si="963"/>
        <v>YES</v>
      </c>
      <c r="CI647" s="244" t="str">
        <f t="shared" ref="CI647:CI710" si="988">IF(AND(OR(BS647="FN",BT647="FN",BU647="FN")),"YES","NO")</f>
        <v>YES</v>
      </c>
      <c r="CJ647" s="244" t="str">
        <f t="shared" ref="CJ647:CJ710" si="989">IF(AND(BJ647&gt;60,OR(BS647="FN",BT647="FN",BU647="FN")),"YES","NO")</f>
        <v>NO</v>
      </c>
      <c r="CK647" s="244" t="str">
        <f t="shared" ref="CK647:CK710" si="990">IF(AND(BJ647&lt;&gt;"inf",BJ647&gt;60,OR(BS647="FN",BT647="FN",BU647="FN")),"YES","NO")</f>
        <v>NO</v>
      </c>
      <c r="CL647" s="244" t="str">
        <f t="shared" ref="CL647:CL710" si="991">IF(AND(BJ647="inf",OR(BS647="FN",BT647="FN",BU647="FN")),"YES","NO")</f>
        <v>NO</v>
      </c>
      <c r="CM647" s="244" t="str">
        <f t="shared" ref="CM647:CM710" si="992">IF(AND(BJ647&lt;=60,OR(BS647="FN",BT647="FN",BU647="FN")),"YES","NO")</f>
        <v>YES</v>
      </c>
      <c r="CN647" s="244" t="str">
        <f t="shared" ref="CN647:CN710" si="993">IF(AND(OR(BS647="FP",BT647="FP",BU647="FP")),"YES","NO")</f>
        <v>NO</v>
      </c>
      <c r="CO647" s="244" t="str">
        <f t="shared" ref="CO647:CO710" si="994">IF(AND(BJ647&gt;60,OR(BS647="FP",BT647="FP",BU647="FP")),"YES","NO")</f>
        <v>NO</v>
      </c>
      <c r="CP647" s="244" t="str">
        <f t="shared" ref="CP647:CP710" si="995">IF(AND(BJ647&lt;&gt;"inf",BJ647&gt;60,OR(BS647="FP",BT647="FP",BU647="FP")),"YES","NO")</f>
        <v>NO</v>
      </c>
      <c r="CQ647" s="244" t="str">
        <f t="shared" ref="CQ647:CQ710" si="996">IF(AND(BJ647="inf",OR(BS647="FP",BT647="FP",BU647="FP")),"YES","NO")</f>
        <v>NO</v>
      </c>
      <c r="CR647" s="244" t="str">
        <f t="shared" ref="CR647:CR710" si="997">IF(AND(BJ647&lt;=60,OR(BS647="FP",BT647="FP",BU647="FP")),"YES","NO")</f>
        <v>NO</v>
      </c>
    </row>
    <row r="648" spans="1:96">
      <c r="A648" s="64"/>
      <c r="B648" s="15"/>
      <c r="C648" s="15"/>
      <c r="D648" s="15"/>
      <c r="E648" s="15"/>
      <c r="F648" s="15"/>
      <c r="G648" s="15"/>
      <c r="H648" s="15"/>
      <c r="I648" s="52" t="s">
        <v>43</v>
      </c>
      <c r="J648" s="6">
        <v>0.701189671267064</v>
      </c>
      <c r="K648" s="6">
        <v>0.227763653574101</v>
      </c>
      <c r="L648" s="6">
        <v>7.1046675158834199E-2</v>
      </c>
      <c r="M648" s="6">
        <v>9.1151775715283406E-2</v>
      </c>
      <c r="N648" s="6">
        <v>0.31580372686251201</v>
      </c>
      <c r="O648" s="6">
        <v>0.593044497422204</v>
      </c>
      <c r="P648" s="6">
        <v>0.41495309856096402</v>
      </c>
      <c r="Q648" s="6">
        <v>0.40818065286257099</v>
      </c>
      <c r="R648" s="6">
        <v>0.17686624857646399</v>
      </c>
      <c r="S648" s="6">
        <v>0.566055560325749</v>
      </c>
      <c r="T648" s="6">
        <v>0.22215106518383601</v>
      </c>
      <c r="U648" s="6">
        <v>0.21179337449041299</v>
      </c>
      <c r="V648" s="6">
        <v>0.94138096408203398</v>
      </c>
      <c r="W648" s="6">
        <v>4.98256753838636E-2</v>
      </c>
      <c r="X648" s="6">
        <v>8.7933605341017299E-3</v>
      </c>
      <c r="Y648" s="6">
        <v>0.41974860829792299</v>
      </c>
      <c r="Z648" s="6">
        <v>0.56998981148476002</v>
      </c>
      <c r="AA648" s="6">
        <v>1.0261580217316201E-2</v>
      </c>
      <c r="AB648" s="6">
        <v>0.11874319855087299</v>
      </c>
      <c r="AC648" s="6">
        <v>5.0787139171305701E-2</v>
      </c>
      <c r="AD648" s="6">
        <v>0.83046966227782004</v>
      </c>
      <c r="AE648" s="6">
        <v>0.930136252489697</v>
      </c>
      <c r="AF648" s="6">
        <v>1.81221196754093E-2</v>
      </c>
      <c r="AG648" s="310">
        <v>5.17416278348935E-2</v>
      </c>
      <c r="AH648" s="211">
        <v>1.1890000000000001</v>
      </c>
      <c r="AI648" s="211">
        <v>2.2010000000000001</v>
      </c>
      <c r="AJ648" s="212">
        <v>6.3979999999999997</v>
      </c>
      <c r="AK648" s="210">
        <v>1.2170000000000001</v>
      </c>
      <c r="AL648" s="210">
        <v>2.2610000000000001</v>
      </c>
      <c r="AM648" s="210">
        <v>6.4450000000000003</v>
      </c>
      <c r="AN648" s="203"/>
      <c r="AO648" s="203"/>
      <c r="AP648" s="203"/>
      <c r="AQ648" s="203"/>
      <c r="AR648" s="203">
        <f t="shared" si="950"/>
        <v>0.69692727427599999</v>
      </c>
      <c r="AS648" s="203">
        <f t="shared" si="951"/>
        <v>0.8518</v>
      </c>
      <c r="AT648" s="203">
        <f t="shared" si="952"/>
        <v>1.041088886996</v>
      </c>
      <c r="AU648" s="203">
        <f t="shared" si="953"/>
        <v>1.8303545495219997</v>
      </c>
      <c r="AV648" s="203">
        <f t="shared" si="954"/>
        <v>2.2370999999999999</v>
      </c>
      <c r="AW648" s="203">
        <f t="shared" si="955"/>
        <v>2.7342333283619995</v>
      </c>
      <c r="AX648" s="203">
        <f t="shared" si="956"/>
        <v>4.4007545552340002</v>
      </c>
      <c r="AY648" s="203">
        <f t="shared" si="957"/>
        <v>5.3787000000000003</v>
      </c>
      <c r="AZ648" s="203">
        <f t="shared" si="958"/>
        <v>6.5739666547139999</v>
      </c>
      <c r="BB648" s="1" t="str">
        <f t="shared" si="964"/>
        <v>P</v>
      </c>
      <c r="BC648" s="1" t="str">
        <f t="shared" si="965"/>
        <v>NP</v>
      </c>
      <c r="BD648" s="1" t="str">
        <f t="shared" si="966"/>
        <v>NA</v>
      </c>
      <c r="BE648" s="1" t="str">
        <f t="shared" si="967"/>
        <v>NO</v>
      </c>
      <c r="BF648" s="1" t="str">
        <f t="shared" si="968"/>
        <v>NO</v>
      </c>
      <c r="BG648" s="1" t="str">
        <f t="shared" si="969"/>
        <v>NO</v>
      </c>
      <c r="BH648" s="1" t="str">
        <f t="shared" si="949"/>
        <v>NO</v>
      </c>
      <c r="BJ648" s="12">
        <v>29</v>
      </c>
      <c r="BK648" s="1" t="str">
        <f t="shared" si="970"/>
        <v>P</v>
      </c>
      <c r="BL648" s="1" t="str">
        <f t="shared" si="971"/>
        <v>NA</v>
      </c>
      <c r="BM648" s="1" t="str">
        <f t="shared" si="972"/>
        <v>NA</v>
      </c>
      <c r="BN648" s="1" t="str">
        <f t="shared" si="973"/>
        <v>NO</v>
      </c>
      <c r="BO648" s="1" t="str">
        <f t="shared" si="974"/>
        <v>NO</v>
      </c>
      <c r="BP648" s="1" t="str">
        <f t="shared" si="975"/>
        <v>NO</v>
      </c>
      <c r="BQ648" s="1" t="str">
        <f t="shared" si="976"/>
        <v>NO</v>
      </c>
      <c r="BS648" s="1" t="str">
        <f t="shared" si="977"/>
        <v>TN</v>
      </c>
      <c r="BT648" s="1" t="str">
        <f t="shared" si="978"/>
        <v>FP</v>
      </c>
      <c r="BU648" s="1" t="str">
        <f t="shared" si="979"/>
        <v>TN</v>
      </c>
      <c r="BV648" s="1" t="str">
        <f t="shared" si="980"/>
        <v>NO</v>
      </c>
      <c r="BW648" s="1" t="str">
        <f t="shared" si="981"/>
        <v>NO</v>
      </c>
      <c r="BX648" s="1" t="str">
        <f t="shared" si="982"/>
        <v>NO</v>
      </c>
      <c r="BY648" s="244" t="str">
        <f t="shared" si="983"/>
        <v>YES</v>
      </c>
      <c r="BZ648" s="244" t="str">
        <f t="shared" si="984"/>
        <v>NO</v>
      </c>
      <c r="CA648" s="244" t="str">
        <f t="shared" si="985"/>
        <v>NO</v>
      </c>
      <c r="CB648" s="244" t="str">
        <f t="shared" si="986"/>
        <v>NO</v>
      </c>
      <c r="CC648" s="244" t="str">
        <f t="shared" si="987"/>
        <v>NO</v>
      </c>
      <c r="CD648" s="244" t="str">
        <f t="shared" si="959"/>
        <v>YES</v>
      </c>
      <c r="CE648" s="1" t="str">
        <f t="shared" si="960"/>
        <v>NO</v>
      </c>
      <c r="CF648" s="1" t="str">
        <f t="shared" si="961"/>
        <v>NO</v>
      </c>
      <c r="CG648" s="1" t="str">
        <f t="shared" si="962"/>
        <v>NO</v>
      </c>
      <c r="CH648" s="1" t="str">
        <f t="shared" si="963"/>
        <v>YES</v>
      </c>
      <c r="CI648" s="244" t="str">
        <f t="shared" si="988"/>
        <v>NO</v>
      </c>
      <c r="CJ648" s="244" t="str">
        <f t="shared" si="989"/>
        <v>NO</v>
      </c>
      <c r="CK648" s="244" t="str">
        <f t="shared" si="990"/>
        <v>NO</v>
      </c>
      <c r="CL648" s="244" t="str">
        <f t="shared" si="991"/>
        <v>NO</v>
      </c>
      <c r="CM648" s="244" t="str">
        <f t="shared" si="992"/>
        <v>NO</v>
      </c>
      <c r="CN648" s="244" t="str">
        <f t="shared" si="993"/>
        <v>YES</v>
      </c>
      <c r="CO648" s="244" t="str">
        <f t="shared" si="994"/>
        <v>NO</v>
      </c>
      <c r="CP648" s="244" t="str">
        <f t="shared" si="995"/>
        <v>NO</v>
      </c>
      <c r="CQ648" s="244" t="str">
        <f t="shared" si="996"/>
        <v>NO</v>
      </c>
      <c r="CR648" s="244" t="str">
        <f t="shared" si="997"/>
        <v>YES</v>
      </c>
    </row>
    <row r="649" spans="1:96" ht="16.5" thickBot="1">
      <c r="A649" s="74"/>
      <c r="B649" s="75"/>
      <c r="C649" s="75"/>
      <c r="D649" s="75"/>
      <c r="E649" s="75"/>
      <c r="F649" s="75"/>
      <c r="G649" s="75"/>
      <c r="H649" s="75"/>
      <c r="I649" s="53" t="s">
        <v>45</v>
      </c>
      <c r="J649" s="8">
        <v>0.68290334365459704</v>
      </c>
      <c r="K649" s="8">
        <v>0.30999239736940298</v>
      </c>
      <c r="L649" s="8">
        <v>7.1042589759985298E-3</v>
      </c>
      <c r="M649" s="8">
        <v>0.447309064615103</v>
      </c>
      <c r="N649" s="8">
        <v>0.11799425763633201</v>
      </c>
      <c r="O649" s="8">
        <v>0.43469667774856402</v>
      </c>
      <c r="P649" s="8">
        <v>0.60353618666753805</v>
      </c>
      <c r="Q649" s="8">
        <v>0.382689923947441</v>
      </c>
      <c r="R649" s="8">
        <v>1.37738893850204E-2</v>
      </c>
      <c r="S649" s="8">
        <v>0.473079829680707</v>
      </c>
      <c r="T649" s="8">
        <v>0.353556630732688</v>
      </c>
      <c r="U649" s="8">
        <v>0.173363539586603</v>
      </c>
      <c r="V649" s="8">
        <v>0.61958940621326297</v>
      </c>
      <c r="W649" s="8">
        <v>0.130167735424803</v>
      </c>
      <c r="X649" s="8">
        <v>0.250242858361932</v>
      </c>
      <c r="Y649" s="8">
        <v>1.1895226304290201E-2</v>
      </c>
      <c r="Z649" s="8">
        <v>0.931159107340502</v>
      </c>
      <c r="AA649" s="8">
        <v>5.6945666355207702E-2</v>
      </c>
      <c r="AB649" s="8">
        <v>0.10623653630128101</v>
      </c>
      <c r="AC649" s="8">
        <v>0.37832924334449902</v>
      </c>
      <c r="AD649" s="8">
        <v>0.51543422035421904</v>
      </c>
      <c r="AE649" s="8">
        <v>0.35401007433982901</v>
      </c>
      <c r="AF649" s="8">
        <v>0.63676629135894003</v>
      </c>
      <c r="AG649" s="311">
        <v>9.2236343012301793E-3</v>
      </c>
      <c r="AH649" s="213">
        <v>0.83099999999999996</v>
      </c>
      <c r="AI649" s="213">
        <v>2.4780000000000002</v>
      </c>
      <c r="AJ649" s="214">
        <v>5.8239999999999998</v>
      </c>
      <c r="AK649" s="210">
        <v>0.86399999999999999</v>
      </c>
      <c r="AL649" s="210">
        <v>2.496</v>
      </c>
      <c r="AM649" s="210">
        <v>5.8529999999999998</v>
      </c>
      <c r="AN649" s="203"/>
      <c r="AO649" s="203"/>
      <c r="AP649" s="203"/>
      <c r="AQ649" s="203"/>
      <c r="AR649" s="203">
        <f t="shared" si="950"/>
        <v>0.69692727427599999</v>
      </c>
      <c r="AS649" s="203">
        <f t="shared" si="951"/>
        <v>0.8518</v>
      </c>
      <c r="AT649" s="203">
        <f t="shared" si="952"/>
        <v>1.041088886996</v>
      </c>
      <c r="AU649" s="203">
        <f t="shared" si="953"/>
        <v>1.8303545495219997</v>
      </c>
      <c r="AV649" s="203">
        <f t="shared" si="954"/>
        <v>2.2370999999999999</v>
      </c>
      <c r="AW649" s="203">
        <f t="shared" si="955"/>
        <v>2.7342333283619995</v>
      </c>
      <c r="AX649" s="203">
        <f t="shared" si="956"/>
        <v>4.4007545552340002</v>
      </c>
      <c r="AY649" s="203">
        <f t="shared" si="957"/>
        <v>5.3787000000000003</v>
      </c>
      <c r="AZ649" s="203">
        <f t="shared" si="958"/>
        <v>6.5739666547139999</v>
      </c>
      <c r="BB649" s="1" t="str">
        <f t="shared" si="964"/>
        <v>NP</v>
      </c>
      <c r="BC649" s="1" t="str">
        <f t="shared" si="965"/>
        <v>NA</v>
      </c>
      <c r="BD649" s="1" t="str">
        <f t="shared" si="966"/>
        <v>NA</v>
      </c>
      <c r="BE649" s="1" t="str">
        <f t="shared" si="967"/>
        <v>NO</v>
      </c>
      <c r="BF649" s="1" t="str">
        <f t="shared" si="968"/>
        <v>NO</v>
      </c>
      <c r="BG649" s="1" t="str">
        <f t="shared" si="969"/>
        <v>NO</v>
      </c>
      <c r="BH649" s="1" t="str">
        <f t="shared" si="949"/>
        <v>YES</v>
      </c>
      <c r="BJ649" s="12">
        <v>318</v>
      </c>
      <c r="BK649" s="1" t="str">
        <f t="shared" si="970"/>
        <v>NA</v>
      </c>
      <c r="BL649" s="1" t="str">
        <f t="shared" si="971"/>
        <v>NA</v>
      </c>
      <c r="BM649" s="1" t="str">
        <f t="shared" si="972"/>
        <v>NA</v>
      </c>
      <c r="BN649" s="1" t="str">
        <f t="shared" si="973"/>
        <v>NO</v>
      </c>
      <c r="BO649" s="1" t="str">
        <f t="shared" si="974"/>
        <v>NO</v>
      </c>
      <c r="BP649" s="1" t="str">
        <f t="shared" si="975"/>
        <v>NO</v>
      </c>
      <c r="BQ649" s="1" t="str">
        <f t="shared" si="976"/>
        <v>YES</v>
      </c>
      <c r="BS649" s="1" t="str">
        <f t="shared" si="977"/>
        <v>FP</v>
      </c>
      <c r="BT649" s="1" t="str">
        <f t="shared" si="978"/>
        <v>TN</v>
      </c>
      <c r="BU649" s="1" t="str">
        <f t="shared" si="979"/>
        <v>TN</v>
      </c>
      <c r="BV649" s="1" t="str">
        <f t="shared" si="980"/>
        <v>NO</v>
      </c>
      <c r="BW649" s="1" t="str">
        <f t="shared" si="981"/>
        <v>NO</v>
      </c>
      <c r="BX649" s="1" t="str">
        <f t="shared" si="982"/>
        <v>NO</v>
      </c>
      <c r="BY649" s="244" t="str">
        <f t="shared" si="983"/>
        <v>YES</v>
      </c>
      <c r="BZ649" s="244" t="str">
        <f t="shared" si="984"/>
        <v>NO</v>
      </c>
      <c r="CA649" s="244" t="str">
        <f t="shared" si="985"/>
        <v>NO</v>
      </c>
      <c r="CB649" s="244" t="str">
        <f t="shared" si="986"/>
        <v>NO</v>
      </c>
      <c r="CC649" s="244" t="str">
        <f t="shared" si="987"/>
        <v>NO</v>
      </c>
      <c r="CD649" s="244" t="str">
        <f t="shared" si="959"/>
        <v>YES</v>
      </c>
      <c r="CE649" s="1" t="str">
        <f t="shared" si="960"/>
        <v>YES</v>
      </c>
      <c r="CF649" s="1" t="str">
        <f t="shared" si="961"/>
        <v>YES</v>
      </c>
      <c r="CG649" s="1" t="str">
        <f t="shared" si="962"/>
        <v>NO</v>
      </c>
      <c r="CH649" s="1" t="str">
        <f t="shared" si="963"/>
        <v>NO</v>
      </c>
      <c r="CI649" s="244" t="str">
        <f t="shared" si="988"/>
        <v>NO</v>
      </c>
      <c r="CJ649" s="244" t="str">
        <f t="shared" si="989"/>
        <v>NO</v>
      </c>
      <c r="CK649" s="244" t="str">
        <f t="shared" si="990"/>
        <v>NO</v>
      </c>
      <c r="CL649" s="244" t="str">
        <f t="shared" si="991"/>
        <v>NO</v>
      </c>
      <c r="CM649" s="244" t="str">
        <f t="shared" si="992"/>
        <v>NO</v>
      </c>
      <c r="CN649" s="244" t="str">
        <f t="shared" si="993"/>
        <v>YES</v>
      </c>
      <c r="CO649" s="244" t="str">
        <f t="shared" si="994"/>
        <v>YES</v>
      </c>
      <c r="CP649" s="244" t="str">
        <f t="shared" si="995"/>
        <v>YES</v>
      </c>
      <c r="CQ649" s="244" t="str">
        <f t="shared" si="996"/>
        <v>NO</v>
      </c>
      <c r="CR649" s="244" t="str">
        <f t="shared" si="997"/>
        <v>NO</v>
      </c>
    </row>
    <row r="650" spans="1:96">
      <c r="A650" s="61">
        <v>90</v>
      </c>
      <c r="B650" s="62">
        <v>180</v>
      </c>
      <c r="C650" s="62">
        <v>2</v>
      </c>
      <c r="D650" s="62">
        <v>0.5</v>
      </c>
      <c r="E650" s="62">
        <v>3984059</v>
      </c>
      <c r="F650" s="62">
        <f>E650/1000/60</f>
        <v>66.400983333333343</v>
      </c>
      <c r="G650" s="62">
        <v>23</v>
      </c>
      <c r="H650" s="63">
        <f>G650/B650*100</f>
        <v>12.777777777777777</v>
      </c>
      <c r="I650" s="60" t="s">
        <v>12</v>
      </c>
      <c r="J650" s="69">
        <v>0.94086164998724597</v>
      </c>
      <c r="K650" s="69">
        <v>8.4353950149519408E-3</v>
      </c>
      <c r="L650" s="69">
        <v>5.0702954997801301E-2</v>
      </c>
      <c r="M650" s="69">
        <v>0.80617928128761396</v>
      </c>
      <c r="N650" s="69">
        <v>0.110919816350652</v>
      </c>
      <c r="O650" s="69">
        <v>8.2900902361733197E-2</v>
      </c>
      <c r="P650" s="69">
        <v>0.64408215142148195</v>
      </c>
      <c r="Q650" s="69">
        <v>0.198007295842447</v>
      </c>
      <c r="R650" s="69">
        <v>0.15791055273606899</v>
      </c>
      <c r="S650" s="69">
        <v>0.46291276457379099</v>
      </c>
      <c r="T650" s="69">
        <v>0.12473821238025801</v>
      </c>
      <c r="U650" s="69">
        <v>0.41234902304595</v>
      </c>
      <c r="V650" s="69">
        <v>0.48491172582900599</v>
      </c>
      <c r="W650" s="69">
        <v>0.118178934703254</v>
      </c>
      <c r="X650" s="69">
        <v>0.39690933946773899</v>
      </c>
      <c r="Y650" s="69">
        <v>0.45214793490719102</v>
      </c>
      <c r="Z650" s="69">
        <v>0.39659472844733901</v>
      </c>
      <c r="AA650" s="69">
        <v>0.151257336645468</v>
      </c>
      <c r="AB650" s="69">
        <v>0.363355825008157</v>
      </c>
      <c r="AC650" s="69">
        <v>0.60150859154656999</v>
      </c>
      <c r="AD650" s="69">
        <v>3.5135583445271602E-2</v>
      </c>
      <c r="AE650" s="69">
        <v>0.698094671526724</v>
      </c>
      <c r="AF650" s="69">
        <v>0.109964582794666</v>
      </c>
      <c r="AG650" s="309">
        <v>0.191940745678609</v>
      </c>
      <c r="AH650" s="208">
        <v>1.5649999999999999</v>
      </c>
      <c r="AI650" s="208">
        <v>3.17</v>
      </c>
      <c r="AJ650" s="209">
        <v>5.8789999999999996</v>
      </c>
      <c r="AK650" s="210">
        <v>1.5820000000000001</v>
      </c>
      <c r="AL650" s="210">
        <v>3.161</v>
      </c>
      <c r="AM650" s="210">
        <v>5.8410000000000002</v>
      </c>
      <c r="AN650" s="203">
        <v>1.2084999999999999</v>
      </c>
      <c r="AO650" s="203">
        <v>2.7267999999999999</v>
      </c>
      <c r="AP650" s="203">
        <v>5.8274999999999997</v>
      </c>
      <c r="AQ650" s="203"/>
      <c r="AR650" s="203">
        <f>$AN$25*0.81818182</f>
        <v>0.98877272946999983</v>
      </c>
      <c r="AS650" s="203">
        <f>$AN$25</f>
        <v>1.2084999999999999</v>
      </c>
      <c r="AT650" s="203">
        <f>$AN$25*1.22222222</f>
        <v>1.4770555528699998</v>
      </c>
      <c r="AU650" s="203">
        <f>$AO$25*0.81818182</f>
        <v>2.2310181867759997</v>
      </c>
      <c r="AV650" s="203">
        <f>$AO$25</f>
        <v>2.7267999999999999</v>
      </c>
      <c r="AW650" s="203">
        <f>$AO$25*1.22222222</f>
        <v>3.3327555494959995</v>
      </c>
      <c r="AX650" s="203">
        <f>$AP$25*0.81818182</f>
        <v>4.7679545560499994</v>
      </c>
      <c r="AY650" s="203">
        <f>$AP$25</f>
        <v>5.8274999999999997</v>
      </c>
      <c r="AZ650" s="203">
        <f>$AP$25*1.22222222</f>
        <v>7.1224999870499994</v>
      </c>
      <c r="BB650" s="1" t="str">
        <f t="shared" si="964"/>
        <v>P</v>
      </c>
      <c r="BC650" s="1" t="str">
        <f t="shared" si="965"/>
        <v>NA</v>
      </c>
      <c r="BD650" s="1" t="str">
        <f t="shared" si="966"/>
        <v>NA</v>
      </c>
      <c r="BE650" s="1" t="str">
        <f t="shared" si="967"/>
        <v>NO</v>
      </c>
      <c r="BF650" s="1" t="str">
        <f t="shared" si="968"/>
        <v>NO</v>
      </c>
      <c r="BG650" s="1" t="str">
        <f t="shared" si="969"/>
        <v>NO</v>
      </c>
      <c r="BH650" s="1" t="str">
        <f t="shared" si="949"/>
        <v>NO</v>
      </c>
      <c r="BJ650" s="1">
        <v>6</v>
      </c>
      <c r="BK650" s="1" t="str">
        <f t="shared" si="970"/>
        <v>P</v>
      </c>
      <c r="BL650" s="1" t="str">
        <f t="shared" si="971"/>
        <v>NA</v>
      </c>
      <c r="BM650" s="1" t="str">
        <f t="shared" si="972"/>
        <v>NA</v>
      </c>
      <c r="BN650" s="1" t="str">
        <f t="shared" si="973"/>
        <v>NO</v>
      </c>
      <c r="BO650" s="1" t="str">
        <f t="shared" si="974"/>
        <v>NO</v>
      </c>
      <c r="BP650" s="1" t="str">
        <f t="shared" si="975"/>
        <v>NO</v>
      </c>
      <c r="BQ650" s="1" t="str">
        <f t="shared" si="976"/>
        <v>NO</v>
      </c>
      <c r="BS650" s="1" t="str">
        <f t="shared" si="977"/>
        <v>TN</v>
      </c>
      <c r="BT650" s="1" t="str">
        <f t="shared" si="978"/>
        <v>TN</v>
      </c>
      <c r="BU650" s="1" t="str">
        <f t="shared" si="979"/>
        <v>TN</v>
      </c>
      <c r="BV650" s="1" t="str">
        <f t="shared" si="980"/>
        <v>NO</v>
      </c>
      <c r="BW650" s="1" t="str">
        <f t="shared" si="981"/>
        <v>NO</v>
      </c>
      <c r="BX650" s="1" t="str">
        <f t="shared" si="982"/>
        <v>NO</v>
      </c>
      <c r="BY650" s="244" t="str">
        <f t="shared" si="983"/>
        <v>YES</v>
      </c>
      <c r="BZ650" s="244" t="str">
        <f t="shared" si="984"/>
        <v>NO</v>
      </c>
      <c r="CA650" s="244" t="str">
        <f t="shared" si="985"/>
        <v>NO</v>
      </c>
      <c r="CB650" s="244" t="str">
        <f t="shared" si="986"/>
        <v>NO</v>
      </c>
      <c r="CC650" s="244" t="str">
        <f t="shared" si="987"/>
        <v>NO</v>
      </c>
      <c r="CD650" s="244" t="str">
        <f t="shared" si="959"/>
        <v>NO</v>
      </c>
      <c r="CE650" s="1" t="str">
        <f t="shared" si="960"/>
        <v>NO</v>
      </c>
      <c r="CF650" s="1" t="str">
        <f t="shared" si="961"/>
        <v>NO</v>
      </c>
      <c r="CG650" s="1" t="str">
        <f t="shared" si="962"/>
        <v>NO</v>
      </c>
      <c r="CH650" s="1" t="str">
        <f t="shared" si="963"/>
        <v>NO</v>
      </c>
      <c r="CI650" s="244" t="str">
        <f t="shared" si="988"/>
        <v>NO</v>
      </c>
      <c r="CJ650" s="244" t="str">
        <f t="shared" si="989"/>
        <v>NO</v>
      </c>
      <c r="CK650" s="244" t="str">
        <f t="shared" si="990"/>
        <v>NO</v>
      </c>
      <c r="CL650" s="244" t="str">
        <f t="shared" si="991"/>
        <v>NO</v>
      </c>
      <c r="CM650" s="244" t="str">
        <f t="shared" si="992"/>
        <v>NO</v>
      </c>
      <c r="CN650" s="244" t="str">
        <f t="shared" si="993"/>
        <v>NO</v>
      </c>
      <c r="CO650" s="244" t="str">
        <f t="shared" si="994"/>
        <v>NO</v>
      </c>
      <c r="CP650" s="244" t="str">
        <f t="shared" si="995"/>
        <v>NO</v>
      </c>
      <c r="CQ650" s="244" t="str">
        <f t="shared" si="996"/>
        <v>NO</v>
      </c>
      <c r="CR650" s="244" t="str">
        <f t="shared" si="997"/>
        <v>NO</v>
      </c>
    </row>
    <row r="651" spans="1:96">
      <c r="A651" s="64"/>
      <c r="B651" s="15"/>
      <c r="C651" s="15"/>
      <c r="D651" s="15"/>
      <c r="E651" s="15"/>
      <c r="F651" s="15"/>
      <c r="G651" s="15"/>
      <c r="H651" s="15"/>
      <c r="I651" s="52" t="s">
        <v>13</v>
      </c>
      <c r="J651" s="6">
        <v>0.98390046142111798</v>
      </c>
      <c r="K651" s="6">
        <v>1.47232142101579E-2</v>
      </c>
      <c r="L651" s="6">
        <v>1.3763243687237E-3</v>
      </c>
      <c r="M651" s="6">
        <v>0.103499557709994</v>
      </c>
      <c r="N651" s="6">
        <v>3.5800793040056497E-2</v>
      </c>
      <c r="O651" s="6">
        <v>0.86069964924994902</v>
      </c>
      <c r="P651" s="6">
        <v>2.76037314263426E-2</v>
      </c>
      <c r="Q651" s="6">
        <v>0.83265579487860697</v>
      </c>
      <c r="R651" s="6">
        <v>0.13974047369504999</v>
      </c>
      <c r="S651" s="6">
        <v>1.1972572215841399E-2</v>
      </c>
      <c r="T651" s="6">
        <v>0.13130352057238301</v>
      </c>
      <c r="U651" s="6">
        <v>0.85672390721177405</v>
      </c>
      <c r="V651" s="6">
        <v>0.40868425757145399</v>
      </c>
      <c r="W651" s="6">
        <v>0.223683654929098</v>
      </c>
      <c r="X651" s="6">
        <v>0.36763208749944698</v>
      </c>
      <c r="Y651" s="6">
        <v>0.73207409171398197</v>
      </c>
      <c r="Z651" s="6">
        <v>3.9487987387807601E-2</v>
      </c>
      <c r="AA651" s="6">
        <v>0.228437920898209</v>
      </c>
      <c r="AB651" s="6">
        <v>0.74286697889690601</v>
      </c>
      <c r="AC651" s="6">
        <v>0.24490620411580399</v>
      </c>
      <c r="AD651" s="6">
        <v>1.22268169872893E-2</v>
      </c>
      <c r="AE651" s="6">
        <v>0.48138337563482297</v>
      </c>
      <c r="AF651" s="6">
        <v>0.30024587514123202</v>
      </c>
      <c r="AG651" s="310">
        <v>0.21837074922394301</v>
      </c>
      <c r="AH651" s="211">
        <v>2.1110000000000002</v>
      </c>
      <c r="AI651" s="211">
        <v>3.258</v>
      </c>
      <c r="AJ651" s="212">
        <v>5.742</v>
      </c>
      <c r="AK651" s="210">
        <v>2.1139999999999999</v>
      </c>
      <c r="AL651" s="210">
        <v>3.177</v>
      </c>
      <c r="AM651" s="210">
        <v>5.883</v>
      </c>
      <c r="AN651" s="203"/>
      <c r="AO651" s="203"/>
      <c r="AP651" s="203"/>
      <c r="AQ651" s="203"/>
      <c r="AR651" s="203">
        <f t="shared" ref="AR651:AR665" si="998">$AN$25*0.81818182</f>
        <v>0.98877272946999983</v>
      </c>
      <c r="AS651" s="203">
        <f t="shared" ref="AS651:AS665" si="999">$AN$25</f>
        <v>1.2084999999999999</v>
      </c>
      <c r="AT651" s="203">
        <f t="shared" ref="AT651:AT665" si="1000">$AN$25*1.22222222</f>
        <v>1.4770555528699998</v>
      </c>
      <c r="AU651" s="203">
        <f t="shared" ref="AU651:AU665" si="1001">$AO$25*0.81818182</f>
        <v>2.2310181867759997</v>
      </c>
      <c r="AV651" s="203">
        <f t="shared" ref="AV651:AV665" si="1002">$AO$25</f>
        <v>2.7267999999999999</v>
      </c>
      <c r="AW651" s="203">
        <f t="shared" ref="AW651:AW665" si="1003">$AO$25*1.22222222</f>
        <v>3.3327555494959995</v>
      </c>
      <c r="AX651" s="203">
        <f t="shared" ref="AX651:AX665" si="1004">$AP$25*0.81818182</f>
        <v>4.7679545560499994</v>
      </c>
      <c r="AY651" s="203">
        <f t="shared" ref="AY651:AY665" si="1005">$AP$25</f>
        <v>5.8274999999999997</v>
      </c>
      <c r="AZ651" s="203">
        <f t="shared" ref="AZ651:AZ665" si="1006">$AP$25*1.22222222</f>
        <v>7.1224999870499994</v>
      </c>
      <c r="BB651" s="1" t="str">
        <f t="shared" si="964"/>
        <v>P</v>
      </c>
      <c r="BC651" s="1" t="str">
        <f t="shared" si="965"/>
        <v>NA</v>
      </c>
      <c r="BD651" s="1" t="str">
        <f t="shared" si="966"/>
        <v>NP</v>
      </c>
      <c r="BE651" s="1" t="str">
        <f t="shared" si="967"/>
        <v>NO</v>
      </c>
      <c r="BF651" s="1" t="str">
        <f t="shared" si="968"/>
        <v>NO</v>
      </c>
      <c r="BG651" s="1" t="str">
        <f t="shared" si="969"/>
        <v>NO</v>
      </c>
      <c r="BH651" s="1" t="str">
        <f t="shared" si="949"/>
        <v>NO</v>
      </c>
      <c r="BJ651" s="1">
        <v>5</v>
      </c>
      <c r="BK651" s="1" t="str">
        <f t="shared" si="970"/>
        <v>P</v>
      </c>
      <c r="BL651" s="1" t="str">
        <f t="shared" si="971"/>
        <v>NA</v>
      </c>
      <c r="BM651" s="1" t="str">
        <f t="shared" si="972"/>
        <v>NA</v>
      </c>
      <c r="BN651" s="1" t="str">
        <f t="shared" si="973"/>
        <v>NO</v>
      </c>
      <c r="BO651" s="1" t="str">
        <f t="shared" si="974"/>
        <v>NO</v>
      </c>
      <c r="BP651" s="1" t="str">
        <f t="shared" si="975"/>
        <v>NO</v>
      </c>
      <c r="BQ651" s="1" t="str">
        <f t="shared" si="976"/>
        <v>NO</v>
      </c>
      <c r="BS651" s="1" t="str">
        <f t="shared" si="977"/>
        <v>TN</v>
      </c>
      <c r="BT651" s="1" t="str">
        <f t="shared" si="978"/>
        <v>TN</v>
      </c>
      <c r="BU651" s="1" t="str">
        <f t="shared" si="979"/>
        <v>FP</v>
      </c>
      <c r="BV651" s="1" t="str">
        <f t="shared" si="980"/>
        <v>NO</v>
      </c>
      <c r="BW651" s="1" t="str">
        <f t="shared" si="981"/>
        <v>NO</v>
      </c>
      <c r="BX651" s="1" t="str">
        <f t="shared" si="982"/>
        <v>NO</v>
      </c>
      <c r="BY651" s="244" t="str">
        <f t="shared" si="983"/>
        <v>YES</v>
      </c>
      <c r="BZ651" s="244" t="str">
        <f t="shared" si="984"/>
        <v>NO</v>
      </c>
      <c r="CA651" s="244" t="str">
        <f t="shared" si="985"/>
        <v>NO</v>
      </c>
      <c r="CB651" s="244" t="str">
        <f t="shared" si="986"/>
        <v>NO</v>
      </c>
      <c r="CC651" s="244" t="str">
        <f t="shared" si="987"/>
        <v>NO</v>
      </c>
      <c r="CD651" s="244" t="str">
        <f t="shared" si="959"/>
        <v>YES</v>
      </c>
      <c r="CE651" s="1" t="str">
        <f t="shared" si="960"/>
        <v>NO</v>
      </c>
      <c r="CF651" s="1" t="str">
        <f t="shared" si="961"/>
        <v>NO</v>
      </c>
      <c r="CG651" s="1" t="str">
        <f t="shared" si="962"/>
        <v>NO</v>
      </c>
      <c r="CH651" s="1" t="str">
        <f t="shared" si="963"/>
        <v>YES</v>
      </c>
      <c r="CI651" s="244" t="str">
        <f t="shared" si="988"/>
        <v>NO</v>
      </c>
      <c r="CJ651" s="244" t="str">
        <f t="shared" si="989"/>
        <v>NO</v>
      </c>
      <c r="CK651" s="244" t="str">
        <f t="shared" si="990"/>
        <v>NO</v>
      </c>
      <c r="CL651" s="244" t="str">
        <f t="shared" si="991"/>
        <v>NO</v>
      </c>
      <c r="CM651" s="244" t="str">
        <f t="shared" si="992"/>
        <v>NO</v>
      </c>
      <c r="CN651" s="244" t="str">
        <f t="shared" si="993"/>
        <v>YES</v>
      </c>
      <c r="CO651" s="244" t="str">
        <f t="shared" si="994"/>
        <v>NO</v>
      </c>
      <c r="CP651" s="244" t="str">
        <f t="shared" si="995"/>
        <v>NO</v>
      </c>
      <c r="CQ651" s="244" t="str">
        <f t="shared" si="996"/>
        <v>NO</v>
      </c>
      <c r="CR651" s="244" t="str">
        <f t="shared" si="997"/>
        <v>YES</v>
      </c>
    </row>
    <row r="652" spans="1:96">
      <c r="A652" s="64"/>
      <c r="B652" s="15"/>
      <c r="C652" s="15"/>
      <c r="D652" s="15"/>
      <c r="E652" s="15"/>
      <c r="F652" s="15"/>
      <c r="G652" s="15"/>
      <c r="H652" s="15"/>
      <c r="I652" s="52" t="s">
        <v>14</v>
      </c>
      <c r="J652" s="6">
        <v>0.81109587899207003</v>
      </c>
      <c r="K652" s="6">
        <v>2.4975981936917E-2</v>
      </c>
      <c r="L652" s="6">
        <v>0.163928139071012</v>
      </c>
      <c r="M652" s="6">
        <v>0.68934135283960196</v>
      </c>
      <c r="N652" s="6">
        <v>6.8953389662699704E-2</v>
      </c>
      <c r="O652" s="6">
        <v>0.241705257497698</v>
      </c>
      <c r="P652" s="6">
        <v>0.30190175656117701</v>
      </c>
      <c r="Q652" s="6">
        <v>1.1049581500509199E-2</v>
      </c>
      <c r="R652" s="6">
        <v>0.68704866193831304</v>
      </c>
      <c r="S652" s="6">
        <v>0.45537297371384</v>
      </c>
      <c r="T652" s="6">
        <v>0.43312643878994</v>
      </c>
      <c r="U652" s="6">
        <v>0.11150058749621899</v>
      </c>
      <c r="V652" s="6">
        <v>0.83761590929420404</v>
      </c>
      <c r="W652" s="6">
        <v>5.2967560693855303E-2</v>
      </c>
      <c r="X652" s="6">
        <v>0.10941653001194</v>
      </c>
      <c r="Y652" s="6">
        <v>0.97473452698309404</v>
      </c>
      <c r="Z652" s="6">
        <v>1.6314969749919001E-2</v>
      </c>
      <c r="AA652" s="6">
        <v>8.9505032669863205E-3</v>
      </c>
      <c r="AB652" s="6">
        <v>1.6033399239640301E-2</v>
      </c>
      <c r="AC652" s="6">
        <v>0.20937732278103299</v>
      </c>
      <c r="AD652" s="6">
        <v>0.77458927797932497</v>
      </c>
      <c r="AE652" s="6">
        <v>0.67328150312361301</v>
      </c>
      <c r="AF652" s="6">
        <v>0.27502102893172098</v>
      </c>
      <c r="AG652" s="310">
        <v>5.16974679446656E-2</v>
      </c>
      <c r="AH652" s="211">
        <v>2.0270000000000001</v>
      </c>
      <c r="AI652" s="211">
        <v>2.6920000000000002</v>
      </c>
      <c r="AJ652" s="212">
        <v>6.6079999999999997</v>
      </c>
      <c r="AK652" s="210">
        <v>2.0830000000000002</v>
      </c>
      <c r="AL652" s="210">
        <v>2.6680000000000001</v>
      </c>
      <c r="AM652" s="210">
        <v>6.7720000000000002</v>
      </c>
      <c r="AN652" s="203"/>
      <c r="AO652" s="203"/>
      <c r="AP652" s="203"/>
      <c r="AQ652" s="203"/>
      <c r="AR652" s="203">
        <f t="shared" si="998"/>
        <v>0.98877272946999983</v>
      </c>
      <c r="AS652" s="203">
        <f t="shared" si="999"/>
        <v>1.2084999999999999</v>
      </c>
      <c r="AT652" s="203">
        <f t="shared" si="1000"/>
        <v>1.4770555528699998</v>
      </c>
      <c r="AU652" s="203">
        <f t="shared" si="1001"/>
        <v>2.2310181867759997</v>
      </c>
      <c r="AV652" s="203">
        <f t="shared" si="1002"/>
        <v>2.7267999999999999</v>
      </c>
      <c r="AW652" s="203">
        <f t="shared" si="1003"/>
        <v>3.3327555494959995</v>
      </c>
      <c r="AX652" s="203">
        <f t="shared" si="1004"/>
        <v>4.7679545560499994</v>
      </c>
      <c r="AY652" s="203">
        <f t="shared" si="1005"/>
        <v>5.8274999999999997</v>
      </c>
      <c r="AZ652" s="203">
        <f t="shared" si="1006"/>
        <v>7.1224999870499994</v>
      </c>
      <c r="BB652" s="1" t="str">
        <f t="shared" si="964"/>
        <v>P</v>
      </c>
      <c r="BC652" s="1" t="str">
        <f t="shared" si="965"/>
        <v>NP</v>
      </c>
      <c r="BD652" s="1" t="str">
        <f t="shared" si="966"/>
        <v>NA</v>
      </c>
      <c r="BE652" s="1" t="str">
        <f t="shared" si="967"/>
        <v>NO</v>
      </c>
      <c r="BF652" s="1" t="str">
        <f t="shared" si="968"/>
        <v>NO</v>
      </c>
      <c r="BG652" s="1" t="str">
        <f t="shared" si="969"/>
        <v>NO</v>
      </c>
      <c r="BH652" s="1" t="str">
        <f t="shared" si="949"/>
        <v>NO</v>
      </c>
      <c r="BJ652" s="1">
        <v>45</v>
      </c>
      <c r="BK652" s="1" t="str">
        <f t="shared" si="970"/>
        <v>P</v>
      </c>
      <c r="BL652" s="1" t="str">
        <f t="shared" si="971"/>
        <v>NP</v>
      </c>
      <c r="BM652" s="1" t="str">
        <f t="shared" si="972"/>
        <v>NA</v>
      </c>
      <c r="BN652" s="1" t="str">
        <f t="shared" si="973"/>
        <v>NO</v>
      </c>
      <c r="BO652" s="1" t="str">
        <f t="shared" si="974"/>
        <v>NO</v>
      </c>
      <c r="BP652" s="1" t="str">
        <f t="shared" si="975"/>
        <v>NO</v>
      </c>
      <c r="BQ652" s="1" t="str">
        <f t="shared" si="976"/>
        <v>NO</v>
      </c>
      <c r="BS652" s="1" t="str">
        <f t="shared" si="977"/>
        <v>TN</v>
      </c>
      <c r="BT652" s="1" t="str">
        <f t="shared" si="978"/>
        <v>TP</v>
      </c>
      <c r="BU652" s="1" t="str">
        <f t="shared" si="979"/>
        <v>TN</v>
      </c>
      <c r="BV652" s="1" t="str">
        <f t="shared" si="980"/>
        <v>NO</v>
      </c>
      <c r="BW652" s="1" t="str">
        <f t="shared" si="981"/>
        <v>NO</v>
      </c>
      <c r="BX652" s="1" t="str">
        <f t="shared" si="982"/>
        <v>YES</v>
      </c>
      <c r="BY652" s="244" t="str">
        <f t="shared" si="983"/>
        <v>YES</v>
      </c>
      <c r="BZ652" s="244" t="str">
        <f t="shared" si="984"/>
        <v>NO</v>
      </c>
      <c r="CA652" s="244" t="str">
        <f t="shared" si="985"/>
        <v>NO</v>
      </c>
      <c r="CB652" s="244" t="str">
        <f t="shared" si="986"/>
        <v>NO</v>
      </c>
      <c r="CC652" s="244" t="str">
        <f t="shared" si="987"/>
        <v>NO</v>
      </c>
      <c r="CD652" s="244" t="str">
        <f t="shared" si="959"/>
        <v>NO</v>
      </c>
      <c r="CE652" s="1" t="str">
        <f t="shared" si="960"/>
        <v>NO</v>
      </c>
      <c r="CF652" s="1" t="str">
        <f t="shared" si="961"/>
        <v>NO</v>
      </c>
      <c r="CG652" s="1" t="str">
        <f t="shared" si="962"/>
        <v>NO</v>
      </c>
      <c r="CH652" s="1" t="str">
        <f t="shared" si="963"/>
        <v>NO</v>
      </c>
      <c r="CI652" s="244" t="str">
        <f t="shared" si="988"/>
        <v>NO</v>
      </c>
      <c r="CJ652" s="244" t="str">
        <f t="shared" si="989"/>
        <v>NO</v>
      </c>
      <c r="CK652" s="244" t="str">
        <f t="shared" si="990"/>
        <v>NO</v>
      </c>
      <c r="CL652" s="244" t="str">
        <f t="shared" si="991"/>
        <v>NO</v>
      </c>
      <c r="CM652" s="244" t="str">
        <f t="shared" si="992"/>
        <v>NO</v>
      </c>
      <c r="CN652" s="244" t="str">
        <f t="shared" si="993"/>
        <v>NO</v>
      </c>
      <c r="CO652" s="244" t="str">
        <f t="shared" si="994"/>
        <v>NO</v>
      </c>
      <c r="CP652" s="244" t="str">
        <f t="shared" si="995"/>
        <v>NO</v>
      </c>
      <c r="CQ652" s="244" t="str">
        <f t="shared" si="996"/>
        <v>NO</v>
      </c>
      <c r="CR652" s="244" t="str">
        <f t="shared" si="997"/>
        <v>NO</v>
      </c>
    </row>
    <row r="653" spans="1:96">
      <c r="A653" s="64"/>
      <c r="B653" s="15"/>
      <c r="C653" s="15"/>
      <c r="D653" s="15"/>
      <c r="E653" s="15"/>
      <c r="F653" s="15"/>
      <c r="G653" s="15"/>
      <c r="H653" s="15"/>
      <c r="I653" s="52" t="s">
        <v>15</v>
      </c>
      <c r="J653" s="6">
        <v>0.83423403083611003</v>
      </c>
      <c r="K653" s="6">
        <v>7.5733095471281195E-2</v>
      </c>
      <c r="L653" s="6">
        <v>9.0032873692608206E-2</v>
      </c>
      <c r="M653" s="6">
        <v>0.17711291552255101</v>
      </c>
      <c r="N653" s="6">
        <v>0.10568068764682</v>
      </c>
      <c r="O653" s="6">
        <v>0.71720639683062704</v>
      </c>
      <c r="P653" s="6">
        <v>0.484263862575605</v>
      </c>
      <c r="Q653" s="6">
        <v>0.38740421252093798</v>
      </c>
      <c r="R653" s="6">
        <v>0.12833192490345599</v>
      </c>
      <c r="S653" s="6">
        <v>0.58999636392812305</v>
      </c>
      <c r="T653" s="6">
        <v>0.123129603851844</v>
      </c>
      <c r="U653" s="6">
        <v>0.28687403222003099</v>
      </c>
      <c r="V653" s="6">
        <v>0.32559026924697898</v>
      </c>
      <c r="W653" s="6">
        <v>0.10964054470335</v>
      </c>
      <c r="X653" s="6">
        <v>0.56476918604966897</v>
      </c>
      <c r="Y653" s="6">
        <v>0.17683107591406899</v>
      </c>
      <c r="Z653" s="6">
        <v>0.55478435821233696</v>
      </c>
      <c r="AA653" s="6">
        <v>0.268384565873592</v>
      </c>
      <c r="AB653" s="6">
        <v>0.68361574694207305</v>
      </c>
      <c r="AC653" s="6">
        <v>0.216186820643053</v>
      </c>
      <c r="AD653" s="6">
        <v>0.100197432414872</v>
      </c>
      <c r="AE653" s="6">
        <v>0.80036972104125204</v>
      </c>
      <c r="AF653" s="6">
        <v>8.6507216188141195E-2</v>
      </c>
      <c r="AG653" s="310">
        <v>0.11312306277060601</v>
      </c>
      <c r="AH653" s="211">
        <v>1.492</v>
      </c>
      <c r="AI653" s="211">
        <v>3.5230000000000001</v>
      </c>
      <c r="AJ653" s="212">
        <v>5.7149999999999999</v>
      </c>
      <c r="AK653" s="210">
        <v>1.5469999999999999</v>
      </c>
      <c r="AL653" s="210">
        <v>3.4849999999999999</v>
      </c>
      <c r="AM653" s="210">
        <v>5.976</v>
      </c>
      <c r="AN653" s="203"/>
      <c r="AO653" s="203"/>
      <c r="AP653" s="203"/>
      <c r="AQ653" s="203"/>
      <c r="AR653" s="203">
        <f t="shared" si="998"/>
        <v>0.98877272946999983</v>
      </c>
      <c r="AS653" s="203">
        <f t="shared" si="999"/>
        <v>1.2084999999999999</v>
      </c>
      <c r="AT653" s="203">
        <f t="shared" si="1000"/>
        <v>1.4770555528699998</v>
      </c>
      <c r="AU653" s="203">
        <f t="shared" si="1001"/>
        <v>2.2310181867759997</v>
      </c>
      <c r="AV653" s="203">
        <f t="shared" si="1002"/>
        <v>2.7267999999999999</v>
      </c>
      <c r="AW653" s="203">
        <f t="shared" si="1003"/>
        <v>3.3327555494959995</v>
      </c>
      <c r="AX653" s="203">
        <f t="shared" si="1004"/>
        <v>4.7679545560499994</v>
      </c>
      <c r="AY653" s="203">
        <f t="shared" si="1005"/>
        <v>5.8274999999999997</v>
      </c>
      <c r="AZ653" s="203">
        <f t="shared" si="1006"/>
        <v>7.1224999870499994</v>
      </c>
      <c r="BB653" s="1" t="str">
        <f t="shared" si="964"/>
        <v>P</v>
      </c>
      <c r="BC653" s="1" t="str">
        <f t="shared" si="965"/>
        <v>P</v>
      </c>
      <c r="BD653" s="1" t="str">
        <f t="shared" si="966"/>
        <v>NP</v>
      </c>
      <c r="BE653" s="1" t="str">
        <f t="shared" si="967"/>
        <v>NO</v>
      </c>
      <c r="BF653" s="1" t="str">
        <f t="shared" si="968"/>
        <v>NO</v>
      </c>
      <c r="BG653" s="1" t="str">
        <f t="shared" si="969"/>
        <v>NO</v>
      </c>
      <c r="BH653" s="1" t="str">
        <f t="shared" si="949"/>
        <v>NO</v>
      </c>
      <c r="BJ653" s="1">
        <v>2</v>
      </c>
      <c r="BK653" s="1" t="str">
        <f t="shared" si="970"/>
        <v>P</v>
      </c>
      <c r="BL653" s="1" t="str">
        <f t="shared" si="971"/>
        <v>P</v>
      </c>
      <c r="BM653" s="1" t="str">
        <f t="shared" si="972"/>
        <v>NA</v>
      </c>
      <c r="BN653" s="1" t="str">
        <f t="shared" si="973"/>
        <v>NO</v>
      </c>
      <c r="BO653" s="1" t="str">
        <f t="shared" si="974"/>
        <v>NO</v>
      </c>
      <c r="BP653" s="1" t="str">
        <f t="shared" si="975"/>
        <v>NO</v>
      </c>
      <c r="BQ653" s="1" t="str">
        <f t="shared" si="976"/>
        <v>NO</v>
      </c>
      <c r="BS653" s="1" t="str">
        <f t="shared" si="977"/>
        <v>TN</v>
      </c>
      <c r="BT653" s="1" t="str">
        <f t="shared" si="978"/>
        <v>TN</v>
      </c>
      <c r="BU653" s="1" t="str">
        <f t="shared" si="979"/>
        <v>FP</v>
      </c>
      <c r="BV653" s="1" t="str">
        <f t="shared" si="980"/>
        <v>NO</v>
      </c>
      <c r="BW653" s="1" t="str">
        <f t="shared" si="981"/>
        <v>NO</v>
      </c>
      <c r="BX653" s="1" t="str">
        <f t="shared" si="982"/>
        <v>NO</v>
      </c>
      <c r="BY653" s="244" t="str">
        <f t="shared" si="983"/>
        <v>YES</v>
      </c>
      <c r="BZ653" s="244" t="str">
        <f t="shared" si="984"/>
        <v>NO</v>
      </c>
      <c r="CA653" s="244" t="str">
        <f t="shared" si="985"/>
        <v>NO</v>
      </c>
      <c r="CB653" s="244" t="str">
        <f t="shared" si="986"/>
        <v>NO</v>
      </c>
      <c r="CC653" s="244" t="str">
        <f t="shared" si="987"/>
        <v>NO</v>
      </c>
      <c r="CD653" s="244" t="str">
        <f t="shared" si="959"/>
        <v>YES</v>
      </c>
      <c r="CE653" s="1" t="str">
        <f t="shared" si="960"/>
        <v>NO</v>
      </c>
      <c r="CF653" s="1" t="str">
        <f t="shared" si="961"/>
        <v>NO</v>
      </c>
      <c r="CG653" s="1" t="str">
        <f t="shared" si="962"/>
        <v>NO</v>
      </c>
      <c r="CH653" s="1" t="str">
        <f t="shared" si="963"/>
        <v>YES</v>
      </c>
      <c r="CI653" s="244" t="str">
        <f t="shared" si="988"/>
        <v>NO</v>
      </c>
      <c r="CJ653" s="244" t="str">
        <f t="shared" si="989"/>
        <v>NO</v>
      </c>
      <c r="CK653" s="244" t="str">
        <f t="shared" si="990"/>
        <v>NO</v>
      </c>
      <c r="CL653" s="244" t="str">
        <f t="shared" si="991"/>
        <v>NO</v>
      </c>
      <c r="CM653" s="244" t="str">
        <f t="shared" si="992"/>
        <v>NO</v>
      </c>
      <c r="CN653" s="244" t="str">
        <f t="shared" si="993"/>
        <v>YES</v>
      </c>
      <c r="CO653" s="244" t="str">
        <f t="shared" si="994"/>
        <v>NO</v>
      </c>
      <c r="CP653" s="244" t="str">
        <f t="shared" si="995"/>
        <v>NO</v>
      </c>
      <c r="CQ653" s="244" t="str">
        <f t="shared" si="996"/>
        <v>NO</v>
      </c>
      <c r="CR653" s="244" t="str">
        <f t="shared" si="997"/>
        <v>YES</v>
      </c>
    </row>
    <row r="654" spans="1:96">
      <c r="A654" s="64"/>
      <c r="B654" s="15"/>
      <c r="C654" s="15"/>
      <c r="D654" s="15"/>
      <c r="E654" s="15"/>
      <c r="F654" s="15"/>
      <c r="G654" s="15"/>
      <c r="H654" s="15"/>
      <c r="I654" s="52" t="s">
        <v>16</v>
      </c>
      <c r="J654" s="6">
        <v>0.947687725393486</v>
      </c>
      <c r="K654" s="6">
        <v>2.5505589971133499E-2</v>
      </c>
      <c r="L654" s="6">
        <v>2.6806684635379999E-2</v>
      </c>
      <c r="M654" s="6">
        <v>0.33384078947655998</v>
      </c>
      <c r="N654" s="6">
        <v>0.273114638097467</v>
      </c>
      <c r="O654" s="6">
        <v>0.39304457242597202</v>
      </c>
      <c r="P654" s="6">
        <v>0.309815866899533</v>
      </c>
      <c r="Q654" s="6">
        <v>8.43534831427728E-2</v>
      </c>
      <c r="R654" s="6">
        <v>0.60583064995769398</v>
      </c>
      <c r="S654" s="6">
        <v>5.2100641485388399E-2</v>
      </c>
      <c r="T654" s="6">
        <v>0.49771730870089897</v>
      </c>
      <c r="U654" s="6">
        <v>0.45018204981371102</v>
      </c>
      <c r="V654" s="6">
        <v>0.546810927348786</v>
      </c>
      <c r="W654" s="6">
        <v>0.33026082899616099</v>
      </c>
      <c r="X654" s="6">
        <v>0.12292824365505201</v>
      </c>
      <c r="Y654" s="6">
        <v>0.99975113658139703</v>
      </c>
      <c r="Z654" s="6">
        <v>1.6520358576954601E-4</v>
      </c>
      <c r="AA654" s="6">
        <v>8.3659832833426998E-5</v>
      </c>
      <c r="AB654" s="6">
        <v>0.73573621964674596</v>
      </c>
      <c r="AC654" s="6">
        <v>9.2549271017827695E-4</v>
      </c>
      <c r="AD654" s="6">
        <v>0.26333828764307499</v>
      </c>
      <c r="AE654" s="6">
        <v>2.8983763212273299E-2</v>
      </c>
      <c r="AF654" s="6">
        <v>0.91300328927566599</v>
      </c>
      <c r="AG654" s="310">
        <v>5.8012947512060299E-2</v>
      </c>
      <c r="AH654" s="211">
        <v>2.1259999999999999</v>
      </c>
      <c r="AI654" s="211">
        <v>2.7349999999999999</v>
      </c>
      <c r="AJ654" s="212">
        <v>5.5570000000000004</v>
      </c>
      <c r="AK654" s="210">
        <v>2.11</v>
      </c>
      <c r="AL654" s="210">
        <v>2.7509999999999999</v>
      </c>
      <c r="AM654" s="210">
        <v>5.7409999999999997</v>
      </c>
      <c r="AN654" s="203"/>
      <c r="AO654" s="203"/>
      <c r="AP654" s="203"/>
      <c r="AQ654" s="203"/>
      <c r="AR654" s="203">
        <f t="shared" si="998"/>
        <v>0.98877272946999983</v>
      </c>
      <c r="AS654" s="203">
        <f t="shared" si="999"/>
        <v>1.2084999999999999</v>
      </c>
      <c r="AT654" s="203">
        <f t="shared" si="1000"/>
        <v>1.4770555528699998</v>
      </c>
      <c r="AU654" s="203">
        <f t="shared" si="1001"/>
        <v>2.2310181867759997</v>
      </c>
      <c r="AV654" s="203">
        <f t="shared" si="1002"/>
        <v>2.7267999999999999</v>
      </c>
      <c r="AW654" s="203">
        <f t="shared" si="1003"/>
        <v>3.3327555494959995</v>
      </c>
      <c r="AX654" s="203">
        <f t="shared" si="1004"/>
        <v>4.7679545560499994</v>
      </c>
      <c r="AY654" s="203">
        <f t="shared" si="1005"/>
        <v>5.8274999999999997</v>
      </c>
      <c r="AZ654" s="203">
        <f t="shared" si="1006"/>
        <v>7.1224999870499994</v>
      </c>
      <c r="BB654" s="1" t="str">
        <f t="shared" si="964"/>
        <v>P</v>
      </c>
      <c r="BC654" s="1" t="str">
        <f t="shared" si="965"/>
        <v>NA</v>
      </c>
      <c r="BD654" s="1" t="str">
        <f t="shared" si="966"/>
        <v>NP</v>
      </c>
      <c r="BE654" s="1" t="str">
        <f t="shared" si="967"/>
        <v>NO</v>
      </c>
      <c r="BF654" s="1" t="str">
        <f t="shared" si="968"/>
        <v>NO</v>
      </c>
      <c r="BG654" s="1" t="str">
        <f t="shared" si="969"/>
        <v>NO</v>
      </c>
      <c r="BH654" s="1" t="str">
        <f t="shared" si="949"/>
        <v>NO</v>
      </c>
      <c r="BJ654" s="1">
        <v>22</v>
      </c>
      <c r="BK654" s="1" t="str">
        <f t="shared" si="970"/>
        <v>P</v>
      </c>
      <c r="BL654" s="1" t="str">
        <f t="shared" si="971"/>
        <v>NA</v>
      </c>
      <c r="BM654" s="1" t="str">
        <f t="shared" si="972"/>
        <v>NP</v>
      </c>
      <c r="BN654" s="1" t="str">
        <f t="shared" si="973"/>
        <v>NO</v>
      </c>
      <c r="BO654" s="1" t="str">
        <f t="shared" si="974"/>
        <v>NO</v>
      </c>
      <c r="BP654" s="1" t="str">
        <f t="shared" si="975"/>
        <v>NO</v>
      </c>
      <c r="BQ654" s="1" t="str">
        <f t="shared" si="976"/>
        <v>NO</v>
      </c>
      <c r="BS654" s="1" t="str">
        <f t="shared" si="977"/>
        <v>TN</v>
      </c>
      <c r="BT654" s="1" t="str">
        <f t="shared" si="978"/>
        <v>TN</v>
      </c>
      <c r="BU654" s="1" t="str">
        <f t="shared" si="979"/>
        <v>TP</v>
      </c>
      <c r="BV654" s="1" t="str">
        <f t="shared" si="980"/>
        <v>NO</v>
      </c>
      <c r="BW654" s="1" t="str">
        <f t="shared" si="981"/>
        <v>NO</v>
      </c>
      <c r="BX654" s="1" t="str">
        <f t="shared" si="982"/>
        <v>YES</v>
      </c>
      <c r="BY654" s="244" t="str">
        <f t="shared" si="983"/>
        <v>YES</v>
      </c>
      <c r="BZ654" s="244" t="str">
        <f t="shared" si="984"/>
        <v>NO</v>
      </c>
      <c r="CA654" s="244" t="str">
        <f t="shared" si="985"/>
        <v>NO</v>
      </c>
      <c r="CB654" s="244" t="str">
        <f t="shared" si="986"/>
        <v>NO</v>
      </c>
      <c r="CC654" s="244" t="str">
        <f t="shared" si="987"/>
        <v>NO</v>
      </c>
      <c r="CD654" s="244" t="str">
        <f t="shared" si="959"/>
        <v>NO</v>
      </c>
      <c r="CE654" s="1" t="str">
        <f t="shared" si="960"/>
        <v>NO</v>
      </c>
      <c r="CF654" s="1" t="str">
        <f t="shared" si="961"/>
        <v>NO</v>
      </c>
      <c r="CG654" s="1" t="str">
        <f t="shared" si="962"/>
        <v>NO</v>
      </c>
      <c r="CH654" s="1" t="str">
        <f t="shared" si="963"/>
        <v>NO</v>
      </c>
      <c r="CI654" s="244" t="str">
        <f t="shared" si="988"/>
        <v>NO</v>
      </c>
      <c r="CJ654" s="244" t="str">
        <f t="shared" si="989"/>
        <v>NO</v>
      </c>
      <c r="CK654" s="244" t="str">
        <f t="shared" si="990"/>
        <v>NO</v>
      </c>
      <c r="CL654" s="244" t="str">
        <f t="shared" si="991"/>
        <v>NO</v>
      </c>
      <c r="CM654" s="244" t="str">
        <f t="shared" si="992"/>
        <v>NO</v>
      </c>
      <c r="CN654" s="244" t="str">
        <f t="shared" si="993"/>
        <v>NO</v>
      </c>
      <c r="CO654" s="244" t="str">
        <f t="shared" si="994"/>
        <v>NO</v>
      </c>
      <c r="CP654" s="244" t="str">
        <f t="shared" si="995"/>
        <v>NO</v>
      </c>
      <c r="CQ654" s="244" t="str">
        <f t="shared" si="996"/>
        <v>NO</v>
      </c>
      <c r="CR654" s="244" t="str">
        <f t="shared" si="997"/>
        <v>NO</v>
      </c>
    </row>
    <row r="655" spans="1:96">
      <c r="A655" s="64"/>
      <c r="B655" s="15"/>
      <c r="C655" s="15"/>
      <c r="D655" s="15"/>
      <c r="E655" s="15"/>
      <c r="F655" s="15"/>
      <c r="G655" s="15"/>
      <c r="H655" s="15"/>
      <c r="I655" s="52" t="s">
        <v>17</v>
      </c>
      <c r="J655" s="6">
        <v>0.78092336986582001</v>
      </c>
      <c r="K655" s="6">
        <v>0.155730506433988</v>
      </c>
      <c r="L655" s="6">
        <v>6.3346123700191298E-2</v>
      </c>
      <c r="M655" s="6">
        <v>0.11547285391708199</v>
      </c>
      <c r="N655" s="6">
        <v>0.51732467239991198</v>
      </c>
      <c r="O655" s="6">
        <v>0.36720247368300502</v>
      </c>
      <c r="P655" s="6">
        <v>0.68360212761479699</v>
      </c>
      <c r="Q655" s="6">
        <v>0.30997783126017597</v>
      </c>
      <c r="R655" s="6">
        <v>6.4200411250259198E-3</v>
      </c>
      <c r="S655" s="6">
        <v>0.32492084532356302</v>
      </c>
      <c r="T655" s="6">
        <v>0.62001455983761899</v>
      </c>
      <c r="U655" s="6">
        <v>5.5064594838816497E-2</v>
      </c>
      <c r="V655" s="6">
        <v>7.5902350919136594E-2</v>
      </c>
      <c r="W655" s="6">
        <v>7.61071567139949E-2</v>
      </c>
      <c r="X655" s="6">
        <v>0.84799049236686797</v>
      </c>
      <c r="Y655" s="6">
        <v>0.67618948132120504</v>
      </c>
      <c r="Z655" s="6">
        <v>0.12695169890925101</v>
      </c>
      <c r="AA655" s="6">
        <v>0.196858819769542</v>
      </c>
      <c r="AB655" s="6">
        <v>0.42884571734885701</v>
      </c>
      <c r="AC655" s="6">
        <v>0.189456198520153</v>
      </c>
      <c r="AD655" s="6">
        <v>0.38169808413098799</v>
      </c>
      <c r="AE655" s="6">
        <v>0.1208172136414</v>
      </c>
      <c r="AF655" s="6">
        <v>0.16847805578536701</v>
      </c>
      <c r="AG655" s="310">
        <v>0.71070473057323102</v>
      </c>
      <c r="AH655" s="211">
        <v>0.92900000000000005</v>
      </c>
      <c r="AI655" s="211">
        <v>3.7719999999999998</v>
      </c>
      <c r="AJ655" s="212">
        <v>6.7510000000000003</v>
      </c>
      <c r="AK655" s="210">
        <v>0.91900000000000004</v>
      </c>
      <c r="AL655" s="210">
        <v>3.7829999999999999</v>
      </c>
      <c r="AM655" s="210">
        <v>6.726</v>
      </c>
      <c r="AN655" s="203"/>
      <c r="AO655" s="203"/>
      <c r="AP655" s="203"/>
      <c r="AQ655" s="203"/>
      <c r="AR655" s="203">
        <f t="shared" si="998"/>
        <v>0.98877272946999983</v>
      </c>
      <c r="AS655" s="203">
        <f t="shared" si="999"/>
        <v>1.2084999999999999</v>
      </c>
      <c r="AT655" s="203">
        <f t="shared" si="1000"/>
        <v>1.4770555528699998</v>
      </c>
      <c r="AU655" s="203">
        <f t="shared" si="1001"/>
        <v>2.2310181867759997</v>
      </c>
      <c r="AV655" s="203">
        <f t="shared" si="1002"/>
        <v>2.7267999999999999</v>
      </c>
      <c r="AW655" s="203">
        <f t="shared" si="1003"/>
        <v>3.3327555494959995</v>
      </c>
      <c r="AX655" s="203">
        <f t="shared" si="1004"/>
        <v>4.7679545560499994</v>
      </c>
      <c r="AY655" s="203">
        <f t="shared" si="1005"/>
        <v>5.8274999999999997</v>
      </c>
      <c r="AZ655" s="203">
        <f t="shared" si="1006"/>
        <v>7.1224999870499994</v>
      </c>
      <c r="BB655" s="1" t="str">
        <f t="shared" si="964"/>
        <v>A</v>
      </c>
      <c r="BC655" s="1" t="str">
        <f t="shared" si="965"/>
        <v>P</v>
      </c>
      <c r="BD655" s="1" t="str">
        <f t="shared" si="966"/>
        <v>NA</v>
      </c>
      <c r="BE655" s="1" t="str">
        <f t="shared" si="967"/>
        <v>NO</v>
      </c>
      <c r="BF655" s="1" t="str">
        <f t="shared" si="968"/>
        <v>NO</v>
      </c>
      <c r="BG655" s="1" t="str">
        <f t="shared" si="969"/>
        <v>YES</v>
      </c>
      <c r="BH655" s="1" t="str">
        <f t="shared" si="949"/>
        <v>NO</v>
      </c>
      <c r="BJ655" s="1">
        <v>6</v>
      </c>
      <c r="BK655" s="1" t="str">
        <f t="shared" si="970"/>
        <v>A</v>
      </c>
      <c r="BL655" s="1" t="str">
        <f t="shared" si="971"/>
        <v>P</v>
      </c>
      <c r="BM655" s="1" t="str">
        <f t="shared" si="972"/>
        <v>NA</v>
      </c>
      <c r="BN655" s="1" t="str">
        <f t="shared" si="973"/>
        <v>NO</v>
      </c>
      <c r="BO655" s="1" t="str">
        <f t="shared" si="974"/>
        <v>NO</v>
      </c>
      <c r="BP655" s="1" t="str">
        <f t="shared" si="975"/>
        <v>YES</v>
      </c>
      <c r="BQ655" s="1" t="str">
        <f t="shared" si="976"/>
        <v>NO</v>
      </c>
      <c r="BS655" s="1" t="str">
        <f t="shared" si="977"/>
        <v>TP</v>
      </c>
      <c r="BT655" s="1" t="str">
        <f t="shared" si="978"/>
        <v>TN</v>
      </c>
      <c r="BU655" s="1" t="str">
        <f t="shared" si="979"/>
        <v>TN</v>
      </c>
      <c r="BV655" s="1" t="str">
        <f t="shared" si="980"/>
        <v>NO</v>
      </c>
      <c r="BW655" s="1" t="str">
        <f t="shared" si="981"/>
        <v>NO</v>
      </c>
      <c r="BX655" s="1" t="str">
        <f t="shared" si="982"/>
        <v>YES</v>
      </c>
      <c r="BY655" s="244" t="str">
        <f t="shared" si="983"/>
        <v>YES</v>
      </c>
      <c r="BZ655" s="244" t="str">
        <f t="shared" si="984"/>
        <v>NO</v>
      </c>
      <c r="CA655" s="244" t="str">
        <f t="shared" si="985"/>
        <v>NO</v>
      </c>
      <c r="CB655" s="244" t="str">
        <f t="shared" si="986"/>
        <v>NO</v>
      </c>
      <c r="CC655" s="244" t="str">
        <f t="shared" si="987"/>
        <v>NO</v>
      </c>
      <c r="CD655" s="244" t="str">
        <f t="shared" si="959"/>
        <v>NO</v>
      </c>
      <c r="CE655" s="1" t="str">
        <f t="shared" si="960"/>
        <v>NO</v>
      </c>
      <c r="CF655" s="1" t="str">
        <f t="shared" si="961"/>
        <v>NO</v>
      </c>
      <c r="CG655" s="1" t="str">
        <f t="shared" si="962"/>
        <v>NO</v>
      </c>
      <c r="CH655" s="1" t="str">
        <f t="shared" si="963"/>
        <v>NO</v>
      </c>
      <c r="CI655" s="244" t="str">
        <f t="shared" si="988"/>
        <v>NO</v>
      </c>
      <c r="CJ655" s="244" t="str">
        <f t="shared" si="989"/>
        <v>NO</v>
      </c>
      <c r="CK655" s="244" t="str">
        <f t="shared" si="990"/>
        <v>NO</v>
      </c>
      <c r="CL655" s="244" t="str">
        <f t="shared" si="991"/>
        <v>NO</v>
      </c>
      <c r="CM655" s="244" t="str">
        <f t="shared" si="992"/>
        <v>NO</v>
      </c>
      <c r="CN655" s="244" t="str">
        <f t="shared" si="993"/>
        <v>NO</v>
      </c>
      <c r="CO655" s="244" t="str">
        <f t="shared" si="994"/>
        <v>NO</v>
      </c>
      <c r="CP655" s="244" t="str">
        <f t="shared" si="995"/>
        <v>NO</v>
      </c>
      <c r="CQ655" s="244" t="str">
        <f t="shared" si="996"/>
        <v>NO</v>
      </c>
      <c r="CR655" s="244" t="str">
        <f t="shared" si="997"/>
        <v>NO</v>
      </c>
    </row>
    <row r="656" spans="1:96">
      <c r="A656" s="64"/>
      <c r="B656" s="15"/>
      <c r="C656" s="15"/>
      <c r="D656" s="15"/>
      <c r="E656" s="15"/>
      <c r="F656" s="15"/>
      <c r="G656" s="15"/>
      <c r="H656" s="15"/>
      <c r="I656" s="52" t="s">
        <v>18</v>
      </c>
      <c r="J656" s="6">
        <v>0.93264907607598801</v>
      </c>
      <c r="K656" s="6">
        <v>5.6096262816214403E-2</v>
      </c>
      <c r="L656" s="6">
        <v>1.12546611077971E-2</v>
      </c>
      <c r="M656" s="6">
        <v>0.95519234356057903</v>
      </c>
      <c r="N656" s="6">
        <v>1.90572579631379E-2</v>
      </c>
      <c r="O656" s="6">
        <v>2.5750398476282198E-2</v>
      </c>
      <c r="P656" s="6">
        <v>0.89782905128184798</v>
      </c>
      <c r="Q656" s="6">
        <v>5.0997637755397299E-2</v>
      </c>
      <c r="R656" s="6">
        <v>5.1173310962753897E-2</v>
      </c>
      <c r="S656" s="6">
        <v>0.72513303325049905</v>
      </c>
      <c r="T656" s="6">
        <v>0.15672265470379701</v>
      </c>
      <c r="U656" s="6">
        <v>0.118144312045702</v>
      </c>
      <c r="V656" s="6">
        <v>0.28898453147256797</v>
      </c>
      <c r="W656" s="6">
        <v>0.65642511848102503</v>
      </c>
      <c r="X656" s="6">
        <v>5.4590350046406597E-2</v>
      </c>
      <c r="Y656" s="6">
        <v>0.434442578488416</v>
      </c>
      <c r="Z656" s="6">
        <v>0.49697043199331098</v>
      </c>
      <c r="AA656" s="6">
        <v>6.8586989518271801E-2</v>
      </c>
      <c r="AB656" s="6">
        <v>0.29525014929508703</v>
      </c>
      <c r="AC656" s="6">
        <v>0.306533163471989</v>
      </c>
      <c r="AD656" s="6">
        <v>0.39821668723292297</v>
      </c>
      <c r="AE656" s="6">
        <v>0.106429494406479</v>
      </c>
      <c r="AF656" s="6">
        <v>0.69532824901148504</v>
      </c>
      <c r="AG656" s="310">
        <v>0.19824225658203401</v>
      </c>
      <c r="AH656" s="211">
        <v>1.0609999999999999</v>
      </c>
      <c r="AI656" s="211">
        <v>2.714</v>
      </c>
      <c r="AJ656" s="212">
        <v>6.21</v>
      </c>
      <c r="AK656" s="210">
        <v>1.0269999999999999</v>
      </c>
      <c r="AL656" s="210">
        <v>2.669</v>
      </c>
      <c r="AM656" s="210">
        <v>6.3390000000000004</v>
      </c>
      <c r="AN656" s="203"/>
      <c r="AO656" s="203"/>
      <c r="AP656" s="203"/>
      <c r="AQ656" s="203"/>
      <c r="AR656" s="203">
        <f t="shared" si="998"/>
        <v>0.98877272946999983</v>
      </c>
      <c r="AS656" s="203">
        <f t="shared" si="999"/>
        <v>1.2084999999999999</v>
      </c>
      <c r="AT656" s="203">
        <f t="shared" si="1000"/>
        <v>1.4770555528699998</v>
      </c>
      <c r="AU656" s="203">
        <f t="shared" si="1001"/>
        <v>2.2310181867759997</v>
      </c>
      <c r="AV656" s="203">
        <f t="shared" si="1002"/>
        <v>2.7267999999999999</v>
      </c>
      <c r="AW656" s="203">
        <f t="shared" si="1003"/>
        <v>3.3327555494959995</v>
      </c>
      <c r="AX656" s="203">
        <f t="shared" si="1004"/>
        <v>4.7679545560499994</v>
      </c>
      <c r="AY656" s="203">
        <f t="shared" si="1005"/>
        <v>5.8274999999999997</v>
      </c>
      <c r="AZ656" s="203">
        <f t="shared" si="1006"/>
        <v>7.1224999870499994</v>
      </c>
      <c r="BB656" s="1" t="str">
        <f t="shared" si="964"/>
        <v>NP</v>
      </c>
      <c r="BC656" s="1" t="str">
        <f t="shared" si="965"/>
        <v>NP</v>
      </c>
      <c r="BD656" s="1" t="str">
        <f t="shared" si="966"/>
        <v>NA</v>
      </c>
      <c r="BE656" s="1" t="str">
        <f t="shared" si="967"/>
        <v>NO</v>
      </c>
      <c r="BF656" s="1" t="str">
        <f t="shared" si="968"/>
        <v>NO</v>
      </c>
      <c r="BG656" s="1" t="str">
        <f t="shared" si="969"/>
        <v>NO</v>
      </c>
      <c r="BH656" s="1" t="str">
        <f t="shared" si="949"/>
        <v>YES</v>
      </c>
      <c r="BJ656" s="1">
        <v>4</v>
      </c>
      <c r="BK656" s="1" t="str">
        <f t="shared" si="970"/>
        <v>NP</v>
      </c>
      <c r="BL656" s="1" t="str">
        <f t="shared" si="971"/>
        <v>NP</v>
      </c>
      <c r="BM656" s="1" t="str">
        <f t="shared" si="972"/>
        <v>NA</v>
      </c>
      <c r="BN656" s="1" t="str">
        <f t="shared" si="973"/>
        <v>NO</v>
      </c>
      <c r="BO656" s="1" t="str">
        <f t="shared" si="974"/>
        <v>NO</v>
      </c>
      <c r="BP656" s="1" t="str">
        <f t="shared" si="975"/>
        <v>NO</v>
      </c>
      <c r="BQ656" s="1" t="str">
        <f t="shared" si="976"/>
        <v>YES</v>
      </c>
      <c r="BS656" s="1" t="str">
        <f t="shared" si="977"/>
        <v>TP</v>
      </c>
      <c r="BT656" s="1" t="str">
        <f t="shared" si="978"/>
        <v>TP</v>
      </c>
      <c r="BU656" s="1" t="str">
        <f t="shared" si="979"/>
        <v>TN</v>
      </c>
      <c r="BV656" s="1" t="str">
        <f t="shared" si="980"/>
        <v>NO</v>
      </c>
      <c r="BW656" s="1" t="str">
        <f t="shared" si="981"/>
        <v>YES</v>
      </c>
      <c r="BX656" s="1" t="str">
        <f t="shared" si="982"/>
        <v>YES</v>
      </c>
      <c r="BY656" s="244" t="str">
        <f t="shared" si="983"/>
        <v>YES</v>
      </c>
      <c r="BZ656" s="244" t="str">
        <f t="shared" si="984"/>
        <v>NO</v>
      </c>
      <c r="CA656" s="244" t="str">
        <f t="shared" si="985"/>
        <v>NO</v>
      </c>
      <c r="CB656" s="244" t="str">
        <f t="shared" si="986"/>
        <v>NO</v>
      </c>
      <c r="CC656" s="244" t="str">
        <f t="shared" si="987"/>
        <v>NO</v>
      </c>
      <c r="CD656" s="244" t="str">
        <f t="shared" si="959"/>
        <v>NO</v>
      </c>
      <c r="CE656" s="1" t="str">
        <f t="shared" si="960"/>
        <v>NO</v>
      </c>
      <c r="CF656" s="1" t="str">
        <f t="shared" si="961"/>
        <v>NO</v>
      </c>
      <c r="CG656" s="1" t="str">
        <f t="shared" si="962"/>
        <v>NO</v>
      </c>
      <c r="CH656" s="1" t="str">
        <f t="shared" si="963"/>
        <v>NO</v>
      </c>
      <c r="CI656" s="244" t="str">
        <f t="shared" si="988"/>
        <v>NO</v>
      </c>
      <c r="CJ656" s="244" t="str">
        <f t="shared" si="989"/>
        <v>NO</v>
      </c>
      <c r="CK656" s="244" t="str">
        <f t="shared" si="990"/>
        <v>NO</v>
      </c>
      <c r="CL656" s="244" t="str">
        <f t="shared" si="991"/>
        <v>NO</v>
      </c>
      <c r="CM656" s="244" t="str">
        <f t="shared" si="992"/>
        <v>NO</v>
      </c>
      <c r="CN656" s="244" t="str">
        <f t="shared" si="993"/>
        <v>NO</v>
      </c>
      <c r="CO656" s="244" t="str">
        <f t="shared" si="994"/>
        <v>NO</v>
      </c>
      <c r="CP656" s="244" t="str">
        <f t="shared" si="995"/>
        <v>NO</v>
      </c>
      <c r="CQ656" s="244" t="str">
        <f t="shared" si="996"/>
        <v>NO</v>
      </c>
      <c r="CR656" s="244" t="str">
        <f t="shared" si="997"/>
        <v>NO</v>
      </c>
    </row>
    <row r="657" spans="1:96">
      <c r="A657" s="64"/>
      <c r="B657" s="15"/>
      <c r="C657" s="15"/>
      <c r="D657" s="15"/>
      <c r="E657" s="15"/>
      <c r="F657" s="15"/>
      <c r="G657" s="15"/>
      <c r="H657" s="15"/>
      <c r="I657" s="52" t="s">
        <v>19</v>
      </c>
      <c r="J657" s="6">
        <v>0.828586276638691</v>
      </c>
      <c r="K657" s="6">
        <v>0.16002467730721601</v>
      </c>
      <c r="L657" s="6">
        <v>1.13890460540923E-2</v>
      </c>
      <c r="M657" s="6">
        <v>0.349891409506013</v>
      </c>
      <c r="N657" s="6">
        <v>0.55165425433052795</v>
      </c>
      <c r="O657" s="6">
        <v>9.8454336163457806E-2</v>
      </c>
      <c r="P657" s="6">
        <v>0.53575270383389895</v>
      </c>
      <c r="Q657" s="6">
        <v>0.32884619568853002</v>
      </c>
      <c r="R657" s="6">
        <v>0.13540110047757001</v>
      </c>
      <c r="S657" s="6">
        <v>0.59497886636117503</v>
      </c>
      <c r="T657" s="6">
        <v>0.189503527153049</v>
      </c>
      <c r="U657" s="6">
        <v>0.215517606485774</v>
      </c>
      <c r="V657" s="6">
        <v>0.15524727102851699</v>
      </c>
      <c r="W657" s="6">
        <v>0.19855649458296001</v>
      </c>
      <c r="X657" s="6">
        <v>0.64619623438852103</v>
      </c>
      <c r="Y657" s="6">
        <v>8.2761495231333096E-2</v>
      </c>
      <c r="Z657" s="6">
        <v>0.90175756300137</v>
      </c>
      <c r="AA657" s="6">
        <v>1.5480941767296299E-2</v>
      </c>
      <c r="AB657" s="6">
        <v>0.90295663753190403</v>
      </c>
      <c r="AC657" s="6">
        <v>9.29134350497203E-2</v>
      </c>
      <c r="AD657" s="6">
        <v>4.1299274183755896E-3</v>
      </c>
      <c r="AE657" s="6">
        <v>0.31553792163415201</v>
      </c>
      <c r="AF657" s="6">
        <v>0.58893899740251798</v>
      </c>
      <c r="AG657" s="310">
        <v>9.5523080963329399E-2</v>
      </c>
      <c r="AH657" s="211">
        <v>1.4179999999999999</v>
      </c>
      <c r="AI657" s="211">
        <v>3.2610000000000001</v>
      </c>
      <c r="AJ657" s="212">
        <v>5.8570000000000002</v>
      </c>
      <c r="AK657" s="210">
        <v>1.4219999999999999</v>
      </c>
      <c r="AL657" s="210">
        <v>3.2090000000000001</v>
      </c>
      <c r="AM657" s="210">
        <v>5.5170000000000003</v>
      </c>
      <c r="AN657" s="203"/>
      <c r="AO657" s="203"/>
      <c r="AP657" s="203"/>
      <c r="AQ657" s="203"/>
      <c r="AR657" s="203">
        <f t="shared" si="998"/>
        <v>0.98877272946999983</v>
      </c>
      <c r="AS657" s="203">
        <f t="shared" si="999"/>
        <v>1.2084999999999999</v>
      </c>
      <c r="AT657" s="203">
        <f t="shared" si="1000"/>
        <v>1.4770555528699998</v>
      </c>
      <c r="AU657" s="203">
        <f t="shared" si="1001"/>
        <v>2.2310181867759997</v>
      </c>
      <c r="AV657" s="203">
        <f t="shared" si="1002"/>
        <v>2.7267999999999999</v>
      </c>
      <c r="AW657" s="203">
        <f t="shared" si="1003"/>
        <v>3.3327555494959995</v>
      </c>
      <c r="AX657" s="203">
        <f t="shared" si="1004"/>
        <v>4.7679545560499994</v>
      </c>
      <c r="AY657" s="203">
        <f t="shared" si="1005"/>
        <v>5.8274999999999997</v>
      </c>
      <c r="AZ657" s="203">
        <f t="shared" si="1006"/>
        <v>7.1224999870499994</v>
      </c>
      <c r="BB657" s="1" t="str">
        <f t="shared" si="964"/>
        <v>NA</v>
      </c>
      <c r="BC657" s="1" t="str">
        <f t="shared" si="965"/>
        <v>NA</v>
      </c>
      <c r="BD657" s="1" t="str">
        <f t="shared" si="966"/>
        <v>NA</v>
      </c>
      <c r="BE657" s="1" t="str">
        <f t="shared" si="967"/>
        <v>NO</v>
      </c>
      <c r="BF657" s="1" t="str">
        <f t="shared" si="968"/>
        <v>NO</v>
      </c>
      <c r="BG657" s="1" t="str">
        <f t="shared" si="969"/>
        <v>NO</v>
      </c>
      <c r="BH657" s="1" t="str">
        <f t="shared" si="949"/>
        <v>YES</v>
      </c>
      <c r="BJ657" s="1">
        <v>7</v>
      </c>
      <c r="BK657" s="1" t="str">
        <f t="shared" si="970"/>
        <v>NA</v>
      </c>
      <c r="BL657" s="1" t="str">
        <f t="shared" si="971"/>
        <v>NA</v>
      </c>
      <c r="BM657" s="1" t="str">
        <f t="shared" si="972"/>
        <v>NP</v>
      </c>
      <c r="BN657" s="1" t="str">
        <f t="shared" si="973"/>
        <v>NO</v>
      </c>
      <c r="BO657" s="1" t="str">
        <f t="shared" si="974"/>
        <v>NO</v>
      </c>
      <c r="BP657" s="1" t="str">
        <f t="shared" si="975"/>
        <v>NO</v>
      </c>
      <c r="BQ657" s="1" t="str">
        <f t="shared" si="976"/>
        <v>YES</v>
      </c>
      <c r="BS657" s="1" t="str">
        <f t="shared" si="977"/>
        <v>TN</v>
      </c>
      <c r="BT657" s="1" t="str">
        <f t="shared" si="978"/>
        <v>TN</v>
      </c>
      <c r="BU657" s="1" t="str">
        <f t="shared" si="979"/>
        <v>FN</v>
      </c>
      <c r="BV657" s="1" t="str">
        <f t="shared" si="980"/>
        <v>NO</v>
      </c>
      <c r="BW657" s="1" t="str">
        <f t="shared" si="981"/>
        <v>NO</v>
      </c>
      <c r="BX657" s="1" t="str">
        <f t="shared" si="982"/>
        <v>NO</v>
      </c>
      <c r="BY657" s="244" t="str">
        <f t="shared" si="983"/>
        <v>YES</v>
      </c>
      <c r="BZ657" s="244" t="str">
        <f t="shared" si="984"/>
        <v>NO</v>
      </c>
      <c r="CA657" s="244" t="str">
        <f t="shared" si="985"/>
        <v>NO</v>
      </c>
      <c r="CB657" s="244" t="str">
        <f t="shared" si="986"/>
        <v>NO</v>
      </c>
      <c r="CC657" s="244" t="str">
        <f t="shared" si="987"/>
        <v>NO</v>
      </c>
      <c r="CD657" s="244" t="str">
        <f t="shared" si="959"/>
        <v>YES</v>
      </c>
      <c r="CE657" s="1" t="str">
        <f t="shared" si="960"/>
        <v>NO</v>
      </c>
      <c r="CF657" s="1" t="str">
        <f t="shared" si="961"/>
        <v>NO</v>
      </c>
      <c r="CG657" s="1" t="str">
        <f t="shared" si="962"/>
        <v>NO</v>
      </c>
      <c r="CH657" s="1" t="str">
        <f t="shared" si="963"/>
        <v>YES</v>
      </c>
      <c r="CI657" s="244" t="str">
        <f t="shared" si="988"/>
        <v>YES</v>
      </c>
      <c r="CJ657" s="244" t="str">
        <f t="shared" si="989"/>
        <v>NO</v>
      </c>
      <c r="CK657" s="244" t="str">
        <f t="shared" si="990"/>
        <v>NO</v>
      </c>
      <c r="CL657" s="244" t="str">
        <f t="shared" si="991"/>
        <v>NO</v>
      </c>
      <c r="CM657" s="244" t="str">
        <f t="shared" si="992"/>
        <v>YES</v>
      </c>
      <c r="CN657" s="244" t="str">
        <f t="shared" si="993"/>
        <v>NO</v>
      </c>
      <c r="CO657" s="244" t="str">
        <f t="shared" si="994"/>
        <v>NO</v>
      </c>
      <c r="CP657" s="244" t="str">
        <f t="shared" si="995"/>
        <v>NO</v>
      </c>
      <c r="CQ657" s="244" t="str">
        <f t="shared" si="996"/>
        <v>NO</v>
      </c>
      <c r="CR657" s="244" t="str">
        <f t="shared" si="997"/>
        <v>NO</v>
      </c>
    </row>
    <row r="658" spans="1:96">
      <c r="A658" s="64"/>
      <c r="B658" s="15"/>
      <c r="C658" s="15"/>
      <c r="D658" s="15"/>
      <c r="E658" s="15"/>
      <c r="F658" s="15"/>
      <c r="G658" s="15"/>
      <c r="H658" s="15"/>
      <c r="I658" s="52" t="s">
        <v>42</v>
      </c>
      <c r="J658" s="6">
        <v>0.94086164998724597</v>
      </c>
      <c r="K658" s="6">
        <v>8.4353950149519408E-3</v>
      </c>
      <c r="L658" s="6">
        <v>5.0702954997801301E-2</v>
      </c>
      <c r="M658" s="6">
        <v>0.80617928128761396</v>
      </c>
      <c r="N658" s="6">
        <v>0.110919816350652</v>
      </c>
      <c r="O658" s="6">
        <v>8.2900902361733197E-2</v>
      </c>
      <c r="P658" s="6">
        <v>0.64408215142148195</v>
      </c>
      <c r="Q658" s="6">
        <v>0.198007295842447</v>
      </c>
      <c r="R658" s="6">
        <v>0.15791055273606899</v>
      </c>
      <c r="S658" s="6">
        <v>0.46291276457379099</v>
      </c>
      <c r="T658" s="6">
        <v>0.12473821238025801</v>
      </c>
      <c r="U658" s="6">
        <v>0.41234902304595</v>
      </c>
      <c r="V658" s="6">
        <v>0.48491172582900599</v>
      </c>
      <c r="W658" s="6">
        <v>0.118178934703254</v>
      </c>
      <c r="X658" s="6">
        <v>0.39690933946773899</v>
      </c>
      <c r="Y658" s="6">
        <v>0.45214793490719102</v>
      </c>
      <c r="Z658" s="6">
        <v>0.39659472844733901</v>
      </c>
      <c r="AA658" s="6">
        <v>0.151257336645468</v>
      </c>
      <c r="AB658" s="6">
        <v>0.363355825008157</v>
      </c>
      <c r="AC658" s="6">
        <v>0.60150859154656999</v>
      </c>
      <c r="AD658" s="6">
        <v>3.5135583445271602E-2</v>
      </c>
      <c r="AE658" s="6">
        <v>0.698094671526724</v>
      </c>
      <c r="AF658" s="6">
        <v>0.109964582794666</v>
      </c>
      <c r="AG658" s="310">
        <v>0.191940745678609</v>
      </c>
      <c r="AH658" s="211">
        <v>1.5840000000000001</v>
      </c>
      <c r="AI658" s="211">
        <v>3.1739999999999999</v>
      </c>
      <c r="AJ658" s="212">
        <v>5.7850000000000001</v>
      </c>
      <c r="AK658" s="210">
        <v>1.524</v>
      </c>
      <c r="AL658" s="210">
        <v>3.1339999999999999</v>
      </c>
      <c r="AM658" s="210">
        <v>5.8390000000000004</v>
      </c>
      <c r="AN658" s="203"/>
      <c r="AO658" s="203"/>
      <c r="AP658" s="203"/>
      <c r="AQ658" s="203"/>
      <c r="AR658" s="203">
        <f t="shared" si="998"/>
        <v>0.98877272946999983</v>
      </c>
      <c r="AS658" s="203">
        <f t="shared" si="999"/>
        <v>1.2084999999999999</v>
      </c>
      <c r="AT658" s="203">
        <f t="shared" si="1000"/>
        <v>1.4770555528699998</v>
      </c>
      <c r="AU658" s="203">
        <f t="shared" si="1001"/>
        <v>2.2310181867759997</v>
      </c>
      <c r="AV658" s="203">
        <f t="shared" si="1002"/>
        <v>2.7267999999999999</v>
      </c>
      <c r="AW658" s="203">
        <f t="shared" si="1003"/>
        <v>3.3327555494959995</v>
      </c>
      <c r="AX658" s="203">
        <f t="shared" si="1004"/>
        <v>4.7679545560499994</v>
      </c>
      <c r="AY658" s="203">
        <f t="shared" si="1005"/>
        <v>5.8274999999999997</v>
      </c>
      <c r="AZ658" s="203">
        <f t="shared" si="1006"/>
        <v>7.1224999870499994</v>
      </c>
      <c r="BB658" s="1" t="str">
        <f t="shared" si="964"/>
        <v>P</v>
      </c>
      <c r="BC658" s="1" t="str">
        <f t="shared" si="965"/>
        <v>NA</v>
      </c>
      <c r="BD658" s="1" t="str">
        <f t="shared" si="966"/>
        <v>NP</v>
      </c>
      <c r="BE658" s="1" t="str">
        <f t="shared" si="967"/>
        <v>NO</v>
      </c>
      <c r="BF658" s="1" t="str">
        <f t="shared" si="968"/>
        <v>NO</v>
      </c>
      <c r="BG658" s="1" t="str">
        <f t="shared" si="969"/>
        <v>NO</v>
      </c>
      <c r="BH658" s="1" t="str">
        <f t="shared" si="949"/>
        <v>NO</v>
      </c>
      <c r="BJ658" s="1">
        <v>8</v>
      </c>
      <c r="BK658" s="1" t="str">
        <f t="shared" si="970"/>
        <v>P</v>
      </c>
      <c r="BL658" s="1" t="str">
        <f t="shared" si="971"/>
        <v>NA</v>
      </c>
      <c r="BM658" s="1" t="str">
        <f t="shared" si="972"/>
        <v>NA</v>
      </c>
      <c r="BN658" s="1" t="str">
        <f t="shared" si="973"/>
        <v>NO</v>
      </c>
      <c r="BO658" s="1" t="str">
        <f t="shared" si="974"/>
        <v>NO</v>
      </c>
      <c r="BP658" s="1" t="str">
        <f t="shared" si="975"/>
        <v>NO</v>
      </c>
      <c r="BQ658" s="1" t="str">
        <f t="shared" si="976"/>
        <v>NO</v>
      </c>
      <c r="BS658" s="1" t="str">
        <f t="shared" si="977"/>
        <v>TN</v>
      </c>
      <c r="BT658" s="1" t="str">
        <f t="shared" si="978"/>
        <v>TN</v>
      </c>
      <c r="BU658" s="1" t="str">
        <f t="shared" si="979"/>
        <v>FP</v>
      </c>
      <c r="BV658" s="1" t="str">
        <f t="shared" si="980"/>
        <v>NO</v>
      </c>
      <c r="BW658" s="1" t="str">
        <f t="shared" si="981"/>
        <v>NO</v>
      </c>
      <c r="BX658" s="1" t="str">
        <f t="shared" si="982"/>
        <v>NO</v>
      </c>
      <c r="BY658" s="244" t="str">
        <f t="shared" si="983"/>
        <v>YES</v>
      </c>
      <c r="BZ658" s="244" t="str">
        <f t="shared" si="984"/>
        <v>NO</v>
      </c>
      <c r="CA658" s="244" t="str">
        <f t="shared" si="985"/>
        <v>NO</v>
      </c>
      <c r="CB658" s="244" t="str">
        <f t="shared" si="986"/>
        <v>NO</v>
      </c>
      <c r="CC658" s="244" t="str">
        <f t="shared" si="987"/>
        <v>NO</v>
      </c>
      <c r="CD658" s="244" t="str">
        <f t="shared" si="959"/>
        <v>YES</v>
      </c>
      <c r="CE658" s="1" t="str">
        <f t="shared" si="960"/>
        <v>NO</v>
      </c>
      <c r="CF658" s="1" t="str">
        <f t="shared" si="961"/>
        <v>NO</v>
      </c>
      <c r="CG658" s="1" t="str">
        <f t="shared" si="962"/>
        <v>NO</v>
      </c>
      <c r="CH658" s="1" t="str">
        <f t="shared" si="963"/>
        <v>YES</v>
      </c>
      <c r="CI658" s="244" t="str">
        <f t="shared" si="988"/>
        <v>NO</v>
      </c>
      <c r="CJ658" s="244" t="str">
        <f t="shared" si="989"/>
        <v>NO</v>
      </c>
      <c r="CK658" s="244" t="str">
        <f t="shared" si="990"/>
        <v>NO</v>
      </c>
      <c r="CL658" s="244" t="str">
        <f t="shared" si="991"/>
        <v>NO</v>
      </c>
      <c r="CM658" s="244" t="str">
        <f t="shared" si="992"/>
        <v>NO</v>
      </c>
      <c r="CN658" s="244" t="str">
        <f t="shared" si="993"/>
        <v>YES</v>
      </c>
      <c r="CO658" s="244" t="str">
        <f t="shared" si="994"/>
        <v>NO</v>
      </c>
      <c r="CP658" s="244" t="str">
        <f t="shared" si="995"/>
        <v>NO</v>
      </c>
      <c r="CQ658" s="244" t="str">
        <f t="shared" si="996"/>
        <v>NO</v>
      </c>
      <c r="CR658" s="244" t="str">
        <f t="shared" si="997"/>
        <v>YES</v>
      </c>
    </row>
    <row r="659" spans="1:96">
      <c r="A659" s="64"/>
      <c r="B659" s="15"/>
      <c r="C659" s="15"/>
      <c r="D659" s="15"/>
      <c r="E659" s="15"/>
      <c r="F659" s="15"/>
      <c r="G659" s="15"/>
      <c r="H659" s="15"/>
      <c r="I659" s="52" t="s">
        <v>43</v>
      </c>
      <c r="J659" s="6">
        <v>0.88629804132800805</v>
      </c>
      <c r="K659" s="6">
        <v>4.7868813705664398E-2</v>
      </c>
      <c r="L659" s="6">
        <v>6.5833144966327306E-2</v>
      </c>
      <c r="M659" s="6">
        <v>0.72987795093477703</v>
      </c>
      <c r="N659" s="6">
        <v>0.14051831385033001</v>
      </c>
      <c r="O659" s="6">
        <v>0.12960373521489199</v>
      </c>
      <c r="P659" s="6">
        <v>0.86937677709869299</v>
      </c>
      <c r="Q659" s="6">
        <v>8.6099176153120405E-2</v>
      </c>
      <c r="R659" s="6">
        <v>4.4524046748186399E-2</v>
      </c>
      <c r="S659" s="6">
        <v>0.98199080357478996</v>
      </c>
      <c r="T659" s="6">
        <v>9.6610920552764302E-4</v>
      </c>
      <c r="U659" s="6">
        <v>1.7043087219682E-2</v>
      </c>
      <c r="V659" s="6">
        <v>0.33027150879613698</v>
      </c>
      <c r="W659" s="6">
        <v>0.50370417019724401</v>
      </c>
      <c r="X659" s="6">
        <v>0.16602432100661699</v>
      </c>
      <c r="Y659" s="6">
        <v>0.98569858901493301</v>
      </c>
      <c r="Z659" s="6">
        <v>3.9135183877147999E-3</v>
      </c>
      <c r="AA659" s="6">
        <v>1.03878925973519E-2</v>
      </c>
      <c r="AB659" s="6">
        <v>0.45043097150953298</v>
      </c>
      <c r="AC659" s="6">
        <v>0.46340294313015901</v>
      </c>
      <c r="AD659" s="6">
        <v>8.6166085360306899E-2</v>
      </c>
      <c r="AE659" s="6">
        <v>0.79441294632153503</v>
      </c>
      <c r="AF659" s="6">
        <v>3.8673122378684997E-2</v>
      </c>
      <c r="AG659" s="310">
        <v>0.16691393129977899</v>
      </c>
      <c r="AH659" s="211">
        <v>1.0309999999999999</v>
      </c>
      <c r="AI659" s="211">
        <v>2.8069999999999999</v>
      </c>
      <c r="AJ659" s="212">
        <v>5.9329999999999998</v>
      </c>
      <c r="AK659" s="210">
        <v>1.155</v>
      </c>
      <c r="AL659" s="210">
        <v>2.9060000000000001</v>
      </c>
      <c r="AM659" s="210">
        <v>5.915</v>
      </c>
      <c r="AN659" s="203"/>
      <c r="AO659" s="203"/>
      <c r="AP659" s="203"/>
      <c r="AQ659" s="203"/>
      <c r="AR659" s="203">
        <f t="shared" si="998"/>
        <v>0.98877272946999983</v>
      </c>
      <c r="AS659" s="203">
        <f t="shared" si="999"/>
        <v>1.2084999999999999</v>
      </c>
      <c r="AT659" s="203">
        <f t="shared" si="1000"/>
        <v>1.4770555528699998</v>
      </c>
      <c r="AU659" s="203">
        <f t="shared" si="1001"/>
        <v>2.2310181867759997</v>
      </c>
      <c r="AV659" s="203">
        <f t="shared" si="1002"/>
        <v>2.7267999999999999</v>
      </c>
      <c r="AW659" s="203">
        <f t="shared" si="1003"/>
        <v>3.3327555494959995</v>
      </c>
      <c r="AX659" s="203">
        <f t="shared" si="1004"/>
        <v>4.7679545560499994</v>
      </c>
      <c r="AY659" s="203">
        <f t="shared" si="1005"/>
        <v>5.8274999999999997</v>
      </c>
      <c r="AZ659" s="203">
        <f t="shared" si="1006"/>
        <v>7.1224999870499994</v>
      </c>
      <c r="BB659" s="1" t="str">
        <f t="shared" si="964"/>
        <v>NP</v>
      </c>
      <c r="BC659" s="1" t="str">
        <f t="shared" si="965"/>
        <v>NA</v>
      </c>
      <c r="BD659" s="1" t="str">
        <f t="shared" si="966"/>
        <v>NA</v>
      </c>
      <c r="BE659" s="1" t="str">
        <f t="shared" si="967"/>
        <v>NO</v>
      </c>
      <c r="BF659" s="1" t="str">
        <f t="shared" si="968"/>
        <v>NO</v>
      </c>
      <c r="BG659" s="1" t="str">
        <f t="shared" si="969"/>
        <v>NO</v>
      </c>
      <c r="BH659" s="1" t="str">
        <f t="shared" si="949"/>
        <v>YES</v>
      </c>
      <c r="BJ659" s="1">
        <v>13</v>
      </c>
      <c r="BK659" s="1" t="str">
        <f t="shared" si="970"/>
        <v>NP</v>
      </c>
      <c r="BL659" s="1" t="str">
        <f t="shared" si="971"/>
        <v>NA</v>
      </c>
      <c r="BM659" s="1" t="str">
        <f t="shared" si="972"/>
        <v>NA</v>
      </c>
      <c r="BN659" s="1" t="str">
        <f t="shared" si="973"/>
        <v>NO</v>
      </c>
      <c r="BO659" s="1" t="str">
        <f t="shared" si="974"/>
        <v>NO</v>
      </c>
      <c r="BP659" s="1" t="str">
        <f t="shared" si="975"/>
        <v>NO</v>
      </c>
      <c r="BQ659" s="1" t="str">
        <f t="shared" si="976"/>
        <v>YES</v>
      </c>
      <c r="BS659" s="1" t="str">
        <f t="shared" si="977"/>
        <v>TP</v>
      </c>
      <c r="BT659" s="1" t="str">
        <f t="shared" si="978"/>
        <v>TN</v>
      </c>
      <c r="BU659" s="1" t="str">
        <f t="shared" si="979"/>
        <v>TN</v>
      </c>
      <c r="BV659" s="1" t="str">
        <f t="shared" si="980"/>
        <v>NO</v>
      </c>
      <c r="BW659" s="1" t="str">
        <f t="shared" si="981"/>
        <v>NO</v>
      </c>
      <c r="BX659" s="1" t="str">
        <f t="shared" si="982"/>
        <v>YES</v>
      </c>
      <c r="BY659" s="244" t="str">
        <f t="shared" si="983"/>
        <v>YES</v>
      </c>
      <c r="BZ659" s="244" t="str">
        <f t="shared" si="984"/>
        <v>NO</v>
      </c>
      <c r="CA659" s="244" t="str">
        <f t="shared" si="985"/>
        <v>NO</v>
      </c>
      <c r="CB659" s="244" t="str">
        <f t="shared" si="986"/>
        <v>NO</v>
      </c>
      <c r="CC659" s="244" t="str">
        <f t="shared" si="987"/>
        <v>NO</v>
      </c>
      <c r="CD659" s="244" t="str">
        <f t="shared" si="959"/>
        <v>NO</v>
      </c>
      <c r="CE659" s="1" t="str">
        <f t="shared" si="960"/>
        <v>NO</v>
      </c>
      <c r="CF659" s="1" t="str">
        <f t="shared" si="961"/>
        <v>NO</v>
      </c>
      <c r="CG659" s="1" t="str">
        <f t="shared" si="962"/>
        <v>NO</v>
      </c>
      <c r="CH659" s="1" t="str">
        <f t="shared" si="963"/>
        <v>NO</v>
      </c>
      <c r="CI659" s="244" t="str">
        <f t="shared" si="988"/>
        <v>NO</v>
      </c>
      <c r="CJ659" s="244" t="str">
        <f t="shared" si="989"/>
        <v>NO</v>
      </c>
      <c r="CK659" s="244" t="str">
        <f t="shared" si="990"/>
        <v>NO</v>
      </c>
      <c r="CL659" s="244" t="str">
        <f t="shared" si="991"/>
        <v>NO</v>
      </c>
      <c r="CM659" s="244" t="str">
        <f t="shared" si="992"/>
        <v>NO</v>
      </c>
      <c r="CN659" s="244" t="str">
        <f t="shared" si="993"/>
        <v>NO</v>
      </c>
      <c r="CO659" s="244" t="str">
        <f t="shared" si="994"/>
        <v>NO</v>
      </c>
      <c r="CP659" s="244" t="str">
        <f t="shared" si="995"/>
        <v>NO</v>
      </c>
      <c r="CQ659" s="244" t="str">
        <f t="shared" si="996"/>
        <v>NO</v>
      </c>
      <c r="CR659" s="244" t="str">
        <f t="shared" si="997"/>
        <v>NO</v>
      </c>
    </row>
    <row r="660" spans="1:96">
      <c r="A660" s="64"/>
      <c r="B660" s="15"/>
      <c r="C660" s="15"/>
      <c r="D660" s="15"/>
      <c r="E660" s="15"/>
      <c r="F660" s="15"/>
      <c r="G660" s="15"/>
      <c r="H660" s="15"/>
      <c r="I660" s="52" t="s">
        <v>45</v>
      </c>
      <c r="J660" s="6">
        <v>0.543403996318226</v>
      </c>
      <c r="K660" s="6">
        <v>0.43255780657764598</v>
      </c>
      <c r="L660" s="6">
        <v>2.4038197104126299E-2</v>
      </c>
      <c r="M660" s="6">
        <v>0.46060585485265199</v>
      </c>
      <c r="N660" s="6">
        <v>0.45643235196548299</v>
      </c>
      <c r="O660" s="6">
        <v>8.2961793181864904E-2</v>
      </c>
      <c r="P660" s="6">
        <v>0.88297334602669197</v>
      </c>
      <c r="Q660" s="6">
        <v>1.00154108518524E-2</v>
      </c>
      <c r="R660" s="6">
        <v>0.107011243121455</v>
      </c>
      <c r="S660" s="6">
        <v>5.6406054540988002E-2</v>
      </c>
      <c r="T660" s="6">
        <v>0.73217338771585505</v>
      </c>
      <c r="U660" s="6">
        <v>0.21142055774315599</v>
      </c>
      <c r="V660" s="6">
        <v>0.113681729435339</v>
      </c>
      <c r="W660" s="6">
        <v>0.57596873260794001</v>
      </c>
      <c r="X660" s="6">
        <v>0.31034953795671899</v>
      </c>
      <c r="Y660" s="6">
        <v>0.97473452698309404</v>
      </c>
      <c r="Z660" s="6">
        <v>1.6314969749919001E-2</v>
      </c>
      <c r="AA660" s="6">
        <v>8.9505032669863205E-3</v>
      </c>
      <c r="AB660" s="6">
        <v>1.6033399239640301E-2</v>
      </c>
      <c r="AC660" s="6">
        <v>0.20937732278103299</v>
      </c>
      <c r="AD660" s="6">
        <v>0.77458927797932497</v>
      </c>
      <c r="AE660" s="6">
        <v>0.67328150312361301</v>
      </c>
      <c r="AF660" s="6">
        <v>0.27502102893172098</v>
      </c>
      <c r="AG660" s="310">
        <v>5.16974679446656E-2</v>
      </c>
      <c r="AH660" s="211">
        <v>1.1659999999999999</v>
      </c>
      <c r="AI660" s="211">
        <v>2.71</v>
      </c>
      <c r="AJ660" s="212">
        <v>6.5030000000000001</v>
      </c>
      <c r="AK660" s="210">
        <v>1.121</v>
      </c>
      <c r="AL660" s="210">
        <v>2.702</v>
      </c>
      <c r="AM660" s="210">
        <v>6.48</v>
      </c>
      <c r="AN660" s="203"/>
      <c r="AO660" s="203"/>
      <c r="AP660" s="203"/>
      <c r="AQ660" s="203"/>
      <c r="AR660" s="203">
        <f t="shared" si="998"/>
        <v>0.98877272946999983</v>
      </c>
      <c r="AS660" s="203">
        <f t="shared" si="999"/>
        <v>1.2084999999999999</v>
      </c>
      <c r="AT660" s="203">
        <f t="shared" si="1000"/>
        <v>1.4770555528699998</v>
      </c>
      <c r="AU660" s="203">
        <f t="shared" si="1001"/>
        <v>2.2310181867759997</v>
      </c>
      <c r="AV660" s="203">
        <f t="shared" si="1002"/>
        <v>2.7267999999999999</v>
      </c>
      <c r="AW660" s="203">
        <f t="shared" si="1003"/>
        <v>3.3327555494959995</v>
      </c>
      <c r="AX660" s="203">
        <f t="shared" si="1004"/>
        <v>4.7679545560499994</v>
      </c>
      <c r="AY660" s="203">
        <f t="shared" si="1005"/>
        <v>5.8274999999999997</v>
      </c>
      <c r="AZ660" s="203">
        <f t="shared" si="1006"/>
        <v>7.1224999870499994</v>
      </c>
      <c r="BB660" s="1" t="str">
        <f t="shared" si="964"/>
        <v>NP</v>
      </c>
      <c r="BC660" s="1" t="str">
        <f t="shared" si="965"/>
        <v>NP</v>
      </c>
      <c r="BD660" s="1" t="str">
        <f t="shared" si="966"/>
        <v>NA</v>
      </c>
      <c r="BE660" s="1" t="str">
        <f t="shared" si="967"/>
        <v>NO</v>
      </c>
      <c r="BF660" s="1" t="str">
        <f t="shared" si="968"/>
        <v>NO</v>
      </c>
      <c r="BG660" s="1" t="str">
        <f t="shared" si="969"/>
        <v>NO</v>
      </c>
      <c r="BH660" s="1" t="str">
        <f t="shared" si="949"/>
        <v>YES</v>
      </c>
      <c r="BJ660" s="1">
        <v>54</v>
      </c>
      <c r="BK660" s="1" t="str">
        <f t="shared" si="970"/>
        <v>NP</v>
      </c>
      <c r="BL660" s="1" t="str">
        <f t="shared" si="971"/>
        <v>NP</v>
      </c>
      <c r="BM660" s="1" t="str">
        <f t="shared" si="972"/>
        <v>NA</v>
      </c>
      <c r="BN660" s="1" t="str">
        <f t="shared" si="973"/>
        <v>NO</v>
      </c>
      <c r="BO660" s="1" t="str">
        <f t="shared" si="974"/>
        <v>NO</v>
      </c>
      <c r="BP660" s="1" t="str">
        <f t="shared" si="975"/>
        <v>NO</v>
      </c>
      <c r="BQ660" s="1" t="str">
        <f t="shared" si="976"/>
        <v>YES</v>
      </c>
      <c r="BS660" s="1" t="str">
        <f t="shared" si="977"/>
        <v>TP</v>
      </c>
      <c r="BT660" s="1" t="str">
        <f t="shared" si="978"/>
        <v>TP</v>
      </c>
      <c r="BU660" s="1" t="str">
        <f t="shared" si="979"/>
        <v>TN</v>
      </c>
      <c r="BV660" s="1" t="str">
        <f t="shared" si="980"/>
        <v>NO</v>
      </c>
      <c r="BW660" s="1" t="str">
        <f t="shared" si="981"/>
        <v>YES</v>
      </c>
      <c r="BX660" s="1" t="str">
        <f t="shared" si="982"/>
        <v>YES</v>
      </c>
      <c r="BY660" s="244" t="str">
        <f t="shared" si="983"/>
        <v>YES</v>
      </c>
      <c r="BZ660" s="244" t="str">
        <f t="shared" si="984"/>
        <v>NO</v>
      </c>
      <c r="CA660" s="244" t="str">
        <f t="shared" si="985"/>
        <v>NO</v>
      </c>
      <c r="CB660" s="244" t="str">
        <f t="shared" si="986"/>
        <v>NO</v>
      </c>
      <c r="CC660" s="244" t="str">
        <f t="shared" si="987"/>
        <v>NO</v>
      </c>
      <c r="CD660" s="244" t="str">
        <f t="shared" si="959"/>
        <v>NO</v>
      </c>
      <c r="CE660" s="1" t="str">
        <f t="shared" si="960"/>
        <v>NO</v>
      </c>
      <c r="CF660" s="1" t="str">
        <f t="shared" si="961"/>
        <v>NO</v>
      </c>
      <c r="CG660" s="1" t="str">
        <f t="shared" si="962"/>
        <v>NO</v>
      </c>
      <c r="CH660" s="1" t="str">
        <f t="shared" si="963"/>
        <v>NO</v>
      </c>
      <c r="CI660" s="244" t="str">
        <f t="shared" si="988"/>
        <v>NO</v>
      </c>
      <c r="CJ660" s="244" t="str">
        <f t="shared" si="989"/>
        <v>NO</v>
      </c>
      <c r="CK660" s="244" t="str">
        <f t="shared" si="990"/>
        <v>NO</v>
      </c>
      <c r="CL660" s="244" t="str">
        <f t="shared" si="991"/>
        <v>NO</v>
      </c>
      <c r="CM660" s="244" t="str">
        <f t="shared" si="992"/>
        <v>NO</v>
      </c>
      <c r="CN660" s="244" t="str">
        <f t="shared" si="993"/>
        <v>NO</v>
      </c>
      <c r="CO660" s="244" t="str">
        <f t="shared" si="994"/>
        <v>NO</v>
      </c>
      <c r="CP660" s="244" t="str">
        <f t="shared" si="995"/>
        <v>NO</v>
      </c>
      <c r="CQ660" s="244" t="str">
        <f t="shared" si="996"/>
        <v>NO</v>
      </c>
      <c r="CR660" s="244" t="str">
        <f t="shared" si="997"/>
        <v>NO</v>
      </c>
    </row>
    <row r="661" spans="1:96">
      <c r="A661" s="64"/>
      <c r="B661" s="15"/>
      <c r="C661" s="15"/>
      <c r="D661" s="15"/>
      <c r="E661" s="15"/>
      <c r="F661" s="15"/>
      <c r="G661" s="15"/>
      <c r="H661" s="15"/>
      <c r="I661" s="52" t="s">
        <v>44</v>
      </c>
      <c r="J661" s="6">
        <v>0.947687725393486</v>
      </c>
      <c r="K661" s="6">
        <v>2.5505589971133499E-2</v>
      </c>
      <c r="L661" s="6">
        <v>2.6806684635379999E-2</v>
      </c>
      <c r="M661" s="6">
        <v>0.33384078947655998</v>
      </c>
      <c r="N661" s="6">
        <v>0.273114638097467</v>
      </c>
      <c r="O661" s="6">
        <v>0.39304457242597202</v>
      </c>
      <c r="P661" s="6">
        <v>0.309815866899533</v>
      </c>
      <c r="Q661" s="6">
        <v>8.43534831427728E-2</v>
      </c>
      <c r="R661" s="6">
        <v>0.60583064995769398</v>
      </c>
      <c r="S661" s="6">
        <v>5.2100641485388399E-2</v>
      </c>
      <c r="T661" s="6">
        <v>0.49771730870089897</v>
      </c>
      <c r="U661" s="6">
        <v>0.45018204981371102</v>
      </c>
      <c r="V661" s="6">
        <v>0.546810927348786</v>
      </c>
      <c r="W661" s="6">
        <v>0.33026082899616099</v>
      </c>
      <c r="X661" s="6">
        <v>0.12292824365505201</v>
      </c>
      <c r="Y661" s="6">
        <v>0.99975113658139703</v>
      </c>
      <c r="Z661" s="6">
        <v>1.6520358576954601E-4</v>
      </c>
      <c r="AA661" s="6">
        <v>8.3659832833426998E-5</v>
      </c>
      <c r="AB661" s="6">
        <v>0.28555250652942299</v>
      </c>
      <c r="AC661" s="6">
        <v>0.29713515965417697</v>
      </c>
      <c r="AD661" s="6">
        <v>0.41731233381639798</v>
      </c>
      <c r="AE661" s="6">
        <v>0.51352118342560704</v>
      </c>
      <c r="AF661" s="6">
        <v>0.226007449020143</v>
      </c>
      <c r="AG661" s="310">
        <v>0.26047136755424899</v>
      </c>
      <c r="AH661" s="211">
        <v>2.1</v>
      </c>
      <c r="AI661" s="211">
        <v>2.5099999999999998</v>
      </c>
      <c r="AJ661" s="212">
        <v>6.2649999999999997</v>
      </c>
      <c r="AK661" s="210">
        <v>2.1389999999999998</v>
      </c>
      <c r="AL661" s="210">
        <v>2.5430000000000001</v>
      </c>
      <c r="AM661" s="210">
        <v>6.3120000000000003</v>
      </c>
      <c r="AN661" s="203"/>
      <c r="AO661" s="203"/>
      <c r="AP661" s="203"/>
      <c r="AQ661" s="203"/>
      <c r="AR661" s="203">
        <f t="shared" si="998"/>
        <v>0.98877272946999983</v>
      </c>
      <c r="AS661" s="203">
        <f t="shared" si="999"/>
        <v>1.2084999999999999</v>
      </c>
      <c r="AT661" s="203">
        <f t="shared" si="1000"/>
        <v>1.4770555528699998</v>
      </c>
      <c r="AU661" s="203">
        <f t="shared" si="1001"/>
        <v>2.2310181867759997</v>
      </c>
      <c r="AV661" s="203">
        <f t="shared" si="1002"/>
        <v>2.7267999999999999</v>
      </c>
      <c r="AW661" s="203">
        <f t="shared" si="1003"/>
        <v>3.3327555494959995</v>
      </c>
      <c r="AX661" s="203">
        <f t="shared" si="1004"/>
        <v>4.7679545560499994</v>
      </c>
      <c r="AY661" s="203">
        <f t="shared" si="1005"/>
        <v>5.8274999999999997</v>
      </c>
      <c r="AZ661" s="203">
        <f t="shared" si="1006"/>
        <v>7.1224999870499994</v>
      </c>
      <c r="BB661" s="1" t="str">
        <f t="shared" si="964"/>
        <v>P</v>
      </c>
      <c r="BC661" s="1" t="str">
        <f t="shared" si="965"/>
        <v>NP</v>
      </c>
      <c r="BD661" s="1" t="str">
        <f t="shared" si="966"/>
        <v>NA</v>
      </c>
      <c r="BE661" s="1" t="str">
        <f t="shared" si="967"/>
        <v>NO</v>
      </c>
      <c r="BF661" s="1" t="str">
        <f t="shared" si="968"/>
        <v>NO</v>
      </c>
      <c r="BG661" s="1" t="str">
        <f t="shared" si="969"/>
        <v>NO</v>
      </c>
      <c r="BH661" s="1" t="str">
        <f t="shared" si="949"/>
        <v>NO</v>
      </c>
      <c r="BJ661" s="1">
        <v>14</v>
      </c>
      <c r="BK661" s="1" t="str">
        <f t="shared" si="970"/>
        <v>P</v>
      </c>
      <c r="BL661" s="1" t="str">
        <f t="shared" si="971"/>
        <v>NP</v>
      </c>
      <c r="BM661" s="1" t="str">
        <f t="shared" si="972"/>
        <v>NA</v>
      </c>
      <c r="BN661" s="1" t="str">
        <f t="shared" si="973"/>
        <v>NO</v>
      </c>
      <c r="BO661" s="1" t="str">
        <f t="shared" si="974"/>
        <v>NO</v>
      </c>
      <c r="BP661" s="1" t="str">
        <f t="shared" si="975"/>
        <v>NO</v>
      </c>
      <c r="BQ661" s="1" t="str">
        <f t="shared" si="976"/>
        <v>NO</v>
      </c>
      <c r="BS661" s="1" t="str">
        <f t="shared" si="977"/>
        <v>TN</v>
      </c>
      <c r="BT661" s="1" t="str">
        <f t="shared" si="978"/>
        <v>TP</v>
      </c>
      <c r="BU661" s="1" t="str">
        <f t="shared" si="979"/>
        <v>TN</v>
      </c>
      <c r="BV661" s="1" t="str">
        <f t="shared" si="980"/>
        <v>NO</v>
      </c>
      <c r="BW661" s="1" t="str">
        <f t="shared" si="981"/>
        <v>NO</v>
      </c>
      <c r="BX661" s="1" t="str">
        <f t="shared" si="982"/>
        <v>YES</v>
      </c>
      <c r="BY661" s="244" t="str">
        <f t="shared" si="983"/>
        <v>YES</v>
      </c>
      <c r="BZ661" s="244" t="str">
        <f t="shared" si="984"/>
        <v>NO</v>
      </c>
      <c r="CA661" s="244" t="str">
        <f t="shared" si="985"/>
        <v>NO</v>
      </c>
      <c r="CB661" s="244" t="str">
        <f t="shared" si="986"/>
        <v>NO</v>
      </c>
      <c r="CC661" s="244" t="str">
        <f t="shared" si="987"/>
        <v>NO</v>
      </c>
      <c r="CD661" s="244" t="str">
        <f t="shared" si="959"/>
        <v>NO</v>
      </c>
      <c r="CE661" s="1" t="str">
        <f t="shared" si="960"/>
        <v>NO</v>
      </c>
      <c r="CF661" s="1" t="str">
        <f t="shared" si="961"/>
        <v>NO</v>
      </c>
      <c r="CG661" s="1" t="str">
        <f t="shared" si="962"/>
        <v>NO</v>
      </c>
      <c r="CH661" s="1" t="str">
        <f t="shared" si="963"/>
        <v>NO</v>
      </c>
      <c r="CI661" s="244" t="str">
        <f t="shared" si="988"/>
        <v>NO</v>
      </c>
      <c r="CJ661" s="244" t="str">
        <f t="shared" si="989"/>
        <v>NO</v>
      </c>
      <c r="CK661" s="244" t="str">
        <f t="shared" si="990"/>
        <v>NO</v>
      </c>
      <c r="CL661" s="244" t="str">
        <f t="shared" si="991"/>
        <v>NO</v>
      </c>
      <c r="CM661" s="244" t="str">
        <f t="shared" si="992"/>
        <v>NO</v>
      </c>
      <c r="CN661" s="244" t="str">
        <f t="shared" si="993"/>
        <v>NO</v>
      </c>
      <c r="CO661" s="244" t="str">
        <f t="shared" si="994"/>
        <v>NO</v>
      </c>
      <c r="CP661" s="244" t="str">
        <f t="shared" si="995"/>
        <v>NO</v>
      </c>
      <c r="CQ661" s="244" t="str">
        <f t="shared" si="996"/>
        <v>NO</v>
      </c>
      <c r="CR661" s="244" t="str">
        <f t="shared" si="997"/>
        <v>NO</v>
      </c>
    </row>
    <row r="662" spans="1:96">
      <c r="A662" s="64"/>
      <c r="B662" s="15"/>
      <c r="C662" s="15"/>
      <c r="D662" s="15"/>
      <c r="E662" s="15"/>
      <c r="F662" s="15"/>
      <c r="G662" s="15"/>
      <c r="H662" s="15"/>
      <c r="I662" s="52" t="s">
        <v>20</v>
      </c>
      <c r="J662" s="6">
        <v>0.759645065570138</v>
      </c>
      <c r="K662" s="6">
        <v>0.21458710850675</v>
      </c>
      <c r="L662" s="6">
        <v>2.5767825923110499E-2</v>
      </c>
      <c r="M662" s="6">
        <v>0.66915332972998698</v>
      </c>
      <c r="N662" s="6">
        <v>3.3563069556516403E-2</v>
      </c>
      <c r="O662" s="6">
        <v>0.29728360071349602</v>
      </c>
      <c r="P662" s="6">
        <v>0.105575845810324</v>
      </c>
      <c r="Q662" s="6">
        <v>0.83695939688820997</v>
      </c>
      <c r="R662" s="6">
        <v>5.7464757301465497E-2</v>
      </c>
      <c r="S662" s="6">
        <v>4.2838586032453399E-2</v>
      </c>
      <c r="T662" s="6">
        <v>7.76158498579511E-2</v>
      </c>
      <c r="U662" s="6">
        <v>0.87954556410959495</v>
      </c>
      <c r="V662" s="6">
        <v>0.25172573734209702</v>
      </c>
      <c r="W662" s="6">
        <v>0.70584129208009305</v>
      </c>
      <c r="X662" s="6">
        <v>4.24329705778091E-2</v>
      </c>
      <c r="Y662" s="6">
        <v>0.24106260165318799</v>
      </c>
      <c r="Z662" s="6">
        <v>0.54942476212206903</v>
      </c>
      <c r="AA662" s="6">
        <v>0.209512636224742</v>
      </c>
      <c r="AB662" s="6">
        <v>0.620762182937312</v>
      </c>
      <c r="AC662" s="6">
        <v>0.34397273244061299</v>
      </c>
      <c r="AD662" s="6">
        <v>3.5265084622074401E-2</v>
      </c>
      <c r="AE662" s="6">
        <v>0.84664330964688495</v>
      </c>
      <c r="AF662" s="6">
        <v>4.5134356735994502E-2</v>
      </c>
      <c r="AG662" s="310">
        <v>0.10822233361712</v>
      </c>
      <c r="AH662" s="211">
        <v>2.0379999999999998</v>
      </c>
      <c r="AI662" s="211">
        <v>3.1110000000000002</v>
      </c>
      <c r="AJ662" s="212">
        <v>5.8070000000000004</v>
      </c>
      <c r="AK662" s="210">
        <v>2.0750000000000002</v>
      </c>
      <c r="AL662" s="210">
        <v>3.0960000000000001</v>
      </c>
      <c r="AM662" s="210">
        <v>5.7439999999999998</v>
      </c>
      <c r="AN662" s="203"/>
      <c r="AO662" s="203"/>
      <c r="AP662" s="203"/>
      <c r="AQ662" s="203"/>
      <c r="AR662" s="203">
        <f t="shared" si="998"/>
        <v>0.98877272946999983</v>
      </c>
      <c r="AS662" s="203">
        <f t="shared" si="999"/>
        <v>1.2084999999999999</v>
      </c>
      <c r="AT662" s="203">
        <f t="shared" si="1000"/>
        <v>1.4770555528699998</v>
      </c>
      <c r="AU662" s="203">
        <f t="shared" si="1001"/>
        <v>2.2310181867759997</v>
      </c>
      <c r="AV662" s="203">
        <f t="shared" si="1002"/>
        <v>2.7267999999999999</v>
      </c>
      <c r="AW662" s="203">
        <f t="shared" si="1003"/>
        <v>3.3327555494959995</v>
      </c>
      <c r="AX662" s="203">
        <f t="shared" si="1004"/>
        <v>4.7679545560499994</v>
      </c>
      <c r="AY662" s="203">
        <f t="shared" si="1005"/>
        <v>5.8274999999999997</v>
      </c>
      <c r="AZ662" s="203">
        <f t="shared" si="1006"/>
        <v>7.1224999870499994</v>
      </c>
      <c r="BB662" s="1" t="str">
        <f t="shared" si="964"/>
        <v>P</v>
      </c>
      <c r="BC662" s="1" t="str">
        <f t="shared" si="965"/>
        <v>NA</v>
      </c>
      <c r="BD662" s="1" t="str">
        <f t="shared" si="966"/>
        <v>NP</v>
      </c>
      <c r="BE662" s="1" t="str">
        <f t="shared" si="967"/>
        <v>NO</v>
      </c>
      <c r="BF662" s="1" t="str">
        <f t="shared" si="968"/>
        <v>NO</v>
      </c>
      <c r="BG662" s="1" t="str">
        <f t="shared" si="969"/>
        <v>NO</v>
      </c>
      <c r="BH662" s="1" t="str">
        <f t="shared" si="949"/>
        <v>NO</v>
      </c>
      <c r="BJ662" s="1">
        <v>21</v>
      </c>
      <c r="BK662" s="1" t="str">
        <f t="shared" si="970"/>
        <v>P</v>
      </c>
      <c r="BL662" s="1" t="str">
        <f t="shared" si="971"/>
        <v>NA</v>
      </c>
      <c r="BM662" s="1" t="str">
        <f t="shared" si="972"/>
        <v>NP</v>
      </c>
      <c r="BN662" s="1" t="str">
        <f t="shared" si="973"/>
        <v>NO</v>
      </c>
      <c r="BO662" s="1" t="str">
        <f t="shared" si="974"/>
        <v>NO</v>
      </c>
      <c r="BP662" s="1" t="str">
        <f t="shared" si="975"/>
        <v>NO</v>
      </c>
      <c r="BQ662" s="1" t="str">
        <f t="shared" si="976"/>
        <v>NO</v>
      </c>
      <c r="BS662" s="1" t="str">
        <f t="shared" si="977"/>
        <v>TN</v>
      </c>
      <c r="BT662" s="1" t="str">
        <f t="shared" si="978"/>
        <v>TN</v>
      </c>
      <c r="BU662" s="1" t="str">
        <f t="shared" si="979"/>
        <v>TP</v>
      </c>
      <c r="BV662" s="1" t="str">
        <f t="shared" si="980"/>
        <v>NO</v>
      </c>
      <c r="BW662" s="1" t="str">
        <f t="shared" si="981"/>
        <v>NO</v>
      </c>
      <c r="BX662" s="1" t="str">
        <f t="shared" si="982"/>
        <v>YES</v>
      </c>
      <c r="BY662" s="244" t="str">
        <f t="shared" si="983"/>
        <v>YES</v>
      </c>
      <c r="BZ662" s="244" t="str">
        <f t="shared" si="984"/>
        <v>NO</v>
      </c>
      <c r="CA662" s="244" t="str">
        <f t="shared" si="985"/>
        <v>NO</v>
      </c>
      <c r="CB662" s="244" t="str">
        <f t="shared" si="986"/>
        <v>NO</v>
      </c>
      <c r="CC662" s="244" t="str">
        <f t="shared" si="987"/>
        <v>NO</v>
      </c>
      <c r="CD662" s="244" t="str">
        <f t="shared" si="959"/>
        <v>NO</v>
      </c>
      <c r="CE662" s="1" t="str">
        <f t="shared" si="960"/>
        <v>NO</v>
      </c>
      <c r="CF662" s="1" t="str">
        <f t="shared" si="961"/>
        <v>NO</v>
      </c>
      <c r="CG662" s="1" t="str">
        <f t="shared" si="962"/>
        <v>NO</v>
      </c>
      <c r="CH662" s="1" t="str">
        <f t="shared" si="963"/>
        <v>NO</v>
      </c>
      <c r="CI662" s="244" t="str">
        <f t="shared" si="988"/>
        <v>NO</v>
      </c>
      <c r="CJ662" s="244" t="str">
        <f t="shared" si="989"/>
        <v>NO</v>
      </c>
      <c r="CK662" s="244" t="str">
        <f t="shared" si="990"/>
        <v>NO</v>
      </c>
      <c r="CL662" s="244" t="str">
        <f t="shared" si="991"/>
        <v>NO</v>
      </c>
      <c r="CM662" s="244" t="str">
        <f t="shared" si="992"/>
        <v>NO</v>
      </c>
      <c r="CN662" s="244" t="str">
        <f t="shared" si="993"/>
        <v>NO</v>
      </c>
      <c r="CO662" s="244" t="str">
        <f t="shared" si="994"/>
        <v>NO</v>
      </c>
      <c r="CP662" s="244" t="str">
        <f t="shared" si="995"/>
        <v>NO</v>
      </c>
      <c r="CQ662" s="244" t="str">
        <f t="shared" si="996"/>
        <v>NO</v>
      </c>
      <c r="CR662" s="244" t="str">
        <f t="shared" si="997"/>
        <v>NO</v>
      </c>
    </row>
    <row r="663" spans="1:96">
      <c r="A663" s="64"/>
      <c r="B663" s="15"/>
      <c r="C663" s="15"/>
      <c r="D663" s="15"/>
      <c r="E663" s="15"/>
      <c r="F663" s="15"/>
      <c r="G663" s="15"/>
      <c r="H663" s="15"/>
      <c r="I663" s="52" t="s">
        <v>32</v>
      </c>
      <c r="J663" s="6">
        <v>0.82181965629305398</v>
      </c>
      <c r="K663" s="6">
        <v>0.126254347952371</v>
      </c>
      <c r="L663" s="6">
        <v>5.1925995754574003E-2</v>
      </c>
      <c r="M663" s="6">
        <v>0.40578207758778101</v>
      </c>
      <c r="N663" s="6">
        <v>0.36568493506223099</v>
      </c>
      <c r="O663" s="6">
        <v>0.228532987349987</v>
      </c>
      <c r="P663" s="6">
        <v>7.3996672149237996E-2</v>
      </c>
      <c r="Q663" s="6">
        <v>0.111495820390921</v>
      </c>
      <c r="R663" s="6">
        <v>0.81450750745984002</v>
      </c>
      <c r="S663" s="6">
        <v>0.56093000524175296</v>
      </c>
      <c r="T663" s="6">
        <v>0.37069713717929698</v>
      </c>
      <c r="U663" s="6">
        <v>6.8372857578948995E-2</v>
      </c>
      <c r="V663" s="6">
        <v>0.19017697152395099</v>
      </c>
      <c r="W663" s="6">
        <v>0.69811781094254</v>
      </c>
      <c r="X663" s="6">
        <v>0.111705217533507</v>
      </c>
      <c r="Y663" s="6">
        <v>0.27298628778587097</v>
      </c>
      <c r="Z663" s="6">
        <v>0.61060087519558004</v>
      </c>
      <c r="AA663" s="6">
        <v>0.116412837018547</v>
      </c>
      <c r="AB663" s="6">
        <v>0.497408529134855</v>
      </c>
      <c r="AC663" s="6">
        <v>0.25069842690301603</v>
      </c>
      <c r="AD663" s="6">
        <v>0.25189304396212697</v>
      </c>
      <c r="AE663" s="6">
        <v>4.6705120248516897E-2</v>
      </c>
      <c r="AF663" s="6">
        <v>0.76374608837221702</v>
      </c>
      <c r="AG663" s="310">
        <v>0.189548791379266</v>
      </c>
      <c r="AH663" s="211">
        <v>1.9790000000000001</v>
      </c>
      <c r="AI663" s="211">
        <v>2.8010000000000002</v>
      </c>
      <c r="AJ663" s="212">
        <v>6.0659999999999998</v>
      </c>
      <c r="AK663" s="210">
        <v>2.0009999999999999</v>
      </c>
      <c r="AL663" s="210">
        <v>2.8559999999999999</v>
      </c>
      <c r="AM663" s="210">
        <v>5.9359999999999999</v>
      </c>
      <c r="AN663" s="203"/>
      <c r="AO663" s="203"/>
      <c r="AP663" s="203"/>
      <c r="AQ663" s="203"/>
      <c r="AR663" s="203">
        <f t="shared" si="998"/>
        <v>0.98877272946999983</v>
      </c>
      <c r="AS663" s="203">
        <f t="shared" si="999"/>
        <v>1.2084999999999999</v>
      </c>
      <c r="AT663" s="203">
        <f t="shared" si="1000"/>
        <v>1.4770555528699998</v>
      </c>
      <c r="AU663" s="203">
        <f t="shared" si="1001"/>
        <v>2.2310181867759997</v>
      </c>
      <c r="AV663" s="203">
        <f t="shared" si="1002"/>
        <v>2.7267999999999999</v>
      </c>
      <c r="AW663" s="203">
        <f t="shared" si="1003"/>
        <v>3.3327555494959995</v>
      </c>
      <c r="AX663" s="203">
        <f t="shared" si="1004"/>
        <v>4.7679545560499994</v>
      </c>
      <c r="AY663" s="203">
        <f t="shared" si="1005"/>
        <v>5.8274999999999997</v>
      </c>
      <c r="AZ663" s="203">
        <f t="shared" si="1006"/>
        <v>7.1224999870499994</v>
      </c>
      <c r="BB663" s="1" t="str">
        <f t="shared" si="964"/>
        <v>P</v>
      </c>
      <c r="BC663" s="1" t="str">
        <f t="shared" si="965"/>
        <v>NA</v>
      </c>
      <c r="BD663" s="1" t="str">
        <f t="shared" si="966"/>
        <v>NA</v>
      </c>
      <c r="BE663" s="1" t="str">
        <f t="shared" si="967"/>
        <v>NO</v>
      </c>
      <c r="BF663" s="1" t="str">
        <f t="shared" si="968"/>
        <v>NO</v>
      </c>
      <c r="BG663" s="1" t="str">
        <f t="shared" si="969"/>
        <v>NO</v>
      </c>
      <c r="BH663" s="1" t="str">
        <f t="shared" si="949"/>
        <v>NO</v>
      </c>
      <c r="BJ663" s="1">
        <v>7</v>
      </c>
      <c r="BK663" s="1" t="str">
        <f t="shared" si="970"/>
        <v>P</v>
      </c>
      <c r="BL663" s="1" t="str">
        <f t="shared" si="971"/>
        <v>NA</v>
      </c>
      <c r="BM663" s="1" t="str">
        <f t="shared" si="972"/>
        <v>NA</v>
      </c>
      <c r="BN663" s="1" t="str">
        <f t="shared" si="973"/>
        <v>NO</v>
      </c>
      <c r="BO663" s="1" t="str">
        <f t="shared" si="974"/>
        <v>NO</v>
      </c>
      <c r="BP663" s="1" t="str">
        <f t="shared" si="975"/>
        <v>NO</v>
      </c>
      <c r="BQ663" s="1" t="str">
        <f t="shared" si="976"/>
        <v>NO</v>
      </c>
      <c r="BS663" s="1" t="str">
        <f t="shared" si="977"/>
        <v>TN</v>
      </c>
      <c r="BT663" s="1" t="str">
        <f t="shared" si="978"/>
        <v>TN</v>
      </c>
      <c r="BU663" s="1" t="str">
        <f t="shared" si="979"/>
        <v>TN</v>
      </c>
      <c r="BV663" s="1" t="str">
        <f t="shared" si="980"/>
        <v>NO</v>
      </c>
      <c r="BW663" s="1" t="str">
        <f t="shared" si="981"/>
        <v>NO</v>
      </c>
      <c r="BX663" s="1" t="str">
        <f t="shared" si="982"/>
        <v>NO</v>
      </c>
      <c r="BY663" s="244" t="str">
        <f t="shared" si="983"/>
        <v>YES</v>
      </c>
      <c r="BZ663" s="244" t="str">
        <f t="shared" si="984"/>
        <v>NO</v>
      </c>
      <c r="CA663" s="244" t="str">
        <f t="shared" si="985"/>
        <v>NO</v>
      </c>
      <c r="CB663" s="244" t="str">
        <f t="shared" si="986"/>
        <v>NO</v>
      </c>
      <c r="CC663" s="244" t="str">
        <f t="shared" si="987"/>
        <v>NO</v>
      </c>
      <c r="CD663" s="244" t="str">
        <f t="shared" si="959"/>
        <v>NO</v>
      </c>
      <c r="CE663" s="1" t="str">
        <f t="shared" si="960"/>
        <v>NO</v>
      </c>
      <c r="CF663" s="1" t="str">
        <f t="shared" si="961"/>
        <v>NO</v>
      </c>
      <c r="CG663" s="1" t="str">
        <f t="shared" si="962"/>
        <v>NO</v>
      </c>
      <c r="CH663" s="1" t="str">
        <f t="shared" si="963"/>
        <v>NO</v>
      </c>
      <c r="CI663" s="244" t="str">
        <f t="shared" si="988"/>
        <v>NO</v>
      </c>
      <c r="CJ663" s="244" t="str">
        <f t="shared" si="989"/>
        <v>NO</v>
      </c>
      <c r="CK663" s="244" t="str">
        <f t="shared" si="990"/>
        <v>NO</v>
      </c>
      <c r="CL663" s="244" t="str">
        <f t="shared" si="991"/>
        <v>NO</v>
      </c>
      <c r="CM663" s="244" t="str">
        <f t="shared" si="992"/>
        <v>NO</v>
      </c>
      <c r="CN663" s="244" t="str">
        <f t="shared" si="993"/>
        <v>NO</v>
      </c>
      <c r="CO663" s="244" t="str">
        <f t="shared" si="994"/>
        <v>NO</v>
      </c>
      <c r="CP663" s="244" t="str">
        <f t="shared" si="995"/>
        <v>NO</v>
      </c>
      <c r="CQ663" s="244" t="str">
        <f t="shared" si="996"/>
        <v>NO</v>
      </c>
      <c r="CR663" s="244" t="str">
        <f t="shared" si="997"/>
        <v>NO</v>
      </c>
    </row>
    <row r="664" spans="1:96">
      <c r="A664" s="64"/>
      <c r="B664" s="15"/>
      <c r="C664" s="15"/>
      <c r="D664" s="15"/>
      <c r="E664" s="15"/>
      <c r="F664" s="15"/>
      <c r="G664" s="15"/>
      <c r="H664" s="15"/>
      <c r="I664" s="52" t="s">
        <v>31</v>
      </c>
      <c r="J664" s="6">
        <v>0.64821618026903505</v>
      </c>
      <c r="K664" s="6">
        <v>0.19732663468682099</v>
      </c>
      <c r="L664" s="6">
        <v>0.15445718504414299</v>
      </c>
      <c r="M664" s="6">
        <v>0.81836905568682605</v>
      </c>
      <c r="N664" s="6">
        <v>0.13339750996310601</v>
      </c>
      <c r="O664" s="6">
        <v>4.8233434350066898E-2</v>
      </c>
      <c r="P664" s="6">
        <v>0.17634543620638299</v>
      </c>
      <c r="Q664" s="6">
        <v>0.28386843978047999</v>
      </c>
      <c r="R664" s="6">
        <v>0.53978612401313597</v>
      </c>
      <c r="S664" s="6">
        <v>2.2152646237616402E-3</v>
      </c>
      <c r="T664" s="6">
        <v>0.79941743734262705</v>
      </c>
      <c r="U664" s="6">
        <v>0.19836729803361</v>
      </c>
      <c r="V664" s="6">
        <v>3.19168343035761E-2</v>
      </c>
      <c r="W664" s="6">
        <v>9.4463367773525903E-2</v>
      </c>
      <c r="X664" s="6">
        <v>0.87361979792289701</v>
      </c>
      <c r="Y664" s="6">
        <v>0.96381194168937401</v>
      </c>
      <c r="Z664" s="6">
        <v>3.42878256220783E-2</v>
      </c>
      <c r="AA664" s="6">
        <v>1.9002326885475501E-3</v>
      </c>
      <c r="AB664" s="6">
        <v>0.76763003748894998</v>
      </c>
      <c r="AC664" s="6">
        <v>0.215443207257841</v>
      </c>
      <c r="AD664" s="6">
        <v>1.6926755253207498E-2</v>
      </c>
      <c r="AE664" s="6">
        <v>0.96680060970912396</v>
      </c>
      <c r="AF664" s="6">
        <v>2.0421874471434598E-3</v>
      </c>
      <c r="AG664" s="310">
        <v>3.1157202843731999E-2</v>
      </c>
      <c r="AH664" s="211">
        <v>1.9590000000000001</v>
      </c>
      <c r="AI664" s="211">
        <v>3.7120000000000002</v>
      </c>
      <c r="AJ664" s="212">
        <v>5.6760000000000002</v>
      </c>
      <c r="AK664" s="210">
        <v>1.92</v>
      </c>
      <c r="AL664" s="210">
        <v>3.7730000000000001</v>
      </c>
      <c r="AM664" s="210">
        <v>5.6379999999999999</v>
      </c>
      <c r="AN664" s="203"/>
      <c r="AO664" s="203"/>
      <c r="AP664" s="203"/>
      <c r="AQ664" s="203"/>
      <c r="AR664" s="203">
        <f t="shared" si="998"/>
        <v>0.98877272946999983</v>
      </c>
      <c r="AS664" s="203">
        <f t="shared" si="999"/>
        <v>1.2084999999999999</v>
      </c>
      <c r="AT664" s="203">
        <f t="shared" si="1000"/>
        <v>1.4770555528699998</v>
      </c>
      <c r="AU664" s="203">
        <f t="shared" si="1001"/>
        <v>2.2310181867759997</v>
      </c>
      <c r="AV664" s="203">
        <f t="shared" si="1002"/>
        <v>2.7267999999999999</v>
      </c>
      <c r="AW664" s="203">
        <f t="shared" si="1003"/>
        <v>3.3327555494959995</v>
      </c>
      <c r="AX664" s="203">
        <f t="shared" si="1004"/>
        <v>4.7679545560499994</v>
      </c>
      <c r="AY664" s="203">
        <f t="shared" si="1005"/>
        <v>5.8274999999999997</v>
      </c>
      <c r="AZ664" s="203">
        <f t="shared" si="1006"/>
        <v>7.1224999870499994</v>
      </c>
      <c r="BB664" s="1" t="str">
        <f t="shared" si="964"/>
        <v>P</v>
      </c>
      <c r="BC664" s="1" t="str">
        <f t="shared" si="965"/>
        <v>P</v>
      </c>
      <c r="BD664" s="1" t="str">
        <f t="shared" si="966"/>
        <v>NP</v>
      </c>
      <c r="BE664" s="1" t="str">
        <f t="shared" si="967"/>
        <v>NO</v>
      </c>
      <c r="BF664" s="1" t="str">
        <f t="shared" si="968"/>
        <v>NO</v>
      </c>
      <c r="BG664" s="1" t="str">
        <f t="shared" si="969"/>
        <v>NO</v>
      </c>
      <c r="BH664" s="1" t="str">
        <f t="shared" si="949"/>
        <v>NO</v>
      </c>
      <c r="BJ664" s="1">
        <v>9</v>
      </c>
      <c r="BK664" s="1" t="str">
        <f t="shared" si="970"/>
        <v>P</v>
      </c>
      <c r="BL664" s="1" t="str">
        <f t="shared" si="971"/>
        <v>P</v>
      </c>
      <c r="BM664" s="1" t="str">
        <f t="shared" si="972"/>
        <v>NP</v>
      </c>
      <c r="BN664" s="1" t="str">
        <f t="shared" si="973"/>
        <v>NO</v>
      </c>
      <c r="BO664" s="1" t="str">
        <f t="shared" si="974"/>
        <v>NO</v>
      </c>
      <c r="BP664" s="1" t="str">
        <f t="shared" si="975"/>
        <v>NO</v>
      </c>
      <c r="BQ664" s="1" t="str">
        <f t="shared" si="976"/>
        <v>NO</v>
      </c>
      <c r="BS664" s="1" t="str">
        <f t="shared" si="977"/>
        <v>TN</v>
      </c>
      <c r="BT664" s="1" t="str">
        <f t="shared" si="978"/>
        <v>TN</v>
      </c>
      <c r="BU664" s="1" t="str">
        <f t="shared" si="979"/>
        <v>TP</v>
      </c>
      <c r="BV664" s="1" t="str">
        <f t="shared" si="980"/>
        <v>NO</v>
      </c>
      <c r="BW664" s="1" t="str">
        <f t="shared" si="981"/>
        <v>NO</v>
      </c>
      <c r="BX664" s="1" t="str">
        <f t="shared" si="982"/>
        <v>YES</v>
      </c>
      <c r="BY664" s="244" t="str">
        <f t="shared" si="983"/>
        <v>YES</v>
      </c>
      <c r="BZ664" s="244" t="str">
        <f t="shared" si="984"/>
        <v>NO</v>
      </c>
      <c r="CA664" s="244" t="str">
        <f t="shared" si="985"/>
        <v>NO</v>
      </c>
      <c r="CB664" s="244" t="str">
        <f t="shared" si="986"/>
        <v>NO</v>
      </c>
      <c r="CC664" s="244" t="str">
        <f t="shared" si="987"/>
        <v>NO</v>
      </c>
      <c r="CD664" s="244" t="str">
        <f t="shared" si="959"/>
        <v>NO</v>
      </c>
      <c r="CE664" s="1" t="str">
        <f t="shared" si="960"/>
        <v>NO</v>
      </c>
      <c r="CF664" s="1" t="str">
        <f t="shared" si="961"/>
        <v>NO</v>
      </c>
      <c r="CG664" s="1" t="str">
        <f t="shared" si="962"/>
        <v>NO</v>
      </c>
      <c r="CH664" s="1" t="str">
        <f t="shared" si="963"/>
        <v>NO</v>
      </c>
      <c r="CI664" s="244" t="str">
        <f t="shared" si="988"/>
        <v>NO</v>
      </c>
      <c r="CJ664" s="244" t="str">
        <f t="shared" si="989"/>
        <v>NO</v>
      </c>
      <c r="CK664" s="244" t="str">
        <f t="shared" si="990"/>
        <v>NO</v>
      </c>
      <c r="CL664" s="244" t="str">
        <f t="shared" si="991"/>
        <v>NO</v>
      </c>
      <c r="CM664" s="244" t="str">
        <f t="shared" si="992"/>
        <v>NO</v>
      </c>
      <c r="CN664" s="244" t="str">
        <f t="shared" si="993"/>
        <v>NO</v>
      </c>
      <c r="CO664" s="244" t="str">
        <f t="shared" si="994"/>
        <v>NO</v>
      </c>
      <c r="CP664" s="244" t="str">
        <f t="shared" si="995"/>
        <v>NO</v>
      </c>
      <c r="CQ664" s="244" t="str">
        <f t="shared" si="996"/>
        <v>NO</v>
      </c>
      <c r="CR664" s="244" t="str">
        <f t="shared" si="997"/>
        <v>NO</v>
      </c>
    </row>
    <row r="665" spans="1:96" ht="16.5" thickBot="1">
      <c r="A665" s="74"/>
      <c r="B665" s="75"/>
      <c r="C665" s="75"/>
      <c r="D665" s="75"/>
      <c r="E665" s="75"/>
      <c r="F665" s="75"/>
      <c r="G665" s="75"/>
      <c r="H665" s="75"/>
      <c r="I665" s="53" t="s">
        <v>53</v>
      </c>
      <c r="J665" s="8">
        <v>0.37866014799995101</v>
      </c>
      <c r="K665" s="8">
        <v>0.56024946630684802</v>
      </c>
      <c r="L665" s="8">
        <v>6.1090385693199398E-2</v>
      </c>
      <c r="M665" s="8">
        <v>0.55454069519548499</v>
      </c>
      <c r="N665" s="8">
        <v>0.40641585594202401</v>
      </c>
      <c r="O665" s="8">
        <v>3.9043448862490199E-2</v>
      </c>
      <c r="P665" s="8">
        <v>0.74693268341267705</v>
      </c>
      <c r="Q665" s="8">
        <v>9.5779124931807402E-2</v>
      </c>
      <c r="R665" s="8">
        <v>0.157288191655514</v>
      </c>
      <c r="S665" s="8">
        <v>0.67437007651309899</v>
      </c>
      <c r="T665" s="8">
        <v>7.3734697255069301E-2</v>
      </c>
      <c r="U665" s="8">
        <v>0.25189522623183103</v>
      </c>
      <c r="V665" s="8">
        <v>0.290174745440204</v>
      </c>
      <c r="W665" s="8">
        <v>0.42037751792480399</v>
      </c>
      <c r="X665" s="8">
        <v>0.28944773663499002</v>
      </c>
      <c r="Y665" s="8">
        <v>0.88817570231924803</v>
      </c>
      <c r="Z665" s="8">
        <v>8.5885926297040394E-2</v>
      </c>
      <c r="AA665" s="8">
        <v>2.5938371383711498E-2</v>
      </c>
      <c r="AB665" s="8">
        <v>0.59554253107047495</v>
      </c>
      <c r="AC665" s="8">
        <v>0.36127419082895501</v>
      </c>
      <c r="AD665" s="8">
        <v>4.3183278100569503E-2</v>
      </c>
      <c r="AE665" s="8">
        <v>0.44265957746742302</v>
      </c>
      <c r="AF665" s="8">
        <v>0.49969581922061601</v>
      </c>
      <c r="AG665" s="311">
        <v>5.7644603311959801E-2</v>
      </c>
      <c r="AH665" s="213">
        <v>1.63</v>
      </c>
      <c r="AI665" s="213">
        <v>3.0550000000000002</v>
      </c>
      <c r="AJ665" s="214">
        <v>5.8929999999999998</v>
      </c>
      <c r="AK665" s="210">
        <v>1.5489999999999999</v>
      </c>
      <c r="AL665" s="210">
        <v>3.0539999999999998</v>
      </c>
      <c r="AM665" s="210">
        <v>5.8310000000000004</v>
      </c>
      <c r="AN665" s="203"/>
      <c r="AO665" s="203"/>
      <c r="AP665" s="203"/>
      <c r="AQ665" s="203"/>
      <c r="AR665" s="203">
        <f t="shared" si="998"/>
        <v>0.98877272946999983</v>
      </c>
      <c r="AS665" s="203">
        <f t="shared" si="999"/>
        <v>1.2084999999999999</v>
      </c>
      <c r="AT665" s="203">
        <f t="shared" si="1000"/>
        <v>1.4770555528699998</v>
      </c>
      <c r="AU665" s="203">
        <f t="shared" si="1001"/>
        <v>2.2310181867759997</v>
      </c>
      <c r="AV665" s="203">
        <f t="shared" si="1002"/>
        <v>2.7267999999999999</v>
      </c>
      <c r="AW665" s="203">
        <f t="shared" si="1003"/>
        <v>3.3327555494959995</v>
      </c>
      <c r="AX665" s="203">
        <f t="shared" si="1004"/>
        <v>4.7679545560499994</v>
      </c>
      <c r="AY665" s="203">
        <f t="shared" si="1005"/>
        <v>5.8274999999999997</v>
      </c>
      <c r="AZ665" s="203">
        <f t="shared" si="1006"/>
        <v>7.1224999870499994</v>
      </c>
      <c r="BB665" s="1" t="str">
        <f t="shared" si="964"/>
        <v>P</v>
      </c>
      <c r="BC665" s="1" t="str">
        <f t="shared" si="965"/>
        <v>NA</v>
      </c>
      <c r="BD665" s="1" t="str">
        <f t="shared" si="966"/>
        <v>NA</v>
      </c>
      <c r="BE665" s="1" t="str">
        <f t="shared" si="967"/>
        <v>NO</v>
      </c>
      <c r="BF665" s="1" t="str">
        <f t="shared" si="968"/>
        <v>NO</v>
      </c>
      <c r="BG665" s="1" t="str">
        <f t="shared" si="969"/>
        <v>NO</v>
      </c>
      <c r="BH665" s="1" t="str">
        <f t="shared" si="949"/>
        <v>NO</v>
      </c>
      <c r="BJ665" s="1">
        <v>18</v>
      </c>
      <c r="BK665" s="1" t="str">
        <f t="shared" si="970"/>
        <v>P</v>
      </c>
      <c r="BL665" s="1" t="str">
        <f t="shared" si="971"/>
        <v>NA</v>
      </c>
      <c r="BM665" s="1" t="str">
        <f t="shared" si="972"/>
        <v>NA</v>
      </c>
      <c r="BN665" s="1" t="str">
        <f t="shared" si="973"/>
        <v>NO</v>
      </c>
      <c r="BO665" s="1" t="str">
        <f t="shared" si="974"/>
        <v>NO</v>
      </c>
      <c r="BP665" s="1" t="str">
        <f t="shared" si="975"/>
        <v>NO</v>
      </c>
      <c r="BQ665" s="1" t="str">
        <f t="shared" si="976"/>
        <v>NO</v>
      </c>
      <c r="BS665" s="1" t="str">
        <f t="shared" si="977"/>
        <v>TN</v>
      </c>
      <c r="BT665" s="1" t="str">
        <f t="shared" si="978"/>
        <v>TN</v>
      </c>
      <c r="BU665" s="1" t="str">
        <f t="shared" si="979"/>
        <v>TN</v>
      </c>
      <c r="BV665" s="1" t="str">
        <f t="shared" si="980"/>
        <v>NO</v>
      </c>
      <c r="BW665" s="1" t="str">
        <f t="shared" si="981"/>
        <v>NO</v>
      </c>
      <c r="BX665" s="1" t="str">
        <f t="shared" si="982"/>
        <v>NO</v>
      </c>
      <c r="BY665" s="244" t="str">
        <f t="shared" si="983"/>
        <v>YES</v>
      </c>
      <c r="BZ665" s="244" t="str">
        <f t="shared" si="984"/>
        <v>NO</v>
      </c>
      <c r="CA665" s="244" t="str">
        <f t="shared" si="985"/>
        <v>NO</v>
      </c>
      <c r="CB665" s="244" t="str">
        <f t="shared" si="986"/>
        <v>NO</v>
      </c>
      <c r="CC665" s="244" t="str">
        <f t="shared" si="987"/>
        <v>NO</v>
      </c>
      <c r="CD665" s="244" t="str">
        <f t="shared" si="959"/>
        <v>NO</v>
      </c>
      <c r="CE665" s="1" t="str">
        <f t="shared" si="960"/>
        <v>NO</v>
      </c>
      <c r="CF665" s="1" t="str">
        <f t="shared" si="961"/>
        <v>NO</v>
      </c>
      <c r="CG665" s="1" t="str">
        <f t="shared" si="962"/>
        <v>NO</v>
      </c>
      <c r="CH665" s="1" t="str">
        <f t="shared" si="963"/>
        <v>NO</v>
      </c>
      <c r="CI665" s="244" t="str">
        <f t="shared" si="988"/>
        <v>NO</v>
      </c>
      <c r="CJ665" s="244" t="str">
        <f t="shared" si="989"/>
        <v>NO</v>
      </c>
      <c r="CK665" s="244" t="str">
        <f t="shared" si="990"/>
        <v>NO</v>
      </c>
      <c r="CL665" s="244" t="str">
        <f t="shared" si="991"/>
        <v>NO</v>
      </c>
      <c r="CM665" s="244" t="str">
        <f t="shared" si="992"/>
        <v>NO</v>
      </c>
      <c r="CN665" s="244" t="str">
        <f t="shared" si="993"/>
        <v>NO</v>
      </c>
      <c r="CO665" s="244" t="str">
        <f t="shared" si="994"/>
        <v>NO</v>
      </c>
      <c r="CP665" s="244" t="str">
        <f t="shared" si="995"/>
        <v>NO</v>
      </c>
      <c r="CQ665" s="244" t="str">
        <f t="shared" si="996"/>
        <v>NO</v>
      </c>
      <c r="CR665" s="244" t="str">
        <f t="shared" si="997"/>
        <v>NO</v>
      </c>
    </row>
    <row r="666" spans="1:96">
      <c r="A666" s="61">
        <v>90</v>
      </c>
      <c r="B666" s="62">
        <v>180</v>
      </c>
      <c r="C666" s="62">
        <v>3</v>
      </c>
      <c r="D666" s="62">
        <v>0.33</v>
      </c>
      <c r="E666" s="62">
        <v>7061481</v>
      </c>
      <c r="F666" s="62">
        <f>E666/1000/60</f>
        <v>117.69135</v>
      </c>
      <c r="G666" s="62">
        <v>68</v>
      </c>
      <c r="H666" s="63">
        <f>G666/B666*100</f>
        <v>37.777777777777779</v>
      </c>
      <c r="I666" s="60" t="s">
        <v>12</v>
      </c>
      <c r="J666" s="69">
        <v>0.87257803025204606</v>
      </c>
      <c r="K666" s="69">
        <v>8.0733577892914396E-2</v>
      </c>
      <c r="L666" s="69">
        <v>4.6688391855039001E-2</v>
      </c>
      <c r="M666" s="69">
        <v>0.588668183872184</v>
      </c>
      <c r="N666" s="69">
        <v>0.31513791041595901</v>
      </c>
      <c r="O666" s="69">
        <v>9.6193905711855696E-2</v>
      </c>
      <c r="P666" s="69">
        <v>0.44396434962210501</v>
      </c>
      <c r="Q666" s="69">
        <v>0.18752987191111201</v>
      </c>
      <c r="R666" s="69">
        <v>0.36850577846678101</v>
      </c>
      <c r="S666" s="69">
        <v>0.47076850871999498</v>
      </c>
      <c r="T666" s="69">
        <v>0.25264288719498601</v>
      </c>
      <c r="U666" s="69">
        <v>0.27658860408501801</v>
      </c>
      <c r="V666" s="69">
        <v>0.193484986101328</v>
      </c>
      <c r="W666" s="69">
        <v>0.23653818071197799</v>
      </c>
      <c r="X666" s="69">
        <v>0.56997683318669301</v>
      </c>
      <c r="Y666" s="69">
        <v>0.12778057290365</v>
      </c>
      <c r="Z666" s="69">
        <v>0.82692597837654103</v>
      </c>
      <c r="AA666" s="69">
        <v>4.52934487198077E-2</v>
      </c>
      <c r="AB666" s="69">
        <v>0.438196093560834</v>
      </c>
      <c r="AC666" s="69">
        <v>0.44875090131453099</v>
      </c>
      <c r="AD666" s="69">
        <v>0.113053005124634</v>
      </c>
      <c r="AE666" s="69">
        <v>0.40131793875744198</v>
      </c>
      <c r="AF666" s="69">
        <v>0.49903927291204903</v>
      </c>
      <c r="AG666" s="309">
        <v>9.9642788330507603E-2</v>
      </c>
      <c r="AH666" s="208">
        <v>2.2120000000000002</v>
      </c>
      <c r="AI666" s="208">
        <v>4.016</v>
      </c>
      <c r="AJ666" s="209">
        <v>6.548</v>
      </c>
      <c r="AK666" s="210">
        <v>2.2639999999999998</v>
      </c>
      <c r="AL666" s="210">
        <v>3.927</v>
      </c>
      <c r="AM666" s="210">
        <v>6.5469999999999997</v>
      </c>
      <c r="AN666" s="203">
        <v>2.5196000000000001</v>
      </c>
      <c r="AO666" s="203">
        <v>3.9781</v>
      </c>
      <c r="AP666" s="203">
        <v>7.1336000000000004</v>
      </c>
      <c r="AQ666" s="203"/>
      <c r="AR666" s="203">
        <f>$AN$33*0.81818182</f>
        <v>2.0614909136719999</v>
      </c>
      <c r="AS666" s="203">
        <f>$AN$33</f>
        <v>2.5196000000000001</v>
      </c>
      <c r="AT666" s="203">
        <f>$AN$33*1.22222222</f>
        <v>3.0795111055119997</v>
      </c>
      <c r="AU666" s="203">
        <f>$AO$33*0.81818182</f>
        <v>3.2548090981419997</v>
      </c>
      <c r="AV666" s="203">
        <f>$AO$33</f>
        <v>3.9781</v>
      </c>
      <c r="AW666" s="203">
        <f>$AO$33*1.22222222</f>
        <v>4.8621222133819995</v>
      </c>
      <c r="AX666" s="203">
        <f>$AP$33*0.81818182</f>
        <v>5.8365818311520004</v>
      </c>
      <c r="AY666" s="203">
        <f>$AP$33</f>
        <v>7.1336000000000004</v>
      </c>
      <c r="AZ666" s="203">
        <f>$AP$33*1.22222222</f>
        <v>8.7188444285919999</v>
      </c>
      <c r="BB666" s="1" t="str">
        <f t="shared" si="964"/>
        <v>NP</v>
      </c>
      <c r="BC666" s="1" t="str">
        <f t="shared" si="965"/>
        <v>NA</v>
      </c>
      <c r="BD666" s="1" t="str">
        <f t="shared" si="966"/>
        <v>NP</v>
      </c>
      <c r="BE666" s="1" t="str">
        <f t="shared" si="967"/>
        <v>NO</v>
      </c>
      <c r="BF666" s="1" t="str">
        <f t="shared" si="968"/>
        <v>NO</v>
      </c>
      <c r="BG666" s="1" t="str">
        <f t="shared" si="969"/>
        <v>NO</v>
      </c>
      <c r="BH666" s="1" t="str">
        <f t="shared" si="949"/>
        <v>YES</v>
      </c>
      <c r="BJ666" s="12">
        <v>5</v>
      </c>
      <c r="BK666" s="1" t="str">
        <f t="shared" si="970"/>
        <v>NP</v>
      </c>
      <c r="BL666" s="1" t="str">
        <f t="shared" si="971"/>
        <v>NP</v>
      </c>
      <c r="BM666" s="1" t="str">
        <f t="shared" si="972"/>
        <v>NP</v>
      </c>
      <c r="BN666" s="1" t="str">
        <f t="shared" si="973"/>
        <v>NO</v>
      </c>
      <c r="BO666" s="1" t="str">
        <f t="shared" si="974"/>
        <v>NO</v>
      </c>
      <c r="BP666" s="1" t="str">
        <f t="shared" si="975"/>
        <v>NO</v>
      </c>
      <c r="BQ666" s="1" t="str">
        <f t="shared" si="976"/>
        <v>YES</v>
      </c>
      <c r="BS666" s="1" t="str">
        <f t="shared" si="977"/>
        <v>TP</v>
      </c>
      <c r="BT666" s="1" t="str">
        <f t="shared" si="978"/>
        <v>FN</v>
      </c>
      <c r="BU666" s="1" t="str">
        <f t="shared" si="979"/>
        <v>TP</v>
      </c>
      <c r="BV666" s="1" t="str">
        <f t="shared" si="980"/>
        <v>NO</v>
      </c>
      <c r="BW666" s="1" t="str">
        <f t="shared" si="981"/>
        <v>YES</v>
      </c>
      <c r="BX666" s="1" t="str">
        <f t="shared" si="982"/>
        <v>YES</v>
      </c>
      <c r="BY666" s="244" t="str">
        <f t="shared" si="983"/>
        <v>YES</v>
      </c>
      <c r="BZ666" s="244" t="str">
        <f t="shared" si="984"/>
        <v>NO</v>
      </c>
      <c r="CA666" s="244" t="str">
        <f t="shared" si="985"/>
        <v>NO</v>
      </c>
      <c r="CB666" s="244" t="str">
        <f t="shared" si="986"/>
        <v>NO</v>
      </c>
      <c r="CC666" s="244" t="str">
        <f t="shared" si="987"/>
        <v>NO</v>
      </c>
      <c r="CD666" s="244" t="str">
        <f t="shared" si="959"/>
        <v>YES</v>
      </c>
      <c r="CE666" s="1" t="str">
        <f t="shared" si="960"/>
        <v>NO</v>
      </c>
      <c r="CF666" s="1" t="str">
        <f t="shared" si="961"/>
        <v>NO</v>
      </c>
      <c r="CG666" s="1" t="str">
        <f t="shared" si="962"/>
        <v>NO</v>
      </c>
      <c r="CH666" s="1" t="str">
        <f t="shared" si="963"/>
        <v>YES</v>
      </c>
      <c r="CI666" s="244" t="str">
        <f t="shared" si="988"/>
        <v>YES</v>
      </c>
      <c r="CJ666" s="244" t="str">
        <f t="shared" si="989"/>
        <v>NO</v>
      </c>
      <c r="CK666" s="244" t="str">
        <f t="shared" si="990"/>
        <v>NO</v>
      </c>
      <c r="CL666" s="244" t="str">
        <f t="shared" si="991"/>
        <v>NO</v>
      </c>
      <c r="CM666" s="244" t="str">
        <f t="shared" si="992"/>
        <v>YES</v>
      </c>
      <c r="CN666" s="244" t="str">
        <f t="shared" si="993"/>
        <v>NO</v>
      </c>
      <c r="CO666" s="244" t="str">
        <f t="shared" si="994"/>
        <v>NO</v>
      </c>
      <c r="CP666" s="244" t="str">
        <f t="shared" si="995"/>
        <v>NO</v>
      </c>
      <c r="CQ666" s="244" t="str">
        <f t="shared" si="996"/>
        <v>NO</v>
      </c>
      <c r="CR666" s="244" t="str">
        <f t="shared" si="997"/>
        <v>NO</v>
      </c>
    </row>
    <row r="667" spans="1:96">
      <c r="A667" s="64"/>
      <c r="B667" s="15"/>
      <c r="C667" s="15"/>
      <c r="D667" s="15"/>
      <c r="E667" s="15"/>
      <c r="F667" s="15"/>
      <c r="G667" s="15"/>
      <c r="H667" s="15"/>
      <c r="I667" s="52" t="s">
        <v>13</v>
      </c>
      <c r="J667" s="6">
        <v>0.84565429682601401</v>
      </c>
      <c r="K667" s="6">
        <v>7.9694407000924297E-2</v>
      </c>
      <c r="L667" s="6">
        <v>7.4651296173061099E-2</v>
      </c>
      <c r="M667" s="6">
        <v>0.46068227471475498</v>
      </c>
      <c r="N667" s="6">
        <v>0.16375686400244899</v>
      </c>
      <c r="O667" s="6">
        <v>0.37556086128279498</v>
      </c>
      <c r="P667" s="6">
        <v>0.78190149080525795</v>
      </c>
      <c r="Q667" s="6">
        <v>9.4733800432581103E-2</v>
      </c>
      <c r="R667" s="6">
        <v>0.12336470876216001</v>
      </c>
      <c r="S667" s="6">
        <v>0.90850251924576597</v>
      </c>
      <c r="T667" s="6">
        <v>7.9103477076394701E-2</v>
      </c>
      <c r="U667" s="6">
        <v>1.23940036778391E-2</v>
      </c>
      <c r="V667" s="6">
        <v>0.226207322434023</v>
      </c>
      <c r="W667" s="6">
        <v>0.49856518123232402</v>
      </c>
      <c r="X667" s="6">
        <v>0.27522749633365201</v>
      </c>
      <c r="Y667" s="6">
        <v>0.17534419818754701</v>
      </c>
      <c r="Z667" s="6">
        <v>0.58856931141846802</v>
      </c>
      <c r="AA667" s="6">
        <v>0.23608649039398399</v>
      </c>
      <c r="AB667" s="6">
        <v>0.33346895028936702</v>
      </c>
      <c r="AC667" s="6">
        <v>0.411850099388061</v>
      </c>
      <c r="AD667" s="6">
        <v>0.25468095032257099</v>
      </c>
      <c r="AE667" s="6">
        <v>0.95024733644870396</v>
      </c>
      <c r="AF667" s="6">
        <v>2.8676865715137501E-2</v>
      </c>
      <c r="AG667" s="310">
        <v>2.10757978361579E-2</v>
      </c>
      <c r="AH667" s="211">
        <v>1.8029999999999999</v>
      </c>
      <c r="AI667" s="211">
        <v>3.9590000000000001</v>
      </c>
      <c r="AJ667" s="212">
        <v>6.6520000000000001</v>
      </c>
      <c r="AK667" s="210">
        <v>1.7749999999999999</v>
      </c>
      <c r="AL667" s="210">
        <v>3.948</v>
      </c>
      <c r="AM667" s="210">
        <v>6.6890000000000001</v>
      </c>
      <c r="AN667" s="203"/>
      <c r="AO667" s="203"/>
      <c r="AP667" s="203"/>
      <c r="AQ667" s="203"/>
      <c r="AR667" s="203">
        <f t="shared" ref="AR667:AR677" si="1007">$AN$33*0.81818182</f>
        <v>2.0614909136719999</v>
      </c>
      <c r="AS667" s="203">
        <f t="shared" ref="AS667:AS677" si="1008">$AN$33</f>
        <v>2.5196000000000001</v>
      </c>
      <c r="AT667" s="203">
        <f t="shared" ref="AT667:AT677" si="1009">$AN$33*1.22222222</f>
        <v>3.0795111055119997</v>
      </c>
      <c r="AU667" s="203">
        <f t="shared" ref="AU667:AU677" si="1010">$AO$33*0.81818182</f>
        <v>3.2548090981419997</v>
      </c>
      <c r="AV667" s="203">
        <f t="shared" ref="AV667:AV677" si="1011">$AO$33</f>
        <v>3.9781</v>
      </c>
      <c r="AW667" s="203">
        <f t="shared" ref="AW667:AW677" si="1012">$AO$33*1.22222222</f>
        <v>4.8621222133819995</v>
      </c>
      <c r="AX667" s="203">
        <f t="shared" ref="AX667:AX677" si="1013">$AP$33*0.81818182</f>
        <v>5.8365818311520004</v>
      </c>
      <c r="AY667" s="203">
        <f t="shared" ref="AY667:AY677" si="1014">$AP$33</f>
        <v>7.1336000000000004</v>
      </c>
      <c r="AZ667" s="203">
        <f t="shared" ref="AZ667:AZ677" si="1015">$AP$33*1.22222222</f>
        <v>8.7188444285919999</v>
      </c>
      <c r="BB667" s="1" t="str">
        <f t="shared" si="964"/>
        <v>A</v>
      </c>
      <c r="BC667" s="1" t="str">
        <f t="shared" si="965"/>
        <v>NP</v>
      </c>
      <c r="BD667" s="1" t="str">
        <f t="shared" si="966"/>
        <v>NP</v>
      </c>
      <c r="BE667" s="1" t="str">
        <f t="shared" si="967"/>
        <v>NO</v>
      </c>
      <c r="BF667" s="1" t="str">
        <f t="shared" si="968"/>
        <v>NO</v>
      </c>
      <c r="BG667" s="1" t="str">
        <f t="shared" si="969"/>
        <v>YES</v>
      </c>
      <c r="BH667" s="1" t="str">
        <f t="shared" si="949"/>
        <v>YES</v>
      </c>
      <c r="BJ667" s="12">
        <v>30</v>
      </c>
      <c r="BK667" s="1" t="str">
        <f t="shared" si="970"/>
        <v>A</v>
      </c>
      <c r="BL667" s="1" t="str">
        <f t="shared" si="971"/>
        <v>NP</v>
      </c>
      <c r="BM667" s="1" t="str">
        <f t="shared" si="972"/>
        <v>NP</v>
      </c>
      <c r="BN667" s="1" t="str">
        <f t="shared" si="973"/>
        <v>NO</v>
      </c>
      <c r="BO667" s="1" t="str">
        <f t="shared" si="974"/>
        <v>NO</v>
      </c>
      <c r="BP667" s="1" t="str">
        <f t="shared" si="975"/>
        <v>YES</v>
      </c>
      <c r="BQ667" s="1" t="str">
        <f t="shared" si="976"/>
        <v>YES</v>
      </c>
      <c r="BS667" s="1" t="str">
        <f t="shared" si="977"/>
        <v>TP</v>
      </c>
      <c r="BT667" s="1" t="str">
        <f t="shared" si="978"/>
        <v>TP</v>
      </c>
      <c r="BU667" s="1" t="str">
        <f t="shared" si="979"/>
        <v>TP</v>
      </c>
      <c r="BV667" s="1" t="str">
        <f t="shared" si="980"/>
        <v>YES</v>
      </c>
      <c r="BW667" s="1" t="str">
        <f t="shared" si="981"/>
        <v>YES</v>
      </c>
      <c r="BX667" s="1" t="str">
        <f t="shared" si="982"/>
        <v>YES</v>
      </c>
      <c r="BY667" s="244" t="str">
        <f t="shared" si="983"/>
        <v>YES</v>
      </c>
      <c r="BZ667" s="244" t="str">
        <f t="shared" si="984"/>
        <v>NO</v>
      </c>
      <c r="CA667" s="244" t="str">
        <f t="shared" si="985"/>
        <v>NO</v>
      </c>
      <c r="CB667" s="244" t="str">
        <f t="shared" si="986"/>
        <v>NO</v>
      </c>
      <c r="CC667" s="244" t="str">
        <f t="shared" si="987"/>
        <v>NO</v>
      </c>
      <c r="CD667" s="244" t="str">
        <f t="shared" si="959"/>
        <v>NO</v>
      </c>
      <c r="CE667" s="1" t="str">
        <f t="shared" si="960"/>
        <v>NO</v>
      </c>
      <c r="CF667" s="1" t="str">
        <f t="shared" si="961"/>
        <v>NO</v>
      </c>
      <c r="CG667" s="1" t="str">
        <f t="shared" si="962"/>
        <v>NO</v>
      </c>
      <c r="CH667" s="1" t="str">
        <f t="shared" si="963"/>
        <v>NO</v>
      </c>
      <c r="CI667" s="244" t="str">
        <f t="shared" si="988"/>
        <v>NO</v>
      </c>
      <c r="CJ667" s="244" t="str">
        <f t="shared" si="989"/>
        <v>NO</v>
      </c>
      <c r="CK667" s="244" t="str">
        <f t="shared" si="990"/>
        <v>NO</v>
      </c>
      <c r="CL667" s="244" t="str">
        <f t="shared" si="991"/>
        <v>NO</v>
      </c>
      <c r="CM667" s="244" t="str">
        <f t="shared" si="992"/>
        <v>NO</v>
      </c>
      <c r="CN667" s="244" t="str">
        <f t="shared" si="993"/>
        <v>NO</v>
      </c>
      <c r="CO667" s="244" t="str">
        <f t="shared" si="994"/>
        <v>NO</v>
      </c>
      <c r="CP667" s="244" t="str">
        <f t="shared" si="995"/>
        <v>NO</v>
      </c>
      <c r="CQ667" s="244" t="str">
        <f t="shared" si="996"/>
        <v>NO</v>
      </c>
      <c r="CR667" s="244" t="str">
        <f t="shared" si="997"/>
        <v>NO</v>
      </c>
    </row>
    <row r="668" spans="1:96">
      <c r="A668" s="64"/>
      <c r="B668" s="15"/>
      <c r="C668" s="15"/>
      <c r="D668" s="15"/>
      <c r="E668" s="15"/>
      <c r="F668" s="15"/>
      <c r="G668" s="15"/>
      <c r="H668" s="15"/>
      <c r="I668" s="52" t="s">
        <v>14</v>
      </c>
      <c r="J668" s="6">
        <v>0.39592165070608798</v>
      </c>
      <c r="K668" s="6">
        <v>0.56620284847894597</v>
      </c>
      <c r="L668" s="6">
        <v>3.7875500814964803E-2</v>
      </c>
      <c r="M668" s="6">
        <v>0.55011062845233005</v>
      </c>
      <c r="N668" s="6">
        <v>0.144232901039482</v>
      </c>
      <c r="O668" s="6">
        <v>0.30565647050818601</v>
      </c>
      <c r="P668" s="6">
        <v>0.18621196642881599</v>
      </c>
      <c r="Q668" s="6">
        <v>0.49414140243862897</v>
      </c>
      <c r="R668" s="6">
        <v>0.31964663113255398</v>
      </c>
      <c r="S668" s="6">
        <v>0.50762115448747103</v>
      </c>
      <c r="T668" s="6">
        <v>0.168585933585778</v>
      </c>
      <c r="U668" s="6">
        <v>0.32379291192674903</v>
      </c>
      <c r="V668" s="6">
        <v>0.71685642300819696</v>
      </c>
      <c r="W668" s="6">
        <v>0.21889691108218801</v>
      </c>
      <c r="X668" s="6">
        <v>6.4246665909614406E-2</v>
      </c>
      <c r="Y668" s="6">
        <v>0.64006216616133704</v>
      </c>
      <c r="Z668" s="6">
        <v>0.27961224149555203</v>
      </c>
      <c r="AA668" s="6">
        <v>8.0325592343110305E-2</v>
      </c>
      <c r="AB668" s="6">
        <v>9.9466764178899797E-2</v>
      </c>
      <c r="AC668" s="6">
        <v>0.146632741356474</v>
      </c>
      <c r="AD668" s="6">
        <v>0.75390049446462504</v>
      </c>
      <c r="AE668" s="6">
        <v>0.110238944586146</v>
      </c>
      <c r="AF668" s="6">
        <v>0.57609388395212302</v>
      </c>
      <c r="AG668" s="310">
        <v>0.31366717146173001</v>
      </c>
      <c r="AH668" s="211">
        <v>2.2349999999999999</v>
      </c>
      <c r="AI668" s="211">
        <v>3.21</v>
      </c>
      <c r="AJ668" s="212">
        <v>7.5590000000000002</v>
      </c>
      <c r="AK668" s="210">
        <v>2.2759999999999998</v>
      </c>
      <c r="AL668" s="210">
        <v>3.1970000000000001</v>
      </c>
      <c r="AM668" s="210">
        <v>7.4429999999999996</v>
      </c>
      <c r="AN668" s="203"/>
      <c r="AO668" s="203"/>
      <c r="AP668" s="203"/>
      <c r="AQ668" s="203"/>
      <c r="AR668" s="203">
        <f t="shared" si="1007"/>
        <v>2.0614909136719999</v>
      </c>
      <c r="AS668" s="203">
        <f t="shared" si="1008"/>
        <v>2.5196000000000001</v>
      </c>
      <c r="AT668" s="203">
        <f t="shared" si="1009"/>
        <v>3.0795111055119997</v>
      </c>
      <c r="AU668" s="203">
        <f t="shared" si="1010"/>
        <v>3.2548090981419997</v>
      </c>
      <c r="AV668" s="203">
        <f t="shared" si="1011"/>
        <v>3.9781</v>
      </c>
      <c r="AW668" s="203">
        <f t="shared" si="1012"/>
        <v>4.8621222133819995</v>
      </c>
      <c r="AX668" s="203">
        <f t="shared" si="1013"/>
        <v>5.8365818311520004</v>
      </c>
      <c r="AY668" s="203">
        <f t="shared" si="1014"/>
        <v>7.1336000000000004</v>
      </c>
      <c r="AZ668" s="203">
        <f t="shared" si="1015"/>
        <v>8.7188444285919999</v>
      </c>
      <c r="BB668" s="1" t="str">
        <f t="shared" si="964"/>
        <v>NP</v>
      </c>
      <c r="BC668" s="1" t="str">
        <f t="shared" si="965"/>
        <v>A</v>
      </c>
      <c r="BD668" s="1" t="str">
        <f t="shared" si="966"/>
        <v>NA</v>
      </c>
      <c r="BE668" s="1" t="str">
        <f t="shared" si="967"/>
        <v>NO</v>
      </c>
      <c r="BF668" s="1" t="str">
        <f t="shared" si="968"/>
        <v>NO</v>
      </c>
      <c r="BG668" s="1" t="str">
        <f t="shared" si="969"/>
        <v>YES</v>
      </c>
      <c r="BH668" s="1" t="str">
        <f t="shared" si="949"/>
        <v>YES</v>
      </c>
      <c r="BJ668" s="12">
        <v>21</v>
      </c>
      <c r="BK668" s="1" t="str">
        <f t="shared" si="970"/>
        <v>NP</v>
      </c>
      <c r="BL668" s="1" t="str">
        <f t="shared" si="971"/>
        <v>A</v>
      </c>
      <c r="BM668" s="1" t="str">
        <f t="shared" si="972"/>
        <v>NA</v>
      </c>
      <c r="BN668" s="1" t="str">
        <f t="shared" si="973"/>
        <v>NO</v>
      </c>
      <c r="BO668" s="1" t="str">
        <f t="shared" si="974"/>
        <v>NO</v>
      </c>
      <c r="BP668" s="1" t="str">
        <f t="shared" si="975"/>
        <v>YES</v>
      </c>
      <c r="BQ668" s="1" t="str">
        <f t="shared" si="976"/>
        <v>YES</v>
      </c>
      <c r="BS668" s="1" t="str">
        <f t="shared" si="977"/>
        <v>TP</v>
      </c>
      <c r="BT668" s="1" t="str">
        <f t="shared" si="978"/>
        <v>TP</v>
      </c>
      <c r="BU668" s="1" t="str">
        <f t="shared" si="979"/>
        <v>TN</v>
      </c>
      <c r="BV668" s="1" t="str">
        <f t="shared" si="980"/>
        <v>NO</v>
      </c>
      <c r="BW668" s="1" t="str">
        <f t="shared" si="981"/>
        <v>YES</v>
      </c>
      <c r="BX668" s="1" t="str">
        <f t="shared" si="982"/>
        <v>YES</v>
      </c>
      <c r="BY668" s="244" t="str">
        <f t="shared" si="983"/>
        <v>YES</v>
      </c>
      <c r="BZ668" s="244" t="str">
        <f t="shared" si="984"/>
        <v>NO</v>
      </c>
      <c r="CA668" s="244" t="str">
        <f t="shared" si="985"/>
        <v>NO</v>
      </c>
      <c r="CB668" s="244" t="str">
        <f t="shared" si="986"/>
        <v>NO</v>
      </c>
      <c r="CC668" s="244" t="str">
        <f t="shared" si="987"/>
        <v>NO</v>
      </c>
      <c r="CD668" s="244" t="str">
        <f t="shared" si="959"/>
        <v>NO</v>
      </c>
      <c r="CE668" s="1" t="str">
        <f t="shared" si="960"/>
        <v>NO</v>
      </c>
      <c r="CF668" s="1" t="str">
        <f t="shared" si="961"/>
        <v>NO</v>
      </c>
      <c r="CG668" s="1" t="str">
        <f t="shared" si="962"/>
        <v>NO</v>
      </c>
      <c r="CH668" s="1" t="str">
        <f t="shared" si="963"/>
        <v>NO</v>
      </c>
      <c r="CI668" s="244" t="str">
        <f t="shared" si="988"/>
        <v>NO</v>
      </c>
      <c r="CJ668" s="244" t="str">
        <f t="shared" si="989"/>
        <v>NO</v>
      </c>
      <c r="CK668" s="244" t="str">
        <f t="shared" si="990"/>
        <v>NO</v>
      </c>
      <c r="CL668" s="244" t="str">
        <f t="shared" si="991"/>
        <v>NO</v>
      </c>
      <c r="CM668" s="244" t="str">
        <f t="shared" si="992"/>
        <v>NO</v>
      </c>
      <c r="CN668" s="244" t="str">
        <f t="shared" si="993"/>
        <v>NO</v>
      </c>
      <c r="CO668" s="244" t="str">
        <f t="shared" si="994"/>
        <v>NO</v>
      </c>
      <c r="CP668" s="244" t="str">
        <f t="shared" si="995"/>
        <v>NO</v>
      </c>
      <c r="CQ668" s="244" t="str">
        <f t="shared" si="996"/>
        <v>NO</v>
      </c>
      <c r="CR668" s="244" t="str">
        <f t="shared" si="997"/>
        <v>NO</v>
      </c>
    </row>
    <row r="669" spans="1:96">
      <c r="A669" s="64"/>
      <c r="B669" s="15"/>
      <c r="C669" s="15"/>
      <c r="D669" s="15"/>
      <c r="E669" s="15"/>
      <c r="F669" s="15"/>
      <c r="G669" s="15"/>
      <c r="H669" s="15"/>
      <c r="I669" s="52" t="s">
        <v>15</v>
      </c>
      <c r="J669" s="6">
        <v>0.69166018497014503</v>
      </c>
      <c r="K669" s="6">
        <v>0.266637314583207</v>
      </c>
      <c r="L669" s="6">
        <v>4.1702500446646897E-2</v>
      </c>
      <c r="M669" s="6">
        <v>0.36456419370238002</v>
      </c>
      <c r="N669" s="6">
        <v>0.40650572189543699</v>
      </c>
      <c r="O669" s="6">
        <v>0.22893008440218099</v>
      </c>
      <c r="P669" s="6">
        <v>0.474536903252402</v>
      </c>
      <c r="Q669" s="6">
        <v>0.28312389511008701</v>
      </c>
      <c r="R669" s="6">
        <v>0.24233920163750999</v>
      </c>
      <c r="S669" s="6">
        <v>1.40814570306027E-2</v>
      </c>
      <c r="T669" s="6">
        <v>0.22065069003694601</v>
      </c>
      <c r="U669" s="6">
        <v>0.76526785293245003</v>
      </c>
      <c r="V669" s="6">
        <v>0.26293245726070102</v>
      </c>
      <c r="W669" s="6">
        <v>4.4930278941915702E-2</v>
      </c>
      <c r="X669" s="6">
        <v>0.69213726379738205</v>
      </c>
      <c r="Y669" s="6">
        <v>0.62530591004150304</v>
      </c>
      <c r="Z669" s="6">
        <v>0.30013532233911999</v>
      </c>
      <c r="AA669" s="6">
        <v>7.4558767619376506E-2</v>
      </c>
      <c r="AB669" s="6">
        <v>0.177912146692835</v>
      </c>
      <c r="AC669" s="6">
        <v>0.73332427004223599</v>
      </c>
      <c r="AD669" s="6">
        <v>8.8763583264927101E-2</v>
      </c>
      <c r="AE669" s="6">
        <v>0.98292621118386103</v>
      </c>
      <c r="AF669" s="6">
        <v>1.0818400763515899E-3</v>
      </c>
      <c r="AG669" s="310">
        <v>1.5991948739787099E-2</v>
      </c>
      <c r="AH669" s="211">
        <v>2.7930000000000001</v>
      </c>
      <c r="AI669" s="211">
        <v>3.9980000000000002</v>
      </c>
      <c r="AJ669" s="212">
        <v>6.2619999999999996</v>
      </c>
      <c r="AK669" s="210">
        <v>2.6520000000000001</v>
      </c>
      <c r="AL669" s="210">
        <v>3.9980000000000002</v>
      </c>
      <c r="AM669" s="210">
        <v>6.2389999999999999</v>
      </c>
      <c r="AN669" s="203"/>
      <c r="AO669" s="203"/>
      <c r="AP669" s="203"/>
      <c r="AQ669" s="203"/>
      <c r="AR669" s="203">
        <f t="shared" si="1007"/>
        <v>2.0614909136719999</v>
      </c>
      <c r="AS669" s="203">
        <f t="shared" si="1008"/>
        <v>2.5196000000000001</v>
      </c>
      <c r="AT669" s="203">
        <f t="shared" si="1009"/>
        <v>3.0795111055119997</v>
      </c>
      <c r="AU669" s="203">
        <f t="shared" si="1010"/>
        <v>3.2548090981419997</v>
      </c>
      <c r="AV669" s="203">
        <f t="shared" si="1011"/>
        <v>3.9781</v>
      </c>
      <c r="AW669" s="203">
        <f t="shared" si="1012"/>
        <v>4.8621222133819995</v>
      </c>
      <c r="AX669" s="203">
        <f t="shared" si="1013"/>
        <v>5.8365818311520004</v>
      </c>
      <c r="AY669" s="203">
        <f t="shared" si="1014"/>
        <v>7.1336000000000004</v>
      </c>
      <c r="AZ669" s="203">
        <f t="shared" si="1015"/>
        <v>8.7188444285919999</v>
      </c>
      <c r="BB669" s="1" t="str">
        <f t="shared" si="964"/>
        <v>NA</v>
      </c>
      <c r="BC669" s="1" t="str">
        <f t="shared" si="965"/>
        <v>NA</v>
      </c>
      <c r="BD669" s="1" t="str">
        <f t="shared" si="966"/>
        <v>NP</v>
      </c>
      <c r="BE669" s="1" t="str">
        <f t="shared" si="967"/>
        <v>NO</v>
      </c>
      <c r="BF669" s="1" t="str">
        <f t="shared" si="968"/>
        <v>NO</v>
      </c>
      <c r="BG669" s="1" t="str">
        <f t="shared" si="969"/>
        <v>NO</v>
      </c>
      <c r="BH669" s="1" t="str">
        <f t="shared" si="949"/>
        <v>YES</v>
      </c>
      <c r="BJ669" s="12">
        <v>33</v>
      </c>
      <c r="BK669" s="1" t="str">
        <f t="shared" si="970"/>
        <v>NA</v>
      </c>
      <c r="BL669" s="1" t="str">
        <f t="shared" si="971"/>
        <v>NA</v>
      </c>
      <c r="BM669" s="1" t="str">
        <f t="shared" si="972"/>
        <v>NP</v>
      </c>
      <c r="BN669" s="1" t="str">
        <f t="shared" si="973"/>
        <v>NO</v>
      </c>
      <c r="BO669" s="1" t="str">
        <f t="shared" si="974"/>
        <v>NO</v>
      </c>
      <c r="BP669" s="1" t="str">
        <f t="shared" si="975"/>
        <v>NO</v>
      </c>
      <c r="BQ669" s="1" t="str">
        <f t="shared" si="976"/>
        <v>YES</v>
      </c>
      <c r="BS669" s="1" t="str">
        <f t="shared" si="977"/>
        <v>TN</v>
      </c>
      <c r="BT669" s="1" t="str">
        <f t="shared" si="978"/>
        <v>TN</v>
      </c>
      <c r="BU669" s="1" t="str">
        <f t="shared" si="979"/>
        <v>TP</v>
      </c>
      <c r="BV669" s="1" t="str">
        <f t="shared" si="980"/>
        <v>NO</v>
      </c>
      <c r="BW669" s="1" t="str">
        <f t="shared" si="981"/>
        <v>NO</v>
      </c>
      <c r="BX669" s="1" t="str">
        <f t="shared" si="982"/>
        <v>YES</v>
      </c>
      <c r="BY669" s="244" t="str">
        <f t="shared" si="983"/>
        <v>YES</v>
      </c>
      <c r="BZ669" s="244" t="str">
        <f t="shared" si="984"/>
        <v>NO</v>
      </c>
      <c r="CA669" s="244" t="str">
        <f t="shared" si="985"/>
        <v>NO</v>
      </c>
      <c r="CB669" s="244" t="str">
        <f t="shared" si="986"/>
        <v>NO</v>
      </c>
      <c r="CC669" s="244" t="str">
        <f t="shared" si="987"/>
        <v>NO</v>
      </c>
      <c r="CD669" s="244" t="str">
        <f t="shared" si="959"/>
        <v>NO</v>
      </c>
      <c r="CE669" s="1" t="str">
        <f t="shared" si="960"/>
        <v>NO</v>
      </c>
      <c r="CF669" s="1" t="str">
        <f t="shared" si="961"/>
        <v>NO</v>
      </c>
      <c r="CG669" s="1" t="str">
        <f t="shared" si="962"/>
        <v>NO</v>
      </c>
      <c r="CH669" s="1" t="str">
        <f t="shared" si="963"/>
        <v>NO</v>
      </c>
      <c r="CI669" s="244" t="str">
        <f t="shared" si="988"/>
        <v>NO</v>
      </c>
      <c r="CJ669" s="244" t="str">
        <f t="shared" si="989"/>
        <v>NO</v>
      </c>
      <c r="CK669" s="244" t="str">
        <f t="shared" si="990"/>
        <v>NO</v>
      </c>
      <c r="CL669" s="244" t="str">
        <f t="shared" si="991"/>
        <v>NO</v>
      </c>
      <c r="CM669" s="244" t="str">
        <f t="shared" si="992"/>
        <v>NO</v>
      </c>
      <c r="CN669" s="244" t="str">
        <f t="shared" si="993"/>
        <v>NO</v>
      </c>
      <c r="CO669" s="244" t="str">
        <f t="shared" si="994"/>
        <v>NO</v>
      </c>
      <c r="CP669" s="244" t="str">
        <f t="shared" si="995"/>
        <v>NO</v>
      </c>
      <c r="CQ669" s="244" t="str">
        <f t="shared" si="996"/>
        <v>NO</v>
      </c>
      <c r="CR669" s="244" t="str">
        <f t="shared" si="997"/>
        <v>NO</v>
      </c>
    </row>
    <row r="670" spans="1:96">
      <c r="A670" s="64"/>
      <c r="B670" s="15"/>
      <c r="C670" s="15"/>
      <c r="D670" s="15"/>
      <c r="E670" s="15"/>
      <c r="F670" s="15"/>
      <c r="G670" s="15"/>
      <c r="H670" s="15"/>
      <c r="I670" s="52" t="s">
        <v>16</v>
      </c>
      <c r="J670" s="6">
        <v>0.75902380615514997</v>
      </c>
      <c r="K670" s="6">
        <v>0.16974410788109501</v>
      </c>
      <c r="L670" s="6">
        <v>7.1232085963753605E-2</v>
      </c>
      <c r="M670" s="6">
        <v>0.14591627365974799</v>
      </c>
      <c r="N670" s="6">
        <v>0.208983813555326</v>
      </c>
      <c r="O670" s="6">
        <v>0.64509991278492396</v>
      </c>
      <c r="P670" s="6">
        <v>0.167380203427241</v>
      </c>
      <c r="Q670" s="6">
        <v>0.22372818080600501</v>
      </c>
      <c r="R670" s="6">
        <v>0.60889161576675199</v>
      </c>
      <c r="S670" s="6">
        <v>0.63038504565818598</v>
      </c>
      <c r="T670" s="6">
        <v>0.35645719439787399</v>
      </c>
      <c r="U670" s="6">
        <v>1.31577599439387E-2</v>
      </c>
      <c r="V670" s="6">
        <v>0.65786612463179694</v>
      </c>
      <c r="W670" s="6">
        <v>0.29230775909607798</v>
      </c>
      <c r="X670" s="6">
        <v>4.9826116272124701E-2</v>
      </c>
      <c r="Y670" s="6">
        <v>0.73959939963440002</v>
      </c>
      <c r="Z670" s="6">
        <v>0.222599611957747</v>
      </c>
      <c r="AA670" s="6">
        <v>3.7800988407852697E-2</v>
      </c>
      <c r="AB670" s="6">
        <v>0.129549506983132</v>
      </c>
      <c r="AC670" s="6">
        <v>0.28913729025991602</v>
      </c>
      <c r="AD670" s="6">
        <v>0.58131320275695098</v>
      </c>
      <c r="AE670" s="6">
        <v>0.35137797273514898</v>
      </c>
      <c r="AF670" s="6">
        <v>0.584404528843116</v>
      </c>
      <c r="AG670" s="310">
        <v>6.4217498421733701E-2</v>
      </c>
      <c r="AH670" s="211">
        <v>2.3919999999999999</v>
      </c>
      <c r="AI670" s="211">
        <v>3.1539999999999999</v>
      </c>
      <c r="AJ670" s="212">
        <v>7.1619999999999999</v>
      </c>
      <c r="AK670" s="210">
        <v>2.335</v>
      </c>
      <c r="AL670" s="210">
        <v>3.1360000000000001</v>
      </c>
      <c r="AM670" s="210">
        <v>7.1790000000000003</v>
      </c>
      <c r="AN670" s="203"/>
      <c r="AO670" s="203"/>
      <c r="AP670" s="203"/>
      <c r="AQ670" s="203"/>
      <c r="AR670" s="203">
        <f t="shared" si="1007"/>
        <v>2.0614909136719999</v>
      </c>
      <c r="AS670" s="203">
        <f t="shared" si="1008"/>
        <v>2.5196000000000001</v>
      </c>
      <c r="AT670" s="203">
        <f t="shared" si="1009"/>
        <v>3.0795111055119997</v>
      </c>
      <c r="AU670" s="203">
        <f t="shared" si="1010"/>
        <v>3.2548090981419997</v>
      </c>
      <c r="AV670" s="203">
        <f t="shared" si="1011"/>
        <v>3.9781</v>
      </c>
      <c r="AW670" s="203">
        <f t="shared" si="1012"/>
        <v>4.8621222133819995</v>
      </c>
      <c r="AX670" s="203">
        <f t="shared" si="1013"/>
        <v>5.8365818311520004</v>
      </c>
      <c r="AY670" s="203">
        <f t="shared" si="1014"/>
        <v>7.1336000000000004</v>
      </c>
      <c r="AZ670" s="203">
        <f t="shared" si="1015"/>
        <v>8.7188444285919999</v>
      </c>
      <c r="BB670" s="1" t="str">
        <f t="shared" si="964"/>
        <v>NP</v>
      </c>
      <c r="BC670" s="1" t="str">
        <f t="shared" si="965"/>
        <v>A</v>
      </c>
      <c r="BD670" s="1" t="str">
        <f t="shared" si="966"/>
        <v>NA</v>
      </c>
      <c r="BE670" s="1" t="str">
        <f t="shared" si="967"/>
        <v>NO</v>
      </c>
      <c r="BF670" s="1" t="str">
        <f t="shared" si="968"/>
        <v>NO</v>
      </c>
      <c r="BG670" s="1" t="str">
        <f t="shared" si="969"/>
        <v>YES</v>
      </c>
      <c r="BH670" s="1" t="str">
        <f t="shared" si="949"/>
        <v>YES</v>
      </c>
      <c r="BJ670" s="12">
        <v>25</v>
      </c>
      <c r="BK670" s="1" t="str">
        <f t="shared" si="970"/>
        <v>NP</v>
      </c>
      <c r="BL670" s="1" t="str">
        <f t="shared" si="971"/>
        <v>A</v>
      </c>
      <c r="BM670" s="1" t="str">
        <f t="shared" si="972"/>
        <v>NA</v>
      </c>
      <c r="BN670" s="1" t="str">
        <f t="shared" si="973"/>
        <v>NO</v>
      </c>
      <c r="BO670" s="1" t="str">
        <f t="shared" si="974"/>
        <v>NO</v>
      </c>
      <c r="BP670" s="1" t="str">
        <f t="shared" si="975"/>
        <v>YES</v>
      </c>
      <c r="BQ670" s="1" t="str">
        <f t="shared" si="976"/>
        <v>YES</v>
      </c>
      <c r="BS670" s="1" t="str">
        <f t="shared" si="977"/>
        <v>TP</v>
      </c>
      <c r="BT670" s="1" t="str">
        <f t="shared" si="978"/>
        <v>TP</v>
      </c>
      <c r="BU670" s="1" t="str">
        <f t="shared" si="979"/>
        <v>TN</v>
      </c>
      <c r="BV670" s="1" t="str">
        <f t="shared" si="980"/>
        <v>NO</v>
      </c>
      <c r="BW670" s="1" t="str">
        <f t="shared" si="981"/>
        <v>YES</v>
      </c>
      <c r="BX670" s="1" t="str">
        <f t="shared" si="982"/>
        <v>YES</v>
      </c>
      <c r="BY670" s="244" t="str">
        <f t="shared" si="983"/>
        <v>YES</v>
      </c>
      <c r="BZ670" s="244" t="str">
        <f t="shared" si="984"/>
        <v>NO</v>
      </c>
      <c r="CA670" s="244" t="str">
        <f t="shared" si="985"/>
        <v>NO</v>
      </c>
      <c r="CB670" s="244" t="str">
        <f t="shared" si="986"/>
        <v>NO</v>
      </c>
      <c r="CC670" s="244" t="str">
        <f t="shared" si="987"/>
        <v>NO</v>
      </c>
      <c r="CD670" s="244" t="str">
        <f t="shared" si="959"/>
        <v>NO</v>
      </c>
      <c r="CE670" s="1" t="str">
        <f t="shared" si="960"/>
        <v>NO</v>
      </c>
      <c r="CF670" s="1" t="str">
        <f t="shared" si="961"/>
        <v>NO</v>
      </c>
      <c r="CG670" s="1" t="str">
        <f t="shared" si="962"/>
        <v>NO</v>
      </c>
      <c r="CH670" s="1" t="str">
        <f t="shared" si="963"/>
        <v>NO</v>
      </c>
      <c r="CI670" s="244" t="str">
        <f t="shared" si="988"/>
        <v>NO</v>
      </c>
      <c r="CJ670" s="244" t="str">
        <f t="shared" si="989"/>
        <v>NO</v>
      </c>
      <c r="CK670" s="244" t="str">
        <f t="shared" si="990"/>
        <v>NO</v>
      </c>
      <c r="CL670" s="244" t="str">
        <f t="shared" si="991"/>
        <v>NO</v>
      </c>
      <c r="CM670" s="244" t="str">
        <f t="shared" si="992"/>
        <v>NO</v>
      </c>
      <c r="CN670" s="244" t="str">
        <f t="shared" si="993"/>
        <v>NO</v>
      </c>
      <c r="CO670" s="244" t="str">
        <f t="shared" si="994"/>
        <v>NO</v>
      </c>
      <c r="CP670" s="244" t="str">
        <f t="shared" si="995"/>
        <v>NO</v>
      </c>
      <c r="CQ670" s="244" t="str">
        <f t="shared" si="996"/>
        <v>NO</v>
      </c>
      <c r="CR670" s="244" t="str">
        <f t="shared" si="997"/>
        <v>NO</v>
      </c>
    </row>
    <row r="671" spans="1:96">
      <c r="A671" s="64"/>
      <c r="B671" s="15"/>
      <c r="C671" s="15"/>
      <c r="D671" s="15"/>
      <c r="E671" s="15"/>
      <c r="F671" s="15"/>
      <c r="G671" s="15"/>
      <c r="H671" s="15"/>
      <c r="I671" s="52" t="s">
        <v>17</v>
      </c>
      <c r="J671" s="6">
        <v>0.74992304635087204</v>
      </c>
      <c r="K671" s="6">
        <v>0.24637616720411101</v>
      </c>
      <c r="L671" s="6">
        <v>3.7007864450162502E-3</v>
      </c>
      <c r="M671" s="6">
        <v>0.176748495206003</v>
      </c>
      <c r="N671" s="6">
        <v>0.29793768515379199</v>
      </c>
      <c r="O671" s="6">
        <v>0.52531381964020396</v>
      </c>
      <c r="P671" s="6">
        <v>4.2229896049461403E-2</v>
      </c>
      <c r="Q671" s="6">
        <v>0.90630490690657695</v>
      </c>
      <c r="R671" s="6">
        <v>5.1465197043961103E-2</v>
      </c>
      <c r="S671" s="6">
        <v>0.57755752425054796</v>
      </c>
      <c r="T671" s="6">
        <v>0.35992947635480999</v>
      </c>
      <c r="U671" s="6">
        <v>6.2512999394640903E-2</v>
      </c>
      <c r="V671" s="6">
        <v>0.679415982490851</v>
      </c>
      <c r="W671" s="6">
        <v>8.3987970450518798E-2</v>
      </c>
      <c r="X671" s="6">
        <v>0.23659604705862899</v>
      </c>
      <c r="Y671" s="6">
        <v>0.99799809792365501</v>
      </c>
      <c r="Z671" s="6">
        <v>9.7661521118419504E-4</v>
      </c>
      <c r="AA671" s="6">
        <v>1.0252868651598999E-3</v>
      </c>
      <c r="AB671" s="6">
        <v>0.34470603096856001</v>
      </c>
      <c r="AC671" s="6">
        <v>0.34827568089515498</v>
      </c>
      <c r="AD671" s="6">
        <v>0.30701828813628401</v>
      </c>
      <c r="AE671" s="6">
        <v>9.2667896378738193E-2</v>
      </c>
      <c r="AF671" s="6">
        <v>0.903808281474066</v>
      </c>
      <c r="AG671" s="310">
        <v>3.52382214719548E-3</v>
      </c>
      <c r="AH671" s="211">
        <v>2.08</v>
      </c>
      <c r="AI671" s="211">
        <v>3.4969999999999999</v>
      </c>
      <c r="AJ671" s="212">
        <v>6.9240000000000004</v>
      </c>
      <c r="AK671" s="210">
        <v>2.036</v>
      </c>
      <c r="AL671" s="210">
        <v>3.41</v>
      </c>
      <c r="AM671" s="210">
        <v>6.8879999999999999</v>
      </c>
      <c r="AN671" s="203"/>
      <c r="AO671" s="203"/>
      <c r="AP671" s="203"/>
      <c r="AQ671" s="203"/>
      <c r="AR671" s="203">
        <f t="shared" si="1007"/>
        <v>2.0614909136719999</v>
      </c>
      <c r="AS671" s="203">
        <f t="shared" si="1008"/>
        <v>2.5196000000000001</v>
      </c>
      <c r="AT671" s="203">
        <f t="shared" si="1009"/>
        <v>3.0795111055119997</v>
      </c>
      <c r="AU671" s="203">
        <f t="shared" si="1010"/>
        <v>3.2548090981419997</v>
      </c>
      <c r="AV671" s="203">
        <f t="shared" si="1011"/>
        <v>3.9781</v>
      </c>
      <c r="AW671" s="203">
        <f t="shared" si="1012"/>
        <v>4.8621222133819995</v>
      </c>
      <c r="AX671" s="203">
        <f t="shared" si="1013"/>
        <v>5.8365818311520004</v>
      </c>
      <c r="AY671" s="203">
        <f t="shared" si="1014"/>
        <v>7.1336000000000004</v>
      </c>
      <c r="AZ671" s="203">
        <f t="shared" si="1015"/>
        <v>8.7188444285919999</v>
      </c>
      <c r="BB671" s="1" t="str">
        <f t="shared" si="964"/>
        <v>NP</v>
      </c>
      <c r="BC671" s="1" t="str">
        <f t="shared" si="965"/>
        <v>NP</v>
      </c>
      <c r="BD671" s="1" t="str">
        <f t="shared" si="966"/>
        <v>NP</v>
      </c>
      <c r="BE671" s="1" t="str">
        <f t="shared" si="967"/>
        <v>NO</v>
      </c>
      <c r="BF671" s="1" t="str">
        <f t="shared" si="968"/>
        <v>NO</v>
      </c>
      <c r="BG671" s="1" t="str">
        <f t="shared" si="969"/>
        <v>NO</v>
      </c>
      <c r="BH671" s="1" t="str">
        <f t="shared" si="949"/>
        <v>YES</v>
      </c>
      <c r="BJ671" s="12">
        <v>98</v>
      </c>
      <c r="BK671" s="1" t="str">
        <f t="shared" si="970"/>
        <v>A</v>
      </c>
      <c r="BL671" s="1" t="str">
        <f t="shared" si="971"/>
        <v>NP</v>
      </c>
      <c r="BM671" s="1" t="str">
        <f t="shared" si="972"/>
        <v>NP</v>
      </c>
      <c r="BN671" s="1" t="str">
        <f t="shared" si="973"/>
        <v>NO</v>
      </c>
      <c r="BO671" s="1" t="str">
        <f t="shared" si="974"/>
        <v>NO</v>
      </c>
      <c r="BP671" s="1" t="str">
        <f t="shared" si="975"/>
        <v>YES</v>
      </c>
      <c r="BQ671" s="1" t="str">
        <f t="shared" si="976"/>
        <v>YES</v>
      </c>
      <c r="BS671" s="1" t="str">
        <f t="shared" si="977"/>
        <v>TP</v>
      </c>
      <c r="BT671" s="1" t="str">
        <f t="shared" si="978"/>
        <v>TP</v>
      </c>
      <c r="BU671" s="1" t="str">
        <f t="shared" si="979"/>
        <v>TP</v>
      </c>
      <c r="BV671" s="1" t="str">
        <f t="shared" si="980"/>
        <v>YES</v>
      </c>
      <c r="BW671" s="1" t="str">
        <f t="shared" si="981"/>
        <v>YES</v>
      </c>
      <c r="BX671" s="1" t="str">
        <f t="shared" si="982"/>
        <v>YES</v>
      </c>
      <c r="BY671" s="244" t="str">
        <f t="shared" si="983"/>
        <v>YES</v>
      </c>
      <c r="BZ671" s="244" t="str">
        <f t="shared" si="984"/>
        <v>NO</v>
      </c>
      <c r="CA671" s="244" t="str">
        <f t="shared" si="985"/>
        <v>NO</v>
      </c>
      <c r="CB671" s="244" t="str">
        <f t="shared" si="986"/>
        <v>NO</v>
      </c>
      <c r="CC671" s="244" t="str">
        <f t="shared" si="987"/>
        <v>NO</v>
      </c>
      <c r="CD671" s="244" t="str">
        <f t="shared" si="959"/>
        <v>NO</v>
      </c>
      <c r="CE671" s="1" t="str">
        <f t="shared" si="960"/>
        <v>NO</v>
      </c>
      <c r="CF671" s="1" t="str">
        <f t="shared" si="961"/>
        <v>NO</v>
      </c>
      <c r="CG671" s="1" t="str">
        <f t="shared" si="962"/>
        <v>NO</v>
      </c>
      <c r="CH671" s="1" t="str">
        <f t="shared" si="963"/>
        <v>NO</v>
      </c>
      <c r="CI671" s="244" t="str">
        <f t="shared" si="988"/>
        <v>NO</v>
      </c>
      <c r="CJ671" s="244" t="str">
        <f t="shared" si="989"/>
        <v>NO</v>
      </c>
      <c r="CK671" s="244" t="str">
        <f t="shared" si="990"/>
        <v>NO</v>
      </c>
      <c r="CL671" s="244" t="str">
        <f t="shared" si="991"/>
        <v>NO</v>
      </c>
      <c r="CM671" s="244" t="str">
        <f t="shared" si="992"/>
        <v>NO</v>
      </c>
      <c r="CN671" s="244" t="str">
        <f t="shared" si="993"/>
        <v>NO</v>
      </c>
      <c r="CO671" s="244" t="str">
        <f t="shared" si="994"/>
        <v>NO</v>
      </c>
      <c r="CP671" s="244" t="str">
        <f t="shared" si="995"/>
        <v>NO</v>
      </c>
      <c r="CQ671" s="244" t="str">
        <f t="shared" si="996"/>
        <v>NO</v>
      </c>
      <c r="CR671" s="244" t="str">
        <f t="shared" si="997"/>
        <v>NO</v>
      </c>
    </row>
    <row r="672" spans="1:96">
      <c r="A672" s="64"/>
      <c r="B672" s="15"/>
      <c r="C672" s="15"/>
      <c r="D672" s="15"/>
      <c r="E672" s="15"/>
      <c r="F672" s="15"/>
      <c r="G672" s="15"/>
      <c r="H672" s="15"/>
      <c r="I672" s="52" t="s">
        <v>18</v>
      </c>
      <c r="J672" s="6">
        <v>0.65902066611122001</v>
      </c>
      <c r="K672" s="6">
        <v>0.33379292744219102</v>
      </c>
      <c r="L672" s="6">
        <v>7.1864064465887402E-3</v>
      </c>
      <c r="M672" s="6">
        <v>0.200162960920026</v>
      </c>
      <c r="N672" s="6">
        <v>0.77654426205336102</v>
      </c>
      <c r="O672" s="6">
        <v>2.3292777026612199E-2</v>
      </c>
      <c r="P672" s="6">
        <v>0.464660533922998</v>
      </c>
      <c r="Q672" s="6">
        <v>9.1194667854169006E-2</v>
      </c>
      <c r="R672" s="6">
        <v>0.44414479822283198</v>
      </c>
      <c r="S672" s="6">
        <v>0.81469628302894304</v>
      </c>
      <c r="T672" s="6">
        <v>6.2129899612613303E-2</v>
      </c>
      <c r="U672" s="6">
        <v>0.123173817358443</v>
      </c>
      <c r="V672" s="6">
        <v>3.6328151822524198E-2</v>
      </c>
      <c r="W672" s="6">
        <v>0.804400055045426</v>
      </c>
      <c r="X672" s="6">
        <v>0.15927179313204901</v>
      </c>
      <c r="Y672" s="6">
        <v>0.78242900850098096</v>
      </c>
      <c r="Z672" s="6">
        <v>0.126300845139561</v>
      </c>
      <c r="AA672" s="6">
        <v>9.1270146359457599E-2</v>
      </c>
      <c r="AB672" s="6">
        <v>0.52629840151452401</v>
      </c>
      <c r="AC672" s="6">
        <v>0.21745635370020799</v>
      </c>
      <c r="AD672" s="6">
        <v>0.256245244785267</v>
      </c>
      <c r="AE672" s="6">
        <v>0.951720908022746</v>
      </c>
      <c r="AF672" s="6">
        <v>1.70121511166119E-2</v>
      </c>
      <c r="AG672" s="310">
        <v>3.12669408606416E-2</v>
      </c>
      <c r="AH672" s="211">
        <v>2.153</v>
      </c>
      <c r="AI672" s="211">
        <v>3.5009999999999999</v>
      </c>
      <c r="AJ672" s="212">
        <v>6.6120000000000001</v>
      </c>
      <c r="AK672" s="210">
        <v>2.129</v>
      </c>
      <c r="AL672" s="210">
        <v>3.5630000000000002</v>
      </c>
      <c r="AM672" s="210">
        <v>6.5259999999999998</v>
      </c>
      <c r="AN672" s="203"/>
      <c r="AO672" s="203"/>
      <c r="AP672" s="203"/>
      <c r="AQ672" s="203"/>
      <c r="AR672" s="203">
        <f t="shared" si="1007"/>
        <v>2.0614909136719999</v>
      </c>
      <c r="AS672" s="203">
        <f t="shared" si="1008"/>
        <v>2.5196000000000001</v>
      </c>
      <c r="AT672" s="203">
        <f t="shared" si="1009"/>
        <v>3.0795111055119997</v>
      </c>
      <c r="AU672" s="203">
        <f t="shared" si="1010"/>
        <v>3.2548090981419997</v>
      </c>
      <c r="AV672" s="203">
        <f t="shared" si="1011"/>
        <v>3.9781</v>
      </c>
      <c r="AW672" s="203">
        <f t="shared" si="1012"/>
        <v>4.8621222133819995</v>
      </c>
      <c r="AX672" s="203">
        <f t="shared" si="1013"/>
        <v>5.8365818311520004</v>
      </c>
      <c r="AY672" s="203">
        <f t="shared" si="1014"/>
        <v>7.1336000000000004</v>
      </c>
      <c r="AZ672" s="203">
        <f t="shared" si="1015"/>
        <v>8.7188444285919999</v>
      </c>
      <c r="BB672" s="1" t="str">
        <f t="shared" si="964"/>
        <v>NP</v>
      </c>
      <c r="BC672" s="1" t="str">
        <f t="shared" si="965"/>
        <v>NP</v>
      </c>
      <c r="BD672" s="1" t="str">
        <f t="shared" si="966"/>
        <v>NP</v>
      </c>
      <c r="BE672" s="1" t="str">
        <f t="shared" si="967"/>
        <v>NO</v>
      </c>
      <c r="BF672" s="1" t="str">
        <f t="shared" si="968"/>
        <v>NO</v>
      </c>
      <c r="BG672" s="1" t="str">
        <f t="shared" si="969"/>
        <v>NO</v>
      </c>
      <c r="BH672" s="1" t="str">
        <f t="shared" si="949"/>
        <v>YES</v>
      </c>
      <c r="BJ672" s="12">
        <v>44</v>
      </c>
      <c r="BK672" s="1" t="str">
        <f t="shared" si="970"/>
        <v>NP</v>
      </c>
      <c r="BL672" s="1" t="str">
        <f t="shared" si="971"/>
        <v>NP</v>
      </c>
      <c r="BM672" s="1" t="str">
        <f t="shared" si="972"/>
        <v>NP</v>
      </c>
      <c r="BN672" s="1" t="str">
        <f t="shared" si="973"/>
        <v>NO</v>
      </c>
      <c r="BO672" s="1" t="str">
        <f t="shared" si="974"/>
        <v>NO</v>
      </c>
      <c r="BP672" s="1" t="str">
        <f t="shared" si="975"/>
        <v>NO</v>
      </c>
      <c r="BQ672" s="1" t="str">
        <f t="shared" si="976"/>
        <v>YES</v>
      </c>
      <c r="BS672" s="1" t="str">
        <f t="shared" si="977"/>
        <v>TP</v>
      </c>
      <c r="BT672" s="1" t="str">
        <f t="shared" si="978"/>
        <v>TP</v>
      </c>
      <c r="BU672" s="1" t="str">
        <f t="shared" si="979"/>
        <v>TP</v>
      </c>
      <c r="BV672" s="1" t="str">
        <f t="shared" si="980"/>
        <v>YES</v>
      </c>
      <c r="BW672" s="1" t="str">
        <f t="shared" si="981"/>
        <v>YES</v>
      </c>
      <c r="BX672" s="1" t="str">
        <f t="shared" si="982"/>
        <v>YES</v>
      </c>
      <c r="BY672" s="244" t="str">
        <f t="shared" si="983"/>
        <v>YES</v>
      </c>
      <c r="BZ672" s="244" t="str">
        <f t="shared" si="984"/>
        <v>NO</v>
      </c>
      <c r="CA672" s="244" t="str">
        <f t="shared" si="985"/>
        <v>NO</v>
      </c>
      <c r="CB672" s="244" t="str">
        <f t="shared" si="986"/>
        <v>NO</v>
      </c>
      <c r="CC672" s="244" t="str">
        <f t="shared" si="987"/>
        <v>NO</v>
      </c>
      <c r="CD672" s="244" t="str">
        <f t="shared" si="959"/>
        <v>NO</v>
      </c>
      <c r="CE672" s="1" t="str">
        <f t="shared" si="960"/>
        <v>NO</v>
      </c>
      <c r="CF672" s="1" t="str">
        <f t="shared" si="961"/>
        <v>NO</v>
      </c>
      <c r="CG672" s="1" t="str">
        <f t="shared" si="962"/>
        <v>NO</v>
      </c>
      <c r="CH672" s="1" t="str">
        <f t="shared" si="963"/>
        <v>NO</v>
      </c>
      <c r="CI672" s="244" t="str">
        <f t="shared" si="988"/>
        <v>NO</v>
      </c>
      <c r="CJ672" s="244" t="str">
        <f t="shared" si="989"/>
        <v>NO</v>
      </c>
      <c r="CK672" s="244" t="str">
        <f t="shared" si="990"/>
        <v>NO</v>
      </c>
      <c r="CL672" s="244" t="str">
        <f t="shared" si="991"/>
        <v>NO</v>
      </c>
      <c r="CM672" s="244" t="str">
        <f t="shared" si="992"/>
        <v>NO</v>
      </c>
      <c r="CN672" s="244" t="str">
        <f t="shared" si="993"/>
        <v>NO</v>
      </c>
      <c r="CO672" s="244" t="str">
        <f t="shared" si="994"/>
        <v>NO</v>
      </c>
      <c r="CP672" s="244" t="str">
        <f t="shared" si="995"/>
        <v>NO</v>
      </c>
      <c r="CQ672" s="244" t="str">
        <f t="shared" si="996"/>
        <v>NO</v>
      </c>
      <c r="CR672" s="244" t="str">
        <f t="shared" si="997"/>
        <v>NO</v>
      </c>
    </row>
    <row r="673" spans="1:96">
      <c r="A673" s="64"/>
      <c r="B673" s="15"/>
      <c r="C673" s="15"/>
      <c r="D673" s="15"/>
      <c r="E673" s="15"/>
      <c r="F673" s="15"/>
      <c r="G673" s="15"/>
      <c r="H673" s="15"/>
      <c r="I673" s="52" t="s">
        <v>19</v>
      </c>
      <c r="J673" s="6">
        <v>0.87257803025204606</v>
      </c>
      <c r="K673" s="6">
        <v>8.0733577892914396E-2</v>
      </c>
      <c r="L673" s="6">
        <v>4.6688391855039001E-2</v>
      </c>
      <c r="M673" s="6">
        <v>0.588668183872184</v>
      </c>
      <c r="N673" s="6">
        <v>0.31513791041595901</v>
      </c>
      <c r="O673" s="6">
        <v>9.6193905711855696E-2</v>
      </c>
      <c r="P673" s="6">
        <v>0.44396434962210501</v>
      </c>
      <c r="Q673" s="6">
        <v>0.18752987191111201</v>
      </c>
      <c r="R673" s="6">
        <v>0.36850577846678101</v>
      </c>
      <c r="S673" s="6">
        <v>0.47076850871999498</v>
      </c>
      <c r="T673" s="6">
        <v>0.25264288719498601</v>
      </c>
      <c r="U673" s="6">
        <v>0.27658860408501801</v>
      </c>
      <c r="V673" s="6">
        <v>0.193484986101328</v>
      </c>
      <c r="W673" s="6">
        <v>0.23653818071197799</v>
      </c>
      <c r="X673" s="6">
        <v>0.56997683318669301</v>
      </c>
      <c r="Y673" s="6">
        <v>0.12778057290365</v>
      </c>
      <c r="Z673" s="6">
        <v>0.82692597837654103</v>
      </c>
      <c r="AA673" s="6">
        <v>4.52934487198077E-2</v>
      </c>
      <c r="AB673" s="6">
        <v>0.438196093560834</v>
      </c>
      <c r="AC673" s="6">
        <v>0.44875090131453099</v>
      </c>
      <c r="AD673" s="6">
        <v>0.113053005124634</v>
      </c>
      <c r="AE673" s="6">
        <v>0.40131793875744198</v>
      </c>
      <c r="AF673" s="6">
        <v>0.49903927291204903</v>
      </c>
      <c r="AG673" s="310">
        <v>9.9642788330507603E-2</v>
      </c>
      <c r="AH673" s="211">
        <v>2.3140000000000001</v>
      </c>
      <c r="AI673" s="211">
        <v>3.9870000000000001</v>
      </c>
      <c r="AJ673" s="212">
        <v>6.44</v>
      </c>
      <c r="AK673" s="210">
        <v>2.4209999999999998</v>
      </c>
      <c r="AL673" s="210">
        <v>4.0940000000000003</v>
      </c>
      <c r="AM673" s="210">
        <v>6.6070000000000002</v>
      </c>
      <c r="AN673" s="203"/>
      <c r="AO673" s="203"/>
      <c r="AP673" s="203"/>
      <c r="AQ673" s="203"/>
      <c r="AR673" s="203">
        <f t="shared" si="1007"/>
        <v>2.0614909136719999</v>
      </c>
      <c r="AS673" s="203">
        <f t="shared" si="1008"/>
        <v>2.5196000000000001</v>
      </c>
      <c r="AT673" s="203">
        <f t="shared" si="1009"/>
        <v>3.0795111055119997</v>
      </c>
      <c r="AU673" s="203">
        <f t="shared" si="1010"/>
        <v>3.2548090981419997</v>
      </c>
      <c r="AV673" s="203">
        <f t="shared" si="1011"/>
        <v>3.9781</v>
      </c>
      <c r="AW673" s="203">
        <f t="shared" si="1012"/>
        <v>4.8621222133819995</v>
      </c>
      <c r="AX673" s="203">
        <f t="shared" si="1013"/>
        <v>5.8365818311520004</v>
      </c>
      <c r="AY673" s="203">
        <f t="shared" si="1014"/>
        <v>7.1336000000000004</v>
      </c>
      <c r="AZ673" s="203">
        <f t="shared" si="1015"/>
        <v>8.7188444285919999</v>
      </c>
      <c r="BB673" s="1" t="str">
        <f t="shared" si="964"/>
        <v>NP</v>
      </c>
      <c r="BC673" s="1" t="str">
        <f t="shared" si="965"/>
        <v>NA</v>
      </c>
      <c r="BD673" s="1" t="str">
        <f t="shared" si="966"/>
        <v>NP</v>
      </c>
      <c r="BE673" s="1" t="str">
        <f t="shared" si="967"/>
        <v>NO</v>
      </c>
      <c r="BF673" s="1" t="str">
        <f t="shared" si="968"/>
        <v>NO</v>
      </c>
      <c r="BG673" s="1" t="str">
        <f t="shared" si="969"/>
        <v>NO</v>
      </c>
      <c r="BH673" s="1" t="str">
        <f t="shared" si="949"/>
        <v>YES</v>
      </c>
      <c r="BJ673" s="12">
        <v>59</v>
      </c>
      <c r="BK673" s="1" t="str">
        <f t="shared" si="970"/>
        <v>NP</v>
      </c>
      <c r="BL673" s="1" t="str">
        <f t="shared" si="971"/>
        <v>NA</v>
      </c>
      <c r="BM673" s="1" t="str">
        <f t="shared" si="972"/>
        <v>NP</v>
      </c>
      <c r="BN673" s="1" t="str">
        <f t="shared" si="973"/>
        <v>NO</v>
      </c>
      <c r="BO673" s="1" t="str">
        <f t="shared" si="974"/>
        <v>NO</v>
      </c>
      <c r="BP673" s="1" t="str">
        <f t="shared" si="975"/>
        <v>NO</v>
      </c>
      <c r="BQ673" s="1" t="str">
        <f t="shared" si="976"/>
        <v>YES</v>
      </c>
      <c r="BS673" s="1" t="str">
        <f t="shared" si="977"/>
        <v>TP</v>
      </c>
      <c r="BT673" s="1" t="str">
        <f t="shared" si="978"/>
        <v>TN</v>
      </c>
      <c r="BU673" s="1" t="str">
        <f t="shared" si="979"/>
        <v>TP</v>
      </c>
      <c r="BV673" s="1" t="str">
        <f t="shared" si="980"/>
        <v>NO</v>
      </c>
      <c r="BW673" s="1" t="str">
        <f t="shared" si="981"/>
        <v>YES</v>
      </c>
      <c r="BX673" s="1" t="str">
        <f t="shared" si="982"/>
        <v>YES</v>
      </c>
      <c r="BY673" s="244" t="str">
        <f t="shared" si="983"/>
        <v>YES</v>
      </c>
      <c r="BZ673" s="244" t="str">
        <f t="shared" si="984"/>
        <v>NO</v>
      </c>
      <c r="CA673" s="244" t="str">
        <f t="shared" si="985"/>
        <v>NO</v>
      </c>
      <c r="CB673" s="244" t="str">
        <f t="shared" si="986"/>
        <v>NO</v>
      </c>
      <c r="CC673" s="244" t="str">
        <f t="shared" si="987"/>
        <v>NO</v>
      </c>
      <c r="CD673" s="244" t="str">
        <f t="shared" si="959"/>
        <v>NO</v>
      </c>
      <c r="CE673" s="1" t="str">
        <f t="shared" si="960"/>
        <v>NO</v>
      </c>
      <c r="CF673" s="1" t="str">
        <f t="shared" si="961"/>
        <v>NO</v>
      </c>
      <c r="CG673" s="1" t="str">
        <f t="shared" si="962"/>
        <v>NO</v>
      </c>
      <c r="CH673" s="1" t="str">
        <f t="shared" si="963"/>
        <v>NO</v>
      </c>
      <c r="CI673" s="244" t="str">
        <f t="shared" si="988"/>
        <v>NO</v>
      </c>
      <c r="CJ673" s="244" t="str">
        <f t="shared" si="989"/>
        <v>NO</v>
      </c>
      <c r="CK673" s="244" t="str">
        <f t="shared" si="990"/>
        <v>NO</v>
      </c>
      <c r="CL673" s="244" t="str">
        <f t="shared" si="991"/>
        <v>NO</v>
      </c>
      <c r="CM673" s="244" t="str">
        <f t="shared" si="992"/>
        <v>NO</v>
      </c>
      <c r="CN673" s="244" t="str">
        <f t="shared" si="993"/>
        <v>NO</v>
      </c>
      <c r="CO673" s="244" t="str">
        <f t="shared" si="994"/>
        <v>NO</v>
      </c>
      <c r="CP673" s="244" t="str">
        <f t="shared" si="995"/>
        <v>NO</v>
      </c>
      <c r="CQ673" s="244" t="str">
        <f t="shared" si="996"/>
        <v>NO</v>
      </c>
      <c r="CR673" s="244" t="str">
        <f t="shared" si="997"/>
        <v>NO</v>
      </c>
    </row>
    <row r="674" spans="1:96">
      <c r="A674" s="64"/>
      <c r="B674" s="15"/>
      <c r="C674" s="15"/>
      <c r="D674" s="15"/>
      <c r="E674" s="15"/>
      <c r="F674" s="15"/>
      <c r="G674" s="15"/>
      <c r="H674" s="15"/>
      <c r="I674" s="52" t="s">
        <v>42</v>
      </c>
      <c r="J674" s="6">
        <v>0.69166018497014503</v>
      </c>
      <c r="K674" s="6">
        <v>0.266637314583207</v>
      </c>
      <c r="L674" s="6">
        <v>4.1702500446646897E-2</v>
      </c>
      <c r="M674" s="6">
        <v>0.36456419370238002</v>
      </c>
      <c r="N674" s="6">
        <v>0.40650572189543699</v>
      </c>
      <c r="O674" s="6">
        <v>0.22893008440218099</v>
      </c>
      <c r="P674" s="6">
        <v>0.474536903252402</v>
      </c>
      <c r="Q674" s="6">
        <v>0.28312389511008701</v>
      </c>
      <c r="R674" s="6">
        <v>0.24233920163750999</v>
      </c>
      <c r="S674" s="6">
        <v>0.89530168664591403</v>
      </c>
      <c r="T674" s="6">
        <v>3.2048830559425E-2</v>
      </c>
      <c r="U674" s="6">
        <v>7.2649482794660603E-2</v>
      </c>
      <c r="V674" s="6">
        <v>1.7866680678130999E-2</v>
      </c>
      <c r="W674" s="6">
        <v>0.89561628787735303</v>
      </c>
      <c r="X674" s="6">
        <v>8.6517031444515502E-2</v>
      </c>
      <c r="Y674" s="6">
        <v>0.77349907130220596</v>
      </c>
      <c r="Z674" s="6">
        <v>0.168202437112245</v>
      </c>
      <c r="AA674" s="6">
        <v>5.8298491585548298E-2</v>
      </c>
      <c r="AB674" s="6">
        <v>0.461593833187875</v>
      </c>
      <c r="AC674" s="6">
        <v>9.4426627988945896E-2</v>
      </c>
      <c r="AD674" s="6">
        <v>0.44397953882317798</v>
      </c>
      <c r="AE674" s="6">
        <v>0.33509618941685898</v>
      </c>
      <c r="AF674" s="6">
        <v>0.35371582952972502</v>
      </c>
      <c r="AG674" s="310">
        <v>0.311187981053414</v>
      </c>
      <c r="AH674" s="211">
        <v>1.861</v>
      </c>
      <c r="AI674" s="211">
        <v>3.4740000000000002</v>
      </c>
      <c r="AJ674" s="212">
        <v>7.0279999999999996</v>
      </c>
      <c r="AK674" s="210">
        <v>1.8879999999999999</v>
      </c>
      <c r="AL674" s="210">
        <v>3.5190000000000001</v>
      </c>
      <c r="AM674" s="210">
        <v>7.181</v>
      </c>
      <c r="AN674" s="203"/>
      <c r="AO674" s="203"/>
      <c r="AP674" s="203"/>
      <c r="AQ674" s="203"/>
      <c r="AR674" s="203">
        <f t="shared" si="1007"/>
        <v>2.0614909136719999</v>
      </c>
      <c r="AS674" s="203">
        <f t="shared" si="1008"/>
        <v>2.5196000000000001</v>
      </c>
      <c r="AT674" s="203">
        <f t="shared" si="1009"/>
        <v>3.0795111055119997</v>
      </c>
      <c r="AU674" s="203">
        <f t="shared" si="1010"/>
        <v>3.2548090981419997</v>
      </c>
      <c r="AV674" s="203">
        <f t="shared" si="1011"/>
        <v>3.9781</v>
      </c>
      <c r="AW674" s="203">
        <f t="shared" si="1012"/>
        <v>4.8621222133819995</v>
      </c>
      <c r="AX674" s="203">
        <f t="shared" si="1013"/>
        <v>5.8365818311520004</v>
      </c>
      <c r="AY674" s="203">
        <f t="shared" si="1014"/>
        <v>7.1336000000000004</v>
      </c>
      <c r="AZ674" s="203">
        <f t="shared" si="1015"/>
        <v>8.7188444285919999</v>
      </c>
      <c r="BB674" s="1" t="str">
        <f t="shared" si="964"/>
        <v>A</v>
      </c>
      <c r="BC674" s="1" t="str">
        <f t="shared" si="965"/>
        <v>NP</v>
      </c>
      <c r="BD674" s="1" t="str">
        <f t="shared" si="966"/>
        <v>NP</v>
      </c>
      <c r="BE674" s="1" t="str">
        <f t="shared" si="967"/>
        <v>NO</v>
      </c>
      <c r="BF674" s="1" t="str">
        <f t="shared" si="968"/>
        <v>NO</v>
      </c>
      <c r="BG674" s="1" t="str">
        <f t="shared" si="969"/>
        <v>YES</v>
      </c>
      <c r="BH674" s="1" t="str">
        <f t="shared" si="949"/>
        <v>YES</v>
      </c>
      <c r="BJ674" s="12">
        <v>27</v>
      </c>
      <c r="BK674" s="1" t="str">
        <f t="shared" si="970"/>
        <v>A</v>
      </c>
      <c r="BL674" s="1" t="str">
        <f t="shared" si="971"/>
        <v>NP</v>
      </c>
      <c r="BM674" s="1" t="str">
        <f t="shared" si="972"/>
        <v>NA</v>
      </c>
      <c r="BN674" s="1" t="str">
        <f t="shared" si="973"/>
        <v>NO</v>
      </c>
      <c r="BO674" s="1" t="str">
        <f t="shared" si="974"/>
        <v>NO</v>
      </c>
      <c r="BP674" s="1" t="str">
        <f t="shared" si="975"/>
        <v>YES</v>
      </c>
      <c r="BQ674" s="1" t="str">
        <f t="shared" si="976"/>
        <v>YES</v>
      </c>
      <c r="BS674" s="1" t="str">
        <f t="shared" si="977"/>
        <v>TP</v>
      </c>
      <c r="BT674" s="1" t="str">
        <f t="shared" si="978"/>
        <v>TP</v>
      </c>
      <c r="BU674" s="1" t="str">
        <f t="shared" si="979"/>
        <v>FP</v>
      </c>
      <c r="BV674" s="1" t="str">
        <f t="shared" si="980"/>
        <v>NO</v>
      </c>
      <c r="BW674" s="1" t="str">
        <f t="shared" si="981"/>
        <v>YES</v>
      </c>
      <c r="BX674" s="1" t="str">
        <f t="shared" si="982"/>
        <v>YES</v>
      </c>
      <c r="BY674" s="244" t="str">
        <f t="shared" si="983"/>
        <v>YES</v>
      </c>
      <c r="BZ674" s="244" t="str">
        <f t="shared" si="984"/>
        <v>NO</v>
      </c>
      <c r="CA674" s="244" t="str">
        <f t="shared" si="985"/>
        <v>NO</v>
      </c>
      <c r="CB674" s="244" t="str">
        <f t="shared" si="986"/>
        <v>NO</v>
      </c>
      <c r="CC674" s="244" t="str">
        <f t="shared" si="987"/>
        <v>NO</v>
      </c>
      <c r="CD674" s="244" t="str">
        <f t="shared" si="959"/>
        <v>YES</v>
      </c>
      <c r="CE674" s="1" t="str">
        <f t="shared" si="960"/>
        <v>NO</v>
      </c>
      <c r="CF674" s="1" t="str">
        <f t="shared" si="961"/>
        <v>NO</v>
      </c>
      <c r="CG674" s="1" t="str">
        <f t="shared" si="962"/>
        <v>NO</v>
      </c>
      <c r="CH674" s="1" t="str">
        <f t="shared" si="963"/>
        <v>YES</v>
      </c>
      <c r="CI674" s="244" t="str">
        <f t="shared" si="988"/>
        <v>NO</v>
      </c>
      <c r="CJ674" s="244" t="str">
        <f t="shared" si="989"/>
        <v>NO</v>
      </c>
      <c r="CK674" s="244" t="str">
        <f t="shared" si="990"/>
        <v>NO</v>
      </c>
      <c r="CL674" s="244" t="str">
        <f t="shared" si="991"/>
        <v>NO</v>
      </c>
      <c r="CM674" s="244" t="str">
        <f t="shared" si="992"/>
        <v>NO</v>
      </c>
      <c r="CN674" s="244" t="str">
        <f t="shared" si="993"/>
        <v>YES</v>
      </c>
      <c r="CO674" s="244" t="str">
        <f t="shared" si="994"/>
        <v>NO</v>
      </c>
      <c r="CP674" s="244" t="str">
        <f t="shared" si="995"/>
        <v>NO</v>
      </c>
      <c r="CQ674" s="244" t="str">
        <f t="shared" si="996"/>
        <v>NO</v>
      </c>
      <c r="CR674" s="244" t="str">
        <f t="shared" si="997"/>
        <v>YES</v>
      </c>
    </row>
    <row r="675" spans="1:96">
      <c r="A675" s="64"/>
      <c r="B675" s="15"/>
      <c r="C675" s="15"/>
      <c r="D675" s="15"/>
      <c r="E675" s="15"/>
      <c r="F675" s="15"/>
      <c r="G675" s="15"/>
      <c r="H675" s="15"/>
      <c r="I675" s="52" t="s">
        <v>43</v>
      </c>
      <c r="J675" s="6">
        <v>0.57238885998973599</v>
      </c>
      <c r="K675" s="6">
        <v>0.30141284995115802</v>
      </c>
      <c r="L675" s="6">
        <v>0.12619829005910499</v>
      </c>
      <c r="M675" s="6">
        <v>0.14591627365974799</v>
      </c>
      <c r="N675" s="6">
        <v>0.208983813555326</v>
      </c>
      <c r="O675" s="6">
        <v>0.64509991278492396</v>
      </c>
      <c r="P675" s="6">
        <v>0.167380203427241</v>
      </c>
      <c r="Q675" s="6">
        <v>0.22372818080600501</v>
      </c>
      <c r="R675" s="6">
        <v>0.60889161576675199</v>
      </c>
      <c r="S675" s="6">
        <v>0.63038504565818598</v>
      </c>
      <c r="T675" s="6">
        <v>0.35645719439787399</v>
      </c>
      <c r="U675" s="6">
        <v>1.31577599439387E-2</v>
      </c>
      <c r="V675" s="6">
        <v>0.65786612463179694</v>
      </c>
      <c r="W675" s="6">
        <v>0.29230775909607798</v>
      </c>
      <c r="X675" s="6">
        <v>4.9826116272124701E-2</v>
      </c>
      <c r="Y675" s="6">
        <v>0.73959939963440002</v>
      </c>
      <c r="Z675" s="6">
        <v>0.222599611957747</v>
      </c>
      <c r="AA675" s="6">
        <v>3.7800988407852697E-2</v>
      </c>
      <c r="AB675" s="6">
        <v>0.129549506983132</v>
      </c>
      <c r="AC675" s="6">
        <v>0.28913729025991602</v>
      </c>
      <c r="AD675" s="6">
        <v>0.58131320275695098</v>
      </c>
      <c r="AE675" s="6">
        <v>0.35137797273514898</v>
      </c>
      <c r="AF675" s="6">
        <v>0.584404528843116</v>
      </c>
      <c r="AG675" s="310">
        <v>6.4217498421733701E-2</v>
      </c>
      <c r="AH675" s="211">
        <v>2.444</v>
      </c>
      <c r="AI675" s="211">
        <v>3.2959999999999998</v>
      </c>
      <c r="AJ675" s="212">
        <v>6.9089999999999998</v>
      </c>
      <c r="AK675" s="210">
        <v>2.391</v>
      </c>
      <c r="AL675" s="210">
        <v>3.3290000000000002</v>
      </c>
      <c r="AM675" s="210">
        <v>7.2919999999999998</v>
      </c>
      <c r="AN675" s="203"/>
      <c r="AO675" s="203"/>
      <c r="AP675" s="203"/>
      <c r="AQ675" s="203"/>
      <c r="AR675" s="203">
        <f t="shared" si="1007"/>
        <v>2.0614909136719999</v>
      </c>
      <c r="AS675" s="203">
        <f t="shared" si="1008"/>
        <v>2.5196000000000001</v>
      </c>
      <c r="AT675" s="203">
        <f t="shared" si="1009"/>
        <v>3.0795111055119997</v>
      </c>
      <c r="AU675" s="203">
        <f t="shared" si="1010"/>
        <v>3.2548090981419997</v>
      </c>
      <c r="AV675" s="203">
        <f t="shared" si="1011"/>
        <v>3.9781</v>
      </c>
      <c r="AW675" s="203">
        <f t="shared" si="1012"/>
        <v>4.8621222133819995</v>
      </c>
      <c r="AX675" s="203">
        <f t="shared" si="1013"/>
        <v>5.8365818311520004</v>
      </c>
      <c r="AY675" s="203">
        <f t="shared" si="1014"/>
        <v>7.1336000000000004</v>
      </c>
      <c r="AZ675" s="203">
        <f t="shared" si="1015"/>
        <v>8.7188444285919999</v>
      </c>
      <c r="BB675" s="1" t="str">
        <f t="shared" si="964"/>
        <v>NP</v>
      </c>
      <c r="BC675" s="1" t="str">
        <f t="shared" si="965"/>
        <v>NP</v>
      </c>
      <c r="BD675" s="1" t="str">
        <f t="shared" si="966"/>
        <v>NP</v>
      </c>
      <c r="BE675" s="1" t="str">
        <f t="shared" si="967"/>
        <v>NO</v>
      </c>
      <c r="BF675" s="1" t="str">
        <f t="shared" si="968"/>
        <v>NO</v>
      </c>
      <c r="BG675" s="1" t="str">
        <f t="shared" si="969"/>
        <v>NO</v>
      </c>
      <c r="BH675" s="1" t="str">
        <f t="shared" si="949"/>
        <v>YES</v>
      </c>
      <c r="BJ675" s="12">
        <v>9</v>
      </c>
      <c r="BK675" s="1" t="str">
        <f t="shared" si="970"/>
        <v>NP</v>
      </c>
      <c r="BL675" s="1" t="str">
        <f t="shared" si="971"/>
        <v>NP</v>
      </c>
      <c r="BM675" s="1" t="str">
        <f t="shared" si="972"/>
        <v>NA</v>
      </c>
      <c r="BN675" s="1" t="str">
        <f t="shared" si="973"/>
        <v>NO</v>
      </c>
      <c r="BO675" s="1" t="str">
        <f t="shared" si="974"/>
        <v>NO</v>
      </c>
      <c r="BP675" s="1" t="str">
        <f t="shared" si="975"/>
        <v>NO</v>
      </c>
      <c r="BQ675" s="1" t="str">
        <f t="shared" si="976"/>
        <v>YES</v>
      </c>
      <c r="BS675" s="1" t="str">
        <f t="shared" si="977"/>
        <v>TP</v>
      </c>
      <c r="BT675" s="1" t="str">
        <f t="shared" si="978"/>
        <v>TP</v>
      </c>
      <c r="BU675" s="1" t="str">
        <f t="shared" si="979"/>
        <v>FP</v>
      </c>
      <c r="BV675" s="1" t="str">
        <f t="shared" si="980"/>
        <v>NO</v>
      </c>
      <c r="BW675" s="1" t="str">
        <f t="shared" si="981"/>
        <v>YES</v>
      </c>
      <c r="BX675" s="1" t="str">
        <f t="shared" si="982"/>
        <v>YES</v>
      </c>
      <c r="BY675" s="244" t="str">
        <f t="shared" si="983"/>
        <v>YES</v>
      </c>
      <c r="BZ675" s="244" t="str">
        <f t="shared" si="984"/>
        <v>NO</v>
      </c>
      <c r="CA675" s="244" t="str">
        <f t="shared" si="985"/>
        <v>NO</v>
      </c>
      <c r="CB675" s="244" t="str">
        <f t="shared" si="986"/>
        <v>NO</v>
      </c>
      <c r="CC675" s="244" t="str">
        <f t="shared" si="987"/>
        <v>NO</v>
      </c>
      <c r="CD675" s="244" t="str">
        <f t="shared" si="959"/>
        <v>YES</v>
      </c>
      <c r="CE675" s="1" t="str">
        <f t="shared" si="960"/>
        <v>NO</v>
      </c>
      <c r="CF675" s="1" t="str">
        <f t="shared" si="961"/>
        <v>NO</v>
      </c>
      <c r="CG675" s="1" t="str">
        <f t="shared" si="962"/>
        <v>NO</v>
      </c>
      <c r="CH675" s="1" t="str">
        <f t="shared" si="963"/>
        <v>YES</v>
      </c>
      <c r="CI675" s="244" t="str">
        <f t="shared" si="988"/>
        <v>NO</v>
      </c>
      <c r="CJ675" s="244" t="str">
        <f t="shared" si="989"/>
        <v>NO</v>
      </c>
      <c r="CK675" s="244" t="str">
        <f t="shared" si="990"/>
        <v>NO</v>
      </c>
      <c r="CL675" s="244" t="str">
        <f t="shared" si="991"/>
        <v>NO</v>
      </c>
      <c r="CM675" s="244" t="str">
        <f t="shared" si="992"/>
        <v>NO</v>
      </c>
      <c r="CN675" s="244" t="str">
        <f t="shared" si="993"/>
        <v>YES</v>
      </c>
      <c r="CO675" s="244" t="str">
        <f t="shared" si="994"/>
        <v>NO</v>
      </c>
      <c r="CP675" s="244" t="str">
        <f t="shared" si="995"/>
        <v>NO</v>
      </c>
      <c r="CQ675" s="244" t="str">
        <f t="shared" si="996"/>
        <v>NO</v>
      </c>
      <c r="CR675" s="244" t="str">
        <f t="shared" si="997"/>
        <v>YES</v>
      </c>
    </row>
    <row r="676" spans="1:96">
      <c r="A676" s="9"/>
      <c r="B676" s="6"/>
      <c r="C676" s="6"/>
      <c r="D676" s="6"/>
      <c r="E676" s="6"/>
      <c r="F676" s="6"/>
      <c r="G676" s="6"/>
      <c r="H676" s="6"/>
      <c r="I676" s="52" t="s">
        <v>45</v>
      </c>
      <c r="J676" s="6">
        <v>0.81819053358302196</v>
      </c>
      <c r="K676" s="6">
        <v>8.66500706940974E-2</v>
      </c>
      <c r="L676" s="6">
        <v>9.515939572288E-2</v>
      </c>
      <c r="M676" s="6">
        <v>0.18373395255189201</v>
      </c>
      <c r="N676" s="6">
        <v>2.99685917699242E-2</v>
      </c>
      <c r="O676" s="6">
        <v>0.78629745567818299</v>
      </c>
      <c r="P676" s="6">
        <v>0.68824770559362503</v>
      </c>
      <c r="Q676" s="6">
        <v>0.14042646283035601</v>
      </c>
      <c r="R676" s="6">
        <v>0.171325831576017</v>
      </c>
      <c r="S676" s="6">
        <v>0.87191394895128604</v>
      </c>
      <c r="T676" s="6">
        <v>9.7454542150511803E-2</v>
      </c>
      <c r="U676" s="6">
        <v>3.0631508898201501E-2</v>
      </c>
      <c r="V676" s="6">
        <v>0.53861415086835096</v>
      </c>
      <c r="W676" s="6">
        <v>9.4914660829340899E-2</v>
      </c>
      <c r="X676" s="6">
        <v>0.36647118830230702</v>
      </c>
      <c r="Y676" s="6">
        <v>0.43792667913447603</v>
      </c>
      <c r="Z676" s="6">
        <v>0.35602885549292501</v>
      </c>
      <c r="AA676" s="6">
        <v>0.20604446537259699</v>
      </c>
      <c r="AB676" s="6">
        <v>6.1879959153921998E-2</v>
      </c>
      <c r="AC676" s="6">
        <v>0.81679747423215798</v>
      </c>
      <c r="AD676" s="6">
        <v>0.12132256661391901</v>
      </c>
      <c r="AE676" s="6">
        <v>0.33401250981650799</v>
      </c>
      <c r="AF676" s="6">
        <v>0.43074614224511598</v>
      </c>
      <c r="AG676" s="310">
        <v>0.23524134793837501</v>
      </c>
      <c r="AH676" s="211">
        <v>1.786</v>
      </c>
      <c r="AI676" s="211">
        <v>3.7530000000000001</v>
      </c>
      <c r="AJ676" s="212">
        <v>6.7539999999999996</v>
      </c>
      <c r="AK676" s="210">
        <v>1.87</v>
      </c>
      <c r="AL676" s="210">
        <v>3.891</v>
      </c>
      <c r="AM676" s="210">
        <v>6.99</v>
      </c>
      <c r="AN676" s="203"/>
      <c r="AO676" s="203"/>
      <c r="AP676" s="203"/>
      <c r="AQ676" s="203"/>
      <c r="AR676" s="203">
        <f t="shared" si="1007"/>
        <v>2.0614909136719999</v>
      </c>
      <c r="AS676" s="203">
        <f t="shared" si="1008"/>
        <v>2.5196000000000001</v>
      </c>
      <c r="AT676" s="203">
        <f t="shared" si="1009"/>
        <v>3.0795111055119997</v>
      </c>
      <c r="AU676" s="203">
        <f t="shared" si="1010"/>
        <v>3.2548090981419997</v>
      </c>
      <c r="AV676" s="203">
        <f t="shared" si="1011"/>
        <v>3.9781</v>
      </c>
      <c r="AW676" s="203">
        <f t="shared" si="1012"/>
        <v>4.8621222133819995</v>
      </c>
      <c r="AX676" s="203">
        <f t="shared" si="1013"/>
        <v>5.8365818311520004</v>
      </c>
      <c r="AY676" s="203">
        <f t="shared" si="1014"/>
        <v>7.1336000000000004</v>
      </c>
      <c r="AZ676" s="203">
        <f t="shared" si="1015"/>
        <v>8.7188444285919999</v>
      </c>
      <c r="BB676" s="1" t="str">
        <f t="shared" si="964"/>
        <v>A</v>
      </c>
      <c r="BC676" s="1" t="str">
        <f t="shared" si="965"/>
        <v>NP</v>
      </c>
      <c r="BD676" s="1" t="str">
        <f t="shared" si="966"/>
        <v>NP</v>
      </c>
      <c r="BE676" s="1" t="str">
        <f t="shared" si="967"/>
        <v>NO</v>
      </c>
      <c r="BF676" s="1" t="str">
        <f t="shared" si="968"/>
        <v>NO</v>
      </c>
      <c r="BG676" s="1" t="str">
        <f t="shared" si="969"/>
        <v>YES</v>
      </c>
      <c r="BH676" s="1" t="str">
        <f t="shared" si="949"/>
        <v>YES</v>
      </c>
      <c r="BJ676" s="12">
        <v>22</v>
      </c>
      <c r="BK676" s="1" t="str">
        <f t="shared" si="970"/>
        <v>A</v>
      </c>
      <c r="BL676" s="1" t="str">
        <f t="shared" si="971"/>
        <v>NP</v>
      </c>
      <c r="BM676" s="1" t="str">
        <f t="shared" si="972"/>
        <v>NP</v>
      </c>
      <c r="BN676" s="1" t="str">
        <f t="shared" si="973"/>
        <v>NO</v>
      </c>
      <c r="BO676" s="1" t="str">
        <f t="shared" si="974"/>
        <v>NO</v>
      </c>
      <c r="BP676" s="1" t="str">
        <f t="shared" si="975"/>
        <v>YES</v>
      </c>
      <c r="BQ676" s="1" t="str">
        <f t="shared" si="976"/>
        <v>YES</v>
      </c>
      <c r="BS676" s="1" t="str">
        <f t="shared" si="977"/>
        <v>TP</v>
      </c>
      <c r="BT676" s="1" t="str">
        <f t="shared" si="978"/>
        <v>TP</v>
      </c>
      <c r="BU676" s="1" t="str">
        <f t="shared" si="979"/>
        <v>TP</v>
      </c>
      <c r="BV676" s="1" t="str">
        <f t="shared" si="980"/>
        <v>YES</v>
      </c>
      <c r="BW676" s="1" t="str">
        <f t="shared" si="981"/>
        <v>YES</v>
      </c>
      <c r="BX676" s="1" t="str">
        <f t="shared" si="982"/>
        <v>YES</v>
      </c>
      <c r="BY676" s="244" t="str">
        <f t="shared" si="983"/>
        <v>YES</v>
      </c>
      <c r="BZ676" s="244" t="str">
        <f t="shared" si="984"/>
        <v>NO</v>
      </c>
      <c r="CA676" s="244" t="str">
        <f t="shared" si="985"/>
        <v>NO</v>
      </c>
      <c r="CB676" s="244" t="str">
        <f t="shared" si="986"/>
        <v>NO</v>
      </c>
      <c r="CC676" s="244" t="str">
        <f t="shared" si="987"/>
        <v>NO</v>
      </c>
      <c r="CD676" s="244" t="str">
        <f t="shared" si="959"/>
        <v>NO</v>
      </c>
      <c r="CE676" s="1" t="str">
        <f t="shared" si="960"/>
        <v>NO</v>
      </c>
      <c r="CF676" s="1" t="str">
        <f t="shared" si="961"/>
        <v>NO</v>
      </c>
      <c r="CG676" s="1" t="str">
        <f t="shared" si="962"/>
        <v>NO</v>
      </c>
      <c r="CH676" s="1" t="str">
        <f t="shared" si="963"/>
        <v>NO</v>
      </c>
      <c r="CI676" s="244" t="str">
        <f t="shared" si="988"/>
        <v>NO</v>
      </c>
      <c r="CJ676" s="244" t="str">
        <f t="shared" si="989"/>
        <v>NO</v>
      </c>
      <c r="CK676" s="244" t="str">
        <f t="shared" si="990"/>
        <v>NO</v>
      </c>
      <c r="CL676" s="244" t="str">
        <f t="shared" si="991"/>
        <v>NO</v>
      </c>
      <c r="CM676" s="244" t="str">
        <f t="shared" si="992"/>
        <v>NO</v>
      </c>
      <c r="CN676" s="244" t="str">
        <f t="shared" si="993"/>
        <v>NO</v>
      </c>
      <c r="CO676" s="244" t="str">
        <f t="shared" si="994"/>
        <v>NO</v>
      </c>
      <c r="CP676" s="244" t="str">
        <f t="shared" si="995"/>
        <v>NO</v>
      </c>
      <c r="CQ676" s="244" t="str">
        <f t="shared" si="996"/>
        <v>NO</v>
      </c>
      <c r="CR676" s="244" t="str">
        <f t="shared" si="997"/>
        <v>NO</v>
      </c>
    </row>
    <row r="677" spans="1:96" ht="16.5" thickBot="1">
      <c r="A677" s="10"/>
      <c r="B677" s="8"/>
      <c r="C677" s="8"/>
      <c r="D677" s="8"/>
      <c r="E677" s="8"/>
      <c r="F677" s="8"/>
      <c r="G677" s="8"/>
      <c r="H677" s="8"/>
      <c r="I677" s="53" t="s">
        <v>44</v>
      </c>
      <c r="J677" s="8">
        <v>0.74992304635087204</v>
      </c>
      <c r="K677" s="8">
        <v>0.24637616720411101</v>
      </c>
      <c r="L677" s="8">
        <v>3.7007864450162502E-3</v>
      </c>
      <c r="M677" s="8">
        <v>0.176748495206003</v>
      </c>
      <c r="N677" s="8">
        <v>0.29793768515379199</v>
      </c>
      <c r="O677" s="8">
        <v>0.52531381964020396</v>
      </c>
      <c r="P677" s="8">
        <v>4.2229896049461403E-2</v>
      </c>
      <c r="Q677" s="8">
        <v>0.90630490690657695</v>
      </c>
      <c r="R677" s="8">
        <v>5.1465197043961103E-2</v>
      </c>
      <c r="S677" s="8">
        <v>0.57755752425054796</v>
      </c>
      <c r="T677" s="8">
        <v>0.35992947635480999</v>
      </c>
      <c r="U677" s="8">
        <v>6.2512999394640903E-2</v>
      </c>
      <c r="V677" s="8">
        <v>0.679415982490851</v>
      </c>
      <c r="W677" s="8">
        <v>8.3987970450518798E-2</v>
      </c>
      <c r="X677" s="8">
        <v>0.23659604705862899</v>
      </c>
      <c r="Y677" s="8">
        <v>0.99799809792365501</v>
      </c>
      <c r="Z677" s="8">
        <v>9.7661521118419504E-4</v>
      </c>
      <c r="AA677" s="8">
        <v>1.0252868651598999E-3</v>
      </c>
      <c r="AB677" s="8">
        <v>0.34470603096856001</v>
      </c>
      <c r="AC677" s="8">
        <v>0.34827568089515498</v>
      </c>
      <c r="AD677" s="8">
        <v>0.30701828813628401</v>
      </c>
      <c r="AE677" s="8">
        <v>0.27555906318057799</v>
      </c>
      <c r="AF677" s="8">
        <v>5.49941721959466E-2</v>
      </c>
      <c r="AG677" s="311">
        <v>0.66944676462347397</v>
      </c>
      <c r="AH677" s="213">
        <v>2.0289999999999999</v>
      </c>
      <c r="AI677" s="213">
        <v>3.4590000000000001</v>
      </c>
      <c r="AJ677" s="214">
        <v>7.3579999999999997</v>
      </c>
      <c r="AK677" s="210">
        <v>2.0299999999999998</v>
      </c>
      <c r="AL677" s="210">
        <v>3.4529999999999998</v>
      </c>
      <c r="AM677" s="210">
        <v>7.4269999999999996</v>
      </c>
      <c r="AN677" s="203"/>
      <c r="AO677" s="203"/>
      <c r="AP677" s="203"/>
      <c r="AQ677" s="203"/>
      <c r="AR677" s="203">
        <f t="shared" si="1007"/>
        <v>2.0614909136719999</v>
      </c>
      <c r="AS677" s="203">
        <f t="shared" si="1008"/>
        <v>2.5196000000000001</v>
      </c>
      <c r="AT677" s="203">
        <f t="shared" si="1009"/>
        <v>3.0795111055119997</v>
      </c>
      <c r="AU677" s="203">
        <f t="shared" si="1010"/>
        <v>3.2548090981419997</v>
      </c>
      <c r="AV677" s="203">
        <f t="shared" si="1011"/>
        <v>3.9781</v>
      </c>
      <c r="AW677" s="203">
        <f t="shared" si="1012"/>
        <v>4.8621222133819995</v>
      </c>
      <c r="AX677" s="203">
        <f t="shared" si="1013"/>
        <v>5.8365818311520004</v>
      </c>
      <c r="AY677" s="203">
        <f t="shared" si="1014"/>
        <v>7.1336000000000004</v>
      </c>
      <c r="AZ677" s="203">
        <f t="shared" si="1015"/>
        <v>8.7188444285919999</v>
      </c>
      <c r="BB677" s="1" t="str">
        <f t="shared" si="964"/>
        <v>A</v>
      </c>
      <c r="BC677" s="1" t="str">
        <f t="shared" si="965"/>
        <v>NP</v>
      </c>
      <c r="BD677" s="1" t="str">
        <f t="shared" si="966"/>
        <v>NA</v>
      </c>
      <c r="BE677" s="1" t="str">
        <f t="shared" si="967"/>
        <v>NO</v>
      </c>
      <c r="BF677" s="1" t="str">
        <f t="shared" si="968"/>
        <v>NO</v>
      </c>
      <c r="BG677" s="1" t="str">
        <f t="shared" si="969"/>
        <v>YES</v>
      </c>
      <c r="BH677" s="1" t="str">
        <f t="shared" si="949"/>
        <v>YES</v>
      </c>
      <c r="BJ677" s="12">
        <v>60</v>
      </c>
      <c r="BK677" s="1" t="str">
        <f t="shared" si="970"/>
        <v>A</v>
      </c>
      <c r="BL677" s="1" t="str">
        <f t="shared" si="971"/>
        <v>NP</v>
      </c>
      <c r="BM677" s="1" t="str">
        <f t="shared" si="972"/>
        <v>NA</v>
      </c>
      <c r="BN677" s="1" t="str">
        <f t="shared" si="973"/>
        <v>NO</v>
      </c>
      <c r="BO677" s="1" t="str">
        <f t="shared" si="974"/>
        <v>NO</v>
      </c>
      <c r="BP677" s="1" t="str">
        <f t="shared" si="975"/>
        <v>YES</v>
      </c>
      <c r="BQ677" s="1" t="str">
        <f t="shared" si="976"/>
        <v>YES</v>
      </c>
      <c r="BS677" s="1" t="str">
        <f t="shared" si="977"/>
        <v>TP</v>
      </c>
      <c r="BT677" s="1" t="str">
        <f t="shared" si="978"/>
        <v>TP</v>
      </c>
      <c r="BU677" s="1" t="str">
        <f t="shared" si="979"/>
        <v>TN</v>
      </c>
      <c r="BV677" s="1" t="str">
        <f t="shared" si="980"/>
        <v>NO</v>
      </c>
      <c r="BW677" s="1" t="str">
        <f t="shared" si="981"/>
        <v>YES</v>
      </c>
      <c r="BX677" s="1" t="str">
        <f t="shared" si="982"/>
        <v>YES</v>
      </c>
      <c r="BY677" s="244" t="str">
        <f t="shared" si="983"/>
        <v>YES</v>
      </c>
      <c r="BZ677" s="244" t="str">
        <f t="shared" si="984"/>
        <v>NO</v>
      </c>
      <c r="CA677" s="244" t="str">
        <f t="shared" si="985"/>
        <v>NO</v>
      </c>
      <c r="CB677" s="244" t="str">
        <f t="shared" si="986"/>
        <v>NO</v>
      </c>
      <c r="CC677" s="244" t="str">
        <f t="shared" si="987"/>
        <v>NO</v>
      </c>
      <c r="CD677" s="244" t="str">
        <f t="shared" si="959"/>
        <v>NO</v>
      </c>
      <c r="CE677" s="1" t="str">
        <f t="shared" si="960"/>
        <v>NO</v>
      </c>
      <c r="CF677" s="1" t="str">
        <f t="shared" si="961"/>
        <v>NO</v>
      </c>
      <c r="CG677" s="1" t="str">
        <f t="shared" si="962"/>
        <v>NO</v>
      </c>
      <c r="CH677" s="1" t="str">
        <f t="shared" si="963"/>
        <v>NO</v>
      </c>
      <c r="CI677" s="244" t="str">
        <f t="shared" si="988"/>
        <v>NO</v>
      </c>
      <c r="CJ677" s="244" t="str">
        <f t="shared" si="989"/>
        <v>NO</v>
      </c>
      <c r="CK677" s="244" t="str">
        <f t="shared" si="990"/>
        <v>NO</v>
      </c>
      <c r="CL677" s="244" t="str">
        <f t="shared" si="991"/>
        <v>NO</v>
      </c>
      <c r="CM677" s="244" t="str">
        <f t="shared" si="992"/>
        <v>NO</v>
      </c>
      <c r="CN677" s="244" t="str">
        <f t="shared" si="993"/>
        <v>NO</v>
      </c>
      <c r="CO677" s="244" t="str">
        <f t="shared" si="994"/>
        <v>NO</v>
      </c>
      <c r="CP677" s="244" t="str">
        <f t="shared" si="995"/>
        <v>NO</v>
      </c>
      <c r="CQ677" s="244" t="str">
        <f t="shared" si="996"/>
        <v>NO</v>
      </c>
      <c r="CR677" s="244" t="str">
        <f t="shared" si="997"/>
        <v>NO</v>
      </c>
    </row>
    <row r="678" spans="1:96">
      <c r="A678" s="61">
        <v>90</v>
      </c>
      <c r="B678" s="62">
        <v>180</v>
      </c>
      <c r="C678" s="62">
        <v>4</v>
      </c>
      <c r="D678" s="62">
        <v>0.25</v>
      </c>
      <c r="E678" s="62">
        <v>10084939</v>
      </c>
      <c r="F678" s="62">
        <f>E678/1000/60</f>
        <v>168.08231666666669</v>
      </c>
      <c r="G678" s="62">
        <v>149</v>
      </c>
      <c r="H678" s="63">
        <f>G678/B678*100</f>
        <v>82.777777777777771</v>
      </c>
      <c r="I678" s="60" t="s">
        <v>12</v>
      </c>
      <c r="J678" s="69">
        <v>0.27015108421157402</v>
      </c>
      <c r="K678" s="69">
        <v>0.48979189281110402</v>
      </c>
      <c r="L678" s="69">
        <v>0.24005702297732001</v>
      </c>
      <c r="M678" s="69">
        <v>0.16984967305585899</v>
      </c>
      <c r="N678" s="69">
        <v>0.37602542979284798</v>
      </c>
      <c r="O678" s="69">
        <v>0.45412489715129101</v>
      </c>
      <c r="P678" s="69">
        <v>3.9849129844802003E-2</v>
      </c>
      <c r="Q678" s="69">
        <v>2.6914347410043799E-2</v>
      </c>
      <c r="R678" s="69">
        <v>0.93323652274515401</v>
      </c>
      <c r="S678" s="69">
        <v>0.55543800545550903</v>
      </c>
      <c r="T678" s="69">
        <v>0.18550438675049999</v>
      </c>
      <c r="U678" s="69">
        <v>0.25905760779398901</v>
      </c>
      <c r="V678" s="69">
        <v>0.66432196971559099</v>
      </c>
      <c r="W678" s="69">
        <v>0.32325198580326098</v>
      </c>
      <c r="X678" s="69">
        <v>1.2426044481147199E-2</v>
      </c>
      <c r="Y678" s="69">
        <v>0.63712250776026103</v>
      </c>
      <c r="Z678" s="69">
        <v>0.15889101317989501</v>
      </c>
      <c r="AA678" s="69">
        <v>0.20398647905984299</v>
      </c>
      <c r="AB678" s="69">
        <v>4.5555619180023703E-2</v>
      </c>
      <c r="AC678" s="69">
        <v>0.79172898653293899</v>
      </c>
      <c r="AD678" s="69">
        <v>0.16271539428703699</v>
      </c>
      <c r="AE678" s="69">
        <v>0.81658304546716898</v>
      </c>
      <c r="AF678" s="69">
        <v>6.2393328012060399E-2</v>
      </c>
      <c r="AG678" s="309">
        <v>0.12102362652076901</v>
      </c>
      <c r="AH678" s="208">
        <v>4.1769999999999996</v>
      </c>
      <c r="AI678" s="208">
        <v>4.8230000000000004</v>
      </c>
      <c r="AJ678" s="209">
        <v>8.1300000000000008</v>
      </c>
      <c r="AK678" s="210">
        <v>4.34</v>
      </c>
      <c r="AL678" s="210">
        <v>4.68</v>
      </c>
      <c r="AM678" s="210">
        <v>7.9690000000000003</v>
      </c>
      <c r="AN678" s="203">
        <v>3.6139999999999999</v>
      </c>
      <c r="AO678" s="203">
        <v>5.3277999999999999</v>
      </c>
      <c r="AP678" s="203">
        <v>8.3733000000000004</v>
      </c>
      <c r="AQ678" s="203"/>
      <c r="AR678" s="203">
        <f>$AN$35*0.81818182</f>
        <v>2.9569090974799996</v>
      </c>
      <c r="AS678" s="203">
        <f>$AN$35</f>
        <v>3.6139999999999999</v>
      </c>
      <c r="AT678" s="203">
        <f>$AN$35*1.22222222</f>
        <v>4.4171111030799999</v>
      </c>
      <c r="AU678" s="203">
        <f>$AO$35*0.81818182</f>
        <v>4.3591091005959992</v>
      </c>
      <c r="AV678" s="203">
        <f>$AO$35</f>
        <v>5.3277999999999999</v>
      </c>
      <c r="AW678" s="203">
        <f>$AO$35*1.22222222</f>
        <v>6.5117555437159993</v>
      </c>
      <c r="AX678" s="203">
        <f>$AP$35*0.81818182</f>
        <v>6.8508818334059995</v>
      </c>
      <c r="AY678" s="203">
        <f>$AP$35</f>
        <v>8.3733000000000004</v>
      </c>
      <c r="AZ678" s="203">
        <f>$AP$35*1.22222222</f>
        <v>10.234033314726</v>
      </c>
      <c r="BB678" s="1" t="str">
        <f t="shared" si="964"/>
        <v>NA</v>
      </c>
      <c r="BC678" s="1" t="str">
        <f t="shared" si="965"/>
        <v>NP</v>
      </c>
      <c r="BD678" s="1" t="str">
        <f t="shared" si="966"/>
        <v>NP</v>
      </c>
      <c r="BE678" s="1" t="str">
        <f t="shared" si="967"/>
        <v>NO</v>
      </c>
      <c r="BF678" s="1" t="str">
        <f t="shared" si="968"/>
        <v>NO</v>
      </c>
      <c r="BG678" s="1" t="str">
        <f t="shared" si="969"/>
        <v>NO</v>
      </c>
      <c r="BH678" s="1" t="str">
        <f t="shared" si="949"/>
        <v>YES</v>
      </c>
      <c r="BJ678" s="12">
        <v>215</v>
      </c>
      <c r="BK678" s="1" t="str">
        <f t="shared" si="970"/>
        <v>NA</v>
      </c>
      <c r="BL678" s="1" t="str">
        <f t="shared" si="971"/>
        <v>NP</v>
      </c>
      <c r="BM678" s="1" t="str">
        <f t="shared" si="972"/>
        <v>NP</v>
      </c>
      <c r="BN678" s="1" t="str">
        <f t="shared" si="973"/>
        <v>NO</v>
      </c>
      <c r="BO678" s="1" t="str">
        <f t="shared" si="974"/>
        <v>NO</v>
      </c>
      <c r="BP678" s="1" t="str">
        <f t="shared" si="975"/>
        <v>NO</v>
      </c>
      <c r="BQ678" s="1" t="str">
        <f t="shared" si="976"/>
        <v>YES</v>
      </c>
      <c r="BS678" s="1" t="str">
        <f t="shared" si="977"/>
        <v>TN</v>
      </c>
      <c r="BT678" s="1" t="str">
        <f t="shared" si="978"/>
        <v>TP</v>
      </c>
      <c r="BU678" s="1" t="str">
        <f t="shared" si="979"/>
        <v>TP</v>
      </c>
      <c r="BV678" s="1" t="str">
        <f t="shared" si="980"/>
        <v>NO</v>
      </c>
      <c r="BW678" s="1" t="str">
        <f t="shared" si="981"/>
        <v>YES</v>
      </c>
      <c r="BX678" s="1" t="str">
        <f t="shared" si="982"/>
        <v>YES</v>
      </c>
      <c r="BY678" s="244" t="str">
        <f t="shared" si="983"/>
        <v>YES</v>
      </c>
      <c r="BZ678" s="244" t="str">
        <f t="shared" si="984"/>
        <v>NO</v>
      </c>
      <c r="CA678" s="244" t="str">
        <f t="shared" si="985"/>
        <v>NO</v>
      </c>
      <c r="CB678" s="244" t="str">
        <f t="shared" si="986"/>
        <v>NO</v>
      </c>
      <c r="CC678" s="244" t="str">
        <f t="shared" si="987"/>
        <v>NO</v>
      </c>
      <c r="CD678" s="244" t="str">
        <f t="shared" si="959"/>
        <v>NO</v>
      </c>
      <c r="CE678" s="1" t="str">
        <f t="shared" si="960"/>
        <v>NO</v>
      </c>
      <c r="CF678" s="1" t="str">
        <f t="shared" si="961"/>
        <v>NO</v>
      </c>
      <c r="CG678" s="1" t="str">
        <f t="shared" si="962"/>
        <v>NO</v>
      </c>
      <c r="CH678" s="1" t="str">
        <f t="shared" si="963"/>
        <v>NO</v>
      </c>
      <c r="CI678" s="244" t="str">
        <f t="shared" si="988"/>
        <v>NO</v>
      </c>
      <c r="CJ678" s="244" t="str">
        <f t="shared" si="989"/>
        <v>NO</v>
      </c>
      <c r="CK678" s="244" t="str">
        <f t="shared" si="990"/>
        <v>NO</v>
      </c>
      <c r="CL678" s="244" t="str">
        <f t="shared" si="991"/>
        <v>NO</v>
      </c>
      <c r="CM678" s="244" t="str">
        <f t="shared" si="992"/>
        <v>NO</v>
      </c>
      <c r="CN678" s="244" t="str">
        <f t="shared" si="993"/>
        <v>NO</v>
      </c>
      <c r="CO678" s="244" t="str">
        <f t="shared" si="994"/>
        <v>NO</v>
      </c>
      <c r="CP678" s="244" t="str">
        <f t="shared" si="995"/>
        <v>NO</v>
      </c>
      <c r="CQ678" s="244" t="str">
        <f t="shared" si="996"/>
        <v>NO</v>
      </c>
      <c r="CR678" s="244" t="str">
        <f t="shared" si="997"/>
        <v>NO</v>
      </c>
    </row>
    <row r="679" spans="1:96">
      <c r="A679" s="64"/>
      <c r="B679" s="15"/>
      <c r="C679" s="15"/>
      <c r="D679" s="15"/>
      <c r="E679" s="15"/>
      <c r="F679" s="15"/>
      <c r="G679" s="15"/>
      <c r="H679" s="15"/>
      <c r="I679" s="52" t="s">
        <v>13</v>
      </c>
      <c r="J679" s="6">
        <v>0.25798353786932399</v>
      </c>
      <c r="K679" s="6">
        <v>0.49806263961917802</v>
      </c>
      <c r="L679" s="6">
        <v>0.243953822511496</v>
      </c>
      <c r="M679" s="6">
        <v>0.78373690794529005</v>
      </c>
      <c r="N679" s="6">
        <v>8.2242855668661394E-2</v>
      </c>
      <c r="O679" s="6">
        <v>0.13402023638604799</v>
      </c>
      <c r="P679" s="6">
        <v>0.15725929516945</v>
      </c>
      <c r="Q679" s="6">
        <v>0.45026032163239799</v>
      </c>
      <c r="R679" s="6">
        <v>0.39248038319815098</v>
      </c>
      <c r="S679" s="6">
        <v>0.72066220518200097</v>
      </c>
      <c r="T679" s="6">
        <v>0.199361807945515</v>
      </c>
      <c r="U679" s="6">
        <v>7.9975986872483307E-2</v>
      </c>
      <c r="V679" s="6">
        <v>0.30077257018762998</v>
      </c>
      <c r="W679" s="6">
        <v>0.41014173537277498</v>
      </c>
      <c r="X679" s="6">
        <v>0.28908569443959398</v>
      </c>
      <c r="Y679" s="6">
        <v>0.370902521130059</v>
      </c>
      <c r="Z679" s="6">
        <v>0.26222389271848501</v>
      </c>
      <c r="AA679" s="6">
        <v>0.36687358615145499</v>
      </c>
      <c r="AB679" s="6">
        <v>0.46453209227405301</v>
      </c>
      <c r="AC679" s="6">
        <v>0.44822412113202198</v>
      </c>
      <c r="AD679" s="6">
        <v>8.7243786593923803E-2</v>
      </c>
      <c r="AE679" s="6">
        <v>0.81112628394809105</v>
      </c>
      <c r="AF679" s="6">
        <v>3.3737042560067598E-2</v>
      </c>
      <c r="AG679" s="310">
        <v>0.15513667349184099</v>
      </c>
      <c r="AH679" s="211">
        <v>3.5139999999999998</v>
      </c>
      <c r="AI679" s="211">
        <v>5.36</v>
      </c>
      <c r="AJ679" s="212">
        <v>8.0039999999999996</v>
      </c>
      <c r="AK679" s="210">
        <v>3.72</v>
      </c>
      <c r="AL679" s="210">
        <v>5.5910000000000002</v>
      </c>
      <c r="AM679" s="210">
        <v>8.173</v>
      </c>
      <c r="AN679" s="203"/>
      <c r="AO679" s="203"/>
      <c r="AP679" s="203"/>
      <c r="AQ679" s="203"/>
      <c r="AR679" s="203">
        <f t="shared" ref="AR679:AR689" si="1016">$AN$35*0.81818182</f>
        <v>2.9569090974799996</v>
      </c>
      <c r="AS679" s="203">
        <f t="shared" ref="AS679:AS689" si="1017">$AN$35</f>
        <v>3.6139999999999999</v>
      </c>
      <c r="AT679" s="203">
        <f t="shared" ref="AT679:AT689" si="1018">$AN$35*1.22222222</f>
        <v>4.4171111030799999</v>
      </c>
      <c r="AU679" s="203">
        <f t="shared" ref="AU679:AU689" si="1019">$AO$35*0.81818182</f>
        <v>4.3591091005959992</v>
      </c>
      <c r="AV679" s="203">
        <f t="shared" ref="AV679:AV689" si="1020">$AO$35</f>
        <v>5.3277999999999999</v>
      </c>
      <c r="AW679" s="203">
        <f t="shared" ref="AW679:AW689" si="1021">$AO$35*1.22222222</f>
        <v>6.5117555437159993</v>
      </c>
      <c r="AX679" s="203">
        <f t="shared" ref="AX679:AX689" si="1022">$AP$35*0.81818182</f>
        <v>6.8508818334059995</v>
      </c>
      <c r="AY679" s="203">
        <f t="shared" ref="AY679:AY689" si="1023">$AP$35</f>
        <v>8.3733000000000004</v>
      </c>
      <c r="AZ679" s="203">
        <f t="shared" ref="AZ679:AZ689" si="1024">$AP$35*1.22222222</f>
        <v>10.234033314726</v>
      </c>
      <c r="BB679" s="1" t="str">
        <f t="shared" si="964"/>
        <v>NP</v>
      </c>
      <c r="BC679" s="1" t="str">
        <f t="shared" si="965"/>
        <v>NA</v>
      </c>
      <c r="BD679" s="1" t="str">
        <f t="shared" si="966"/>
        <v>NP</v>
      </c>
      <c r="BE679" s="1" t="str">
        <f t="shared" si="967"/>
        <v>NO</v>
      </c>
      <c r="BF679" s="1" t="str">
        <f t="shared" si="968"/>
        <v>NO</v>
      </c>
      <c r="BG679" s="1" t="str">
        <f t="shared" si="969"/>
        <v>NO</v>
      </c>
      <c r="BH679" s="1" t="str">
        <f t="shared" si="949"/>
        <v>YES</v>
      </c>
      <c r="BJ679" s="12">
        <v>26</v>
      </c>
      <c r="BK679" s="1" t="str">
        <f t="shared" si="970"/>
        <v>NA</v>
      </c>
      <c r="BL679" s="1" t="str">
        <f t="shared" si="971"/>
        <v>NA</v>
      </c>
      <c r="BM679" s="1" t="str">
        <f t="shared" si="972"/>
        <v>NP</v>
      </c>
      <c r="BN679" s="1" t="str">
        <f t="shared" si="973"/>
        <v>NO</v>
      </c>
      <c r="BO679" s="1" t="str">
        <f t="shared" si="974"/>
        <v>NO</v>
      </c>
      <c r="BP679" s="1" t="str">
        <f t="shared" si="975"/>
        <v>NO</v>
      </c>
      <c r="BQ679" s="1" t="str">
        <f t="shared" si="976"/>
        <v>YES</v>
      </c>
      <c r="BS679" s="1" t="str">
        <f t="shared" si="977"/>
        <v>FP</v>
      </c>
      <c r="BT679" s="1" t="str">
        <f t="shared" si="978"/>
        <v>TN</v>
      </c>
      <c r="BU679" s="1" t="str">
        <f t="shared" si="979"/>
        <v>TP</v>
      </c>
      <c r="BV679" s="1" t="str">
        <f t="shared" si="980"/>
        <v>NO</v>
      </c>
      <c r="BW679" s="1" t="str">
        <f t="shared" si="981"/>
        <v>NO</v>
      </c>
      <c r="BX679" s="1" t="str">
        <f t="shared" si="982"/>
        <v>YES</v>
      </c>
      <c r="BY679" s="244" t="str">
        <f t="shared" si="983"/>
        <v>YES</v>
      </c>
      <c r="BZ679" s="244" t="str">
        <f t="shared" si="984"/>
        <v>NO</v>
      </c>
      <c r="CA679" s="244" t="str">
        <f t="shared" si="985"/>
        <v>NO</v>
      </c>
      <c r="CB679" s="244" t="str">
        <f t="shared" si="986"/>
        <v>NO</v>
      </c>
      <c r="CC679" s="244" t="str">
        <f t="shared" si="987"/>
        <v>NO</v>
      </c>
      <c r="CD679" s="244" t="str">
        <f t="shared" si="959"/>
        <v>YES</v>
      </c>
      <c r="CE679" s="1" t="str">
        <f t="shared" si="960"/>
        <v>NO</v>
      </c>
      <c r="CF679" s="1" t="str">
        <f t="shared" si="961"/>
        <v>NO</v>
      </c>
      <c r="CG679" s="1" t="str">
        <f t="shared" si="962"/>
        <v>NO</v>
      </c>
      <c r="CH679" s="1" t="str">
        <f t="shared" si="963"/>
        <v>YES</v>
      </c>
      <c r="CI679" s="244" t="str">
        <f t="shared" si="988"/>
        <v>NO</v>
      </c>
      <c r="CJ679" s="244" t="str">
        <f t="shared" si="989"/>
        <v>NO</v>
      </c>
      <c r="CK679" s="244" t="str">
        <f t="shared" si="990"/>
        <v>NO</v>
      </c>
      <c r="CL679" s="244" t="str">
        <f t="shared" si="991"/>
        <v>NO</v>
      </c>
      <c r="CM679" s="244" t="str">
        <f t="shared" si="992"/>
        <v>NO</v>
      </c>
      <c r="CN679" s="244" t="str">
        <f t="shared" si="993"/>
        <v>YES</v>
      </c>
      <c r="CO679" s="244" t="str">
        <f t="shared" si="994"/>
        <v>NO</v>
      </c>
      <c r="CP679" s="244" t="str">
        <f t="shared" si="995"/>
        <v>NO</v>
      </c>
      <c r="CQ679" s="244" t="str">
        <f t="shared" si="996"/>
        <v>NO</v>
      </c>
      <c r="CR679" s="244" t="str">
        <f t="shared" si="997"/>
        <v>YES</v>
      </c>
    </row>
    <row r="680" spans="1:96">
      <c r="A680" s="64"/>
      <c r="B680" s="15"/>
      <c r="C680" s="15"/>
      <c r="D680" s="15"/>
      <c r="E680" s="15"/>
      <c r="F680" s="15"/>
      <c r="G680" s="15"/>
      <c r="H680" s="15"/>
      <c r="I680" s="52" t="s">
        <v>14</v>
      </c>
      <c r="J680" s="6">
        <v>0.96731177829022896</v>
      </c>
      <c r="K680" s="6">
        <v>7.6116018155357699E-3</v>
      </c>
      <c r="L680" s="6">
        <v>2.5076619894234899E-2</v>
      </c>
      <c r="M680" s="6">
        <v>0.364156365157285</v>
      </c>
      <c r="N680" s="6">
        <v>0.116062346827755</v>
      </c>
      <c r="O680" s="6">
        <v>0.51978128801495904</v>
      </c>
      <c r="P680" s="6">
        <v>0.80753429138033594</v>
      </c>
      <c r="Q680" s="6">
        <v>4.4930102979293299E-2</v>
      </c>
      <c r="R680" s="6">
        <v>0.14753560564036899</v>
      </c>
      <c r="S680" s="6">
        <v>0.750556046424526</v>
      </c>
      <c r="T680" s="6">
        <v>1.3492830753467E-2</v>
      </c>
      <c r="U680" s="6">
        <v>0.235951122822006</v>
      </c>
      <c r="V680" s="6">
        <v>0.38056996681370198</v>
      </c>
      <c r="W680" s="6">
        <v>0.38740407687603701</v>
      </c>
      <c r="X680" s="6">
        <v>0.23202595631025899</v>
      </c>
      <c r="Y680" s="6">
        <v>0.48360583975272498</v>
      </c>
      <c r="Z680" s="6">
        <v>0.31937026163933602</v>
      </c>
      <c r="AA680" s="6">
        <v>0.19702389860793801</v>
      </c>
      <c r="AB680" s="6">
        <v>4.6659427808339003E-2</v>
      </c>
      <c r="AC680" s="6">
        <v>0.39359075008259897</v>
      </c>
      <c r="AD680" s="6">
        <v>0.55974982210906099</v>
      </c>
      <c r="AE680" s="6">
        <v>0.34458272665867201</v>
      </c>
      <c r="AF680" s="6">
        <v>0.29873735819505498</v>
      </c>
      <c r="AG680" s="310">
        <v>0.35667991514627101</v>
      </c>
      <c r="AH680" s="211">
        <v>2.7759999999999998</v>
      </c>
      <c r="AI680" s="211">
        <v>4.6849999999999996</v>
      </c>
      <c r="AJ680" s="212">
        <v>8.7029999999999994</v>
      </c>
      <c r="AK680" s="210">
        <v>2.698</v>
      </c>
      <c r="AL680" s="210">
        <v>4.665</v>
      </c>
      <c r="AM680" s="210">
        <v>8.6630000000000003</v>
      </c>
      <c r="AN680" s="203"/>
      <c r="AO680" s="203"/>
      <c r="AP680" s="203"/>
      <c r="AQ680" s="203"/>
      <c r="AR680" s="203">
        <f t="shared" si="1016"/>
        <v>2.9569090974799996</v>
      </c>
      <c r="AS680" s="203">
        <f t="shared" si="1017"/>
        <v>3.6139999999999999</v>
      </c>
      <c r="AT680" s="203">
        <f t="shared" si="1018"/>
        <v>4.4171111030799999</v>
      </c>
      <c r="AU680" s="203">
        <f t="shared" si="1019"/>
        <v>4.3591091005959992</v>
      </c>
      <c r="AV680" s="203">
        <f t="shared" si="1020"/>
        <v>5.3277999999999999</v>
      </c>
      <c r="AW680" s="203">
        <f t="shared" si="1021"/>
        <v>6.5117555437159993</v>
      </c>
      <c r="AX680" s="203">
        <f t="shared" si="1022"/>
        <v>6.8508818334059995</v>
      </c>
      <c r="AY680" s="203">
        <f t="shared" si="1023"/>
        <v>8.3733000000000004</v>
      </c>
      <c r="AZ680" s="203">
        <f t="shared" si="1024"/>
        <v>10.234033314726</v>
      </c>
      <c r="BB680" s="1" t="str">
        <f t="shared" si="964"/>
        <v>A</v>
      </c>
      <c r="BC680" s="1" t="str">
        <f t="shared" si="965"/>
        <v>NP</v>
      </c>
      <c r="BD680" s="1" t="str">
        <f t="shared" si="966"/>
        <v>NA</v>
      </c>
      <c r="BE680" s="1" t="str">
        <f t="shared" si="967"/>
        <v>NO</v>
      </c>
      <c r="BF680" s="1" t="str">
        <f t="shared" si="968"/>
        <v>NO</v>
      </c>
      <c r="BG680" s="1" t="str">
        <f t="shared" si="969"/>
        <v>YES</v>
      </c>
      <c r="BH680" s="1" t="str">
        <f t="shared" si="949"/>
        <v>YES</v>
      </c>
      <c r="BJ680" s="12">
        <v>109</v>
      </c>
      <c r="BK680" s="1" t="str">
        <f t="shared" si="970"/>
        <v>A</v>
      </c>
      <c r="BL680" s="1" t="str">
        <f t="shared" si="971"/>
        <v>NP</v>
      </c>
      <c r="BM680" s="1" t="str">
        <f t="shared" si="972"/>
        <v>NA</v>
      </c>
      <c r="BN680" s="1" t="str">
        <f t="shared" si="973"/>
        <v>NO</v>
      </c>
      <c r="BO680" s="1" t="str">
        <f t="shared" si="974"/>
        <v>NO</v>
      </c>
      <c r="BP680" s="1" t="str">
        <f t="shared" si="975"/>
        <v>YES</v>
      </c>
      <c r="BQ680" s="1" t="str">
        <f t="shared" si="976"/>
        <v>YES</v>
      </c>
      <c r="BS680" s="1" t="str">
        <f t="shared" si="977"/>
        <v>TP</v>
      </c>
      <c r="BT680" s="1" t="str">
        <f t="shared" si="978"/>
        <v>TP</v>
      </c>
      <c r="BU680" s="1" t="str">
        <f t="shared" si="979"/>
        <v>TN</v>
      </c>
      <c r="BV680" s="1" t="str">
        <f t="shared" si="980"/>
        <v>NO</v>
      </c>
      <c r="BW680" s="1" t="str">
        <f t="shared" si="981"/>
        <v>YES</v>
      </c>
      <c r="BX680" s="1" t="str">
        <f t="shared" si="982"/>
        <v>YES</v>
      </c>
      <c r="BY680" s="244" t="str">
        <f t="shared" si="983"/>
        <v>YES</v>
      </c>
      <c r="BZ680" s="244" t="str">
        <f t="shared" si="984"/>
        <v>NO</v>
      </c>
      <c r="CA680" s="244" t="str">
        <f t="shared" si="985"/>
        <v>NO</v>
      </c>
      <c r="CB680" s="244" t="str">
        <f t="shared" si="986"/>
        <v>NO</v>
      </c>
      <c r="CC680" s="244" t="str">
        <f t="shared" si="987"/>
        <v>NO</v>
      </c>
      <c r="CD680" s="244" t="str">
        <f t="shared" si="959"/>
        <v>NO</v>
      </c>
      <c r="CE680" s="1" t="str">
        <f t="shared" si="960"/>
        <v>NO</v>
      </c>
      <c r="CF680" s="1" t="str">
        <f t="shared" si="961"/>
        <v>NO</v>
      </c>
      <c r="CG680" s="1" t="str">
        <f t="shared" si="962"/>
        <v>NO</v>
      </c>
      <c r="CH680" s="1" t="str">
        <f t="shared" si="963"/>
        <v>NO</v>
      </c>
      <c r="CI680" s="244" t="str">
        <f t="shared" si="988"/>
        <v>NO</v>
      </c>
      <c r="CJ680" s="244" t="str">
        <f t="shared" si="989"/>
        <v>NO</v>
      </c>
      <c r="CK680" s="244" t="str">
        <f t="shared" si="990"/>
        <v>NO</v>
      </c>
      <c r="CL680" s="244" t="str">
        <f t="shared" si="991"/>
        <v>NO</v>
      </c>
      <c r="CM680" s="244" t="str">
        <f t="shared" si="992"/>
        <v>NO</v>
      </c>
      <c r="CN680" s="244" t="str">
        <f t="shared" si="993"/>
        <v>NO</v>
      </c>
      <c r="CO680" s="244" t="str">
        <f t="shared" si="994"/>
        <v>NO</v>
      </c>
      <c r="CP680" s="244" t="str">
        <f t="shared" si="995"/>
        <v>NO</v>
      </c>
      <c r="CQ680" s="244" t="str">
        <f t="shared" si="996"/>
        <v>NO</v>
      </c>
      <c r="CR680" s="244" t="str">
        <f t="shared" si="997"/>
        <v>NO</v>
      </c>
    </row>
    <row r="681" spans="1:96">
      <c r="A681" s="64"/>
      <c r="B681" s="15"/>
      <c r="C681" s="15"/>
      <c r="D681" s="15"/>
      <c r="E681" s="15"/>
      <c r="F681" s="15"/>
      <c r="G681" s="15"/>
      <c r="H681" s="15"/>
      <c r="I681" s="52" t="s">
        <v>15</v>
      </c>
      <c r="J681" s="6">
        <v>0.14758221324532</v>
      </c>
      <c r="K681" s="6">
        <v>0.63005494285981201</v>
      </c>
      <c r="L681" s="6">
        <v>0.22236284389486699</v>
      </c>
      <c r="M681" s="6">
        <v>0.86540647584152897</v>
      </c>
      <c r="N681" s="6">
        <v>7.0846386200187406E-2</v>
      </c>
      <c r="O681" s="6">
        <v>6.3747137958283101E-2</v>
      </c>
      <c r="P681" s="6">
        <v>4.62251400038226E-2</v>
      </c>
      <c r="Q681" s="6">
        <v>0.28656331080036401</v>
      </c>
      <c r="R681" s="6">
        <v>0.66721154919581205</v>
      </c>
      <c r="S681" s="6">
        <v>0.84747059310488304</v>
      </c>
      <c r="T681" s="6">
        <v>9.3212383909228001E-3</v>
      </c>
      <c r="U681" s="6">
        <v>0.14320816850419399</v>
      </c>
      <c r="V681" s="6">
        <v>0.35309840602565301</v>
      </c>
      <c r="W681" s="6">
        <v>0.51875517184303999</v>
      </c>
      <c r="X681" s="6">
        <v>0.128146422131306</v>
      </c>
      <c r="Y681" s="6">
        <v>0.94326772517521895</v>
      </c>
      <c r="Z681" s="6">
        <v>2.2198826193737298E-2</v>
      </c>
      <c r="AA681" s="6">
        <v>3.4533448631043101E-2</v>
      </c>
      <c r="AB681" s="6">
        <v>0.33122011550584601</v>
      </c>
      <c r="AC681" s="6">
        <v>0.23766517661779801</v>
      </c>
      <c r="AD681" s="6">
        <v>0.43111470787635497</v>
      </c>
      <c r="AE681" s="6">
        <v>4.9367584164255497E-2</v>
      </c>
      <c r="AF681" s="6">
        <v>4.53162191007963E-2</v>
      </c>
      <c r="AG681" s="310">
        <v>0.90531619673494801</v>
      </c>
      <c r="AH681" s="211">
        <v>3.88</v>
      </c>
      <c r="AI681" s="211">
        <v>4.5039999999999996</v>
      </c>
      <c r="AJ681" s="212">
        <v>9.4469999999999992</v>
      </c>
      <c r="AK681" s="210">
        <v>3.9550000000000001</v>
      </c>
      <c r="AL681" s="210">
        <v>4.8449999999999998</v>
      </c>
      <c r="AM681" s="210">
        <v>9.5809999999999995</v>
      </c>
      <c r="AN681" s="203"/>
      <c r="AO681" s="203"/>
      <c r="AP681" s="203"/>
      <c r="AQ681" s="203"/>
      <c r="AR681" s="203">
        <f t="shared" si="1016"/>
        <v>2.9569090974799996</v>
      </c>
      <c r="AS681" s="203">
        <f t="shared" si="1017"/>
        <v>3.6139999999999999</v>
      </c>
      <c r="AT681" s="203">
        <f t="shared" si="1018"/>
        <v>4.4171111030799999</v>
      </c>
      <c r="AU681" s="203">
        <f t="shared" si="1019"/>
        <v>4.3591091005959992</v>
      </c>
      <c r="AV681" s="203">
        <f t="shared" si="1020"/>
        <v>5.3277999999999999</v>
      </c>
      <c r="AW681" s="203">
        <f t="shared" si="1021"/>
        <v>6.5117555437159993</v>
      </c>
      <c r="AX681" s="203">
        <f t="shared" si="1022"/>
        <v>6.8508818334059995</v>
      </c>
      <c r="AY681" s="203">
        <f t="shared" si="1023"/>
        <v>8.3733000000000004</v>
      </c>
      <c r="AZ681" s="203">
        <f t="shared" si="1024"/>
        <v>10.234033314726</v>
      </c>
      <c r="BB681" s="1" t="str">
        <f t="shared" si="964"/>
        <v>NA</v>
      </c>
      <c r="BC681" s="1" t="str">
        <f t="shared" si="965"/>
        <v>NP</v>
      </c>
      <c r="BD681" s="1" t="str">
        <f t="shared" si="966"/>
        <v>NA</v>
      </c>
      <c r="BE681" s="1" t="str">
        <f t="shared" si="967"/>
        <v>NO</v>
      </c>
      <c r="BF681" s="1" t="str">
        <f t="shared" si="968"/>
        <v>NO</v>
      </c>
      <c r="BG681" s="1" t="str">
        <f t="shared" si="969"/>
        <v>NO</v>
      </c>
      <c r="BH681" s="1" t="str">
        <f t="shared" si="949"/>
        <v>YES</v>
      </c>
      <c r="BJ681" s="12">
        <v>77</v>
      </c>
      <c r="BK681" s="1" t="str">
        <f t="shared" si="970"/>
        <v>NA</v>
      </c>
      <c r="BL681" s="1" t="str">
        <f t="shared" si="971"/>
        <v>NP</v>
      </c>
      <c r="BM681" s="1" t="str">
        <f t="shared" si="972"/>
        <v>NA</v>
      </c>
      <c r="BN681" s="1" t="str">
        <f t="shared" si="973"/>
        <v>NO</v>
      </c>
      <c r="BO681" s="1" t="str">
        <f t="shared" si="974"/>
        <v>NO</v>
      </c>
      <c r="BP681" s="1" t="str">
        <f t="shared" si="975"/>
        <v>NO</v>
      </c>
      <c r="BQ681" s="1" t="str">
        <f t="shared" si="976"/>
        <v>YES</v>
      </c>
      <c r="BS681" s="1" t="str">
        <f t="shared" si="977"/>
        <v>TN</v>
      </c>
      <c r="BT681" s="1" t="str">
        <f t="shared" si="978"/>
        <v>TP</v>
      </c>
      <c r="BU681" s="1" t="str">
        <f t="shared" si="979"/>
        <v>TN</v>
      </c>
      <c r="BV681" s="1" t="str">
        <f t="shared" si="980"/>
        <v>NO</v>
      </c>
      <c r="BW681" s="1" t="str">
        <f t="shared" si="981"/>
        <v>NO</v>
      </c>
      <c r="BX681" s="1" t="str">
        <f t="shared" si="982"/>
        <v>YES</v>
      </c>
      <c r="BY681" s="244" t="str">
        <f t="shared" si="983"/>
        <v>YES</v>
      </c>
      <c r="BZ681" s="244" t="str">
        <f t="shared" si="984"/>
        <v>NO</v>
      </c>
      <c r="CA681" s="244" t="str">
        <f t="shared" si="985"/>
        <v>NO</v>
      </c>
      <c r="CB681" s="244" t="str">
        <f t="shared" si="986"/>
        <v>NO</v>
      </c>
      <c r="CC681" s="244" t="str">
        <f t="shared" si="987"/>
        <v>NO</v>
      </c>
      <c r="CD681" s="244" t="str">
        <f t="shared" si="959"/>
        <v>NO</v>
      </c>
      <c r="CE681" s="1" t="str">
        <f t="shared" si="960"/>
        <v>NO</v>
      </c>
      <c r="CF681" s="1" t="str">
        <f t="shared" si="961"/>
        <v>NO</v>
      </c>
      <c r="CG681" s="1" t="str">
        <f t="shared" si="962"/>
        <v>NO</v>
      </c>
      <c r="CH681" s="1" t="str">
        <f t="shared" si="963"/>
        <v>NO</v>
      </c>
      <c r="CI681" s="244" t="str">
        <f t="shared" si="988"/>
        <v>NO</v>
      </c>
      <c r="CJ681" s="244" t="str">
        <f t="shared" si="989"/>
        <v>NO</v>
      </c>
      <c r="CK681" s="244" t="str">
        <f t="shared" si="990"/>
        <v>NO</v>
      </c>
      <c r="CL681" s="244" t="str">
        <f t="shared" si="991"/>
        <v>NO</v>
      </c>
      <c r="CM681" s="244" t="str">
        <f t="shared" si="992"/>
        <v>NO</v>
      </c>
      <c r="CN681" s="244" t="str">
        <f t="shared" si="993"/>
        <v>NO</v>
      </c>
      <c r="CO681" s="244" t="str">
        <f t="shared" si="994"/>
        <v>NO</v>
      </c>
      <c r="CP681" s="244" t="str">
        <f t="shared" si="995"/>
        <v>NO</v>
      </c>
      <c r="CQ681" s="244" t="str">
        <f t="shared" si="996"/>
        <v>NO</v>
      </c>
      <c r="CR681" s="244" t="str">
        <f t="shared" si="997"/>
        <v>NO</v>
      </c>
    </row>
    <row r="682" spans="1:96">
      <c r="A682" s="64"/>
      <c r="B682" s="15"/>
      <c r="C682" s="15"/>
      <c r="D682" s="15"/>
      <c r="E682" s="15"/>
      <c r="F682" s="15"/>
      <c r="G682" s="15"/>
      <c r="H682" s="15"/>
      <c r="I682" s="52" t="s">
        <v>16</v>
      </c>
      <c r="J682" s="6">
        <v>0.62652285970538102</v>
      </c>
      <c r="K682" s="6">
        <v>0.19112938066235799</v>
      </c>
      <c r="L682" s="6">
        <v>0.18234775963225999</v>
      </c>
      <c r="M682" s="6">
        <v>0.57038419267473195</v>
      </c>
      <c r="N682" s="6">
        <v>0.36163565986748097</v>
      </c>
      <c r="O682" s="6">
        <v>6.7980147457786202E-2</v>
      </c>
      <c r="P682" s="6">
        <v>0.40557743446727601</v>
      </c>
      <c r="Q682" s="6">
        <v>0.55360113808515599</v>
      </c>
      <c r="R682" s="6">
        <v>4.0821427447566699E-2</v>
      </c>
      <c r="S682" s="6">
        <v>0.39064121187011802</v>
      </c>
      <c r="T682" s="6">
        <v>0.45946677977010397</v>
      </c>
      <c r="U682" s="6">
        <v>0.14989200835977601</v>
      </c>
      <c r="V682" s="6">
        <v>0.12889700350608199</v>
      </c>
      <c r="W682" s="6">
        <v>0.36220391603191898</v>
      </c>
      <c r="X682" s="6">
        <v>0.50889908046199805</v>
      </c>
      <c r="Y682" s="6">
        <v>0.98366022812972698</v>
      </c>
      <c r="Z682" s="6">
        <v>8.5086900098212404E-3</v>
      </c>
      <c r="AA682" s="6">
        <v>7.8310818604508895E-3</v>
      </c>
      <c r="AB682" s="6">
        <v>0.60713750505811803</v>
      </c>
      <c r="AC682" s="6">
        <v>0.15851034733722</v>
      </c>
      <c r="AD682" s="6">
        <v>0.23435214760466</v>
      </c>
      <c r="AE682" s="6">
        <v>0.76554407752118103</v>
      </c>
      <c r="AF682" s="6">
        <v>9.4478395803586496E-2</v>
      </c>
      <c r="AG682" s="310">
        <v>0.139977526675232</v>
      </c>
      <c r="AH682" s="211">
        <v>3.4049999999999998</v>
      </c>
      <c r="AI682" s="211">
        <v>5.3150000000000004</v>
      </c>
      <c r="AJ682" s="212">
        <v>8.1690000000000005</v>
      </c>
      <c r="AK682" s="210">
        <v>3.11</v>
      </c>
      <c r="AL682" s="210">
        <v>5.1769999999999996</v>
      </c>
      <c r="AM682" s="210">
        <v>7.9349999999999996</v>
      </c>
      <c r="AN682" s="203"/>
      <c r="AO682" s="203"/>
      <c r="AP682" s="203"/>
      <c r="AQ682" s="203"/>
      <c r="AR682" s="203">
        <f t="shared" si="1016"/>
        <v>2.9569090974799996</v>
      </c>
      <c r="AS682" s="203">
        <f t="shared" si="1017"/>
        <v>3.6139999999999999</v>
      </c>
      <c r="AT682" s="203">
        <f t="shared" si="1018"/>
        <v>4.4171111030799999</v>
      </c>
      <c r="AU682" s="203">
        <f t="shared" si="1019"/>
        <v>4.3591091005959992</v>
      </c>
      <c r="AV682" s="203">
        <f t="shared" si="1020"/>
        <v>5.3277999999999999</v>
      </c>
      <c r="AW682" s="203">
        <f t="shared" si="1021"/>
        <v>6.5117555437159993</v>
      </c>
      <c r="AX682" s="203">
        <f t="shared" si="1022"/>
        <v>6.8508818334059995</v>
      </c>
      <c r="AY682" s="203">
        <f t="shared" si="1023"/>
        <v>8.3733000000000004</v>
      </c>
      <c r="AZ682" s="203">
        <f t="shared" si="1024"/>
        <v>10.234033314726</v>
      </c>
      <c r="BB682" s="1" t="str">
        <f t="shared" si="964"/>
        <v>NP</v>
      </c>
      <c r="BC682" s="1" t="str">
        <f t="shared" si="965"/>
        <v>NP</v>
      </c>
      <c r="BD682" s="1" t="str">
        <f t="shared" si="966"/>
        <v>NP</v>
      </c>
      <c r="BE682" s="1" t="str">
        <f t="shared" si="967"/>
        <v>NO</v>
      </c>
      <c r="BF682" s="1" t="str">
        <f t="shared" si="968"/>
        <v>NO</v>
      </c>
      <c r="BG682" s="1" t="str">
        <f t="shared" si="969"/>
        <v>NO</v>
      </c>
      <c r="BH682" s="1" t="str">
        <f t="shared" si="949"/>
        <v>YES</v>
      </c>
      <c r="BJ682" s="12">
        <v>56</v>
      </c>
      <c r="BK682" s="1" t="str">
        <f t="shared" si="970"/>
        <v>NP</v>
      </c>
      <c r="BL682" s="1" t="str">
        <f t="shared" si="971"/>
        <v>NP</v>
      </c>
      <c r="BM682" s="1" t="str">
        <f t="shared" si="972"/>
        <v>NP</v>
      </c>
      <c r="BN682" s="1" t="str">
        <f t="shared" si="973"/>
        <v>NO</v>
      </c>
      <c r="BO682" s="1" t="str">
        <f t="shared" si="974"/>
        <v>NO</v>
      </c>
      <c r="BP682" s="1" t="str">
        <f t="shared" si="975"/>
        <v>NO</v>
      </c>
      <c r="BQ682" s="1" t="str">
        <f t="shared" si="976"/>
        <v>YES</v>
      </c>
      <c r="BS682" s="1" t="str">
        <f t="shared" si="977"/>
        <v>TP</v>
      </c>
      <c r="BT682" s="1" t="str">
        <f t="shared" si="978"/>
        <v>TP</v>
      </c>
      <c r="BU682" s="1" t="str">
        <f t="shared" si="979"/>
        <v>TP</v>
      </c>
      <c r="BV682" s="1" t="str">
        <f t="shared" si="980"/>
        <v>YES</v>
      </c>
      <c r="BW682" s="1" t="str">
        <f t="shared" si="981"/>
        <v>YES</v>
      </c>
      <c r="BX682" s="1" t="str">
        <f t="shared" si="982"/>
        <v>YES</v>
      </c>
      <c r="BY682" s="244" t="str">
        <f t="shared" si="983"/>
        <v>YES</v>
      </c>
      <c r="BZ682" s="244" t="str">
        <f t="shared" si="984"/>
        <v>NO</v>
      </c>
      <c r="CA682" s="244" t="str">
        <f t="shared" si="985"/>
        <v>NO</v>
      </c>
      <c r="CB682" s="244" t="str">
        <f t="shared" si="986"/>
        <v>NO</v>
      </c>
      <c r="CC682" s="244" t="str">
        <f t="shared" si="987"/>
        <v>NO</v>
      </c>
      <c r="CD682" s="244" t="str">
        <f t="shared" si="959"/>
        <v>NO</v>
      </c>
      <c r="CE682" s="1" t="str">
        <f t="shared" si="960"/>
        <v>NO</v>
      </c>
      <c r="CF682" s="1" t="str">
        <f t="shared" si="961"/>
        <v>NO</v>
      </c>
      <c r="CG682" s="1" t="str">
        <f t="shared" si="962"/>
        <v>NO</v>
      </c>
      <c r="CH682" s="1" t="str">
        <f t="shared" si="963"/>
        <v>NO</v>
      </c>
      <c r="CI682" s="244" t="str">
        <f t="shared" si="988"/>
        <v>NO</v>
      </c>
      <c r="CJ682" s="244" t="str">
        <f t="shared" si="989"/>
        <v>NO</v>
      </c>
      <c r="CK682" s="244" t="str">
        <f t="shared" si="990"/>
        <v>NO</v>
      </c>
      <c r="CL682" s="244" t="str">
        <f t="shared" si="991"/>
        <v>NO</v>
      </c>
      <c r="CM682" s="244" t="str">
        <f t="shared" si="992"/>
        <v>NO</v>
      </c>
      <c r="CN682" s="244" t="str">
        <f t="shared" si="993"/>
        <v>NO</v>
      </c>
      <c r="CO682" s="244" t="str">
        <f t="shared" si="994"/>
        <v>NO</v>
      </c>
      <c r="CP682" s="244" t="str">
        <f t="shared" si="995"/>
        <v>NO</v>
      </c>
      <c r="CQ682" s="244" t="str">
        <f t="shared" si="996"/>
        <v>NO</v>
      </c>
      <c r="CR682" s="244" t="str">
        <f t="shared" si="997"/>
        <v>NO</v>
      </c>
    </row>
    <row r="683" spans="1:96">
      <c r="A683" s="64"/>
      <c r="B683" s="15"/>
      <c r="C683" s="15"/>
      <c r="D683" s="15"/>
      <c r="E683" s="15"/>
      <c r="F683" s="15"/>
      <c r="G683" s="15"/>
      <c r="H683" s="15"/>
      <c r="I683" s="52" t="s">
        <v>17</v>
      </c>
      <c r="J683" s="6">
        <v>0.74623262558405801</v>
      </c>
      <c r="K683" s="6">
        <v>3.8883113138551299E-2</v>
      </c>
      <c r="L683" s="6">
        <v>0.21488426127738899</v>
      </c>
      <c r="M683" s="6">
        <v>0.36080337624582798</v>
      </c>
      <c r="N683" s="6">
        <v>0.56572903849621103</v>
      </c>
      <c r="O683" s="6">
        <v>7.3467585257960002E-2</v>
      </c>
      <c r="P683" s="6">
        <v>4.3989765171159802E-2</v>
      </c>
      <c r="Q683" s="6">
        <v>0.67746944007648802</v>
      </c>
      <c r="R683" s="6">
        <v>0.278540794752351</v>
      </c>
      <c r="S683" s="6">
        <v>0.72177528620090903</v>
      </c>
      <c r="T683" s="6">
        <v>2.7669231886733599E-2</v>
      </c>
      <c r="U683" s="6">
        <v>0.25055548191235599</v>
      </c>
      <c r="V683" s="6">
        <v>0.49518361431774199</v>
      </c>
      <c r="W683" s="6">
        <v>0.37636946340230099</v>
      </c>
      <c r="X683" s="6">
        <v>0.12844692227995599</v>
      </c>
      <c r="Y683" s="6">
        <v>5.7982712036916101E-2</v>
      </c>
      <c r="Z683" s="6">
        <v>0.47811973871521901</v>
      </c>
      <c r="AA683" s="6">
        <v>0.46389754924786403</v>
      </c>
      <c r="AB683" s="6">
        <v>0.46107569125841102</v>
      </c>
      <c r="AC683" s="6">
        <v>5.5450363249880202E-2</v>
      </c>
      <c r="AD683" s="6">
        <v>0.48347394549170802</v>
      </c>
      <c r="AE683" s="6">
        <v>0.152390610715538</v>
      </c>
      <c r="AF683" s="6">
        <v>0.80897589117534097</v>
      </c>
      <c r="AG683" s="310">
        <v>3.863349810912E-2</v>
      </c>
      <c r="AH683" s="211">
        <v>3.7240000000000002</v>
      </c>
      <c r="AI683" s="211">
        <v>5.2489999999999997</v>
      </c>
      <c r="AJ683" s="212">
        <v>8.3800000000000008</v>
      </c>
      <c r="AK683" s="210">
        <v>3.7570000000000001</v>
      </c>
      <c r="AL683" s="210">
        <v>5.4279999999999999</v>
      </c>
      <c r="AM683" s="210">
        <v>8.26</v>
      </c>
      <c r="AN683" s="203"/>
      <c r="AO683" s="203"/>
      <c r="AP683" s="203"/>
      <c r="AQ683" s="203"/>
      <c r="AR683" s="203">
        <f t="shared" si="1016"/>
        <v>2.9569090974799996</v>
      </c>
      <c r="AS683" s="203">
        <f t="shared" si="1017"/>
        <v>3.6139999999999999</v>
      </c>
      <c r="AT683" s="203">
        <f t="shared" si="1018"/>
        <v>4.4171111030799999</v>
      </c>
      <c r="AU683" s="203">
        <f t="shared" si="1019"/>
        <v>4.3591091005959992</v>
      </c>
      <c r="AV683" s="203">
        <f t="shared" si="1020"/>
        <v>5.3277999999999999</v>
      </c>
      <c r="AW683" s="203">
        <f t="shared" si="1021"/>
        <v>6.5117555437159993</v>
      </c>
      <c r="AX683" s="203">
        <f t="shared" si="1022"/>
        <v>6.8508818334059995</v>
      </c>
      <c r="AY683" s="203">
        <f t="shared" si="1023"/>
        <v>8.3733000000000004</v>
      </c>
      <c r="AZ683" s="203">
        <f t="shared" si="1024"/>
        <v>10.234033314726</v>
      </c>
      <c r="BB683" s="1" t="str">
        <f t="shared" si="964"/>
        <v>NA</v>
      </c>
      <c r="BC683" s="1" t="str">
        <f t="shared" si="965"/>
        <v>NP</v>
      </c>
      <c r="BD683" s="1" t="str">
        <f t="shared" si="966"/>
        <v>NA</v>
      </c>
      <c r="BE683" s="1" t="str">
        <f t="shared" si="967"/>
        <v>NO</v>
      </c>
      <c r="BF683" s="1" t="str">
        <f t="shared" si="968"/>
        <v>NO</v>
      </c>
      <c r="BG683" s="1" t="str">
        <f t="shared" si="969"/>
        <v>NO</v>
      </c>
      <c r="BH683" s="1" t="str">
        <f t="shared" si="949"/>
        <v>YES</v>
      </c>
      <c r="BJ683" s="12">
        <v>26</v>
      </c>
      <c r="BK683" s="1" t="str">
        <f t="shared" si="970"/>
        <v>NA</v>
      </c>
      <c r="BL683" s="1" t="str">
        <f t="shared" si="971"/>
        <v>NA</v>
      </c>
      <c r="BM683" s="1" t="str">
        <f t="shared" si="972"/>
        <v>NP</v>
      </c>
      <c r="BN683" s="1" t="str">
        <f t="shared" si="973"/>
        <v>NO</v>
      </c>
      <c r="BO683" s="1" t="str">
        <f t="shared" si="974"/>
        <v>NO</v>
      </c>
      <c r="BP683" s="1" t="str">
        <f t="shared" si="975"/>
        <v>NO</v>
      </c>
      <c r="BQ683" s="1" t="str">
        <f t="shared" si="976"/>
        <v>YES</v>
      </c>
      <c r="BS683" s="1" t="str">
        <f t="shared" si="977"/>
        <v>TN</v>
      </c>
      <c r="BT683" s="1" t="str">
        <f t="shared" si="978"/>
        <v>FP</v>
      </c>
      <c r="BU683" s="1" t="str">
        <f t="shared" si="979"/>
        <v>FN</v>
      </c>
      <c r="BV683" s="1" t="str">
        <f t="shared" si="980"/>
        <v>NO</v>
      </c>
      <c r="BW683" s="1" t="str">
        <f t="shared" si="981"/>
        <v>NO</v>
      </c>
      <c r="BX683" s="1" t="str">
        <f t="shared" si="982"/>
        <v>NO</v>
      </c>
      <c r="BY683" s="244" t="str">
        <f t="shared" si="983"/>
        <v>YES</v>
      </c>
      <c r="BZ683" s="244" t="str">
        <f t="shared" si="984"/>
        <v>NO</v>
      </c>
      <c r="CA683" s="244" t="str">
        <f t="shared" si="985"/>
        <v>NO</v>
      </c>
      <c r="CB683" s="244" t="str">
        <f t="shared" si="986"/>
        <v>NO</v>
      </c>
      <c r="CC683" s="244" t="str">
        <f t="shared" si="987"/>
        <v>NO</v>
      </c>
      <c r="CD683" s="244" t="str">
        <f t="shared" si="959"/>
        <v>YES</v>
      </c>
      <c r="CE683" s="1" t="str">
        <f t="shared" si="960"/>
        <v>NO</v>
      </c>
      <c r="CF683" s="1" t="str">
        <f t="shared" si="961"/>
        <v>NO</v>
      </c>
      <c r="CG683" s="1" t="str">
        <f t="shared" si="962"/>
        <v>NO</v>
      </c>
      <c r="CH683" s="1" t="str">
        <f t="shared" si="963"/>
        <v>YES</v>
      </c>
      <c r="CI683" s="244" t="str">
        <f t="shared" si="988"/>
        <v>YES</v>
      </c>
      <c r="CJ683" s="244" t="str">
        <f t="shared" si="989"/>
        <v>NO</v>
      </c>
      <c r="CK683" s="244" t="str">
        <f t="shared" si="990"/>
        <v>NO</v>
      </c>
      <c r="CL683" s="244" t="str">
        <f t="shared" si="991"/>
        <v>NO</v>
      </c>
      <c r="CM683" s="244" t="str">
        <f t="shared" si="992"/>
        <v>YES</v>
      </c>
      <c r="CN683" s="244" t="str">
        <f t="shared" si="993"/>
        <v>YES</v>
      </c>
      <c r="CO683" s="244" t="str">
        <f t="shared" si="994"/>
        <v>NO</v>
      </c>
      <c r="CP683" s="244" t="str">
        <f t="shared" si="995"/>
        <v>NO</v>
      </c>
      <c r="CQ683" s="244" t="str">
        <f t="shared" si="996"/>
        <v>NO</v>
      </c>
      <c r="CR683" s="244" t="str">
        <f t="shared" si="997"/>
        <v>YES</v>
      </c>
    </row>
    <row r="684" spans="1:96">
      <c r="A684" s="64"/>
      <c r="B684" s="15"/>
      <c r="C684" s="15"/>
      <c r="D684" s="15"/>
      <c r="E684" s="15"/>
      <c r="F684" s="15"/>
      <c r="G684" s="15"/>
      <c r="H684" s="15"/>
      <c r="I684" s="52" t="s">
        <v>18</v>
      </c>
      <c r="J684" s="6">
        <v>0.73953520956526697</v>
      </c>
      <c r="K684" s="6">
        <v>8.89471098313174E-2</v>
      </c>
      <c r="L684" s="6">
        <v>0.17151768060341499</v>
      </c>
      <c r="M684" s="6">
        <v>0.50220574512607097</v>
      </c>
      <c r="N684" s="6">
        <v>0.27672939352362003</v>
      </c>
      <c r="O684" s="6">
        <v>0.22106486135030801</v>
      </c>
      <c r="P684" s="6">
        <v>6.2751938287484293E-2</v>
      </c>
      <c r="Q684" s="6">
        <v>1.97190714402623E-2</v>
      </c>
      <c r="R684" s="6">
        <v>0.91752899027225299</v>
      </c>
      <c r="S684" s="6">
        <v>0.479787016263725</v>
      </c>
      <c r="T684" s="6">
        <v>0.15471335213354301</v>
      </c>
      <c r="U684" s="6">
        <v>0.36549963160273002</v>
      </c>
      <c r="V684" s="6">
        <v>0.68735261096606004</v>
      </c>
      <c r="W684" s="6">
        <v>0.132905341720398</v>
      </c>
      <c r="X684" s="6">
        <v>0.17974204731353999</v>
      </c>
      <c r="Y684" s="6">
        <v>0.48957316099682402</v>
      </c>
      <c r="Z684" s="6">
        <v>0.476019142619728</v>
      </c>
      <c r="AA684" s="6">
        <v>3.4407696383447803E-2</v>
      </c>
      <c r="AB684" s="6">
        <v>2.027609942134E-2</v>
      </c>
      <c r="AC684" s="6">
        <v>0.78634648923354</v>
      </c>
      <c r="AD684" s="6">
        <v>0.19337741134511899</v>
      </c>
      <c r="AE684" s="6">
        <v>0.92351298541665205</v>
      </c>
      <c r="AF684" s="6">
        <v>1.9769376725310199E-2</v>
      </c>
      <c r="AG684" s="310">
        <v>5.6717637858037698E-2</v>
      </c>
      <c r="AH684" s="211">
        <v>4.5960000000000001</v>
      </c>
      <c r="AI684" s="211">
        <v>4.4039999999999999</v>
      </c>
      <c r="AJ684" s="212">
        <v>7.8789999999999996</v>
      </c>
      <c r="AK684" s="210">
        <v>4.407</v>
      </c>
      <c r="AL684" s="210">
        <v>4.383</v>
      </c>
      <c r="AM684" s="210">
        <v>7.8090000000000002</v>
      </c>
      <c r="AN684" s="203"/>
      <c r="AO684" s="203"/>
      <c r="AP684" s="203"/>
      <c r="AQ684" s="203"/>
      <c r="AR684" s="203">
        <f t="shared" si="1016"/>
        <v>2.9569090974799996</v>
      </c>
      <c r="AS684" s="203">
        <f t="shared" si="1017"/>
        <v>3.6139999999999999</v>
      </c>
      <c r="AT684" s="203">
        <f t="shared" si="1018"/>
        <v>4.4171111030799999</v>
      </c>
      <c r="AU684" s="203">
        <f t="shared" si="1019"/>
        <v>4.3591091005959992</v>
      </c>
      <c r="AV684" s="203">
        <f t="shared" si="1020"/>
        <v>5.3277999999999999</v>
      </c>
      <c r="AW684" s="203">
        <f t="shared" si="1021"/>
        <v>6.5117555437159993</v>
      </c>
      <c r="AX684" s="203">
        <f t="shared" si="1022"/>
        <v>6.8508818334059995</v>
      </c>
      <c r="AY684" s="203">
        <f t="shared" si="1023"/>
        <v>8.3733000000000004</v>
      </c>
      <c r="AZ684" s="203">
        <f t="shared" si="1024"/>
        <v>10.234033314726</v>
      </c>
      <c r="BB684" s="1" t="str">
        <f t="shared" si="964"/>
        <v>P</v>
      </c>
      <c r="BC684" s="1" t="str">
        <f t="shared" si="965"/>
        <v>NP</v>
      </c>
      <c r="BD684" s="1" t="str">
        <f t="shared" si="966"/>
        <v>NP</v>
      </c>
      <c r="BE684" s="1" t="str">
        <f t="shared" si="967"/>
        <v>NO</v>
      </c>
      <c r="BF684" s="1" t="str">
        <f t="shared" si="968"/>
        <v>NO</v>
      </c>
      <c r="BG684" s="1" t="str">
        <f t="shared" si="969"/>
        <v>NO</v>
      </c>
      <c r="BH684" s="1" t="str">
        <f t="shared" si="949"/>
        <v>NO</v>
      </c>
      <c r="BJ684" s="12">
        <v>24</v>
      </c>
      <c r="BK684" s="1" t="str">
        <f t="shared" si="970"/>
        <v>NA</v>
      </c>
      <c r="BL684" s="1" t="str">
        <f t="shared" si="971"/>
        <v>NP</v>
      </c>
      <c r="BM684" s="1" t="str">
        <f t="shared" si="972"/>
        <v>NP</v>
      </c>
      <c r="BN684" s="1" t="str">
        <f t="shared" si="973"/>
        <v>NO</v>
      </c>
      <c r="BO684" s="1" t="str">
        <f t="shared" si="974"/>
        <v>NO</v>
      </c>
      <c r="BP684" s="1" t="str">
        <f t="shared" si="975"/>
        <v>NO</v>
      </c>
      <c r="BQ684" s="1" t="str">
        <f t="shared" si="976"/>
        <v>YES</v>
      </c>
      <c r="BS684" s="1" t="str">
        <f t="shared" si="977"/>
        <v>TN</v>
      </c>
      <c r="BT684" s="1" t="str">
        <f t="shared" si="978"/>
        <v>TP</v>
      </c>
      <c r="BU684" s="1" t="str">
        <f t="shared" si="979"/>
        <v>TP</v>
      </c>
      <c r="BV684" s="1" t="str">
        <f t="shared" si="980"/>
        <v>NO</v>
      </c>
      <c r="BW684" s="1" t="str">
        <f t="shared" si="981"/>
        <v>YES</v>
      </c>
      <c r="BX684" s="1" t="str">
        <f t="shared" si="982"/>
        <v>YES</v>
      </c>
      <c r="BY684" s="244" t="str">
        <f t="shared" si="983"/>
        <v>YES</v>
      </c>
      <c r="BZ684" s="244" t="str">
        <f t="shared" si="984"/>
        <v>NO</v>
      </c>
      <c r="CA684" s="244" t="str">
        <f t="shared" si="985"/>
        <v>NO</v>
      </c>
      <c r="CB684" s="244" t="str">
        <f t="shared" si="986"/>
        <v>NO</v>
      </c>
      <c r="CC684" s="244" t="str">
        <f t="shared" si="987"/>
        <v>NO</v>
      </c>
      <c r="CD684" s="244" t="str">
        <f t="shared" si="959"/>
        <v>NO</v>
      </c>
      <c r="CE684" s="1" t="str">
        <f t="shared" si="960"/>
        <v>NO</v>
      </c>
      <c r="CF684" s="1" t="str">
        <f t="shared" si="961"/>
        <v>NO</v>
      </c>
      <c r="CG684" s="1" t="str">
        <f t="shared" si="962"/>
        <v>NO</v>
      </c>
      <c r="CH684" s="1" t="str">
        <f t="shared" si="963"/>
        <v>NO</v>
      </c>
      <c r="CI684" s="244" t="str">
        <f t="shared" si="988"/>
        <v>NO</v>
      </c>
      <c r="CJ684" s="244" t="str">
        <f t="shared" si="989"/>
        <v>NO</v>
      </c>
      <c r="CK684" s="244" t="str">
        <f t="shared" si="990"/>
        <v>NO</v>
      </c>
      <c r="CL684" s="244" t="str">
        <f t="shared" si="991"/>
        <v>NO</v>
      </c>
      <c r="CM684" s="244" t="str">
        <f t="shared" si="992"/>
        <v>NO</v>
      </c>
      <c r="CN684" s="244" t="str">
        <f t="shared" si="993"/>
        <v>NO</v>
      </c>
      <c r="CO684" s="244" t="str">
        <f t="shared" si="994"/>
        <v>NO</v>
      </c>
      <c r="CP684" s="244" t="str">
        <f t="shared" si="995"/>
        <v>NO</v>
      </c>
      <c r="CQ684" s="244" t="str">
        <f t="shared" si="996"/>
        <v>NO</v>
      </c>
      <c r="CR684" s="244" t="str">
        <f t="shared" si="997"/>
        <v>NO</v>
      </c>
    </row>
    <row r="685" spans="1:96">
      <c r="A685" s="64"/>
      <c r="B685" s="15"/>
      <c r="C685" s="15"/>
      <c r="D685" s="15"/>
      <c r="E685" s="15"/>
      <c r="F685" s="15"/>
      <c r="G685" s="15"/>
      <c r="H685" s="15"/>
      <c r="I685" s="52" t="s">
        <v>19</v>
      </c>
      <c r="J685" s="6">
        <v>2.2639552002535802E-2</v>
      </c>
      <c r="K685" s="6">
        <v>0.91653773764577096</v>
      </c>
      <c r="L685" s="6">
        <v>6.0822710351692802E-2</v>
      </c>
      <c r="M685" s="6">
        <v>0.64019513103609105</v>
      </c>
      <c r="N685" s="6">
        <v>8.3370130224673603E-3</v>
      </c>
      <c r="O685" s="6">
        <v>0.35146785594144098</v>
      </c>
      <c r="P685" s="6">
        <v>6.7330604323657298E-2</v>
      </c>
      <c r="Q685" s="6">
        <v>0.16029082410446899</v>
      </c>
      <c r="R685" s="6">
        <v>0.77237857157187195</v>
      </c>
      <c r="S685" s="6">
        <v>0.108096408267166</v>
      </c>
      <c r="T685" s="6">
        <v>0.86966272639308295</v>
      </c>
      <c r="U685" s="6">
        <v>2.22408653397504E-2</v>
      </c>
      <c r="V685" s="6">
        <v>0.66432196971559099</v>
      </c>
      <c r="W685" s="6">
        <v>0.32325198580326098</v>
      </c>
      <c r="X685" s="6">
        <v>1.2426044481147199E-2</v>
      </c>
      <c r="Y685" s="6">
        <v>0.63712250776026103</v>
      </c>
      <c r="Z685" s="6">
        <v>0.15889101317989501</v>
      </c>
      <c r="AA685" s="6">
        <v>0.20398647905984299</v>
      </c>
      <c r="AB685" s="6">
        <v>4.5555619180023703E-2</v>
      </c>
      <c r="AC685" s="6">
        <v>0.79172898653293899</v>
      </c>
      <c r="AD685" s="6">
        <v>0.16271539428703699</v>
      </c>
      <c r="AE685" s="6">
        <v>0.81658304546716898</v>
      </c>
      <c r="AF685" s="6">
        <v>6.2393328012060399E-2</v>
      </c>
      <c r="AG685" s="310">
        <v>0.12102362652076901</v>
      </c>
      <c r="AH685" s="211">
        <v>4.1210000000000004</v>
      </c>
      <c r="AI685" s="211">
        <v>5.0110000000000001</v>
      </c>
      <c r="AJ685" s="212">
        <v>7.8979999999999997</v>
      </c>
      <c r="AK685" s="210">
        <v>4.0030000000000001</v>
      </c>
      <c r="AL685" s="210">
        <v>5.0670000000000002</v>
      </c>
      <c r="AM685" s="210">
        <v>7.8769999999999998</v>
      </c>
      <c r="AN685" s="203"/>
      <c r="AO685" s="203"/>
      <c r="AP685" s="203"/>
      <c r="AQ685" s="203"/>
      <c r="AR685" s="203">
        <f t="shared" si="1016"/>
        <v>2.9569090974799996</v>
      </c>
      <c r="AS685" s="203">
        <f t="shared" si="1017"/>
        <v>3.6139999999999999</v>
      </c>
      <c r="AT685" s="203">
        <f t="shared" si="1018"/>
        <v>4.4171111030799999</v>
      </c>
      <c r="AU685" s="203">
        <f t="shared" si="1019"/>
        <v>4.3591091005959992</v>
      </c>
      <c r="AV685" s="203">
        <f t="shared" si="1020"/>
        <v>5.3277999999999999</v>
      </c>
      <c r="AW685" s="203">
        <f t="shared" si="1021"/>
        <v>6.5117555437159993</v>
      </c>
      <c r="AX685" s="203">
        <f t="shared" si="1022"/>
        <v>6.8508818334059995</v>
      </c>
      <c r="AY685" s="203">
        <f t="shared" si="1023"/>
        <v>8.3733000000000004</v>
      </c>
      <c r="AZ685" s="203">
        <f t="shared" si="1024"/>
        <v>10.234033314726</v>
      </c>
      <c r="BB685" s="1" t="str">
        <f t="shared" si="964"/>
        <v>NA</v>
      </c>
      <c r="BC685" s="1" t="str">
        <f t="shared" si="965"/>
        <v>NP</v>
      </c>
      <c r="BD685" s="1" t="str">
        <f t="shared" si="966"/>
        <v>NP</v>
      </c>
      <c r="BE685" s="1" t="str">
        <f t="shared" si="967"/>
        <v>NO</v>
      </c>
      <c r="BF685" s="1" t="str">
        <f t="shared" si="968"/>
        <v>NO</v>
      </c>
      <c r="BG685" s="1" t="str">
        <f t="shared" si="969"/>
        <v>NO</v>
      </c>
      <c r="BH685" s="1" t="str">
        <f t="shared" si="949"/>
        <v>YES</v>
      </c>
      <c r="BJ685" s="12">
        <v>113</v>
      </c>
      <c r="BK685" s="1" t="str">
        <f t="shared" si="970"/>
        <v>NA</v>
      </c>
      <c r="BL685" s="1" t="str">
        <f t="shared" si="971"/>
        <v>NP</v>
      </c>
      <c r="BM685" s="1" t="str">
        <f t="shared" si="972"/>
        <v>NP</v>
      </c>
      <c r="BN685" s="1" t="str">
        <f t="shared" si="973"/>
        <v>NO</v>
      </c>
      <c r="BO685" s="1" t="str">
        <f t="shared" si="974"/>
        <v>NO</v>
      </c>
      <c r="BP685" s="1" t="str">
        <f t="shared" si="975"/>
        <v>NO</v>
      </c>
      <c r="BQ685" s="1" t="str">
        <f t="shared" si="976"/>
        <v>YES</v>
      </c>
      <c r="BS685" s="1" t="str">
        <f t="shared" si="977"/>
        <v>TN</v>
      </c>
      <c r="BT685" s="1" t="str">
        <f t="shared" si="978"/>
        <v>TP</v>
      </c>
      <c r="BU685" s="1" t="str">
        <f t="shared" si="979"/>
        <v>TP</v>
      </c>
      <c r="BV685" s="1" t="str">
        <f t="shared" si="980"/>
        <v>NO</v>
      </c>
      <c r="BW685" s="1" t="str">
        <f t="shared" si="981"/>
        <v>YES</v>
      </c>
      <c r="BX685" s="1" t="str">
        <f t="shared" si="982"/>
        <v>YES</v>
      </c>
      <c r="BY685" s="244" t="str">
        <f t="shared" si="983"/>
        <v>YES</v>
      </c>
      <c r="BZ685" s="244" t="str">
        <f t="shared" si="984"/>
        <v>NO</v>
      </c>
      <c r="CA685" s="244" t="str">
        <f t="shared" si="985"/>
        <v>NO</v>
      </c>
      <c r="CB685" s="244" t="str">
        <f t="shared" si="986"/>
        <v>NO</v>
      </c>
      <c r="CC685" s="244" t="str">
        <f t="shared" si="987"/>
        <v>NO</v>
      </c>
      <c r="CD685" s="244" t="str">
        <f t="shared" si="959"/>
        <v>NO</v>
      </c>
      <c r="CE685" s="1" t="str">
        <f t="shared" si="960"/>
        <v>NO</v>
      </c>
      <c r="CF685" s="1" t="str">
        <f t="shared" si="961"/>
        <v>NO</v>
      </c>
      <c r="CG685" s="1" t="str">
        <f t="shared" si="962"/>
        <v>NO</v>
      </c>
      <c r="CH685" s="1" t="str">
        <f t="shared" si="963"/>
        <v>NO</v>
      </c>
      <c r="CI685" s="244" t="str">
        <f t="shared" si="988"/>
        <v>NO</v>
      </c>
      <c r="CJ685" s="244" t="str">
        <f t="shared" si="989"/>
        <v>NO</v>
      </c>
      <c r="CK685" s="244" t="str">
        <f t="shared" si="990"/>
        <v>NO</v>
      </c>
      <c r="CL685" s="244" t="str">
        <f t="shared" si="991"/>
        <v>NO</v>
      </c>
      <c r="CM685" s="244" t="str">
        <f t="shared" si="992"/>
        <v>NO</v>
      </c>
      <c r="CN685" s="244" t="str">
        <f t="shared" si="993"/>
        <v>NO</v>
      </c>
      <c r="CO685" s="244" t="str">
        <f t="shared" si="994"/>
        <v>NO</v>
      </c>
      <c r="CP685" s="244" t="str">
        <f t="shared" si="995"/>
        <v>NO</v>
      </c>
      <c r="CQ685" s="244" t="str">
        <f t="shared" si="996"/>
        <v>NO</v>
      </c>
      <c r="CR685" s="244" t="str">
        <f t="shared" si="997"/>
        <v>NO</v>
      </c>
    </row>
    <row r="686" spans="1:96">
      <c r="A686" s="64"/>
      <c r="B686" s="15"/>
      <c r="C686" s="15"/>
      <c r="D686" s="15"/>
      <c r="E686" s="15"/>
      <c r="F686" s="15"/>
      <c r="G686" s="15"/>
      <c r="H686" s="15"/>
      <c r="I686" s="52" t="s">
        <v>42</v>
      </c>
      <c r="J686" s="6">
        <v>0.96731177829022896</v>
      </c>
      <c r="K686" s="6">
        <v>7.6116018155357699E-3</v>
      </c>
      <c r="L686" s="6">
        <v>2.5076619894234899E-2</v>
      </c>
      <c r="M686" s="6">
        <v>0.364156365157285</v>
      </c>
      <c r="N686" s="6">
        <v>0.116062346827755</v>
      </c>
      <c r="O686" s="6">
        <v>0.51978128801495904</v>
      </c>
      <c r="P686" s="6">
        <v>0.80753429138033594</v>
      </c>
      <c r="Q686" s="6">
        <v>4.4930102979293299E-2</v>
      </c>
      <c r="R686" s="6">
        <v>0.14753560564036899</v>
      </c>
      <c r="S686" s="6">
        <v>0.750556046424526</v>
      </c>
      <c r="T686" s="6">
        <v>1.3492830753467E-2</v>
      </c>
      <c r="U686" s="6">
        <v>0.235951122822006</v>
      </c>
      <c r="V686" s="6">
        <v>0.38056996681370198</v>
      </c>
      <c r="W686" s="6">
        <v>0.38740407687603701</v>
      </c>
      <c r="X686" s="6">
        <v>0.23202595631025899</v>
      </c>
      <c r="Y686" s="6">
        <v>0.48360583975272498</v>
      </c>
      <c r="Z686" s="6">
        <v>0.31937026163933602</v>
      </c>
      <c r="AA686" s="6">
        <v>0.19702389860793801</v>
      </c>
      <c r="AB686" s="6">
        <v>4.6659427808339003E-2</v>
      </c>
      <c r="AC686" s="6">
        <v>0.39359075008259897</v>
      </c>
      <c r="AD686" s="6">
        <v>0.55974982210906099</v>
      </c>
      <c r="AE686" s="6">
        <v>0.34458272665867201</v>
      </c>
      <c r="AF686" s="6">
        <v>0.29873735819505498</v>
      </c>
      <c r="AG686" s="310">
        <v>0.35667991514627101</v>
      </c>
      <c r="AH686" s="211">
        <v>2.7789999999999999</v>
      </c>
      <c r="AI686" s="211">
        <v>4.62</v>
      </c>
      <c r="AJ686" s="212">
        <v>8.3919999999999995</v>
      </c>
      <c r="AK686" s="210">
        <v>2.5259999999999998</v>
      </c>
      <c r="AL686" s="210">
        <v>4.58</v>
      </c>
      <c r="AM686" s="210">
        <v>8.3970000000000002</v>
      </c>
      <c r="AN686" s="203"/>
      <c r="AO686" s="203"/>
      <c r="AP686" s="203"/>
      <c r="AQ686" s="203"/>
      <c r="AR686" s="203">
        <f t="shared" si="1016"/>
        <v>2.9569090974799996</v>
      </c>
      <c r="AS686" s="203">
        <f t="shared" si="1017"/>
        <v>3.6139999999999999</v>
      </c>
      <c r="AT686" s="203">
        <f t="shared" si="1018"/>
        <v>4.4171111030799999</v>
      </c>
      <c r="AU686" s="203">
        <f t="shared" si="1019"/>
        <v>4.3591091005959992</v>
      </c>
      <c r="AV686" s="203">
        <f t="shared" si="1020"/>
        <v>5.3277999999999999</v>
      </c>
      <c r="AW686" s="203">
        <f t="shared" si="1021"/>
        <v>6.5117555437159993</v>
      </c>
      <c r="AX686" s="203">
        <f t="shared" si="1022"/>
        <v>6.8508818334059995</v>
      </c>
      <c r="AY686" s="203">
        <f t="shared" si="1023"/>
        <v>8.3733000000000004</v>
      </c>
      <c r="AZ686" s="203">
        <f t="shared" si="1024"/>
        <v>10.234033314726</v>
      </c>
      <c r="BB686" s="1" t="str">
        <f t="shared" si="964"/>
        <v>A</v>
      </c>
      <c r="BC686" s="1" t="str">
        <f t="shared" si="965"/>
        <v>NP</v>
      </c>
      <c r="BD686" s="1" t="str">
        <f t="shared" si="966"/>
        <v>NA</v>
      </c>
      <c r="BE686" s="1" t="str">
        <f t="shared" si="967"/>
        <v>NO</v>
      </c>
      <c r="BF686" s="1" t="str">
        <f t="shared" si="968"/>
        <v>NO</v>
      </c>
      <c r="BG686" s="1" t="str">
        <f t="shared" si="969"/>
        <v>YES</v>
      </c>
      <c r="BH686" s="1" t="str">
        <f t="shared" si="949"/>
        <v>YES</v>
      </c>
      <c r="BJ686" s="12">
        <v>45</v>
      </c>
      <c r="BK686" s="1" t="str">
        <f t="shared" si="970"/>
        <v>A</v>
      </c>
      <c r="BL686" s="1" t="str">
        <f t="shared" si="971"/>
        <v>NP</v>
      </c>
      <c r="BM686" s="1" t="str">
        <f t="shared" si="972"/>
        <v>NA</v>
      </c>
      <c r="BN686" s="1" t="str">
        <f t="shared" si="973"/>
        <v>NO</v>
      </c>
      <c r="BO686" s="1" t="str">
        <f t="shared" si="974"/>
        <v>NO</v>
      </c>
      <c r="BP686" s="1" t="str">
        <f t="shared" si="975"/>
        <v>YES</v>
      </c>
      <c r="BQ686" s="1" t="str">
        <f t="shared" si="976"/>
        <v>YES</v>
      </c>
      <c r="BS686" s="1" t="str">
        <f t="shared" si="977"/>
        <v>TP</v>
      </c>
      <c r="BT686" s="1" t="str">
        <f t="shared" si="978"/>
        <v>TP</v>
      </c>
      <c r="BU686" s="1" t="str">
        <f t="shared" si="979"/>
        <v>TN</v>
      </c>
      <c r="BV686" s="1" t="str">
        <f t="shared" si="980"/>
        <v>NO</v>
      </c>
      <c r="BW686" s="1" t="str">
        <f t="shared" si="981"/>
        <v>YES</v>
      </c>
      <c r="BX686" s="1" t="str">
        <f t="shared" si="982"/>
        <v>YES</v>
      </c>
      <c r="BY686" s="244" t="str">
        <f t="shared" si="983"/>
        <v>YES</v>
      </c>
      <c r="BZ686" s="244" t="str">
        <f t="shared" si="984"/>
        <v>NO</v>
      </c>
      <c r="CA686" s="244" t="str">
        <f t="shared" si="985"/>
        <v>NO</v>
      </c>
      <c r="CB686" s="244" t="str">
        <f t="shared" si="986"/>
        <v>NO</v>
      </c>
      <c r="CC686" s="244" t="str">
        <f t="shared" si="987"/>
        <v>NO</v>
      </c>
      <c r="CD686" s="244" t="str">
        <f t="shared" si="959"/>
        <v>NO</v>
      </c>
      <c r="CE686" s="1" t="str">
        <f t="shared" si="960"/>
        <v>NO</v>
      </c>
      <c r="CF686" s="1" t="str">
        <f t="shared" si="961"/>
        <v>NO</v>
      </c>
      <c r="CG686" s="1" t="str">
        <f t="shared" si="962"/>
        <v>NO</v>
      </c>
      <c r="CH686" s="1" t="str">
        <f t="shared" si="963"/>
        <v>NO</v>
      </c>
      <c r="CI686" s="244" t="str">
        <f t="shared" si="988"/>
        <v>NO</v>
      </c>
      <c r="CJ686" s="244" t="str">
        <f t="shared" si="989"/>
        <v>NO</v>
      </c>
      <c r="CK686" s="244" t="str">
        <f t="shared" si="990"/>
        <v>NO</v>
      </c>
      <c r="CL686" s="244" t="str">
        <f t="shared" si="991"/>
        <v>NO</v>
      </c>
      <c r="CM686" s="244" t="str">
        <f t="shared" si="992"/>
        <v>NO</v>
      </c>
      <c r="CN686" s="244" t="str">
        <f t="shared" si="993"/>
        <v>NO</v>
      </c>
      <c r="CO686" s="244" t="str">
        <f t="shared" si="994"/>
        <v>NO</v>
      </c>
      <c r="CP686" s="244" t="str">
        <f t="shared" si="995"/>
        <v>NO</v>
      </c>
      <c r="CQ686" s="244" t="str">
        <f t="shared" si="996"/>
        <v>NO</v>
      </c>
      <c r="CR686" s="244" t="str">
        <f t="shared" si="997"/>
        <v>NO</v>
      </c>
    </row>
    <row r="687" spans="1:96">
      <c r="A687" s="64"/>
      <c r="B687" s="15"/>
      <c r="C687" s="15"/>
      <c r="D687" s="15"/>
      <c r="E687" s="15"/>
      <c r="F687" s="15"/>
      <c r="G687" s="15"/>
      <c r="H687" s="15"/>
      <c r="I687" s="52" t="s">
        <v>43</v>
      </c>
      <c r="J687" s="6">
        <v>0.433660470232551</v>
      </c>
      <c r="K687" s="6">
        <v>0.41457209097980502</v>
      </c>
      <c r="L687" s="6">
        <v>0.15176743878764201</v>
      </c>
      <c r="M687" s="6">
        <v>0.34565855295153602</v>
      </c>
      <c r="N687" s="6">
        <v>0.20579140366498799</v>
      </c>
      <c r="O687" s="6">
        <v>0.44855004338347398</v>
      </c>
      <c r="P687" s="6">
        <v>0.216720200973612</v>
      </c>
      <c r="Q687" s="6">
        <v>0.27933777804700899</v>
      </c>
      <c r="R687" s="6">
        <v>0.50394202097937801</v>
      </c>
      <c r="S687" s="6">
        <v>0.76062752887318696</v>
      </c>
      <c r="T687" s="6">
        <v>0.193377241771337</v>
      </c>
      <c r="U687" s="6">
        <v>4.59952293554746E-2</v>
      </c>
      <c r="V687" s="6">
        <v>0.70275202409091797</v>
      </c>
      <c r="W687" s="6">
        <v>0.17842084510127401</v>
      </c>
      <c r="X687" s="6">
        <v>0.118827130807807</v>
      </c>
      <c r="Y687" s="6">
        <v>0.142762718200202</v>
      </c>
      <c r="Z687" s="6">
        <v>0.19894930639928901</v>
      </c>
      <c r="AA687" s="6">
        <v>0.65828797540050699</v>
      </c>
      <c r="AB687" s="6">
        <v>0.19346293310450899</v>
      </c>
      <c r="AC687" s="6">
        <v>0.65434175038103204</v>
      </c>
      <c r="AD687" s="6">
        <v>0.152195316514458</v>
      </c>
      <c r="AE687" s="6">
        <v>0.205736177063193</v>
      </c>
      <c r="AF687" s="6">
        <v>0.75713018861220605</v>
      </c>
      <c r="AG687" s="310">
        <v>3.7133634324599998E-2</v>
      </c>
      <c r="AH687" s="211">
        <v>3.4510000000000001</v>
      </c>
      <c r="AI687" s="211">
        <v>5.4480000000000004</v>
      </c>
      <c r="AJ687" s="212">
        <v>8.1210000000000004</v>
      </c>
      <c r="AK687" s="210">
        <v>3.4420000000000002</v>
      </c>
      <c r="AL687" s="210">
        <v>5.1139999999999999</v>
      </c>
      <c r="AM687" s="210">
        <v>7.9279999999999999</v>
      </c>
      <c r="AN687" s="203"/>
      <c r="AO687" s="203"/>
      <c r="AP687" s="203"/>
      <c r="AQ687" s="203"/>
      <c r="AR687" s="203">
        <f t="shared" si="1016"/>
        <v>2.9569090974799996</v>
      </c>
      <c r="AS687" s="203">
        <f t="shared" si="1017"/>
        <v>3.6139999999999999</v>
      </c>
      <c r="AT687" s="203">
        <f t="shared" si="1018"/>
        <v>4.4171111030799999</v>
      </c>
      <c r="AU687" s="203">
        <f t="shared" si="1019"/>
        <v>4.3591091005959992</v>
      </c>
      <c r="AV687" s="203">
        <f t="shared" si="1020"/>
        <v>5.3277999999999999</v>
      </c>
      <c r="AW687" s="203">
        <f t="shared" si="1021"/>
        <v>6.5117555437159993</v>
      </c>
      <c r="AX687" s="203">
        <f t="shared" si="1022"/>
        <v>6.8508818334059995</v>
      </c>
      <c r="AY687" s="203">
        <f t="shared" si="1023"/>
        <v>8.3733000000000004</v>
      </c>
      <c r="AZ687" s="203">
        <f t="shared" si="1024"/>
        <v>10.234033314726</v>
      </c>
      <c r="BB687" s="1" t="str">
        <f t="shared" si="964"/>
        <v>NP</v>
      </c>
      <c r="BC687" s="1" t="str">
        <f t="shared" si="965"/>
        <v>NA</v>
      </c>
      <c r="BD687" s="1" t="str">
        <f t="shared" si="966"/>
        <v>NP</v>
      </c>
      <c r="BE687" s="1" t="str">
        <f t="shared" si="967"/>
        <v>NO</v>
      </c>
      <c r="BF687" s="1" t="str">
        <f t="shared" si="968"/>
        <v>NO</v>
      </c>
      <c r="BG687" s="1" t="str">
        <f t="shared" si="969"/>
        <v>NO</v>
      </c>
      <c r="BH687" s="1" t="str">
        <f t="shared" si="949"/>
        <v>YES</v>
      </c>
      <c r="BJ687" s="12">
        <v>50</v>
      </c>
      <c r="BK687" s="1" t="str">
        <f t="shared" si="970"/>
        <v>NP</v>
      </c>
      <c r="BL687" s="1" t="str">
        <f t="shared" si="971"/>
        <v>NP</v>
      </c>
      <c r="BM687" s="1" t="str">
        <f t="shared" si="972"/>
        <v>NP</v>
      </c>
      <c r="BN687" s="1" t="str">
        <f t="shared" si="973"/>
        <v>NO</v>
      </c>
      <c r="BO687" s="1" t="str">
        <f t="shared" si="974"/>
        <v>NO</v>
      </c>
      <c r="BP687" s="1" t="str">
        <f t="shared" si="975"/>
        <v>NO</v>
      </c>
      <c r="BQ687" s="1" t="str">
        <f t="shared" si="976"/>
        <v>YES</v>
      </c>
      <c r="BS687" s="1" t="str">
        <f t="shared" si="977"/>
        <v>TP</v>
      </c>
      <c r="BT687" s="1" t="str">
        <f t="shared" si="978"/>
        <v>FN</v>
      </c>
      <c r="BU687" s="1" t="str">
        <f t="shared" si="979"/>
        <v>TP</v>
      </c>
      <c r="BV687" s="1" t="str">
        <f t="shared" si="980"/>
        <v>NO</v>
      </c>
      <c r="BW687" s="1" t="str">
        <f t="shared" si="981"/>
        <v>YES</v>
      </c>
      <c r="BX687" s="1" t="str">
        <f t="shared" si="982"/>
        <v>YES</v>
      </c>
      <c r="BY687" s="244" t="str">
        <f t="shared" si="983"/>
        <v>YES</v>
      </c>
      <c r="BZ687" s="244" t="str">
        <f t="shared" si="984"/>
        <v>NO</v>
      </c>
      <c r="CA687" s="244" t="str">
        <f t="shared" si="985"/>
        <v>NO</v>
      </c>
      <c r="CB687" s="244" t="str">
        <f t="shared" si="986"/>
        <v>NO</v>
      </c>
      <c r="CC687" s="244" t="str">
        <f t="shared" si="987"/>
        <v>NO</v>
      </c>
      <c r="CD687" s="244" t="str">
        <f t="shared" si="959"/>
        <v>YES</v>
      </c>
      <c r="CE687" s="1" t="str">
        <f t="shared" si="960"/>
        <v>NO</v>
      </c>
      <c r="CF687" s="1" t="str">
        <f t="shared" si="961"/>
        <v>NO</v>
      </c>
      <c r="CG687" s="1" t="str">
        <f t="shared" si="962"/>
        <v>NO</v>
      </c>
      <c r="CH687" s="1" t="str">
        <f t="shared" si="963"/>
        <v>YES</v>
      </c>
      <c r="CI687" s="244" t="str">
        <f t="shared" si="988"/>
        <v>YES</v>
      </c>
      <c r="CJ687" s="244" t="str">
        <f t="shared" si="989"/>
        <v>NO</v>
      </c>
      <c r="CK687" s="244" t="str">
        <f t="shared" si="990"/>
        <v>NO</v>
      </c>
      <c r="CL687" s="244" t="str">
        <f t="shared" si="991"/>
        <v>NO</v>
      </c>
      <c r="CM687" s="244" t="str">
        <f t="shared" si="992"/>
        <v>YES</v>
      </c>
      <c r="CN687" s="244" t="str">
        <f t="shared" si="993"/>
        <v>NO</v>
      </c>
      <c r="CO687" s="244" t="str">
        <f t="shared" si="994"/>
        <v>NO</v>
      </c>
      <c r="CP687" s="244" t="str">
        <f t="shared" si="995"/>
        <v>NO</v>
      </c>
      <c r="CQ687" s="244" t="str">
        <f t="shared" si="996"/>
        <v>NO</v>
      </c>
      <c r="CR687" s="244" t="str">
        <f t="shared" si="997"/>
        <v>NO</v>
      </c>
    </row>
    <row r="688" spans="1:96">
      <c r="A688" s="9"/>
      <c r="B688" s="6"/>
      <c r="C688" s="6"/>
      <c r="D688" s="6"/>
      <c r="E688" s="6"/>
      <c r="F688" s="6"/>
      <c r="G688" s="6"/>
      <c r="H688" s="6"/>
      <c r="I688" s="52" t="s">
        <v>45</v>
      </c>
      <c r="J688" s="6">
        <v>0.75666730279335004</v>
      </c>
      <c r="K688" s="6">
        <v>3.5216267769344597E-2</v>
      </c>
      <c r="L688" s="6">
        <v>0.20811642943730399</v>
      </c>
      <c r="M688" s="6">
        <v>0.58080217421549896</v>
      </c>
      <c r="N688" s="6">
        <v>0.107726518785818</v>
      </c>
      <c r="O688" s="6">
        <v>0.31147130699868197</v>
      </c>
      <c r="P688" s="6">
        <v>0.40557743446727601</v>
      </c>
      <c r="Q688" s="6">
        <v>0.55360113808515599</v>
      </c>
      <c r="R688" s="6">
        <v>4.0821427447566699E-2</v>
      </c>
      <c r="S688" s="6">
        <v>0.39064121187011802</v>
      </c>
      <c r="T688" s="6">
        <v>0.45946677977010397</v>
      </c>
      <c r="U688" s="6">
        <v>0.14989200835977601</v>
      </c>
      <c r="V688" s="6">
        <v>0.12889700350608199</v>
      </c>
      <c r="W688" s="6">
        <v>0.36220391603191898</v>
      </c>
      <c r="X688" s="6">
        <v>0.50889908046199805</v>
      </c>
      <c r="Y688" s="6">
        <v>0.98366022812972698</v>
      </c>
      <c r="Z688" s="6">
        <v>8.5086900098212404E-3</v>
      </c>
      <c r="AA688" s="6">
        <v>7.8310818604508895E-3</v>
      </c>
      <c r="AB688" s="6">
        <v>0.60713750505811803</v>
      </c>
      <c r="AC688" s="6">
        <v>0.15851034733722</v>
      </c>
      <c r="AD688" s="6">
        <v>0.23435214760466</v>
      </c>
      <c r="AE688" s="6">
        <v>0.76554407752118103</v>
      </c>
      <c r="AF688" s="6">
        <v>9.4478395803586496E-2</v>
      </c>
      <c r="AG688" s="310">
        <v>0.139977526675232</v>
      </c>
      <c r="AH688" s="211">
        <v>3.2749999999999999</v>
      </c>
      <c r="AI688" s="211">
        <v>5.4550000000000001</v>
      </c>
      <c r="AJ688" s="212">
        <v>8.0419999999999998</v>
      </c>
      <c r="AK688" s="210">
        <v>3.347</v>
      </c>
      <c r="AL688" s="210">
        <v>5.37</v>
      </c>
      <c r="AM688" s="210">
        <v>8.2420000000000009</v>
      </c>
      <c r="AN688" s="203"/>
      <c r="AO688" s="203"/>
      <c r="AP688" s="203"/>
      <c r="AQ688" s="203"/>
      <c r="AR688" s="203">
        <f t="shared" si="1016"/>
        <v>2.9569090974799996</v>
      </c>
      <c r="AS688" s="203">
        <f t="shared" si="1017"/>
        <v>3.6139999999999999</v>
      </c>
      <c r="AT688" s="203">
        <f t="shared" si="1018"/>
        <v>4.4171111030799999</v>
      </c>
      <c r="AU688" s="203">
        <f t="shared" si="1019"/>
        <v>4.3591091005959992</v>
      </c>
      <c r="AV688" s="203">
        <f t="shared" si="1020"/>
        <v>5.3277999999999999</v>
      </c>
      <c r="AW688" s="203">
        <f t="shared" si="1021"/>
        <v>6.5117555437159993</v>
      </c>
      <c r="AX688" s="203">
        <f t="shared" si="1022"/>
        <v>6.8508818334059995</v>
      </c>
      <c r="AY688" s="203">
        <f t="shared" si="1023"/>
        <v>8.3733000000000004</v>
      </c>
      <c r="AZ688" s="203">
        <f t="shared" si="1024"/>
        <v>10.234033314726</v>
      </c>
      <c r="BB688" s="1" t="str">
        <f t="shared" si="964"/>
        <v>NP</v>
      </c>
      <c r="BC688" s="1" t="str">
        <f t="shared" si="965"/>
        <v>NA</v>
      </c>
      <c r="BD688" s="1" t="str">
        <f t="shared" si="966"/>
        <v>NP</v>
      </c>
      <c r="BE688" s="1" t="str">
        <f t="shared" si="967"/>
        <v>NO</v>
      </c>
      <c r="BF688" s="1" t="str">
        <f t="shared" si="968"/>
        <v>NO</v>
      </c>
      <c r="BG688" s="1" t="str">
        <f t="shared" si="969"/>
        <v>NO</v>
      </c>
      <c r="BH688" s="1" t="str">
        <f t="shared" si="949"/>
        <v>YES</v>
      </c>
      <c r="BJ688" s="12">
        <v>35</v>
      </c>
      <c r="BK688" s="1" t="str">
        <f t="shared" si="970"/>
        <v>NP</v>
      </c>
      <c r="BL688" s="1" t="str">
        <f t="shared" si="971"/>
        <v>NA</v>
      </c>
      <c r="BM688" s="1" t="str">
        <f t="shared" si="972"/>
        <v>NP</v>
      </c>
      <c r="BN688" s="1" t="str">
        <f t="shared" si="973"/>
        <v>NO</v>
      </c>
      <c r="BO688" s="1" t="str">
        <f t="shared" si="974"/>
        <v>NO</v>
      </c>
      <c r="BP688" s="1" t="str">
        <f t="shared" si="975"/>
        <v>NO</v>
      </c>
      <c r="BQ688" s="1" t="str">
        <f t="shared" si="976"/>
        <v>YES</v>
      </c>
      <c r="BS688" s="1" t="str">
        <f t="shared" si="977"/>
        <v>TP</v>
      </c>
      <c r="BT688" s="1" t="str">
        <f t="shared" si="978"/>
        <v>TN</v>
      </c>
      <c r="BU688" s="1" t="str">
        <f t="shared" si="979"/>
        <v>TP</v>
      </c>
      <c r="BV688" s="1" t="str">
        <f t="shared" si="980"/>
        <v>NO</v>
      </c>
      <c r="BW688" s="1" t="str">
        <f t="shared" si="981"/>
        <v>YES</v>
      </c>
      <c r="BX688" s="1" t="str">
        <f t="shared" si="982"/>
        <v>YES</v>
      </c>
      <c r="BY688" s="244" t="str">
        <f t="shared" si="983"/>
        <v>YES</v>
      </c>
      <c r="BZ688" s="244" t="str">
        <f t="shared" si="984"/>
        <v>NO</v>
      </c>
      <c r="CA688" s="244" t="str">
        <f t="shared" si="985"/>
        <v>NO</v>
      </c>
      <c r="CB688" s="244" t="str">
        <f t="shared" si="986"/>
        <v>NO</v>
      </c>
      <c r="CC688" s="244" t="str">
        <f t="shared" si="987"/>
        <v>NO</v>
      </c>
      <c r="CD688" s="244" t="str">
        <f t="shared" si="959"/>
        <v>NO</v>
      </c>
      <c r="CE688" s="1" t="str">
        <f t="shared" si="960"/>
        <v>NO</v>
      </c>
      <c r="CF688" s="1" t="str">
        <f t="shared" si="961"/>
        <v>NO</v>
      </c>
      <c r="CG688" s="1" t="str">
        <f t="shared" si="962"/>
        <v>NO</v>
      </c>
      <c r="CH688" s="1" t="str">
        <f t="shared" si="963"/>
        <v>NO</v>
      </c>
      <c r="CI688" s="244" t="str">
        <f t="shared" si="988"/>
        <v>NO</v>
      </c>
      <c r="CJ688" s="244" t="str">
        <f t="shared" si="989"/>
        <v>NO</v>
      </c>
      <c r="CK688" s="244" t="str">
        <f t="shared" si="990"/>
        <v>NO</v>
      </c>
      <c r="CL688" s="244" t="str">
        <f t="shared" si="991"/>
        <v>NO</v>
      </c>
      <c r="CM688" s="244" t="str">
        <f t="shared" si="992"/>
        <v>NO</v>
      </c>
      <c r="CN688" s="244" t="str">
        <f t="shared" si="993"/>
        <v>NO</v>
      </c>
      <c r="CO688" s="244" t="str">
        <f t="shared" si="994"/>
        <v>NO</v>
      </c>
      <c r="CP688" s="244" t="str">
        <f t="shared" si="995"/>
        <v>NO</v>
      </c>
      <c r="CQ688" s="244" t="str">
        <f t="shared" si="996"/>
        <v>NO</v>
      </c>
      <c r="CR688" s="244" t="str">
        <f t="shared" si="997"/>
        <v>NO</v>
      </c>
    </row>
    <row r="689" spans="1:96" ht="16.5" thickBot="1">
      <c r="A689" s="10"/>
      <c r="B689" s="8"/>
      <c r="C689" s="8"/>
      <c r="D689" s="8"/>
      <c r="E689" s="8"/>
      <c r="F689" s="8"/>
      <c r="G689" s="8"/>
      <c r="H689" s="8"/>
      <c r="I689" s="53" t="s">
        <v>44</v>
      </c>
      <c r="J689" s="8">
        <v>0.92681884685359694</v>
      </c>
      <c r="K689" s="8">
        <v>5.5826017765645497E-2</v>
      </c>
      <c r="L689" s="8">
        <v>1.73551353807565E-2</v>
      </c>
      <c r="M689" s="8">
        <v>0.27959307793156601</v>
      </c>
      <c r="N689" s="8">
        <v>0.11111506683736699</v>
      </c>
      <c r="O689" s="8">
        <v>0.60929185523106499</v>
      </c>
      <c r="P689" s="8">
        <v>0.25142234449534601</v>
      </c>
      <c r="Q689" s="8">
        <v>0.24963938684971601</v>
      </c>
      <c r="R689" s="8">
        <v>0.49893826865493701</v>
      </c>
      <c r="S689" s="8">
        <v>0.56770020727817805</v>
      </c>
      <c r="T689" s="8">
        <v>0.29687720662520201</v>
      </c>
      <c r="U689" s="8">
        <v>0.135422586096618</v>
      </c>
      <c r="V689" s="8">
        <v>0.30198529217932002</v>
      </c>
      <c r="W689" s="8">
        <v>9.7826057085302898E-2</v>
      </c>
      <c r="X689" s="8">
        <v>0.60018865073537597</v>
      </c>
      <c r="Y689" s="8">
        <v>8.6270353771337405E-2</v>
      </c>
      <c r="Z689" s="8">
        <v>0.467549567019792</v>
      </c>
      <c r="AA689" s="8">
        <v>0.44618007920886998</v>
      </c>
      <c r="AB689" s="8">
        <v>0.45589842581915202</v>
      </c>
      <c r="AC689" s="8">
        <v>0.31616918567686803</v>
      </c>
      <c r="AD689" s="8">
        <v>0.22793238850397901</v>
      </c>
      <c r="AE689" s="8">
        <v>0.80146974061547005</v>
      </c>
      <c r="AF689" s="8">
        <v>0.18214899748664301</v>
      </c>
      <c r="AG689" s="311">
        <v>1.6381261897886201E-2</v>
      </c>
      <c r="AH689" s="213">
        <v>3.681</v>
      </c>
      <c r="AI689" s="213">
        <v>6.1310000000000002</v>
      </c>
      <c r="AJ689" s="214">
        <v>7.4669999999999996</v>
      </c>
      <c r="AK689" s="210">
        <v>3.621</v>
      </c>
      <c r="AL689" s="210">
        <v>6.0979999999999999</v>
      </c>
      <c r="AM689" s="210">
        <v>7.52</v>
      </c>
      <c r="AN689" s="203"/>
      <c r="AO689" s="203"/>
      <c r="AP689" s="203"/>
      <c r="AQ689" s="203"/>
      <c r="AR689" s="203">
        <f t="shared" si="1016"/>
        <v>2.9569090974799996</v>
      </c>
      <c r="AS689" s="203">
        <f t="shared" si="1017"/>
        <v>3.6139999999999999</v>
      </c>
      <c r="AT689" s="203">
        <f t="shared" si="1018"/>
        <v>4.4171111030799999</v>
      </c>
      <c r="AU689" s="203">
        <f t="shared" si="1019"/>
        <v>4.3591091005959992</v>
      </c>
      <c r="AV689" s="203">
        <f t="shared" si="1020"/>
        <v>5.3277999999999999</v>
      </c>
      <c r="AW689" s="203">
        <f t="shared" si="1021"/>
        <v>6.5117555437159993</v>
      </c>
      <c r="AX689" s="203">
        <f t="shared" si="1022"/>
        <v>6.8508818334059995</v>
      </c>
      <c r="AY689" s="203">
        <f t="shared" si="1023"/>
        <v>8.3733000000000004</v>
      </c>
      <c r="AZ689" s="203">
        <f t="shared" si="1024"/>
        <v>10.234033314726</v>
      </c>
      <c r="BB689" s="1" t="str">
        <f t="shared" si="964"/>
        <v>NA</v>
      </c>
      <c r="BC689" s="1" t="str">
        <f t="shared" si="965"/>
        <v>NA</v>
      </c>
      <c r="BD689" s="1" t="str">
        <f t="shared" si="966"/>
        <v>NP</v>
      </c>
      <c r="BE689" s="1" t="str">
        <f t="shared" si="967"/>
        <v>NO</v>
      </c>
      <c r="BF689" s="1" t="str">
        <f t="shared" si="968"/>
        <v>NO</v>
      </c>
      <c r="BG689" s="1" t="str">
        <f t="shared" si="969"/>
        <v>NO</v>
      </c>
      <c r="BH689" s="1" t="str">
        <f t="shared" si="949"/>
        <v>YES</v>
      </c>
      <c r="BJ689" s="12">
        <v>75</v>
      </c>
      <c r="BK689" s="1" t="str">
        <f t="shared" si="970"/>
        <v>NA</v>
      </c>
      <c r="BL689" s="1" t="str">
        <f t="shared" si="971"/>
        <v>NA</v>
      </c>
      <c r="BM689" s="1" t="str">
        <f t="shared" si="972"/>
        <v>NP</v>
      </c>
      <c r="BN689" s="1" t="str">
        <f t="shared" si="973"/>
        <v>NO</v>
      </c>
      <c r="BO689" s="1" t="str">
        <f t="shared" si="974"/>
        <v>NO</v>
      </c>
      <c r="BP689" s="1" t="str">
        <f t="shared" si="975"/>
        <v>NO</v>
      </c>
      <c r="BQ689" s="1" t="str">
        <f t="shared" si="976"/>
        <v>YES</v>
      </c>
      <c r="BS689" s="1" t="str">
        <f t="shared" si="977"/>
        <v>TN</v>
      </c>
      <c r="BT689" s="1" t="str">
        <f t="shared" si="978"/>
        <v>TN</v>
      </c>
      <c r="BU689" s="1" t="str">
        <f t="shared" si="979"/>
        <v>TP</v>
      </c>
      <c r="BV689" s="1" t="str">
        <f t="shared" si="980"/>
        <v>NO</v>
      </c>
      <c r="BW689" s="1" t="str">
        <f t="shared" si="981"/>
        <v>NO</v>
      </c>
      <c r="BX689" s="1" t="str">
        <f t="shared" si="982"/>
        <v>YES</v>
      </c>
      <c r="BY689" s="244" t="str">
        <f t="shared" si="983"/>
        <v>YES</v>
      </c>
      <c r="BZ689" s="244" t="str">
        <f t="shared" si="984"/>
        <v>NO</v>
      </c>
      <c r="CA689" s="244" t="str">
        <f t="shared" si="985"/>
        <v>NO</v>
      </c>
      <c r="CB689" s="244" t="str">
        <f t="shared" si="986"/>
        <v>NO</v>
      </c>
      <c r="CC689" s="244" t="str">
        <f t="shared" si="987"/>
        <v>NO</v>
      </c>
      <c r="CD689" s="244" t="str">
        <f t="shared" si="959"/>
        <v>NO</v>
      </c>
      <c r="CE689" s="1" t="str">
        <f t="shared" si="960"/>
        <v>NO</v>
      </c>
      <c r="CF689" s="1" t="str">
        <f t="shared" si="961"/>
        <v>NO</v>
      </c>
      <c r="CG689" s="1" t="str">
        <f t="shared" si="962"/>
        <v>NO</v>
      </c>
      <c r="CH689" s="1" t="str">
        <f t="shared" si="963"/>
        <v>NO</v>
      </c>
      <c r="CI689" s="244" t="str">
        <f t="shared" si="988"/>
        <v>NO</v>
      </c>
      <c r="CJ689" s="244" t="str">
        <f t="shared" si="989"/>
        <v>NO</v>
      </c>
      <c r="CK689" s="244" t="str">
        <f t="shared" si="990"/>
        <v>NO</v>
      </c>
      <c r="CL689" s="244" t="str">
        <f t="shared" si="991"/>
        <v>NO</v>
      </c>
      <c r="CM689" s="244" t="str">
        <f t="shared" si="992"/>
        <v>NO</v>
      </c>
      <c r="CN689" s="244" t="str">
        <f t="shared" si="993"/>
        <v>NO</v>
      </c>
      <c r="CO689" s="244" t="str">
        <f t="shared" si="994"/>
        <v>NO</v>
      </c>
      <c r="CP689" s="244" t="str">
        <f t="shared" si="995"/>
        <v>NO</v>
      </c>
      <c r="CQ689" s="244" t="str">
        <f t="shared" si="996"/>
        <v>NO</v>
      </c>
      <c r="CR689" s="244" t="str">
        <f t="shared" si="997"/>
        <v>NO</v>
      </c>
    </row>
    <row r="690" spans="1:96">
      <c r="A690" s="61">
        <v>90</v>
      </c>
      <c r="B690" s="62">
        <v>180</v>
      </c>
      <c r="C690" s="62">
        <v>5</v>
      </c>
      <c r="D690" s="62">
        <v>0.2</v>
      </c>
      <c r="E690" s="62">
        <v>10891045</v>
      </c>
      <c r="F690" s="62">
        <f>E690/1000/60</f>
        <v>181.51741666666666</v>
      </c>
      <c r="G690" s="62">
        <v>178</v>
      </c>
      <c r="H690" s="63">
        <f>G690/B690*100</f>
        <v>98.888888888888886</v>
      </c>
      <c r="I690" s="60" t="s">
        <v>12</v>
      </c>
      <c r="J690" s="69">
        <v>0.84524070843607602</v>
      </c>
      <c r="K690" s="69">
        <v>3.3560905037411298E-2</v>
      </c>
      <c r="L690" s="69">
        <v>0.12119838652651101</v>
      </c>
      <c r="M690" s="69">
        <v>0.86506486213992295</v>
      </c>
      <c r="N690" s="69">
        <v>3.7744956156264803E-2</v>
      </c>
      <c r="O690" s="69">
        <v>9.7190181703811801E-2</v>
      </c>
      <c r="P690" s="69">
        <v>0.18753040332787499</v>
      </c>
      <c r="Q690" s="69">
        <v>0.17629650831680299</v>
      </c>
      <c r="R690" s="69">
        <v>0.63617308835532005</v>
      </c>
      <c r="S690" s="69">
        <v>0.71316894430304401</v>
      </c>
      <c r="T690" s="69">
        <v>6.4065688181889194E-2</v>
      </c>
      <c r="U690" s="69">
        <v>0.22276536751506501</v>
      </c>
      <c r="V690" s="69">
        <v>0.43187916512712199</v>
      </c>
      <c r="W690" s="69">
        <v>7.5732295566625807E-2</v>
      </c>
      <c r="X690" s="69">
        <v>0.49238853930625098</v>
      </c>
      <c r="Y690" s="69">
        <v>0.94255247953305399</v>
      </c>
      <c r="Z690" s="69">
        <v>5.55068631300972E-2</v>
      </c>
      <c r="AA690" s="69">
        <v>1.94065733684856E-3</v>
      </c>
      <c r="AB690" s="69">
        <v>0.148090924461664</v>
      </c>
      <c r="AC690" s="69">
        <v>0.75674737281722904</v>
      </c>
      <c r="AD690" s="69">
        <v>9.5161702721106398E-2</v>
      </c>
      <c r="AE690" s="69">
        <v>0.30453867555648001</v>
      </c>
      <c r="AF690" s="69">
        <v>0.55724162270292799</v>
      </c>
      <c r="AG690" s="309">
        <v>0.13821970174059101</v>
      </c>
      <c r="AH690" s="208">
        <v>6.9790000000000001</v>
      </c>
      <c r="AI690" s="208">
        <v>6.444</v>
      </c>
      <c r="AJ690" s="209">
        <v>9.9239999999999995</v>
      </c>
      <c r="AK690" s="210">
        <v>6.024</v>
      </c>
      <c r="AL690" s="210">
        <v>6.7309999999999999</v>
      </c>
      <c r="AM690" s="210">
        <v>10.018000000000001</v>
      </c>
      <c r="AN690" s="203">
        <v>5.5549999999999997</v>
      </c>
      <c r="AO690" s="203">
        <v>7.4057000000000004</v>
      </c>
      <c r="AP690" s="203">
        <v>10.4861</v>
      </c>
      <c r="AQ690" s="203"/>
      <c r="AR690" s="203">
        <f>$AN$41*0.81818182</f>
        <v>4.5450000100999999</v>
      </c>
      <c r="AS690" s="203">
        <f>$AN$41</f>
        <v>5.5549999999999997</v>
      </c>
      <c r="AT690" s="203">
        <f>$AN$41*1.22222222</f>
        <v>6.7894444320999989</v>
      </c>
      <c r="AU690" s="203">
        <f>$AO$41*0.81818182</f>
        <v>6.0592091043740002</v>
      </c>
      <c r="AV690" s="203">
        <f>$AO$41</f>
        <v>7.4057000000000004</v>
      </c>
      <c r="AW690" s="203">
        <f>$AO$41*1.22222222</f>
        <v>9.0514110946540001</v>
      </c>
      <c r="AX690" s="203">
        <f>$AP$41*0.81818182</f>
        <v>8.579536382701999</v>
      </c>
      <c r="AY690" s="203">
        <f>$AP$41</f>
        <v>10.4861</v>
      </c>
      <c r="AZ690" s="203">
        <f>$AP$41*1.22222222</f>
        <v>12.816344421142</v>
      </c>
      <c r="BB690" s="1" t="str">
        <f t="shared" si="964"/>
        <v>P</v>
      </c>
      <c r="BC690" s="1" t="str">
        <f t="shared" si="965"/>
        <v>NP</v>
      </c>
      <c r="BD690" s="1" t="str">
        <f t="shared" si="966"/>
        <v>NP</v>
      </c>
      <c r="BE690" s="1" t="str">
        <f t="shared" si="967"/>
        <v>NO</v>
      </c>
      <c r="BF690" s="1" t="str">
        <f t="shared" si="968"/>
        <v>NO</v>
      </c>
      <c r="BG690" s="1" t="str">
        <f t="shared" si="969"/>
        <v>NO</v>
      </c>
      <c r="BH690" s="1" t="str">
        <f t="shared" si="949"/>
        <v>NO</v>
      </c>
      <c r="BJ690" s="1">
        <v>67</v>
      </c>
      <c r="BK690" s="1" t="str">
        <f t="shared" si="970"/>
        <v>NA</v>
      </c>
      <c r="BL690" s="1" t="str">
        <f t="shared" si="971"/>
        <v>NP</v>
      </c>
      <c r="BM690" s="1" t="str">
        <f t="shared" si="972"/>
        <v>NP</v>
      </c>
      <c r="BN690" s="1" t="str">
        <f t="shared" si="973"/>
        <v>NO</v>
      </c>
      <c r="BO690" s="1" t="str">
        <f t="shared" si="974"/>
        <v>NO</v>
      </c>
      <c r="BP690" s="1" t="str">
        <f t="shared" si="975"/>
        <v>NO</v>
      </c>
      <c r="BQ690" s="1" t="str">
        <f t="shared" si="976"/>
        <v>YES</v>
      </c>
      <c r="BS690" s="1" t="str">
        <f t="shared" si="977"/>
        <v>TN</v>
      </c>
      <c r="BT690" s="1" t="str">
        <f t="shared" si="978"/>
        <v>TP</v>
      </c>
      <c r="BU690" s="1" t="str">
        <f t="shared" si="979"/>
        <v>TP</v>
      </c>
      <c r="BV690" s="1" t="str">
        <f t="shared" si="980"/>
        <v>NO</v>
      </c>
      <c r="BW690" s="1" t="str">
        <f t="shared" si="981"/>
        <v>YES</v>
      </c>
      <c r="BX690" s="1" t="str">
        <f t="shared" si="982"/>
        <v>YES</v>
      </c>
      <c r="BY690" s="244" t="str">
        <f t="shared" si="983"/>
        <v>YES</v>
      </c>
      <c r="BZ690" s="244" t="str">
        <f t="shared" si="984"/>
        <v>NO</v>
      </c>
      <c r="CA690" s="244" t="str">
        <f t="shared" si="985"/>
        <v>NO</v>
      </c>
      <c r="CB690" s="244" t="str">
        <f t="shared" si="986"/>
        <v>NO</v>
      </c>
      <c r="CC690" s="244" t="str">
        <f t="shared" si="987"/>
        <v>NO</v>
      </c>
      <c r="CD690" s="244" t="str">
        <f t="shared" si="959"/>
        <v>NO</v>
      </c>
      <c r="CE690" s="1" t="str">
        <f t="shared" si="960"/>
        <v>NO</v>
      </c>
      <c r="CF690" s="1" t="str">
        <f t="shared" si="961"/>
        <v>NO</v>
      </c>
      <c r="CG690" s="1" t="str">
        <f t="shared" si="962"/>
        <v>NO</v>
      </c>
      <c r="CH690" s="1" t="str">
        <f t="shared" si="963"/>
        <v>NO</v>
      </c>
      <c r="CI690" s="244" t="str">
        <f t="shared" si="988"/>
        <v>NO</v>
      </c>
      <c r="CJ690" s="244" t="str">
        <f t="shared" si="989"/>
        <v>NO</v>
      </c>
      <c r="CK690" s="244" t="str">
        <f t="shared" si="990"/>
        <v>NO</v>
      </c>
      <c r="CL690" s="244" t="str">
        <f t="shared" si="991"/>
        <v>NO</v>
      </c>
      <c r="CM690" s="244" t="str">
        <f t="shared" si="992"/>
        <v>NO</v>
      </c>
      <c r="CN690" s="244" t="str">
        <f t="shared" si="993"/>
        <v>NO</v>
      </c>
      <c r="CO690" s="244" t="str">
        <f t="shared" si="994"/>
        <v>NO</v>
      </c>
      <c r="CP690" s="244" t="str">
        <f t="shared" si="995"/>
        <v>NO</v>
      </c>
      <c r="CQ690" s="244" t="str">
        <f t="shared" si="996"/>
        <v>NO</v>
      </c>
      <c r="CR690" s="244" t="str">
        <f t="shared" si="997"/>
        <v>NO</v>
      </c>
    </row>
    <row r="691" spans="1:96">
      <c r="A691" s="64"/>
      <c r="B691" s="15"/>
      <c r="C691" s="15"/>
      <c r="D691" s="15"/>
      <c r="E691" s="15"/>
      <c r="F691" s="15"/>
      <c r="G691" s="15"/>
      <c r="H691" s="15"/>
      <c r="I691" s="52" t="s">
        <v>13</v>
      </c>
      <c r="J691" s="6">
        <v>0.85247798791889595</v>
      </c>
      <c r="K691" s="6">
        <v>8.5697668577370406E-2</v>
      </c>
      <c r="L691" s="6">
        <v>6.1824343503733302E-2</v>
      </c>
      <c r="M691" s="6">
        <v>0.40302788088760499</v>
      </c>
      <c r="N691" s="6">
        <v>0.42591417343762</v>
      </c>
      <c r="O691" s="6">
        <v>0.171057945674774</v>
      </c>
      <c r="P691" s="6">
        <v>6.14282296823324E-2</v>
      </c>
      <c r="Q691" s="6">
        <v>0.31734814501612701</v>
      </c>
      <c r="R691" s="6">
        <v>0.62122362530153896</v>
      </c>
      <c r="S691" s="6">
        <v>0.95192022416336497</v>
      </c>
      <c r="T691" s="6">
        <v>4.4333601842901898E-3</v>
      </c>
      <c r="U691" s="6">
        <v>4.3646415652344603E-2</v>
      </c>
      <c r="V691" s="6">
        <v>0.921009424415972</v>
      </c>
      <c r="W691" s="6">
        <v>1.81432785168457E-2</v>
      </c>
      <c r="X691" s="6">
        <v>6.0847297067181498E-2</v>
      </c>
      <c r="Y691" s="6">
        <v>0.40988491413999401</v>
      </c>
      <c r="Z691" s="6">
        <v>0.14390978460715201</v>
      </c>
      <c r="AA691" s="6">
        <v>0.44620530125285301</v>
      </c>
      <c r="AB691" s="6">
        <v>6.1243307752605503E-2</v>
      </c>
      <c r="AC691" s="6">
        <v>0.59542718356874502</v>
      </c>
      <c r="AD691" s="6">
        <v>0.34332950867864898</v>
      </c>
      <c r="AE691" s="6">
        <v>3.7937587048845298E-2</v>
      </c>
      <c r="AF691" s="6">
        <v>6.5100313994244693E-2</v>
      </c>
      <c r="AG691" s="310">
        <v>0.89696209895690904</v>
      </c>
      <c r="AH691" s="211">
        <v>5.3150000000000004</v>
      </c>
      <c r="AI691" s="211">
        <v>6.61</v>
      </c>
      <c r="AJ691" s="212">
        <v>11.464</v>
      </c>
      <c r="AK691" s="210">
        <v>5.5439999999999996</v>
      </c>
      <c r="AL691" s="210">
        <v>6.6829999999999998</v>
      </c>
      <c r="AM691" s="210">
        <v>11.33</v>
      </c>
      <c r="AN691" s="203"/>
      <c r="AO691" s="203"/>
      <c r="AP691" s="203"/>
      <c r="AQ691" s="203"/>
      <c r="AR691" s="203">
        <f t="shared" ref="AR691:AR699" si="1025">$AN$41*0.81818182</f>
        <v>4.5450000100999999</v>
      </c>
      <c r="AS691" s="203">
        <f t="shared" ref="AS691:AS699" si="1026">$AN$41</f>
        <v>5.5549999999999997</v>
      </c>
      <c r="AT691" s="203">
        <f t="shared" ref="AT691:AT699" si="1027">$AN$41*1.22222222</f>
        <v>6.7894444320999989</v>
      </c>
      <c r="AU691" s="203">
        <f t="shared" ref="AU691:AU699" si="1028">$AO$41*0.81818182</f>
        <v>6.0592091043740002</v>
      </c>
      <c r="AV691" s="203">
        <f t="shared" ref="AV691:AV699" si="1029">$AO$41</f>
        <v>7.4057000000000004</v>
      </c>
      <c r="AW691" s="203">
        <f t="shared" ref="AW691:AW699" si="1030">$AO$41*1.22222222</f>
        <v>9.0514110946540001</v>
      </c>
      <c r="AX691" s="203">
        <f t="shared" ref="AX691:AX699" si="1031">$AP$41*0.81818182</f>
        <v>8.579536382701999</v>
      </c>
      <c r="AY691" s="203">
        <f t="shared" ref="AY691:AY699" si="1032">$AP$41</f>
        <v>10.4861</v>
      </c>
      <c r="AZ691" s="203">
        <f t="shared" ref="AZ691:AZ699" si="1033">$AP$41*1.22222222</f>
        <v>12.816344421142</v>
      </c>
      <c r="BB691" s="1" t="str">
        <f t="shared" si="964"/>
        <v>NP</v>
      </c>
      <c r="BC691" s="1" t="str">
        <f t="shared" si="965"/>
        <v>NP</v>
      </c>
      <c r="BD691" s="1" t="str">
        <f t="shared" si="966"/>
        <v>NA</v>
      </c>
      <c r="BE691" s="1" t="str">
        <f t="shared" si="967"/>
        <v>NO</v>
      </c>
      <c r="BF691" s="1" t="str">
        <f t="shared" si="968"/>
        <v>NO</v>
      </c>
      <c r="BG691" s="1" t="str">
        <f t="shared" si="969"/>
        <v>NO</v>
      </c>
      <c r="BH691" s="1" t="str">
        <f t="shared" si="949"/>
        <v>YES</v>
      </c>
      <c r="BJ691" s="1">
        <v>31</v>
      </c>
      <c r="BK691" s="1" t="str">
        <f t="shared" si="970"/>
        <v>NP</v>
      </c>
      <c r="BL691" s="1" t="str">
        <f t="shared" si="971"/>
        <v>NP</v>
      </c>
      <c r="BM691" s="1" t="str">
        <f t="shared" si="972"/>
        <v>NA</v>
      </c>
      <c r="BN691" s="1" t="str">
        <f t="shared" si="973"/>
        <v>NO</v>
      </c>
      <c r="BO691" s="1" t="str">
        <f t="shared" si="974"/>
        <v>NO</v>
      </c>
      <c r="BP691" s="1" t="str">
        <f t="shared" si="975"/>
        <v>NO</v>
      </c>
      <c r="BQ691" s="1" t="str">
        <f t="shared" si="976"/>
        <v>YES</v>
      </c>
      <c r="BS691" s="1" t="str">
        <f t="shared" si="977"/>
        <v>TP</v>
      </c>
      <c r="BT691" s="1" t="str">
        <f t="shared" si="978"/>
        <v>TP</v>
      </c>
      <c r="BU691" s="1" t="str">
        <f t="shared" si="979"/>
        <v>TN</v>
      </c>
      <c r="BV691" s="1" t="str">
        <f t="shared" si="980"/>
        <v>NO</v>
      </c>
      <c r="BW691" s="1" t="str">
        <f t="shared" si="981"/>
        <v>YES</v>
      </c>
      <c r="BX691" s="1" t="str">
        <f t="shared" si="982"/>
        <v>YES</v>
      </c>
      <c r="BY691" s="244" t="str">
        <f t="shared" si="983"/>
        <v>YES</v>
      </c>
      <c r="BZ691" s="244" t="str">
        <f t="shared" si="984"/>
        <v>NO</v>
      </c>
      <c r="CA691" s="244" t="str">
        <f t="shared" si="985"/>
        <v>NO</v>
      </c>
      <c r="CB691" s="244" t="str">
        <f t="shared" si="986"/>
        <v>NO</v>
      </c>
      <c r="CC691" s="244" t="str">
        <f t="shared" si="987"/>
        <v>NO</v>
      </c>
      <c r="CD691" s="244" t="str">
        <f t="shared" si="959"/>
        <v>NO</v>
      </c>
      <c r="CE691" s="1" t="str">
        <f t="shared" si="960"/>
        <v>NO</v>
      </c>
      <c r="CF691" s="1" t="str">
        <f t="shared" si="961"/>
        <v>NO</v>
      </c>
      <c r="CG691" s="1" t="str">
        <f t="shared" si="962"/>
        <v>NO</v>
      </c>
      <c r="CH691" s="1" t="str">
        <f t="shared" si="963"/>
        <v>NO</v>
      </c>
      <c r="CI691" s="244" t="str">
        <f t="shared" si="988"/>
        <v>NO</v>
      </c>
      <c r="CJ691" s="244" t="str">
        <f t="shared" si="989"/>
        <v>NO</v>
      </c>
      <c r="CK691" s="244" t="str">
        <f t="shared" si="990"/>
        <v>NO</v>
      </c>
      <c r="CL691" s="244" t="str">
        <f t="shared" si="991"/>
        <v>NO</v>
      </c>
      <c r="CM691" s="244" t="str">
        <f t="shared" si="992"/>
        <v>NO</v>
      </c>
      <c r="CN691" s="244" t="str">
        <f t="shared" si="993"/>
        <v>NO</v>
      </c>
      <c r="CO691" s="244" t="str">
        <f t="shared" si="994"/>
        <v>NO</v>
      </c>
      <c r="CP691" s="244" t="str">
        <f t="shared" si="995"/>
        <v>NO</v>
      </c>
      <c r="CQ691" s="244" t="str">
        <f t="shared" si="996"/>
        <v>NO</v>
      </c>
      <c r="CR691" s="244" t="str">
        <f t="shared" si="997"/>
        <v>NO</v>
      </c>
    </row>
    <row r="692" spans="1:96">
      <c r="A692" s="64"/>
      <c r="B692" s="15"/>
      <c r="C692" s="15"/>
      <c r="D692" s="15"/>
      <c r="E692" s="15"/>
      <c r="F692" s="15"/>
      <c r="G692" s="15"/>
      <c r="H692" s="15"/>
      <c r="I692" s="52" t="s">
        <v>14</v>
      </c>
      <c r="J692" s="6">
        <v>0.96415808180940799</v>
      </c>
      <c r="K692" s="6">
        <v>3.2329489855568397E-2</v>
      </c>
      <c r="L692" s="6">
        <v>3.5124283350234098E-3</v>
      </c>
      <c r="M692" s="6">
        <v>1.6462187797150599E-2</v>
      </c>
      <c r="N692" s="6">
        <v>0.133699290624477</v>
      </c>
      <c r="O692" s="6">
        <v>0.84983852157837103</v>
      </c>
      <c r="P692" s="6">
        <v>0.54058248491605199</v>
      </c>
      <c r="Q692" s="6">
        <v>0.41649979939888998</v>
      </c>
      <c r="R692" s="6">
        <v>4.2917715685057201E-2</v>
      </c>
      <c r="S692" s="6">
        <v>0.83840618968577196</v>
      </c>
      <c r="T692" s="6">
        <v>7.7892203792706394E-2</v>
      </c>
      <c r="U692" s="6">
        <v>8.3701606521520894E-2</v>
      </c>
      <c r="V692" s="6">
        <v>0.27121288617417399</v>
      </c>
      <c r="W692" s="6">
        <v>0.55651143635659295</v>
      </c>
      <c r="X692" s="6">
        <v>0.172275677469232</v>
      </c>
      <c r="Y692" s="6">
        <v>0.23970149283447301</v>
      </c>
      <c r="Z692" s="6">
        <v>0.42915157672179699</v>
      </c>
      <c r="AA692" s="6">
        <v>0.331146930443728</v>
      </c>
      <c r="AB692" s="6">
        <v>0.297094603291849</v>
      </c>
      <c r="AC692" s="6">
        <v>0.11255352912045</v>
      </c>
      <c r="AD692" s="6">
        <v>0.59035186758769997</v>
      </c>
      <c r="AE692" s="6">
        <v>0.75482190453349896</v>
      </c>
      <c r="AF692" s="6">
        <v>3.2316220250119702E-2</v>
      </c>
      <c r="AG692" s="310">
        <v>0.21286187521638</v>
      </c>
      <c r="AH692" s="211">
        <v>5.3609999999999998</v>
      </c>
      <c r="AI692" s="211">
        <v>7.89</v>
      </c>
      <c r="AJ692" s="212">
        <v>9.9610000000000003</v>
      </c>
      <c r="AK692" s="210">
        <v>4.9420000000000002</v>
      </c>
      <c r="AL692" s="210">
        <v>7.6710000000000003</v>
      </c>
      <c r="AM692" s="210">
        <v>10.159000000000001</v>
      </c>
      <c r="AN692" s="203"/>
      <c r="AO692" s="203"/>
      <c r="AP692" s="203"/>
      <c r="AQ692" s="203"/>
      <c r="AR692" s="203">
        <f t="shared" si="1025"/>
        <v>4.5450000100999999</v>
      </c>
      <c r="AS692" s="203">
        <f t="shared" si="1026"/>
        <v>5.5549999999999997</v>
      </c>
      <c r="AT692" s="203">
        <f t="shared" si="1027"/>
        <v>6.7894444320999989</v>
      </c>
      <c r="AU692" s="203">
        <f t="shared" si="1028"/>
        <v>6.0592091043740002</v>
      </c>
      <c r="AV692" s="203">
        <f t="shared" si="1029"/>
        <v>7.4057000000000004</v>
      </c>
      <c r="AW692" s="203">
        <f t="shared" si="1030"/>
        <v>9.0514110946540001</v>
      </c>
      <c r="AX692" s="203">
        <f t="shared" si="1031"/>
        <v>8.579536382701999</v>
      </c>
      <c r="AY692" s="203">
        <f t="shared" si="1032"/>
        <v>10.4861</v>
      </c>
      <c r="AZ692" s="203">
        <f t="shared" si="1033"/>
        <v>12.816344421142</v>
      </c>
      <c r="BB692" s="1" t="str">
        <f t="shared" si="964"/>
        <v>NP</v>
      </c>
      <c r="BC692" s="1" t="str">
        <f t="shared" si="965"/>
        <v>NA</v>
      </c>
      <c r="BD692" s="1" t="str">
        <f t="shared" si="966"/>
        <v>NP</v>
      </c>
      <c r="BE692" s="1" t="str">
        <f t="shared" si="967"/>
        <v>NO</v>
      </c>
      <c r="BF692" s="1" t="str">
        <f t="shared" si="968"/>
        <v>NO</v>
      </c>
      <c r="BG692" s="1" t="str">
        <f t="shared" si="969"/>
        <v>NO</v>
      </c>
      <c r="BH692" s="1" t="str">
        <f t="shared" si="949"/>
        <v>YES</v>
      </c>
      <c r="BJ692" s="1">
        <v>401</v>
      </c>
      <c r="BK692" s="1" t="str">
        <f t="shared" si="970"/>
        <v>NP</v>
      </c>
      <c r="BL692" s="1" t="str">
        <f t="shared" si="971"/>
        <v>NA</v>
      </c>
      <c r="BM692" s="1" t="str">
        <f t="shared" si="972"/>
        <v>NP</v>
      </c>
      <c r="BN692" s="1" t="str">
        <f t="shared" si="973"/>
        <v>NO</v>
      </c>
      <c r="BO692" s="1" t="str">
        <f t="shared" si="974"/>
        <v>NO</v>
      </c>
      <c r="BP692" s="1" t="str">
        <f t="shared" si="975"/>
        <v>NO</v>
      </c>
      <c r="BQ692" s="1" t="str">
        <f t="shared" si="976"/>
        <v>YES</v>
      </c>
      <c r="BS692" s="1" t="str">
        <f t="shared" si="977"/>
        <v>TP</v>
      </c>
      <c r="BT692" s="1" t="str">
        <f t="shared" si="978"/>
        <v>TN</v>
      </c>
      <c r="BU692" s="1" t="str">
        <f t="shared" si="979"/>
        <v>TP</v>
      </c>
      <c r="BV692" s="1" t="str">
        <f t="shared" si="980"/>
        <v>NO</v>
      </c>
      <c r="BW692" s="1" t="str">
        <f t="shared" si="981"/>
        <v>YES</v>
      </c>
      <c r="BX692" s="1" t="str">
        <f t="shared" si="982"/>
        <v>YES</v>
      </c>
      <c r="BY692" s="244" t="str">
        <f t="shared" si="983"/>
        <v>YES</v>
      </c>
      <c r="BZ692" s="244" t="str">
        <f t="shared" si="984"/>
        <v>NO</v>
      </c>
      <c r="CA692" s="244" t="str">
        <f t="shared" si="985"/>
        <v>NO</v>
      </c>
      <c r="CB692" s="244" t="str">
        <f t="shared" si="986"/>
        <v>NO</v>
      </c>
      <c r="CC692" s="244" t="str">
        <f t="shared" si="987"/>
        <v>NO</v>
      </c>
      <c r="CD692" s="244" t="str">
        <f t="shared" si="959"/>
        <v>NO</v>
      </c>
      <c r="CE692" s="1" t="str">
        <f t="shared" si="960"/>
        <v>NO</v>
      </c>
      <c r="CF692" s="1" t="str">
        <f t="shared" si="961"/>
        <v>NO</v>
      </c>
      <c r="CG692" s="1" t="str">
        <f t="shared" si="962"/>
        <v>NO</v>
      </c>
      <c r="CH692" s="1" t="str">
        <f t="shared" si="963"/>
        <v>NO</v>
      </c>
      <c r="CI692" s="244" t="str">
        <f t="shared" si="988"/>
        <v>NO</v>
      </c>
      <c r="CJ692" s="244" t="str">
        <f t="shared" si="989"/>
        <v>NO</v>
      </c>
      <c r="CK692" s="244" t="str">
        <f t="shared" si="990"/>
        <v>NO</v>
      </c>
      <c r="CL692" s="244" t="str">
        <f t="shared" si="991"/>
        <v>NO</v>
      </c>
      <c r="CM692" s="244" t="str">
        <f t="shared" si="992"/>
        <v>NO</v>
      </c>
      <c r="CN692" s="244" t="str">
        <f t="shared" si="993"/>
        <v>NO</v>
      </c>
      <c r="CO692" s="244" t="str">
        <f t="shared" si="994"/>
        <v>NO</v>
      </c>
      <c r="CP692" s="244" t="str">
        <f t="shared" si="995"/>
        <v>NO</v>
      </c>
      <c r="CQ692" s="244" t="str">
        <f t="shared" si="996"/>
        <v>NO</v>
      </c>
      <c r="CR692" s="244" t="str">
        <f t="shared" si="997"/>
        <v>NO</v>
      </c>
    </row>
    <row r="693" spans="1:96">
      <c r="A693" s="64"/>
      <c r="B693" s="15"/>
      <c r="C693" s="15"/>
      <c r="D693" s="15"/>
      <c r="E693" s="15"/>
      <c r="F693" s="15"/>
      <c r="G693" s="15"/>
      <c r="H693" s="15"/>
      <c r="I693" s="52" t="s">
        <v>15</v>
      </c>
      <c r="J693" s="6">
        <v>0.88105957327739304</v>
      </c>
      <c r="K693" s="6">
        <v>5.6942450359869799E-2</v>
      </c>
      <c r="L693" s="6">
        <v>6.1997976362736101E-2</v>
      </c>
      <c r="M693" s="6">
        <v>0.48738629543448397</v>
      </c>
      <c r="N693" s="6">
        <v>0.34356504517241399</v>
      </c>
      <c r="O693" s="6">
        <v>0.16904865939310099</v>
      </c>
      <c r="P693" s="6">
        <v>6.66217442404516E-2</v>
      </c>
      <c r="Q693" s="6">
        <v>0.41464914817776499</v>
      </c>
      <c r="R693" s="6">
        <v>0.51872910758178203</v>
      </c>
      <c r="S693" s="6">
        <v>0.76410655990589404</v>
      </c>
      <c r="T693" s="6">
        <v>9.7649928940514094E-3</v>
      </c>
      <c r="U693" s="6">
        <v>0.22612844720005301</v>
      </c>
      <c r="V693" s="6">
        <v>0.312370763206128</v>
      </c>
      <c r="W693" s="6">
        <v>0.67286077355742302</v>
      </c>
      <c r="X693" s="6">
        <v>1.4768463236448001E-2</v>
      </c>
      <c r="Y693" s="6">
        <v>0.63087052424998202</v>
      </c>
      <c r="Z693" s="6">
        <v>7.1908228787389603E-2</v>
      </c>
      <c r="AA693" s="6">
        <v>0.29722124696262803</v>
      </c>
      <c r="AB693" s="6">
        <v>0.52042112193693202</v>
      </c>
      <c r="AC693" s="6">
        <v>0.110025374300255</v>
      </c>
      <c r="AD693" s="6">
        <v>0.36955350376281199</v>
      </c>
      <c r="AE693" s="6">
        <v>0.75864706938005899</v>
      </c>
      <c r="AF693" s="6">
        <v>9.1085922841737499E-2</v>
      </c>
      <c r="AG693" s="310">
        <v>0.15026700777820301</v>
      </c>
      <c r="AH693" s="211">
        <v>5.8490000000000002</v>
      </c>
      <c r="AI693" s="211">
        <v>7.2779999999999996</v>
      </c>
      <c r="AJ693" s="212">
        <v>9.8420000000000005</v>
      </c>
      <c r="AK693" s="210">
        <v>5.2519999999999998</v>
      </c>
      <c r="AL693" s="210">
        <v>6.6459999999999999</v>
      </c>
      <c r="AM693" s="210">
        <v>9.3010000000000002</v>
      </c>
      <c r="AN693" s="203"/>
      <c r="AO693" s="203"/>
      <c r="AP693" s="203"/>
      <c r="AQ693" s="203"/>
      <c r="AR693" s="203">
        <f t="shared" si="1025"/>
        <v>4.5450000100999999</v>
      </c>
      <c r="AS693" s="203">
        <f t="shared" si="1026"/>
        <v>5.5549999999999997</v>
      </c>
      <c r="AT693" s="203">
        <f t="shared" si="1027"/>
        <v>6.7894444320999989</v>
      </c>
      <c r="AU693" s="203">
        <f t="shared" si="1028"/>
        <v>6.0592091043740002</v>
      </c>
      <c r="AV693" s="203">
        <f t="shared" si="1029"/>
        <v>7.4057000000000004</v>
      </c>
      <c r="AW693" s="203">
        <f t="shared" si="1030"/>
        <v>9.0514110946540001</v>
      </c>
      <c r="AX693" s="203">
        <f t="shared" si="1031"/>
        <v>8.579536382701999</v>
      </c>
      <c r="AY693" s="203">
        <f t="shared" si="1032"/>
        <v>10.4861</v>
      </c>
      <c r="AZ693" s="203">
        <f t="shared" si="1033"/>
        <v>12.816344421142</v>
      </c>
      <c r="BB693" s="1" t="str">
        <f t="shared" si="964"/>
        <v>NA</v>
      </c>
      <c r="BC693" s="1" t="str">
        <f t="shared" si="965"/>
        <v>NP</v>
      </c>
      <c r="BD693" s="1" t="str">
        <f t="shared" si="966"/>
        <v>NP</v>
      </c>
      <c r="BE693" s="1" t="str">
        <f t="shared" si="967"/>
        <v>NO</v>
      </c>
      <c r="BF693" s="1" t="str">
        <f t="shared" si="968"/>
        <v>NO</v>
      </c>
      <c r="BG693" s="1" t="str">
        <f t="shared" si="969"/>
        <v>NO</v>
      </c>
      <c r="BH693" s="1" t="str">
        <f t="shared" si="949"/>
        <v>YES</v>
      </c>
      <c r="BJ693" s="1">
        <v>122</v>
      </c>
      <c r="BK693" s="1" t="str">
        <f t="shared" si="970"/>
        <v>NP</v>
      </c>
      <c r="BL693" s="1" t="str">
        <f t="shared" si="971"/>
        <v>NP</v>
      </c>
      <c r="BM693" s="1" t="str">
        <f t="shared" si="972"/>
        <v>NP</v>
      </c>
      <c r="BN693" s="1" t="str">
        <f t="shared" si="973"/>
        <v>NO</v>
      </c>
      <c r="BO693" s="1" t="str">
        <f t="shared" si="974"/>
        <v>NO</v>
      </c>
      <c r="BP693" s="1" t="str">
        <f t="shared" si="975"/>
        <v>NO</v>
      </c>
      <c r="BQ693" s="1" t="str">
        <f t="shared" si="976"/>
        <v>YES</v>
      </c>
      <c r="BS693" s="1" t="str">
        <f t="shared" si="977"/>
        <v>FN</v>
      </c>
      <c r="BT693" s="1" t="str">
        <f t="shared" si="978"/>
        <v>TP</v>
      </c>
      <c r="BU693" s="1" t="str">
        <f t="shared" si="979"/>
        <v>TP</v>
      </c>
      <c r="BV693" s="1" t="str">
        <f t="shared" si="980"/>
        <v>NO</v>
      </c>
      <c r="BW693" s="1" t="str">
        <f t="shared" si="981"/>
        <v>YES</v>
      </c>
      <c r="BX693" s="1" t="str">
        <f t="shared" si="982"/>
        <v>YES</v>
      </c>
      <c r="BY693" s="244" t="str">
        <f t="shared" si="983"/>
        <v>YES</v>
      </c>
      <c r="BZ693" s="244" t="str">
        <f t="shared" si="984"/>
        <v>NO</v>
      </c>
      <c r="CA693" s="244" t="str">
        <f t="shared" si="985"/>
        <v>NO</v>
      </c>
      <c r="CB693" s="244" t="str">
        <f t="shared" si="986"/>
        <v>NO</v>
      </c>
      <c r="CC693" s="244" t="str">
        <f t="shared" si="987"/>
        <v>NO</v>
      </c>
      <c r="CD693" s="244" t="str">
        <f t="shared" si="959"/>
        <v>YES</v>
      </c>
      <c r="CE693" s="1" t="str">
        <f t="shared" si="960"/>
        <v>YES</v>
      </c>
      <c r="CF693" s="1" t="str">
        <f t="shared" si="961"/>
        <v>YES</v>
      </c>
      <c r="CG693" s="1" t="str">
        <f t="shared" si="962"/>
        <v>NO</v>
      </c>
      <c r="CH693" s="1" t="str">
        <f t="shared" si="963"/>
        <v>NO</v>
      </c>
      <c r="CI693" s="244" t="str">
        <f t="shared" si="988"/>
        <v>YES</v>
      </c>
      <c r="CJ693" s="244" t="str">
        <f t="shared" si="989"/>
        <v>YES</v>
      </c>
      <c r="CK693" s="244" t="str">
        <f t="shared" si="990"/>
        <v>YES</v>
      </c>
      <c r="CL693" s="244" t="str">
        <f t="shared" si="991"/>
        <v>NO</v>
      </c>
      <c r="CM693" s="244" t="str">
        <f t="shared" si="992"/>
        <v>NO</v>
      </c>
      <c r="CN693" s="244" t="str">
        <f t="shared" si="993"/>
        <v>NO</v>
      </c>
      <c r="CO693" s="244" t="str">
        <f t="shared" si="994"/>
        <v>NO</v>
      </c>
      <c r="CP693" s="244" t="str">
        <f t="shared" si="995"/>
        <v>NO</v>
      </c>
      <c r="CQ693" s="244" t="str">
        <f t="shared" si="996"/>
        <v>NO</v>
      </c>
      <c r="CR693" s="244" t="str">
        <f t="shared" si="997"/>
        <v>NO</v>
      </c>
    </row>
    <row r="694" spans="1:96">
      <c r="A694" s="64"/>
      <c r="B694" s="15"/>
      <c r="C694" s="15"/>
      <c r="D694" s="15"/>
      <c r="E694" s="15"/>
      <c r="F694" s="15"/>
      <c r="G694" s="15"/>
      <c r="H694" s="15"/>
      <c r="I694" s="52" t="s">
        <v>16</v>
      </c>
      <c r="J694" s="6">
        <v>0.52369888148403998</v>
      </c>
      <c r="K694" s="6">
        <v>0.44675540122360002</v>
      </c>
      <c r="L694" s="6">
        <v>2.9545717292358699E-2</v>
      </c>
      <c r="M694" s="6">
        <v>0.41184637204580599</v>
      </c>
      <c r="N694" s="6">
        <v>0.423656280677708</v>
      </c>
      <c r="O694" s="6">
        <v>0.16449734727648499</v>
      </c>
      <c r="P694" s="6">
        <v>0.35759100542130801</v>
      </c>
      <c r="Q694" s="6">
        <v>0.14550442582890399</v>
      </c>
      <c r="R694" s="6">
        <v>0.496904568749787</v>
      </c>
      <c r="S694" s="6">
        <v>0.96316606831079199</v>
      </c>
      <c r="T694" s="6">
        <v>1.2825774395291201E-2</v>
      </c>
      <c r="U694" s="6">
        <v>2.4008157293916199E-2</v>
      </c>
      <c r="V694" s="6">
        <v>0.32965583499476397</v>
      </c>
      <c r="W694" s="6">
        <v>0.35863545911677303</v>
      </c>
      <c r="X694" s="6">
        <v>0.311708705888461</v>
      </c>
      <c r="Y694" s="6">
        <v>0.75051413730845096</v>
      </c>
      <c r="Z694" s="6">
        <v>0.16646773836889001</v>
      </c>
      <c r="AA694" s="6">
        <v>8.3018124322657802E-2</v>
      </c>
      <c r="AB694" s="6">
        <v>0.453408994635907</v>
      </c>
      <c r="AC694" s="6">
        <v>0.45486691291494202</v>
      </c>
      <c r="AD694" s="6">
        <v>9.1724092449150404E-2</v>
      </c>
      <c r="AE694" s="6">
        <v>0.72414473467425999</v>
      </c>
      <c r="AF694" s="6">
        <v>0.14983686267742899</v>
      </c>
      <c r="AG694" s="310">
        <v>0.12601840264830999</v>
      </c>
      <c r="AH694" s="211">
        <v>5.391</v>
      </c>
      <c r="AI694" s="211">
        <v>7.016</v>
      </c>
      <c r="AJ694" s="212">
        <v>9.9079999999999995</v>
      </c>
      <c r="AK694" s="210">
        <v>5.9</v>
      </c>
      <c r="AL694" s="210">
        <v>7.28</v>
      </c>
      <c r="AM694" s="210">
        <v>10.361000000000001</v>
      </c>
      <c r="AN694" s="203"/>
      <c r="AO694" s="203"/>
      <c r="AP694" s="203"/>
      <c r="AQ694" s="203"/>
      <c r="AR694" s="203">
        <f t="shared" si="1025"/>
        <v>4.5450000100999999</v>
      </c>
      <c r="AS694" s="203">
        <f t="shared" si="1026"/>
        <v>5.5549999999999997</v>
      </c>
      <c r="AT694" s="203">
        <f t="shared" si="1027"/>
        <v>6.7894444320999989</v>
      </c>
      <c r="AU694" s="203">
        <f t="shared" si="1028"/>
        <v>6.0592091043740002</v>
      </c>
      <c r="AV694" s="203">
        <f t="shared" si="1029"/>
        <v>7.4057000000000004</v>
      </c>
      <c r="AW694" s="203">
        <f t="shared" si="1030"/>
        <v>9.0514110946540001</v>
      </c>
      <c r="AX694" s="203">
        <f t="shared" si="1031"/>
        <v>8.579536382701999</v>
      </c>
      <c r="AY694" s="203">
        <f t="shared" si="1032"/>
        <v>10.4861</v>
      </c>
      <c r="AZ694" s="203">
        <f t="shared" si="1033"/>
        <v>12.816344421142</v>
      </c>
      <c r="BB694" s="1" t="str">
        <f t="shared" si="964"/>
        <v>NP</v>
      </c>
      <c r="BC694" s="1" t="str">
        <f t="shared" si="965"/>
        <v>NP</v>
      </c>
      <c r="BD694" s="1" t="str">
        <f t="shared" si="966"/>
        <v>NP</v>
      </c>
      <c r="BE694" s="1" t="str">
        <f t="shared" si="967"/>
        <v>NO</v>
      </c>
      <c r="BF694" s="1" t="str">
        <f t="shared" si="968"/>
        <v>NO</v>
      </c>
      <c r="BG694" s="1" t="str">
        <f t="shared" si="969"/>
        <v>NO</v>
      </c>
      <c r="BH694" s="1" t="str">
        <f t="shared" si="949"/>
        <v>YES</v>
      </c>
      <c r="BJ694" s="1">
        <v>317</v>
      </c>
      <c r="BK694" s="1" t="str">
        <f t="shared" si="970"/>
        <v>NA</v>
      </c>
      <c r="BL694" s="1" t="str">
        <f t="shared" si="971"/>
        <v>NP</v>
      </c>
      <c r="BM694" s="1" t="str">
        <f t="shared" si="972"/>
        <v>NP</v>
      </c>
      <c r="BN694" s="1" t="str">
        <f t="shared" si="973"/>
        <v>NO</v>
      </c>
      <c r="BO694" s="1" t="str">
        <f t="shared" si="974"/>
        <v>NO</v>
      </c>
      <c r="BP694" s="1" t="str">
        <f t="shared" si="975"/>
        <v>NO</v>
      </c>
      <c r="BQ694" s="1" t="str">
        <f t="shared" si="976"/>
        <v>YES</v>
      </c>
      <c r="BS694" s="1" t="str">
        <f t="shared" si="977"/>
        <v>FP</v>
      </c>
      <c r="BT694" s="1" t="str">
        <f t="shared" si="978"/>
        <v>TP</v>
      </c>
      <c r="BU694" s="1" t="str">
        <f t="shared" si="979"/>
        <v>TP</v>
      </c>
      <c r="BV694" s="1" t="str">
        <f t="shared" si="980"/>
        <v>NO</v>
      </c>
      <c r="BW694" s="1" t="str">
        <f t="shared" si="981"/>
        <v>YES</v>
      </c>
      <c r="BX694" s="1" t="str">
        <f t="shared" si="982"/>
        <v>YES</v>
      </c>
      <c r="BY694" s="244" t="str">
        <f t="shared" si="983"/>
        <v>YES</v>
      </c>
      <c r="BZ694" s="244" t="str">
        <f t="shared" si="984"/>
        <v>NO</v>
      </c>
      <c r="CA694" s="244" t="str">
        <f t="shared" si="985"/>
        <v>NO</v>
      </c>
      <c r="CB694" s="244" t="str">
        <f t="shared" si="986"/>
        <v>NO</v>
      </c>
      <c r="CC694" s="244" t="str">
        <f t="shared" si="987"/>
        <v>NO</v>
      </c>
      <c r="CD694" s="244" t="str">
        <f t="shared" si="959"/>
        <v>YES</v>
      </c>
      <c r="CE694" s="1" t="str">
        <f t="shared" si="960"/>
        <v>YES</v>
      </c>
      <c r="CF694" s="1" t="str">
        <f t="shared" si="961"/>
        <v>YES</v>
      </c>
      <c r="CG694" s="1" t="str">
        <f t="shared" si="962"/>
        <v>NO</v>
      </c>
      <c r="CH694" s="1" t="str">
        <f t="shared" si="963"/>
        <v>NO</v>
      </c>
      <c r="CI694" s="244" t="str">
        <f t="shared" si="988"/>
        <v>NO</v>
      </c>
      <c r="CJ694" s="244" t="str">
        <f t="shared" si="989"/>
        <v>NO</v>
      </c>
      <c r="CK694" s="244" t="str">
        <f t="shared" si="990"/>
        <v>NO</v>
      </c>
      <c r="CL694" s="244" t="str">
        <f t="shared" si="991"/>
        <v>NO</v>
      </c>
      <c r="CM694" s="244" t="str">
        <f t="shared" si="992"/>
        <v>NO</v>
      </c>
      <c r="CN694" s="244" t="str">
        <f t="shared" si="993"/>
        <v>YES</v>
      </c>
      <c r="CO694" s="244" t="str">
        <f t="shared" si="994"/>
        <v>YES</v>
      </c>
      <c r="CP694" s="244" t="str">
        <f t="shared" si="995"/>
        <v>YES</v>
      </c>
      <c r="CQ694" s="244" t="str">
        <f t="shared" si="996"/>
        <v>NO</v>
      </c>
      <c r="CR694" s="244" t="str">
        <f t="shared" si="997"/>
        <v>NO</v>
      </c>
    </row>
    <row r="695" spans="1:96">
      <c r="A695" s="64"/>
      <c r="B695" s="15"/>
      <c r="C695" s="15"/>
      <c r="D695" s="15"/>
      <c r="E695" s="15"/>
      <c r="F695" s="15"/>
      <c r="G695" s="15"/>
      <c r="H695" s="15"/>
      <c r="I695" s="52" t="s">
        <v>17</v>
      </c>
      <c r="J695" s="6">
        <v>0.90832771583173699</v>
      </c>
      <c r="K695" s="6">
        <v>4.6086830424629598E-2</v>
      </c>
      <c r="L695" s="6">
        <v>4.5585453743632598E-2</v>
      </c>
      <c r="M695" s="6">
        <v>0.97593582347097596</v>
      </c>
      <c r="N695" s="6">
        <v>2.2076607285967401E-2</v>
      </c>
      <c r="O695" s="6">
        <v>1.9875692430559801E-3</v>
      </c>
      <c r="P695" s="6">
        <v>0.61368588097394305</v>
      </c>
      <c r="Q695" s="6">
        <v>0.35314914128498298</v>
      </c>
      <c r="R695" s="6">
        <v>3.3164977741073798E-2</v>
      </c>
      <c r="S695" s="6">
        <v>0.59252790765001295</v>
      </c>
      <c r="T695" s="6">
        <v>0.10055435143097501</v>
      </c>
      <c r="U695" s="6">
        <v>0.30691774091900997</v>
      </c>
      <c r="V695" s="6">
        <v>7.6663389994615194E-2</v>
      </c>
      <c r="W695" s="6">
        <v>0.16853596399981999</v>
      </c>
      <c r="X695" s="6">
        <v>0.75480064600556396</v>
      </c>
      <c r="Y695" s="6">
        <v>0.32849386142145198</v>
      </c>
      <c r="Z695" s="6">
        <v>0.19994975978509</v>
      </c>
      <c r="AA695" s="6">
        <v>0.47155637879345702</v>
      </c>
      <c r="AB695" s="6">
        <v>2.1394155327891299E-2</v>
      </c>
      <c r="AC695" s="6">
        <v>0.87917539182697102</v>
      </c>
      <c r="AD695" s="6">
        <v>9.9430452845137601E-2</v>
      </c>
      <c r="AE695" s="6">
        <v>1.7067666273579401E-2</v>
      </c>
      <c r="AF695" s="6">
        <v>0.93716607379657901</v>
      </c>
      <c r="AG695" s="310">
        <v>4.5766259929841402E-2</v>
      </c>
      <c r="AH695" s="211">
        <v>5.1360000000000001</v>
      </c>
      <c r="AI695" s="211">
        <v>7.0940000000000003</v>
      </c>
      <c r="AJ695" s="212">
        <v>15.648</v>
      </c>
      <c r="AK695" s="210">
        <v>4.9660000000000002</v>
      </c>
      <c r="AL695" s="210">
        <v>8.0869999999999997</v>
      </c>
      <c r="AM695" s="210">
        <v>15.531000000000001</v>
      </c>
      <c r="AN695" s="203"/>
      <c r="AO695" s="203"/>
      <c r="AP695" s="203"/>
      <c r="AQ695" s="203"/>
      <c r="AR695" s="203">
        <f t="shared" si="1025"/>
        <v>4.5450000100999999</v>
      </c>
      <c r="AS695" s="203">
        <f t="shared" si="1026"/>
        <v>5.5549999999999997</v>
      </c>
      <c r="AT695" s="203">
        <f t="shared" si="1027"/>
        <v>6.7894444320999989</v>
      </c>
      <c r="AU695" s="203">
        <f t="shared" si="1028"/>
        <v>6.0592091043740002</v>
      </c>
      <c r="AV695" s="203">
        <f t="shared" si="1029"/>
        <v>7.4057000000000004</v>
      </c>
      <c r="AW695" s="203">
        <f t="shared" si="1030"/>
        <v>9.0514110946540001</v>
      </c>
      <c r="AX695" s="203">
        <f t="shared" si="1031"/>
        <v>8.579536382701999</v>
      </c>
      <c r="AY695" s="203">
        <f t="shared" si="1032"/>
        <v>10.4861</v>
      </c>
      <c r="AZ695" s="203">
        <f t="shared" si="1033"/>
        <v>12.816344421142</v>
      </c>
      <c r="BB695" s="1" t="str">
        <f t="shared" si="964"/>
        <v>NP</v>
      </c>
      <c r="BC695" s="1" t="str">
        <f t="shared" si="965"/>
        <v>NP</v>
      </c>
      <c r="BD695" s="1" t="str">
        <f t="shared" si="966"/>
        <v>P</v>
      </c>
      <c r="BE695" s="1" t="str">
        <f t="shared" si="967"/>
        <v>NO</v>
      </c>
      <c r="BF695" s="1" t="str">
        <f t="shared" si="968"/>
        <v>NO</v>
      </c>
      <c r="BG695" s="1" t="str">
        <f t="shared" si="969"/>
        <v>NO</v>
      </c>
      <c r="BH695" s="1" t="str">
        <f t="shared" si="949"/>
        <v>NO</v>
      </c>
      <c r="BJ695" s="1">
        <v>2937</v>
      </c>
      <c r="BK695" s="1" t="str">
        <f t="shared" si="970"/>
        <v>NP</v>
      </c>
      <c r="BL695" s="1" t="str">
        <f t="shared" si="971"/>
        <v>NA</v>
      </c>
      <c r="BM695" s="1" t="str">
        <f t="shared" si="972"/>
        <v>P</v>
      </c>
      <c r="BN695" s="1" t="str">
        <f t="shared" si="973"/>
        <v>NO</v>
      </c>
      <c r="BO695" s="1" t="str">
        <f t="shared" si="974"/>
        <v>NO</v>
      </c>
      <c r="BP695" s="1" t="str">
        <f t="shared" si="975"/>
        <v>NO</v>
      </c>
      <c r="BQ695" s="1" t="str">
        <f t="shared" si="976"/>
        <v>NO</v>
      </c>
      <c r="BS695" s="1" t="str">
        <f t="shared" si="977"/>
        <v>TP</v>
      </c>
      <c r="BT695" s="1" t="str">
        <f t="shared" si="978"/>
        <v>FP</v>
      </c>
      <c r="BU695" s="1" t="str">
        <f t="shared" si="979"/>
        <v>TN</v>
      </c>
      <c r="BV695" s="1" t="str">
        <f t="shared" si="980"/>
        <v>NO</v>
      </c>
      <c r="BW695" s="1" t="str">
        <f t="shared" si="981"/>
        <v>NO</v>
      </c>
      <c r="BX695" s="1" t="str">
        <f t="shared" si="982"/>
        <v>YES</v>
      </c>
      <c r="BY695" s="244" t="str">
        <f t="shared" si="983"/>
        <v>YES</v>
      </c>
      <c r="BZ695" s="244" t="str">
        <f t="shared" si="984"/>
        <v>NO</v>
      </c>
      <c r="CA695" s="244" t="str">
        <f t="shared" si="985"/>
        <v>NO</v>
      </c>
      <c r="CB695" s="244" t="str">
        <f t="shared" si="986"/>
        <v>NO</v>
      </c>
      <c r="CC695" s="244" t="str">
        <f t="shared" si="987"/>
        <v>NO</v>
      </c>
      <c r="CD695" s="244" t="str">
        <f t="shared" si="959"/>
        <v>YES</v>
      </c>
      <c r="CE695" s="1" t="str">
        <f t="shared" si="960"/>
        <v>YES</v>
      </c>
      <c r="CF695" s="1" t="str">
        <f t="shared" si="961"/>
        <v>YES</v>
      </c>
      <c r="CG695" s="1" t="str">
        <f t="shared" si="962"/>
        <v>NO</v>
      </c>
      <c r="CH695" s="1" t="str">
        <f t="shared" si="963"/>
        <v>NO</v>
      </c>
      <c r="CI695" s="244" t="str">
        <f t="shared" si="988"/>
        <v>NO</v>
      </c>
      <c r="CJ695" s="244" t="str">
        <f t="shared" si="989"/>
        <v>NO</v>
      </c>
      <c r="CK695" s="244" t="str">
        <f t="shared" si="990"/>
        <v>NO</v>
      </c>
      <c r="CL695" s="244" t="str">
        <f t="shared" si="991"/>
        <v>NO</v>
      </c>
      <c r="CM695" s="244" t="str">
        <f t="shared" si="992"/>
        <v>NO</v>
      </c>
      <c r="CN695" s="244" t="str">
        <f t="shared" si="993"/>
        <v>YES</v>
      </c>
      <c r="CO695" s="244" t="str">
        <f t="shared" si="994"/>
        <v>YES</v>
      </c>
      <c r="CP695" s="244" t="str">
        <f t="shared" si="995"/>
        <v>YES</v>
      </c>
      <c r="CQ695" s="244" t="str">
        <f t="shared" si="996"/>
        <v>NO</v>
      </c>
      <c r="CR695" s="244" t="str">
        <f t="shared" si="997"/>
        <v>NO</v>
      </c>
    </row>
    <row r="696" spans="1:96">
      <c r="A696" s="64"/>
      <c r="B696" s="15"/>
      <c r="C696" s="15"/>
      <c r="D696" s="15"/>
      <c r="E696" s="15"/>
      <c r="F696" s="15"/>
      <c r="G696" s="15"/>
      <c r="H696" s="15"/>
      <c r="I696" s="52" t="s">
        <v>18</v>
      </c>
      <c r="J696" s="6">
        <v>0.84524070843607602</v>
      </c>
      <c r="K696" s="6">
        <v>3.3560905037411298E-2</v>
      </c>
      <c r="L696" s="6">
        <v>0.12119838652651101</v>
      </c>
      <c r="M696" s="6">
        <v>0.86506486213992295</v>
      </c>
      <c r="N696" s="6">
        <v>3.7744956156264803E-2</v>
      </c>
      <c r="O696" s="6">
        <v>9.7190181703811801E-2</v>
      </c>
      <c r="P696" s="6">
        <v>0.18753040332787499</v>
      </c>
      <c r="Q696" s="6">
        <v>0.17629650831680299</v>
      </c>
      <c r="R696" s="6">
        <v>0.63617308835532005</v>
      </c>
      <c r="S696" s="6">
        <v>0.71316894430304401</v>
      </c>
      <c r="T696" s="6">
        <v>6.4065688181889194E-2</v>
      </c>
      <c r="U696" s="6">
        <v>0.22276536751506501</v>
      </c>
      <c r="V696" s="6">
        <v>0.43187916512712199</v>
      </c>
      <c r="W696" s="6">
        <v>7.5732295566625807E-2</v>
      </c>
      <c r="X696" s="6">
        <v>0.49238853930625098</v>
      </c>
      <c r="Y696" s="6">
        <v>0.94255247953305399</v>
      </c>
      <c r="Z696" s="6">
        <v>5.55068631300972E-2</v>
      </c>
      <c r="AA696" s="6">
        <v>1.94065733684856E-3</v>
      </c>
      <c r="AB696" s="6">
        <v>0.148090924461664</v>
      </c>
      <c r="AC696" s="6">
        <v>0.75674737281722904</v>
      </c>
      <c r="AD696" s="6">
        <v>9.5161702721106398E-2</v>
      </c>
      <c r="AE696" s="6">
        <v>0.184907498367054</v>
      </c>
      <c r="AF696" s="6">
        <v>0.58833340927236499</v>
      </c>
      <c r="AG696" s="310">
        <v>0.22675909236057901</v>
      </c>
      <c r="AH696" s="211">
        <v>6.0229999999999997</v>
      </c>
      <c r="AI696" s="211">
        <v>6.508</v>
      </c>
      <c r="AJ696" s="212">
        <v>10.736000000000001</v>
      </c>
      <c r="AK696" s="210">
        <v>6.0819999999999999</v>
      </c>
      <c r="AL696" s="210">
        <v>6.5839999999999996</v>
      </c>
      <c r="AM696" s="210">
        <v>10.585000000000001</v>
      </c>
      <c r="AN696" s="203"/>
      <c r="AO696" s="203"/>
      <c r="AP696" s="203"/>
      <c r="AQ696" s="203"/>
      <c r="AR696" s="203">
        <f t="shared" si="1025"/>
        <v>4.5450000100999999</v>
      </c>
      <c r="AS696" s="203">
        <f t="shared" si="1026"/>
        <v>5.5549999999999997</v>
      </c>
      <c r="AT696" s="203">
        <f t="shared" si="1027"/>
        <v>6.7894444320999989</v>
      </c>
      <c r="AU696" s="203">
        <f t="shared" si="1028"/>
        <v>6.0592091043740002</v>
      </c>
      <c r="AV696" s="203">
        <f t="shared" si="1029"/>
        <v>7.4057000000000004</v>
      </c>
      <c r="AW696" s="203">
        <f t="shared" si="1030"/>
        <v>9.0514110946540001</v>
      </c>
      <c r="AX696" s="203">
        <f t="shared" si="1031"/>
        <v>8.579536382701999</v>
      </c>
      <c r="AY696" s="203">
        <f t="shared" si="1032"/>
        <v>10.4861</v>
      </c>
      <c r="AZ696" s="203">
        <f t="shared" si="1033"/>
        <v>12.816344421142</v>
      </c>
      <c r="BB696" s="1" t="str">
        <f t="shared" si="964"/>
        <v>NA</v>
      </c>
      <c r="BC696" s="1" t="str">
        <f t="shared" si="965"/>
        <v>NP</v>
      </c>
      <c r="BD696" s="1" t="str">
        <f t="shared" si="966"/>
        <v>NA</v>
      </c>
      <c r="BE696" s="1" t="str">
        <f t="shared" si="967"/>
        <v>NO</v>
      </c>
      <c r="BF696" s="1" t="str">
        <f t="shared" si="968"/>
        <v>NO</v>
      </c>
      <c r="BG696" s="1" t="str">
        <f t="shared" si="969"/>
        <v>NO</v>
      </c>
      <c r="BH696" s="1" t="str">
        <f t="shared" si="949"/>
        <v>YES</v>
      </c>
      <c r="BJ696" s="1">
        <v>468</v>
      </c>
      <c r="BK696" s="1" t="str">
        <f t="shared" si="970"/>
        <v>NA</v>
      </c>
      <c r="BL696" s="1" t="str">
        <f t="shared" si="971"/>
        <v>NP</v>
      </c>
      <c r="BM696" s="1" t="str">
        <f t="shared" si="972"/>
        <v>NA</v>
      </c>
      <c r="BN696" s="1" t="str">
        <f t="shared" si="973"/>
        <v>NO</v>
      </c>
      <c r="BO696" s="1" t="str">
        <f t="shared" si="974"/>
        <v>NO</v>
      </c>
      <c r="BP696" s="1" t="str">
        <f t="shared" si="975"/>
        <v>NO</v>
      </c>
      <c r="BQ696" s="1" t="str">
        <f t="shared" si="976"/>
        <v>YES</v>
      </c>
      <c r="BS696" s="1" t="str">
        <f t="shared" si="977"/>
        <v>TN</v>
      </c>
      <c r="BT696" s="1" t="str">
        <f t="shared" si="978"/>
        <v>TP</v>
      </c>
      <c r="BU696" s="1" t="str">
        <f t="shared" si="979"/>
        <v>TN</v>
      </c>
      <c r="BV696" s="1" t="str">
        <f t="shared" si="980"/>
        <v>NO</v>
      </c>
      <c r="BW696" s="1" t="str">
        <f t="shared" si="981"/>
        <v>NO</v>
      </c>
      <c r="BX696" s="1" t="str">
        <f t="shared" si="982"/>
        <v>YES</v>
      </c>
      <c r="BY696" s="244" t="str">
        <f t="shared" si="983"/>
        <v>YES</v>
      </c>
      <c r="BZ696" s="244" t="str">
        <f t="shared" si="984"/>
        <v>NO</v>
      </c>
      <c r="CA696" s="244" t="str">
        <f t="shared" si="985"/>
        <v>NO</v>
      </c>
      <c r="CB696" s="244" t="str">
        <f t="shared" si="986"/>
        <v>NO</v>
      </c>
      <c r="CC696" s="244" t="str">
        <f t="shared" si="987"/>
        <v>NO</v>
      </c>
      <c r="CD696" s="244" t="str">
        <f t="shared" si="959"/>
        <v>NO</v>
      </c>
      <c r="CE696" s="1" t="str">
        <f t="shared" si="960"/>
        <v>NO</v>
      </c>
      <c r="CF696" s="1" t="str">
        <f t="shared" si="961"/>
        <v>NO</v>
      </c>
      <c r="CG696" s="1" t="str">
        <f t="shared" si="962"/>
        <v>NO</v>
      </c>
      <c r="CH696" s="1" t="str">
        <f t="shared" si="963"/>
        <v>NO</v>
      </c>
      <c r="CI696" s="244" t="str">
        <f t="shared" si="988"/>
        <v>NO</v>
      </c>
      <c r="CJ696" s="244" t="str">
        <f t="shared" si="989"/>
        <v>NO</v>
      </c>
      <c r="CK696" s="244" t="str">
        <f t="shared" si="990"/>
        <v>NO</v>
      </c>
      <c r="CL696" s="244" t="str">
        <f t="shared" si="991"/>
        <v>NO</v>
      </c>
      <c r="CM696" s="244" t="str">
        <f t="shared" si="992"/>
        <v>NO</v>
      </c>
      <c r="CN696" s="244" t="str">
        <f t="shared" si="993"/>
        <v>NO</v>
      </c>
      <c r="CO696" s="244" t="str">
        <f t="shared" si="994"/>
        <v>NO</v>
      </c>
      <c r="CP696" s="244" t="str">
        <f t="shared" si="995"/>
        <v>NO</v>
      </c>
      <c r="CQ696" s="244" t="str">
        <f t="shared" si="996"/>
        <v>NO</v>
      </c>
      <c r="CR696" s="244" t="str">
        <f t="shared" si="997"/>
        <v>NO</v>
      </c>
    </row>
    <row r="697" spans="1:96">
      <c r="A697" s="64"/>
      <c r="B697" s="15"/>
      <c r="C697" s="15"/>
      <c r="D697" s="15"/>
      <c r="E697" s="15"/>
      <c r="F697" s="15"/>
      <c r="G697" s="15"/>
      <c r="H697" s="15"/>
      <c r="I697" s="52" t="s">
        <v>19</v>
      </c>
      <c r="J697" s="6">
        <v>0.85247798791889595</v>
      </c>
      <c r="K697" s="6">
        <v>8.5697668577370406E-2</v>
      </c>
      <c r="L697" s="6">
        <v>6.1824343503733302E-2</v>
      </c>
      <c r="M697" s="6">
        <v>0.40302788088760499</v>
      </c>
      <c r="N697" s="6">
        <v>0.42591417343762</v>
      </c>
      <c r="O697" s="6">
        <v>0.171057945674774</v>
      </c>
      <c r="P697" s="6">
        <v>6.14282296823324E-2</v>
      </c>
      <c r="Q697" s="6">
        <v>0.31734814501612701</v>
      </c>
      <c r="R697" s="6">
        <v>0.62122362530153896</v>
      </c>
      <c r="S697" s="6">
        <v>0.95192022416336497</v>
      </c>
      <c r="T697" s="6">
        <v>4.4333601842901898E-3</v>
      </c>
      <c r="U697" s="6">
        <v>4.3646415652344603E-2</v>
      </c>
      <c r="V697" s="6">
        <v>0.921009424415972</v>
      </c>
      <c r="W697" s="6">
        <v>1.81432785168457E-2</v>
      </c>
      <c r="X697" s="6">
        <v>6.0847297067181498E-2</v>
      </c>
      <c r="Y697" s="6">
        <v>0.40988491413999401</v>
      </c>
      <c r="Z697" s="6">
        <v>0.14390978460715201</v>
      </c>
      <c r="AA697" s="6">
        <v>0.44620530125285301</v>
      </c>
      <c r="AB697" s="6">
        <v>6.1243307752605503E-2</v>
      </c>
      <c r="AC697" s="6">
        <v>0.59542718356874502</v>
      </c>
      <c r="AD697" s="6">
        <v>0.34332950867864898</v>
      </c>
      <c r="AE697" s="6">
        <v>3.7937587048845298E-2</v>
      </c>
      <c r="AF697" s="6">
        <v>6.5100313994244693E-2</v>
      </c>
      <c r="AG697" s="310">
        <v>0.89696209895690904</v>
      </c>
      <c r="AH697" s="211">
        <v>5.1539999999999999</v>
      </c>
      <c r="AI697" s="211">
        <v>6.4690000000000003</v>
      </c>
      <c r="AJ697" s="212">
        <v>11.519</v>
      </c>
      <c r="AK697" s="210">
        <v>5.3810000000000002</v>
      </c>
      <c r="AL697" s="210">
        <v>6.7270000000000003</v>
      </c>
      <c r="AM697" s="210">
        <v>11.619</v>
      </c>
      <c r="AN697" s="203"/>
      <c r="AO697" s="203"/>
      <c r="AP697" s="203"/>
      <c r="AQ697" s="203"/>
      <c r="AR697" s="203">
        <f t="shared" si="1025"/>
        <v>4.5450000100999999</v>
      </c>
      <c r="AS697" s="203">
        <f t="shared" si="1026"/>
        <v>5.5549999999999997</v>
      </c>
      <c r="AT697" s="203">
        <f t="shared" si="1027"/>
        <v>6.7894444320999989</v>
      </c>
      <c r="AU697" s="203">
        <f t="shared" si="1028"/>
        <v>6.0592091043740002</v>
      </c>
      <c r="AV697" s="203">
        <f t="shared" si="1029"/>
        <v>7.4057000000000004</v>
      </c>
      <c r="AW697" s="203">
        <f t="shared" si="1030"/>
        <v>9.0514110946540001</v>
      </c>
      <c r="AX697" s="203">
        <f t="shared" si="1031"/>
        <v>8.579536382701999</v>
      </c>
      <c r="AY697" s="203">
        <f t="shared" si="1032"/>
        <v>10.4861</v>
      </c>
      <c r="AZ697" s="203">
        <f t="shared" si="1033"/>
        <v>12.816344421142</v>
      </c>
      <c r="BB697" s="1" t="str">
        <f t="shared" si="964"/>
        <v>NP</v>
      </c>
      <c r="BC697" s="1" t="str">
        <f t="shared" si="965"/>
        <v>NP</v>
      </c>
      <c r="BD697" s="1" t="str">
        <f t="shared" si="966"/>
        <v>NA</v>
      </c>
      <c r="BE697" s="1" t="str">
        <f t="shared" si="967"/>
        <v>NO</v>
      </c>
      <c r="BF697" s="1" t="str">
        <f t="shared" si="968"/>
        <v>NO</v>
      </c>
      <c r="BG697" s="1" t="str">
        <f t="shared" si="969"/>
        <v>NO</v>
      </c>
      <c r="BH697" s="1" t="str">
        <f t="shared" si="949"/>
        <v>YES</v>
      </c>
      <c r="BJ697" s="1">
        <v>71</v>
      </c>
      <c r="BK697" s="1" t="str">
        <f t="shared" si="970"/>
        <v>NP</v>
      </c>
      <c r="BL697" s="1" t="str">
        <f t="shared" si="971"/>
        <v>NP</v>
      </c>
      <c r="BM697" s="1" t="str">
        <f t="shared" si="972"/>
        <v>NA</v>
      </c>
      <c r="BN697" s="1" t="str">
        <f t="shared" si="973"/>
        <v>NO</v>
      </c>
      <c r="BO697" s="1" t="str">
        <f t="shared" si="974"/>
        <v>NO</v>
      </c>
      <c r="BP697" s="1" t="str">
        <f t="shared" si="975"/>
        <v>NO</v>
      </c>
      <c r="BQ697" s="1" t="str">
        <f t="shared" si="976"/>
        <v>YES</v>
      </c>
      <c r="BS697" s="1" t="str">
        <f t="shared" si="977"/>
        <v>TP</v>
      </c>
      <c r="BT697" s="1" t="str">
        <f t="shared" si="978"/>
        <v>TP</v>
      </c>
      <c r="BU697" s="1" t="str">
        <f t="shared" si="979"/>
        <v>TN</v>
      </c>
      <c r="BV697" s="1" t="str">
        <f t="shared" si="980"/>
        <v>NO</v>
      </c>
      <c r="BW697" s="1" t="str">
        <f t="shared" si="981"/>
        <v>YES</v>
      </c>
      <c r="BX697" s="1" t="str">
        <f t="shared" si="982"/>
        <v>YES</v>
      </c>
      <c r="BY697" s="244" t="str">
        <f t="shared" si="983"/>
        <v>YES</v>
      </c>
      <c r="BZ697" s="244" t="str">
        <f t="shared" si="984"/>
        <v>NO</v>
      </c>
      <c r="CA697" s="244" t="str">
        <f t="shared" si="985"/>
        <v>NO</v>
      </c>
      <c r="CB697" s="244" t="str">
        <f t="shared" si="986"/>
        <v>NO</v>
      </c>
      <c r="CC697" s="244" t="str">
        <f t="shared" si="987"/>
        <v>NO</v>
      </c>
      <c r="CD697" s="244" t="str">
        <f t="shared" si="959"/>
        <v>NO</v>
      </c>
      <c r="CE697" s="1" t="str">
        <f t="shared" si="960"/>
        <v>NO</v>
      </c>
      <c r="CF697" s="1" t="str">
        <f t="shared" si="961"/>
        <v>NO</v>
      </c>
      <c r="CG697" s="1" t="str">
        <f t="shared" si="962"/>
        <v>NO</v>
      </c>
      <c r="CH697" s="1" t="str">
        <f t="shared" si="963"/>
        <v>NO</v>
      </c>
      <c r="CI697" s="244" t="str">
        <f t="shared" si="988"/>
        <v>NO</v>
      </c>
      <c r="CJ697" s="244" t="str">
        <f t="shared" si="989"/>
        <v>NO</v>
      </c>
      <c r="CK697" s="244" t="str">
        <f t="shared" si="990"/>
        <v>NO</v>
      </c>
      <c r="CL697" s="244" t="str">
        <f t="shared" si="991"/>
        <v>NO</v>
      </c>
      <c r="CM697" s="244" t="str">
        <f t="shared" si="992"/>
        <v>NO</v>
      </c>
      <c r="CN697" s="244" t="str">
        <f t="shared" si="993"/>
        <v>NO</v>
      </c>
      <c r="CO697" s="244" t="str">
        <f t="shared" si="994"/>
        <v>NO</v>
      </c>
      <c r="CP697" s="244" t="str">
        <f t="shared" si="995"/>
        <v>NO</v>
      </c>
      <c r="CQ697" s="244" t="str">
        <f t="shared" si="996"/>
        <v>NO</v>
      </c>
      <c r="CR697" s="244" t="str">
        <f t="shared" si="997"/>
        <v>NO</v>
      </c>
    </row>
    <row r="698" spans="1:96">
      <c r="A698" s="9"/>
      <c r="B698" s="6"/>
      <c r="C698" s="6"/>
      <c r="D698" s="6"/>
      <c r="E698" s="6"/>
      <c r="F698" s="6"/>
      <c r="G698" s="6"/>
      <c r="H698" s="6"/>
      <c r="I698" s="52" t="s">
        <v>42</v>
      </c>
      <c r="J698" s="6">
        <v>0.76972818389734599</v>
      </c>
      <c r="K698" s="6">
        <v>0.13313399356503</v>
      </c>
      <c r="L698" s="6">
        <v>9.7137822537623597E-2</v>
      </c>
      <c r="M698" s="6">
        <v>0.27686180313023001</v>
      </c>
      <c r="N698" s="6">
        <v>0.660751800856067</v>
      </c>
      <c r="O698" s="6">
        <v>6.2386396013701703E-2</v>
      </c>
      <c r="P698" s="6">
        <v>8.5677057716666602E-2</v>
      </c>
      <c r="Q698" s="6">
        <v>0.68450809599293805</v>
      </c>
      <c r="R698" s="6">
        <v>0.229814846290394</v>
      </c>
      <c r="S698" s="6">
        <v>0.59467968820538797</v>
      </c>
      <c r="T698" s="6">
        <v>0.38698563710448203</v>
      </c>
      <c r="U698" s="6">
        <v>1.8334674690129001E-2</v>
      </c>
      <c r="V698" s="6">
        <v>0.48907186282202503</v>
      </c>
      <c r="W698" s="6">
        <v>0.26501446288583103</v>
      </c>
      <c r="X698" s="6">
        <v>0.245913674292142</v>
      </c>
      <c r="Y698" s="6">
        <v>0.70133268419790196</v>
      </c>
      <c r="Z698" s="6">
        <v>0.19214785775259699</v>
      </c>
      <c r="AA698" s="6">
        <v>0.106519458049499</v>
      </c>
      <c r="AB698" s="6">
        <v>0.57314613594417996</v>
      </c>
      <c r="AC698" s="6">
        <v>0.11345415413653299</v>
      </c>
      <c r="AD698" s="6">
        <v>0.31339970991928601</v>
      </c>
      <c r="AE698" s="6">
        <v>0.34560155504407603</v>
      </c>
      <c r="AF698" s="6">
        <v>0.37115176384804999</v>
      </c>
      <c r="AG698" s="310">
        <v>0.28324668110787299</v>
      </c>
      <c r="AH698" s="211">
        <v>5.4660000000000002</v>
      </c>
      <c r="AI698" s="211">
        <v>7.0060000000000002</v>
      </c>
      <c r="AJ698" s="212">
        <v>10.648</v>
      </c>
      <c r="AK698" s="210">
        <v>5.9379999999999997</v>
      </c>
      <c r="AL698" s="210">
        <v>7.5149999999999997</v>
      </c>
      <c r="AM698" s="210">
        <v>10.592000000000001</v>
      </c>
      <c r="AN698" s="203"/>
      <c r="AO698" s="203"/>
      <c r="AP698" s="203"/>
      <c r="AQ698" s="203"/>
      <c r="AR698" s="203">
        <f t="shared" si="1025"/>
        <v>4.5450000100999999</v>
      </c>
      <c r="AS698" s="203">
        <f t="shared" si="1026"/>
        <v>5.5549999999999997</v>
      </c>
      <c r="AT698" s="203">
        <f t="shared" si="1027"/>
        <v>6.7894444320999989</v>
      </c>
      <c r="AU698" s="203">
        <f t="shared" si="1028"/>
        <v>6.0592091043740002</v>
      </c>
      <c r="AV698" s="203">
        <f t="shared" si="1029"/>
        <v>7.4057000000000004</v>
      </c>
      <c r="AW698" s="203">
        <f t="shared" si="1030"/>
        <v>9.0514110946540001</v>
      </c>
      <c r="AX698" s="203">
        <f t="shared" si="1031"/>
        <v>8.579536382701999</v>
      </c>
      <c r="AY698" s="203">
        <f t="shared" si="1032"/>
        <v>10.4861</v>
      </c>
      <c r="AZ698" s="203">
        <f t="shared" si="1033"/>
        <v>12.816344421142</v>
      </c>
      <c r="BB698" s="1" t="str">
        <f t="shared" si="964"/>
        <v>NP</v>
      </c>
      <c r="BC698" s="1" t="str">
        <f t="shared" si="965"/>
        <v>NP</v>
      </c>
      <c r="BD698" s="1" t="str">
        <f t="shared" si="966"/>
        <v>NA</v>
      </c>
      <c r="BE698" s="1" t="str">
        <f t="shared" si="967"/>
        <v>NO</v>
      </c>
      <c r="BF698" s="1" t="str">
        <f t="shared" si="968"/>
        <v>NO</v>
      </c>
      <c r="BG698" s="1" t="str">
        <f t="shared" si="969"/>
        <v>NO</v>
      </c>
      <c r="BH698" s="1" t="str">
        <f t="shared" si="949"/>
        <v>YES</v>
      </c>
      <c r="BJ698" s="1">
        <v>112</v>
      </c>
      <c r="BK698" s="1" t="str">
        <f t="shared" si="970"/>
        <v>NA</v>
      </c>
      <c r="BL698" s="1" t="str">
        <f t="shared" si="971"/>
        <v>NA</v>
      </c>
      <c r="BM698" s="1" t="str">
        <f t="shared" si="972"/>
        <v>NA</v>
      </c>
      <c r="BN698" s="1" t="str">
        <f t="shared" si="973"/>
        <v>NO</v>
      </c>
      <c r="BO698" s="1" t="str">
        <f t="shared" si="974"/>
        <v>NO</v>
      </c>
      <c r="BP698" s="1" t="str">
        <f t="shared" si="975"/>
        <v>NO</v>
      </c>
      <c r="BQ698" s="1" t="str">
        <f t="shared" si="976"/>
        <v>YES</v>
      </c>
      <c r="BS698" s="1" t="str">
        <f t="shared" si="977"/>
        <v>FP</v>
      </c>
      <c r="BT698" s="1" t="str">
        <f t="shared" si="978"/>
        <v>FP</v>
      </c>
      <c r="BU698" s="1" t="str">
        <f t="shared" si="979"/>
        <v>TN</v>
      </c>
      <c r="BV698" s="1" t="str">
        <f t="shared" si="980"/>
        <v>NO</v>
      </c>
      <c r="BW698" s="1" t="str">
        <f t="shared" si="981"/>
        <v>NO</v>
      </c>
      <c r="BX698" s="1" t="str">
        <f t="shared" si="982"/>
        <v>NO</v>
      </c>
      <c r="BY698" s="244" t="str">
        <f t="shared" si="983"/>
        <v>YES</v>
      </c>
      <c r="BZ698" s="244" t="str">
        <f t="shared" si="984"/>
        <v>NO</v>
      </c>
      <c r="CA698" s="244" t="str">
        <f t="shared" si="985"/>
        <v>NO</v>
      </c>
      <c r="CB698" s="244" t="str">
        <f t="shared" si="986"/>
        <v>NO</v>
      </c>
      <c r="CC698" s="244" t="str">
        <f t="shared" si="987"/>
        <v>NO</v>
      </c>
      <c r="CD698" s="244" t="str">
        <f t="shared" si="959"/>
        <v>YES</v>
      </c>
      <c r="CE698" s="1" t="str">
        <f t="shared" si="960"/>
        <v>YES</v>
      </c>
      <c r="CF698" s="1" t="str">
        <f t="shared" si="961"/>
        <v>YES</v>
      </c>
      <c r="CG698" s="1" t="str">
        <f t="shared" si="962"/>
        <v>NO</v>
      </c>
      <c r="CH698" s="1" t="str">
        <f t="shared" si="963"/>
        <v>NO</v>
      </c>
      <c r="CI698" s="244" t="str">
        <f t="shared" si="988"/>
        <v>NO</v>
      </c>
      <c r="CJ698" s="244" t="str">
        <f t="shared" si="989"/>
        <v>NO</v>
      </c>
      <c r="CK698" s="244" t="str">
        <f t="shared" si="990"/>
        <v>NO</v>
      </c>
      <c r="CL698" s="244" t="str">
        <f t="shared" si="991"/>
        <v>NO</v>
      </c>
      <c r="CM698" s="244" t="str">
        <f t="shared" si="992"/>
        <v>NO</v>
      </c>
      <c r="CN698" s="244" t="str">
        <f t="shared" si="993"/>
        <v>YES</v>
      </c>
      <c r="CO698" s="244" t="str">
        <f t="shared" si="994"/>
        <v>YES</v>
      </c>
      <c r="CP698" s="244" t="str">
        <f t="shared" si="995"/>
        <v>YES</v>
      </c>
      <c r="CQ698" s="244" t="str">
        <f t="shared" si="996"/>
        <v>NO</v>
      </c>
      <c r="CR698" s="244" t="str">
        <f t="shared" si="997"/>
        <v>NO</v>
      </c>
    </row>
    <row r="699" spans="1:96" ht="16.5" thickBot="1">
      <c r="A699" s="10"/>
      <c r="B699" s="8"/>
      <c r="C699" s="8"/>
      <c r="D699" s="8"/>
      <c r="E699" s="8"/>
      <c r="F699" s="8"/>
      <c r="G699" s="8"/>
      <c r="H699" s="8"/>
      <c r="I699" s="53" t="s">
        <v>43</v>
      </c>
      <c r="J699" s="8">
        <v>0.84262920244222805</v>
      </c>
      <c r="K699" s="8">
        <v>0.128394935286329</v>
      </c>
      <c r="L699" s="8">
        <v>2.8975862271442599E-2</v>
      </c>
      <c r="M699" s="8">
        <v>0.407778195580763</v>
      </c>
      <c r="N699" s="8">
        <v>0.198163375658266</v>
      </c>
      <c r="O699" s="8">
        <v>0.39405842876097003</v>
      </c>
      <c r="P699" s="8">
        <v>0.968541768269089</v>
      </c>
      <c r="Q699" s="8">
        <v>2.4143758904222198E-2</v>
      </c>
      <c r="R699" s="8">
        <v>7.3144728266879497E-3</v>
      </c>
      <c r="S699" s="8">
        <v>0.65554401317331701</v>
      </c>
      <c r="T699" s="8">
        <v>0.29346965719039703</v>
      </c>
      <c r="U699" s="8">
        <v>5.0986329636285098E-2</v>
      </c>
      <c r="V699" s="8">
        <v>8.8960535916211503E-2</v>
      </c>
      <c r="W699" s="8">
        <v>0.37628105007450302</v>
      </c>
      <c r="X699" s="8">
        <v>0.53475841400928503</v>
      </c>
      <c r="Y699" s="8">
        <v>0.176529303995204</v>
      </c>
      <c r="Z699" s="8">
        <v>0.347588663972839</v>
      </c>
      <c r="AA699" s="8">
        <v>0.475882032031956</v>
      </c>
      <c r="AB699" s="8">
        <v>7.0365703597189494E-2</v>
      </c>
      <c r="AC699" s="8">
        <v>0.89099352309672397</v>
      </c>
      <c r="AD699" s="8">
        <v>3.8640773306086201E-2</v>
      </c>
      <c r="AE699" s="8">
        <v>0.30598604330901003</v>
      </c>
      <c r="AF699" s="8">
        <v>8.3268198777309808E-3</v>
      </c>
      <c r="AG699" s="311">
        <v>0.68568713681325799</v>
      </c>
      <c r="AH699" s="213">
        <v>4.8449999999999998</v>
      </c>
      <c r="AI699" s="213">
        <v>8.3949999999999996</v>
      </c>
      <c r="AJ699" s="214">
        <v>11.504</v>
      </c>
      <c r="AK699" s="210">
        <v>4.82</v>
      </c>
      <c r="AL699" s="210">
        <v>8.3119999999999994</v>
      </c>
      <c r="AM699" s="210">
        <v>11.472</v>
      </c>
      <c r="AN699" s="203"/>
      <c r="AO699" s="203"/>
      <c r="AP699" s="203"/>
      <c r="AQ699" s="203"/>
      <c r="AR699" s="203">
        <f t="shared" si="1025"/>
        <v>4.5450000100999999</v>
      </c>
      <c r="AS699" s="203">
        <f t="shared" si="1026"/>
        <v>5.5549999999999997</v>
      </c>
      <c r="AT699" s="203">
        <f t="shared" si="1027"/>
        <v>6.7894444320999989</v>
      </c>
      <c r="AU699" s="203">
        <f t="shared" si="1028"/>
        <v>6.0592091043740002</v>
      </c>
      <c r="AV699" s="203">
        <f t="shared" si="1029"/>
        <v>7.4057000000000004</v>
      </c>
      <c r="AW699" s="203">
        <f t="shared" si="1030"/>
        <v>9.0514110946540001</v>
      </c>
      <c r="AX699" s="203">
        <f t="shared" si="1031"/>
        <v>8.579536382701999</v>
      </c>
      <c r="AY699" s="203">
        <f t="shared" si="1032"/>
        <v>10.4861</v>
      </c>
      <c r="AZ699" s="203">
        <f t="shared" si="1033"/>
        <v>12.816344421142</v>
      </c>
      <c r="BB699" s="1" t="str">
        <f t="shared" si="964"/>
        <v>NP</v>
      </c>
      <c r="BC699" s="1" t="str">
        <f t="shared" si="965"/>
        <v>NA</v>
      </c>
      <c r="BD699" s="1" t="str">
        <f t="shared" si="966"/>
        <v>NA</v>
      </c>
      <c r="BE699" s="1" t="str">
        <f t="shared" si="967"/>
        <v>NO</v>
      </c>
      <c r="BF699" s="1" t="str">
        <f t="shared" si="968"/>
        <v>NO</v>
      </c>
      <c r="BG699" s="1" t="str">
        <f t="shared" si="969"/>
        <v>NO</v>
      </c>
      <c r="BH699" s="1" t="str">
        <f t="shared" si="949"/>
        <v>YES</v>
      </c>
      <c r="BJ699" s="1">
        <v>1137</v>
      </c>
      <c r="BK699" s="1" t="str">
        <f t="shared" si="970"/>
        <v>NP</v>
      </c>
      <c r="BL699" s="1" t="str">
        <f t="shared" si="971"/>
        <v>NA</v>
      </c>
      <c r="BM699" s="1" t="str">
        <f t="shared" si="972"/>
        <v>NA</v>
      </c>
      <c r="BN699" s="1" t="str">
        <f t="shared" si="973"/>
        <v>NO</v>
      </c>
      <c r="BO699" s="1" t="str">
        <f t="shared" si="974"/>
        <v>NO</v>
      </c>
      <c r="BP699" s="1" t="str">
        <f t="shared" si="975"/>
        <v>NO</v>
      </c>
      <c r="BQ699" s="1" t="str">
        <f t="shared" si="976"/>
        <v>YES</v>
      </c>
      <c r="BS699" s="1" t="str">
        <f t="shared" si="977"/>
        <v>TP</v>
      </c>
      <c r="BT699" s="1" t="str">
        <f t="shared" si="978"/>
        <v>TN</v>
      </c>
      <c r="BU699" s="1" t="str">
        <f t="shared" si="979"/>
        <v>TN</v>
      </c>
      <c r="BV699" s="1" t="str">
        <f t="shared" si="980"/>
        <v>NO</v>
      </c>
      <c r="BW699" s="1" t="str">
        <f t="shared" si="981"/>
        <v>NO</v>
      </c>
      <c r="BX699" s="1" t="str">
        <f t="shared" si="982"/>
        <v>YES</v>
      </c>
      <c r="BY699" s="244" t="str">
        <f t="shared" si="983"/>
        <v>YES</v>
      </c>
      <c r="BZ699" s="244" t="str">
        <f t="shared" si="984"/>
        <v>NO</v>
      </c>
      <c r="CA699" s="244" t="str">
        <f t="shared" si="985"/>
        <v>NO</v>
      </c>
      <c r="CB699" s="244" t="str">
        <f t="shared" si="986"/>
        <v>NO</v>
      </c>
      <c r="CC699" s="244" t="str">
        <f t="shared" si="987"/>
        <v>NO</v>
      </c>
      <c r="CD699" s="244" t="str">
        <f t="shared" si="959"/>
        <v>NO</v>
      </c>
      <c r="CE699" s="1" t="str">
        <f t="shared" si="960"/>
        <v>NO</v>
      </c>
      <c r="CF699" s="1" t="str">
        <f t="shared" si="961"/>
        <v>NO</v>
      </c>
      <c r="CG699" s="1" t="str">
        <f t="shared" si="962"/>
        <v>NO</v>
      </c>
      <c r="CH699" s="1" t="str">
        <f t="shared" si="963"/>
        <v>NO</v>
      </c>
      <c r="CI699" s="244" t="str">
        <f t="shared" si="988"/>
        <v>NO</v>
      </c>
      <c r="CJ699" s="244" t="str">
        <f t="shared" si="989"/>
        <v>NO</v>
      </c>
      <c r="CK699" s="244" t="str">
        <f t="shared" si="990"/>
        <v>NO</v>
      </c>
      <c r="CL699" s="244" t="str">
        <f t="shared" si="991"/>
        <v>NO</v>
      </c>
      <c r="CM699" s="244" t="str">
        <f t="shared" si="992"/>
        <v>NO</v>
      </c>
      <c r="CN699" s="244" t="str">
        <f t="shared" si="993"/>
        <v>NO</v>
      </c>
      <c r="CO699" s="244" t="str">
        <f t="shared" si="994"/>
        <v>NO</v>
      </c>
      <c r="CP699" s="244" t="str">
        <f t="shared" si="995"/>
        <v>NO</v>
      </c>
      <c r="CQ699" s="244" t="str">
        <f t="shared" si="996"/>
        <v>NO</v>
      </c>
      <c r="CR699" s="244" t="str">
        <f t="shared" si="997"/>
        <v>NO</v>
      </c>
    </row>
    <row r="700" spans="1:96">
      <c r="A700" s="61">
        <v>180</v>
      </c>
      <c r="B700" s="62">
        <v>180</v>
      </c>
      <c r="C700" s="62">
        <v>1</v>
      </c>
      <c r="D700" s="62">
        <v>1</v>
      </c>
      <c r="E700" s="62">
        <v>2988291</v>
      </c>
      <c r="F700" s="62">
        <f>E700/1000/60</f>
        <v>49.804850000000002</v>
      </c>
      <c r="G700" s="62">
        <v>13</v>
      </c>
      <c r="H700" s="63">
        <f>G700/B700*100</f>
        <v>7.2222222222222214</v>
      </c>
      <c r="I700" s="60" t="s">
        <v>12</v>
      </c>
      <c r="J700" s="69">
        <v>0.78790962972117395</v>
      </c>
      <c r="K700" s="69">
        <v>0.16815944540348601</v>
      </c>
      <c r="L700" s="69">
        <v>4.3930924875339603E-2</v>
      </c>
      <c r="M700" s="69">
        <v>0.30060633901157002</v>
      </c>
      <c r="N700" s="69">
        <v>0.37598567769982599</v>
      </c>
      <c r="O700" s="69">
        <v>0.32340798328860298</v>
      </c>
      <c r="P700" s="69">
        <v>0.82128721669305704</v>
      </c>
      <c r="Q700" s="69">
        <v>7.7147316037930402E-2</v>
      </c>
      <c r="R700" s="69">
        <v>0.101565467269012</v>
      </c>
      <c r="S700" s="69">
        <v>5.6051038819833601E-2</v>
      </c>
      <c r="T700" s="69">
        <v>0.45193263581963</v>
      </c>
      <c r="U700" s="69">
        <v>0.49201632536053502</v>
      </c>
      <c r="V700" s="69">
        <v>9.2911495832640606E-2</v>
      </c>
      <c r="W700" s="69">
        <v>9.1648922841187294E-2</v>
      </c>
      <c r="X700" s="69">
        <v>0.815439581326172</v>
      </c>
      <c r="Y700" s="69">
        <v>0.60727308455510398</v>
      </c>
      <c r="Z700" s="69">
        <v>0.37923035214469802</v>
      </c>
      <c r="AA700" s="69">
        <v>1.3496563300197301E-2</v>
      </c>
      <c r="AB700" s="69">
        <v>0.98092515815604697</v>
      </c>
      <c r="AC700" s="69">
        <v>1.50956488889022E-2</v>
      </c>
      <c r="AD700" s="69">
        <v>3.9791929550504401E-3</v>
      </c>
      <c r="AE700" s="69">
        <v>0.92170496049471995</v>
      </c>
      <c r="AF700" s="69">
        <v>7.4139645003443194E-2</v>
      </c>
      <c r="AG700" s="309">
        <v>4.1553945018366597E-3</v>
      </c>
      <c r="AH700" s="208">
        <v>1.1819999999999999</v>
      </c>
      <c r="AI700" s="208">
        <v>2.944</v>
      </c>
      <c r="AJ700" s="209">
        <v>5.1349999999999998</v>
      </c>
      <c r="AK700" s="210">
        <v>1.206</v>
      </c>
      <c r="AL700" s="210">
        <v>3.0009999999999999</v>
      </c>
      <c r="AM700" s="210">
        <v>5.2350000000000003</v>
      </c>
      <c r="AN700" s="203">
        <v>0.55630000000000002</v>
      </c>
      <c r="AO700" s="203">
        <v>2.0175000000000001</v>
      </c>
      <c r="AP700" s="203">
        <v>5.0681000000000003</v>
      </c>
      <c r="AQ700" s="203"/>
      <c r="AR700" s="203">
        <f>$AN$6*0.81818182</f>
        <v>0.45515454646600001</v>
      </c>
      <c r="AS700" s="203">
        <f>$AN$6</f>
        <v>0.55630000000000002</v>
      </c>
      <c r="AT700" s="203">
        <f>$AN$6*1.22222222</f>
        <v>0.67992222098599997</v>
      </c>
      <c r="AU700" s="203">
        <f>$AO$6*0.81818182</f>
        <v>1.6506818218499999</v>
      </c>
      <c r="AV700" s="203">
        <f>$AO$6</f>
        <v>2.0175000000000001</v>
      </c>
      <c r="AW700" s="203">
        <f>$AO$6*1.22222222</f>
        <v>2.4658333288500001</v>
      </c>
      <c r="AX700" s="203">
        <f>$AP$6*0.81818182</f>
        <v>4.146627281942</v>
      </c>
      <c r="AY700" s="203">
        <f>$AP$6</f>
        <v>5.0681000000000003</v>
      </c>
      <c r="AZ700" s="203">
        <f>$AP$6*1.22222222</f>
        <v>6.1943444331819997</v>
      </c>
      <c r="BB700" s="1" t="str">
        <f t="shared" si="964"/>
        <v>P</v>
      </c>
      <c r="BC700" s="1" t="str">
        <f t="shared" si="965"/>
        <v>P</v>
      </c>
      <c r="BD700" s="1" t="str">
        <f t="shared" si="966"/>
        <v>NA</v>
      </c>
      <c r="BE700" s="1" t="str">
        <f t="shared" si="967"/>
        <v>NO</v>
      </c>
      <c r="BF700" s="1" t="str">
        <f t="shared" si="968"/>
        <v>NO</v>
      </c>
      <c r="BG700" s="1" t="str">
        <f t="shared" si="969"/>
        <v>NO</v>
      </c>
      <c r="BH700" s="1" t="str">
        <f t="shared" ref="BH700:BH763" si="1034">IF(OR(BB700="P",BC700="P",BD700="P"),"NO","YES")</f>
        <v>NO</v>
      </c>
      <c r="BJ700" s="1">
        <v>7</v>
      </c>
      <c r="BK700" s="1" t="str">
        <f t="shared" si="970"/>
        <v>P</v>
      </c>
      <c r="BL700" s="1" t="str">
        <f t="shared" si="971"/>
        <v>P</v>
      </c>
      <c r="BM700" s="1" t="str">
        <f t="shared" si="972"/>
        <v>NA</v>
      </c>
      <c r="BN700" s="1" t="str">
        <f t="shared" si="973"/>
        <v>NO</v>
      </c>
      <c r="BO700" s="1" t="str">
        <f t="shared" si="974"/>
        <v>NO</v>
      </c>
      <c r="BP700" s="1" t="str">
        <f t="shared" si="975"/>
        <v>NO</v>
      </c>
      <c r="BQ700" s="1" t="str">
        <f t="shared" si="976"/>
        <v>NO</v>
      </c>
      <c r="BS700" s="1" t="str">
        <f t="shared" si="977"/>
        <v>TN</v>
      </c>
      <c r="BT700" s="1" t="str">
        <f t="shared" si="978"/>
        <v>TN</v>
      </c>
      <c r="BU700" s="1" t="str">
        <f t="shared" si="979"/>
        <v>TN</v>
      </c>
      <c r="BV700" s="1" t="str">
        <f t="shared" si="980"/>
        <v>NO</v>
      </c>
      <c r="BW700" s="1" t="str">
        <f t="shared" si="981"/>
        <v>NO</v>
      </c>
      <c r="BX700" s="1" t="str">
        <f t="shared" si="982"/>
        <v>NO</v>
      </c>
      <c r="BY700" s="244" t="str">
        <f t="shared" si="983"/>
        <v>YES</v>
      </c>
      <c r="BZ700" s="244" t="str">
        <f t="shared" si="984"/>
        <v>NO</v>
      </c>
      <c r="CA700" s="244" t="str">
        <f t="shared" si="985"/>
        <v>NO</v>
      </c>
      <c r="CB700" s="244" t="str">
        <f t="shared" si="986"/>
        <v>NO</v>
      </c>
      <c r="CC700" s="244" t="str">
        <f t="shared" si="987"/>
        <v>NO</v>
      </c>
      <c r="CD700" s="244" t="str">
        <f t="shared" si="959"/>
        <v>NO</v>
      </c>
      <c r="CE700" s="1" t="str">
        <f t="shared" si="960"/>
        <v>NO</v>
      </c>
      <c r="CF700" s="1" t="str">
        <f t="shared" si="961"/>
        <v>NO</v>
      </c>
      <c r="CG700" s="1" t="str">
        <f t="shared" si="962"/>
        <v>NO</v>
      </c>
      <c r="CH700" s="1" t="str">
        <f t="shared" si="963"/>
        <v>NO</v>
      </c>
      <c r="CI700" s="244" t="str">
        <f t="shared" si="988"/>
        <v>NO</v>
      </c>
      <c r="CJ700" s="244" t="str">
        <f t="shared" si="989"/>
        <v>NO</v>
      </c>
      <c r="CK700" s="244" t="str">
        <f t="shared" si="990"/>
        <v>NO</v>
      </c>
      <c r="CL700" s="244" t="str">
        <f t="shared" si="991"/>
        <v>NO</v>
      </c>
      <c r="CM700" s="244" t="str">
        <f t="shared" si="992"/>
        <v>NO</v>
      </c>
      <c r="CN700" s="244" t="str">
        <f t="shared" si="993"/>
        <v>NO</v>
      </c>
      <c r="CO700" s="244" t="str">
        <f t="shared" si="994"/>
        <v>NO</v>
      </c>
      <c r="CP700" s="244" t="str">
        <f t="shared" si="995"/>
        <v>NO</v>
      </c>
      <c r="CQ700" s="244" t="str">
        <f t="shared" si="996"/>
        <v>NO</v>
      </c>
      <c r="CR700" s="244" t="str">
        <f t="shared" si="997"/>
        <v>NO</v>
      </c>
    </row>
    <row r="701" spans="1:96">
      <c r="A701" s="64"/>
      <c r="B701" s="15"/>
      <c r="C701" s="15"/>
      <c r="D701" s="15"/>
      <c r="E701" s="15"/>
      <c r="F701" s="15"/>
      <c r="G701" s="15"/>
      <c r="H701" s="15"/>
      <c r="I701" s="52" t="s">
        <v>13</v>
      </c>
      <c r="J701" s="6">
        <v>0.78447633929697103</v>
      </c>
      <c r="K701" s="6">
        <v>0.102625152007008</v>
      </c>
      <c r="L701" s="6">
        <v>0.112898508696019</v>
      </c>
      <c r="M701" s="6">
        <v>9.6295407486834295E-2</v>
      </c>
      <c r="N701" s="6">
        <v>0.56354406623425801</v>
      </c>
      <c r="O701" s="6">
        <v>0.34016052627890703</v>
      </c>
      <c r="P701" s="6">
        <v>0.29604634601475799</v>
      </c>
      <c r="Q701" s="6">
        <v>0.64195946974527296</v>
      </c>
      <c r="R701" s="6">
        <v>6.1994184239968497E-2</v>
      </c>
      <c r="S701" s="6">
        <v>0.97958096689469698</v>
      </c>
      <c r="T701" s="6">
        <v>1.14045310839547E-2</v>
      </c>
      <c r="U701" s="6">
        <v>9.0145020213480108E-3</v>
      </c>
      <c r="V701" s="6">
        <v>0.92464131599431298</v>
      </c>
      <c r="W701" s="6">
        <v>6.8654180900427297E-2</v>
      </c>
      <c r="X701" s="6">
        <v>6.70450310525949E-3</v>
      </c>
      <c r="Y701" s="6">
        <v>0.82965141119489105</v>
      </c>
      <c r="Z701" s="6">
        <v>7.5859290780745298E-2</v>
      </c>
      <c r="AA701" s="6">
        <v>9.4489298024363302E-2</v>
      </c>
      <c r="AB701" s="6">
        <v>0.65093402259536204</v>
      </c>
      <c r="AC701" s="6">
        <v>0.317046104514357</v>
      </c>
      <c r="AD701" s="6">
        <v>3.2019872890280097E-2</v>
      </c>
      <c r="AE701" s="6">
        <v>0.91204261652584095</v>
      </c>
      <c r="AF701" s="6">
        <v>4.40953891570229E-2</v>
      </c>
      <c r="AG701" s="310">
        <v>4.3861994317135201E-2</v>
      </c>
      <c r="AH701" s="211">
        <v>0.753</v>
      </c>
      <c r="AI701" s="211">
        <v>2.2530000000000001</v>
      </c>
      <c r="AJ701" s="212">
        <v>5.2629999999999999</v>
      </c>
      <c r="AK701" s="210">
        <v>0.752</v>
      </c>
      <c r="AL701" s="210">
        <v>2.242</v>
      </c>
      <c r="AM701" s="210">
        <v>5.2830000000000004</v>
      </c>
      <c r="AN701" s="203"/>
      <c r="AO701" s="203"/>
      <c r="AP701" s="203"/>
      <c r="AQ701" s="203"/>
      <c r="AR701" s="203">
        <f t="shared" ref="AR701:AR714" si="1035">$AN$6*0.81818182</f>
        <v>0.45515454646600001</v>
      </c>
      <c r="AS701" s="203">
        <f t="shared" ref="AS701:AS714" si="1036">$AN$6</f>
        <v>0.55630000000000002</v>
      </c>
      <c r="AT701" s="203">
        <f t="shared" ref="AT701:AT714" si="1037">$AN$6*1.22222222</f>
        <v>0.67992222098599997</v>
      </c>
      <c r="AU701" s="203">
        <f t="shared" ref="AU701:AU714" si="1038">$AO$6*0.81818182</f>
        <v>1.6506818218499999</v>
      </c>
      <c r="AV701" s="203">
        <f t="shared" ref="AV701:AV714" si="1039">$AO$6</f>
        <v>2.0175000000000001</v>
      </c>
      <c r="AW701" s="203">
        <f t="shared" ref="AW701:AW714" si="1040">$AO$6*1.22222222</f>
        <v>2.4658333288500001</v>
      </c>
      <c r="AX701" s="203">
        <f t="shared" ref="AX701:AX714" si="1041">$AP$6*0.81818182</f>
        <v>4.146627281942</v>
      </c>
      <c r="AY701" s="203">
        <f t="shared" ref="AY701:AY714" si="1042">$AP$6</f>
        <v>5.0681000000000003</v>
      </c>
      <c r="AZ701" s="203">
        <f t="shared" ref="AZ701:AZ714" si="1043">$AP$6*1.22222222</f>
        <v>6.1943444331819997</v>
      </c>
      <c r="BB701" s="1" t="str">
        <f t="shared" si="964"/>
        <v>P</v>
      </c>
      <c r="BC701" s="1" t="str">
        <f t="shared" si="965"/>
        <v>NA</v>
      </c>
      <c r="BD701" s="1" t="str">
        <f t="shared" si="966"/>
        <v>NA</v>
      </c>
      <c r="BE701" s="1" t="str">
        <f t="shared" si="967"/>
        <v>NO</v>
      </c>
      <c r="BF701" s="1" t="str">
        <f t="shared" si="968"/>
        <v>NO</v>
      </c>
      <c r="BG701" s="1" t="str">
        <f t="shared" si="969"/>
        <v>NO</v>
      </c>
      <c r="BH701" s="1" t="str">
        <f t="shared" si="1034"/>
        <v>NO</v>
      </c>
      <c r="BJ701" s="1">
        <v>5</v>
      </c>
      <c r="BK701" s="1" t="str">
        <f t="shared" si="970"/>
        <v>P</v>
      </c>
      <c r="BL701" s="1" t="str">
        <f t="shared" si="971"/>
        <v>NA</v>
      </c>
      <c r="BM701" s="1" t="str">
        <f t="shared" si="972"/>
        <v>NA</v>
      </c>
      <c r="BN701" s="1" t="str">
        <f t="shared" si="973"/>
        <v>NO</v>
      </c>
      <c r="BO701" s="1" t="str">
        <f t="shared" si="974"/>
        <v>NO</v>
      </c>
      <c r="BP701" s="1" t="str">
        <f t="shared" si="975"/>
        <v>NO</v>
      </c>
      <c r="BQ701" s="1" t="str">
        <f t="shared" si="976"/>
        <v>NO</v>
      </c>
      <c r="BS701" s="1" t="str">
        <f t="shared" si="977"/>
        <v>TN</v>
      </c>
      <c r="BT701" s="1" t="str">
        <f t="shared" si="978"/>
        <v>TN</v>
      </c>
      <c r="BU701" s="1" t="str">
        <f t="shared" si="979"/>
        <v>TN</v>
      </c>
      <c r="BV701" s="1" t="str">
        <f t="shared" si="980"/>
        <v>NO</v>
      </c>
      <c r="BW701" s="1" t="str">
        <f t="shared" si="981"/>
        <v>NO</v>
      </c>
      <c r="BX701" s="1" t="str">
        <f t="shared" si="982"/>
        <v>NO</v>
      </c>
      <c r="BY701" s="244" t="str">
        <f t="shared" si="983"/>
        <v>YES</v>
      </c>
      <c r="BZ701" s="244" t="str">
        <f t="shared" si="984"/>
        <v>NO</v>
      </c>
      <c r="CA701" s="244" t="str">
        <f t="shared" si="985"/>
        <v>NO</v>
      </c>
      <c r="CB701" s="244" t="str">
        <f t="shared" si="986"/>
        <v>NO</v>
      </c>
      <c r="CC701" s="244" t="str">
        <f t="shared" si="987"/>
        <v>NO</v>
      </c>
      <c r="CD701" s="244" t="str">
        <f t="shared" si="959"/>
        <v>NO</v>
      </c>
      <c r="CE701" s="1" t="str">
        <f t="shared" si="960"/>
        <v>NO</v>
      </c>
      <c r="CF701" s="1" t="str">
        <f t="shared" si="961"/>
        <v>NO</v>
      </c>
      <c r="CG701" s="1" t="str">
        <f t="shared" si="962"/>
        <v>NO</v>
      </c>
      <c r="CH701" s="1" t="str">
        <f t="shared" si="963"/>
        <v>NO</v>
      </c>
      <c r="CI701" s="244" t="str">
        <f t="shared" si="988"/>
        <v>NO</v>
      </c>
      <c r="CJ701" s="244" t="str">
        <f t="shared" si="989"/>
        <v>NO</v>
      </c>
      <c r="CK701" s="244" t="str">
        <f t="shared" si="990"/>
        <v>NO</v>
      </c>
      <c r="CL701" s="244" t="str">
        <f t="shared" si="991"/>
        <v>NO</v>
      </c>
      <c r="CM701" s="244" t="str">
        <f t="shared" si="992"/>
        <v>NO</v>
      </c>
      <c r="CN701" s="244" t="str">
        <f t="shared" si="993"/>
        <v>NO</v>
      </c>
      <c r="CO701" s="244" t="str">
        <f t="shared" si="994"/>
        <v>NO</v>
      </c>
      <c r="CP701" s="244" t="str">
        <f t="shared" si="995"/>
        <v>NO</v>
      </c>
      <c r="CQ701" s="244" t="str">
        <f t="shared" si="996"/>
        <v>NO</v>
      </c>
      <c r="CR701" s="244" t="str">
        <f t="shared" si="997"/>
        <v>NO</v>
      </c>
    </row>
    <row r="702" spans="1:96">
      <c r="A702" s="64"/>
      <c r="B702" s="15"/>
      <c r="C702" s="15"/>
      <c r="D702" s="15"/>
      <c r="E702" s="15"/>
      <c r="F702" s="15"/>
      <c r="G702" s="15"/>
      <c r="H702" s="15"/>
      <c r="I702" s="52" t="s">
        <v>14</v>
      </c>
      <c r="J702" s="6">
        <v>0.98030387997428003</v>
      </c>
      <c r="K702" s="6">
        <v>1.1734399832596901E-2</v>
      </c>
      <c r="L702" s="6">
        <v>7.9617201931229103E-3</v>
      </c>
      <c r="M702" s="6">
        <v>0.42400433837995999</v>
      </c>
      <c r="N702" s="6">
        <v>0.234448821558501</v>
      </c>
      <c r="O702" s="6">
        <v>0.34154684006153702</v>
      </c>
      <c r="P702" s="6">
        <v>0.83518237708406096</v>
      </c>
      <c r="Q702" s="6">
        <v>4.1387494534485897E-2</v>
      </c>
      <c r="R702" s="6">
        <v>0.123430128381452</v>
      </c>
      <c r="S702" s="6">
        <v>0.89056829521830205</v>
      </c>
      <c r="T702" s="6">
        <v>2.1837108137570099E-2</v>
      </c>
      <c r="U702" s="6">
        <v>8.7594596644127304E-2</v>
      </c>
      <c r="V702" s="6">
        <v>0.76395353354960205</v>
      </c>
      <c r="W702" s="6">
        <v>0.220803782159917</v>
      </c>
      <c r="X702" s="6">
        <v>1.52426842904799E-2</v>
      </c>
      <c r="Y702" s="6">
        <v>0.65158566191627498</v>
      </c>
      <c r="Z702" s="6">
        <v>8.7734520098608396E-2</v>
      </c>
      <c r="AA702" s="6">
        <v>0.26067981798511602</v>
      </c>
      <c r="AB702" s="6">
        <v>0.61644062675488998</v>
      </c>
      <c r="AC702" s="6">
        <v>0.30225636099177</v>
      </c>
      <c r="AD702" s="6">
        <v>8.1303012253339801E-2</v>
      </c>
      <c r="AE702" s="6">
        <v>0.179397033750683</v>
      </c>
      <c r="AF702" s="6">
        <v>0.47882329627020398</v>
      </c>
      <c r="AG702" s="310">
        <v>0.34177966997911202</v>
      </c>
      <c r="AH702" s="211">
        <v>0.751</v>
      </c>
      <c r="AI702" s="211">
        <v>2.2490000000000001</v>
      </c>
      <c r="AJ702" s="212">
        <v>5.3579999999999997</v>
      </c>
      <c r="AK702" s="210">
        <v>0.76200000000000001</v>
      </c>
      <c r="AL702" s="210">
        <v>2.274</v>
      </c>
      <c r="AM702" s="210">
        <v>5.4240000000000004</v>
      </c>
      <c r="AN702" s="203"/>
      <c r="AO702" s="203"/>
      <c r="AP702" s="203"/>
      <c r="AQ702" s="203"/>
      <c r="AR702" s="203">
        <f t="shared" si="1035"/>
        <v>0.45515454646600001</v>
      </c>
      <c r="AS702" s="203">
        <f t="shared" si="1036"/>
        <v>0.55630000000000002</v>
      </c>
      <c r="AT702" s="203">
        <f t="shared" si="1037"/>
        <v>0.67992222098599997</v>
      </c>
      <c r="AU702" s="203">
        <f t="shared" si="1038"/>
        <v>1.6506818218499999</v>
      </c>
      <c r="AV702" s="203">
        <f t="shared" si="1039"/>
        <v>2.0175000000000001</v>
      </c>
      <c r="AW702" s="203">
        <f t="shared" si="1040"/>
        <v>2.4658333288500001</v>
      </c>
      <c r="AX702" s="203">
        <f t="shared" si="1041"/>
        <v>4.146627281942</v>
      </c>
      <c r="AY702" s="203">
        <f t="shared" si="1042"/>
        <v>5.0681000000000003</v>
      </c>
      <c r="AZ702" s="203">
        <f t="shared" si="1043"/>
        <v>6.1943444331819997</v>
      </c>
      <c r="BB702" s="1" t="str">
        <f t="shared" si="964"/>
        <v>P</v>
      </c>
      <c r="BC702" s="1" t="str">
        <f t="shared" si="965"/>
        <v>NA</v>
      </c>
      <c r="BD702" s="1" t="str">
        <f t="shared" si="966"/>
        <v>NA</v>
      </c>
      <c r="BE702" s="1" t="str">
        <f t="shared" si="967"/>
        <v>NO</v>
      </c>
      <c r="BF702" s="1" t="str">
        <f t="shared" si="968"/>
        <v>NO</v>
      </c>
      <c r="BG702" s="1" t="str">
        <f t="shared" si="969"/>
        <v>NO</v>
      </c>
      <c r="BH702" s="1" t="str">
        <f t="shared" si="1034"/>
        <v>NO</v>
      </c>
      <c r="BJ702" s="1">
        <v>17</v>
      </c>
      <c r="BK702" s="1" t="str">
        <f t="shared" si="970"/>
        <v>P</v>
      </c>
      <c r="BL702" s="1" t="str">
        <f t="shared" si="971"/>
        <v>NA</v>
      </c>
      <c r="BM702" s="1" t="str">
        <f t="shared" si="972"/>
        <v>NA</v>
      </c>
      <c r="BN702" s="1" t="str">
        <f t="shared" si="973"/>
        <v>NO</v>
      </c>
      <c r="BO702" s="1" t="str">
        <f t="shared" si="974"/>
        <v>NO</v>
      </c>
      <c r="BP702" s="1" t="str">
        <f t="shared" si="975"/>
        <v>NO</v>
      </c>
      <c r="BQ702" s="1" t="str">
        <f t="shared" si="976"/>
        <v>NO</v>
      </c>
      <c r="BS702" s="1" t="str">
        <f t="shared" si="977"/>
        <v>TN</v>
      </c>
      <c r="BT702" s="1" t="str">
        <f t="shared" si="978"/>
        <v>TN</v>
      </c>
      <c r="BU702" s="1" t="str">
        <f t="shared" si="979"/>
        <v>TN</v>
      </c>
      <c r="BV702" s="1" t="str">
        <f t="shared" si="980"/>
        <v>NO</v>
      </c>
      <c r="BW702" s="1" t="str">
        <f t="shared" si="981"/>
        <v>NO</v>
      </c>
      <c r="BX702" s="1" t="str">
        <f t="shared" si="982"/>
        <v>NO</v>
      </c>
      <c r="BY702" s="244" t="str">
        <f t="shared" si="983"/>
        <v>YES</v>
      </c>
      <c r="BZ702" s="244" t="str">
        <f t="shared" si="984"/>
        <v>NO</v>
      </c>
      <c r="CA702" s="244" t="str">
        <f t="shared" si="985"/>
        <v>NO</v>
      </c>
      <c r="CB702" s="244" t="str">
        <f t="shared" si="986"/>
        <v>NO</v>
      </c>
      <c r="CC702" s="244" t="str">
        <f t="shared" si="987"/>
        <v>NO</v>
      </c>
      <c r="CD702" s="244" t="str">
        <f t="shared" si="959"/>
        <v>NO</v>
      </c>
      <c r="CE702" s="1" t="str">
        <f t="shared" si="960"/>
        <v>NO</v>
      </c>
      <c r="CF702" s="1" t="str">
        <f t="shared" si="961"/>
        <v>NO</v>
      </c>
      <c r="CG702" s="1" t="str">
        <f t="shared" si="962"/>
        <v>NO</v>
      </c>
      <c r="CH702" s="1" t="str">
        <f t="shared" si="963"/>
        <v>NO</v>
      </c>
      <c r="CI702" s="244" t="str">
        <f t="shared" si="988"/>
        <v>NO</v>
      </c>
      <c r="CJ702" s="244" t="str">
        <f t="shared" si="989"/>
        <v>NO</v>
      </c>
      <c r="CK702" s="244" t="str">
        <f t="shared" si="990"/>
        <v>NO</v>
      </c>
      <c r="CL702" s="244" t="str">
        <f t="shared" si="991"/>
        <v>NO</v>
      </c>
      <c r="CM702" s="244" t="str">
        <f t="shared" si="992"/>
        <v>NO</v>
      </c>
      <c r="CN702" s="244" t="str">
        <f t="shared" si="993"/>
        <v>NO</v>
      </c>
      <c r="CO702" s="244" t="str">
        <f t="shared" si="994"/>
        <v>NO</v>
      </c>
      <c r="CP702" s="244" t="str">
        <f t="shared" si="995"/>
        <v>NO</v>
      </c>
      <c r="CQ702" s="244" t="str">
        <f t="shared" si="996"/>
        <v>NO</v>
      </c>
      <c r="CR702" s="244" t="str">
        <f t="shared" si="997"/>
        <v>NO</v>
      </c>
    </row>
    <row r="703" spans="1:96">
      <c r="A703" s="64"/>
      <c r="B703" s="15"/>
      <c r="C703" s="15"/>
      <c r="D703" s="15"/>
      <c r="E703" s="15"/>
      <c r="F703" s="15"/>
      <c r="G703" s="15"/>
      <c r="H703" s="15"/>
      <c r="I703" s="52" t="s">
        <v>15</v>
      </c>
      <c r="J703" s="6">
        <v>0.66403238079060101</v>
      </c>
      <c r="K703" s="6">
        <v>0.30848123015776702</v>
      </c>
      <c r="L703" s="6">
        <v>2.74863890516302E-2</v>
      </c>
      <c r="M703" s="6">
        <v>0.54039255380989204</v>
      </c>
      <c r="N703" s="6">
        <v>0.131976613484247</v>
      </c>
      <c r="O703" s="6">
        <v>0.32763083270586002</v>
      </c>
      <c r="P703" s="6">
        <v>0.17121190645977399</v>
      </c>
      <c r="Q703" s="6">
        <v>4.3312612077407303E-2</v>
      </c>
      <c r="R703" s="6">
        <v>0.78547548146281798</v>
      </c>
      <c r="S703" s="6">
        <v>0.27491445399453501</v>
      </c>
      <c r="T703" s="6">
        <v>0.49872844312415399</v>
      </c>
      <c r="U703" s="6">
        <v>0.226357102881309</v>
      </c>
      <c r="V703" s="6">
        <v>0.93838654675320599</v>
      </c>
      <c r="W703" s="6">
        <v>2.5582138828233701E-2</v>
      </c>
      <c r="X703" s="6">
        <v>3.6031314418559501E-2</v>
      </c>
      <c r="Y703" s="6">
        <v>0.94886301593729205</v>
      </c>
      <c r="Z703" s="6">
        <v>8.1645398172047702E-4</v>
      </c>
      <c r="AA703" s="6">
        <v>5.03205300809874E-2</v>
      </c>
      <c r="AB703" s="6">
        <v>0.21067382632072901</v>
      </c>
      <c r="AC703" s="6">
        <v>0.45482654463105598</v>
      </c>
      <c r="AD703" s="6">
        <v>0.33449962904821301</v>
      </c>
      <c r="AE703" s="6">
        <v>0.242785381673987</v>
      </c>
      <c r="AF703" s="6">
        <v>0.58318992451039597</v>
      </c>
      <c r="AG703" s="310">
        <v>0.174024693815615</v>
      </c>
      <c r="AH703" s="211">
        <v>1.5509999999999999</v>
      </c>
      <c r="AI703" s="211">
        <v>2.113</v>
      </c>
      <c r="AJ703" s="212">
        <v>5.6219999999999999</v>
      </c>
      <c r="AK703" s="210">
        <v>1.6220000000000001</v>
      </c>
      <c r="AL703" s="210">
        <v>2.0699999999999998</v>
      </c>
      <c r="AM703" s="210">
        <v>5.6710000000000003</v>
      </c>
      <c r="AN703" s="203"/>
      <c r="AO703" s="203"/>
      <c r="AP703" s="203"/>
      <c r="AQ703" s="203"/>
      <c r="AR703" s="203">
        <f t="shared" si="1035"/>
        <v>0.45515454646600001</v>
      </c>
      <c r="AS703" s="203">
        <f t="shared" si="1036"/>
        <v>0.55630000000000002</v>
      </c>
      <c r="AT703" s="203">
        <f t="shared" si="1037"/>
        <v>0.67992222098599997</v>
      </c>
      <c r="AU703" s="203">
        <f t="shared" si="1038"/>
        <v>1.6506818218499999</v>
      </c>
      <c r="AV703" s="203">
        <f t="shared" si="1039"/>
        <v>2.0175000000000001</v>
      </c>
      <c r="AW703" s="203">
        <f t="shared" si="1040"/>
        <v>2.4658333288500001</v>
      </c>
      <c r="AX703" s="203">
        <f t="shared" si="1041"/>
        <v>4.146627281942</v>
      </c>
      <c r="AY703" s="203">
        <f t="shared" si="1042"/>
        <v>5.0681000000000003</v>
      </c>
      <c r="AZ703" s="203">
        <f t="shared" si="1043"/>
        <v>6.1943444331819997</v>
      </c>
      <c r="BB703" s="1" t="str">
        <f t="shared" si="964"/>
        <v>P</v>
      </c>
      <c r="BC703" s="1" t="str">
        <f t="shared" si="965"/>
        <v>NA</v>
      </c>
      <c r="BD703" s="1" t="str">
        <f t="shared" si="966"/>
        <v>NA</v>
      </c>
      <c r="BE703" s="1" t="str">
        <f t="shared" si="967"/>
        <v>NO</v>
      </c>
      <c r="BF703" s="1" t="str">
        <f t="shared" si="968"/>
        <v>NO</v>
      </c>
      <c r="BG703" s="1" t="str">
        <f t="shared" si="969"/>
        <v>NO</v>
      </c>
      <c r="BH703" s="1" t="str">
        <f t="shared" si="1034"/>
        <v>NO</v>
      </c>
      <c r="BJ703" s="1">
        <v>229</v>
      </c>
      <c r="BK703" s="1" t="str">
        <f t="shared" si="970"/>
        <v>P</v>
      </c>
      <c r="BL703" s="1" t="str">
        <f t="shared" si="971"/>
        <v>NA</v>
      </c>
      <c r="BM703" s="1" t="str">
        <f t="shared" si="972"/>
        <v>NA</v>
      </c>
      <c r="BN703" s="1" t="str">
        <f t="shared" si="973"/>
        <v>NO</v>
      </c>
      <c r="BO703" s="1" t="str">
        <f t="shared" si="974"/>
        <v>NO</v>
      </c>
      <c r="BP703" s="1" t="str">
        <f t="shared" si="975"/>
        <v>NO</v>
      </c>
      <c r="BQ703" s="1" t="str">
        <f t="shared" si="976"/>
        <v>NO</v>
      </c>
      <c r="BS703" s="1" t="str">
        <f t="shared" si="977"/>
        <v>TN</v>
      </c>
      <c r="BT703" s="1" t="str">
        <f t="shared" si="978"/>
        <v>TN</v>
      </c>
      <c r="BU703" s="1" t="str">
        <f t="shared" si="979"/>
        <v>TN</v>
      </c>
      <c r="BV703" s="1" t="str">
        <f t="shared" si="980"/>
        <v>NO</v>
      </c>
      <c r="BW703" s="1" t="str">
        <f t="shared" si="981"/>
        <v>NO</v>
      </c>
      <c r="BX703" s="1" t="str">
        <f t="shared" si="982"/>
        <v>NO</v>
      </c>
      <c r="BY703" s="244" t="str">
        <f t="shared" si="983"/>
        <v>YES</v>
      </c>
      <c r="BZ703" s="244" t="str">
        <f t="shared" si="984"/>
        <v>NO</v>
      </c>
      <c r="CA703" s="244" t="str">
        <f t="shared" si="985"/>
        <v>NO</v>
      </c>
      <c r="CB703" s="244" t="str">
        <f t="shared" si="986"/>
        <v>NO</v>
      </c>
      <c r="CC703" s="244" t="str">
        <f t="shared" si="987"/>
        <v>NO</v>
      </c>
      <c r="CD703" s="244" t="str">
        <f t="shared" si="959"/>
        <v>NO</v>
      </c>
      <c r="CE703" s="1" t="str">
        <f t="shared" si="960"/>
        <v>NO</v>
      </c>
      <c r="CF703" s="1" t="str">
        <f t="shared" si="961"/>
        <v>NO</v>
      </c>
      <c r="CG703" s="1" t="str">
        <f t="shared" si="962"/>
        <v>NO</v>
      </c>
      <c r="CH703" s="1" t="str">
        <f t="shared" si="963"/>
        <v>NO</v>
      </c>
      <c r="CI703" s="244" t="str">
        <f t="shared" si="988"/>
        <v>NO</v>
      </c>
      <c r="CJ703" s="244" t="str">
        <f t="shared" si="989"/>
        <v>NO</v>
      </c>
      <c r="CK703" s="244" t="str">
        <f t="shared" si="990"/>
        <v>NO</v>
      </c>
      <c r="CL703" s="244" t="str">
        <f t="shared" si="991"/>
        <v>NO</v>
      </c>
      <c r="CM703" s="244" t="str">
        <f t="shared" si="992"/>
        <v>NO</v>
      </c>
      <c r="CN703" s="244" t="str">
        <f t="shared" si="993"/>
        <v>NO</v>
      </c>
      <c r="CO703" s="244" t="str">
        <f t="shared" si="994"/>
        <v>NO</v>
      </c>
      <c r="CP703" s="244" t="str">
        <f t="shared" si="995"/>
        <v>NO</v>
      </c>
      <c r="CQ703" s="244" t="str">
        <f t="shared" si="996"/>
        <v>NO</v>
      </c>
      <c r="CR703" s="244" t="str">
        <f t="shared" si="997"/>
        <v>NO</v>
      </c>
    </row>
    <row r="704" spans="1:96">
      <c r="A704" s="64"/>
      <c r="B704" s="15"/>
      <c r="C704" s="15"/>
      <c r="D704" s="15"/>
      <c r="E704" s="15"/>
      <c r="F704" s="15"/>
      <c r="G704" s="15"/>
      <c r="H704" s="15"/>
      <c r="I704" s="52" t="s">
        <v>16</v>
      </c>
      <c r="J704" s="6">
        <v>0.92442364747599703</v>
      </c>
      <c r="K704" s="6">
        <v>5.3429196213827197E-2</v>
      </c>
      <c r="L704" s="6">
        <v>2.21471563101748E-2</v>
      </c>
      <c r="M704" s="6">
        <v>6.49694297492973E-2</v>
      </c>
      <c r="N704" s="6">
        <v>0.32191546222492301</v>
      </c>
      <c r="O704" s="6">
        <v>0.61311510802577796</v>
      </c>
      <c r="P704" s="6">
        <v>0.99781380044687895</v>
      </c>
      <c r="Q704" s="6">
        <v>9.6870506502499899E-4</v>
      </c>
      <c r="R704" s="6">
        <v>1.2174944880955999E-3</v>
      </c>
      <c r="S704" s="6">
        <v>0.93407337567570004</v>
      </c>
      <c r="T704" s="6">
        <v>6.5130826490218494E-2</v>
      </c>
      <c r="U704" s="6">
        <v>7.9579783408067995E-4</v>
      </c>
      <c r="V704" s="6">
        <v>0.35348876611046698</v>
      </c>
      <c r="W704" s="6">
        <v>0.59091717988556802</v>
      </c>
      <c r="X704" s="6">
        <v>5.55940540039635E-2</v>
      </c>
      <c r="Y704" s="6">
        <v>0.364897760226427</v>
      </c>
      <c r="Z704" s="6">
        <v>0.39514741974079098</v>
      </c>
      <c r="AA704" s="6">
        <v>0.23995482003278101</v>
      </c>
      <c r="AB704" s="6">
        <v>0.39227125589323603</v>
      </c>
      <c r="AC704" s="6">
        <v>0.419713010144663</v>
      </c>
      <c r="AD704" s="6">
        <v>0.1880157339621</v>
      </c>
      <c r="AE704" s="6">
        <v>0.38869417643377402</v>
      </c>
      <c r="AF704" s="6">
        <v>0.36553039758190597</v>
      </c>
      <c r="AG704" s="310">
        <v>0.24577542598431801</v>
      </c>
      <c r="AH704" s="211">
        <v>0.498</v>
      </c>
      <c r="AI704" s="211">
        <v>2.3319999999999999</v>
      </c>
      <c r="AJ704" s="212">
        <v>5.6130000000000004</v>
      </c>
      <c r="AK704" s="210">
        <v>0.50600000000000001</v>
      </c>
      <c r="AL704" s="210">
        <v>2.335</v>
      </c>
      <c r="AM704" s="210">
        <v>5.5839999999999996</v>
      </c>
      <c r="AN704" s="203"/>
      <c r="AO704" s="203"/>
      <c r="AP704" s="203"/>
      <c r="AQ704" s="203"/>
      <c r="AR704" s="203">
        <f t="shared" si="1035"/>
        <v>0.45515454646600001</v>
      </c>
      <c r="AS704" s="203">
        <f t="shared" si="1036"/>
        <v>0.55630000000000002</v>
      </c>
      <c r="AT704" s="203">
        <f t="shared" si="1037"/>
        <v>0.67992222098599997</v>
      </c>
      <c r="AU704" s="203">
        <f t="shared" si="1038"/>
        <v>1.6506818218499999</v>
      </c>
      <c r="AV704" s="203">
        <f t="shared" si="1039"/>
        <v>2.0175000000000001</v>
      </c>
      <c r="AW704" s="203">
        <f t="shared" si="1040"/>
        <v>2.4658333288500001</v>
      </c>
      <c r="AX704" s="203">
        <f t="shared" si="1041"/>
        <v>4.146627281942</v>
      </c>
      <c r="AY704" s="203">
        <f t="shared" si="1042"/>
        <v>5.0681000000000003</v>
      </c>
      <c r="AZ704" s="203">
        <f t="shared" si="1043"/>
        <v>6.1943444331819997</v>
      </c>
      <c r="BB704" s="1" t="str">
        <f t="shared" si="964"/>
        <v>NP</v>
      </c>
      <c r="BC704" s="1" t="str">
        <f t="shared" si="965"/>
        <v>NA</v>
      </c>
      <c r="BD704" s="1" t="str">
        <f t="shared" si="966"/>
        <v>NA</v>
      </c>
      <c r="BE704" s="1" t="str">
        <f t="shared" si="967"/>
        <v>NO</v>
      </c>
      <c r="BF704" s="1" t="str">
        <f t="shared" si="968"/>
        <v>NO</v>
      </c>
      <c r="BG704" s="1" t="str">
        <f t="shared" si="969"/>
        <v>NO</v>
      </c>
      <c r="BH704" s="1" t="str">
        <f t="shared" si="1034"/>
        <v>YES</v>
      </c>
      <c r="BJ704" s="1">
        <v>8</v>
      </c>
      <c r="BK704" s="1" t="str">
        <f t="shared" si="970"/>
        <v>NP</v>
      </c>
      <c r="BL704" s="1" t="str">
        <f t="shared" si="971"/>
        <v>NA</v>
      </c>
      <c r="BM704" s="1" t="str">
        <f t="shared" si="972"/>
        <v>NA</v>
      </c>
      <c r="BN704" s="1" t="str">
        <f t="shared" si="973"/>
        <v>NO</v>
      </c>
      <c r="BO704" s="1" t="str">
        <f t="shared" si="974"/>
        <v>NO</v>
      </c>
      <c r="BP704" s="1" t="str">
        <f t="shared" si="975"/>
        <v>NO</v>
      </c>
      <c r="BQ704" s="1" t="str">
        <f t="shared" si="976"/>
        <v>YES</v>
      </c>
      <c r="BS704" s="1" t="str">
        <f t="shared" si="977"/>
        <v>TP</v>
      </c>
      <c r="BT704" s="1" t="str">
        <f t="shared" si="978"/>
        <v>TN</v>
      </c>
      <c r="BU704" s="1" t="str">
        <f t="shared" si="979"/>
        <v>TN</v>
      </c>
      <c r="BV704" s="1" t="str">
        <f t="shared" si="980"/>
        <v>NO</v>
      </c>
      <c r="BW704" s="1" t="str">
        <f t="shared" si="981"/>
        <v>NO</v>
      </c>
      <c r="BX704" s="1" t="str">
        <f t="shared" si="982"/>
        <v>YES</v>
      </c>
      <c r="BY704" s="244" t="str">
        <f t="shared" si="983"/>
        <v>YES</v>
      </c>
      <c r="BZ704" s="244" t="str">
        <f t="shared" si="984"/>
        <v>NO</v>
      </c>
      <c r="CA704" s="244" t="str">
        <f t="shared" si="985"/>
        <v>NO</v>
      </c>
      <c r="CB704" s="244" t="str">
        <f t="shared" si="986"/>
        <v>NO</v>
      </c>
      <c r="CC704" s="244" t="str">
        <f t="shared" si="987"/>
        <v>NO</v>
      </c>
      <c r="CD704" s="244" t="str">
        <f t="shared" si="959"/>
        <v>NO</v>
      </c>
      <c r="CE704" s="1" t="str">
        <f t="shared" si="960"/>
        <v>NO</v>
      </c>
      <c r="CF704" s="1" t="str">
        <f t="shared" si="961"/>
        <v>NO</v>
      </c>
      <c r="CG704" s="1" t="str">
        <f t="shared" si="962"/>
        <v>NO</v>
      </c>
      <c r="CH704" s="1" t="str">
        <f t="shared" si="963"/>
        <v>NO</v>
      </c>
      <c r="CI704" s="244" t="str">
        <f t="shared" si="988"/>
        <v>NO</v>
      </c>
      <c r="CJ704" s="244" t="str">
        <f t="shared" si="989"/>
        <v>NO</v>
      </c>
      <c r="CK704" s="244" t="str">
        <f t="shared" si="990"/>
        <v>NO</v>
      </c>
      <c r="CL704" s="244" t="str">
        <f t="shared" si="991"/>
        <v>NO</v>
      </c>
      <c r="CM704" s="244" t="str">
        <f t="shared" si="992"/>
        <v>NO</v>
      </c>
      <c r="CN704" s="244" t="str">
        <f t="shared" si="993"/>
        <v>NO</v>
      </c>
      <c r="CO704" s="244" t="str">
        <f t="shared" si="994"/>
        <v>NO</v>
      </c>
      <c r="CP704" s="244" t="str">
        <f t="shared" si="995"/>
        <v>NO</v>
      </c>
      <c r="CQ704" s="244" t="str">
        <f t="shared" si="996"/>
        <v>NO</v>
      </c>
      <c r="CR704" s="244" t="str">
        <f t="shared" si="997"/>
        <v>NO</v>
      </c>
    </row>
    <row r="705" spans="1:96">
      <c r="A705" s="64"/>
      <c r="B705" s="15"/>
      <c r="C705" s="15"/>
      <c r="D705" s="15"/>
      <c r="E705" s="15"/>
      <c r="F705" s="15"/>
      <c r="G705" s="15"/>
      <c r="H705" s="15"/>
      <c r="I705" s="52" t="s">
        <v>17</v>
      </c>
      <c r="J705" s="6">
        <v>0.85396505788409305</v>
      </c>
      <c r="K705" s="6">
        <v>6.2742459877742296E-2</v>
      </c>
      <c r="L705" s="6">
        <v>8.3292482238164406E-2</v>
      </c>
      <c r="M705" s="6">
        <v>0.88108220793470404</v>
      </c>
      <c r="N705" s="6">
        <v>3.2137668093399102E-2</v>
      </c>
      <c r="O705" s="6">
        <v>8.6780123971896606E-2</v>
      </c>
      <c r="P705" s="6">
        <v>0.76911707947353503</v>
      </c>
      <c r="Q705" s="6">
        <v>0.185065923882061</v>
      </c>
      <c r="R705" s="6">
        <v>4.5816996644402599E-2</v>
      </c>
      <c r="S705" s="6">
        <v>0.91950988783010101</v>
      </c>
      <c r="T705" s="6">
        <v>1.7108913836276499E-2</v>
      </c>
      <c r="U705" s="6">
        <v>6.3381198333622296E-2</v>
      </c>
      <c r="V705" s="6">
        <v>0.24116925565512601</v>
      </c>
      <c r="W705" s="6">
        <v>0.19420211761629499</v>
      </c>
      <c r="X705" s="6">
        <v>0.56462862672857705</v>
      </c>
      <c r="Y705" s="6">
        <v>0.24330498966619701</v>
      </c>
      <c r="Z705" s="6">
        <v>0.59911879722432604</v>
      </c>
      <c r="AA705" s="6">
        <v>0.157576213109476</v>
      </c>
      <c r="AB705" s="6">
        <v>0.27398624717889603</v>
      </c>
      <c r="AC705" s="6">
        <v>0.66672530714429501</v>
      </c>
      <c r="AD705" s="6">
        <v>5.9288445676807799E-2</v>
      </c>
      <c r="AE705" s="6">
        <v>0.71305031302941002</v>
      </c>
      <c r="AF705" s="6">
        <v>4.1492002749314597E-2</v>
      </c>
      <c r="AG705" s="310">
        <v>0.24545768422127501</v>
      </c>
      <c r="AH705" s="211">
        <v>0.63900000000000001</v>
      </c>
      <c r="AI705" s="211">
        <v>2.8410000000000002</v>
      </c>
      <c r="AJ705" s="212">
        <v>5.4989999999999997</v>
      </c>
      <c r="AK705" s="210">
        <v>0.67100000000000004</v>
      </c>
      <c r="AL705" s="210">
        <v>2.8679999999999999</v>
      </c>
      <c r="AM705" s="210">
        <v>5.4720000000000004</v>
      </c>
      <c r="AN705" s="203"/>
      <c r="AO705" s="203"/>
      <c r="AP705" s="203"/>
      <c r="AQ705" s="203"/>
      <c r="AR705" s="203">
        <f t="shared" si="1035"/>
        <v>0.45515454646600001</v>
      </c>
      <c r="AS705" s="203">
        <f t="shared" si="1036"/>
        <v>0.55630000000000002</v>
      </c>
      <c r="AT705" s="203">
        <f t="shared" si="1037"/>
        <v>0.67992222098599997</v>
      </c>
      <c r="AU705" s="203">
        <f t="shared" si="1038"/>
        <v>1.6506818218499999</v>
      </c>
      <c r="AV705" s="203">
        <f t="shared" si="1039"/>
        <v>2.0175000000000001</v>
      </c>
      <c r="AW705" s="203">
        <f t="shared" si="1040"/>
        <v>2.4658333288500001</v>
      </c>
      <c r="AX705" s="203">
        <f t="shared" si="1041"/>
        <v>4.146627281942</v>
      </c>
      <c r="AY705" s="203">
        <f t="shared" si="1042"/>
        <v>5.0681000000000003</v>
      </c>
      <c r="AZ705" s="203">
        <f t="shared" si="1043"/>
        <v>6.1943444331819997</v>
      </c>
      <c r="BB705" s="1" t="str">
        <f t="shared" si="964"/>
        <v>NA</v>
      </c>
      <c r="BC705" s="1" t="str">
        <f t="shared" si="965"/>
        <v>P</v>
      </c>
      <c r="BD705" s="1" t="str">
        <f t="shared" si="966"/>
        <v>NA</v>
      </c>
      <c r="BE705" s="1" t="str">
        <f t="shared" si="967"/>
        <v>NO</v>
      </c>
      <c r="BF705" s="1" t="str">
        <f t="shared" si="968"/>
        <v>NO</v>
      </c>
      <c r="BG705" s="1" t="str">
        <f t="shared" si="969"/>
        <v>NO</v>
      </c>
      <c r="BH705" s="1" t="str">
        <f t="shared" si="1034"/>
        <v>NO</v>
      </c>
      <c r="BJ705" s="1">
        <v>4</v>
      </c>
      <c r="BK705" s="1" t="str">
        <f t="shared" si="970"/>
        <v>NA</v>
      </c>
      <c r="BL705" s="1" t="str">
        <f t="shared" si="971"/>
        <v>P</v>
      </c>
      <c r="BM705" s="1" t="str">
        <f t="shared" si="972"/>
        <v>NA</v>
      </c>
      <c r="BN705" s="1" t="str">
        <f t="shared" si="973"/>
        <v>NO</v>
      </c>
      <c r="BO705" s="1" t="str">
        <f t="shared" si="974"/>
        <v>NO</v>
      </c>
      <c r="BP705" s="1" t="str">
        <f t="shared" si="975"/>
        <v>NO</v>
      </c>
      <c r="BQ705" s="1" t="str">
        <f t="shared" si="976"/>
        <v>NO</v>
      </c>
      <c r="BS705" s="1" t="str">
        <f t="shared" si="977"/>
        <v>TN</v>
      </c>
      <c r="BT705" s="1" t="str">
        <f t="shared" si="978"/>
        <v>TN</v>
      </c>
      <c r="BU705" s="1" t="str">
        <f t="shared" si="979"/>
        <v>TN</v>
      </c>
      <c r="BV705" s="1" t="str">
        <f t="shared" si="980"/>
        <v>NO</v>
      </c>
      <c r="BW705" s="1" t="str">
        <f t="shared" si="981"/>
        <v>NO</v>
      </c>
      <c r="BX705" s="1" t="str">
        <f t="shared" si="982"/>
        <v>NO</v>
      </c>
      <c r="BY705" s="244" t="str">
        <f t="shared" si="983"/>
        <v>YES</v>
      </c>
      <c r="BZ705" s="244" t="str">
        <f t="shared" si="984"/>
        <v>NO</v>
      </c>
      <c r="CA705" s="244" t="str">
        <f t="shared" si="985"/>
        <v>NO</v>
      </c>
      <c r="CB705" s="244" t="str">
        <f t="shared" si="986"/>
        <v>NO</v>
      </c>
      <c r="CC705" s="244" t="str">
        <f t="shared" si="987"/>
        <v>NO</v>
      </c>
      <c r="CD705" s="244" t="str">
        <f t="shared" si="959"/>
        <v>NO</v>
      </c>
      <c r="CE705" s="1" t="str">
        <f t="shared" si="960"/>
        <v>NO</v>
      </c>
      <c r="CF705" s="1" t="str">
        <f t="shared" si="961"/>
        <v>NO</v>
      </c>
      <c r="CG705" s="1" t="str">
        <f t="shared" si="962"/>
        <v>NO</v>
      </c>
      <c r="CH705" s="1" t="str">
        <f t="shared" si="963"/>
        <v>NO</v>
      </c>
      <c r="CI705" s="244" t="str">
        <f t="shared" si="988"/>
        <v>NO</v>
      </c>
      <c r="CJ705" s="244" t="str">
        <f t="shared" si="989"/>
        <v>NO</v>
      </c>
      <c r="CK705" s="244" t="str">
        <f t="shared" si="990"/>
        <v>NO</v>
      </c>
      <c r="CL705" s="244" t="str">
        <f t="shared" si="991"/>
        <v>NO</v>
      </c>
      <c r="CM705" s="244" t="str">
        <f t="shared" si="992"/>
        <v>NO</v>
      </c>
      <c r="CN705" s="244" t="str">
        <f t="shared" si="993"/>
        <v>NO</v>
      </c>
      <c r="CO705" s="244" t="str">
        <f t="shared" si="994"/>
        <v>NO</v>
      </c>
      <c r="CP705" s="244" t="str">
        <f t="shared" si="995"/>
        <v>NO</v>
      </c>
      <c r="CQ705" s="244" t="str">
        <f t="shared" si="996"/>
        <v>NO</v>
      </c>
      <c r="CR705" s="244" t="str">
        <f t="shared" si="997"/>
        <v>NO</v>
      </c>
    </row>
    <row r="706" spans="1:96">
      <c r="A706" s="64"/>
      <c r="B706" s="15"/>
      <c r="C706" s="15"/>
      <c r="D706" s="15"/>
      <c r="E706" s="15"/>
      <c r="F706" s="15"/>
      <c r="G706" s="15"/>
      <c r="H706" s="15"/>
      <c r="I706" s="52" t="s">
        <v>18</v>
      </c>
      <c r="J706" s="6">
        <v>0.96871687528601702</v>
      </c>
      <c r="K706" s="6">
        <v>1.9816380340905201E-2</v>
      </c>
      <c r="L706" s="6">
        <v>1.14667443730768E-2</v>
      </c>
      <c r="M706" s="6">
        <v>0.145238624469025</v>
      </c>
      <c r="N706" s="6">
        <v>0.43576529574021999</v>
      </c>
      <c r="O706" s="6">
        <v>0.41899607979075298</v>
      </c>
      <c r="P706" s="6">
        <v>0.69007129814780499</v>
      </c>
      <c r="Q706" s="6">
        <v>5.1493010346336798E-2</v>
      </c>
      <c r="R706" s="6">
        <v>0.25843569150585699</v>
      </c>
      <c r="S706" s="6">
        <v>0.92539464589889597</v>
      </c>
      <c r="T706" s="6">
        <v>6.2890045813880302E-2</v>
      </c>
      <c r="U706" s="6">
        <v>1.17153082872231E-2</v>
      </c>
      <c r="V706" s="6">
        <v>0.78392909580582404</v>
      </c>
      <c r="W706" s="6">
        <v>0.12407218637260101</v>
      </c>
      <c r="X706" s="6">
        <v>9.1998717821573303E-2</v>
      </c>
      <c r="Y706" s="6">
        <v>0.94874224300786902</v>
      </c>
      <c r="Z706" s="6">
        <v>1.8195094065857E-3</v>
      </c>
      <c r="AA706" s="6">
        <v>4.9438247585544798E-2</v>
      </c>
      <c r="AB706" s="6">
        <v>0.27642292252687301</v>
      </c>
      <c r="AC706" s="6">
        <v>1.9805497437786101E-2</v>
      </c>
      <c r="AD706" s="6">
        <v>0.70377158003534002</v>
      </c>
      <c r="AE706" s="6">
        <v>0.832282527753335</v>
      </c>
      <c r="AF706" s="6">
        <v>0.104650608427217</v>
      </c>
      <c r="AG706" s="310">
        <v>6.3066863819447205E-2</v>
      </c>
      <c r="AH706" s="211">
        <v>0.77300000000000002</v>
      </c>
      <c r="AI706" s="211">
        <v>2.093</v>
      </c>
      <c r="AJ706" s="212">
        <v>5.9260000000000002</v>
      </c>
      <c r="AK706" s="210">
        <v>0.79200000000000004</v>
      </c>
      <c r="AL706" s="210">
        <v>2.1110000000000002</v>
      </c>
      <c r="AM706" s="210">
        <v>5.8860000000000001</v>
      </c>
      <c r="AN706" s="203"/>
      <c r="AO706" s="203"/>
      <c r="AP706" s="203"/>
      <c r="AQ706" s="203"/>
      <c r="AR706" s="203">
        <f t="shared" si="1035"/>
        <v>0.45515454646600001</v>
      </c>
      <c r="AS706" s="203">
        <f t="shared" si="1036"/>
        <v>0.55630000000000002</v>
      </c>
      <c r="AT706" s="203">
        <f t="shared" si="1037"/>
        <v>0.67992222098599997</v>
      </c>
      <c r="AU706" s="203">
        <f t="shared" si="1038"/>
        <v>1.6506818218499999</v>
      </c>
      <c r="AV706" s="203">
        <f t="shared" si="1039"/>
        <v>2.0175000000000001</v>
      </c>
      <c r="AW706" s="203">
        <f t="shared" si="1040"/>
        <v>2.4658333288500001</v>
      </c>
      <c r="AX706" s="203">
        <f t="shared" si="1041"/>
        <v>4.146627281942</v>
      </c>
      <c r="AY706" s="203">
        <f t="shared" si="1042"/>
        <v>5.0681000000000003</v>
      </c>
      <c r="AZ706" s="203">
        <f t="shared" si="1043"/>
        <v>6.1943444331819997</v>
      </c>
      <c r="BB706" s="1" t="str">
        <f t="shared" si="964"/>
        <v>P</v>
      </c>
      <c r="BC706" s="1" t="str">
        <f t="shared" si="965"/>
        <v>NA</v>
      </c>
      <c r="BD706" s="1" t="str">
        <f t="shared" si="966"/>
        <v>NA</v>
      </c>
      <c r="BE706" s="1" t="str">
        <f t="shared" si="967"/>
        <v>NO</v>
      </c>
      <c r="BF706" s="1" t="str">
        <f t="shared" si="968"/>
        <v>NO</v>
      </c>
      <c r="BG706" s="1" t="str">
        <f t="shared" si="969"/>
        <v>NO</v>
      </c>
      <c r="BH706" s="1" t="str">
        <f t="shared" si="1034"/>
        <v>NO</v>
      </c>
      <c r="BJ706" s="1">
        <v>5</v>
      </c>
      <c r="BK706" s="1" t="str">
        <f t="shared" si="970"/>
        <v>P</v>
      </c>
      <c r="BL706" s="1" t="str">
        <f t="shared" si="971"/>
        <v>NA</v>
      </c>
      <c r="BM706" s="1" t="str">
        <f t="shared" si="972"/>
        <v>NA</v>
      </c>
      <c r="BN706" s="1" t="str">
        <f t="shared" si="973"/>
        <v>NO</v>
      </c>
      <c r="BO706" s="1" t="str">
        <f t="shared" si="974"/>
        <v>NO</v>
      </c>
      <c r="BP706" s="1" t="str">
        <f t="shared" si="975"/>
        <v>NO</v>
      </c>
      <c r="BQ706" s="1" t="str">
        <f t="shared" si="976"/>
        <v>NO</v>
      </c>
      <c r="BS706" s="1" t="str">
        <f t="shared" si="977"/>
        <v>TN</v>
      </c>
      <c r="BT706" s="1" t="str">
        <f t="shared" si="978"/>
        <v>TN</v>
      </c>
      <c r="BU706" s="1" t="str">
        <f t="shared" si="979"/>
        <v>TN</v>
      </c>
      <c r="BV706" s="1" t="str">
        <f t="shared" si="980"/>
        <v>NO</v>
      </c>
      <c r="BW706" s="1" t="str">
        <f t="shared" si="981"/>
        <v>NO</v>
      </c>
      <c r="BX706" s="1" t="str">
        <f t="shared" si="982"/>
        <v>NO</v>
      </c>
      <c r="BY706" s="244" t="str">
        <f t="shared" si="983"/>
        <v>YES</v>
      </c>
      <c r="BZ706" s="244" t="str">
        <f t="shared" si="984"/>
        <v>NO</v>
      </c>
      <c r="CA706" s="244" t="str">
        <f t="shared" si="985"/>
        <v>NO</v>
      </c>
      <c r="CB706" s="244" t="str">
        <f t="shared" si="986"/>
        <v>NO</v>
      </c>
      <c r="CC706" s="244" t="str">
        <f t="shared" si="987"/>
        <v>NO</v>
      </c>
      <c r="CD706" s="244" t="str">
        <f t="shared" si="959"/>
        <v>NO</v>
      </c>
      <c r="CE706" s="1" t="str">
        <f t="shared" si="960"/>
        <v>NO</v>
      </c>
      <c r="CF706" s="1" t="str">
        <f t="shared" si="961"/>
        <v>NO</v>
      </c>
      <c r="CG706" s="1" t="str">
        <f t="shared" si="962"/>
        <v>NO</v>
      </c>
      <c r="CH706" s="1" t="str">
        <f t="shared" si="963"/>
        <v>NO</v>
      </c>
      <c r="CI706" s="244" t="str">
        <f t="shared" si="988"/>
        <v>NO</v>
      </c>
      <c r="CJ706" s="244" t="str">
        <f t="shared" si="989"/>
        <v>NO</v>
      </c>
      <c r="CK706" s="244" t="str">
        <f t="shared" si="990"/>
        <v>NO</v>
      </c>
      <c r="CL706" s="244" t="str">
        <f t="shared" si="991"/>
        <v>NO</v>
      </c>
      <c r="CM706" s="244" t="str">
        <f t="shared" si="992"/>
        <v>NO</v>
      </c>
      <c r="CN706" s="244" t="str">
        <f t="shared" si="993"/>
        <v>NO</v>
      </c>
      <c r="CO706" s="244" t="str">
        <f t="shared" si="994"/>
        <v>NO</v>
      </c>
      <c r="CP706" s="244" t="str">
        <f t="shared" si="995"/>
        <v>NO</v>
      </c>
      <c r="CQ706" s="244" t="str">
        <f t="shared" si="996"/>
        <v>NO</v>
      </c>
      <c r="CR706" s="244" t="str">
        <f t="shared" si="997"/>
        <v>NO</v>
      </c>
    </row>
    <row r="707" spans="1:96">
      <c r="A707" s="64"/>
      <c r="B707" s="15"/>
      <c r="C707" s="15"/>
      <c r="D707" s="15"/>
      <c r="E707" s="15"/>
      <c r="F707" s="15"/>
      <c r="G707" s="15"/>
      <c r="H707" s="15"/>
      <c r="I707" s="52" t="s">
        <v>19</v>
      </c>
      <c r="J707" s="6">
        <v>0.97816814056405998</v>
      </c>
      <c r="K707" s="6">
        <v>2.40868317533449E-3</v>
      </c>
      <c r="L707" s="6">
        <v>1.9423176260604701E-2</v>
      </c>
      <c r="M707" s="6">
        <v>0.84199669239804897</v>
      </c>
      <c r="N707" s="6">
        <v>6.2405254262853302E-2</v>
      </c>
      <c r="O707" s="6">
        <v>9.5598053339097197E-2</v>
      </c>
      <c r="P707" s="6">
        <v>0.84152742714787798</v>
      </c>
      <c r="Q707" s="6">
        <v>9.1891781023483499E-2</v>
      </c>
      <c r="R707" s="6">
        <v>6.6580791828638297E-2</v>
      </c>
      <c r="S707" s="6">
        <v>0.12922728650718199</v>
      </c>
      <c r="T707" s="6">
        <v>0.80152441760724003</v>
      </c>
      <c r="U707" s="6">
        <v>6.9248295885576405E-2</v>
      </c>
      <c r="V707" s="6">
        <v>0.81085051043520395</v>
      </c>
      <c r="W707" s="6">
        <v>7.5859448211449104E-2</v>
      </c>
      <c r="X707" s="6">
        <v>0.113290041353346</v>
      </c>
      <c r="Y707" s="6">
        <v>0.88233345293167398</v>
      </c>
      <c r="Z707" s="6">
        <v>5.1600064700978499E-2</v>
      </c>
      <c r="AA707" s="6">
        <v>6.6066482367347204E-2</v>
      </c>
      <c r="AB707" s="6">
        <v>0.76243676263673399</v>
      </c>
      <c r="AC707" s="6">
        <v>0.106733661368621</v>
      </c>
      <c r="AD707" s="6">
        <v>0.13082957599464401</v>
      </c>
      <c r="AE707" s="6">
        <v>0.51478872037054102</v>
      </c>
      <c r="AF707" s="6">
        <v>0.32290130585663901</v>
      </c>
      <c r="AG707" s="310">
        <v>0.162309973772818</v>
      </c>
      <c r="AH707" s="211">
        <v>0.73799999999999999</v>
      </c>
      <c r="AI707" s="211">
        <v>2.2269999999999999</v>
      </c>
      <c r="AJ707" s="212">
        <v>5.39</v>
      </c>
      <c r="AK707" s="210">
        <v>0.72099999999999997</v>
      </c>
      <c r="AL707" s="210">
        <v>2.2210000000000001</v>
      </c>
      <c r="AM707" s="210">
        <v>5.4870000000000001</v>
      </c>
      <c r="AN707" s="203"/>
      <c r="AO707" s="203"/>
      <c r="AP707" s="203"/>
      <c r="AQ707" s="203"/>
      <c r="AR707" s="203">
        <f t="shared" si="1035"/>
        <v>0.45515454646600001</v>
      </c>
      <c r="AS707" s="203">
        <f t="shared" si="1036"/>
        <v>0.55630000000000002</v>
      </c>
      <c r="AT707" s="203">
        <f t="shared" si="1037"/>
        <v>0.67992222098599997</v>
      </c>
      <c r="AU707" s="203">
        <f t="shared" si="1038"/>
        <v>1.6506818218499999</v>
      </c>
      <c r="AV707" s="203">
        <f t="shared" si="1039"/>
        <v>2.0175000000000001</v>
      </c>
      <c r="AW707" s="203">
        <f t="shared" si="1040"/>
        <v>2.4658333288500001</v>
      </c>
      <c r="AX707" s="203">
        <f t="shared" si="1041"/>
        <v>4.146627281942</v>
      </c>
      <c r="AY707" s="203">
        <f t="shared" si="1042"/>
        <v>5.0681000000000003</v>
      </c>
      <c r="AZ707" s="203">
        <f t="shared" si="1043"/>
        <v>6.1943444331819997</v>
      </c>
      <c r="BB707" s="1" t="str">
        <f t="shared" si="964"/>
        <v>P</v>
      </c>
      <c r="BC707" s="1" t="str">
        <f t="shared" si="965"/>
        <v>NA</v>
      </c>
      <c r="BD707" s="1" t="str">
        <f t="shared" si="966"/>
        <v>NA</v>
      </c>
      <c r="BE707" s="1" t="str">
        <f t="shared" si="967"/>
        <v>NO</v>
      </c>
      <c r="BF707" s="1" t="str">
        <f t="shared" si="968"/>
        <v>NO</v>
      </c>
      <c r="BG707" s="1" t="str">
        <f t="shared" si="969"/>
        <v>NO</v>
      </c>
      <c r="BH707" s="1" t="str">
        <f t="shared" si="1034"/>
        <v>NO</v>
      </c>
      <c r="BJ707" s="1">
        <v>8</v>
      </c>
      <c r="BK707" s="1" t="str">
        <f t="shared" si="970"/>
        <v>P</v>
      </c>
      <c r="BL707" s="1" t="str">
        <f t="shared" si="971"/>
        <v>NA</v>
      </c>
      <c r="BM707" s="1" t="str">
        <f t="shared" si="972"/>
        <v>NA</v>
      </c>
      <c r="BN707" s="1" t="str">
        <f t="shared" si="973"/>
        <v>NO</v>
      </c>
      <c r="BO707" s="1" t="str">
        <f t="shared" si="974"/>
        <v>NO</v>
      </c>
      <c r="BP707" s="1" t="str">
        <f t="shared" si="975"/>
        <v>NO</v>
      </c>
      <c r="BQ707" s="1" t="str">
        <f t="shared" si="976"/>
        <v>NO</v>
      </c>
      <c r="BS707" s="1" t="str">
        <f t="shared" si="977"/>
        <v>TN</v>
      </c>
      <c r="BT707" s="1" t="str">
        <f t="shared" si="978"/>
        <v>TN</v>
      </c>
      <c r="BU707" s="1" t="str">
        <f t="shared" si="979"/>
        <v>TN</v>
      </c>
      <c r="BV707" s="1" t="str">
        <f t="shared" si="980"/>
        <v>NO</v>
      </c>
      <c r="BW707" s="1" t="str">
        <f t="shared" si="981"/>
        <v>NO</v>
      </c>
      <c r="BX707" s="1" t="str">
        <f t="shared" si="982"/>
        <v>NO</v>
      </c>
      <c r="BY707" s="244" t="str">
        <f t="shared" si="983"/>
        <v>YES</v>
      </c>
      <c r="BZ707" s="244" t="str">
        <f t="shared" si="984"/>
        <v>NO</v>
      </c>
      <c r="CA707" s="244" t="str">
        <f t="shared" si="985"/>
        <v>NO</v>
      </c>
      <c r="CB707" s="244" t="str">
        <f t="shared" si="986"/>
        <v>NO</v>
      </c>
      <c r="CC707" s="244" t="str">
        <f t="shared" si="987"/>
        <v>NO</v>
      </c>
      <c r="CD707" s="244" t="str">
        <f t="shared" si="959"/>
        <v>NO</v>
      </c>
      <c r="CE707" s="1" t="str">
        <f t="shared" si="960"/>
        <v>NO</v>
      </c>
      <c r="CF707" s="1" t="str">
        <f t="shared" si="961"/>
        <v>NO</v>
      </c>
      <c r="CG707" s="1" t="str">
        <f t="shared" si="962"/>
        <v>NO</v>
      </c>
      <c r="CH707" s="1" t="str">
        <f t="shared" si="963"/>
        <v>NO</v>
      </c>
      <c r="CI707" s="244" t="str">
        <f t="shared" si="988"/>
        <v>NO</v>
      </c>
      <c r="CJ707" s="244" t="str">
        <f t="shared" si="989"/>
        <v>NO</v>
      </c>
      <c r="CK707" s="244" t="str">
        <f t="shared" si="990"/>
        <v>NO</v>
      </c>
      <c r="CL707" s="244" t="str">
        <f t="shared" si="991"/>
        <v>NO</v>
      </c>
      <c r="CM707" s="244" t="str">
        <f t="shared" si="992"/>
        <v>NO</v>
      </c>
      <c r="CN707" s="244" t="str">
        <f t="shared" si="993"/>
        <v>NO</v>
      </c>
      <c r="CO707" s="244" t="str">
        <f t="shared" si="994"/>
        <v>NO</v>
      </c>
      <c r="CP707" s="244" t="str">
        <f t="shared" si="995"/>
        <v>NO</v>
      </c>
      <c r="CQ707" s="244" t="str">
        <f t="shared" si="996"/>
        <v>NO</v>
      </c>
      <c r="CR707" s="244" t="str">
        <f t="shared" si="997"/>
        <v>NO</v>
      </c>
    </row>
    <row r="708" spans="1:96">
      <c r="A708" s="64"/>
      <c r="B708" s="15"/>
      <c r="C708" s="15"/>
      <c r="D708" s="15"/>
      <c r="E708" s="15"/>
      <c r="F708" s="15"/>
      <c r="G708" s="15"/>
      <c r="H708" s="15"/>
      <c r="I708" s="52" t="s">
        <v>42</v>
      </c>
      <c r="J708" s="6">
        <v>0.85964805346858197</v>
      </c>
      <c r="K708" s="6">
        <v>5.6897761168483503E-2</v>
      </c>
      <c r="L708" s="6">
        <v>8.3454185362934405E-2</v>
      </c>
      <c r="M708" s="6">
        <v>0.92670389929288499</v>
      </c>
      <c r="N708" s="6">
        <v>5.9196497881077802E-2</v>
      </c>
      <c r="O708" s="6">
        <v>1.4099602826036801E-2</v>
      </c>
      <c r="P708" s="6">
        <v>0.65299715999880803</v>
      </c>
      <c r="Q708" s="6">
        <v>5.3346615920213003E-2</v>
      </c>
      <c r="R708" s="6">
        <v>0.29365622408097802</v>
      </c>
      <c r="S708" s="6">
        <v>0.45272404450944298</v>
      </c>
      <c r="T708" s="6">
        <v>0.49557310016255302</v>
      </c>
      <c r="U708" s="6">
        <v>5.1702855328003401E-2</v>
      </c>
      <c r="V708" s="6">
        <v>0.200294188268623</v>
      </c>
      <c r="W708" s="6">
        <v>0.76594769973883903</v>
      </c>
      <c r="X708" s="6">
        <v>3.3758111992536602E-2</v>
      </c>
      <c r="Y708" s="6">
        <v>0.24993868730636801</v>
      </c>
      <c r="Z708" s="6">
        <v>0.71238112290770905</v>
      </c>
      <c r="AA708" s="6">
        <v>3.7680189785922497E-2</v>
      </c>
      <c r="AB708" s="6">
        <v>0.72289517823115201</v>
      </c>
      <c r="AC708" s="6">
        <v>0.193761631047045</v>
      </c>
      <c r="AD708" s="6">
        <v>8.3343190721801894E-2</v>
      </c>
      <c r="AE708" s="6">
        <v>0.15343077604705599</v>
      </c>
      <c r="AF708" s="6">
        <v>0.51704521018565697</v>
      </c>
      <c r="AG708" s="310">
        <v>0.32952401376728502</v>
      </c>
      <c r="AH708" s="211">
        <v>0.98799999999999999</v>
      </c>
      <c r="AI708" s="211">
        <v>2.2170000000000001</v>
      </c>
      <c r="AJ708" s="212">
        <v>5.5640000000000001</v>
      </c>
      <c r="AK708" s="210">
        <v>0.98799999999999999</v>
      </c>
      <c r="AL708" s="210">
        <v>2.2250000000000001</v>
      </c>
      <c r="AM708" s="210">
        <v>5.5179999999999998</v>
      </c>
      <c r="AN708" s="203"/>
      <c r="AO708" s="203"/>
      <c r="AP708" s="203"/>
      <c r="AQ708" s="203"/>
      <c r="AR708" s="203">
        <f t="shared" si="1035"/>
        <v>0.45515454646600001</v>
      </c>
      <c r="AS708" s="203">
        <f t="shared" si="1036"/>
        <v>0.55630000000000002</v>
      </c>
      <c r="AT708" s="203">
        <f t="shared" si="1037"/>
        <v>0.67992222098599997</v>
      </c>
      <c r="AU708" s="203">
        <f t="shared" si="1038"/>
        <v>1.6506818218499999</v>
      </c>
      <c r="AV708" s="203">
        <f t="shared" si="1039"/>
        <v>2.0175000000000001</v>
      </c>
      <c r="AW708" s="203">
        <f t="shared" si="1040"/>
        <v>2.4658333288500001</v>
      </c>
      <c r="AX708" s="203">
        <f t="shared" si="1041"/>
        <v>4.146627281942</v>
      </c>
      <c r="AY708" s="203">
        <f t="shared" si="1042"/>
        <v>5.0681000000000003</v>
      </c>
      <c r="AZ708" s="203">
        <f t="shared" si="1043"/>
        <v>6.1943444331819997</v>
      </c>
      <c r="BB708" s="1" t="str">
        <f t="shared" si="964"/>
        <v>P</v>
      </c>
      <c r="BC708" s="1" t="str">
        <f t="shared" si="965"/>
        <v>NA</v>
      </c>
      <c r="BD708" s="1" t="str">
        <f t="shared" si="966"/>
        <v>NA</v>
      </c>
      <c r="BE708" s="1" t="str">
        <f t="shared" si="967"/>
        <v>NO</v>
      </c>
      <c r="BF708" s="1" t="str">
        <f t="shared" si="968"/>
        <v>NO</v>
      </c>
      <c r="BG708" s="1" t="str">
        <f t="shared" si="969"/>
        <v>NO</v>
      </c>
      <c r="BH708" s="1" t="str">
        <f t="shared" si="1034"/>
        <v>NO</v>
      </c>
      <c r="BJ708" s="1">
        <v>3</v>
      </c>
      <c r="BK708" s="1" t="str">
        <f t="shared" si="970"/>
        <v>P</v>
      </c>
      <c r="BL708" s="1" t="str">
        <f t="shared" si="971"/>
        <v>NA</v>
      </c>
      <c r="BM708" s="1" t="str">
        <f t="shared" si="972"/>
        <v>NA</v>
      </c>
      <c r="BN708" s="1" t="str">
        <f t="shared" si="973"/>
        <v>NO</v>
      </c>
      <c r="BO708" s="1" t="str">
        <f t="shared" si="974"/>
        <v>NO</v>
      </c>
      <c r="BP708" s="1" t="str">
        <f t="shared" si="975"/>
        <v>NO</v>
      </c>
      <c r="BQ708" s="1" t="str">
        <f t="shared" si="976"/>
        <v>NO</v>
      </c>
      <c r="BS708" s="1" t="str">
        <f t="shared" si="977"/>
        <v>TN</v>
      </c>
      <c r="BT708" s="1" t="str">
        <f t="shared" si="978"/>
        <v>TN</v>
      </c>
      <c r="BU708" s="1" t="str">
        <f t="shared" si="979"/>
        <v>TN</v>
      </c>
      <c r="BV708" s="1" t="str">
        <f t="shared" si="980"/>
        <v>NO</v>
      </c>
      <c r="BW708" s="1" t="str">
        <f t="shared" si="981"/>
        <v>NO</v>
      </c>
      <c r="BX708" s="1" t="str">
        <f t="shared" si="982"/>
        <v>NO</v>
      </c>
      <c r="BY708" s="244" t="str">
        <f t="shared" si="983"/>
        <v>YES</v>
      </c>
      <c r="BZ708" s="244" t="str">
        <f t="shared" si="984"/>
        <v>NO</v>
      </c>
      <c r="CA708" s="244" t="str">
        <f t="shared" si="985"/>
        <v>NO</v>
      </c>
      <c r="CB708" s="244" t="str">
        <f t="shared" si="986"/>
        <v>NO</v>
      </c>
      <c r="CC708" s="244" t="str">
        <f t="shared" si="987"/>
        <v>NO</v>
      </c>
      <c r="CD708" s="244" t="str">
        <f t="shared" si="959"/>
        <v>NO</v>
      </c>
      <c r="CE708" s="1" t="str">
        <f t="shared" si="960"/>
        <v>NO</v>
      </c>
      <c r="CF708" s="1" t="str">
        <f t="shared" si="961"/>
        <v>NO</v>
      </c>
      <c r="CG708" s="1" t="str">
        <f t="shared" si="962"/>
        <v>NO</v>
      </c>
      <c r="CH708" s="1" t="str">
        <f t="shared" si="963"/>
        <v>NO</v>
      </c>
      <c r="CI708" s="244" t="str">
        <f t="shared" si="988"/>
        <v>NO</v>
      </c>
      <c r="CJ708" s="244" t="str">
        <f t="shared" si="989"/>
        <v>NO</v>
      </c>
      <c r="CK708" s="244" t="str">
        <f t="shared" si="990"/>
        <v>NO</v>
      </c>
      <c r="CL708" s="244" t="str">
        <f t="shared" si="991"/>
        <v>NO</v>
      </c>
      <c r="CM708" s="244" t="str">
        <f t="shared" si="992"/>
        <v>NO</v>
      </c>
      <c r="CN708" s="244" t="str">
        <f t="shared" si="993"/>
        <v>NO</v>
      </c>
      <c r="CO708" s="244" t="str">
        <f t="shared" si="994"/>
        <v>NO</v>
      </c>
      <c r="CP708" s="244" t="str">
        <f t="shared" si="995"/>
        <v>NO</v>
      </c>
      <c r="CQ708" s="244" t="str">
        <f t="shared" si="996"/>
        <v>NO</v>
      </c>
      <c r="CR708" s="244" t="str">
        <f t="shared" si="997"/>
        <v>NO</v>
      </c>
    </row>
    <row r="709" spans="1:96">
      <c r="A709" s="64"/>
      <c r="B709" s="15"/>
      <c r="C709" s="15"/>
      <c r="D709" s="15"/>
      <c r="E709" s="15"/>
      <c r="F709" s="15"/>
      <c r="G709" s="15"/>
      <c r="H709" s="15"/>
      <c r="I709" s="52" t="s">
        <v>43</v>
      </c>
      <c r="J709" s="6">
        <v>0.85940945479079101</v>
      </c>
      <c r="K709" s="6">
        <v>3.7119360515767003E-2</v>
      </c>
      <c r="L709" s="6">
        <v>0.10347118469344101</v>
      </c>
      <c r="M709" s="6">
        <v>0.54043084745810799</v>
      </c>
      <c r="N709" s="6">
        <v>0.411820180600599</v>
      </c>
      <c r="O709" s="6">
        <v>4.7748971941291199E-2</v>
      </c>
      <c r="P709" s="6">
        <v>9.2428861670263804E-2</v>
      </c>
      <c r="Q709" s="6">
        <v>0.51170572202090403</v>
      </c>
      <c r="R709" s="6">
        <v>0.39586541630883099</v>
      </c>
      <c r="S709" s="6">
        <v>0.41337518275531798</v>
      </c>
      <c r="T709" s="6">
        <v>0.546123666705704</v>
      </c>
      <c r="U709" s="6">
        <v>4.0501150538977203E-2</v>
      </c>
      <c r="V709" s="6">
        <v>0.72861604572586902</v>
      </c>
      <c r="W709" s="6">
        <v>0.20705081820935201</v>
      </c>
      <c r="X709" s="6">
        <v>6.4333136064777904E-2</v>
      </c>
      <c r="Y709" s="6">
        <v>0.98546402735069005</v>
      </c>
      <c r="Z709" s="6">
        <v>1.3519980441255301E-2</v>
      </c>
      <c r="AA709" s="6">
        <v>1.0159922080537E-3</v>
      </c>
      <c r="AB709" s="6">
        <v>0.68823795844187796</v>
      </c>
      <c r="AC709" s="6">
        <v>6.4820915316413805E-2</v>
      </c>
      <c r="AD709" s="6">
        <v>0.246941126241707</v>
      </c>
      <c r="AE709" s="6">
        <v>0.53072282903708601</v>
      </c>
      <c r="AF709" s="6">
        <v>0.121455638050997</v>
      </c>
      <c r="AG709" s="310">
        <v>0.34782153291191498</v>
      </c>
      <c r="AH709" s="211">
        <v>1.109</v>
      </c>
      <c r="AI709" s="211">
        <v>2.1850000000000001</v>
      </c>
      <c r="AJ709" s="212">
        <v>5.7649999999999997</v>
      </c>
      <c r="AK709" s="210">
        <v>1.125</v>
      </c>
      <c r="AL709" s="210">
        <v>2.2450000000000001</v>
      </c>
      <c r="AM709" s="210">
        <v>5.8339999999999996</v>
      </c>
      <c r="AN709" s="203"/>
      <c r="AO709" s="203"/>
      <c r="AP709" s="203"/>
      <c r="AQ709" s="203"/>
      <c r="AR709" s="203">
        <f t="shared" si="1035"/>
        <v>0.45515454646600001</v>
      </c>
      <c r="AS709" s="203">
        <f t="shared" si="1036"/>
        <v>0.55630000000000002</v>
      </c>
      <c r="AT709" s="203">
        <f t="shared" si="1037"/>
        <v>0.67992222098599997</v>
      </c>
      <c r="AU709" s="203">
        <f t="shared" si="1038"/>
        <v>1.6506818218499999</v>
      </c>
      <c r="AV709" s="203">
        <f t="shared" si="1039"/>
        <v>2.0175000000000001</v>
      </c>
      <c r="AW709" s="203">
        <f t="shared" si="1040"/>
        <v>2.4658333288500001</v>
      </c>
      <c r="AX709" s="203">
        <f t="shared" si="1041"/>
        <v>4.146627281942</v>
      </c>
      <c r="AY709" s="203">
        <f t="shared" si="1042"/>
        <v>5.0681000000000003</v>
      </c>
      <c r="AZ709" s="203">
        <f t="shared" si="1043"/>
        <v>6.1943444331819997</v>
      </c>
      <c r="BB709" s="1" t="str">
        <f t="shared" si="964"/>
        <v>P</v>
      </c>
      <c r="BC709" s="1" t="str">
        <f t="shared" si="965"/>
        <v>NA</v>
      </c>
      <c r="BD709" s="1" t="str">
        <f t="shared" si="966"/>
        <v>NA</v>
      </c>
      <c r="BE709" s="1" t="str">
        <f t="shared" si="967"/>
        <v>NO</v>
      </c>
      <c r="BF709" s="1" t="str">
        <f t="shared" si="968"/>
        <v>NO</v>
      </c>
      <c r="BG709" s="1" t="str">
        <f t="shared" si="969"/>
        <v>NO</v>
      </c>
      <c r="BH709" s="1" t="str">
        <f t="shared" si="1034"/>
        <v>NO</v>
      </c>
      <c r="BJ709" s="1">
        <v>68</v>
      </c>
      <c r="BK709" s="1" t="str">
        <f t="shared" si="970"/>
        <v>P</v>
      </c>
      <c r="BL709" s="1" t="str">
        <f t="shared" si="971"/>
        <v>NA</v>
      </c>
      <c r="BM709" s="1" t="str">
        <f t="shared" si="972"/>
        <v>NA</v>
      </c>
      <c r="BN709" s="1" t="str">
        <f t="shared" si="973"/>
        <v>NO</v>
      </c>
      <c r="BO709" s="1" t="str">
        <f t="shared" si="974"/>
        <v>NO</v>
      </c>
      <c r="BP709" s="1" t="str">
        <f t="shared" si="975"/>
        <v>NO</v>
      </c>
      <c r="BQ709" s="1" t="str">
        <f t="shared" si="976"/>
        <v>NO</v>
      </c>
      <c r="BS709" s="1" t="str">
        <f t="shared" si="977"/>
        <v>TN</v>
      </c>
      <c r="BT709" s="1" t="str">
        <f t="shared" si="978"/>
        <v>TN</v>
      </c>
      <c r="BU709" s="1" t="str">
        <f t="shared" si="979"/>
        <v>TN</v>
      </c>
      <c r="BV709" s="1" t="str">
        <f t="shared" si="980"/>
        <v>NO</v>
      </c>
      <c r="BW709" s="1" t="str">
        <f t="shared" si="981"/>
        <v>NO</v>
      </c>
      <c r="BX709" s="1" t="str">
        <f t="shared" si="982"/>
        <v>NO</v>
      </c>
      <c r="BY709" s="244" t="str">
        <f t="shared" si="983"/>
        <v>YES</v>
      </c>
      <c r="BZ709" s="244" t="str">
        <f t="shared" si="984"/>
        <v>NO</v>
      </c>
      <c r="CA709" s="244" t="str">
        <f t="shared" si="985"/>
        <v>NO</v>
      </c>
      <c r="CB709" s="244" t="str">
        <f t="shared" si="986"/>
        <v>NO</v>
      </c>
      <c r="CC709" s="244" t="str">
        <f t="shared" si="987"/>
        <v>NO</v>
      </c>
      <c r="CD709" s="244" t="str">
        <f t="shared" si="959"/>
        <v>NO</v>
      </c>
      <c r="CE709" s="1" t="str">
        <f t="shared" si="960"/>
        <v>NO</v>
      </c>
      <c r="CF709" s="1" t="str">
        <f t="shared" si="961"/>
        <v>NO</v>
      </c>
      <c r="CG709" s="1" t="str">
        <f t="shared" si="962"/>
        <v>NO</v>
      </c>
      <c r="CH709" s="1" t="str">
        <f t="shared" si="963"/>
        <v>NO</v>
      </c>
      <c r="CI709" s="244" t="str">
        <f t="shared" si="988"/>
        <v>NO</v>
      </c>
      <c r="CJ709" s="244" t="str">
        <f t="shared" si="989"/>
        <v>NO</v>
      </c>
      <c r="CK709" s="244" t="str">
        <f t="shared" si="990"/>
        <v>NO</v>
      </c>
      <c r="CL709" s="244" t="str">
        <f t="shared" si="991"/>
        <v>NO</v>
      </c>
      <c r="CM709" s="244" t="str">
        <f t="shared" si="992"/>
        <v>NO</v>
      </c>
      <c r="CN709" s="244" t="str">
        <f t="shared" si="993"/>
        <v>NO</v>
      </c>
      <c r="CO709" s="244" t="str">
        <f t="shared" si="994"/>
        <v>NO</v>
      </c>
      <c r="CP709" s="244" t="str">
        <f t="shared" si="995"/>
        <v>NO</v>
      </c>
      <c r="CQ709" s="244" t="str">
        <f t="shared" si="996"/>
        <v>NO</v>
      </c>
      <c r="CR709" s="244" t="str">
        <f t="shared" si="997"/>
        <v>NO</v>
      </c>
    </row>
    <row r="710" spans="1:96">
      <c r="A710" s="64"/>
      <c r="B710" s="15"/>
      <c r="C710" s="15"/>
      <c r="D710" s="15"/>
      <c r="E710" s="15"/>
      <c r="F710" s="15"/>
      <c r="G710" s="15"/>
      <c r="H710" s="15"/>
      <c r="I710" s="52" t="s">
        <v>45</v>
      </c>
      <c r="J710" s="6">
        <v>3.7658352378792503E-2</v>
      </c>
      <c r="K710" s="6">
        <v>0.92612714051352296</v>
      </c>
      <c r="L710" s="6">
        <v>3.6214507107684403E-2</v>
      </c>
      <c r="M710" s="6">
        <v>0.32214913827612002</v>
      </c>
      <c r="N710" s="6">
        <v>0.43890823299945397</v>
      </c>
      <c r="O710" s="6">
        <v>0.23894262872442501</v>
      </c>
      <c r="P710" s="6">
        <v>0.17139329827310301</v>
      </c>
      <c r="Q710" s="6">
        <v>5.80419692003055E-2</v>
      </c>
      <c r="R710" s="6">
        <v>0.77056473252659097</v>
      </c>
      <c r="S710" s="6">
        <v>0.34098138703955599</v>
      </c>
      <c r="T710" s="6">
        <v>0.62341494759295102</v>
      </c>
      <c r="U710" s="6">
        <v>3.5603665367492203E-2</v>
      </c>
      <c r="V710" s="6">
        <v>0.39265138885913597</v>
      </c>
      <c r="W710" s="6">
        <v>0.44047397397802102</v>
      </c>
      <c r="X710" s="6">
        <v>0.16687463716284101</v>
      </c>
      <c r="Y710" s="6">
        <v>0.683736966956907</v>
      </c>
      <c r="Z710" s="6">
        <v>0.31614921080965303</v>
      </c>
      <c r="AA710" s="6">
        <v>1.13822233439364E-4</v>
      </c>
      <c r="AB710" s="6">
        <v>0.78958391962638896</v>
      </c>
      <c r="AC710" s="6">
        <v>1.0477078929845699E-2</v>
      </c>
      <c r="AD710" s="6">
        <v>0.199939001443764</v>
      </c>
      <c r="AE710" s="6">
        <v>0.56847282546979605</v>
      </c>
      <c r="AF710" s="6">
        <v>0.25849960133341898</v>
      </c>
      <c r="AG710" s="310">
        <v>0.173027573196784</v>
      </c>
      <c r="AH710" s="211">
        <v>1.401</v>
      </c>
      <c r="AI710" s="211">
        <v>2.181</v>
      </c>
      <c r="AJ710" s="212">
        <v>5.6210000000000004</v>
      </c>
      <c r="AK710" s="210">
        <v>1.367</v>
      </c>
      <c r="AL710" s="210">
        <v>2.1539999999999999</v>
      </c>
      <c r="AM710" s="210">
        <v>5.6280000000000001</v>
      </c>
      <c r="AN710" s="203"/>
      <c r="AO710" s="203"/>
      <c r="AP710" s="203"/>
      <c r="AQ710" s="203"/>
      <c r="AR710" s="203">
        <f t="shared" si="1035"/>
        <v>0.45515454646600001</v>
      </c>
      <c r="AS710" s="203">
        <f t="shared" si="1036"/>
        <v>0.55630000000000002</v>
      </c>
      <c r="AT710" s="203">
        <f t="shared" si="1037"/>
        <v>0.67992222098599997</v>
      </c>
      <c r="AU710" s="203">
        <f t="shared" si="1038"/>
        <v>1.6506818218499999</v>
      </c>
      <c r="AV710" s="203">
        <f t="shared" si="1039"/>
        <v>2.0175000000000001</v>
      </c>
      <c r="AW710" s="203">
        <f t="shared" si="1040"/>
        <v>2.4658333288500001</v>
      </c>
      <c r="AX710" s="203">
        <f t="shared" si="1041"/>
        <v>4.146627281942</v>
      </c>
      <c r="AY710" s="203">
        <f t="shared" si="1042"/>
        <v>5.0681000000000003</v>
      </c>
      <c r="AZ710" s="203">
        <f t="shared" si="1043"/>
        <v>6.1943444331819997</v>
      </c>
      <c r="BB710" s="1" t="str">
        <f t="shared" si="964"/>
        <v>P</v>
      </c>
      <c r="BC710" s="1" t="str">
        <f t="shared" si="965"/>
        <v>NA</v>
      </c>
      <c r="BD710" s="1" t="str">
        <f t="shared" si="966"/>
        <v>NA</v>
      </c>
      <c r="BE710" s="1" t="str">
        <f t="shared" si="967"/>
        <v>NO</v>
      </c>
      <c r="BF710" s="1" t="str">
        <f t="shared" si="968"/>
        <v>NO</v>
      </c>
      <c r="BG710" s="1" t="str">
        <f t="shared" si="969"/>
        <v>NO</v>
      </c>
      <c r="BH710" s="1" t="str">
        <f t="shared" si="1034"/>
        <v>NO</v>
      </c>
      <c r="BJ710" s="1">
        <v>60</v>
      </c>
      <c r="BK710" s="1" t="str">
        <f t="shared" si="970"/>
        <v>P</v>
      </c>
      <c r="BL710" s="1" t="str">
        <f t="shared" si="971"/>
        <v>NA</v>
      </c>
      <c r="BM710" s="1" t="str">
        <f t="shared" si="972"/>
        <v>NA</v>
      </c>
      <c r="BN710" s="1" t="str">
        <f t="shared" si="973"/>
        <v>NO</v>
      </c>
      <c r="BO710" s="1" t="str">
        <f t="shared" si="974"/>
        <v>NO</v>
      </c>
      <c r="BP710" s="1" t="str">
        <f t="shared" si="975"/>
        <v>NO</v>
      </c>
      <c r="BQ710" s="1" t="str">
        <f t="shared" si="976"/>
        <v>NO</v>
      </c>
      <c r="BS710" s="1" t="str">
        <f t="shared" si="977"/>
        <v>TN</v>
      </c>
      <c r="BT710" s="1" t="str">
        <f t="shared" si="978"/>
        <v>TN</v>
      </c>
      <c r="BU710" s="1" t="str">
        <f t="shared" si="979"/>
        <v>TN</v>
      </c>
      <c r="BV710" s="1" t="str">
        <f t="shared" si="980"/>
        <v>NO</v>
      </c>
      <c r="BW710" s="1" t="str">
        <f t="shared" si="981"/>
        <v>NO</v>
      </c>
      <c r="BX710" s="1" t="str">
        <f t="shared" si="982"/>
        <v>NO</v>
      </c>
      <c r="BY710" s="244" t="str">
        <f t="shared" si="983"/>
        <v>YES</v>
      </c>
      <c r="BZ710" s="244" t="str">
        <f t="shared" si="984"/>
        <v>NO</v>
      </c>
      <c r="CA710" s="244" t="str">
        <f t="shared" si="985"/>
        <v>NO</v>
      </c>
      <c r="CB710" s="244" t="str">
        <f t="shared" si="986"/>
        <v>NO</v>
      </c>
      <c r="CC710" s="244" t="str">
        <f t="shared" si="987"/>
        <v>NO</v>
      </c>
      <c r="CD710" s="244" t="str">
        <f t="shared" ref="CD710:CD773" si="1044">IF(AND(OR(BS710="FP",BS710="FN",BT710="FP",BT710="FN",BU710="FP",BU710="FN")),"YES","NO")</f>
        <v>NO</v>
      </c>
      <c r="CE710" s="1" t="str">
        <f t="shared" ref="CE710:CE773" si="1045">IF(AND(BJ710&gt;60,OR(BS710="FP",BS710="FN",BT710="FP",BT710="FN",BU710="FP",BU710="FN")),"YES","NO")</f>
        <v>NO</v>
      </c>
      <c r="CF710" s="1" t="str">
        <f t="shared" ref="CF710:CF773" si="1046">IF(AND(BJ710&lt;&gt;"inf",BJ710&gt;60,OR(BS710="FP",BS710="FN",BT710="FP",BT710="FN",BU710="FP",BU710="FN")),"YES","NO")</f>
        <v>NO</v>
      </c>
      <c r="CG710" s="1" t="str">
        <f t="shared" ref="CG710:CG773" si="1047">IF(AND(BJ710="inf",OR(BS710="FP",BS710="FN",BT710="FP",BT710="FN",BU710="FP",BU710="FN")),"YES","NO")</f>
        <v>NO</v>
      </c>
      <c r="CH710" s="1" t="str">
        <f t="shared" ref="CH710:CH773" si="1048">IF(AND(BJ710&lt;=60,OR(BS710="FP",BS710="FN",BT710="FP",BT710="FN",BU710="FP",BU710="FN")),"YES","NO")</f>
        <v>NO</v>
      </c>
      <c r="CI710" s="244" t="str">
        <f t="shared" si="988"/>
        <v>NO</v>
      </c>
      <c r="CJ710" s="244" t="str">
        <f t="shared" si="989"/>
        <v>NO</v>
      </c>
      <c r="CK710" s="244" t="str">
        <f t="shared" si="990"/>
        <v>NO</v>
      </c>
      <c r="CL710" s="244" t="str">
        <f t="shared" si="991"/>
        <v>NO</v>
      </c>
      <c r="CM710" s="244" t="str">
        <f t="shared" si="992"/>
        <v>NO</v>
      </c>
      <c r="CN710" s="244" t="str">
        <f t="shared" si="993"/>
        <v>NO</v>
      </c>
      <c r="CO710" s="244" t="str">
        <f t="shared" si="994"/>
        <v>NO</v>
      </c>
      <c r="CP710" s="244" t="str">
        <f t="shared" si="995"/>
        <v>NO</v>
      </c>
      <c r="CQ710" s="244" t="str">
        <f t="shared" si="996"/>
        <v>NO</v>
      </c>
      <c r="CR710" s="244" t="str">
        <f t="shared" si="997"/>
        <v>NO</v>
      </c>
    </row>
    <row r="711" spans="1:96">
      <c r="A711" s="64"/>
      <c r="B711" s="15"/>
      <c r="C711" s="15"/>
      <c r="D711" s="15"/>
      <c r="E711" s="15"/>
      <c r="F711" s="15"/>
      <c r="G711" s="15"/>
      <c r="H711" s="15"/>
      <c r="I711" s="52" t="s">
        <v>44</v>
      </c>
      <c r="J711" s="6">
        <v>0.90191677648242996</v>
      </c>
      <c r="K711" s="6">
        <v>4.9899392528617102E-2</v>
      </c>
      <c r="L711" s="6">
        <v>4.8183830988951903E-2</v>
      </c>
      <c r="M711" s="6">
        <v>0.75991230801121001</v>
      </c>
      <c r="N711" s="6">
        <v>7.0920951703428797E-2</v>
      </c>
      <c r="O711" s="6">
        <v>0.16916674028536</v>
      </c>
      <c r="P711" s="6">
        <v>0.805319199563164</v>
      </c>
      <c r="Q711" s="6">
        <v>0.19254201177841301</v>
      </c>
      <c r="R711" s="6">
        <v>2.1387886584216501E-3</v>
      </c>
      <c r="S711" s="6">
        <v>0.78717058947366003</v>
      </c>
      <c r="T711" s="6">
        <v>0.12807235524024699</v>
      </c>
      <c r="U711" s="6">
        <v>8.4757055286092703E-2</v>
      </c>
      <c r="V711" s="6">
        <v>0.86700291653595996</v>
      </c>
      <c r="W711" s="6">
        <v>0.1048480965524</v>
      </c>
      <c r="X711" s="6">
        <v>2.81489869116383E-2</v>
      </c>
      <c r="Y711" s="6">
        <v>0.58526985317714197</v>
      </c>
      <c r="Z711" s="6">
        <v>0.29547081923845903</v>
      </c>
      <c r="AA711" s="6">
        <v>0.119259327584398</v>
      </c>
      <c r="AB711" s="6">
        <v>0.77946059163105097</v>
      </c>
      <c r="AC711" s="6">
        <v>0.12491996855264299</v>
      </c>
      <c r="AD711" s="6">
        <v>9.5619439816305205E-2</v>
      </c>
      <c r="AE711" s="6">
        <v>0.210032831611632</v>
      </c>
      <c r="AF711" s="6">
        <v>0.68980470572751895</v>
      </c>
      <c r="AG711" s="310">
        <v>0.100162462660848</v>
      </c>
      <c r="AH711" s="211">
        <v>0.72399999999999998</v>
      </c>
      <c r="AI711" s="211">
        <v>2.2759999999999998</v>
      </c>
      <c r="AJ711" s="212">
        <v>5.3339999999999996</v>
      </c>
      <c r="AK711" s="210">
        <v>0.71699999999999997</v>
      </c>
      <c r="AL711" s="210">
        <v>2.2589999999999999</v>
      </c>
      <c r="AM711" s="210">
        <v>5.3410000000000002</v>
      </c>
      <c r="AN711" s="203"/>
      <c r="AO711" s="203"/>
      <c r="AP711" s="203"/>
      <c r="AQ711" s="203"/>
      <c r="AR711" s="203">
        <f t="shared" si="1035"/>
        <v>0.45515454646600001</v>
      </c>
      <c r="AS711" s="203">
        <f t="shared" si="1036"/>
        <v>0.55630000000000002</v>
      </c>
      <c r="AT711" s="203">
        <f t="shared" si="1037"/>
        <v>0.67992222098599997</v>
      </c>
      <c r="AU711" s="203">
        <f t="shared" si="1038"/>
        <v>1.6506818218499999</v>
      </c>
      <c r="AV711" s="203">
        <f t="shared" si="1039"/>
        <v>2.0175000000000001</v>
      </c>
      <c r="AW711" s="203">
        <f t="shared" si="1040"/>
        <v>2.4658333288500001</v>
      </c>
      <c r="AX711" s="203">
        <f t="shared" si="1041"/>
        <v>4.146627281942</v>
      </c>
      <c r="AY711" s="203">
        <f t="shared" si="1042"/>
        <v>5.0681000000000003</v>
      </c>
      <c r="AZ711" s="203">
        <f t="shared" si="1043"/>
        <v>6.1943444331819997</v>
      </c>
      <c r="BB711" s="1" t="str">
        <f t="shared" ref="BB711:BB774" si="1049">IF(AH711&lt;AR711,"A",IF(AND(AR711&lt;=AH711,AH711&lt;=AS711),"NP",IF(AND(AS711&lt;AH711,AH711&lt;=AT711),"NA","P")))</f>
        <v>P</v>
      </c>
      <c r="BC711" s="1" t="str">
        <f t="shared" ref="BC711:BC774" si="1050">IF(AI711&lt;AU711,"A",IF(AND(AU711&lt;=AI711,AI711&lt;=AV711),"NP",IF(AND(AV711&lt;AI711,AI711&lt;=AW711),"NA","P")))</f>
        <v>NA</v>
      </c>
      <c r="BD711" s="1" t="str">
        <f t="shared" ref="BD711:BD774" si="1051">IF(AJ711&lt;AX711,"A",IF(AND(AX711&lt;=AJ711,AJ711&lt;=AY711),"NP",IF(AND(AY711&lt;AJ711,AJ711&lt;=AZ711),"NA","P")))</f>
        <v>NA</v>
      </c>
      <c r="BE711" s="1" t="str">
        <f t="shared" ref="BE711:BE774" si="1052">IF(AND(BB711="A",BC711="A",BD711="A"),"YES","NO")</f>
        <v>NO</v>
      </c>
      <c r="BF711" s="1" t="str">
        <f t="shared" ref="BF711:BF774" si="1053">IF(OR(AND(BB711="A",BC711="A"),AND(BB711="A",BD711="A"),AND(BC711="A",BD711="A")),"YES","NO")</f>
        <v>NO</v>
      </c>
      <c r="BG711" s="1" t="str">
        <f t="shared" ref="BG711:BG774" si="1054">IF(OR(BB711="A",BC711="A",BD711="A"),"YES","NO")</f>
        <v>NO</v>
      </c>
      <c r="BH711" s="1" t="str">
        <f t="shared" si="1034"/>
        <v>NO</v>
      </c>
      <c r="BJ711" s="1">
        <v>18</v>
      </c>
      <c r="BK711" s="1" t="str">
        <f t="shared" ref="BK711:BK774" si="1055">IF(AK711&lt;AR711,"A",IF(AND(AR711&lt;=AK711,AK711&lt;=AS711),"NP",IF(AND(AS711&lt;AK711,AK711&lt;=AT711),"NA","P")))</f>
        <v>P</v>
      </c>
      <c r="BL711" s="1" t="str">
        <f t="shared" ref="BL711:BL774" si="1056">IF(AL711&lt;AU711,"A",IF(AND(AU711&lt;=AL711,AL711&lt;=AV711),"NP",IF(AND(AV711&lt;AL711,AL711&lt;=AW711),"NA","P")))</f>
        <v>NA</v>
      </c>
      <c r="BM711" s="1" t="str">
        <f t="shared" ref="BM711:BM774" si="1057">IF(AM711&lt;AX711,"A",IF(AND(AX711&lt;=AM711,AM711&lt;=AY711),"NP",IF(AND(AY711&lt;AM711,AM711&lt;=AZ711),"NA","P")))</f>
        <v>NA</v>
      </c>
      <c r="BN711" s="1" t="str">
        <f t="shared" ref="BN711:BN774" si="1058">IF(AND(BK711="A",BL711="A",BM711="A"),"YES","NO")</f>
        <v>NO</v>
      </c>
      <c r="BO711" s="1" t="str">
        <f t="shared" ref="BO711:BO774" si="1059">IF(OR(AND(BK711="A",BL711="A"),AND(BK711="A",BM711="A"),AND(BL711="A",BM711="A")),"YES","NO")</f>
        <v>NO</v>
      </c>
      <c r="BP711" s="1" t="str">
        <f t="shared" ref="BP711:BP774" si="1060">IF(OR(BK711="A",BL711="A",BM711="A"),"YES","NO")</f>
        <v>NO</v>
      </c>
      <c r="BQ711" s="1" t="str">
        <f t="shared" ref="BQ711:BQ774" si="1061">IF(OR(BK711="P",BL711="P",BM711="P"),"NO","YES")</f>
        <v>NO</v>
      </c>
      <c r="BS711" s="1" t="str">
        <f t="shared" ref="BS711:BS774" si="1062">IF(OR(AND(BB711="A",BK711="A"),AND(BB711="A",BK711="NP"),AND(BB711="NP",BK711="A"),AND(BB711="NP",BK711="NP")),"TP",IF(OR(AND(BB711="A",BK711="NA"),AND(BB711="A",BK711="P"),AND(BB711="NP",BK711="NA"),AND(BB711="NP",BK711="P")),"FP",IF(OR(AND(BB711="NA",BK711="A"),AND(BB711="NA",BK711="NP"),AND(BB711="P",BK711="A"),AND(BB711="P",BK711="NP")),"FN","TN")))</f>
        <v>TN</v>
      </c>
      <c r="BT711" s="1" t="str">
        <f t="shared" ref="BT711:BT774" si="1063">IF(OR(AND(BC711="A",BL711="A"),AND(BC711="A",BL711="NP"),AND(BC711="NP",BL711="A"),AND(BC711="NP",BL711="NP")),"TP",IF(OR(AND(BC711="A",BL711="NA"),AND(BC711="A",BL711="P"),AND(BC711="NP",BL711="NA"),AND(BC711="NP",BL711="P")),"FP",IF(OR(AND(BC711="NA",BL711="A"),AND(BC711="NA",BL711="NP"),AND(BC711="P",BL711="A"),AND(BC711="P",BL711="NP")),"FN","TN")))</f>
        <v>TN</v>
      </c>
      <c r="BU711" s="1" t="str">
        <f t="shared" ref="BU711:BU774" si="1064">IF(OR(AND(BD711="A",BM711="A"),AND(BD711="A",BM711="NP"),AND(BD711="NP",BM711="A"),AND(BD711="NP",BM711="NP")),"TP",IF(OR(AND(BD711="A",BM711="NA"),AND(BD711="A",BM711="P"),AND(BD711="NP",BM711="NA"),AND(BD711="NP",BM711="P")),"FP",IF(OR(AND(BD711="NA",BM711="A"),AND(BD711="NA",BM711="NP"),AND(BD711="P",BM711="A"),AND(BD711="P",BM711="NP")),"FN","TN")))</f>
        <v>TN</v>
      </c>
      <c r="BV711" s="1" t="str">
        <f t="shared" ref="BV711:BV774" si="1065">IF(AND(BS711="TP",BT711="TP",BU711="TP"),"YES","NO")</f>
        <v>NO</v>
      </c>
      <c r="BW711" s="1" t="str">
        <f t="shared" ref="BW711:BW774" si="1066">IF(OR(AND(BS711="TP",BT711="TP"),AND(BS711="TP",BU711="TP"),AND(BT711="TP",BU711="TP")),"YES","NO")</f>
        <v>NO</v>
      </c>
      <c r="BX711" s="1" t="str">
        <f t="shared" ref="BX711:BX774" si="1067">IF(OR(BS711="TP",BT711="TP",BU711="TP"),"YES","NO")</f>
        <v>NO</v>
      </c>
      <c r="BY711" s="244" t="str">
        <f t="shared" ref="BY711:BY774" si="1068">IF(AND(OR(BS711="TP",BS711="TN",BT711="TP",BT711="TN",BU711="TP",BU711="TN")),"YES","NO")</f>
        <v>YES</v>
      </c>
      <c r="BZ711" s="244" t="str">
        <f t="shared" ref="BZ711:BZ774" si="1069">IF(AND(BJ711&gt;60,BY711="NO"),"YES","NO")</f>
        <v>NO</v>
      </c>
      <c r="CA711" s="244" t="str">
        <f t="shared" ref="CA711:CA774" si="1070">IF(AND(BJ711&lt;&gt;"inf",BJ711&gt;60,BY711="NO"),"YES","NO")</f>
        <v>NO</v>
      </c>
      <c r="CB711" s="244" t="str">
        <f t="shared" ref="CB711:CB774" si="1071">IF(AND(BJ711="inf",BY711="NO"),"YES","NO")</f>
        <v>NO</v>
      </c>
      <c r="CC711" s="244" t="str">
        <f t="shared" ref="CC711:CC774" si="1072">IF(AND(BJ711&lt;=60,BY711="NO"),"YES","NO")</f>
        <v>NO</v>
      </c>
      <c r="CD711" s="244" t="str">
        <f t="shared" si="1044"/>
        <v>NO</v>
      </c>
      <c r="CE711" s="1" t="str">
        <f t="shared" si="1045"/>
        <v>NO</v>
      </c>
      <c r="CF711" s="1" t="str">
        <f t="shared" si="1046"/>
        <v>NO</v>
      </c>
      <c r="CG711" s="1" t="str">
        <f t="shared" si="1047"/>
        <v>NO</v>
      </c>
      <c r="CH711" s="1" t="str">
        <f t="shared" si="1048"/>
        <v>NO</v>
      </c>
      <c r="CI711" s="244" t="str">
        <f t="shared" ref="CI711:CI774" si="1073">IF(AND(OR(BS711="FN",BT711="FN",BU711="FN")),"YES","NO")</f>
        <v>NO</v>
      </c>
      <c r="CJ711" s="244" t="str">
        <f t="shared" ref="CJ711:CJ774" si="1074">IF(AND(BJ711&gt;60,OR(BS711="FN",BT711="FN",BU711="FN")),"YES","NO")</f>
        <v>NO</v>
      </c>
      <c r="CK711" s="244" t="str">
        <f t="shared" ref="CK711:CK774" si="1075">IF(AND(BJ711&lt;&gt;"inf",BJ711&gt;60,OR(BS711="FN",BT711="FN",BU711="FN")),"YES","NO")</f>
        <v>NO</v>
      </c>
      <c r="CL711" s="244" t="str">
        <f t="shared" ref="CL711:CL774" si="1076">IF(AND(BJ711="inf",OR(BS711="FN",BT711="FN",BU711="FN")),"YES","NO")</f>
        <v>NO</v>
      </c>
      <c r="CM711" s="244" t="str">
        <f t="shared" ref="CM711:CM774" si="1077">IF(AND(BJ711&lt;=60,OR(BS711="FN",BT711="FN",BU711="FN")),"YES","NO")</f>
        <v>NO</v>
      </c>
      <c r="CN711" s="244" t="str">
        <f t="shared" ref="CN711:CN774" si="1078">IF(AND(OR(BS711="FP",BT711="FP",BU711="FP")),"YES","NO")</f>
        <v>NO</v>
      </c>
      <c r="CO711" s="244" t="str">
        <f t="shared" ref="CO711:CO774" si="1079">IF(AND(BJ711&gt;60,OR(BS711="FP",BT711="FP",BU711="FP")),"YES","NO")</f>
        <v>NO</v>
      </c>
      <c r="CP711" s="244" t="str">
        <f t="shared" ref="CP711:CP774" si="1080">IF(AND(BJ711&lt;&gt;"inf",BJ711&gt;60,OR(BS711="FP",BT711="FP",BU711="FP")),"YES","NO")</f>
        <v>NO</v>
      </c>
      <c r="CQ711" s="244" t="str">
        <f t="shared" ref="CQ711:CQ774" si="1081">IF(AND(BJ711="inf",OR(BS711="FP",BT711="FP",BU711="FP")),"YES","NO")</f>
        <v>NO</v>
      </c>
      <c r="CR711" s="244" t="str">
        <f t="shared" ref="CR711:CR774" si="1082">IF(AND(BJ711&lt;=60,OR(BS711="FP",BT711="FP",BU711="FP")),"YES","NO")</f>
        <v>NO</v>
      </c>
    </row>
    <row r="712" spans="1:96">
      <c r="A712" s="64"/>
      <c r="B712" s="15"/>
      <c r="C712" s="15"/>
      <c r="D712" s="15"/>
      <c r="E712" s="15"/>
      <c r="F712" s="15"/>
      <c r="G712" s="15"/>
      <c r="H712" s="15"/>
      <c r="I712" s="52" t="s">
        <v>20</v>
      </c>
      <c r="J712" s="6">
        <v>0.70897329822226896</v>
      </c>
      <c r="K712" s="6">
        <v>0.26616600698822501</v>
      </c>
      <c r="L712" s="6">
        <v>2.48606947895052E-2</v>
      </c>
      <c r="M712" s="6">
        <v>0.71542302982372696</v>
      </c>
      <c r="N712" s="6">
        <v>0.240781634036907</v>
      </c>
      <c r="O712" s="6">
        <v>4.3795336139365197E-2</v>
      </c>
      <c r="P712" s="6">
        <v>0.80226245628661197</v>
      </c>
      <c r="Q712" s="6">
        <v>9.2481371109492894E-2</v>
      </c>
      <c r="R712" s="6">
        <v>0.105256172603894</v>
      </c>
      <c r="S712" s="6">
        <v>0.355922796464752</v>
      </c>
      <c r="T712" s="6">
        <v>0.153811026651097</v>
      </c>
      <c r="U712" s="6">
        <v>0.49026617688414997</v>
      </c>
      <c r="V712" s="6">
        <v>0.43182754275998098</v>
      </c>
      <c r="W712" s="6">
        <v>0.51208396818451296</v>
      </c>
      <c r="X712" s="6">
        <v>5.6088489055504398E-2</v>
      </c>
      <c r="Y712" s="6">
        <v>0.69810722212973397</v>
      </c>
      <c r="Z712" s="6">
        <v>0.28849536972693801</v>
      </c>
      <c r="AA712" s="6">
        <v>1.33974081433269E-2</v>
      </c>
      <c r="AB712" s="6">
        <v>0.76800928430144599</v>
      </c>
      <c r="AC712" s="6">
        <v>0.103841267695137</v>
      </c>
      <c r="AD712" s="6">
        <v>0.12814944800341599</v>
      </c>
      <c r="AE712" s="6">
        <v>0.354640946432636</v>
      </c>
      <c r="AF712" s="6">
        <v>4.6988862855009902E-2</v>
      </c>
      <c r="AG712" s="310">
        <v>0.59837019071235398</v>
      </c>
      <c r="AH712" s="211">
        <v>1.1719999999999999</v>
      </c>
      <c r="AI712" s="211">
        <v>2.1160000000000001</v>
      </c>
      <c r="AJ712" s="212">
        <v>5.85</v>
      </c>
      <c r="AK712" s="210">
        <v>1.1499999999999999</v>
      </c>
      <c r="AL712" s="210">
        <v>2.14</v>
      </c>
      <c r="AM712" s="210">
        <v>5.8470000000000004</v>
      </c>
      <c r="AN712" s="203"/>
      <c r="AO712" s="203"/>
      <c r="AP712" s="203"/>
      <c r="AQ712" s="203"/>
      <c r="AR712" s="203">
        <f t="shared" si="1035"/>
        <v>0.45515454646600001</v>
      </c>
      <c r="AS712" s="203">
        <f t="shared" si="1036"/>
        <v>0.55630000000000002</v>
      </c>
      <c r="AT712" s="203">
        <f t="shared" si="1037"/>
        <v>0.67992222098599997</v>
      </c>
      <c r="AU712" s="203">
        <f t="shared" si="1038"/>
        <v>1.6506818218499999</v>
      </c>
      <c r="AV712" s="203">
        <f t="shared" si="1039"/>
        <v>2.0175000000000001</v>
      </c>
      <c r="AW712" s="203">
        <f t="shared" si="1040"/>
        <v>2.4658333288500001</v>
      </c>
      <c r="AX712" s="203">
        <f t="shared" si="1041"/>
        <v>4.146627281942</v>
      </c>
      <c r="AY712" s="203">
        <f t="shared" si="1042"/>
        <v>5.0681000000000003</v>
      </c>
      <c r="AZ712" s="203">
        <f t="shared" si="1043"/>
        <v>6.1943444331819997</v>
      </c>
      <c r="BB712" s="1" t="str">
        <f t="shared" si="1049"/>
        <v>P</v>
      </c>
      <c r="BC712" s="1" t="str">
        <f t="shared" si="1050"/>
        <v>NA</v>
      </c>
      <c r="BD712" s="1" t="str">
        <f t="shared" si="1051"/>
        <v>NA</v>
      </c>
      <c r="BE712" s="1" t="str">
        <f t="shared" si="1052"/>
        <v>NO</v>
      </c>
      <c r="BF712" s="1" t="str">
        <f t="shared" si="1053"/>
        <v>NO</v>
      </c>
      <c r="BG712" s="1" t="str">
        <f t="shared" si="1054"/>
        <v>NO</v>
      </c>
      <c r="BH712" s="1" t="str">
        <f t="shared" si="1034"/>
        <v>NO</v>
      </c>
      <c r="BJ712" s="1">
        <v>9</v>
      </c>
      <c r="BK712" s="1" t="str">
        <f t="shared" si="1055"/>
        <v>P</v>
      </c>
      <c r="BL712" s="1" t="str">
        <f t="shared" si="1056"/>
        <v>NA</v>
      </c>
      <c r="BM712" s="1" t="str">
        <f t="shared" si="1057"/>
        <v>NA</v>
      </c>
      <c r="BN712" s="1" t="str">
        <f t="shared" si="1058"/>
        <v>NO</v>
      </c>
      <c r="BO712" s="1" t="str">
        <f t="shared" si="1059"/>
        <v>NO</v>
      </c>
      <c r="BP712" s="1" t="str">
        <f t="shared" si="1060"/>
        <v>NO</v>
      </c>
      <c r="BQ712" s="1" t="str">
        <f t="shared" si="1061"/>
        <v>NO</v>
      </c>
      <c r="BS712" s="1" t="str">
        <f t="shared" si="1062"/>
        <v>TN</v>
      </c>
      <c r="BT712" s="1" t="str">
        <f t="shared" si="1063"/>
        <v>TN</v>
      </c>
      <c r="BU712" s="1" t="str">
        <f t="shared" si="1064"/>
        <v>TN</v>
      </c>
      <c r="BV712" s="1" t="str">
        <f t="shared" si="1065"/>
        <v>NO</v>
      </c>
      <c r="BW712" s="1" t="str">
        <f t="shared" si="1066"/>
        <v>NO</v>
      </c>
      <c r="BX712" s="1" t="str">
        <f t="shared" si="1067"/>
        <v>NO</v>
      </c>
      <c r="BY712" s="244" t="str">
        <f t="shared" si="1068"/>
        <v>YES</v>
      </c>
      <c r="BZ712" s="244" t="str">
        <f t="shared" si="1069"/>
        <v>NO</v>
      </c>
      <c r="CA712" s="244" t="str">
        <f t="shared" si="1070"/>
        <v>NO</v>
      </c>
      <c r="CB712" s="244" t="str">
        <f t="shared" si="1071"/>
        <v>NO</v>
      </c>
      <c r="CC712" s="244" t="str">
        <f t="shared" si="1072"/>
        <v>NO</v>
      </c>
      <c r="CD712" s="244" t="str">
        <f t="shared" si="1044"/>
        <v>NO</v>
      </c>
      <c r="CE712" s="1" t="str">
        <f t="shared" si="1045"/>
        <v>NO</v>
      </c>
      <c r="CF712" s="1" t="str">
        <f t="shared" si="1046"/>
        <v>NO</v>
      </c>
      <c r="CG712" s="1" t="str">
        <f t="shared" si="1047"/>
        <v>NO</v>
      </c>
      <c r="CH712" s="1" t="str">
        <f t="shared" si="1048"/>
        <v>NO</v>
      </c>
      <c r="CI712" s="244" t="str">
        <f t="shared" si="1073"/>
        <v>NO</v>
      </c>
      <c r="CJ712" s="244" t="str">
        <f t="shared" si="1074"/>
        <v>NO</v>
      </c>
      <c r="CK712" s="244" t="str">
        <f t="shared" si="1075"/>
        <v>NO</v>
      </c>
      <c r="CL712" s="244" t="str">
        <f t="shared" si="1076"/>
        <v>NO</v>
      </c>
      <c r="CM712" s="244" t="str">
        <f t="shared" si="1077"/>
        <v>NO</v>
      </c>
      <c r="CN712" s="244" t="str">
        <f t="shared" si="1078"/>
        <v>NO</v>
      </c>
      <c r="CO712" s="244" t="str">
        <f t="shared" si="1079"/>
        <v>NO</v>
      </c>
      <c r="CP712" s="244" t="str">
        <f t="shared" si="1080"/>
        <v>NO</v>
      </c>
      <c r="CQ712" s="244" t="str">
        <f t="shared" si="1081"/>
        <v>NO</v>
      </c>
      <c r="CR712" s="244" t="str">
        <f t="shared" si="1082"/>
        <v>NO</v>
      </c>
    </row>
    <row r="713" spans="1:96">
      <c r="A713" s="9"/>
      <c r="B713" s="6"/>
      <c r="C713" s="6"/>
      <c r="D713" s="6"/>
      <c r="E713" s="6"/>
      <c r="F713" s="6"/>
      <c r="G713" s="6"/>
      <c r="H713" s="6"/>
      <c r="I713" s="52" t="s">
        <v>32</v>
      </c>
      <c r="J713" s="6">
        <v>0.57767292113648605</v>
      </c>
      <c r="K713" s="6">
        <v>0.40748937894864701</v>
      </c>
      <c r="L713" s="6">
        <v>1.48376999148663E-2</v>
      </c>
      <c r="M713" s="6">
        <v>0.78139494697836598</v>
      </c>
      <c r="N713" s="6">
        <v>7.7661381041490701E-2</v>
      </c>
      <c r="O713" s="6">
        <v>0.14094367198014199</v>
      </c>
      <c r="P713" s="6">
        <v>0.39129086322789702</v>
      </c>
      <c r="Q713" s="6">
        <v>0.44121395886514603</v>
      </c>
      <c r="R713" s="6">
        <v>0.16749517790695501</v>
      </c>
      <c r="S713" s="6">
        <v>0.97558894023617304</v>
      </c>
      <c r="T713" s="6">
        <v>2.48599585626663E-3</v>
      </c>
      <c r="U713" s="6">
        <v>2.1925063907560299E-2</v>
      </c>
      <c r="V713" s="6">
        <v>0.40408703223584902</v>
      </c>
      <c r="W713" s="6">
        <v>0.35213004652961399</v>
      </c>
      <c r="X713" s="6">
        <v>0.24378292123453499</v>
      </c>
      <c r="Y713" s="6">
        <v>0.34260768198575903</v>
      </c>
      <c r="Z713" s="6">
        <v>0.62791728930965296</v>
      </c>
      <c r="AA713" s="6">
        <v>2.9475028704586501E-2</v>
      </c>
      <c r="AB713" s="6">
        <v>0.391982425429096</v>
      </c>
      <c r="AC713" s="6">
        <v>0.59342650524493901</v>
      </c>
      <c r="AD713" s="6">
        <v>1.45910693259637E-2</v>
      </c>
      <c r="AE713" s="6">
        <v>0.67871746232944097</v>
      </c>
      <c r="AF713" s="6">
        <v>0.29166916072820598</v>
      </c>
      <c r="AG713" s="310">
        <v>2.9613376942352498E-2</v>
      </c>
      <c r="AH713" s="211">
        <v>0.73699999999999999</v>
      </c>
      <c r="AI713" s="211">
        <v>2.2869999999999999</v>
      </c>
      <c r="AJ713" s="212">
        <v>5.1479999999999997</v>
      </c>
      <c r="AK713" s="210">
        <v>0.72299999999999998</v>
      </c>
      <c r="AL713" s="210">
        <v>2.2970000000000002</v>
      </c>
      <c r="AM713" s="210">
        <v>5.109</v>
      </c>
      <c r="AN713" s="203"/>
      <c r="AO713" s="203"/>
      <c r="AP713" s="203"/>
      <c r="AQ713" s="203"/>
      <c r="AR713" s="203">
        <f t="shared" si="1035"/>
        <v>0.45515454646600001</v>
      </c>
      <c r="AS713" s="203">
        <f t="shared" si="1036"/>
        <v>0.55630000000000002</v>
      </c>
      <c r="AT713" s="203">
        <f t="shared" si="1037"/>
        <v>0.67992222098599997</v>
      </c>
      <c r="AU713" s="203">
        <f t="shared" si="1038"/>
        <v>1.6506818218499999</v>
      </c>
      <c r="AV713" s="203">
        <f t="shared" si="1039"/>
        <v>2.0175000000000001</v>
      </c>
      <c r="AW713" s="203">
        <f t="shared" si="1040"/>
        <v>2.4658333288500001</v>
      </c>
      <c r="AX713" s="203">
        <f t="shared" si="1041"/>
        <v>4.146627281942</v>
      </c>
      <c r="AY713" s="203">
        <f t="shared" si="1042"/>
        <v>5.0681000000000003</v>
      </c>
      <c r="AZ713" s="203">
        <f t="shared" si="1043"/>
        <v>6.1943444331819997</v>
      </c>
      <c r="BB713" s="1" t="str">
        <f t="shared" si="1049"/>
        <v>P</v>
      </c>
      <c r="BC713" s="1" t="str">
        <f t="shared" si="1050"/>
        <v>NA</v>
      </c>
      <c r="BD713" s="1" t="str">
        <f t="shared" si="1051"/>
        <v>NA</v>
      </c>
      <c r="BE713" s="1" t="str">
        <f t="shared" si="1052"/>
        <v>NO</v>
      </c>
      <c r="BF713" s="1" t="str">
        <f t="shared" si="1053"/>
        <v>NO</v>
      </c>
      <c r="BG713" s="1" t="str">
        <f t="shared" si="1054"/>
        <v>NO</v>
      </c>
      <c r="BH713" s="1" t="str">
        <f t="shared" si="1034"/>
        <v>NO</v>
      </c>
      <c r="BJ713" s="1">
        <v>15</v>
      </c>
      <c r="BK713" s="1" t="str">
        <f t="shared" si="1055"/>
        <v>P</v>
      </c>
      <c r="BL713" s="1" t="str">
        <f t="shared" si="1056"/>
        <v>NA</v>
      </c>
      <c r="BM713" s="1" t="str">
        <f t="shared" si="1057"/>
        <v>NA</v>
      </c>
      <c r="BN713" s="1" t="str">
        <f t="shared" si="1058"/>
        <v>NO</v>
      </c>
      <c r="BO713" s="1" t="str">
        <f t="shared" si="1059"/>
        <v>NO</v>
      </c>
      <c r="BP713" s="1" t="str">
        <f t="shared" si="1060"/>
        <v>NO</v>
      </c>
      <c r="BQ713" s="1" t="str">
        <f t="shared" si="1061"/>
        <v>NO</v>
      </c>
      <c r="BS713" s="1" t="str">
        <f t="shared" si="1062"/>
        <v>TN</v>
      </c>
      <c r="BT713" s="1" t="str">
        <f t="shared" si="1063"/>
        <v>TN</v>
      </c>
      <c r="BU713" s="1" t="str">
        <f t="shared" si="1064"/>
        <v>TN</v>
      </c>
      <c r="BV713" s="1" t="str">
        <f t="shared" si="1065"/>
        <v>NO</v>
      </c>
      <c r="BW713" s="1" t="str">
        <f t="shared" si="1066"/>
        <v>NO</v>
      </c>
      <c r="BX713" s="1" t="str">
        <f t="shared" si="1067"/>
        <v>NO</v>
      </c>
      <c r="BY713" s="244" t="str">
        <f t="shared" si="1068"/>
        <v>YES</v>
      </c>
      <c r="BZ713" s="244" t="str">
        <f t="shared" si="1069"/>
        <v>NO</v>
      </c>
      <c r="CA713" s="244" t="str">
        <f t="shared" si="1070"/>
        <v>NO</v>
      </c>
      <c r="CB713" s="244" t="str">
        <f t="shared" si="1071"/>
        <v>NO</v>
      </c>
      <c r="CC713" s="244" t="str">
        <f t="shared" si="1072"/>
        <v>NO</v>
      </c>
      <c r="CD713" s="244" t="str">
        <f t="shared" si="1044"/>
        <v>NO</v>
      </c>
      <c r="CE713" s="1" t="str">
        <f t="shared" si="1045"/>
        <v>NO</v>
      </c>
      <c r="CF713" s="1" t="str">
        <f t="shared" si="1046"/>
        <v>NO</v>
      </c>
      <c r="CG713" s="1" t="str">
        <f t="shared" si="1047"/>
        <v>NO</v>
      </c>
      <c r="CH713" s="1" t="str">
        <f t="shared" si="1048"/>
        <v>NO</v>
      </c>
      <c r="CI713" s="244" t="str">
        <f t="shared" si="1073"/>
        <v>NO</v>
      </c>
      <c r="CJ713" s="244" t="str">
        <f t="shared" si="1074"/>
        <v>NO</v>
      </c>
      <c r="CK713" s="244" t="str">
        <f t="shared" si="1075"/>
        <v>NO</v>
      </c>
      <c r="CL713" s="244" t="str">
        <f t="shared" si="1076"/>
        <v>NO</v>
      </c>
      <c r="CM713" s="244" t="str">
        <f t="shared" si="1077"/>
        <v>NO</v>
      </c>
      <c r="CN713" s="244" t="str">
        <f t="shared" si="1078"/>
        <v>NO</v>
      </c>
      <c r="CO713" s="244" t="str">
        <f t="shared" si="1079"/>
        <v>NO</v>
      </c>
      <c r="CP713" s="244" t="str">
        <f t="shared" si="1080"/>
        <v>NO</v>
      </c>
      <c r="CQ713" s="244" t="str">
        <f t="shared" si="1081"/>
        <v>NO</v>
      </c>
      <c r="CR713" s="244" t="str">
        <f t="shared" si="1082"/>
        <v>NO</v>
      </c>
    </row>
    <row r="714" spans="1:96" ht="16.5" thickBot="1">
      <c r="A714" s="10"/>
      <c r="B714" s="8"/>
      <c r="C714" s="8"/>
      <c r="D714" s="8"/>
      <c r="E714" s="8"/>
      <c r="F714" s="8"/>
      <c r="G714" s="8"/>
      <c r="H714" s="8"/>
      <c r="I714" s="53" t="s">
        <v>31</v>
      </c>
      <c r="J714" s="8">
        <v>0.77957159166696899</v>
      </c>
      <c r="K714" s="8">
        <v>0.154981373817345</v>
      </c>
      <c r="L714" s="8">
        <v>6.5447034515685898E-2</v>
      </c>
      <c r="M714" s="8">
        <v>0.29030214429470502</v>
      </c>
      <c r="N714" s="8">
        <v>0.28813514225805098</v>
      </c>
      <c r="O714" s="8">
        <v>0.421562713447243</v>
      </c>
      <c r="P714" s="8">
        <v>0.92113144945844705</v>
      </c>
      <c r="Q714" s="8">
        <v>3.7566306442059598E-2</v>
      </c>
      <c r="R714" s="8">
        <v>4.1302244099492999E-2</v>
      </c>
      <c r="S714" s="8">
        <v>0.957976195676424</v>
      </c>
      <c r="T714" s="8">
        <v>2.0758769235351602E-3</v>
      </c>
      <c r="U714" s="8">
        <v>3.99479274000408E-2</v>
      </c>
      <c r="V714" s="8">
        <v>0.93057589033506405</v>
      </c>
      <c r="W714" s="8">
        <v>3.5418821722577098E-2</v>
      </c>
      <c r="X714" s="8">
        <v>3.4005287942357999E-2</v>
      </c>
      <c r="Y714" s="8">
        <v>2.6731997181194501E-2</v>
      </c>
      <c r="Z714" s="8">
        <v>0.60713496044500603</v>
      </c>
      <c r="AA714" s="8">
        <v>0.36613304237379901</v>
      </c>
      <c r="AB714" s="8">
        <v>0.744165722992433</v>
      </c>
      <c r="AC714" s="8">
        <v>3.4463207786591898E-2</v>
      </c>
      <c r="AD714" s="8">
        <v>0.22137106922097399</v>
      </c>
      <c r="AE714" s="8">
        <v>0.54700772621193405</v>
      </c>
      <c r="AF714" s="8">
        <v>0.43744788717849298</v>
      </c>
      <c r="AG714" s="311">
        <v>1.5544386609571199E-2</v>
      </c>
      <c r="AH714" s="213">
        <v>0.71199999999999997</v>
      </c>
      <c r="AI714" s="213">
        <v>2.4860000000000002</v>
      </c>
      <c r="AJ714" s="214">
        <v>5.5430000000000001</v>
      </c>
      <c r="AK714" s="210">
        <v>0.74299999999999999</v>
      </c>
      <c r="AL714" s="210">
        <v>2.46</v>
      </c>
      <c r="AM714" s="210">
        <v>5.3659999999999997</v>
      </c>
      <c r="AN714" s="203"/>
      <c r="AO714" s="203"/>
      <c r="AP714" s="203"/>
      <c r="AQ714" s="203"/>
      <c r="AR714" s="203">
        <f t="shared" si="1035"/>
        <v>0.45515454646600001</v>
      </c>
      <c r="AS714" s="203">
        <f t="shared" si="1036"/>
        <v>0.55630000000000002</v>
      </c>
      <c r="AT714" s="203">
        <f t="shared" si="1037"/>
        <v>0.67992222098599997</v>
      </c>
      <c r="AU714" s="203">
        <f t="shared" si="1038"/>
        <v>1.6506818218499999</v>
      </c>
      <c r="AV714" s="203">
        <f t="shared" si="1039"/>
        <v>2.0175000000000001</v>
      </c>
      <c r="AW714" s="203">
        <f t="shared" si="1040"/>
        <v>2.4658333288500001</v>
      </c>
      <c r="AX714" s="203">
        <f t="shared" si="1041"/>
        <v>4.146627281942</v>
      </c>
      <c r="AY714" s="203">
        <f t="shared" si="1042"/>
        <v>5.0681000000000003</v>
      </c>
      <c r="AZ714" s="203">
        <f t="shared" si="1043"/>
        <v>6.1943444331819997</v>
      </c>
      <c r="BB714" s="1" t="str">
        <f t="shared" si="1049"/>
        <v>P</v>
      </c>
      <c r="BC714" s="1" t="str">
        <f t="shared" si="1050"/>
        <v>P</v>
      </c>
      <c r="BD714" s="1" t="str">
        <f t="shared" si="1051"/>
        <v>NA</v>
      </c>
      <c r="BE714" s="1" t="str">
        <f t="shared" si="1052"/>
        <v>NO</v>
      </c>
      <c r="BF714" s="1" t="str">
        <f t="shared" si="1053"/>
        <v>NO</v>
      </c>
      <c r="BG714" s="1" t="str">
        <f t="shared" si="1054"/>
        <v>NO</v>
      </c>
      <c r="BH714" s="1" t="str">
        <f t="shared" si="1034"/>
        <v>NO</v>
      </c>
      <c r="BJ714" s="1">
        <v>5</v>
      </c>
      <c r="BK714" s="1" t="str">
        <f t="shared" si="1055"/>
        <v>P</v>
      </c>
      <c r="BL714" s="1" t="str">
        <f t="shared" si="1056"/>
        <v>NA</v>
      </c>
      <c r="BM714" s="1" t="str">
        <f t="shared" si="1057"/>
        <v>NA</v>
      </c>
      <c r="BN714" s="1" t="str">
        <f t="shared" si="1058"/>
        <v>NO</v>
      </c>
      <c r="BO714" s="1" t="str">
        <f t="shared" si="1059"/>
        <v>NO</v>
      </c>
      <c r="BP714" s="1" t="str">
        <f t="shared" si="1060"/>
        <v>NO</v>
      </c>
      <c r="BQ714" s="1" t="str">
        <f t="shared" si="1061"/>
        <v>NO</v>
      </c>
      <c r="BS714" s="1" t="str">
        <f t="shared" si="1062"/>
        <v>TN</v>
      </c>
      <c r="BT714" s="1" t="str">
        <f t="shared" si="1063"/>
        <v>TN</v>
      </c>
      <c r="BU714" s="1" t="str">
        <f t="shared" si="1064"/>
        <v>TN</v>
      </c>
      <c r="BV714" s="1" t="str">
        <f t="shared" si="1065"/>
        <v>NO</v>
      </c>
      <c r="BW714" s="1" t="str">
        <f t="shared" si="1066"/>
        <v>NO</v>
      </c>
      <c r="BX714" s="1" t="str">
        <f t="shared" si="1067"/>
        <v>NO</v>
      </c>
      <c r="BY714" s="244" t="str">
        <f t="shared" si="1068"/>
        <v>YES</v>
      </c>
      <c r="BZ714" s="244" t="str">
        <f t="shared" si="1069"/>
        <v>NO</v>
      </c>
      <c r="CA714" s="244" t="str">
        <f t="shared" si="1070"/>
        <v>NO</v>
      </c>
      <c r="CB714" s="244" t="str">
        <f t="shared" si="1071"/>
        <v>NO</v>
      </c>
      <c r="CC714" s="244" t="str">
        <f t="shared" si="1072"/>
        <v>NO</v>
      </c>
      <c r="CD714" s="244" t="str">
        <f t="shared" si="1044"/>
        <v>NO</v>
      </c>
      <c r="CE714" s="1" t="str">
        <f t="shared" si="1045"/>
        <v>NO</v>
      </c>
      <c r="CF714" s="1" t="str">
        <f t="shared" si="1046"/>
        <v>NO</v>
      </c>
      <c r="CG714" s="1" t="str">
        <f t="shared" si="1047"/>
        <v>NO</v>
      </c>
      <c r="CH714" s="1" t="str">
        <f t="shared" si="1048"/>
        <v>NO</v>
      </c>
      <c r="CI714" s="244" t="str">
        <f t="shared" si="1073"/>
        <v>NO</v>
      </c>
      <c r="CJ714" s="244" t="str">
        <f t="shared" si="1074"/>
        <v>NO</v>
      </c>
      <c r="CK714" s="244" t="str">
        <f t="shared" si="1075"/>
        <v>NO</v>
      </c>
      <c r="CL714" s="244" t="str">
        <f t="shared" si="1076"/>
        <v>NO</v>
      </c>
      <c r="CM714" s="244" t="str">
        <f t="shared" si="1077"/>
        <v>NO</v>
      </c>
      <c r="CN714" s="244" t="str">
        <f t="shared" si="1078"/>
        <v>NO</v>
      </c>
      <c r="CO714" s="244" t="str">
        <f t="shared" si="1079"/>
        <v>NO</v>
      </c>
      <c r="CP714" s="244" t="str">
        <f t="shared" si="1080"/>
        <v>NO</v>
      </c>
      <c r="CQ714" s="244" t="str">
        <f t="shared" si="1081"/>
        <v>NO</v>
      </c>
      <c r="CR714" s="244" t="str">
        <f t="shared" si="1082"/>
        <v>NO</v>
      </c>
    </row>
    <row r="715" spans="1:96">
      <c r="A715" s="64">
        <v>180</v>
      </c>
      <c r="B715" s="15">
        <v>180</v>
      </c>
      <c r="C715" s="15">
        <v>1.5</v>
      </c>
      <c r="D715" s="15">
        <v>0.66</v>
      </c>
      <c r="E715" s="15">
        <v>3562350</v>
      </c>
      <c r="F715" s="15">
        <f>E715/1000/60</f>
        <v>59.372499999999995</v>
      </c>
      <c r="G715" s="15">
        <v>16</v>
      </c>
      <c r="H715" s="65">
        <f>G715/B715*100</f>
        <v>8.8888888888888893</v>
      </c>
      <c r="I715" s="60" t="s">
        <v>12</v>
      </c>
      <c r="J715" s="70">
        <v>0.96145932652386701</v>
      </c>
      <c r="K715" s="69">
        <v>3.6768073778188998E-2</v>
      </c>
      <c r="L715" s="69">
        <v>1.7725996979436299E-3</v>
      </c>
      <c r="M715" s="69">
        <v>0.28205756702963802</v>
      </c>
      <c r="N715" s="69">
        <v>0.49895918404609602</v>
      </c>
      <c r="O715" s="69">
        <v>0.21898324892426499</v>
      </c>
      <c r="P715" s="69">
        <v>0.75411054340162798</v>
      </c>
      <c r="Q715" s="69">
        <v>5.5235219688026499E-2</v>
      </c>
      <c r="R715" s="69">
        <v>0.190654236910345</v>
      </c>
      <c r="S715" s="69">
        <v>0.56771737184381099</v>
      </c>
      <c r="T715" s="69">
        <v>0.37116770902420099</v>
      </c>
      <c r="U715" s="69">
        <v>6.1114919131987001E-2</v>
      </c>
      <c r="V715" s="69">
        <v>0.61312071444731697</v>
      </c>
      <c r="W715" s="69">
        <v>0.325969736824885</v>
      </c>
      <c r="X715" s="69">
        <v>6.09095487277969E-2</v>
      </c>
      <c r="Y715" s="69">
        <v>0.53902478604366499</v>
      </c>
      <c r="Z715" s="69">
        <v>0.23391482638998501</v>
      </c>
      <c r="AA715" s="69">
        <v>0.227060387566348</v>
      </c>
      <c r="AB715" s="69">
        <v>0.80826150505043803</v>
      </c>
      <c r="AC715" s="69">
        <v>0.124363529294842</v>
      </c>
      <c r="AD715" s="69">
        <v>6.7374965654719399E-2</v>
      </c>
      <c r="AE715" s="69">
        <v>0.110884058435744</v>
      </c>
      <c r="AF715" s="69">
        <v>0.80545997352222798</v>
      </c>
      <c r="AG715" s="309">
        <v>8.3655968042027004E-2</v>
      </c>
      <c r="AH715" s="208">
        <v>1.139</v>
      </c>
      <c r="AI715" s="208">
        <v>2.63</v>
      </c>
      <c r="AJ715" s="209">
        <v>5.5190000000000001</v>
      </c>
      <c r="AK715" s="210">
        <v>1.105</v>
      </c>
      <c r="AL715" s="210">
        <v>2.6560000000000001</v>
      </c>
      <c r="AM715" s="210">
        <v>5.6269999999999998</v>
      </c>
      <c r="AN715" s="203">
        <v>0.8518</v>
      </c>
      <c r="AO715" s="203">
        <v>2.2370999999999999</v>
      </c>
      <c r="AP715" s="203">
        <v>5.3787000000000003</v>
      </c>
      <c r="AQ715" s="203"/>
      <c r="AR715" s="203">
        <f>$AN$16*0.81818182</f>
        <v>0.69692727427599999</v>
      </c>
      <c r="AS715" s="203">
        <f>$AN$16</f>
        <v>0.8518</v>
      </c>
      <c r="AT715" s="203">
        <f>$AN$16*1.22222222</f>
        <v>1.041088886996</v>
      </c>
      <c r="AU715" s="203">
        <f>$AO$16*0.81818182</f>
        <v>1.8303545495219997</v>
      </c>
      <c r="AV715" s="203">
        <f>$AO$16</f>
        <v>2.2370999999999999</v>
      </c>
      <c r="AW715" s="203">
        <f>$AO$16*1.22222222</f>
        <v>2.7342333283619995</v>
      </c>
      <c r="AX715" s="203">
        <f>$AP$16*0.81818182</f>
        <v>4.4007545552340002</v>
      </c>
      <c r="AY715" s="203">
        <f>$AP$16</f>
        <v>5.3787000000000003</v>
      </c>
      <c r="AZ715" s="203">
        <f>$AP$16*1.22222222</f>
        <v>6.5739666547139999</v>
      </c>
      <c r="BB715" s="1" t="str">
        <f t="shared" si="1049"/>
        <v>P</v>
      </c>
      <c r="BC715" s="1" t="str">
        <f t="shared" si="1050"/>
        <v>NA</v>
      </c>
      <c r="BD715" s="1" t="str">
        <f t="shared" si="1051"/>
        <v>NA</v>
      </c>
      <c r="BE715" s="1" t="str">
        <f t="shared" si="1052"/>
        <v>NO</v>
      </c>
      <c r="BF715" s="1" t="str">
        <f t="shared" si="1053"/>
        <v>NO</v>
      </c>
      <c r="BG715" s="1" t="str">
        <f t="shared" si="1054"/>
        <v>NO</v>
      </c>
      <c r="BH715" s="1" t="str">
        <f t="shared" si="1034"/>
        <v>NO</v>
      </c>
      <c r="BJ715" s="12">
        <v>14</v>
      </c>
      <c r="BK715" s="1" t="str">
        <f t="shared" si="1055"/>
        <v>P</v>
      </c>
      <c r="BL715" s="1" t="str">
        <f t="shared" si="1056"/>
        <v>NA</v>
      </c>
      <c r="BM715" s="1" t="str">
        <f t="shared" si="1057"/>
        <v>NA</v>
      </c>
      <c r="BN715" s="1" t="str">
        <f t="shared" si="1058"/>
        <v>NO</v>
      </c>
      <c r="BO715" s="1" t="str">
        <f t="shared" si="1059"/>
        <v>NO</v>
      </c>
      <c r="BP715" s="1" t="str">
        <f t="shared" si="1060"/>
        <v>NO</v>
      </c>
      <c r="BQ715" s="1" t="str">
        <f t="shared" si="1061"/>
        <v>NO</v>
      </c>
      <c r="BS715" s="1" t="str">
        <f t="shared" si="1062"/>
        <v>TN</v>
      </c>
      <c r="BT715" s="1" t="str">
        <f t="shared" si="1063"/>
        <v>TN</v>
      </c>
      <c r="BU715" s="1" t="str">
        <f t="shared" si="1064"/>
        <v>TN</v>
      </c>
      <c r="BV715" s="1" t="str">
        <f t="shared" si="1065"/>
        <v>NO</v>
      </c>
      <c r="BW715" s="1" t="str">
        <f t="shared" si="1066"/>
        <v>NO</v>
      </c>
      <c r="BX715" s="1" t="str">
        <f t="shared" si="1067"/>
        <v>NO</v>
      </c>
      <c r="BY715" s="244" t="str">
        <f t="shared" si="1068"/>
        <v>YES</v>
      </c>
      <c r="BZ715" s="244" t="str">
        <f t="shared" si="1069"/>
        <v>NO</v>
      </c>
      <c r="CA715" s="244" t="str">
        <f t="shared" si="1070"/>
        <v>NO</v>
      </c>
      <c r="CB715" s="244" t="str">
        <f t="shared" si="1071"/>
        <v>NO</v>
      </c>
      <c r="CC715" s="244" t="str">
        <f t="shared" si="1072"/>
        <v>NO</v>
      </c>
      <c r="CD715" s="244" t="str">
        <f t="shared" si="1044"/>
        <v>NO</v>
      </c>
      <c r="CE715" s="1" t="str">
        <f t="shared" si="1045"/>
        <v>NO</v>
      </c>
      <c r="CF715" s="1" t="str">
        <f t="shared" si="1046"/>
        <v>NO</v>
      </c>
      <c r="CG715" s="1" t="str">
        <f t="shared" si="1047"/>
        <v>NO</v>
      </c>
      <c r="CH715" s="1" t="str">
        <f t="shared" si="1048"/>
        <v>NO</v>
      </c>
      <c r="CI715" s="244" t="str">
        <f t="shared" si="1073"/>
        <v>NO</v>
      </c>
      <c r="CJ715" s="244" t="str">
        <f t="shared" si="1074"/>
        <v>NO</v>
      </c>
      <c r="CK715" s="244" t="str">
        <f t="shared" si="1075"/>
        <v>NO</v>
      </c>
      <c r="CL715" s="244" t="str">
        <f t="shared" si="1076"/>
        <v>NO</v>
      </c>
      <c r="CM715" s="244" t="str">
        <f t="shared" si="1077"/>
        <v>NO</v>
      </c>
      <c r="CN715" s="244" t="str">
        <f t="shared" si="1078"/>
        <v>NO</v>
      </c>
      <c r="CO715" s="244" t="str">
        <f t="shared" si="1079"/>
        <v>NO</v>
      </c>
      <c r="CP715" s="244" t="str">
        <f t="shared" si="1080"/>
        <v>NO</v>
      </c>
      <c r="CQ715" s="244" t="str">
        <f t="shared" si="1081"/>
        <v>NO</v>
      </c>
      <c r="CR715" s="244" t="str">
        <f t="shared" si="1082"/>
        <v>NO</v>
      </c>
    </row>
    <row r="716" spans="1:96">
      <c r="A716" s="15"/>
      <c r="B716" s="15"/>
      <c r="C716" s="15"/>
      <c r="D716" s="15"/>
      <c r="E716" s="15"/>
      <c r="F716" s="15"/>
      <c r="G716" s="15"/>
      <c r="H716" s="15"/>
      <c r="I716" s="52" t="s">
        <v>13</v>
      </c>
      <c r="J716" s="9">
        <v>0.99475519772349197</v>
      </c>
      <c r="K716" s="6">
        <v>1.14796119424975E-3</v>
      </c>
      <c r="L716" s="6">
        <v>4.0968410822581599E-3</v>
      </c>
      <c r="M716" s="6">
        <v>0.76418245814968999</v>
      </c>
      <c r="N716" s="6">
        <v>0.12218359274160601</v>
      </c>
      <c r="O716" s="6">
        <v>0.113633949108703</v>
      </c>
      <c r="P716" s="6">
        <v>0.943994968253838</v>
      </c>
      <c r="Q716" s="6">
        <v>3.3063115275681898E-2</v>
      </c>
      <c r="R716" s="6">
        <v>2.29419164704792E-2</v>
      </c>
      <c r="S716" s="6">
        <v>0.37138380156279099</v>
      </c>
      <c r="T716" s="6">
        <v>0.45365886073531703</v>
      </c>
      <c r="U716" s="6">
        <v>0.17495733770189101</v>
      </c>
      <c r="V716" s="6">
        <v>0.67008712160421602</v>
      </c>
      <c r="W716" s="6">
        <v>0.230130002420107</v>
      </c>
      <c r="X716" s="6">
        <v>9.9782875975675894E-2</v>
      </c>
      <c r="Y716" s="6">
        <v>0.59693730570870795</v>
      </c>
      <c r="Z716" s="6">
        <v>0.34086119588701502</v>
      </c>
      <c r="AA716" s="6">
        <v>6.2201498404276599E-2</v>
      </c>
      <c r="AB716" s="6">
        <v>0.29515244045977801</v>
      </c>
      <c r="AC716" s="6">
        <v>0.55205780152666595</v>
      </c>
      <c r="AD716" s="6">
        <v>0.15278975801355499</v>
      </c>
      <c r="AE716" s="6">
        <v>0.78841117333775002</v>
      </c>
      <c r="AF716" s="6">
        <v>0.11432151252101699</v>
      </c>
      <c r="AG716" s="310">
        <v>9.7267314141231201E-2</v>
      </c>
      <c r="AH716" s="211">
        <v>0.93400000000000005</v>
      </c>
      <c r="AI716" s="211">
        <v>2.41</v>
      </c>
      <c r="AJ716" s="212">
        <v>5.6429999999999998</v>
      </c>
      <c r="AK716" s="210">
        <v>0.89500000000000002</v>
      </c>
      <c r="AL716" s="210">
        <v>2.3540000000000001</v>
      </c>
      <c r="AM716" s="210">
        <v>5.6079999999999997</v>
      </c>
      <c r="AN716" s="203"/>
      <c r="AO716" s="203"/>
      <c r="AP716" s="203"/>
      <c r="AQ716" s="203"/>
      <c r="AR716" s="203">
        <f t="shared" ref="AR716:AR731" si="1083">$AN$16*0.81818182</f>
        <v>0.69692727427599999</v>
      </c>
      <c r="AS716" s="203">
        <f t="shared" ref="AS716:AS731" si="1084">$AN$16</f>
        <v>0.8518</v>
      </c>
      <c r="AT716" s="203">
        <f t="shared" ref="AT716:AT731" si="1085">$AN$16*1.22222222</f>
        <v>1.041088886996</v>
      </c>
      <c r="AU716" s="203">
        <f t="shared" ref="AU716:AU731" si="1086">$AO$16*0.81818182</f>
        <v>1.8303545495219997</v>
      </c>
      <c r="AV716" s="203">
        <f t="shared" ref="AV716:AV731" si="1087">$AO$16</f>
        <v>2.2370999999999999</v>
      </c>
      <c r="AW716" s="203">
        <f t="shared" ref="AW716:AW731" si="1088">$AO$16*1.22222222</f>
        <v>2.7342333283619995</v>
      </c>
      <c r="AX716" s="203">
        <f t="shared" ref="AX716:AX731" si="1089">$AP$16*0.81818182</f>
        <v>4.4007545552340002</v>
      </c>
      <c r="AY716" s="203">
        <f t="shared" ref="AY716:AY731" si="1090">$AP$16</f>
        <v>5.3787000000000003</v>
      </c>
      <c r="AZ716" s="203">
        <f t="shared" ref="AZ716:AZ731" si="1091">$AP$16*1.22222222</f>
        <v>6.5739666547139999</v>
      </c>
      <c r="BB716" s="1" t="str">
        <f t="shared" si="1049"/>
        <v>NA</v>
      </c>
      <c r="BC716" s="1" t="str">
        <f t="shared" si="1050"/>
        <v>NA</v>
      </c>
      <c r="BD716" s="1" t="str">
        <f t="shared" si="1051"/>
        <v>NA</v>
      </c>
      <c r="BE716" s="1" t="str">
        <f t="shared" si="1052"/>
        <v>NO</v>
      </c>
      <c r="BF716" s="1" t="str">
        <f t="shared" si="1053"/>
        <v>NO</v>
      </c>
      <c r="BG716" s="1" t="str">
        <f t="shared" si="1054"/>
        <v>NO</v>
      </c>
      <c r="BH716" s="1" t="str">
        <f t="shared" si="1034"/>
        <v>YES</v>
      </c>
      <c r="BJ716" s="12">
        <v>3</v>
      </c>
      <c r="BK716" s="1" t="str">
        <f t="shared" si="1055"/>
        <v>NA</v>
      </c>
      <c r="BL716" s="1" t="str">
        <f t="shared" si="1056"/>
        <v>NA</v>
      </c>
      <c r="BM716" s="1" t="str">
        <f t="shared" si="1057"/>
        <v>NA</v>
      </c>
      <c r="BN716" s="1" t="str">
        <f t="shared" si="1058"/>
        <v>NO</v>
      </c>
      <c r="BO716" s="1" t="str">
        <f t="shared" si="1059"/>
        <v>NO</v>
      </c>
      <c r="BP716" s="1" t="str">
        <f t="shared" si="1060"/>
        <v>NO</v>
      </c>
      <c r="BQ716" s="1" t="str">
        <f t="shared" si="1061"/>
        <v>YES</v>
      </c>
      <c r="BS716" s="1" t="str">
        <f t="shared" si="1062"/>
        <v>TN</v>
      </c>
      <c r="BT716" s="1" t="str">
        <f t="shared" si="1063"/>
        <v>TN</v>
      </c>
      <c r="BU716" s="1" t="str">
        <f t="shared" si="1064"/>
        <v>TN</v>
      </c>
      <c r="BV716" s="1" t="str">
        <f t="shared" si="1065"/>
        <v>NO</v>
      </c>
      <c r="BW716" s="1" t="str">
        <f t="shared" si="1066"/>
        <v>NO</v>
      </c>
      <c r="BX716" s="1" t="str">
        <f t="shared" si="1067"/>
        <v>NO</v>
      </c>
      <c r="BY716" s="244" t="str">
        <f t="shared" si="1068"/>
        <v>YES</v>
      </c>
      <c r="BZ716" s="244" t="str">
        <f t="shared" si="1069"/>
        <v>NO</v>
      </c>
      <c r="CA716" s="244" t="str">
        <f t="shared" si="1070"/>
        <v>NO</v>
      </c>
      <c r="CB716" s="244" t="str">
        <f t="shared" si="1071"/>
        <v>NO</v>
      </c>
      <c r="CC716" s="244" t="str">
        <f t="shared" si="1072"/>
        <v>NO</v>
      </c>
      <c r="CD716" s="244" t="str">
        <f t="shared" si="1044"/>
        <v>NO</v>
      </c>
      <c r="CE716" s="1" t="str">
        <f t="shared" si="1045"/>
        <v>NO</v>
      </c>
      <c r="CF716" s="1" t="str">
        <f t="shared" si="1046"/>
        <v>NO</v>
      </c>
      <c r="CG716" s="1" t="str">
        <f t="shared" si="1047"/>
        <v>NO</v>
      </c>
      <c r="CH716" s="1" t="str">
        <f t="shared" si="1048"/>
        <v>NO</v>
      </c>
      <c r="CI716" s="244" t="str">
        <f t="shared" si="1073"/>
        <v>NO</v>
      </c>
      <c r="CJ716" s="244" t="str">
        <f t="shared" si="1074"/>
        <v>NO</v>
      </c>
      <c r="CK716" s="244" t="str">
        <f t="shared" si="1075"/>
        <v>NO</v>
      </c>
      <c r="CL716" s="244" t="str">
        <f t="shared" si="1076"/>
        <v>NO</v>
      </c>
      <c r="CM716" s="244" t="str">
        <f t="shared" si="1077"/>
        <v>NO</v>
      </c>
      <c r="CN716" s="244" t="str">
        <f t="shared" si="1078"/>
        <v>NO</v>
      </c>
      <c r="CO716" s="244" t="str">
        <f t="shared" si="1079"/>
        <v>NO</v>
      </c>
      <c r="CP716" s="244" t="str">
        <f t="shared" si="1080"/>
        <v>NO</v>
      </c>
      <c r="CQ716" s="244" t="str">
        <f t="shared" si="1081"/>
        <v>NO</v>
      </c>
      <c r="CR716" s="244" t="str">
        <f t="shared" si="1082"/>
        <v>NO</v>
      </c>
    </row>
    <row r="717" spans="1:96">
      <c r="A717" s="15"/>
      <c r="B717" s="15"/>
      <c r="C717" s="15"/>
      <c r="D717" s="15"/>
      <c r="E717" s="15"/>
      <c r="F717" s="15"/>
      <c r="G717" s="15"/>
      <c r="H717" s="15"/>
      <c r="I717" s="52" t="s">
        <v>14</v>
      </c>
      <c r="J717" s="9">
        <v>0.79173981827087503</v>
      </c>
      <c r="K717" s="6">
        <v>0.140651656600224</v>
      </c>
      <c r="L717" s="6">
        <v>6.76085251288992E-2</v>
      </c>
      <c r="M717" s="6">
        <v>0.98588146712832503</v>
      </c>
      <c r="N717" s="6">
        <v>3.7628384908331399E-3</v>
      </c>
      <c r="O717" s="6">
        <v>1.03556943808416E-2</v>
      </c>
      <c r="P717" s="6">
        <v>0.77964028422481702</v>
      </c>
      <c r="Q717" s="6">
        <v>0.112972945657476</v>
      </c>
      <c r="R717" s="6">
        <v>0.107386770117705</v>
      </c>
      <c r="S717" s="6">
        <v>0.123370878056881</v>
      </c>
      <c r="T717" s="6">
        <v>0.72952111338794201</v>
      </c>
      <c r="U717" s="6">
        <v>0.147108008555176</v>
      </c>
      <c r="V717" s="6">
        <v>0.711744927211165</v>
      </c>
      <c r="W717" s="6">
        <v>0.23700586322360101</v>
      </c>
      <c r="X717" s="6">
        <v>5.1249209565232899E-2</v>
      </c>
      <c r="Y717" s="6">
        <v>0.85320668444516101</v>
      </c>
      <c r="Z717" s="6">
        <v>5.4600674386996E-2</v>
      </c>
      <c r="AA717" s="6">
        <v>9.2192641167842704E-2</v>
      </c>
      <c r="AB717" s="6">
        <v>0.90141397816138102</v>
      </c>
      <c r="AC717" s="6">
        <v>7.2250086909933606E-2</v>
      </c>
      <c r="AD717" s="6">
        <v>2.6335934928684999E-2</v>
      </c>
      <c r="AE717" s="6">
        <v>0.26609934731762103</v>
      </c>
      <c r="AF717" s="6">
        <v>0.71258760027277301</v>
      </c>
      <c r="AG717" s="310">
        <v>2.1313052409605199E-2</v>
      </c>
      <c r="AH717" s="211">
        <v>1.1659999999999999</v>
      </c>
      <c r="AI717" s="211">
        <v>2.6749999999999998</v>
      </c>
      <c r="AJ717" s="212">
        <v>5.4720000000000004</v>
      </c>
      <c r="AK717" s="210">
        <v>1.2490000000000001</v>
      </c>
      <c r="AL717" s="210">
        <v>2.6949999999999998</v>
      </c>
      <c r="AM717" s="210">
        <v>5.5519999999999996</v>
      </c>
      <c r="AN717" s="203"/>
      <c r="AO717" s="203"/>
      <c r="AP717" s="203"/>
      <c r="AQ717" s="203"/>
      <c r="AR717" s="203">
        <f t="shared" si="1083"/>
        <v>0.69692727427599999</v>
      </c>
      <c r="AS717" s="203">
        <f t="shared" si="1084"/>
        <v>0.8518</v>
      </c>
      <c r="AT717" s="203">
        <f t="shared" si="1085"/>
        <v>1.041088886996</v>
      </c>
      <c r="AU717" s="203">
        <f t="shared" si="1086"/>
        <v>1.8303545495219997</v>
      </c>
      <c r="AV717" s="203">
        <f t="shared" si="1087"/>
        <v>2.2370999999999999</v>
      </c>
      <c r="AW717" s="203">
        <f t="shared" si="1088"/>
        <v>2.7342333283619995</v>
      </c>
      <c r="AX717" s="203">
        <f t="shared" si="1089"/>
        <v>4.4007545552340002</v>
      </c>
      <c r="AY717" s="203">
        <f t="shared" si="1090"/>
        <v>5.3787000000000003</v>
      </c>
      <c r="AZ717" s="203">
        <f t="shared" si="1091"/>
        <v>6.5739666547139999</v>
      </c>
      <c r="BB717" s="1" t="str">
        <f t="shared" si="1049"/>
        <v>P</v>
      </c>
      <c r="BC717" s="1" t="str">
        <f t="shared" si="1050"/>
        <v>NA</v>
      </c>
      <c r="BD717" s="1" t="str">
        <f t="shared" si="1051"/>
        <v>NA</v>
      </c>
      <c r="BE717" s="1" t="str">
        <f t="shared" si="1052"/>
        <v>NO</v>
      </c>
      <c r="BF717" s="1" t="str">
        <f t="shared" si="1053"/>
        <v>NO</v>
      </c>
      <c r="BG717" s="1" t="str">
        <f t="shared" si="1054"/>
        <v>NO</v>
      </c>
      <c r="BH717" s="1" t="str">
        <f t="shared" si="1034"/>
        <v>NO</v>
      </c>
      <c r="BJ717" s="12">
        <v>683</v>
      </c>
      <c r="BK717" s="1" t="str">
        <f t="shared" si="1055"/>
        <v>P</v>
      </c>
      <c r="BL717" s="1" t="str">
        <f t="shared" si="1056"/>
        <v>NA</v>
      </c>
      <c r="BM717" s="1" t="str">
        <f t="shared" si="1057"/>
        <v>NA</v>
      </c>
      <c r="BN717" s="1" t="str">
        <f t="shared" si="1058"/>
        <v>NO</v>
      </c>
      <c r="BO717" s="1" t="str">
        <f t="shared" si="1059"/>
        <v>NO</v>
      </c>
      <c r="BP717" s="1" t="str">
        <f t="shared" si="1060"/>
        <v>NO</v>
      </c>
      <c r="BQ717" s="1" t="str">
        <f t="shared" si="1061"/>
        <v>NO</v>
      </c>
      <c r="BS717" s="1" t="str">
        <f t="shared" si="1062"/>
        <v>TN</v>
      </c>
      <c r="BT717" s="1" t="str">
        <f t="shared" si="1063"/>
        <v>TN</v>
      </c>
      <c r="BU717" s="1" t="str">
        <f t="shared" si="1064"/>
        <v>TN</v>
      </c>
      <c r="BV717" s="1" t="str">
        <f t="shared" si="1065"/>
        <v>NO</v>
      </c>
      <c r="BW717" s="1" t="str">
        <f t="shared" si="1066"/>
        <v>NO</v>
      </c>
      <c r="BX717" s="1" t="str">
        <f t="shared" si="1067"/>
        <v>NO</v>
      </c>
      <c r="BY717" s="244" t="str">
        <f t="shared" si="1068"/>
        <v>YES</v>
      </c>
      <c r="BZ717" s="244" t="str">
        <f t="shared" si="1069"/>
        <v>NO</v>
      </c>
      <c r="CA717" s="244" t="str">
        <f t="shared" si="1070"/>
        <v>NO</v>
      </c>
      <c r="CB717" s="244" t="str">
        <f t="shared" si="1071"/>
        <v>NO</v>
      </c>
      <c r="CC717" s="244" t="str">
        <f t="shared" si="1072"/>
        <v>NO</v>
      </c>
      <c r="CD717" s="244" t="str">
        <f t="shared" si="1044"/>
        <v>NO</v>
      </c>
      <c r="CE717" s="1" t="str">
        <f t="shared" si="1045"/>
        <v>NO</v>
      </c>
      <c r="CF717" s="1" t="str">
        <f t="shared" si="1046"/>
        <v>NO</v>
      </c>
      <c r="CG717" s="1" t="str">
        <f t="shared" si="1047"/>
        <v>NO</v>
      </c>
      <c r="CH717" s="1" t="str">
        <f t="shared" si="1048"/>
        <v>NO</v>
      </c>
      <c r="CI717" s="244" t="str">
        <f t="shared" si="1073"/>
        <v>NO</v>
      </c>
      <c r="CJ717" s="244" t="str">
        <f t="shared" si="1074"/>
        <v>NO</v>
      </c>
      <c r="CK717" s="244" t="str">
        <f t="shared" si="1075"/>
        <v>NO</v>
      </c>
      <c r="CL717" s="244" t="str">
        <f t="shared" si="1076"/>
        <v>NO</v>
      </c>
      <c r="CM717" s="244" t="str">
        <f t="shared" si="1077"/>
        <v>NO</v>
      </c>
      <c r="CN717" s="244" t="str">
        <f t="shared" si="1078"/>
        <v>NO</v>
      </c>
      <c r="CO717" s="244" t="str">
        <f t="shared" si="1079"/>
        <v>NO</v>
      </c>
      <c r="CP717" s="244" t="str">
        <f t="shared" si="1080"/>
        <v>NO</v>
      </c>
      <c r="CQ717" s="244" t="str">
        <f t="shared" si="1081"/>
        <v>NO</v>
      </c>
      <c r="CR717" s="244" t="str">
        <f t="shared" si="1082"/>
        <v>NO</v>
      </c>
    </row>
    <row r="718" spans="1:96">
      <c r="A718" s="15"/>
      <c r="B718" s="15"/>
      <c r="C718" s="15"/>
      <c r="D718" s="15"/>
      <c r="E718" s="15"/>
      <c r="F718" s="15"/>
      <c r="G718" s="15"/>
      <c r="H718" s="15"/>
      <c r="I718" s="52" t="s">
        <v>15</v>
      </c>
      <c r="J718" s="9">
        <v>0.74216758314939402</v>
      </c>
      <c r="K718" s="6">
        <v>0.241711354831633</v>
      </c>
      <c r="L718" s="6">
        <v>1.6121062018971701E-2</v>
      </c>
      <c r="M718" s="6">
        <v>0.56167533371323997</v>
      </c>
      <c r="N718" s="6">
        <v>0.316252466647924</v>
      </c>
      <c r="O718" s="6">
        <v>0.12207219963883501</v>
      </c>
      <c r="P718" s="6">
        <v>0.77010315352665504</v>
      </c>
      <c r="Q718" s="6">
        <v>0.108910006834243</v>
      </c>
      <c r="R718" s="6">
        <v>0.12098683963910099</v>
      </c>
      <c r="S718" s="6">
        <v>0.579216181956691</v>
      </c>
      <c r="T718" s="6">
        <v>0.39056359546826802</v>
      </c>
      <c r="U718" s="6">
        <v>3.0220222575039701E-2</v>
      </c>
      <c r="V718" s="6">
        <v>0.74237090497603897</v>
      </c>
      <c r="W718" s="6">
        <v>9.1360185632249902E-2</v>
      </c>
      <c r="X718" s="6">
        <v>0.16626890939170999</v>
      </c>
      <c r="Y718" s="6">
        <v>0.74675294083236199</v>
      </c>
      <c r="Z718" s="6">
        <v>0.10870629010614</v>
      </c>
      <c r="AA718" s="6">
        <v>0.14454076906149699</v>
      </c>
      <c r="AB718" s="6">
        <v>3.57113613552906E-2</v>
      </c>
      <c r="AC718" s="6">
        <v>0.87104669567545001</v>
      </c>
      <c r="AD718" s="6">
        <v>9.3241942969258695E-2</v>
      </c>
      <c r="AE718" s="6">
        <v>0.91381634664756095</v>
      </c>
      <c r="AF718" s="6">
        <v>4.4921853949156897E-2</v>
      </c>
      <c r="AG718" s="310">
        <v>4.1261799403281597E-2</v>
      </c>
      <c r="AH718" s="211">
        <v>0.90600000000000003</v>
      </c>
      <c r="AI718" s="211">
        <v>2.585</v>
      </c>
      <c r="AJ718" s="212">
        <v>5.532</v>
      </c>
      <c r="AK718" s="210">
        <v>0.874</v>
      </c>
      <c r="AL718" s="210">
        <v>2.528</v>
      </c>
      <c r="AM718" s="210">
        <v>5.516</v>
      </c>
      <c r="AN718" s="203"/>
      <c r="AO718" s="203"/>
      <c r="AP718" s="203"/>
      <c r="AQ718" s="203"/>
      <c r="AR718" s="203">
        <f t="shared" si="1083"/>
        <v>0.69692727427599999</v>
      </c>
      <c r="AS718" s="203">
        <f t="shared" si="1084"/>
        <v>0.8518</v>
      </c>
      <c r="AT718" s="203">
        <f t="shared" si="1085"/>
        <v>1.041088886996</v>
      </c>
      <c r="AU718" s="203">
        <f t="shared" si="1086"/>
        <v>1.8303545495219997</v>
      </c>
      <c r="AV718" s="203">
        <f t="shared" si="1087"/>
        <v>2.2370999999999999</v>
      </c>
      <c r="AW718" s="203">
        <f t="shared" si="1088"/>
        <v>2.7342333283619995</v>
      </c>
      <c r="AX718" s="203">
        <f t="shared" si="1089"/>
        <v>4.4007545552340002</v>
      </c>
      <c r="AY718" s="203">
        <f t="shared" si="1090"/>
        <v>5.3787000000000003</v>
      </c>
      <c r="AZ718" s="203">
        <f t="shared" si="1091"/>
        <v>6.5739666547139999</v>
      </c>
      <c r="BB718" s="1" t="str">
        <f t="shared" si="1049"/>
        <v>NA</v>
      </c>
      <c r="BC718" s="1" t="str">
        <f t="shared" si="1050"/>
        <v>NA</v>
      </c>
      <c r="BD718" s="1" t="str">
        <f t="shared" si="1051"/>
        <v>NA</v>
      </c>
      <c r="BE718" s="1" t="str">
        <f t="shared" si="1052"/>
        <v>NO</v>
      </c>
      <c r="BF718" s="1" t="str">
        <f t="shared" si="1053"/>
        <v>NO</v>
      </c>
      <c r="BG718" s="1" t="str">
        <f t="shared" si="1054"/>
        <v>NO</v>
      </c>
      <c r="BH718" s="1" t="str">
        <f t="shared" si="1034"/>
        <v>YES</v>
      </c>
      <c r="BJ718" s="12">
        <v>17</v>
      </c>
      <c r="BK718" s="1" t="str">
        <f t="shared" si="1055"/>
        <v>NA</v>
      </c>
      <c r="BL718" s="1" t="str">
        <f t="shared" si="1056"/>
        <v>NA</v>
      </c>
      <c r="BM718" s="1" t="str">
        <f t="shared" si="1057"/>
        <v>NA</v>
      </c>
      <c r="BN718" s="1" t="str">
        <f t="shared" si="1058"/>
        <v>NO</v>
      </c>
      <c r="BO718" s="1" t="str">
        <f t="shared" si="1059"/>
        <v>NO</v>
      </c>
      <c r="BP718" s="1" t="str">
        <f t="shared" si="1060"/>
        <v>NO</v>
      </c>
      <c r="BQ718" s="1" t="str">
        <f t="shared" si="1061"/>
        <v>YES</v>
      </c>
      <c r="BS718" s="1" t="str">
        <f t="shared" si="1062"/>
        <v>TN</v>
      </c>
      <c r="BT718" s="1" t="str">
        <f t="shared" si="1063"/>
        <v>TN</v>
      </c>
      <c r="BU718" s="1" t="str">
        <f t="shared" si="1064"/>
        <v>TN</v>
      </c>
      <c r="BV718" s="1" t="str">
        <f t="shared" si="1065"/>
        <v>NO</v>
      </c>
      <c r="BW718" s="1" t="str">
        <f t="shared" si="1066"/>
        <v>NO</v>
      </c>
      <c r="BX718" s="1" t="str">
        <f t="shared" si="1067"/>
        <v>NO</v>
      </c>
      <c r="BY718" s="244" t="str">
        <f t="shared" si="1068"/>
        <v>YES</v>
      </c>
      <c r="BZ718" s="244" t="str">
        <f t="shared" si="1069"/>
        <v>NO</v>
      </c>
      <c r="CA718" s="244" t="str">
        <f t="shared" si="1070"/>
        <v>NO</v>
      </c>
      <c r="CB718" s="244" t="str">
        <f t="shared" si="1071"/>
        <v>NO</v>
      </c>
      <c r="CC718" s="244" t="str">
        <f t="shared" si="1072"/>
        <v>NO</v>
      </c>
      <c r="CD718" s="244" t="str">
        <f t="shared" si="1044"/>
        <v>NO</v>
      </c>
      <c r="CE718" s="1" t="str">
        <f t="shared" si="1045"/>
        <v>NO</v>
      </c>
      <c r="CF718" s="1" t="str">
        <f t="shared" si="1046"/>
        <v>NO</v>
      </c>
      <c r="CG718" s="1" t="str">
        <f t="shared" si="1047"/>
        <v>NO</v>
      </c>
      <c r="CH718" s="1" t="str">
        <f t="shared" si="1048"/>
        <v>NO</v>
      </c>
      <c r="CI718" s="244" t="str">
        <f t="shared" si="1073"/>
        <v>NO</v>
      </c>
      <c r="CJ718" s="244" t="str">
        <f t="shared" si="1074"/>
        <v>NO</v>
      </c>
      <c r="CK718" s="244" t="str">
        <f t="shared" si="1075"/>
        <v>NO</v>
      </c>
      <c r="CL718" s="244" t="str">
        <f t="shared" si="1076"/>
        <v>NO</v>
      </c>
      <c r="CM718" s="244" t="str">
        <f t="shared" si="1077"/>
        <v>NO</v>
      </c>
      <c r="CN718" s="244" t="str">
        <f t="shared" si="1078"/>
        <v>NO</v>
      </c>
      <c r="CO718" s="244" t="str">
        <f t="shared" si="1079"/>
        <v>NO</v>
      </c>
      <c r="CP718" s="244" t="str">
        <f t="shared" si="1080"/>
        <v>NO</v>
      </c>
      <c r="CQ718" s="244" t="str">
        <f t="shared" si="1081"/>
        <v>NO</v>
      </c>
      <c r="CR718" s="244" t="str">
        <f t="shared" si="1082"/>
        <v>NO</v>
      </c>
    </row>
    <row r="719" spans="1:96">
      <c r="A719" s="15"/>
      <c r="B719" s="15"/>
      <c r="C719" s="15"/>
      <c r="D719" s="15"/>
      <c r="E719" s="15"/>
      <c r="F719" s="15"/>
      <c r="G719" s="15"/>
      <c r="H719" s="15"/>
      <c r="I719" s="52" t="s">
        <v>16</v>
      </c>
      <c r="J719" s="9">
        <v>0.96199321284303396</v>
      </c>
      <c r="K719" s="6">
        <v>1.4876748418518101E-2</v>
      </c>
      <c r="L719" s="6">
        <v>2.31300387384476E-2</v>
      </c>
      <c r="M719" s="6">
        <v>3.9466007789118497E-2</v>
      </c>
      <c r="N719" s="6">
        <v>0.82135630205513499</v>
      </c>
      <c r="O719" s="6">
        <v>0.13917769015574499</v>
      </c>
      <c r="P719" s="6">
        <v>0.22675273163370299</v>
      </c>
      <c r="Q719" s="6">
        <v>0.63681085300984297</v>
      </c>
      <c r="R719" s="6">
        <v>0.13643641535645301</v>
      </c>
      <c r="S719" s="6">
        <v>0.36829520645212899</v>
      </c>
      <c r="T719" s="6">
        <v>0.206167910720325</v>
      </c>
      <c r="U719" s="6">
        <v>0.42553688282754498</v>
      </c>
      <c r="V719" s="6">
        <v>0.88173313292947597</v>
      </c>
      <c r="W719" s="6">
        <v>9.9512142992958602E-2</v>
      </c>
      <c r="X719" s="6">
        <v>1.87547240775645E-2</v>
      </c>
      <c r="Y719" s="6">
        <v>0.83048766544477803</v>
      </c>
      <c r="Z719" s="6">
        <v>2.7299774883628201E-2</v>
      </c>
      <c r="AA719" s="6">
        <v>0.14221255967159299</v>
      </c>
      <c r="AB719" s="6">
        <v>0.83657266651122797</v>
      </c>
      <c r="AC719" s="6">
        <v>3.2460201938531899E-2</v>
      </c>
      <c r="AD719" s="6">
        <v>0.13096713155023901</v>
      </c>
      <c r="AE719" s="6">
        <v>0.87156914952531095</v>
      </c>
      <c r="AF719" s="6">
        <v>6.28754675781103E-2</v>
      </c>
      <c r="AG719" s="310">
        <v>6.5555382896578002E-2</v>
      </c>
      <c r="AH719" s="211">
        <v>1.4</v>
      </c>
      <c r="AI719" s="211">
        <v>2.5129999999999999</v>
      </c>
      <c r="AJ719" s="212">
        <v>5.585</v>
      </c>
      <c r="AK719" s="210">
        <v>1.478</v>
      </c>
      <c r="AL719" s="210">
        <v>2.5259999999999998</v>
      </c>
      <c r="AM719" s="210">
        <v>5.5250000000000004</v>
      </c>
      <c r="AN719" s="203"/>
      <c r="AO719" s="203"/>
      <c r="AP719" s="203"/>
      <c r="AQ719" s="203"/>
      <c r="AR719" s="203">
        <f t="shared" si="1083"/>
        <v>0.69692727427599999</v>
      </c>
      <c r="AS719" s="203">
        <f t="shared" si="1084"/>
        <v>0.8518</v>
      </c>
      <c r="AT719" s="203">
        <f t="shared" si="1085"/>
        <v>1.041088886996</v>
      </c>
      <c r="AU719" s="203">
        <f t="shared" si="1086"/>
        <v>1.8303545495219997</v>
      </c>
      <c r="AV719" s="203">
        <f t="shared" si="1087"/>
        <v>2.2370999999999999</v>
      </c>
      <c r="AW719" s="203">
        <f t="shared" si="1088"/>
        <v>2.7342333283619995</v>
      </c>
      <c r="AX719" s="203">
        <f t="shared" si="1089"/>
        <v>4.4007545552340002</v>
      </c>
      <c r="AY719" s="203">
        <f t="shared" si="1090"/>
        <v>5.3787000000000003</v>
      </c>
      <c r="AZ719" s="203">
        <f t="shared" si="1091"/>
        <v>6.5739666547139999</v>
      </c>
      <c r="BB719" s="1" t="str">
        <f t="shared" si="1049"/>
        <v>P</v>
      </c>
      <c r="BC719" s="1" t="str">
        <f t="shared" si="1050"/>
        <v>NA</v>
      </c>
      <c r="BD719" s="1" t="str">
        <f t="shared" si="1051"/>
        <v>NA</v>
      </c>
      <c r="BE719" s="1" t="str">
        <f t="shared" si="1052"/>
        <v>NO</v>
      </c>
      <c r="BF719" s="1" t="str">
        <f t="shared" si="1053"/>
        <v>NO</v>
      </c>
      <c r="BG719" s="1" t="str">
        <f t="shared" si="1054"/>
        <v>NO</v>
      </c>
      <c r="BH719" s="1" t="str">
        <f t="shared" si="1034"/>
        <v>NO</v>
      </c>
      <c r="BJ719" s="12">
        <v>7</v>
      </c>
      <c r="BK719" s="1" t="str">
        <f t="shared" si="1055"/>
        <v>P</v>
      </c>
      <c r="BL719" s="1" t="str">
        <f t="shared" si="1056"/>
        <v>NA</v>
      </c>
      <c r="BM719" s="1" t="str">
        <f t="shared" si="1057"/>
        <v>NA</v>
      </c>
      <c r="BN719" s="1" t="str">
        <f t="shared" si="1058"/>
        <v>NO</v>
      </c>
      <c r="BO719" s="1" t="str">
        <f t="shared" si="1059"/>
        <v>NO</v>
      </c>
      <c r="BP719" s="1" t="str">
        <f t="shared" si="1060"/>
        <v>NO</v>
      </c>
      <c r="BQ719" s="1" t="str">
        <f t="shared" si="1061"/>
        <v>NO</v>
      </c>
      <c r="BS719" s="1" t="str">
        <f t="shared" si="1062"/>
        <v>TN</v>
      </c>
      <c r="BT719" s="1" t="str">
        <f t="shared" si="1063"/>
        <v>TN</v>
      </c>
      <c r="BU719" s="1" t="str">
        <f t="shared" si="1064"/>
        <v>TN</v>
      </c>
      <c r="BV719" s="1" t="str">
        <f t="shared" si="1065"/>
        <v>NO</v>
      </c>
      <c r="BW719" s="1" t="str">
        <f t="shared" si="1066"/>
        <v>NO</v>
      </c>
      <c r="BX719" s="1" t="str">
        <f t="shared" si="1067"/>
        <v>NO</v>
      </c>
      <c r="BY719" s="244" t="str">
        <f t="shared" si="1068"/>
        <v>YES</v>
      </c>
      <c r="BZ719" s="244" t="str">
        <f t="shared" si="1069"/>
        <v>NO</v>
      </c>
      <c r="CA719" s="244" t="str">
        <f t="shared" si="1070"/>
        <v>NO</v>
      </c>
      <c r="CB719" s="244" t="str">
        <f t="shared" si="1071"/>
        <v>NO</v>
      </c>
      <c r="CC719" s="244" t="str">
        <f t="shared" si="1072"/>
        <v>NO</v>
      </c>
      <c r="CD719" s="244" t="str">
        <f t="shared" si="1044"/>
        <v>NO</v>
      </c>
      <c r="CE719" s="1" t="str">
        <f t="shared" si="1045"/>
        <v>NO</v>
      </c>
      <c r="CF719" s="1" t="str">
        <f t="shared" si="1046"/>
        <v>NO</v>
      </c>
      <c r="CG719" s="1" t="str">
        <f t="shared" si="1047"/>
        <v>NO</v>
      </c>
      <c r="CH719" s="1" t="str">
        <f t="shared" si="1048"/>
        <v>NO</v>
      </c>
      <c r="CI719" s="244" t="str">
        <f t="shared" si="1073"/>
        <v>NO</v>
      </c>
      <c r="CJ719" s="244" t="str">
        <f t="shared" si="1074"/>
        <v>NO</v>
      </c>
      <c r="CK719" s="244" t="str">
        <f t="shared" si="1075"/>
        <v>NO</v>
      </c>
      <c r="CL719" s="244" t="str">
        <f t="shared" si="1076"/>
        <v>NO</v>
      </c>
      <c r="CM719" s="244" t="str">
        <f t="shared" si="1077"/>
        <v>NO</v>
      </c>
      <c r="CN719" s="244" t="str">
        <f t="shared" si="1078"/>
        <v>NO</v>
      </c>
      <c r="CO719" s="244" t="str">
        <f t="shared" si="1079"/>
        <v>NO</v>
      </c>
      <c r="CP719" s="244" t="str">
        <f t="shared" si="1080"/>
        <v>NO</v>
      </c>
      <c r="CQ719" s="244" t="str">
        <f t="shared" si="1081"/>
        <v>NO</v>
      </c>
      <c r="CR719" s="244" t="str">
        <f t="shared" si="1082"/>
        <v>NO</v>
      </c>
    </row>
    <row r="720" spans="1:96">
      <c r="A720" s="15"/>
      <c r="B720" s="15"/>
      <c r="C720" s="15"/>
      <c r="D720" s="15"/>
      <c r="E720" s="15"/>
      <c r="F720" s="15"/>
      <c r="G720" s="15"/>
      <c r="H720" s="15"/>
      <c r="I720" s="52" t="s">
        <v>17</v>
      </c>
      <c r="J720" s="9">
        <v>0.93404522311970195</v>
      </c>
      <c r="K720" s="6">
        <v>5.5637508100204701E-2</v>
      </c>
      <c r="L720" s="6">
        <v>1.03172687800933E-2</v>
      </c>
      <c r="M720" s="6">
        <v>0.99900046064972103</v>
      </c>
      <c r="N720" s="6">
        <v>2.0086232855553901E-4</v>
      </c>
      <c r="O720" s="6">
        <v>7.9867702172331501E-4</v>
      </c>
      <c r="P720" s="6">
        <v>0.30161009603813799</v>
      </c>
      <c r="Q720" s="6">
        <v>0.32624589957332301</v>
      </c>
      <c r="R720" s="6">
        <v>0.37214400438853801</v>
      </c>
      <c r="S720" s="6">
        <v>0.49659351771399901</v>
      </c>
      <c r="T720" s="6">
        <v>0.38152201309431899</v>
      </c>
      <c r="U720" s="6">
        <v>0.12188446919168</v>
      </c>
      <c r="V720" s="6">
        <v>0.179871999766306</v>
      </c>
      <c r="W720" s="6">
        <v>0.61740634230633396</v>
      </c>
      <c r="X720" s="6">
        <v>0.20272165792735899</v>
      </c>
      <c r="Y720" s="6">
        <v>0.63488990249406996</v>
      </c>
      <c r="Z720" s="6">
        <v>0.25279292982920798</v>
      </c>
      <c r="AA720" s="6">
        <v>0.11231716767672099</v>
      </c>
      <c r="AB720" s="6">
        <v>0.176964070501823</v>
      </c>
      <c r="AC720" s="6">
        <v>0.81326140879345199</v>
      </c>
      <c r="AD720" s="6">
        <v>9.7745207047240604E-3</v>
      </c>
      <c r="AE720" s="6">
        <v>0.81072645174273095</v>
      </c>
      <c r="AF720" s="6">
        <v>1.7933572527110399E-2</v>
      </c>
      <c r="AG720" s="310">
        <v>0.171339975730157</v>
      </c>
      <c r="AH720" s="211">
        <v>1.226</v>
      </c>
      <c r="AI720" s="211">
        <v>2.5529999999999999</v>
      </c>
      <c r="AJ720" s="212">
        <v>5.5</v>
      </c>
      <c r="AK720" s="210">
        <v>1.234</v>
      </c>
      <c r="AL720" s="210">
        <v>2.5750000000000002</v>
      </c>
      <c r="AM720" s="210">
        <v>5.556</v>
      </c>
      <c r="AN720" s="203"/>
      <c r="AO720" s="203"/>
      <c r="AP720" s="203"/>
      <c r="AQ720" s="203"/>
      <c r="AR720" s="203">
        <f t="shared" si="1083"/>
        <v>0.69692727427599999</v>
      </c>
      <c r="AS720" s="203">
        <f t="shared" si="1084"/>
        <v>0.8518</v>
      </c>
      <c r="AT720" s="203">
        <f t="shared" si="1085"/>
        <v>1.041088886996</v>
      </c>
      <c r="AU720" s="203">
        <f t="shared" si="1086"/>
        <v>1.8303545495219997</v>
      </c>
      <c r="AV720" s="203">
        <f t="shared" si="1087"/>
        <v>2.2370999999999999</v>
      </c>
      <c r="AW720" s="203">
        <f t="shared" si="1088"/>
        <v>2.7342333283619995</v>
      </c>
      <c r="AX720" s="203">
        <f t="shared" si="1089"/>
        <v>4.4007545552340002</v>
      </c>
      <c r="AY720" s="203">
        <f t="shared" si="1090"/>
        <v>5.3787000000000003</v>
      </c>
      <c r="AZ720" s="203">
        <f t="shared" si="1091"/>
        <v>6.5739666547139999</v>
      </c>
      <c r="BB720" s="1" t="str">
        <f t="shared" si="1049"/>
        <v>P</v>
      </c>
      <c r="BC720" s="1" t="str">
        <f t="shared" si="1050"/>
        <v>NA</v>
      </c>
      <c r="BD720" s="1" t="str">
        <f t="shared" si="1051"/>
        <v>NA</v>
      </c>
      <c r="BE720" s="1" t="str">
        <f t="shared" si="1052"/>
        <v>NO</v>
      </c>
      <c r="BF720" s="1" t="str">
        <f t="shared" si="1053"/>
        <v>NO</v>
      </c>
      <c r="BG720" s="1" t="str">
        <f t="shared" si="1054"/>
        <v>NO</v>
      </c>
      <c r="BH720" s="1" t="str">
        <f t="shared" si="1034"/>
        <v>NO</v>
      </c>
      <c r="BJ720" s="12">
        <v>27</v>
      </c>
      <c r="BK720" s="1" t="str">
        <f t="shared" si="1055"/>
        <v>P</v>
      </c>
      <c r="BL720" s="1" t="str">
        <f t="shared" si="1056"/>
        <v>NA</v>
      </c>
      <c r="BM720" s="1" t="str">
        <f t="shared" si="1057"/>
        <v>NA</v>
      </c>
      <c r="BN720" s="1" t="str">
        <f t="shared" si="1058"/>
        <v>NO</v>
      </c>
      <c r="BO720" s="1" t="str">
        <f t="shared" si="1059"/>
        <v>NO</v>
      </c>
      <c r="BP720" s="1" t="str">
        <f t="shared" si="1060"/>
        <v>NO</v>
      </c>
      <c r="BQ720" s="1" t="str">
        <f t="shared" si="1061"/>
        <v>NO</v>
      </c>
      <c r="BS720" s="1" t="str">
        <f t="shared" si="1062"/>
        <v>TN</v>
      </c>
      <c r="BT720" s="1" t="str">
        <f t="shared" si="1063"/>
        <v>TN</v>
      </c>
      <c r="BU720" s="1" t="str">
        <f t="shared" si="1064"/>
        <v>TN</v>
      </c>
      <c r="BV720" s="1" t="str">
        <f t="shared" si="1065"/>
        <v>NO</v>
      </c>
      <c r="BW720" s="1" t="str">
        <f t="shared" si="1066"/>
        <v>NO</v>
      </c>
      <c r="BX720" s="1" t="str">
        <f t="shared" si="1067"/>
        <v>NO</v>
      </c>
      <c r="BY720" s="244" t="str">
        <f t="shared" si="1068"/>
        <v>YES</v>
      </c>
      <c r="BZ720" s="244" t="str">
        <f t="shared" si="1069"/>
        <v>NO</v>
      </c>
      <c r="CA720" s="244" t="str">
        <f t="shared" si="1070"/>
        <v>NO</v>
      </c>
      <c r="CB720" s="244" t="str">
        <f t="shared" si="1071"/>
        <v>NO</v>
      </c>
      <c r="CC720" s="244" t="str">
        <f t="shared" si="1072"/>
        <v>NO</v>
      </c>
      <c r="CD720" s="244" t="str">
        <f t="shared" si="1044"/>
        <v>NO</v>
      </c>
      <c r="CE720" s="1" t="str">
        <f t="shared" si="1045"/>
        <v>NO</v>
      </c>
      <c r="CF720" s="1" t="str">
        <f t="shared" si="1046"/>
        <v>NO</v>
      </c>
      <c r="CG720" s="1" t="str">
        <f t="shared" si="1047"/>
        <v>NO</v>
      </c>
      <c r="CH720" s="1" t="str">
        <f t="shared" si="1048"/>
        <v>NO</v>
      </c>
      <c r="CI720" s="244" t="str">
        <f t="shared" si="1073"/>
        <v>NO</v>
      </c>
      <c r="CJ720" s="244" t="str">
        <f t="shared" si="1074"/>
        <v>NO</v>
      </c>
      <c r="CK720" s="244" t="str">
        <f t="shared" si="1075"/>
        <v>NO</v>
      </c>
      <c r="CL720" s="244" t="str">
        <f t="shared" si="1076"/>
        <v>NO</v>
      </c>
      <c r="CM720" s="244" t="str">
        <f t="shared" si="1077"/>
        <v>NO</v>
      </c>
      <c r="CN720" s="244" t="str">
        <f t="shared" si="1078"/>
        <v>NO</v>
      </c>
      <c r="CO720" s="244" t="str">
        <f t="shared" si="1079"/>
        <v>NO</v>
      </c>
      <c r="CP720" s="244" t="str">
        <f t="shared" si="1080"/>
        <v>NO</v>
      </c>
      <c r="CQ720" s="244" t="str">
        <f t="shared" si="1081"/>
        <v>NO</v>
      </c>
      <c r="CR720" s="244" t="str">
        <f t="shared" si="1082"/>
        <v>NO</v>
      </c>
    </row>
    <row r="721" spans="1:96">
      <c r="A721" s="15"/>
      <c r="B721" s="15"/>
      <c r="C721" s="15"/>
      <c r="D721" s="15"/>
      <c r="E721" s="15"/>
      <c r="F721" s="15"/>
      <c r="G721" s="15"/>
      <c r="H721" s="15"/>
      <c r="I721" s="52" t="s">
        <v>18</v>
      </c>
      <c r="J721" s="9">
        <v>0.89550828023519702</v>
      </c>
      <c r="K721" s="6">
        <v>0.102324475222855</v>
      </c>
      <c r="L721" s="6">
        <v>2.16724454194661E-3</v>
      </c>
      <c r="M721" s="6">
        <v>0.302975696077454</v>
      </c>
      <c r="N721" s="6">
        <v>0.208697528309678</v>
      </c>
      <c r="O721" s="6">
        <v>0.48832677561286703</v>
      </c>
      <c r="P721" s="6">
        <v>0.26239465199191297</v>
      </c>
      <c r="Q721" s="6">
        <v>1.7554944310953901E-2</v>
      </c>
      <c r="R721" s="6">
        <v>0.72005040369713202</v>
      </c>
      <c r="S721" s="6">
        <v>0.34260956880583099</v>
      </c>
      <c r="T721" s="6">
        <v>0.179362274859418</v>
      </c>
      <c r="U721" s="6">
        <v>0.47802815633474899</v>
      </c>
      <c r="V721" s="6">
        <v>0.63725060317456195</v>
      </c>
      <c r="W721" s="6">
        <v>0.29542912628902002</v>
      </c>
      <c r="X721" s="6">
        <v>6.7320270536417606E-2</v>
      </c>
      <c r="Y721" s="6">
        <v>0.91966274550440896</v>
      </c>
      <c r="Z721" s="6">
        <v>4.2506030406096303E-2</v>
      </c>
      <c r="AA721" s="6">
        <v>3.7831224089494603E-2</v>
      </c>
      <c r="AB721" s="6">
        <v>0.95986732855666801</v>
      </c>
      <c r="AC721" s="6">
        <v>3.6289080579710001E-3</v>
      </c>
      <c r="AD721" s="6">
        <v>3.6503763385360599E-2</v>
      </c>
      <c r="AE721" s="6">
        <v>0.94456170382406301</v>
      </c>
      <c r="AF721" s="6">
        <v>3.7434994707665502E-2</v>
      </c>
      <c r="AG721" s="310">
        <v>1.8003301468271098E-2</v>
      </c>
      <c r="AH721" s="211">
        <v>2.0190000000000001</v>
      </c>
      <c r="AI721" s="211">
        <v>2.4489999999999998</v>
      </c>
      <c r="AJ721" s="212">
        <v>5.4560000000000004</v>
      </c>
      <c r="AK721" s="210">
        <v>2.0920000000000001</v>
      </c>
      <c r="AL721" s="210">
        <v>2.5219999999999998</v>
      </c>
      <c r="AM721" s="210">
        <v>5.524</v>
      </c>
      <c r="AN721" s="203"/>
      <c r="AO721" s="203"/>
      <c r="AP721" s="203"/>
      <c r="AQ721" s="203"/>
      <c r="AR721" s="203">
        <f t="shared" si="1083"/>
        <v>0.69692727427599999</v>
      </c>
      <c r="AS721" s="203">
        <f t="shared" si="1084"/>
        <v>0.8518</v>
      </c>
      <c r="AT721" s="203">
        <f t="shared" si="1085"/>
        <v>1.041088886996</v>
      </c>
      <c r="AU721" s="203">
        <f t="shared" si="1086"/>
        <v>1.8303545495219997</v>
      </c>
      <c r="AV721" s="203">
        <f t="shared" si="1087"/>
        <v>2.2370999999999999</v>
      </c>
      <c r="AW721" s="203">
        <f t="shared" si="1088"/>
        <v>2.7342333283619995</v>
      </c>
      <c r="AX721" s="203">
        <f t="shared" si="1089"/>
        <v>4.4007545552340002</v>
      </c>
      <c r="AY721" s="203">
        <f t="shared" si="1090"/>
        <v>5.3787000000000003</v>
      </c>
      <c r="AZ721" s="203">
        <f t="shared" si="1091"/>
        <v>6.5739666547139999</v>
      </c>
      <c r="BB721" s="1" t="str">
        <f t="shared" si="1049"/>
        <v>P</v>
      </c>
      <c r="BC721" s="1" t="str">
        <f t="shared" si="1050"/>
        <v>NA</v>
      </c>
      <c r="BD721" s="1" t="str">
        <f t="shared" si="1051"/>
        <v>NA</v>
      </c>
      <c r="BE721" s="1" t="str">
        <f t="shared" si="1052"/>
        <v>NO</v>
      </c>
      <c r="BF721" s="1" t="str">
        <f t="shared" si="1053"/>
        <v>NO</v>
      </c>
      <c r="BG721" s="1" t="str">
        <f t="shared" si="1054"/>
        <v>NO</v>
      </c>
      <c r="BH721" s="1" t="str">
        <f t="shared" si="1034"/>
        <v>NO</v>
      </c>
      <c r="BJ721" s="12">
        <v>3</v>
      </c>
      <c r="BK721" s="1" t="str">
        <f t="shared" si="1055"/>
        <v>P</v>
      </c>
      <c r="BL721" s="1" t="str">
        <f t="shared" si="1056"/>
        <v>NA</v>
      </c>
      <c r="BM721" s="1" t="str">
        <f t="shared" si="1057"/>
        <v>NA</v>
      </c>
      <c r="BN721" s="1" t="str">
        <f t="shared" si="1058"/>
        <v>NO</v>
      </c>
      <c r="BO721" s="1" t="str">
        <f t="shared" si="1059"/>
        <v>NO</v>
      </c>
      <c r="BP721" s="1" t="str">
        <f t="shared" si="1060"/>
        <v>NO</v>
      </c>
      <c r="BQ721" s="1" t="str">
        <f t="shared" si="1061"/>
        <v>NO</v>
      </c>
      <c r="BS721" s="1" t="str">
        <f t="shared" si="1062"/>
        <v>TN</v>
      </c>
      <c r="BT721" s="1" t="str">
        <f t="shared" si="1063"/>
        <v>TN</v>
      </c>
      <c r="BU721" s="1" t="str">
        <f t="shared" si="1064"/>
        <v>TN</v>
      </c>
      <c r="BV721" s="1" t="str">
        <f t="shared" si="1065"/>
        <v>NO</v>
      </c>
      <c r="BW721" s="1" t="str">
        <f t="shared" si="1066"/>
        <v>NO</v>
      </c>
      <c r="BX721" s="1" t="str">
        <f t="shared" si="1067"/>
        <v>NO</v>
      </c>
      <c r="BY721" s="244" t="str">
        <f t="shared" si="1068"/>
        <v>YES</v>
      </c>
      <c r="BZ721" s="244" t="str">
        <f t="shared" si="1069"/>
        <v>NO</v>
      </c>
      <c r="CA721" s="244" t="str">
        <f t="shared" si="1070"/>
        <v>NO</v>
      </c>
      <c r="CB721" s="244" t="str">
        <f t="shared" si="1071"/>
        <v>NO</v>
      </c>
      <c r="CC721" s="244" t="str">
        <f t="shared" si="1072"/>
        <v>NO</v>
      </c>
      <c r="CD721" s="244" t="str">
        <f t="shared" si="1044"/>
        <v>NO</v>
      </c>
      <c r="CE721" s="1" t="str">
        <f t="shared" si="1045"/>
        <v>NO</v>
      </c>
      <c r="CF721" s="1" t="str">
        <f t="shared" si="1046"/>
        <v>NO</v>
      </c>
      <c r="CG721" s="1" t="str">
        <f t="shared" si="1047"/>
        <v>NO</v>
      </c>
      <c r="CH721" s="1" t="str">
        <f t="shared" si="1048"/>
        <v>NO</v>
      </c>
      <c r="CI721" s="244" t="str">
        <f t="shared" si="1073"/>
        <v>NO</v>
      </c>
      <c r="CJ721" s="244" t="str">
        <f t="shared" si="1074"/>
        <v>NO</v>
      </c>
      <c r="CK721" s="244" t="str">
        <f t="shared" si="1075"/>
        <v>NO</v>
      </c>
      <c r="CL721" s="244" t="str">
        <f t="shared" si="1076"/>
        <v>NO</v>
      </c>
      <c r="CM721" s="244" t="str">
        <f t="shared" si="1077"/>
        <v>NO</v>
      </c>
      <c r="CN721" s="244" t="str">
        <f t="shared" si="1078"/>
        <v>NO</v>
      </c>
      <c r="CO721" s="244" t="str">
        <f t="shared" si="1079"/>
        <v>NO</v>
      </c>
      <c r="CP721" s="244" t="str">
        <f t="shared" si="1080"/>
        <v>NO</v>
      </c>
      <c r="CQ721" s="244" t="str">
        <f t="shared" si="1081"/>
        <v>NO</v>
      </c>
      <c r="CR721" s="244" t="str">
        <f t="shared" si="1082"/>
        <v>NO</v>
      </c>
    </row>
    <row r="722" spans="1:96">
      <c r="A722" s="15"/>
      <c r="B722" s="15"/>
      <c r="C722" s="15"/>
      <c r="D722" s="15"/>
      <c r="E722" s="15"/>
      <c r="F722" s="15"/>
      <c r="G722" s="15"/>
      <c r="H722" s="15"/>
      <c r="I722" s="52" t="s">
        <v>19</v>
      </c>
      <c r="J722" s="9">
        <v>0.93414149500982002</v>
      </c>
      <c r="K722" s="6">
        <v>5.4274983428505202E-2</v>
      </c>
      <c r="L722" s="6">
        <v>1.1583521561674E-2</v>
      </c>
      <c r="M722" s="6">
        <v>1.7014210472434101E-2</v>
      </c>
      <c r="N722" s="6">
        <v>0.119604752567836</v>
      </c>
      <c r="O722" s="6">
        <v>0.86338103695972901</v>
      </c>
      <c r="P722" s="6">
        <v>3.6944090494240397E-2</v>
      </c>
      <c r="Q722" s="6">
        <v>0.34241394818217802</v>
      </c>
      <c r="R722" s="6">
        <v>0.62064196132358096</v>
      </c>
      <c r="S722" s="6">
        <v>0.490083332433146</v>
      </c>
      <c r="T722" s="6">
        <v>0.36218160244820402</v>
      </c>
      <c r="U722" s="6">
        <v>0.14773506511864801</v>
      </c>
      <c r="V722" s="6">
        <v>0.31229437492974899</v>
      </c>
      <c r="W722" s="6">
        <v>0.33998185166616801</v>
      </c>
      <c r="X722" s="6">
        <v>0.347723773404082</v>
      </c>
      <c r="Y722" s="6">
        <v>0.48643037979799197</v>
      </c>
      <c r="Z722" s="6">
        <v>0.391727279563368</v>
      </c>
      <c r="AA722" s="6">
        <v>0.121842340638638</v>
      </c>
      <c r="AB722" s="6">
        <v>0.32057872579426799</v>
      </c>
      <c r="AC722" s="6">
        <v>0.65956059692049496</v>
      </c>
      <c r="AD722" s="6">
        <v>1.9860677285236199E-2</v>
      </c>
      <c r="AE722" s="6">
        <v>0.87129684761649395</v>
      </c>
      <c r="AF722" s="6">
        <v>9.2817229190171699E-2</v>
      </c>
      <c r="AG722" s="310">
        <v>3.58859231933338E-2</v>
      </c>
      <c r="AH722" s="211">
        <v>1.5009999999999999</v>
      </c>
      <c r="AI722" s="211">
        <v>2.6120000000000001</v>
      </c>
      <c r="AJ722" s="212">
        <v>5.375</v>
      </c>
      <c r="AK722" s="210">
        <v>1.5409999999999999</v>
      </c>
      <c r="AL722" s="210">
        <v>2.7989999999999999</v>
      </c>
      <c r="AM722" s="210">
        <v>5.4050000000000002</v>
      </c>
      <c r="AN722" s="203"/>
      <c r="AO722" s="203"/>
      <c r="AP722" s="203"/>
      <c r="AQ722" s="203"/>
      <c r="AR722" s="203">
        <f t="shared" si="1083"/>
        <v>0.69692727427599999</v>
      </c>
      <c r="AS722" s="203">
        <f t="shared" si="1084"/>
        <v>0.8518</v>
      </c>
      <c r="AT722" s="203">
        <f t="shared" si="1085"/>
        <v>1.041088886996</v>
      </c>
      <c r="AU722" s="203">
        <f t="shared" si="1086"/>
        <v>1.8303545495219997</v>
      </c>
      <c r="AV722" s="203">
        <f t="shared" si="1087"/>
        <v>2.2370999999999999</v>
      </c>
      <c r="AW722" s="203">
        <f t="shared" si="1088"/>
        <v>2.7342333283619995</v>
      </c>
      <c r="AX722" s="203">
        <f t="shared" si="1089"/>
        <v>4.4007545552340002</v>
      </c>
      <c r="AY722" s="203">
        <f t="shared" si="1090"/>
        <v>5.3787000000000003</v>
      </c>
      <c r="AZ722" s="203">
        <f t="shared" si="1091"/>
        <v>6.5739666547139999</v>
      </c>
      <c r="BB722" s="1" t="str">
        <f t="shared" si="1049"/>
        <v>P</v>
      </c>
      <c r="BC722" s="1" t="str">
        <f t="shared" si="1050"/>
        <v>NA</v>
      </c>
      <c r="BD722" s="1" t="str">
        <f t="shared" si="1051"/>
        <v>NP</v>
      </c>
      <c r="BE722" s="1" t="str">
        <f t="shared" si="1052"/>
        <v>NO</v>
      </c>
      <c r="BF722" s="1" t="str">
        <f t="shared" si="1053"/>
        <v>NO</v>
      </c>
      <c r="BG722" s="1" t="str">
        <f t="shared" si="1054"/>
        <v>NO</v>
      </c>
      <c r="BH722" s="1" t="str">
        <f t="shared" si="1034"/>
        <v>NO</v>
      </c>
      <c r="BJ722" s="12">
        <v>11</v>
      </c>
      <c r="BK722" s="1" t="str">
        <f t="shared" si="1055"/>
        <v>P</v>
      </c>
      <c r="BL722" s="1" t="str">
        <f t="shared" si="1056"/>
        <v>P</v>
      </c>
      <c r="BM722" s="1" t="str">
        <f t="shared" si="1057"/>
        <v>NA</v>
      </c>
      <c r="BN722" s="1" t="str">
        <f t="shared" si="1058"/>
        <v>NO</v>
      </c>
      <c r="BO722" s="1" t="str">
        <f t="shared" si="1059"/>
        <v>NO</v>
      </c>
      <c r="BP722" s="1" t="str">
        <f t="shared" si="1060"/>
        <v>NO</v>
      </c>
      <c r="BQ722" s="1" t="str">
        <f t="shared" si="1061"/>
        <v>NO</v>
      </c>
      <c r="BS722" s="1" t="str">
        <f t="shared" si="1062"/>
        <v>TN</v>
      </c>
      <c r="BT722" s="1" t="str">
        <f t="shared" si="1063"/>
        <v>TN</v>
      </c>
      <c r="BU722" s="1" t="str">
        <f t="shared" si="1064"/>
        <v>FP</v>
      </c>
      <c r="BV722" s="1" t="str">
        <f t="shared" si="1065"/>
        <v>NO</v>
      </c>
      <c r="BW722" s="1" t="str">
        <f t="shared" si="1066"/>
        <v>NO</v>
      </c>
      <c r="BX722" s="1" t="str">
        <f t="shared" si="1067"/>
        <v>NO</v>
      </c>
      <c r="BY722" s="244" t="str">
        <f t="shared" si="1068"/>
        <v>YES</v>
      </c>
      <c r="BZ722" s="244" t="str">
        <f t="shared" si="1069"/>
        <v>NO</v>
      </c>
      <c r="CA722" s="244" t="str">
        <f t="shared" si="1070"/>
        <v>NO</v>
      </c>
      <c r="CB722" s="244" t="str">
        <f t="shared" si="1071"/>
        <v>NO</v>
      </c>
      <c r="CC722" s="244" t="str">
        <f t="shared" si="1072"/>
        <v>NO</v>
      </c>
      <c r="CD722" s="244" t="str">
        <f t="shared" si="1044"/>
        <v>YES</v>
      </c>
      <c r="CE722" s="1" t="str">
        <f t="shared" si="1045"/>
        <v>NO</v>
      </c>
      <c r="CF722" s="1" t="str">
        <f t="shared" si="1046"/>
        <v>NO</v>
      </c>
      <c r="CG722" s="1" t="str">
        <f t="shared" si="1047"/>
        <v>NO</v>
      </c>
      <c r="CH722" s="1" t="str">
        <f t="shared" si="1048"/>
        <v>YES</v>
      </c>
      <c r="CI722" s="244" t="str">
        <f t="shared" si="1073"/>
        <v>NO</v>
      </c>
      <c r="CJ722" s="244" t="str">
        <f t="shared" si="1074"/>
        <v>NO</v>
      </c>
      <c r="CK722" s="244" t="str">
        <f t="shared" si="1075"/>
        <v>NO</v>
      </c>
      <c r="CL722" s="244" t="str">
        <f t="shared" si="1076"/>
        <v>NO</v>
      </c>
      <c r="CM722" s="244" t="str">
        <f t="shared" si="1077"/>
        <v>NO</v>
      </c>
      <c r="CN722" s="244" t="str">
        <f t="shared" si="1078"/>
        <v>YES</v>
      </c>
      <c r="CO722" s="244" t="str">
        <f t="shared" si="1079"/>
        <v>NO</v>
      </c>
      <c r="CP722" s="244" t="str">
        <f t="shared" si="1080"/>
        <v>NO</v>
      </c>
      <c r="CQ722" s="244" t="str">
        <f t="shared" si="1081"/>
        <v>NO</v>
      </c>
      <c r="CR722" s="244" t="str">
        <f t="shared" si="1082"/>
        <v>YES</v>
      </c>
    </row>
    <row r="723" spans="1:96">
      <c r="A723" s="15"/>
      <c r="B723" s="15"/>
      <c r="C723" s="15"/>
      <c r="D723" s="15"/>
      <c r="E723" s="15"/>
      <c r="F723" s="15"/>
      <c r="G723" s="15"/>
      <c r="H723" s="15"/>
      <c r="I723" s="52" t="s">
        <v>42</v>
      </c>
      <c r="J723" s="9">
        <v>0.84096544594824496</v>
      </c>
      <c r="K723" s="6">
        <v>0.1514372610345</v>
      </c>
      <c r="L723" s="6">
        <v>7.5972930172549802E-3</v>
      </c>
      <c r="M723" s="6">
        <v>0.34253793166271701</v>
      </c>
      <c r="N723" s="6">
        <v>4.8596857252474701E-2</v>
      </c>
      <c r="O723" s="6">
        <v>0.60886521108480796</v>
      </c>
      <c r="P723" s="6">
        <v>0.913884618912705</v>
      </c>
      <c r="Q723" s="6">
        <v>6.1872700208718601E-2</v>
      </c>
      <c r="R723" s="6">
        <v>2.42426808785755E-2</v>
      </c>
      <c r="S723" s="6">
        <v>0.28959268564865598</v>
      </c>
      <c r="T723" s="6">
        <v>4.8798589033359902E-2</v>
      </c>
      <c r="U723" s="6">
        <v>0.66160872531798298</v>
      </c>
      <c r="V723" s="6">
        <v>0.99791939554101095</v>
      </c>
      <c r="W723" s="6">
        <v>1.4277606047815501E-3</v>
      </c>
      <c r="X723" s="6">
        <v>6.5284385420727399E-4</v>
      </c>
      <c r="Y723" s="6">
        <v>0.79224199006927398</v>
      </c>
      <c r="Z723" s="6">
        <v>0.200525551643043</v>
      </c>
      <c r="AA723" s="6">
        <v>7.2324582876825902E-3</v>
      </c>
      <c r="AB723" s="6">
        <v>0.163487172817842</v>
      </c>
      <c r="AC723" s="6">
        <v>0.80665236559846798</v>
      </c>
      <c r="AD723" s="6">
        <v>2.9860461583688599E-2</v>
      </c>
      <c r="AE723" s="6">
        <v>0.89424745989417398</v>
      </c>
      <c r="AF723" s="6">
        <v>2.03848756480043E-2</v>
      </c>
      <c r="AG723" s="310">
        <v>8.5367664457821096E-2</v>
      </c>
      <c r="AH723" s="211">
        <v>1.41</v>
      </c>
      <c r="AI723" s="211">
        <v>2.2400000000000002</v>
      </c>
      <c r="AJ723" s="212">
        <v>5.55</v>
      </c>
      <c r="AK723" s="210">
        <v>1.397</v>
      </c>
      <c r="AL723" s="210">
        <v>2.2770000000000001</v>
      </c>
      <c r="AM723" s="210">
        <v>5.4960000000000004</v>
      </c>
      <c r="AN723" s="203"/>
      <c r="AO723" s="203"/>
      <c r="AP723" s="203"/>
      <c r="AQ723" s="203"/>
      <c r="AR723" s="203">
        <f t="shared" si="1083"/>
        <v>0.69692727427599999</v>
      </c>
      <c r="AS723" s="203">
        <f t="shared" si="1084"/>
        <v>0.8518</v>
      </c>
      <c r="AT723" s="203">
        <f t="shared" si="1085"/>
        <v>1.041088886996</v>
      </c>
      <c r="AU723" s="203">
        <f t="shared" si="1086"/>
        <v>1.8303545495219997</v>
      </c>
      <c r="AV723" s="203">
        <f t="shared" si="1087"/>
        <v>2.2370999999999999</v>
      </c>
      <c r="AW723" s="203">
        <f t="shared" si="1088"/>
        <v>2.7342333283619995</v>
      </c>
      <c r="AX723" s="203">
        <f t="shared" si="1089"/>
        <v>4.4007545552340002</v>
      </c>
      <c r="AY723" s="203">
        <f t="shared" si="1090"/>
        <v>5.3787000000000003</v>
      </c>
      <c r="AZ723" s="203">
        <f t="shared" si="1091"/>
        <v>6.5739666547139999</v>
      </c>
      <c r="BB723" s="1" t="str">
        <f t="shared" si="1049"/>
        <v>P</v>
      </c>
      <c r="BC723" s="1" t="str">
        <f t="shared" si="1050"/>
        <v>NA</v>
      </c>
      <c r="BD723" s="1" t="str">
        <f t="shared" si="1051"/>
        <v>NA</v>
      </c>
      <c r="BE723" s="1" t="str">
        <f t="shared" si="1052"/>
        <v>NO</v>
      </c>
      <c r="BF723" s="1" t="str">
        <f t="shared" si="1053"/>
        <v>NO</v>
      </c>
      <c r="BG723" s="1" t="str">
        <f t="shared" si="1054"/>
        <v>NO</v>
      </c>
      <c r="BH723" s="1" t="str">
        <f t="shared" si="1034"/>
        <v>NO</v>
      </c>
      <c r="BJ723" s="12">
        <v>33</v>
      </c>
      <c r="BK723" s="1" t="str">
        <f t="shared" si="1055"/>
        <v>P</v>
      </c>
      <c r="BL723" s="1" t="str">
        <f t="shared" si="1056"/>
        <v>NA</v>
      </c>
      <c r="BM723" s="1" t="str">
        <f t="shared" si="1057"/>
        <v>NA</v>
      </c>
      <c r="BN723" s="1" t="str">
        <f t="shared" si="1058"/>
        <v>NO</v>
      </c>
      <c r="BO723" s="1" t="str">
        <f t="shared" si="1059"/>
        <v>NO</v>
      </c>
      <c r="BP723" s="1" t="str">
        <f t="shared" si="1060"/>
        <v>NO</v>
      </c>
      <c r="BQ723" s="1" t="str">
        <f t="shared" si="1061"/>
        <v>NO</v>
      </c>
      <c r="BS723" s="1" t="str">
        <f t="shared" si="1062"/>
        <v>TN</v>
      </c>
      <c r="BT723" s="1" t="str">
        <f t="shared" si="1063"/>
        <v>TN</v>
      </c>
      <c r="BU723" s="1" t="str">
        <f t="shared" si="1064"/>
        <v>TN</v>
      </c>
      <c r="BV723" s="1" t="str">
        <f t="shared" si="1065"/>
        <v>NO</v>
      </c>
      <c r="BW723" s="1" t="str">
        <f t="shared" si="1066"/>
        <v>NO</v>
      </c>
      <c r="BX723" s="1" t="str">
        <f t="shared" si="1067"/>
        <v>NO</v>
      </c>
      <c r="BY723" s="244" t="str">
        <f t="shared" si="1068"/>
        <v>YES</v>
      </c>
      <c r="BZ723" s="244" t="str">
        <f t="shared" si="1069"/>
        <v>NO</v>
      </c>
      <c r="CA723" s="244" t="str">
        <f t="shared" si="1070"/>
        <v>NO</v>
      </c>
      <c r="CB723" s="244" t="str">
        <f t="shared" si="1071"/>
        <v>NO</v>
      </c>
      <c r="CC723" s="244" t="str">
        <f t="shared" si="1072"/>
        <v>NO</v>
      </c>
      <c r="CD723" s="244" t="str">
        <f t="shared" si="1044"/>
        <v>NO</v>
      </c>
      <c r="CE723" s="1" t="str">
        <f t="shared" si="1045"/>
        <v>NO</v>
      </c>
      <c r="CF723" s="1" t="str">
        <f t="shared" si="1046"/>
        <v>NO</v>
      </c>
      <c r="CG723" s="1" t="str">
        <f t="shared" si="1047"/>
        <v>NO</v>
      </c>
      <c r="CH723" s="1" t="str">
        <f t="shared" si="1048"/>
        <v>NO</v>
      </c>
      <c r="CI723" s="244" t="str">
        <f t="shared" si="1073"/>
        <v>NO</v>
      </c>
      <c r="CJ723" s="244" t="str">
        <f t="shared" si="1074"/>
        <v>NO</v>
      </c>
      <c r="CK723" s="244" t="str">
        <f t="shared" si="1075"/>
        <v>NO</v>
      </c>
      <c r="CL723" s="244" t="str">
        <f t="shared" si="1076"/>
        <v>NO</v>
      </c>
      <c r="CM723" s="244" t="str">
        <f t="shared" si="1077"/>
        <v>NO</v>
      </c>
      <c r="CN723" s="244" t="str">
        <f t="shared" si="1078"/>
        <v>NO</v>
      </c>
      <c r="CO723" s="244" t="str">
        <f t="shared" si="1079"/>
        <v>NO</v>
      </c>
      <c r="CP723" s="244" t="str">
        <f t="shared" si="1080"/>
        <v>NO</v>
      </c>
      <c r="CQ723" s="244" t="str">
        <f t="shared" si="1081"/>
        <v>NO</v>
      </c>
      <c r="CR723" s="244" t="str">
        <f t="shared" si="1082"/>
        <v>NO</v>
      </c>
    </row>
    <row r="724" spans="1:96">
      <c r="A724" s="15"/>
      <c r="B724" s="15"/>
      <c r="C724" s="15"/>
      <c r="D724" s="15"/>
      <c r="E724" s="15"/>
      <c r="F724" s="15"/>
      <c r="G724" s="15"/>
      <c r="H724" s="15"/>
      <c r="I724" s="52" t="s">
        <v>43</v>
      </c>
      <c r="J724" s="9">
        <v>0.98835191710776205</v>
      </c>
      <c r="K724" s="6">
        <v>8.3813891479336197E-3</v>
      </c>
      <c r="L724" s="6">
        <v>3.2666937443040999E-3</v>
      </c>
      <c r="M724" s="6">
        <v>0.28152039510065702</v>
      </c>
      <c r="N724" s="6">
        <v>0.226318650424916</v>
      </c>
      <c r="O724" s="6">
        <v>0.49216095447442598</v>
      </c>
      <c r="P724" s="6">
        <v>0.13578483664667801</v>
      </c>
      <c r="Q724" s="6">
        <v>0.80656169909777098</v>
      </c>
      <c r="R724" s="6">
        <v>5.7653464255549798E-2</v>
      </c>
      <c r="S724" s="6">
        <v>0.76480451806400895</v>
      </c>
      <c r="T724" s="6">
        <v>0.214300925856622</v>
      </c>
      <c r="U724" s="6">
        <v>2.08945560793685E-2</v>
      </c>
      <c r="V724" s="6">
        <v>0.77987638838637297</v>
      </c>
      <c r="W724" s="6">
        <v>0.14954270111876999</v>
      </c>
      <c r="X724" s="6">
        <v>7.0580910494855306E-2</v>
      </c>
      <c r="Y724" s="6">
        <v>5.61151226530174E-2</v>
      </c>
      <c r="Z724" s="6">
        <v>0.21524942043560799</v>
      </c>
      <c r="AA724" s="6">
        <v>0.72863545691137399</v>
      </c>
      <c r="AB724" s="6">
        <v>0.97280282041695598</v>
      </c>
      <c r="AC724" s="6">
        <v>1.8584413245230001E-2</v>
      </c>
      <c r="AD724" s="6">
        <v>8.6127663378133806E-3</v>
      </c>
      <c r="AE724" s="6">
        <v>0.56499705151195201</v>
      </c>
      <c r="AF724" s="6">
        <v>0.39289031565435401</v>
      </c>
      <c r="AG724" s="310">
        <v>4.2112632833693098E-2</v>
      </c>
      <c r="AH724" s="211">
        <v>1.03</v>
      </c>
      <c r="AI724" s="211">
        <v>3.15</v>
      </c>
      <c r="AJ724" s="212">
        <v>5.4550000000000001</v>
      </c>
      <c r="AK724" s="210">
        <v>0.98699999999999999</v>
      </c>
      <c r="AL724" s="210">
        <v>3.0950000000000002</v>
      </c>
      <c r="AM724" s="210">
        <v>5.4020000000000001</v>
      </c>
      <c r="AN724" s="203"/>
      <c r="AO724" s="203"/>
      <c r="AP724" s="203"/>
      <c r="AQ724" s="203"/>
      <c r="AR724" s="203">
        <f t="shared" si="1083"/>
        <v>0.69692727427599999</v>
      </c>
      <c r="AS724" s="203">
        <f t="shared" si="1084"/>
        <v>0.8518</v>
      </c>
      <c r="AT724" s="203">
        <f t="shared" si="1085"/>
        <v>1.041088886996</v>
      </c>
      <c r="AU724" s="203">
        <f t="shared" si="1086"/>
        <v>1.8303545495219997</v>
      </c>
      <c r="AV724" s="203">
        <f t="shared" si="1087"/>
        <v>2.2370999999999999</v>
      </c>
      <c r="AW724" s="203">
        <f t="shared" si="1088"/>
        <v>2.7342333283619995</v>
      </c>
      <c r="AX724" s="203">
        <f t="shared" si="1089"/>
        <v>4.4007545552340002</v>
      </c>
      <c r="AY724" s="203">
        <f t="shared" si="1090"/>
        <v>5.3787000000000003</v>
      </c>
      <c r="AZ724" s="203">
        <f t="shared" si="1091"/>
        <v>6.5739666547139999</v>
      </c>
      <c r="BB724" s="1" t="str">
        <f t="shared" si="1049"/>
        <v>NA</v>
      </c>
      <c r="BC724" s="1" t="str">
        <f t="shared" si="1050"/>
        <v>P</v>
      </c>
      <c r="BD724" s="1" t="str">
        <f t="shared" si="1051"/>
        <v>NA</v>
      </c>
      <c r="BE724" s="1" t="str">
        <f t="shared" si="1052"/>
        <v>NO</v>
      </c>
      <c r="BF724" s="1" t="str">
        <f t="shared" si="1053"/>
        <v>NO</v>
      </c>
      <c r="BG724" s="1" t="str">
        <f t="shared" si="1054"/>
        <v>NO</v>
      </c>
      <c r="BH724" s="1" t="str">
        <f t="shared" si="1034"/>
        <v>NO</v>
      </c>
      <c r="BJ724" s="12">
        <v>14</v>
      </c>
      <c r="BK724" s="1" t="str">
        <f t="shared" si="1055"/>
        <v>NA</v>
      </c>
      <c r="BL724" s="1" t="str">
        <f t="shared" si="1056"/>
        <v>P</v>
      </c>
      <c r="BM724" s="1" t="str">
        <f t="shared" si="1057"/>
        <v>NA</v>
      </c>
      <c r="BN724" s="1" t="str">
        <f t="shared" si="1058"/>
        <v>NO</v>
      </c>
      <c r="BO724" s="1" t="str">
        <f t="shared" si="1059"/>
        <v>NO</v>
      </c>
      <c r="BP724" s="1" t="str">
        <f t="shared" si="1060"/>
        <v>NO</v>
      </c>
      <c r="BQ724" s="1" t="str">
        <f t="shared" si="1061"/>
        <v>NO</v>
      </c>
      <c r="BS724" s="1" t="str">
        <f t="shared" si="1062"/>
        <v>TN</v>
      </c>
      <c r="BT724" s="1" t="str">
        <f t="shared" si="1063"/>
        <v>TN</v>
      </c>
      <c r="BU724" s="1" t="str">
        <f t="shared" si="1064"/>
        <v>TN</v>
      </c>
      <c r="BV724" s="1" t="str">
        <f t="shared" si="1065"/>
        <v>NO</v>
      </c>
      <c r="BW724" s="1" t="str">
        <f t="shared" si="1066"/>
        <v>NO</v>
      </c>
      <c r="BX724" s="1" t="str">
        <f t="shared" si="1067"/>
        <v>NO</v>
      </c>
      <c r="BY724" s="244" t="str">
        <f t="shared" si="1068"/>
        <v>YES</v>
      </c>
      <c r="BZ724" s="244" t="str">
        <f t="shared" si="1069"/>
        <v>NO</v>
      </c>
      <c r="CA724" s="244" t="str">
        <f t="shared" si="1070"/>
        <v>NO</v>
      </c>
      <c r="CB724" s="244" t="str">
        <f t="shared" si="1071"/>
        <v>NO</v>
      </c>
      <c r="CC724" s="244" t="str">
        <f t="shared" si="1072"/>
        <v>NO</v>
      </c>
      <c r="CD724" s="244" t="str">
        <f t="shared" si="1044"/>
        <v>NO</v>
      </c>
      <c r="CE724" s="1" t="str">
        <f t="shared" si="1045"/>
        <v>NO</v>
      </c>
      <c r="CF724" s="1" t="str">
        <f t="shared" si="1046"/>
        <v>NO</v>
      </c>
      <c r="CG724" s="1" t="str">
        <f t="shared" si="1047"/>
        <v>NO</v>
      </c>
      <c r="CH724" s="1" t="str">
        <f t="shared" si="1048"/>
        <v>NO</v>
      </c>
      <c r="CI724" s="244" t="str">
        <f t="shared" si="1073"/>
        <v>NO</v>
      </c>
      <c r="CJ724" s="244" t="str">
        <f t="shared" si="1074"/>
        <v>NO</v>
      </c>
      <c r="CK724" s="244" t="str">
        <f t="shared" si="1075"/>
        <v>NO</v>
      </c>
      <c r="CL724" s="244" t="str">
        <f t="shared" si="1076"/>
        <v>NO</v>
      </c>
      <c r="CM724" s="244" t="str">
        <f t="shared" si="1077"/>
        <v>NO</v>
      </c>
      <c r="CN724" s="244" t="str">
        <f t="shared" si="1078"/>
        <v>NO</v>
      </c>
      <c r="CO724" s="244" t="str">
        <f t="shared" si="1079"/>
        <v>NO</v>
      </c>
      <c r="CP724" s="244" t="str">
        <f t="shared" si="1080"/>
        <v>NO</v>
      </c>
      <c r="CQ724" s="244" t="str">
        <f t="shared" si="1081"/>
        <v>NO</v>
      </c>
      <c r="CR724" s="244" t="str">
        <f t="shared" si="1082"/>
        <v>NO</v>
      </c>
    </row>
    <row r="725" spans="1:96">
      <c r="A725" s="15"/>
      <c r="B725" s="15"/>
      <c r="C725" s="15"/>
      <c r="D725" s="15"/>
      <c r="E725" s="15"/>
      <c r="F725" s="15"/>
      <c r="G725" s="15"/>
      <c r="H725" s="15"/>
      <c r="I725" s="52" t="s">
        <v>45</v>
      </c>
      <c r="J725" s="9">
        <v>0.915646625546367</v>
      </c>
      <c r="K725" s="6">
        <v>4.2912853613530803E-2</v>
      </c>
      <c r="L725" s="6">
        <v>4.1440520840101802E-2</v>
      </c>
      <c r="M725" s="6">
        <v>0.41228814447865397</v>
      </c>
      <c r="N725" s="6">
        <v>0.29056263179402703</v>
      </c>
      <c r="O725" s="6">
        <v>0.297149223727317</v>
      </c>
      <c r="P725" s="6">
        <v>0.60441764133339904</v>
      </c>
      <c r="Q725" s="6">
        <v>0.39379258949653501</v>
      </c>
      <c r="R725" s="6">
        <v>1.7897691700651201E-3</v>
      </c>
      <c r="S725" s="6">
        <v>0.53216460756230799</v>
      </c>
      <c r="T725" s="6">
        <v>0.44625888860506802</v>
      </c>
      <c r="U725" s="6">
        <v>2.1576503832623599E-2</v>
      </c>
      <c r="V725" s="6">
        <v>0.85937754816217604</v>
      </c>
      <c r="W725" s="6">
        <v>9.11737325259942E-2</v>
      </c>
      <c r="X725" s="6">
        <v>4.9448719311829398E-2</v>
      </c>
      <c r="Y725" s="6">
        <v>0.38861588461536301</v>
      </c>
      <c r="Z725" s="6">
        <v>0.33745143140769701</v>
      </c>
      <c r="AA725" s="6">
        <v>0.27393268397693799</v>
      </c>
      <c r="AB725" s="6">
        <v>0.55576501254585398</v>
      </c>
      <c r="AC725" s="6">
        <v>0.32344836438330499</v>
      </c>
      <c r="AD725" s="6">
        <v>0.12078662307084</v>
      </c>
      <c r="AE725" s="6">
        <v>0.60806563771587196</v>
      </c>
      <c r="AF725" s="6">
        <v>5.25974788497676E-2</v>
      </c>
      <c r="AG725" s="310">
        <v>0.33933688343435903</v>
      </c>
      <c r="AH725" s="211">
        <v>0.90400000000000003</v>
      </c>
      <c r="AI725" s="211">
        <v>2.71</v>
      </c>
      <c r="AJ725" s="212">
        <v>5.9729999999999999</v>
      </c>
      <c r="AK725" s="210">
        <v>0.90900000000000003</v>
      </c>
      <c r="AL725" s="210">
        <v>2.714</v>
      </c>
      <c r="AM725" s="210">
        <v>5.8460000000000001</v>
      </c>
      <c r="AN725" s="203"/>
      <c r="AO725" s="203"/>
      <c r="AP725" s="203"/>
      <c r="AQ725" s="203"/>
      <c r="AR725" s="203">
        <f t="shared" si="1083"/>
        <v>0.69692727427599999</v>
      </c>
      <c r="AS725" s="203">
        <f t="shared" si="1084"/>
        <v>0.8518</v>
      </c>
      <c r="AT725" s="203">
        <f t="shared" si="1085"/>
        <v>1.041088886996</v>
      </c>
      <c r="AU725" s="203">
        <f t="shared" si="1086"/>
        <v>1.8303545495219997</v>
      </c>
      <c r="AV725" s="203">
        <f t="shared" si="1087"/>
        <v>2.2370999999999999</v>
      </c>
      <c r="AW725" s="203">
        <f t="shared" si="1088"/>
        <v>2.7342333283619995</v>
      </c>
      <c r="AX725" s="203">
        <f t="shared" si="1089"/>
        <v>4.4007545552340002</v>
      </c>
      <c r="AY725" s="203">
        <f t="shared" si="1090"/>
        <v>5.3787000000000003</v>
      </c>
      <c r="AZ725" s="203">
        <f t="shared" si="1091"/>
        <v>6.5739666547139999</v>
      </c>
      <c r="BB725" s="1" t="str">
        <f t="shared" si="1049"/>
        <v>NA</v>
      </c>
      <c r="BC725" s="1" t="str">
        <f t="shared" si="1050"/>
        <v>NA</v>
      </c>
      <c r="BD725" s="1" t="str">
        <f t="shared" si="1051"/>
        <v>NA</v>
      </c>
      <c r="BE725" s="1" t="str">
        <f t="shared" si="1052"/>
        <v>NO</v>
      </c>
      <c r="BF725" s="1" t="str">
        <f t="shared" si="1053"/>
        <v>NO</v>
      </c>
      <c r="BG725" s="1" t="str">
        <f t="shared" si="1054"/>
        <v>NO</v>
      </c>
      <c r="BH725" s="1" t="str">
        <f t="shared" si="1034"/>
        <v>YES</v>
      </c>
      <c r="BJ725" s="12">
        <v>9</v>
      </c>
      <c r="BK725" s="1" t="str">
        <f t="shared" si="1055"/>
        <v>NA</v>
      </c>
      <c r="BL725" s="1" t="str">
        <f t="shared" si="1056"/>
        <v>NA</v>
      </c>
      <c r="BM725" s="1" t="str">
        <f t="shared" si="1057"/>
        <v>NA</v>
      </c>
      <c r="BN725" s="1" t="str">
        <f t="shared" si="1058"/>
        <v>NO</v>
      </c>
      <c r="BO725" s="1" t="str">
        <f t="shared" si="1059"/>
        <v>NO</v>
      </c>
      <c r="BP725" s="1" t="str">
        <f t="shared" si="1060"/>
        <v>NO</v>
      </c>
      <c r="BQ725" s="1" t="str">
        <f t="shared" si="1061"/>
        <v>YES</v>
      </c>
      <c r="BS725" s="1" t="str">
        <f t="shared" si="1062"/>
        <v>TN</v>
      </c>
      <c r="BT725" s="1" t="str">
        <f t="shared" si="1063"/>
        <v>TN</v>
      </c>
      <c r="BU725" s="1" t="str">
        <f t="shared" si="1064"/>
        <v>TN</v>
      </c>
      <c r="BV725" s="1" t="str">
        <f t="shared" si="1065"/>
        <v>NO</v>
      </c>
      <c r="BW725" s="1" t="str">
        <f t="shared" si="1066"/>
        <v>NO</v>
      </c>
      <c r="BX725" s="1" t="str">
        <f t="shared" si="1067"/>
        <v>NO</v>
      </c>
      <c r="BY725" s="244" t="str">
        <f t="shared" si="1068"/>
        <v>YES</v>
      </c>
      <c r="BZ725" s="244" t="str">
        <f t="shared" si="1069"/>
        <v>NO</v>
      </c>
      <c r="CA725" s="244" t="str">
        <f t="shared" si="1070"/>
        <v>NO</v>
      </c>
      <c r="CB725" s="244" t="str">
        <f t="shared" si="1071"/>
        <v>NO</v>
      </c>
      <c r="CC725" s="244" t="str">
        <f t="shared" si="1072"/>
        <v>NO</v>
      </c>
      <c r="CD725" s="244" t="str">
        <f t="shared" si="1044"/>
        <v>NO</v>
      </c>
      <c r="CE725" s="1" t="str">
        <f t="shared" si="1045"/>
        <v>NO</v>
      </c>
      <c r="CF725" s="1" t="str">
        <f t="shared" si="1046"/>
        <v>NO</v>
      </c>
      <c r="CG725" s="1" t="str">
        <f t="shared" si="1047"/>
        <v>NO</v>
      </c>
      <c r="CH725" s="1" t="str">
        <f t="shared" si="1048"/>
        <v>NO</v>
      </c>
      <c r="CI725" s="244" t="str">
        <f t="shared" si="1073"/>
        <v>NO</v>
      </c>
      <c r="CJ725" s="244" t="str">
        <f t="shared" si="1074"/>
        <v>NO</v>
      </c>
      <c r="CK725" s="244" t="str">
        <f t="shared" si="1075"/>
        <v>NO</v>
      </c>
      <c r="CL725" s="244" t="str">
        <f t="shared" si="1076"/>
        <v>NO</v>
      </c>
      <c r="CM725" s="244" t="str">
        <f t="shared" si="1077"/>
        <v>NO</v>
      </c>
      <c r="CN725" s="244" t="str">
        <f t="shared" si="1078"/>
        <v>NO</v>
      </c>
      <c r="CO725" s="244" t="str">
        <f t="shared" si="1079"/>
        <v>NO</v>
      </c>
      <c r="CP725" s="244" t="str">
        <f t="shared" si="1080"/>
        <v>NO</v>
      </c>
      <c r="CQ725" s="244" t="str">
        <f t="shared" si="1081"/>
        <v>NO</v>
      </c>
      <c r="CR725" s="244" t="str">
        <f t="shared" si="1082"/>
        <v>NO</v>
      </c>
    </row>
    <row r="726" spans="1:96">
      <c r="A726" s="15"/>
      <c r="B726" s="15"/>
      <c r="C726" s="15"/>
      <c r="D726" s="15"/>
      <c r="E726" s="15"/>
      <c r="F726" s="15"/>
      <c r="G726" s="15"/>
      <c r="H726" s="15"/>
      <c r="I726" s="52" t="s">
        <v>44</v>
      </c>
      <c r="J726" s="9">
        <v>0.78100294406799198</v>
      </c>
      <c r="K726" s="6">
        <v>0.173567690766809</v>
      </c>
      <c r="L726" s="6">
        <v>4.5429365165198202E-2</v>
      </c>
      <c r="M726" s="6">
        <v>0.99518403995689297</v>
      </c>
      <c r="N726" s="6">
        <v>8.3020218635654298E-4</v>
      </c>
      <c r="O726" s="6">
        <v>3.9857578567503698E-3</v>
      </c>
      <c r="P726" s="6">
        <v>0.44232864121073101</v>
      </c>
      <c r="Q726" s="6">
        <v>0.24076533185018301</v>
      </c>
      <c r="R726" s="6">
        <v>0.31690602693908498</v>
      </c>
      <c r="S726" s="6">
        <v>0.148945260546229</v>
      </c>
      <c r="T726" s="6">
        <v>0.56099496987245701</v>
      </c>
      <c r="U726" s="6">
        <v>0.29005976958131202</v>
      </c>
      <c r="V726" s="6">
        <v>0.54231934183810404</v>
      </c>
      <c r="W726" s="6">
        <v>0.28062462419458201</v>
      </c>
      <c r="X726" s="6">
        <v>0.17705603396731201</v>
      </c>
      <c r="Y726" s="6">
        <v>0.46808048534374302</v>
      </c>
      <c r="Z726" s="6">
        <v>0.49817001377091602</v>
      </c>
      <c r="AA726" s="6">
        <v>3.3749500885340497E-2</v>
      </c>
      <c r="AB726" s="6">
        <v>3.48923754370472E-2</v>
      </c>
      <c r="AC726" s="6">
        <v>0.272122679683649</v>
      </c>
      <c r="AD726" s="6">
        <v>0.69298494487930296</v>
      </c>
      <c r="AE726" s="6">
        <v>0.27359132719316498</v>
      </c>
      <c r="AF726" s="6">
        <v>0.58173753181165699</v>
      </c>
      <c r="AG726" s="310">
        <v>0.144671140995176</v>
      </c>
      <c r="AH726" s="211">
        <v>1.373</v>
      </c>
      <c r="AI726" s="211">
        <v>2.3879999999999999</v>
      </c>
      <c r="AJ726" s="212">
        <v>6.258</v>
      </c>
      <c r="AK726" s="210">
        <v>1.389</v>
      </c>
      <c r="AL726" s="210">
        <v>2.4039999999999999</v>
      </c>
      <c r="AM726" s="210">
        <v>6.29</v>
      </c>
      <c r="AN726" s="203"/>
      <c r="AO726" s="203"/>
      <c r="AP726" s="203"/>
      <c r="AQ726" s="203"/>
      <c r="AR726" s="203">
        <f t="shared" si="1083"/>
        <v>0.69692727427599999</v>
      </c>
      <c r="AS726" s="203">
        <f t="shared" si="1084"/>
        <v>0.8518</v>
      </c>
      <c r="AT726" s="203">
        <f t="shared" si="1085"/>
        <v>1.041088886996</v>
      </c>
      <c r="AU726" s="203">
        <f t="shared" si="1086"/>
        <v>1.8303545495219997</v>
      </c>
      <c r="AV726" s="203">
        <f t="shared" si="1087"/>
        <v>2.2370999999999999</v>
      </c>
      <c r="AW726" s="203">
        <f t="shared" si="1088"/>
        <v>2.7342333283619995</v>
      </c>
      <c r="AX726" s="203">
        <f t="shared" si="1089"/>
        <v>4.4007545552340002</v>
      </c>
      <c r="AY726" s="203">
        <f t="shared" si="1090"/>
        <v>5.3787000000000003</v>
      </c>
      <c r="AZ726" s="203">
        <f t="shared" si="1091"/>
        <v>6.5739666547139999</v>
      </c>
      <c r="BB726" s="1" t="str">
        <f t="shared" si="1049"/>
        <v>P</v>
      </c>
      <c r="BC726" s="1" t="str">
        <f t="shared" si="1050"/>
        <v>NA</v>
      </c>
      <c r="BD726" s="1" t="str">
        <f t="shared" si="1051"/>
        <v>NA</v>
      </c>
      <c r="BE726" s="1" t="str">
        <f t="shared" si="1052"/>
        <v>NO</v>
      </c>
      <c r="BF726" s="1" t="str">
        <f t="shared" si="1053"/>
        <v>NO</v>
      </c>
      <c r="BG726" s="1" t="str">
        <f t="shared" si="1054"/>
        <v>NO</v>
      </c>
      <c r="BH726" s="1" t="str">
        <f t="shared" si="1034"/>
        <v>NO</v>
      </c>
      <c r="BJ726" s="12">
        <v>10</v>
      </c>
      <c r="BK726" s="1" t="str">
        <f t="shared" si="1055"/>
        <v>P</v>
      </c>
      <c r="BL726" s="1" t="str">
        <f t="shared" si="1056"/>
        <v>NA</v>
      </c>
      <c r="BM726" s="1" t="str">
        <f t="shared" si="1057"/>
        <v>NA</v>
      </c>
      <c r="BN726" s="1" t="str">
        <f t="shared" si="1058"/>
        <v>NO</v>
      </c>
      <c r="BO726" s="1" t="str">
        <f t="shared" si="1059"/>
        <v>NO</v>
      </c>
      <c r="BP726" s="1" t="str">
        <f t="shared" si="1060"/>
        <v>NO</v>
      </c>
      <c r="BQ726" s="1" t="str">
        <f t="shared" si="1061"/>
        <v>NO</v>
      </c>
      <c r="BS726" s="1" t="str">
        <f t="shared" si="1062"/>
        <v>TN</v>
      </c>
      <c r="BT726" s="1" t="str">
        <f t="shared" si="1063"/>
        <v>TN</v>
      </c>
      <c r="BU726" s="1" t="str">
        <f t="shared" si="1064"/>
        <v>TN</v>
      </c>
      <c r="BV726" s="1" t="str">
        <f t="shared" si="1065"/>
        <v>NO</v>
      </c>
      <c r="BW726" s="1" t="str">
        <f t="shared" si="1066"/>
        <v>NO</v>
      </c>
      <c r="BX726" s="1" t="str">
        <f t="shared" si="1067"/>
        <v>NO</v>
      </c>
      <c r="BY726" s="244" t="str">
        <f t="shared" si="1068"/>
        <v>YES</v>
      </c>
      <c r="BZ726" s="244" t="str">
        <f t="shared" si="1069"/>
        <v>NO</v>
      </c>
      <c r="CA726" s="244" t="str">
        <f t="shared" si="1070"/>
        <v>NO</v>
      </c>
      <c r="CB726" s="244" t="str">
        <f t="shared" si="1071"/>
        <v>NO</v>
      </c>
      <c r="CC726" s="244" t="str">
        <f t="shared" si="1072"/>
        <v>NO</v>
      </c>
      <c r="CD726" s="244" t="str">
        <f t="shared" si="1044"/>
        <v>NO</v>
      </c>
      <c r="CE726" s="1" t="str">
        <f t="shared" si="1045"/>
        <v>NO</v>
      </c>
      <c r="CF726" s="1" t="str">
        <f t="shared" si="1046"/>
        <v>NO</v>
      </c>
      <c r="CG726" s="1" t="str">
        <f t="shared" si="1047"/>
        <v>NO</v>
      </c>
      <c r="CH726" s="1" t="str">
        <f t="shared" si="1048"/>
        <v>NO</v>
      </c>
      <c r="CI726" s="244" t="str">
        <f t="shared" si="1073"/>
        <v>NO</v>
      </c>
      <c r="CJ726" s="244" t="str">
        <f t="shared" si="1074"/>
        <v>NO</v>
      </c>
      <c r="CK726" s="244" t="str">
        <f t="shared" si="1075"/>
        <v>NO</v>
      </c>
      <c r="CL726" s="244" t="str">
        <f t="shared" si="1076"/>
        <v>NO</v>
      </c>
      <c r="CM726" s="244" t="str">
        <f t="shared" si="1077"/>
        <v>NO</v>
      </c>
      <c r="CN726" s="244" t="str">
        <f t="shared" si="1078"/>
        <v>NO</v>
      </c>
      <c r="CO726" s="244" t="str">
        <f t="shared" si="1079"/>
        <v>NO</v>
      </c>
      <c r="CP726" s="244" t="str">
        <f t="shared" si="1080"/>
        <v>NO</v>
      </c>
      <c r="CQ726" s="244" t="str">
        <f t="shared" si="1081"/>
        <v>NO</v>
      </c>
      <c r="CR726" s="244" t="str">
        <f t="shared" si="1082"/>
        <v>NO</v>
      </c>
    </row>
    <row r="727" spans="1:96">
      <c r="A727" s="15"/>
      <c r="B727" s="15"/>
      <c r="C727" s="15"/>
      <c r="D727" s="15"/>
      <c r="E727" s="15"/>
      <c r="F727" s="15"/>
      <c r="G727" s="15"/>
      <c r="H727" s="15"/>
      <c r="I727" s="52" t="s">
        <v>20</v>
      </c>
      <c r="J727" s="9">
        <v>0.933396666110481</v>
      </c>
      <c r="K727" s="6">
        <v>2.2087427904398799E-2</v>
      </c>
      <c r="L727" s="6">
        <v>4.4515905985120098E-2</v>
      </c>
      <c r="M727" s="6">
        <v>0.755977639372582</v>
      </c>
      <c r="N727" s="6">
        <v>2.0845886649036399E-2</v>
      </c>
      <c r="O727" s="6">
        <v>0.223176473978381</v>
      </c>
      <c r="P727" s="6">
        <v>0.681457529968305</v>
      </c>
      <c r="Q727" s="6">
        <v>0.30621700277609898</v>
      </c>
      <c r="R727" s="6">
        <v>1.23254672555954E-2</v>
      </c>
      <c r="S727" s="6">
        <v>0.50833622258914901</v>
      </c>
      <c r="T727" s="6">
        <v>0.430594904662221</v>
      </c>
      <c r="U727" s="6">
        <v>6.1068872748628399E-2</v>
      </c>
      <c r="V727" s="6">
        <v>0.27442116836522001</v>
      </c>
      <c r="W727" s="6">
        <v>0.512850213240718</v>
      </c>
      <c r="X727" s="6">
        <v>0.21272861839405999</v>
      </c>
      <c r="Y727" s="6">
        <v>0.41870958424771998</v>
      </c>
      <c r="Z727" s="6">
        <v>0.17232286401100799</v>
      </c>
      <c r="AA727" s="6">
        <v>0.40896755174126997</v>
      </c>
      <c r="AB727" s="6">
        <v>0.35923822854279303</v>
      </c>
      <c r="AC727" s="6">
        <v>0.344318295811393</v>
      </c>
      <c r="AD727" s="6">
        <v>0.29644347564581303</v>
      </c>
      <c r="AE727" s="6">
        <v>0.81980427222350005</v>
      </c>
      <c r="AF727" s="6">
        <v>4.97189834212549E-2</v>
      </c>
      <c r="AG727" s="310">
        <v>0.13047674435524401</v>
      </c>
      <c r="AH727" s="211">
        <v>0.80600000000000005</v>
      </c>
      <c r="AI727" s="211">
        <v>2.988</v>
      </c>
      <c r="AJ727" s="212">
        <v>5.6760000000000002</v>
      </c>
      <c r="AK727" s="210">
        <v>0.82199999999999995</v>
      </c>
      <c r="AL727" s="210">
        <v>2.9489999999999998</v>
      </c>
      <c r="AM727" s="210">
        <v>5.6959999999999997</v>
      </c>
      <c r="AN727" s="203"/>
      <c r="AO727" s="203"/>
      <c r="AP727" s="203"/>
      <c r="AQ727" s="203"/>
      <c r="AR727" s="203">
        <f t="shared" si="1083"/>
        <v>0.69692727427599999</v>
      </c>
      <c r="AS727" s="203">
        <f t="shared" si="1084"/>
        <v>0.8518</v>
      </c>
      <c r="AT727" s="203">
        <f t="shared" si="1085"/>
        <v>1.041088886996</v>
      </c>
      <c r="AU727" s="203">
        <f t="shared" si="1086"/>
        <v>1.8303545495219997</v>
      </c>
      <c r="AV727" s="203">
        <f t="shared" si="1087"/>
        <v>2.2370999999999999</v>
      </c>
      <c r="AW727" s="203">
        <f t="shared" si="1088"/>
        <v>2.7342333283619995</v>
      </c>
      <c r="AX727" s="203">
        <f t="shared" si="1089"/>
        <v>4.4007545552340002</v>
      </c>
      <c r="AY727" s="203">
        <f t="shared" si="1090"/>
        <v>5.3787000000000003</v>
      </c>
      <c r="AZ727" s="203">
        <f t="shared" si="1091"/>
        <v>6.5739666547139999</v>
      </c>
      <c r="BB727" s="1" t="str">
        <f t="shared" si="1049"/>
        <v>NP</v>
      </c>
      <c r="BC727" s="1" t="str">
        <f t="shared" si="1050"/>
        <v>P</v>
      </c>
      <c r="BD727" s="1" t="str">
        <f t="shared" si="1051"/>
        <v>NA</v>
      </c>
      <c r="BE727" s="1" t="str">
        <f t="shared" si="1052"/>
        <v>NO</v>
      </c>
      <c r="BF727" s="1" t="str">
        <f t="shared" si="1053"/>
        <v>NO</v>
      </c>
      <c r="BG727" s="1" t="str">
        <f t="shared" si="1054"/>
        <v>NO</v>
      </c>
      <c r="BH727" s="1" t="str">
        <f t="shared" si="1034"/>
        <v>NO</v>
      </c>
      <c r="BJ727" s="12">
        <v>6</v>
      </c>
      <c r="BK727" s="1" t="str">
        <f t="shared" si="1055"/>
        <v>NP</v>
      </c>
      <c r="BL727" s="1" t="str">
        <f t="shared" si="1056"/>
        <v>P</v>
      </c>
      <c r="BM727" s="1" t="str">
        <f t="shared" si="1057"/>
        <v>NA</v>
      </c>
      <c r="BN727" s="1" t="str">
        <f t="shared" si="1058"/>
        <v>NO</v>
      </c>
      <c r="BO727" s="1" t="str">
        <f t="shared" si="1059"/>
        <v>NO</v>
      </c>
      <c r="BP727" s="1" t="str">
        <f t="shared" si="1060"/>
        <v>NO</v>
      </c>
      <c r="BQ727" s="1" t="str">
        <f t="shared" si="1061"/>
        <v>NO</v>
      </c>
      <c r="BS727" s="1" t="str">
        <f t="shared" si="1062"/>
        <v>TP</v>
      </c>
      <c r="BT727" s="1" t="str">
        <f t="shared" si="1063"/>
        <v>TN</v>
      </c>
      <c r="BU727" s="1" t="str">
        <f t="shared" si="1064"/>
        <v>TN</v>
      </c>
      <c r="BV727" s="1" t="str">
        <f t="shared" si="1065"/>
        <v>NO</v>
      </c>
      <c r="BW727" s="1" t="str">
        <f t="shared" si="1066"/>
        <v>NO</v>
      </c>
      <c r="BX727" s="1" t="str">
        <f t="shared" si="1067"/>
        <v>YES</v>
      </c>
      <c r="BY727" s="244" t="str">
        <f t="shared" si="1068"/>
        <v>YES</v>
      </c>
      <c r="BZ727" s="244" t="str">
        <f t="shared" si="1069"/>
        <v>NO</v>
      </c>
      <c r="CA727" s="244" t="str">
        <f t="shared" si="1070"/>
        <v>NO</v>
      </c>
      <c r="CB727" s="244" t="str">
        <f t="shared" si="1071"/>
        <v>NO</v>
      </c>
      <c r="CC727" s="244" t="str">
        <f t="shared" si="1072"/>
        <v>NO</v>
      </c>
      <c r="CD727" s="244" t="str">
        <f t="shared" si="1044"/>
        <v>NO</v>
      </c>
      <c r="CE727" s="1" t="str">
        <f t="shared" si="1045"/>
        <v>NO</v>
      </c>
      <c r="CF727" s="1" t="str">
        <f t="shared" si="1046"/>
        <v>NO</v>
      </c>
      <c r="CG727" s="1" t="str">
        <f t="shared" si="1047"/>
        <v>NO</v>
      </c>
      <c r="CH727" s="1" t="str">
        <f t="shared" si="1048"/>
        <v>NO</v>
      </c>
      <c r="CI727" s="244" t="str">
        <f t="shared" si="1073"/>
        <v>NO</v>
      </c>
      <c r="CJ727" s="244" t="str">
        <f t="shared" si="1074"/>
        <v>NO</v>
      </c>
      <c r="CK727" s="244" t="str">
        <f t="shared" si="1075"/>
        <v>NO</v>
      </c>
      <c r="CL727" s="244" t="str">
        <f t="shared" si="1076"/>
        <v>NO</v>
      </c>
      <c r="CM727" s="244" t="str">
        <f t="shared" si="1077"/>
        <v>NO</v>
      </c>
      <c r="CN727" s="244" t="str">
        <f t="shared" si="1078"/>
        <v>NO</v>
      </c>
      <c r="CO727" s="244" t="str">
        <f t="shared" si="1079"/>
        <v>NO</v>
      </c>
      <c r="CP727" s="244" t="str">
        <f t="shared" si="1080"/>
        <v>NO</v>
      </c>
      <c r="CQ727" s="244" t="str">
        <f t="shared" si="1081"/>
        <v>NO</v>
      </c>
      <c r="CR727" s="244" t="str">
        <f t="shared" si="1082"/>
        <v>NO</v>
      </c>
    </row>
    <row r="728" spans="1:96">
      <c r="A728" s="15"/>
      <c r="B728" s="15"/>
      <c r="C728" s="15"/>
      <c r="D728" s="15"/>
      <c r="E728" s="15"/>
      <c r="F728" s="15"/>
      <c r="G728" s="15"/>
      <c r="H728" s="15"/>
      <c r="I728" s="52" t="s">
        <v>32</v>
      </c>
      <c r="J728" s="9">
        <v>0.70958966368092202</v>
      </c>
      <c r="K728" s="6">
        <v>0.25837860388559603</v>
      </c>
      <c r="L728" s="6">
        <v>3.2031732433480703E-2</v>
      </c>
      <c r="M728" s="6">
        <v>0.92297186299555101</v>
      </c>
      <c r="N728" s="6">
        <v>8.6824552126907296E-4</v>
      </c>
      <c r="O728" s="6">
        <v>7.6159891483179296E-2</v>
      </c>
      <c r="P728" s="6">
        <v>0.253057901599404</v>
      </c>
      <c r="Q728" s="6">
        <v>0.72638539564863203</v>
      </c>
      <c r="R728" s="6">
        <v>2.0556702751963599E-2</v>
      </c>
      <c r="S728" s="6">
        <v>0.85658110977759605</v>
      </c>
      <c r="T728" s="6">
        <v>6.1085854640496901E-2</v>
      </c>
      <c r="U728" s="6">
        <v>8.2333035581906605E-2</v>
      </c>
      <c r="V728" s="6">
        <v>0.41914043800858602</v>
      </c>
      <c r="W728" s="6">
        <v>0.136676774264893</v>
      </c>
      <c r="X728" s="6">
        <v>0.44418278772651898</v>
      </c>
      <c r="Y728" s="6">
        <v>6.9478837691131598E-2</v>
      </c>
      <c r="Z728" s="6">
        <v>0.87112611233511605</v>
      </c>
      <c r="AA728" s="6">
        <v>5.9395049973751703E-2</v>
      </c>
      <c r="AB728" s="6">
        <v>0.29165219391024499</v>
      </c>
      <c r="AC728" s="6">
        <v>0.38250763069518401</v>
      </c>
      <c r="AD728" s="6">
        <v>0.32584017539457</v>
      </c>
      <c r="AE728" s="6">
        <v>0.74459059739969102</v>
      </c>
      <c r="AF728" s="6">
        <v>0.217472757880808</v>
      </c>
      <c r="AG728" s="310">
        <v>3.7936644719499903E-2</v>
      </c>
      <c r="AH728" s="211">
        <v>0.84199999999999997</v>
      </c>
      <c r="AI728" s="211">
        <v>2.798</v>
      </c>
      <c r="AJ728" s="212">
        <v>5.7809999999999997</v>
      </c>
      <c r="AK728" s="210">
        <v>0.86299999999999999</v>
      </c>
      <c r="AL728" s="210">
        <v>2.835</v>
      </c>
      <c r="AM728" s="210">
        <v>5.8970000000000002</v>
      </c>
      <c r="AN728" s="203"/>
      <c r="AO728" s="203"/>
      <c r="AP728" s="203"/>
      <c r="AQ728" s="203"/>
      <c r="AR728" s="203">
        <f t="shared" si="1083"/>
        <v>0.69692727427599999</v>
      </c>
      <c r="AS728" s="203">
        <f t="shared" si="1084"/>
        <v>0.8518</v>
      </c>
      <c r="AT728" s="203">
        <f t="shared" si="1085"/>
        <v>1.041088886996</v>
      </c>
      <c r="AU728" s="203">
        <f t="shared" si="1086"/>
        <v>1.8303545495219997</v>
      </c>
      <c r="AV728" s="203">
        <f t="shared" si="1087"/>
        <v>2.2370999999999999</v>
      </c>
      <c r="AW728" s="203">
        <f t="shared" si="1088"/>
        <v>2.7342333283619995</v>
      </c>
      <c r="AX728" s="203">
        <f t="shared" si="1089"/>
        <v>4.4007545552340002</v>
      </c>
      <c r="AY728" s="203">
        <f t="shared" si="1090"/>
        <v>5.3787000000000003</v>
      </c>
      <c r="AZ728" s="203">
        <f t="shared" si="1091"/>
        <v>6.5739666547139999</v>
      </c>
      <c r="BB728" s="1" t="str">
        <f t="shared" si="1049"/>
        <v>NP</v>
      </c>
      <c r="BC728" s="1" t="str">
        <f t="shared" si="1050"/>
        <v>P</v>
      </c>
      <c r="BD728" s="1" t="str">
        <f t="shared" si="1051"/>
        <v>NA</v>
      </c>
      <c r="BE728" s="1" t="str">
        <f t="shared" si="1052"/>
        <v>NO</v>
      </c>
      <c r="BF728" s="1" t="str">
        <f t="shared" si="1053"/>
        <v>NO</v>
      </c>
      <c r="BG728" s="1" t="str">
        <f t="shared" si="1054"/>
        <v>NO</v>
      </c>
      <c r="BH728" s="1" t="str">
        <f t="shared" si="1034"/>
        <v>NO</v>
      </c>
      <c r="BJ728" s="12">
        <v>15</v>
      </c>
      <c r="BK728" s="1" t="str">
        <f t="shared" si="1055"/>
        <v>NA</v>
      </c>
      <c r="BL728" s="1" t="str">
        <f t="shared" si="1056"/>
        <v>P</v>
      </c>
      <c r="BM728" s="1" t="str">
        <f t="shared" si="1057"/>
        <v>NA</v>
      </c>
      <c r="BN728" s="1" t="str">
        <f t="shared" si="1058"/>
        <v>NO</v>
      </c>
      <c r="BO728" s="1" t="str">
        <f t="shared" si="1059"/>
        <v>NO</v>
      </c>
      <c r="BP728" s="1" t="str">
        <f t="shared" si="1060"/>
        <v>NO</v>
      </c>
      <c r="BQ728" s="1" t="str">
        <f t="shared" si="1061"/>
        <v>NO</v>
      </c>
      <c r="BS728" s="1" t="str">
        <f t="shared" si="1062"/>
        <v>FP</v>
      </c>
      <c r="BT728" s="1" t="str">
        <f t="shared" si="1063"/>
        <v>TN</v>
      </c>
      <c r="BU728" s="1" t="str">
        <f t="shared" si="1064"/>
        <v>TN</v>
      </c>
      <c r="BV728" s="1" t="str">
        <f t="shared" si="1065"/>
        <v>NO</v>
      </c>
      <c r="BW728" s="1" t="str">
        <f t="shared" si="1066"/>
        <v>NO</v>
      </c>
      <c r="BX728" s="1" t="str">
        <f t="shared" si="1067"/>
        <v>NO</v>
      </c>
      <c r="BY728" s="244" t="str">
        <f t="shared" si="1068"/>
        <v>YES</v>
      </c>
      <c r="BZ728" s="244" t="str">
        <f t="shared" si="1069"/>
        <v>NO</v>
      </c>
      <c r="CA728" s="244" t="str">
        <f t="shared" si="1070"/>
        <v>NO</v>
      </c>
      <c r="CB728" s="244" t="str">
        <f t="shared" si="1071"/>
        <v>NO</v>
      </c>
      <c r="CC728" s="244" t="str">
        <f t="shared" si="1072"/>
        <v>NO</v>
      </c>
      <c r="CD728" s="244" t="str">
        <f t="shared" si="1044"/>
        <v>YES</v>
      </c>
      <c r="CE728" s="1" t="str">
        <f t="shared" si="1045"/>
        <v>NO</v>
      </c>
      <c r="CF728" s="1" t="str">
        <f t="shared" si="1046"/>
        <v>NO</v>
      </c>
      <c r="CG728" s="1" t="str">
        <f t="shared" si="1047"/>
        <v>NO</v>
      </c>
      <c r="CH728" s="1" t="str">
        <f t="shared" si="1048"/>
        <v>YES</v>
      </c>
      <c r="CI728" s="244" t="str">
        <f t="shared" si="1073"/>
        <v>NO</v>
      </c>
      <c r="CJ728" s="244" t="str">
        <f t="shared" si="1074"/>
        <v>NO</v>
      </c>
      <c r="CK728" s="244" t="str">
        <f t="shared" si="1075"/>
        <v>NO</v>
      </c>
      <c r="CL728" s="244" t="str">
        <f t="shared" si="1076"/>
        <v>NO</v>
      </c>
      <c r="CM728" s="244" t="str">
        <f t="shared" si="1077"/>
        <v>NO</v>
      </c>
      <c r="CN728" s="244" t="str">
        <f t="shared" si="1078"/>
        <v>YES</v>
      </c>
      <c r="CO728" s="244" t="str">
        <f t="shared" si="1079"/>
        <v>NO</v>
      </c>
      <c r="CP728" s="244" t="str">
        <f t="shared" si="1080"/>
        <v>NO</v>
      </c>
      <c r="CQ728" s="244" t="str">
        <f t="shared" si="1081"/>
        <v>NO</v>
      </c>
      <c r="CR728" s="244" t="str">
        <f t="shared" si="1082"/>
        <v>YES</v>
      </c>
    </row>
    <row r="729" spans="1:96">
      <c r="A729" s="15"/>
      <c r="B729" s="15"/>
      <c r="C729" s="15"/>
      <c r="D729" s="15"/>
      <c r="E729" s="15"/>
      <c r="F729" s="15"/>
      <c r="G729" s="15"/>
      <c r="H729" s="15"/>
      <c r="I729" s="52" t="s">
        <v>31</v>
      </c>
      <c r="J729" s="9">
        <v>0.83051156997268705</v>
      </c>
      <c r="K729" s="6">
        <v>0.15049262516619599</v>
      </c>
      <c r="L729" s="6">
        <v>1.8995804861116801E-2</v>
      </c>
      <c r="M729" s="6">
        <v>0.74066844176404201</v>
      </c>
      <c r="N729" s="6">
        <v>0.23967420158793401</v>
      </c>
      <c r="O729" s="6">
        <v>1.96573566480234E-2</v>
      </c>
      <c r="P729" s="6">
        <v>0.12188802619655099</v>
      </c>
      <c r="Q729" s="6">
        <v>0.46073487832416199</v>
      </c>
      <c r="R729" s="6">
        <v>0.41737709547928598</v>
      </c>
      <c r="S729" s="6">
        <v>0.178529769538607</v>
      </c>
      <c r="T729" s="6">
        <v>0.65906529663163604</v>
      </c>
      <c r="U729" s="6">
        <v>0.16240493382975599</v>
      </c>
      <c r="V729" s="6">
        <v>0.79169950993455895</v>
      </c>
      <c r="W729" s="6">
        <v>0.18317574940429601</v>
      </c>
      <c r="X729" s="6">
        <v>2.5124740661144299E-2</v>
      </c>
      <c r="Y729" s="6">
        <v>0.43732999151950802</v>
      </c>
      <c r="Z729" s="6">
        <v>0.49871258985143302</v>
      </c>
      <c r="AA729" s="6">
        <v>6.3957418629057905E-2</v>
      </c>
      <c r="AB729" s="6">
        <v>0.57284090950794997</v>
      </c>
      <c r="AC729" s="6">
        <v>0.37738914533153101</v>
      </c>
      <c r="AD729" s="6">
        <v>4.9769945160517998E-2</v>
      </c>
      <c r="AE729" s="6">
        <v>0.72996286495843898</v>
      </c>
      <c r="AF729" s="6">
        <v>0.182629046864102</v>
      </c>
      <c r="AG729" s="310">
        <v>8.7408088177458196E-2</v>
      </c>
      <c r="AH729" s="211">
        <v>1.425</v>
      </c>
      <c r="AI729" s="211">
        <v>2.3650000000000002</v>
      </c>
      <c r="AJ729" s="212">
        <v>5.5049999999999999</v>
      </c>
      <c r="AK729" s="210">
        <v>1.458</v>
      </c>
      <c r="AL729" s="210">
        <v>2.5</v>
      </c>
      <c r="AM729" s="210">
        <v>5.6120000000000001</v>
      </c>
      <c r="AN729" s="203"/>
      <c r="AO729" s="203"/>
      <c r="AP729" s="203"/>
      <c r="AQ729" s="203"/>
      <c r="AR729" s="203">
        <f t="shared" si="1083"/>
        <v>0.69692727427599999</v>
      </c>
      <c r="AS729" s="203">
        <f t="shared" si="1084"/>
        <v>0.8518</v>
      </c>
      <c r="AT729" s="203">
        <f t="shared" si="1085"/>
        <v>1.041088886996</v>
      </c>
      <c r="AU729" s="203">
        <f t="shared" si="1086"/>
        <v>1.8303545495219997</v>
      </c>
      <c r="AV729" s="203">
        <f t="shared" si="1087"/>
        <v>2.2370999999999999</v>
      </c>
      <c r="AW729" s="203">
        <f t="shared" si="1088"/>
        <v>2.7342333283619995</v>
      </c>
      <c r="AX729" s="203">
        <f t="shared" si="1089"/>
        <v>4.4007545552340002</v>
      </c>
      <c r="AY729" s="203">
        <f t="shared" si="1090"/>
        <v>5.3787000000000003</v>
      </c>
      <c r="AZ729" s="203">
        <f t="shared" si="1091"/>
        <v>6.5739666547139999</v>
      </c>
      <c r="BB729" s="1" t="str">
        <f t="shared" si="1049"/>
        <v>P</v>
      </c>
      <c r="BC729" s="1" t="str">
        <f t="shared" si="1050"/>
        <v>NA</v>
      </c>
      <c r="BD729" s="1" t="str">
        <f t="shared" si="1051"/>
        <v>NA</v>
      </c>
      <c r="BE729" s="1" t="str">
        <f t="shared" si="1052"/>
        <v>NO</v>
      </c>
      <c r="BF729" s="1" t="str">
        <f t="shared" si="1053"/>
        <v>NO</v>
      </c>
      <c r="BG729" s="1" t="str">
        <f t="shared" si="1054"/>
        <v>NO</v>
      </c>
      <c r="BH729" s="1" t="str">
        <f t="shared" si="1034"/>
        <v>NO</v>
      </c>
      <c r="BJ729" s="12">
        <v>6</v>
      </c>
      <c r="BK729" s="1" t="str">
        <f t="shared" si="1055"/>
        <v>P</v>
      </c>
      <c r="BL729" s="1" t="str">
        <f t="shared" si="1056"/>
        <v>NA</v>
      </c>
      <c r="BM729" s="1" t="str">
        <f t="shared" si="1057"/>
        <v>NA</v>
      </c>
      <c r="BN729" s="1" t="str">
        <f t="shared" si="1058"/>
        <v>NO</v>
      </c>
      <c r="BO729" s="1" t="str">
        <f t="shared" si="1059"/>
        <v>NO</v>
      </c>
      <c r="BP729" s="1" t="str">
        <f t="shared" si="1060"/>
        <v>NO</v>
      </c>
      <c r="BQ729" s="1" t="str">
        <f t="shared" si="1061"/>
        <v>NO</v>
      </c>
      <c r="BS729" s="1" t="str">
        <f t="shared" si="1062"/>
        <v>TN</v>
      </c>
      <c r="BT729" s="1" t="str">
        <f t="shared" si="1063"/>
        <v>TN</v>
      </c>
      <c r="BU729" s="1" t="str">
        <f t="shared" si="1064"/>
        <v>TN</v>
      </c>
      <c r="BV729" s="1" t="str">
        <f t="shared" si="1065"/>
        <v>NO</v>
      </c>
      <c r="BW729" s="1" t="str">
        <f t="shared" si="1066"/>
        <v>NO</v>
      </c>
      <c r="BX729" s="1" t="str">
        <f t="shared" si="1067"/>
        <v>NO</v>
      </c>
      <c r="BY729" s="244" t="str">
        <f t="shared" si="1068"/>
        <v>YES</v>
      </c>
      <c r="BZ729" s="244" t="str">
        <f t="shared" si="1069"/>
        <v>NO</v>
      </c>
      <c r="CA729" s="244" t="str">
        <f t="shared" si="1070"/>
        <v>NO</v>
      </c>
      <c r="CB729" s="244" t="str">
        <f t="shared" si="1071"/>
        <v>NO</v>
      </c>
      <c r="CC729" s="244" t="str">
        <f t="shared" si="1072"/>
        <v>NO</v>
      </c>
      <c r="CD729" s="244" t="str">
        <f t="shared" si="1044"/>
        <v>NO</v>
      </c>
      <c r="CE729" s="1" t="str">
        <f t="shared" si="1045"/>
        <v>NO</v>
      </c>
      <c r="CF729" s="1" t="str">
        <f t="shared" si="1046"/>
        <v>NO</v>
      </c>
      <c r="CG729" s="1" t="str">
        <f t="shared" si="1047"/>
        <v>NO</v>
      </c>
      <c r="CH729" s="1" t="str">
        <f t="shared" si="1048"/>
        <v>NO</v>
      </c>
      <c r="CI729" s="244" t="str">
        <f t="shared" si="1073"/>
        <v>NO</v>
      </c>
      <c r="CJ729" s="244" t="str">
        <f t="shared" si="1074"/>
        <v>NO</v>
      </c>
      <c r="CK729" s="244" t="str">
        <f t="shared" si="1075"/>
        <v>NO</v>
      </c>
      <c r="CL729" s="244" t="str">
        <f t="shared" si="1076"/>
        <v>NO</v>
      </c>
      <c r="CM729" s="244" t="str">
        <f t="shared" si="1077"/>
        <v>NO</v>
      </c>
      <c r="CN729" s="244" t="str">
        <f t="shared" si="1078"/>
        <v>NO</v>
      </c>
      <c r="CO729" s="244" t="str">
        <f t="shared" si="1079"/>
        <v>NO</v>
      </c>
      <c r="CP729" s="244" t="str">
        <f t="shared" si="1080"/>
        <v>NO</v>
      </c>
      <c r="CQ729" s="244" t="str">
        <f t="shared" si="1081"/>
        <v>NO</v>
      </c>
      <c r="CR729" s="244" t="str">
        <f t="shared" si="1082"/>
        <v>NO</v>
      </c>
    </row>
    <row r="730" spans="1:96">
      <c r="A730" s="321"/>
      <c r="B730" s="321"/>
      <c r="C730" s="321"/>
      <c r="D730" s="321"/>
      <c r="E730" s="321"/>
      <c r="F730" s="321"/>
      <c r="G730" s="321"/>
      <c r="H730" s="321"/>
      <c r="I730" s="52" t="s">
        <v>53</v>
      </c>
      <c r="J730" s="9">
        <v>0.61763355484286298</v>
      </c>
      <c r="K730" s="6">
        <v>0.32897158341731197</v>
      </c>
      <c r="L730" s="6">
        <v>5.33948617398241E-2</v>
      </c>
      <c r="M730" s="6">
        <v>0.13143852633877301</v>
      </c>
      <c r="N730" s="6">
        <v>0.55404467653231704</v>
      </c>
      <c r="O730" s="6">
        <v>0.31451679712890801</v>
      </c>
      <c r="P730" s="6">
        <v>0.97936015353835204</v>
      </c>
      <c r="Q730" s="6">
        <v>1.14913666146335E-2</v>
      </c>
      <c r="R730" s="6">
        <v>9.1484798470141595E-3</v>
      </c>
      <c r="S730" s="6">
        <v>0.89071622383093696</v>
      </c>
      <c r="T730" s="6">
        <v>6.0716152997820599E-2</v>
      </c>
      <c r="U730" s="6">
        <v>4.8567623171242101E-2</v>
      </c>
      <c r="V730" s="6">
        <v>0.128614049153122</v>
      </c>
      <c r="W730" s="6">
        <v>1.16320353021249E-2</v>
      </c>
      <c r="X730" s="6">
        <v>0.859753915544752</v>
      </c>
      <c r="Y730" s="6">
        <v>0.94680120839926396</v>
      </c>
      <c r="Z730" s="6">
        <v>4.1508605720137898E-2</v>
      </c>
      <c r="AA730" s="6">
        <v>1.1690185880597699E-2</v>
      </c>
      <c r="AB730" s="6">
        <v>0.30236036918097697</v>
      </c>
      <c r="AC730" s="6">
        <v>0.40583997329634403</v>
      </c>
      <c r="AD730" s="6">
        <v>0.291799657522678</v>
      </c>
      <c r="AE730" s="6">
        <v>0.31613849669489402</v>
      </c>
      <c r="AF730" s="6">
        <v>0.32117952145110501</v>
      </c>
      <c r="AG730" s="310">
        <v>0.36268198185399902</v>
      </c>
      <c r="AH730" s="211">
        <v>0.75</v>
      </c>
      <c r="AI730" s="211">
        <v>3.274</v>
      </c>
      <c r="AJ730" s="212">
        <v>6.0259999999999998</v>
      </c>
      <c r="AK730" s="210">
        <v>0.74</v>
      </c>
      <c r="AL730" s="210">
        <v>3.2429999999999999</v>
      </c>
      <c r="AM730" s="210">
        <v>6.0389999999999997</v>
      </c>
      <c r="AN730" s="203"/>
      <c r="AO730" s="203"/>
      <c r="AP730" s="203"/>
      <c r="AQ730" s="203"/>
      <c r="AR730" s="203">
        <f t="shared" si="1083"/>
        <v>0.69692727427599999</v>
      </c>
      <c r="AS730" s="203">
        <f t="shared" si="1084"/>
        <v>0.8518</v>
      </c>
      <c r="AT730" s="203">
        <f t="shared" si="1085"/>
        <v>1.041088886996</v>
      </c>
      <c r="AU730" s="203">
        <f t="shared" si="1086"/>
        <v>1.8303545495219997</v>
      </c>
      <c r="AV730" s="203">
        <f t="shared" si="1087"/>
        <v>2.2370999999999999</v>
      </c>
      <c r="AW730" s="203">
        <f t="shared" si="1088"/>
        <v>2.7342333283619995</v>
      </c>
      <c r="AX730" s="203">
        <f t="shared" si="1089"/>
        <v>4.4007545552340002</v>
      </c>
      <c r="AY730" s="203">
        <f t="shared" si="1090"/>
        <v>5.3787000000000003</v>
      </c>
      <c r="AZ730" s="203">
        <f t="shared" si="1091"/>
        <v>6.5739666547139999</v>
      </c>
      <c r="BB730" s="1" t="str">
        <f t="shared" si="1049"/>
        <v>NP</v>
      </c>
      <c r="BC730" s="1" t="str">
        <f t="shared" si="1050"/>
        <v>P</v>
      </c>
      <c r="BD730" s="1" t="str">
        <f t="shared" si="1051"/>
        <v>NA</v>
      </c>
      <c r="BE730" s="1" t="str">
        <f t="shared" si="1052"/>
        <v>NO</v>
      </c>
      <c r="BF730" s="1" t="str">
        <f t="shared" si="1053"/>
        <v>NO</v>
      </c>
      <c r="BG730" s="1" t="str">
        <f t="shared" si="1054"/>
        <v>NO</v>
      </c>
      <c r="BH730" s="1" t="str">
        <f t="shared" si="1034"/>
        <v>NO</v>
      </c>
      <c r="BJ730" s="12">
        <v>13</v>
      </c>
      <c r="BK730" s="1" t="str">
        <f t="shared" si="1055"/>
        <v>NP</v>
      </c>
      <c r="BL730" s="1" t="str">
        <f t="shared" si="1056"/>
        <v>P</v>
      </c>
      <c r="BM730" s="1" t="str">
        <f t="shared" si="1057"/>
        <v>NA</v>
      </c>
      <c r="BN730" s="1" t="str">
        <f t="shared" si="1058"/>
        <v>NO</v>
      </c>
      <c r="BO730" s="1" t="str">
        <f t="shared" si="1059"/>
        <v>NO</v>
      </c>
      <c r="BP730" s="1" t="str">
        <f t="shared" si="1060"/>
        <v>NO</v>
      </c>
      <c r="BQ730" s="1" t="str">
        <f t="shared" si="1061"/>
        <v>NO</v>
      </c>
      <c r="BS730" s="1" t="str">
        <f t="shared" si="1062"/>
        <v>TP</v>
      </c>
      <c r="BT730" s="1" t="str">
        <f t="shared" si="1063"/>
        <v>TN</v>
      </c>
      <c r="BU730" s="1" t="str">
        <f t="shared" si="1064"/>
        <v>TN</v>
      </c>
      <c r="BV730" s="1" t="str">
        <f t="shared" si="1065"/>
        <v>NO</v>
      </c>
      <c r="BW730" s="1" t="str">
        <f t="shared" si="1066"/>
        <v>NO</v>
      </c>
      <c r="BX730" s="1" t="str">
        <f t="shared" si="1067"/>
        <v>YES</v>
      </c>
      <c r="BY730" s="244" t="str">
        <f t="shared" si="1068"/>
        <v>YES</v>
      </c>
      <c r="BZ730" s="244" t="str">
        <f t="shared" si="1069"/>
        <v>NO</v>
      </c>
      <c r="CA730" s="244" t="str">
        <f t="shared" si="1070"/>
        <v>NO</v>
      </c>
      <c r="CB730" s="244" t="str">
        <f t="shared" si="1071"/>
        <v>NO</v>
      </c>
      <c r="CC730" s="244" t="str">
        <f t="shared" si="1072"/>
        <v>NO</v>
      </c>
      <c r="CD730" s="244" t="str">
        <f t="shared" si="1044"/>
        <v>NO</v>
      </c>
      <c r="CE730" s="1" t="str">
        <f t="shared" si="1045"/>
        <v>NO</v>
      </c>
      <c r="CF730" s="1" t="str">
        <f t="shared" si="1046"/>
        <v>NO</v>
      </c>
      <c r="CG730" s="1" t="str">
        <f t="shared" si="1047"/>
        <v>NO</v>
      </c>
      <c r="CH730" s="1" t="str">
        <f t="shared" si="1048"/>
        <v>NO</v>
      </c>
      <c r="CI730" s="244" t="str">
        <f t="shared" si="1073"/>
        <v>NO</v>
      </c>
      <c r="CJ730" s="244" t="str">
        <f t="shared" si="1074"/>
        <v>NO</v>
      </c>
      <c r="CK730" s="244" t="str">
        <f t="shared" si="1075"/>
        <v>NO</v>
      </c>
      <c r="CL730" s="244" t="str">
        <f t="shared" si="1076"/>
        <v>NO</v>
      </c>
      <c r="CM730" s="244" t="str">
        <f t="shared" si="1077"/>
        <v>NO</v>
      </c>
      <c r="CN730" s="244" t="str">
        <f t="shared" si="1078"/>
        <v>NO</v>
      </c>
      <c r="CO730" s="244" t="str">
        <f t="shared" si="1079"/>
        <v>NO</v>
      </c>
      <c r="CP730" s="244" t="str">
        <f t="shared" si="1080"/>
        <v>NO</v>
      </c>
      <c r="CQ730" s="244" t="str">
        <f t="shared" si="1081"/>
        <v>NO</v>
      </c>
      <c r="CR730" s="244" t="str">
        <f t="shared" si="1082"/>
        <v>NO</v>
      </c>
    </row>
    <row r="731" spans="1:96" ht="16.5" thickBot="1">
      <c r="A731" s="321"/>
      <c r="B731" s="321"/>
      <c r="C731" s="321"/>
      <c r="D731" s="321"/>
      <c r="E731" s="321"/>
      <c r="F731" s="321"/>
      <c r="G731" s="321"/>
      <c r="H731" s="321"/>
      <c r="I731" s="53" t="s">
        <v>54</v>
      </c>
      <c r="J731" s="10">
        <v>0.94924023823422399</v>
      </c>
      <c r="K731" s="8">
        <v>9.5645635764526303E-3</v>
      </c>
      <c r="L731" s="8">
        <v>4.1195198189323302E-2</v>
      </c>
      <c r="M731" s="8">
        <v>0.79543848114921401</v>
      </c>
      <c r="N731" s="8">
        <v>0.115592712884758</v>
      </c>
      <c r="O731" s="8">
        <v>8.8968805966027797E-2</v>
      </c>
      <c r="P731" s="8">
        <v>0.90493281611325305</v>
      </c>
      <c r="Q731" s="8">
        <v>8.4836227143732706E-2</v>
      </c>
      <c r="R731" s="8">
        <v>1.0230956743013501E-2</v>
      </c>
      <c r="S731" s="8">
        <v>0.90985582843611301</v>
      </c>
      <c r="T731" s="8">
        <v>8.0937411059768209E-3</v>
      </c>
      <c r="U731" s="8">
        <v>8.2050430457909301E-2</v>
      </c>
      <c r="V731" s="8">
        <v>0.15534852183435</v>
      </c>
      <c r="W731" s="8">
        <v>1.5374588956173199E-2</v>
      </c>
      <c r="X731" s="8">
        <v>0.82927688920947595</v>
      </c>
      <c r="Y731" s="8">
        <v>0.45807701099808201</v>
      </c>
      <c r="Z731" s="8">
        <v>0.27401044191351198</v>
      </c>
      <c r="AA731" s="8">
        <v>0.26791254708840401</v>
      </c>
      <c r="AB731" s="8">
        <v>0.86499660885202201</v>
      </c>
      <c r="AC731" s="8">
        <v>1.4950343530498501E-2</v>
      </c>
      <c r="AD731" s="8">
        <v>0.12005304761747899</v>
      </c>
      <c r="AE731" s="8">
        <v>0.94797841171559305</v>
      </c>
      <c r="AF731" s="8">
        <v>7.5757675577973098E-3</v>
      </c>
      <c r="AG731" s="311">
        <v>4.4445820726609103E-2</v>
      </c>
      <c r="AH731" s="213">
        <v>0.93700000000000006</v>
      </c>
      <c r="AI731" s="213">
        <v>3.581</v>
      </c>
      <c r="AJ731" s="214">
        <v>5.4820000000000002</v>
      </c>
      <c r="AK731" s="210">
        <v>0.93600000000000005</v>
      </c>
      <c r="AL731" s="210">
        <v>3.5830000000000002</v>
      </c>
      <c r="AM731" s="210">
        <v>5.4969999999999999</v>
      </c>
      <c r="AN731" s="203"/>
      <c r="AO731" s="203"/>
      <c r="AP731" s="203"/>
      <c r="AQ731" s="203"/>
      <c r="AR731" s="203">
        <f t="shared" si="1083"/>
        <v>0.69692727427599999</v>
      </c>
      <c r="AS731" s="203">
        <f t="shared" si="1084"/>
        <v>0.8518</v>
      </c>
      <c r="AT731" s="203">
        <f t="shared" si="1085"/>
        <v>1.041088886996</v>
      </c>
      <c r="AU731" s="203">
        <f t="shared" si="1086"/>
        <v>1.8303545495219997</v>
      </c>
      <c r="AV731" s="203">
        <f t="shared" si="1087"/>
        <v>2.2370999999999999</v>
      </c>
      <c r="AW731" s="203">
        <f t="shared" si="1088"/>
        <v>2.7342333283619995</v>
      </c>
      <c r="AX731" s="203">
        <f t="shared" si="1089"/>
        <v>4.4007545552340002</v>
      </c>
      <c r="AY731" s="203">
        <f t="shared" si="1090"/>
        <v>5.3787000000000003</v>
      </c>
      <c r="AZ731" s="203">
        <f t="shared" si="1091"/>
        <v>6.5739666547139999</v>
      </c>
      <c r="BB731" s="1" t="str">
        <f t="shared" si="1049"/>
        <v>NA</v>
      </c>
      <c r="BC731" s="1" t="str">
        <f t="shared" si="1050"/>
        <v>P</v>
      </c>
      <c r="BD731" s="1" t="str">
        <f t="shared" si="1051"/>
        <v>NA</v>
      </c>
      <c r="BE731" s="1" t="str">
        <f t="shared" si="1052"/>
        <v>NO</v>
      </c>
      <c r="BF731" s="1" t="str">
        <f t="shared" si="1053"/>
        <v>NO</v>
      </c>
      <c r="BG731" s="1" t="str">
        <f t="shared" si="1054"/>
        <v>NO</v>
      </c>
      <c r="BH731" s="1" t="str">
        <f t="shared" si="1034"/>
        <v>NO</v>
      </c>
      <c r="BJ731" s="12">
        <v>18</v>
      </c>
      <c r="BK731" s="1" t="str">
        <f t="shared" si="1055"/>
        <v>NA</v>
      </c>
      <c r="BL731" s="1" t="str">
        <f t="shared" si="1056"/>
        <v>P</v>
      </c>
      <c r="BM731" s="1" t="str">
        <f t="shared" si="1057"/>
        <v>NA</v>
      </c>
      <c r="BN731" s="1" t="str">
        <f t="shared" si="1058"/>
        <v>NO</v>
      </c>
      <c r="BO731" s="1" t="str">
        <f t="shared" si="1059"/>
        <v>NO</v>
      </c>
      <c r="BP731" s="1" t="str">
        <f t="shared" si="1060"/>
        <v>NO</v>
      </c>
      <c r="BQ731" s="1" t="str">
        <f t="shared" si="1061"/>
        <v>NO</v>
      </c>
      <c r="BS731" s="1" t="str">
        <f t="shared" si="1062"/>
        <v>TN</v>
      </c>
      <c r="BT731" s="1" t="str">
        <f t="shared" si="1063"/>
        <v>TN</v>
      </c>
      <c r="BU731" s="1" t="str">
        <f t="shared" si="1064"/>
        <v>TN</v>
      </c>
      <c r="BV731" s="1" t="str">
        <f t="shared" si="1065"/>
        <v>NO</v>
      </c>
      <c r="BW731" s="1" t="str">
        <f t="shared" si="1066"/>
        <v>NO</v>
      </c>
      <c r="BX731" s="1" t="str">
        <f t="shared" si="1067"/>
        <v>NO</v>
      </c>
      <c r="BY731" s="244" t="str">
        <f t="shared" si="1068"/>
        <v>YES</v>
      </c>
      <c r="BZ731" s="244" t="str">
        <f t="shared" si="1069"/>
        <v>NO</v>
      </c>
      <c r="CA731" s="244" t="str">
        <f t="shared" si="1070"/>
        <v>NO</v>
      </c>
      <c r="CB731" s="244" t="str">
        <f t="shared" si="1071"/>
        <v>NO</v>
      </c>
      <c r="CC731" s="244" t="str">
        <f t="shared" si="1072"/>
        <v>NO</v>
      </c>
      <c r="CD731" s="244" t="str">
        <f t="shared" si="1044"/>
        <v>NO</v>
      </c>
      <c r="CE731" s="1" t="str">
        <f t="shared" si="1045"/>
        <v>NO</v>
      </c>
      <c r="CF731" s="1" t="str">
        <f t="shared" si="1046"/>
        <v>NO</v>
      </c>
      <c r="CG731" s="1" t="str">
        <f t="shared" si="1047"/>
        <v>NO</v>
      </c>
      <c r="CH731" s="1" t="str">
        <f t="shared" si="1048"/>
        <v>NO</v>
      </c>
      <c r="CI731" s="244" t="str">
        <f t="shared" si="1073"/>
        <v>NO</v>
      </c>
      <c r="CJ731" s="244" t="str">
        <f t="shared" si="1074"/>
        <v>NO</v>
      </c>
      <c r="CK731" s="244" t="str">
        <f t="shared" si="1075"/>
        <v>NO</v>
      </c>
      <c r="CL731" s="244" t="str">
        <f t="shared" si="1076"/>
        <v>NO</v>
      </c>
      <c r="CM731" s="244" t="str">
        <f t="shared" si="1077"/>
        <v>NO</v>
      </c>
      <c r="CN731" s="244" t="str">
        <f t="shared" si="1078"/>
        <v>NO</v>
      </c>
      <c r="CO731" s="244" t="str">
        <f t="shared" si="1079"/>
        <v>NO</v>
      </c>
      <c r="CP731" s="244" t="str">
        <f t="shared" si="1080"/>
        <v>NO</v>
      </c>
      <c r="CQ731" s="244" t="str">
        <f t="shared" si="1081"/>
        <v>NO</v>
      </c>
      <c r="CR731" s="244" t="str">
        <f t="shared" si="1082"/>
        <v>NO</v>
      </c>
    </row>
    <row r="732" spans="1:96">
      <c r="A732" s="61">
        <v>180</v>
      </c>
      <c r="B732" s="62">
        <v>180</v>
      </c>
      <c r="C732" s="62">
        <v>2</v>
      </c>
      <c r="D732" s="62">
        <v>0.5</v>
      </c>
      <c r="E732" s="62">
        <v>4229977</v>
      </c>
      <c r="F732" s="62">
        <f>E732/1000/60</f>
        <v>70.499616666666668</v>
      </c>
      <c r="G732" s="62">
        <v>15</v>
      </c>
      <c r="H732" s="63">
        <f>G732/B732*100</f>
        <v>8.3333333333333321</v>
      </c>
      <c r="I732" s="60" t="s">
        <v>12</v>
      </c>
      <c r="J732" s="69">
        <v>0.97648825179755605</v>
      </c>
      <c r="K732" s="69">
        <v>9.8158538443718895E-3</v>
      </c>
      <c r="L732" s="69">
        <v>1.36958943580716E-2</v>
      </c>
      <c r="M732" s="69">
        <v>0.90095791514932699</v>
      </c>
      <c r="N732" s="69">
        <v>3.9290676451152903E-2</v>
      </c>
      <c r="O732" s="69">
        <v>5.9751408399519597E-2</v>
      </c>
      <c r="P732" s="69">
        <v>0.57630770258271102</v>
      </c>
      <c r="Q732" s="69">
        <v>6.7311131322078999E-2</v>
      </c>
      <c r="R732" s="69">
        <v>0.35638116609520898</v>
      </c>
      <c r="S732" s="69">
        <v>0.53475455164083696</v>
      </c>
      <c r="T732" s="69">
        <v>0.24031154123083101</v>
      </c>
      <c r="U732" s="69">
        <v>0.224933907128331</v>
      </c>
      <c r="V732" s="69">
        <v>0.34618336465246802</v>
      </c>
      <c r="W732" s="69">
        <v>0.36166315254007397</v>
      </c>
      <c r="X732" s="69">
        <v>0.29215348280745601</v>
      </c>
      <c r="Y732" s="69">
        <v>0.74898943793523498</v>
      </c>
      <c r="Z732" s="69">
        <v>0.13288145239061999</v>
      </c>
      <c r="AA732" s="69">
        <v>0.118129109674144</v>
      </c>
      <c r="AB732" s="69">
        <v>0.444007553792999</v>
      </c>
      <c r="AC732" s="69">
        <v>0.35151757071516399</v>
      </c>
      <c r="AD732" s="69">
        <v>0.20447487549183499</v>
      </c>
      <c r="AE732" s="69">
        <v>0.78068493405475703</v>
      </c>
      <c r="AF732" s="69">
        <v>0.20185947040640301</v>
      </c>
      <c r="AG732" s="309">
        <v>1.7455595538839099E-2</v>
      </c>
      <c r="AH732" s="208">
        <v>1.532</v>
      </c>
      <c r="AI732" s="208">
        <v>2.9420000000000002</v>
      </c>
      <c r="AJ732" s="209">
        <v>5.7089999999999996</v>
      </c>
      <c r="AK732" s="210">
        <v>1.56</v>
      </c>
      <c r="AL732" s="210">
        <v>2.9780000000000002</v>
      </c>
      <c r="AM732" s="210">
        <v>5.79</v>
      </c>
      <c r="AN732" s="203">
        <v>1.2084999999999999</v>
      </c>
      <c r="AO732" s="203">
        <v>2.7267999999999999</v>
      </c>
      <c r="AP732" s="203">
        <v>5.8274999999999997</v>
      </c>
      <c r="AQ732" s="203"/>
      <c r="AR732" s="203">
        <f>$AN$25*0.81818182</f>
        <v>0.98877272946999983</v>
      </c>
      <c r="AS732" s="203">
        <f>$AN$25</f>
        <v>1.2084999999999999</v>
      </c>
      <c r="AT732" s="203">
        <f>$AN$25*1.22222222</f>
        <v>1.4770555528699998</v>
      </c>
      <c r="AU732" s="203">
        <f>$AO$25*0.81818182</f>
        <v>2.2310181867759997</v>
      </c>
      <c r="AV732" s="203">
        <f>$AO$25</f>
        <v>2.7267999999999999</v>
      </c>
      <c r="AW732" s="203">
        <f>$AO$25*1.22222222</f>
        <v>3.3327555494959995</v>
      </c>
      <c r="AX732" s="203">
        <f>$AP$25*0.81818182</f>
        <v>4.7679545560499994</v>
      </c>
      <c r="AY732" s="203">
        <f>$AP$25</f>
        <v>5.8274999999999997</v>
      </c>
      <c r="AZ732" s="203">
        <f>$AP$25*1.22222222</f>
        <v>7.1224999870499994</v>
      </c>
      <c r="BB732" s="1" t="str">
        <f t="shared" si="1049"/>
        <v>P</v>
      </c>
      <c r="BC732" s="1" t="str">
        <f t="shared" si="1050"/>
        <v>NA</v>
      </c>
      <c r="BD732" s="1" t="str">
        <f t="shared" si="1051"/>
        <v>NP</v>
      </c>
      <c r="BE732" s="1" t="str">
        <f t="shared" si="1052"/>
        <v>NO</v>
      </c>
      <c r="BF732" s="1" t="str">
        <f t="shared" si="1053"/>
        <v>NO</v>
      </c>
      <c r="BG732" s="1" t="str">
        <f t="shared" si="1054"/>
        <v>NO</v>
      </c>
      <c r="BH732" s="1" t="str">
        <f t="shared" si="1034"/>
        <v>NO</v>
      </c>
      <c r="BJ732" s="1">
        <v>35</v>
      </c>
      <c r="BK732" s="1" t="str">
        <f t="shared" si="1055"/>
        <v>P</v>
      </c>
      <c r="BL732" s="1" t="str">
        <f t="shared" si="1056"/>
        <v>NA</v>
      </c>
      <c r="BM732" s="1" t="str">
        <f t="shared" si="1057"/>
        <v>NP</v>
      </c>
      <c r="BN732" s="1" t="str">
        <f t="shared" si="1058"/>
        <v>NO</v>
      </c>
      <c r="BO732" s="1" t="str">
        <f t="shared" si="1059"/>
        <v>NO</v>
      </c>
      <c r="BP732" s="1" t="str">
        <f t="shared" si="1060"/>
        <v>NO</v>
      </c>
      <c r="BQ732" s="1" t="str">
        <f t="shared" si="1061"/>
        <v>NO</v>
      </c>
      <c r="BS732" s="1" t="str">
        <f t="shared" si="1062"/>
        <v>TN</v>
      </c>
      <c r="BT732" s="1" t="str">
        <f t="shared" si="1063"/>
        <v>TN</v>
      </c>
      <c r="BU732" s="1" t="str">
        <f t="shared" si="1064"/>
        <v>TP</v>
      </c>
      <c r="BV732" s="1" t="str">
        <f t="shared" si="1065"/>
        <v>NO</v>
      </c>
      <c r="BW732" s="1" t="str">
        <f t="shared" si="1066"/>
        <v>NO</v>
      </c>
      <c r="BX732" s="1" t="str">
        <f t="shared" si="1067"/>
        <v>YES</v>
      </c>
      <c r="BY732" s="244" t="str">
        <f t="shared" si="1068"/>
        <v>YES</v>
      </c>
      <c r="BZ732" s="244" t="str">
        <f t="shared" si="1069"/>
        <v>NO</v>
      </c>
      <c r="CA732" s="244" t="str">
        <f t="shared" si="1070"/>
        <v>NO</v>
      </c>
      <c r="CB732" s="244" t="str">
        <f t="shared" si="1071"/>
        <v>NO</v>
      </c>
      <c r="CC732" s="244" t="str">
        <f t="shared" si="1072"/>
        <v>NO</v>
      </c>
      <c r="CD732" s="244" t="str">
        <f t="shared" si="1044"/>
        <v>NO</v>
      </c>
      <c r="CE732" s="1" t="str">
        <f t="shared" si="1045"/>
        <v>NO</v>
      </c>
      <c r="CF732" s="1" t="str">
        <f t="shared" si="1046"/>
        <v>NO</v>
      </c>
      <c r="CG732" s="1" t="str">
        <f t="shared" si="1047"/>
        <v>NO</v>
      </c>
      <c r="CH732" s="1" t="str">
        <f t="shared" si="1048"/>
        <v>NO</v>
      </c>
      <c r="CI732" s="244" t="str">
        <f t="shared" si="1073"/>
        <v>NO</v>
      </c>
      <c r="CJ732" s="244" t="str">
        <f t="shared" si="1074"/>
        <v>NO</v>
      </c>
      <c r="CK732" s="244" t="str">
        <f t="shared" si="1075"/>
        <v>NO</v>
      </c>
      <c r="CL732" s="244" t="str">
        <f t="shared" si="1076"/>
        <v>NO</v>
      </c>
      <c r="CM732" s="244" t="str">
        <f t="shared" si="1077"/>
        <v>NO</v>
      </c>
      <c r="CN732" s="244" t="str">
        <f t="shared" si="1078"/>
        <v>NO</v>
      </c>
      <c r="CO732" s="244" t="str">
        <f t="shared" si="1079"/>
        <v>NO</v>
      </c>
      <c r="CP732" s="244" t="str">
        <f t="shared" si="1080"/>
        <v>NO</v>
      </c>
      <c r="CQ732" s="244" t="str">
        <f t="shared" si="1081"/>
        <v>NO</v>
      </c>
      <c r="CR732" s="244" t="str">
        <f t="shared" si="1082"/>
        <v>NO</v>
      </c>
    </row>
    <row r="733" spans="1:96">
      <c r="A733" s="64"/>
      <c r="B733" s="15"/>
      <c r="C733" s="15"/>
      <c r="D733" s="15"/>
      <c r="E733" s="15"/>
      <c r="F733" s="15"/>
      <c r="G733" s="15"/>
      <c r="H733" s="15"/>
      <c r="I733" s="52" t="s">
        <v>13</v>
      </c>
      <c r="J733" s="6">
        <v>0.96265520418375095</v>
      </c>
      <c r="K733" s="6">
        <v>1.4124204988604699E-2</v>
      </c>
      <c r="L733" s="6">
        <v>2.3220590827643599E-2</v>
      </c>
      <c r="M733" s="6">
        <v>0.49883910589135999</v>
      </c>
      <c r="N733" s="6">
        <v>0.38770551654392499</v>
      </c>
      <c r="O733" s="6">
        <v>0.11345537756471299</v>
      </c>
      <c r="P733" s="6">
        <v>0.116638305607893</v>
      </c>
      <c r="Q733" s="6">
        <v>0.83103537171620501</v>
      </c>
      <c r="R733" s="6">
        <v>5.2326322675900698E-2</v>
      </c>
      <c r="S733" s="6">
        <v>0.73886836132512901</v>
      </c>
      <c r="T733" s="6">
        <v>5.3381554665224699E-2</v>
      </c>
      <c r="U733" s="6">
        <v>0.20775008400964501</v>
      </c>
      <c r="V733" s="6">
        <v>0.12936566439365299</v>
      </c>
      <c r="W733" s="6">
        <v>0.604729173310813</v>
      </c>
      <c r="X733" s="6">
        <v>0.26590516229553302</v>
      </c>
      <c r="Y733" s="6">
        <v>0.23646483083240299</v>
      </c>
      <c r="Z733" s="6">
        <v>0.26966122090029498</v>
      </c>
      <c r="AA733" s="6">
        <v>0.49387394826730102</v>
      </c>
      <c r="AB733" s="6">
        <v>0.97513149138178401</v>
      </c>
      <c r="AC733" s="6">
        <v>7.9509695743062905E-4</v>
      </c>
      <c r="AD733" s="6">
        <v>2.4073411660784399E-2</v>
      </c>
      <c r="AE733" s="6">
        <v>0.49760566865014699</v>
      </c>
      <c r="AF733" s="6">
        <v>0.30655667777114798</v>
      </c>
      <c r="AG733" s="310">
        <v>0.195837653578703</v>
      </c>
      <c r="AH733" s="211">
        <v>1.4630000000000001</v>
      </c>
      <c r="AI733" s="211">
        <v>3.4430000000000001</v>
      </c>
      <c r="AJ733" s="212">
        <v>5.726</v>
      </c>
      <c r="AK733" s="210">
        <v>1.43</v>
      </c>
      <c r="AL733" s="210">
        <v>3.4239999999999999</v>
      </c>
      <c r="AM733" s="210">
        <v>5.7779999999999996</v>
      </c>
      <c r="AN733" s="203"/>
      <c r="AO733" s="203"/>
      <c r="AP733" s="203"/>
      <c r="AQ733" s="203"/>
      <c r="AR733" s="203">
        <f t="shared" ref="AR733:AR742" si="1092">$AN$25*0.81818182</f>
        <v>0.98877272946999983</v>
      </c>
      <c r="AS733" s="203">
        <f t="shared" ref="AS733:AS742" si="1093">$AN$25</f>
        <v>1.2084999999999999</v>
      </c>
      <c r="AT733" s="203">
        <f t="shared" ref="AT733:AT742" si="1094">$AN$25*1.22222222</f>
        <v>1.4770555528699998</v>
      </c>
      <c r="AU733" s="203">
        <f t="shared" ref="AU733:AU742" si="1095">$AO$25*0.81818182</f>
        <v>2.2310181867759997</v>
      </c>
      <c r="AV733" s="203">
        <f t="shared" ref="AV733:AV742" si="1096">$AO$25</f>
        <v>2.7267999999999999</v>
      </c>
      <c r="AW733" s="203">
        <f t="shared" ref="AW733:AW742" si="1097">$AO$25*1.22222222</f>
        <v>3.3327555494959995</v>
      </c>
      <c r="AX733" s="203">
        <f t="shared" ref="AX733:AX742" si="1098">$AP$25*0.81818182</f>
        <v>4.7679545560499994</v>
      </c>
      <c r="AY733" s="203">
        <f t="shared" ref="AY733:AY742" si="1099">$AP$25</f>
        <v>5.8274999999999997</v>
      </c>
      <c r="AZ733" s="203">
        <f t="shared" ref="AZ733:AZ742" si="1100">$AP$25*1.22222222</f>
        <v>7.1224999870499994</v>
      </c>
      <c r="BB733" s="1" t="str">
        <f t="shared" si="1049"/>
        <v>NA</v>
      </c>
      <c r="BC733" s="1" t="str">
        <f t="shared" si="1050"/>
        <v>P</v>
      </c>
      <c r="BD733" s="1" t="str">
        <f t="shared" si="1051"/>
        <v>NP</v>
      </c>
      <c r="BE733" s="1" t="str">
        <f t="shared" si="1052"/>
        <v>NO</v>
      </c>
      <c r="BF733" s="1" t="str">
        <f t="shared" si="1053"/>
        <v>NO</v>
      </c>
      <c r="BG733" s="1" t="str">
        <f t="shared" si="1054"/>
        <v>NO</v>
      </c>
      <c r="BH733" s="1" t="str">
        <f t="shared" si="1034"/>
        <v>NO</v>
      </c>
      <c r="BJ733" s="1">
        <v>8</v>
      </c>
      <c r="BK733" s="1" t="str">
        <f t="shared" si="1055"/>
        <v>NA</v>
      </c>
      <c r="BL733" s="1" t="str">
        <f t="shared" si="1056"/>
        <v>P</v>
      </c>
      <c r="BM733" s="1" t="str">
        <f t="shared" si="1057"/>
        <v>NP</v>
      </c>
      <c r="BN733" s="1" t="str">
        <f t="shared" si="1058"/>
        <v>NO</v>
      </c>
      <c r="BO733" s="1" t="str">
        <f t="shared" si="1059"/>
        <v>NO</v>
      </c>
      <c r="BP733" s="1" t="str">
        <f t="shared" si="1060"/>
        <v>NO</v>
      </c>
      <c r="BQ733" s="1" t="str">
        <f t="shared" si="1061"/>
        <v>NO</v>
      </c>
      <c r="BS733" s="1" t="str">
        <f t="shared" si="1062"/>
        <v>TN</v>
      </c>
      <c r="BT733" s="1" t="str">
        <f t="shared" si="1063"/>
        <v>TN</v>
      </c>
      <c r="BU733" s="1" t="str">
        <f t="shared" si="1064"/>
        <v>TP</v>
      </c>
      <c r="BV733" s="1" t="str">
        <f t="shared" si="1065"/>
        <v>NO</v>
      </c>
      <c r="BW733" s="1" t="str">
        <f t="shared" si="1066"/>
        <v>NO</v>
      </c>
      <c r="BX733" s="1" t="str">
        <f t="shared" si="1067"/>
        <v>YES</v>
      </c>
      <c r="BY733" s="244" t="str">
        <f t="shared" si="1068"/>
        <v>YES</v>
      </c>
      <c r="BZ733" s="244" t="str">
        <f t="shared" si="1069"/>
        <v>NO</v>
      </c>
      <c r="CA733" s="244" t="str">
        <f t="shared" si="1070"/>
        <v>NO</v>
      </c>
      <c r="CB733" s="244" t="str">
        <f t="shared" si="1071"/>
        <v>NO</v>
      </c>
      <c r="CC733" s="244" t="str">
        <f t="shared" si="1072"/>
        <v>NO</v>
      </c>
      <c r="CD733" s="244" t="str">
        <f t="shared" si="1044"/>
        <v>NO</v>
      </c>
      <c r="CE733" s="1" t="str">
        <f t="shared" si="1045"/>
        <v>NO</v>
      </c>
      <c r="CF733" s="1" t="str">
        <f t="shared" si="1046"/>
        <v>NO</v>
      </c>
      <c r="CG733" s="1" t="str">
        <f t="shared" si="1047"/>
        <v>NO</v>
      </c>
      <c r="CH733" s="1" t="str">
        <f t="shared" si="1048"/>
        <v>NO</v>
      </c>
      <c r="CI733" s="244" t="str">
        <f t="shared" si="1073"/>
        <v>NO</v>
      </c>
      <c r="CJ733" s="244" t="str">
        <f t="shared" si="1074"/>
        <v>NO</v>
      </c>
      <c r="CK733" s="244" t="str">
        <f t="shared" si="1075"/>
        <v>NO</v>
      </c>
      <c r="CL733" s="244" t="str">
        <f t="shared" si="1076"/>
        <v>NO</v>
      </c>
      <c r="CM733" s="244" t="str">
        <f t="shared" si="1077"/>
        <v>NO</v>
      </c>
      <c r="CN733" s="244" t="str">
        <f t="shared" si="1078"/>
        <v>NO</v>
      </c>
      <c r="CO733" s="244" t="str">
        <f t="shared" si="1079"/>
        <v>NO</v>
      </c>
      <c r="CP733" s="244" t="str">
        <f t="shared" si="1080"/>
        <v>NO</v>
      </c>
      <c r="CQ733" s="244" t="str">
        <f t="shared" si="1081"/>
        <v>NO</v>
      </c>
      <c r="CR733" s="244" t="str">
        <f t="shared" si="1082"/>
        <v>NO</v>
      </c>
    </row>
    <row r="734" spans="1:96">
      <c r="A734" s="64"/>
      <c r="B734" s="15"/>
      <c r="C734" s="15"/>
      <c r="D734" s="15"/>
      <c r="E734" s="15"/>
      <c r="F734" s="15"/>
      <c r="G734" s="15"/>
      <c r="H734" s="15"/>
      <c r="I734" s="52" t="s">
        <v>14</v>
      </c>
      <c r="J734" s="6">
        <v>0.87810042617497697</v>
      </c>
      <c r="K734" s="6">
        <v>8.0579097618514894E-2</v>
      </c>
      <c r="L734" s="6">
        <v>4.1320476206507903E-2</v>
      </c>
      <c r="M734" s="6">
        <v>0.47002536872708101</v>
      </c>
      <c r="N734" s="6">
        <v>0.33876107211684497</v>
      </c>
      <c r="O734" s="6">
        <v>0.19121355915607299</v>
      </c>
      <c r="P734" s="6">
        <v>7.9855801823328104E-2</v>
      </c>
      <c r="Q734" s="6">
        <v>0.293582949411892</v>
      </c>
      <c r="R734" s="6">
        <v>0.62656124876477903</v>
      </c>
      <c r="S734" s="6">
        <v>0.80784082147815395</v>
      </c>
      <c r="T734" s="6">
        <v>0.158380124240461</v>
      </c>
      <c r="U734" s="6">
        <v>3.3779054281384002E-2</v>
      </c>
      <c r="V734" s="6">
        <v>0.75207661641194601</v>
      </c>
      <c r="W734" s="6">
        <v>0.11037346244942201</v>
      </c>
      <c r="X734" s="6">
        <v>0.13754992113862999</v>
      </c>
      <c r="Y734" s="6">
        <v>0.39870418818190601</v>
      </c>
      <c r="Z734" s="6">
        <v>0.58128051246111601</v>
      </c>
      <c r="AA734" s="6">
        <v>2.0015299356976799E-2</v>
      </c>
      <c r="AB734" s="6">
        <v>0.32093966671256702</v>
      </c>
      <c r="AC734" s="6">
        <v>0.280022548227705</v>
      </c>
      <c r="AD734" s="6">
        <v>0.39903778505972698</v>
      </c>
      <c r="AE734" s="6">
        <v>0.331194145471434</v>
      </c>
      <c r="AF734" s="6">
        <v>0.39771173348706501</v>
      </c>
      <c r="AG734" s="310">
        <v>0.27109412104149899</v>
      </c>
      <c r="AH734" s="211">
        <v>1.7390000000000001</v>
      </c>
      <c r="AI734" s="211">
        <v>2.573</v>
      </c>
      <c r="AJ734" s="212">
        <v>6.2949999999999999</v>
      </c>
      <c r="AK734" s="210">
        <v>1.7370000000000001</v>
      </c>
      <c r="AL734" s="210">
        <v>2.62</v>
      </c>
      <c r="AM734" s="210">
        <v>6.2750000000000004</v>
      </c>
      <c r="AN734" s="203"/>
      <c r="AO734" s="203"/>
      <c r="AP734" s="203"/>
      <c r="AQ734" s="203"/>
      <c r="AR734" s="203">
        <f t="shared" si="1092"/>
        <v>0.98877272946999983</v>
      </c>
      <c r="AS734" s="203">
        <f t="shared" si="1093"/>
        <v>1.2084999999999999</v>
      </c>
      <c r="AT734" s="203">
        <f t="shared" si="1094"/>
        <v>1.4770555528699998</v>
      </c>
      <c r="AU734" s="203">
        <f t="shared" si="1095"/>
        <v>2.2310181867759997</v>
      </c>
      <c r="AV734" s="203">
        <f t="shared" si="1096"/>
        <v>2.7267999999999999</v>
      </c>
      <c r="AW734" s="203">
        <f t="shared" si="1097"/>
        <v>3.3327555494959995</v>
      </c>
      <c r="AX734" s="203">
        <f t="shared" si="1098"/>
        <v>4.7679545560499994</v>
      </c>
      <c r="AY734" s="203">
        <f t="shared" si="1099"/>
        <v>5.8274999999999997</v>
      </c>
      <c r="AZ734" s="203">
        <f t="shared" si="1100"/>
        <v>7.1224999870499994</v>
      </c>
      <c r="BB734" s="1" t="str">
        <f t="shared" si="1049"/>
        <v>P</v>
      </c>
      <c r="BC734" s="1" t="str">
        <f t="shared" si="1050"/>
        <v>NP</v>
      </c>
      <c r="BD734" s="1" t="str">
        <f t="shared" si="1051"/>
        <v>NA</v>
      </c>
      <c r="BE734" s="1" t="str">
        <f t="shared" si="1052"/>
        <v>NO</v>
      </c>
      <c r="BF734" s="1" t="str">
        <f t="shared" si="1053"/>
        <v>NO</v>
      </c>
      <c r="BG734" s="1" t="str">
        <f t="shared" si="1054"/>
        <v>NO</v>
      </c>
      <c r="BH734" s="1" t="str">
        <f t="shared" si="1034"/>
        <v>NO</v>
      </c>
      <c r="BJ734" s="1">
        <v>14</v>
      </c>
      <c r="BK734" s="1" t="str">
        <f t="shared" si="1055"/>
        <v>P</v>
      </c>
      <c r="BL734" s="1" t="str">
        <f t="shared" si="1056"/>
        <v>NP</v>
      </c>
      <c r="BM734" s="1" t="str">
        <f t="shared" si="1057"/>
        <v>NA</v>
      </c>
      <c r="BN734" s="1" t="str">
        <f t="shared" si="1058"/>
        <v>NO</v>
      </c>
      <c r="BO734" s="1" t="str">
        <f t="shared" si="1059"/>
        <v>NO</v>
      </c>
      <c r="BP734" s="1" t="str">
        <f t="shared" si="1060"/>
        <v>NO</v>
      </c>
      <c r="BQ734" s="1" t="str">
        <f t="shared" si="1061"/>
        <v>NO</v>
      </c>
      <c r="BS734" s="1" t="str">
        <f t="shared" si="1062"/>
        <v>TN</v>
      </c>
      <c r="BT734" s="1" t="str">
        <f t="shared" si="1063"/>
        <v>TP</v>
      </c>
      <c r="BU734" s="1" t="str">
        <f t="shared" si="1064"/>
        <v>TN</v>
      </c>
      <c r="BV734" s="1" t="str">
        <f t="shared" si="1065"/>
        <v>NO</v>
      </c>
      <c r="BW734" s="1" t="str">
        <f t="shared" si="1066"/>
        <v>NO</v>
      </c>
      <c r="BX734" s="1" t="str">
        <f t="shared" si="1067"/>
        <v>YES</v>
      </c>
      <c r="BY734" s="244" t="str">
        <f t="shared" si="1068"/>
        <v>YES</v>
      </c>
      <c r="BZ734" s="244" t="str">
        <f t="shared" si="1069"/>
        <v>NO</v>
      </c>
      <c r="CA734" s="244" t="str">
        <f t="shared" si="1070"/>
        <v>NO</v>
      </c>
      <c r="CB734" s="244" t="str">
        <f t="shared" si="1071"/>
        <v>NO</v>
      </c>
      <c r="CC734" s="244" t="str">
        <f t="shared" si="1072"/>
        <v>NO</v>
      </c>
      <c r="CD734" s="244" t="str">
        <f t="shared" si="1044"/>
        <v>NO</v>
      </c>
      <c r="CE734" s="1" t="str">
        <f t="shared" si="1045"/>
        <v>NO</v>
      </c>
      <c r="CF734" s="1" t="str">
        <f t="shared" si="1046"/>
        <v>NO</v>
      </c>
      <c r="CG734" s="1" t="str">
        <f t="shared" si="1047"/>
        <v>NO</v>
      </c>
      <c r="CH734" s="1" t="str">
        <f t="shared" si="1048"/>
        <v>NO</v>
      </c>
      <c r="CI734" s="244" t="str">
        <f t="shared" si="1073"/>
        <v>NO</v>
      </c>
      <c r="CJ734" s="244" t="str">
        <f t="shared" si="1074"/>
        <v>NO</v>
      </c>
      <c r="CK734" s="244" t="str">
        <f t="shared" si="1075"/>
        <v>NO</v>
      </c>
      <c r="CL734" s="244" t="str">
        <f t="shared" si="1076"/>
        <v>NO</v>
      </c>
      <c r="CM734" s="244" t="str">
        <f t="shared" si="1077"/>
        <v>NO</v>
      </c>
      <c r="CN734" s="244" t="str">
        <f t="shared" si="1078"/>
        <v>NO</v>
      </c>
      <c r="CO734" s="244" t="str">
        <f t="shared" si="1079"/>
        <v>NO</v>
      </c>
      <c r="CP734" s="244" t="str">
        <f t="shared" si="1080"/>
        <v>NO</v>
      </c>
      <c r="CQ734" s="244" t="str">
        <f t="shared" si="1081"/>
        <v>NO</v>
      </c>
      <c r="CR734" s="244" t="str">
        <f t="shared" si="1082"/>
        <v>NO</v>
      </c>
    </row>
    <row r="735" spans="1:96">
      <c r="A735" s="64"/>
      <c r="B735" s="15"/>
      <c r="C735" s="15"/>
      <c r="D735" s="15"/>
      <c r="E735" s="15"/>
      <c r="F735" s="15"/>
      <c r="G735" s="15"/>
      <c r="H735" s="15"/>
      <c r="I735" s="52" t="s">
        <v>15</v>
      </c>
      <c r="J735" s="6">
        <v>0.37722442524321798</v>
      </c>
      <c r="K735" s="6">
        <v>0.61171877404470598</v>
      </c>
      <c r="L735" s="6">
        <v>1.1056800712075199E-2</v>
      </c>
      <c r="M735" s="6">
        <v>0.60516196960344304</v>
      </c>
      <c r="N735" s="6">
        <v>0.25056012351344098</v>
      </c>
      <c r="O735" s="6">
        <v>0.14427790688311501</v>
      </c>
      <c r="P735" s="6">
        <v>5.5649211524552197E-2</v>
      </c>
      <c r="Q735" s="6">
        <v>0.32189181834804798</v>
      </c>
      <c r="R735" s="6">
        <v>0.62245897012739904</v>
      </c>
      <c r="S735" s="6">
        <v>0.50908730577763495</v>
      </c>
      <c r="T735" s="6">
        <v>0.17074701357524499</v>
      </c>
      <c r="U735" s="6">
        <v>0.32016568064711798</v>
      </c>
      <c r="V735" s="6">
        <v>0.50413396896504004</v>
      </c>
      <c r="W735" s="6">
        <v>0.41619406489404298</v>
      </c>
      <c r="X735" s="6">
        <v>7.9671966140916706E-2</v>
      </c>
      <c r="Y735" s="6">
        <v>0.77829056453360201</v>
      </c>
      <c r="Z735" s="6">
        <v>0.14252310244862099</v>
      </c>
      <c r="AA735" s="6">
        <v>7.9186333017776597E-2</v>
      </c>
      <c r="AB735" s="6">
        <v>0.326959674159152</v>
      </c>
      <c r="AC735" s="6">
        <v>0.35675085333507101</v>
      </c>
      <c r="AD735" s="6">
        <v>0.31628947250577599</v>
      </c>
      <c r="AE735" s="6">
        <v>0.57813408809296296</v>
      </c>
      <c r="AF735" s="6">
        <v>0.134986919291295</v>
      </c>
      <c r="AG735" s="310">
        <v>0.28687899261574101</v>
      </c>
      <c r="AH735" s="211">
        <v>1.8919999999999999</v>
      </c>
      <c r="AI735" s="211">
        <v>2.5449999999999999</v>
      </c>
      <c r="AJ735" s="212">
        <v>6.2389999999999999</v>
      </c>
      <c r="AK735" s="210">
        <v>1.9590000000000001</v>
      </c>
      <c r="AL735" s="210">
        <v>2.61</v>
      </c>
      <c r="AM735" s="210">
        <v>6.1859999999999999</v>
      </c>
      <c r="AN735" s="203"/>
      <c r="AO735" s="203"/>
      <c r="AP735" s="203"/>
      <c r="AQ735" s="203"/>
      <c r="AR735" s="203">
        <f t="shared" si="1092"/>
        <v>0.98877272946999983</v>
      </c>
      <c r="AS735" s="203">
        <f t="shared" si="1093"/>
        <v>1.2084999999999999</v>
      </c>
      <c r="AT735" s="203">
        <f t="shared" si="1094"/>
        <v>1.4770555528699998</v>
      </c>
      <c r="AU735" s="203">
        <f t="shared" si="1095"/>
        <v>2.2310181867759997</v>
      </c>
      <c r="AV735" s="203">
        <f t="shared" si="1096"/>
        <v>2.7267999999999999</v>
      </c>
      <c r="AW735" s="203">
        <f t="shared" si="1097"/>
        <v>3.3327555494959995</v>
      </c>
      <c r="AX735" s="203">
        <f t="shared" si="1098"/>
        <v>4.7679545560499994</v>
      </c>
      <c r="AY735" s="203">
        <f t="shared" si="1099"/>
        <v>5.8274999999999997</v>
      </c>
      <c r="AZ735" s="203">
        <f t="shared" si="1100"/>
        <v>7.1224999870499994</v>
      </c>
      <c r="BB735" s="1" t="str">
        <f t="shared" si="1049"/>
        <v>P</v>
      </c>
      <c r="BC735" s="1" t="str">
        <f t="shared" si="1050"/>
        <v>NP</v>
      </c>
      <c r="BD735" s="1" t="str">
        <f t="shared" si="1051"/>
        <v>NA</v>
      </c>
      <c r="BE735" s="1" t="str">
        <f t="shared" si="1052"/>
        <v>NO</v>
      </c>
      <c r="BF735" s="1" t="str">
        <f t="shared" si="1053"/>
        <v>NO</v>
      </c>
      <c r="BG735" s="1" t="str">
        <f t="shared" si="1054"/>
        <v>NO</v>
      </c>
      <c r="BH735" s="1" t="str">
        <f t="shared" si="1034"/>
        <v>NO</v>
      </c>
      <c r="BJ735" s="1">
        <v>127</v>
      </c>
      <c r="BK735" s="1" t="str">
        <f t="shared" si="1055"/>
        <v>P</v>
      </c>
      <c r="BL735" s="1" t="str">
        <f t="shared" si="1056"/>
        <v>NP</v>
      </c>
      <c r="BM735" s="1" t="str">
        <f t="shared" si="1057"/>
        <v>NA</v>
      </c>
      <c r="BN735" s="1" t="str">
        <f t="shared" si="1058"/>
        <v>NO</v>
      </c>
      <c r="BO735" s="1" t="str">
        <f t="shared" si="1059"/>
        <v>NO</v>
      </c>
      <c r="BP735" s="1" t="str">
        <f t="shared" si="1060"/>
        <v>NO</v>
      </c>
      <c r="BQ735" s="1" t="str">
        <f t="shared" si="1061"/>
        <v>NO</v>
      </c>
      <c r="BS735" s="1" t="str">
        <f t="shared" si="1062"/>
        <v>TN</v>
      </c>
      <c r="BT735" s="1" t="str">
        <f t="shared" si="1063"/>
        <v>TP</v>
      </c>
      <c r="BU735" s="1" t="str">
        <f t="shared" si="1064"/>
        <v>TN</v>
      </c>
      <c r="BV735" s="1" t="str">
        <f t="shared" si="1065"/>
        <v>NO</v>
      </c>
      <c r="BW735" s="1" t="str">
        <f t="shared" si="1066"/>
        <v>NO</v>
      </c>
      <c r="BX735" s="1" t="str">
        <f t="shared" si="1067"/>
        <v>YES</v>
      </c>
      <c r="BY735" s="244" t="str">
        <f t="shared" si="1068"/>
        <v>YES</v>
      </c>
      <c r="BZ735" s="244" t="str">
        <f t="shared" si="1069"/>
        <v>NO</v>
      </c>
      <c r="CA735" s="244" t="str">
        <f t="shared" si="1070"/>
        <v>NO</v>
      </c>
      <c r="CB735" s="244" t="str">
        <f t="shared" si="1071"/>
        <v>NO</v>
      </c>
      <c r="CC735" s="244" t="str">
        <f t="shared" si="1072"/>
        <v>NO</v>
      </c>
      <c r="CD735" s="244" t="str">
        <f t="shared" si="1044"/>
        <v>NO</v>
      </c>
      <c r="CE735" s="1" t="str">
        <f t="shared" si="1045"/>
        <v>NO</v>
      </c>
      <c r="CF735" s="1" t="str">
        <f t="shared" si="1046"/>
        <v>NO</v>
      </c>
      <c r="CG735" s="1" t="str">
        <f t="shared" si="1047"/>
        <v>NO</v>
      </c>
      <c r="CH735" s="1" t="str">
        <f t="shared" si="1048"/>
        <v>NO</v>
      </c>
      <c r="CI735" s="244" t="str">
        <f t="shared" si="1073"/>
        <v>NO</v>
      </c>
      <c r="CJ735" s="244" t="str">
        <f t="shared" si="1074"/>
        <v>NO</v>
      </c>
      <c r="CK735" s="244" t="str">
        <f t="shared" si="1075"/>
        <v>NO</v>
      </c>
      <c r="CL735" s="244" t="str">
        <f t="shared" si="1076"/>
        <v>NO</v>
      </c>
      <c r="CM735" s="244" t="str">
        <f t="shared" si="1077"/>
        <v>NO</v>
      </c>
      <c r="CN735" s="244" t="str">
        <f t="shared" si="1078"/>
        <v>NO</v>
      </c>
      <c r="CO735" s="244" t="str">
        <f t="shared" si="1079"/>
        <v>NO</v>
      </c>
      <c r="CP735" s="244" t="str">
        <f t="shared" si="1080"/>
        <v>NO</v>
      </c>
      <c r="CQ735" s="244" t="str">
        <f t="shared" si="1081"/>
        <v>NO</v>
      </c>
      <c r="CR735" s="244" t="str">
        <f t="shared" si="1082"/>
        <v>NO</v>
      </c>
    </row>
    <row r="736" spans="1:96">
      <c r="A736" s="64"/>
      <c r="B736" s="15"/>
      <c r="C736" s="15"/>
      <c r="D736" s="15"/>
      <c r="E736" s="15"/>
      <c r="F736" s="15"/>
      <c r="G736" s="15"/>
      <c r="H736" s="15"/>
      <c r="I736" s="52" t="s">
        <v>16</v>
      </c>
      <c r="J736" s="6">
        <v>0.96103706297618896</v>
      </c>
      <c r="K736" s="6">
        <v>3.1685206984636699E-2</v>
      </c>
      <c r="L736" s="6">
        <v>7.2777300391742E-3</v>
      </c>
      <c r="M736" s="6">
        <v>0.256252773092421</v>
      </c>
      <c r="N736" s="6">
        <v>0.63270228602319101</v>
      </c>
      <c r="O736" s="6">
        <v>0.111044940884387</v>
      </c>
      <c r="P736" s="6">
        <v>0.58305227221621603</v>
      </c>
      <c r="Q736" s="6">
        <v>1.45611777207261E-2</v>
      </c>
      <c r="R736" s="6">
        <v>0.40238655006305701</v>
      </c>
      <c r="S736" s="6">
        <v>0.95302799036083097</v>
      </c>
      <c r="T736" s="6">
        <v>1.31840611481051E-2</v>
      </c>
      <c r="U736" s="6">
        <v>3.3787948491063001E-2</v>
      </c>
      <c r="V736" s="6">
        <v>0.166265517548041</v>
      </c>
      <c r="W736" s="6">
        <v>0.72630763208150395</v>
      </c>
      <c r="X736" s="6">
        <v>0.10742685037045301</v>
      </c>
      <c r="Y736" s="6">
        <v>0.16049157465157399</v>
      </c>
      <c r="Z736" s="6">
        <v>0.76334405501901603</v>
      </c>
      <c r="AA736" s="6">
        <v>7.6164370329408898E-2</v>
      </c>
      <c r="AB736" s="6">
        <v>0.14824246235720101</v>
      </c>
      <c r="AC736" s="6">
        <v>0.12873982342106999</v>
      </c>
      <c r="AD736" s="6">
        <v>0.723017714221727</v>
      </c>
      <c r="AE736" s="6">
        <v>0.74456144697037496</v>
      </c>
      <c r="AF736" s="6">
        <v>0.12905093448211299</v>
      </c>
      <c r="AG736" s="310">
        <v>0.12638761854751099</v>
      </c>
      <c r="AH736" s="211">
        <v>1.2649999999999999</v>
      </c>
      <c r="AI736" s="211">
        <v>2.64</v>
      </c>
      <c r="AJ736" s="212">
        <v>6.4470000000000001</v>
      </c>
      <c r="AK736" s="210">
        <v>1.22</v>
      </c>
      <c r="AL736" s="210">
        <v>2.548</v>
      </c>
      <c r="AM736" s="210">
        <v>6.4809999999999999</v>
      </c>
      <c r="AN736" s="203"/>
      <c r="AO736" s="203"/>
      <c r="AP736" s="203"/>
      <c r="AQ736" s="203"/>
      <c r="AR736" s="203">
        <f t="shared" si="1092"/>
        <v>0.98877272946999983</v>
      </c>
      <c r="AS736" s="203">
        <f t="shared" si="1093"/>
        <v>1.2084999999999999</v>
      </c>
      <c r="AT736" s="203">
        <f t="shared" si="1094"/>
        <v>1.4770555528699998</v>
      </c>
      <c r="AU736" s="203">
        <f t="shared" si="1095"/>
        <v>2.2310181867759997</v>
      </c>
      <c r="AV736" s="203">
        <f t="shared" si="1096"/>
        <v>2.7267999999999999</v>
      </c>
      <c r="AW736" s="203">
        <f t="shared" si="1097"/>
        <v>3.3327555494959995</v>
      </c>
      <c r="AX736" s="203">
        <f t="shared" si="1098"/>
        <v>4.7679545560499994</v>
      </c>
      <c r="AY736" s="203">
        <f t="shared" si="1099"/>
        <v>5.8274999999999997</v>
      </c>
      <c r="AZ736" s="203">
        <f t="shared" si="1100"/>
        <v>7.1224999870499994</v>
      </c>
      <c r="BB736" s="1" t="str">
        <f t="shared" si="1049"/>
        <v>NA</v>
      </c>
      <c r="BC736" s="1" t="str">
        <f t="shared" si="1050"/>
        <v>NP</v>
      </c>
      <c r="BD736" s="1" t="str">
        <f t="shared" si="1051"/>
        <v>NA</v>
      </c>
      <c r="BE736" s="1" t="str">
        <f t="shared" si="1052"/>
        <v>NO</v>
      </c>
      <c r="BF736" s="1" t="str">
        <f t="shared" si="1053"/>
        <v>NO</v>
      </c>
      <c r="BG736" s="1" t="str">
        <f t="shared" si="1054"/>
        <v>NO</v>
      </c>
      <c r="BH736" s="1" t="str">
        <f t="shared" si="1034"/>
        <v>YES</v>
      </c>
      <c r="BJ736" s="1">
        <v>7</v>
      </c>
      <c r="BK736" s="1" t="str">
        <f t="shared" si="1055"/>
        <v>NA</v>
      </c>
      <c r="BL736" s="1" t="str">
        <f t="shared" si="1056"/>
        <v>NP</v>
      </c>
      <c r="BM736" s="1" t="str">
        <f t="shared" si="1057"/>
        <v>NA</v>
      </c>
      <c r="BN736" s="1" t="str">
        <f t="shared" si="1058"/>
        <v>NO</v>
      </c>
      <c r="BO736" s="1" t="str">
        <f t="shared" si="1059"/>
        <v>NO</v>
      </c>
      <c r="BP736" s="1" t="str">
        <f t="shared" si="1060"/>
        <v>NO</v>
      </c>
      <c r="BQ736" s="1" t="str">
        <f t="shared" si="1061"/>
        <v>YES</v>
      </c>
      <c r="BS736" s="1" t="str">
        <f t="shared" si="1062"/>
        <v>TN</v>
      </c>
      <c r="BT736" s="1" t="str">
        <f t="shared" si="1063"/>
        <v>TP</v>
      </c>
      <c r="BU736" s="1" t="str">
        <f t="shared" si="1064"/>
        <v>TN</v>
      </c>
      <c r="BV736" s="1" t="str">
        <f t="shared" si="1065"/>
        <v>NO</v>
      </c>
      <c r="BW736" s="1" t="str">
        <f t="shared" si="1066"/>
        <v>NO</v>
      </c>
      <c r="BX736" s="1" t="str">
        <f t="shared" si="1067"/>
        <v>YES</v>
      </c>
      <c r="BY736" s="244" t="str">
        <f t="shared" si="1068"/>
        <v>YES</v>
      </c>
      <c r="BZ736" s="244" t="str">
        <f t="shared" si="1069"/>
        <v>NO</v>
      </c>
      <c r="CA736" s="244" t="str">
        <f t="shared" si="1070"/>
        <v>NO</v>
      </c>
      <c r="CB736" s="244" t="str">
        <f t="shared" si="1071"/>
        <v>NO</v>
      </c>
      <c r="CC736" s="244" t="str">
        <f t="shared" si="1072"/>
        <v>NO</v>
      </c>
      <c r="CD736" s="244" t="str">
        <f t="shared" si="1044"/>
        <v>NO</v>
      </c>
      <c r="CE736" s="1" t="str">
        <f t="shared" si="1045"/>
        <v>NO</v>
      </c>
      <c r="CF736" s="1" t="str">
        <f t="shared" si="1046"/>
        <v>NO</v>
      </c>
      <c r="CG736" s="1" t="str">
        <f t="shared" si="1047"/>
        <v>NO</v>
      </c>
      <c r="CH736" s="1" t="str">
        <f t="shared" si="1048"/>
        <v>NO</v>
      </c>
      <c r="CI736" s="244" t="str">
        <f t="shared" si="1073"/>
        <v>NO</v>
      </c>
      <c r="CJ736" s="244" t="str">
        <f t="shared" si="1074"/>
        <v>NO</v>
      </c>
      <c r="CK736" s="244" t="str">
        <f t="shared" si="1075"/>
        <v>NO</v>
      </c>
      <c r="CL736" s="244" t="str">
        <f t="shared" si="1076"/>
        <v>NO</v>
      </c>
      <c r="CM736" s="244" t="str">
        <f t="shared" si="1077"/>
        <v>NO</v>
      </c>
      <c r="CN736" s="244" t="str">
        <f t="shared" si="1078"/>
        <v>NO</v>
      </c>
      <c r="CO736" s="244" t="str">
        <f t="shared" si="1079"/>
        <v>NO</v>
      </c>
      <c r="CP736" s="244" t="str">
        <f t="shared" si="1080"/>
        <v>NO</v>
      </c>
      <c r="CQ736" s="244" t="str">
        <f t="shared" si="1081"/>
        <v>NO</v>
      </c>
      <c r="CR736" s="244" t="str">
        <f t="shared" si="1082"/>
        <v>NO</v>
      </c>
    </row>
    <row r="737" spans="1:96">
      <c r="A737" s="64"/>
      <c r="B737" s="15"/>
      <c r="C737" s="15"/>
      <c r="D737" s="15"/>
      <c r="E737" s="15"/>
      <c r="F737" s="15"/>
      <c r="G737" s="15"/>
      <c r="H737" s="15"/>
      <c r="I737" s="52" t="s">
        <v>17</v>
      </c>
      <c r="J737" s="6">
        <v>0.74455049657116201</v>
      </c>
      <c r="K737" s="6">
        <v>0.22848147073872599</v>
      </c>
      <c r="L737" s="6">
        <v>2.6968032690110999E-2</v>
      </c>
      <c r="M737" s="6">
        <v>0.14224181384210899</v>
      </c>
      <c r="N737" s="6">
        <v>0.76648171519330799</v>
      </c>
      <c r="O737" s="6">
        <v>9.1276470964581205E-2</v>
      </c>
      <c r="P737" s="6">
        <v>0.54833690532485402</v>
      </c>
      <c r="Q737" s="6">
        <v>0.42607452981188298</v>
      </c>
      <c r="R737" s="6">
        <v>2.5588564863261599E-2</v>
      </c>
      <c r="S737" s="6">
        <v>0.32830891223401598</v>
      </c>
      <c r="T737" s="6">
        <v>0.46407281099622499</v>
      </c>
      <c r="U737" s="6">
        <v>0.207618276769757</v>
      </c>
      <c r="V737" s="6">
        <v>0.33895030749563498</v>
      </c>
      <c r="W737" s="6">
        <v>0.395024998876843</v>
      </c>
      <c r="X737" s="6">
        <v>0.26602469362752101</v>
      </c>
      <c r="Y737" s="6">
        <v>0.56502829364747298</v>
      </c>
      <c r="Z737" s="6">
        <v>9.4474632361654598E-2</v>
      </c>
      <c r="AA737" s="6">
        <v>0.34049707399087198</v>
      </c>
      <c r="AB737" s="6">
        <v>0.52424710489931803</v>
      </c>
      <c r="AC737" s="6">
        <v>0.129998061688224</v>
      </c>
      <c r="AD737" s="6">
        <v>0.345754833412457</v>
      </c>
      <c r="AE737" s="6">
        <v>0.92696868101618601</v>
      </c>
      <c r="AF737" s="6">
        <v>2.1688329176817699E-2</v>
      </c>
      <c r="AG737" s="310">
        <v>5.1342989806995899E-2</v>
      </c>
      <c r="AH737" s="211">
        <v>1.212</v>
      </c>
      <c r="AI737" s="211">
        <v>3.2120000000000002</v>
      </c>
      <c r="AJ737" s="212">
        <v>5.9779999999999998</v>
      </c>
      <c r="AK737" s="210">
        <v>1.2350000000000001</v>
      </c>
      <c r="AL737" s="210">
        <v>3.1749999999999998</v>
      </c>
      <c r="AM737" s="210">
        <v>6.0670000000000002</v>
      </c>
      <c r="AN737" s="203"/>
      <c r="AO737" s="203"/>
      <c r="AP737" s="203"/>
      <c r="AQ737" s="203"/>
      <c r="AR737" s="203">
        <f t="shared" si="1092"/>
        <v>0.98877272946999983</v>
      </c>
      <c r="AS737" s="203">
        <f t="shared" si="1093"/>
        <v>1.2084999999999999</v>
      </c>
      <c r="AT737" s="203">
        <f t="shared" si="1094"/>
        <v>1.4770555528699998</v>
      </c>
      <c r="AU737" s="203">
        <f t="shared" si="1095"/>
        <v>2.2310181867759997</v>
      </c>
      <c r="AV737" s="203">
        <f t="shared" si="1096"/>
        <v>2.7267999999999999</v>
      </c>
      <c r="AW737" s="203">
        <f t="shared" si="1097"/>
        <v>3.3327555494959995</v>
      </c>
      <c r="AX737" s="203">
        <f t="shared" si="1098"/>
        <v>4.7679545560499994</v>
      </c>
      <c r="AY737" s="203">
        <f t="shared" si="1099"/>
        <v>5.8274999999999997</v>
      </c>
      <c r="AZ737" s="203">
        <f t="shared" si="1100"/>
        <v>7.1224999870499994</v>
      </c>
      <c r="BB737" s="1" t="str">
        <f t="shared" si="1049"/>
        <v>NA</v>
      </c>
      <c r="BC737" s="1" t="str">
        <f t="shared" si="1050"/>
        <v>NA</v>
      </c>
      <c r="BD737" s="1" t="str">
        <f t="shared" si="1051"/>
        <v>NA</v>
      </c>
      <c r="BE737" s="1" t="str">
        <f t="shared" si="1052"/>
        <v>NO</v>
      </c>
      <c r="BF737" s="1" t="str">
        <f t="shared" si="1053"/>
        <v>NO</v>
      </c>
      <c r="BG737" s="1" t="str">
        <f t="shared" si="1054"/>
        <v>NO</v>
      </c>
      <c r="BH737" s="1" t="str">
        <f t="shared" si="1034"/>
        <v>YES</v>
      </c>
      <c r="BJ737" s="1">
        <v>162</v>
      </c>
      <c r="BK737" s="1" t="str">
        <f t="shared" si="1055"/>
        <v>NA</v>
      </c>
      <c r="BL737" s="1" t="str">
        <f t="shared" si="1056"/>
        <v>NA</v>
      </c>
      <c r="BM737" s="1" t="str">
        <f t="shared" si="1057"/>
        <v>NA</v>
      </c>
      <c r="BN737" s="1" t="str">
        <f t="shared" si="1058"/>
        <v>NO</v>
      </c>
      <c r="BO737" s="1" t="str">
        <f t="shared" si="1059"/>
        <v>NO</v>
      </c>
      <c r="BP737" s="1" t="str">
        <f t="shared" si="1060"/>
        <v>NO</v>
      </c>
      <c r="BQ737" s="1" t="str">
        <f t="shared" si="1061"/>
        <v>YES</v>
      </c>
      <c r="BS737" s="1" t="str">
        <f t="shared" si="1062"/>
        <v>TN</v>
      </c>
      <c r="BT737" s="1" t="str">
        <f t="shared" si="1063"/>
        <v>TN</v>
      </c>
      <c r="BU737" s="1" t="str">
        <f t="shared" si="1064"/>
        <v>TN</v>
      </c>
      <c r="BV737" s="1" t="str">
        <f t="shared" si="1065"/>
        <v>NO</v>
      </c>
      <c r="BW737" s="1" t="str">
        <f t="shared" si="1066"/>
        <v>NO</v>
      </c>
      <c r="BX737" s="1" t="str">
        <f t="shared" si="1067"/>
        <v>NO</v>
      </c>
      <c r="BY737" s="244" t="str">
        <f t="shared" si="1068"/>
        <v>YES</v>
      </c>
      <c r="BZ737" s="244" t="str">
        <f t="shared" si="1069"/>
        <v>NO</v>
      </c>
      <c r="CA737" s="244" t="str">
        <f t="shared" si="1070"/>
        <v>NO</v>
      </c>
      <c r="CB737" s="244" t="str">
        <f t="shared" si="1071"/>
        <v>NO</v>
      </c>
      <c r="CC737" s="244" t="str">
        <f t="shared" si="1072"/>
        <v>NO</v>
      </c>
      <c r="CD737" s="244" t="str">
        <f t="shared" si="1044"/>
        <v>NO</v>
      </c>
      <c r="CE737" s="1" t="str">
        <f t="shared" si="1045"/>
        <v>NO</v>
      </c>
      <c r="CF737" s="1" t="str">
        <f t="shared" si="1046"/>
        <v>NO</v>
      </c>
      <c r="CG737" s="1" t="str">
        <f t="shared" si="1047"/>
        <v>NO</v>
      </c>
      <c r="CH737" s="1" t="str">
        <f t="shared" si="1048"/>
        <v>NO</v>
      </c>
      <c r="CI737" s="244" t="str">
        <f t="shared" si="1073"/>
        <v>NO</v>
      </c>
      <c r="CJ737" s="244" t="str">
        <f t="shared" si="1074"/>
        <v>NO</v>
      </c>
      <c r="CK737" s="244" t="str">
        <f t="shared" si="1075"/>
        <v>NO</v>
      </c>
      <c r="CL737" s="244" t="str">
        <f t="shared" si="1076"/>
        <v>NO</v>
      </c>
      <c r="CM737" s="244" t="str">
        <f t="shared" si="1077"/>
        <v>NO</v>
      </c>
      <c r="CN737" s="244" t="str">
        <f t="shared" si="1078"/>
        <v>NO</v>
      </c>
      <c r="CO737" s="244" t="str">
        <f t="shared" si="1079"/>
        <v>NO</v>
      </c>
      <c r="CP737" s="244" t="str">
        <f t="shared" si="1080"/>
        <v>NO</v>
      </c>
      <c r="CQ737" s="244" t="str">
        <f t="shared" si="1081"/>
        <v>NO</v>
      </c>
      <c r="CR737" s="244" t="str">
        <f t="shared" si="1082"/>
        <v>NO</v>
      </c>
    </row>
    <row r="738" spans="1:96">
      <c r="A738" s="64"/>
      <c r="B738" s="15"/>
      <c r="C738" s="15"/>
      <c r="D738" s="15"/>
      <c r="E738" s="15"/>
      <c r="F738" s="15"/>
      <c r="G738" s="15"/>
      <c r="H738" s="15"/>
      <c r="I738" s="52" t="s">
        <v>18</v>
      </c>
      <c r="J738" s="6">
        <v>0.99605766795831296</v>
      </c>
      <c r="K738" s="6">
        <v>3.2012844758906298E-3</v>
      </c>
      <c r="L738" s="6">
        <v>7.4104756579551601E-4</v>
      </c>
      <c r="M738" s="6">
        <v>0.24986599401574799</v>
      </c>
      <c r="N738" s="6">
        <v>0.331684571893955</v>
      </c>
      <c r="O738" s="6">
        <v>0.418449434090296</v>
      </c>
      <c r="P738" s="6">
        <v>0.67535796501586598</v>
      </c>
      <c r="Q738" s="6">
        <v>0.145656820522092</v>
      </c>
      <c r="R738" s="6">
        <v>0.17898521446203999</v>
      </c>
      <c r="S738" s="6">
        <v>0.734824132406241</v>
      </c>
      <c r="T738" s="6">
        <v>0.15576251028077001</v>
      </c>
      <c r="U738" s="6">
        <v>0.109413357312988</v>
      </c>
      <c r="V738" s="6">
        <v>0.58880922701802696</v>
      </c>
      <c r="W738" s="6">
        <v>0.16435220788280999</v>
      </c>
      <c r="X738" s="6">
        <v>0.24683856509916199</v>
      </c>
      <c r="Y738" s="6">
        <v>0.954599623804532</v>
      </c>
      <c r="Z738" s="6">
        <v>1.6858511490960799E-2</v>
      </c>
      <c r="AA738" s="6">
        <v>2.85418647045067E-2</v>
      </c>
      <c r="AB738" s="6">
        <v>0.48302837255447301</v>
      </c>
      <c r="AC738" s="6">
        <v>0.29504498368066101</v>
      </c>
      <c r="AD738" s="6">
        <v>0.22192664376486501</v>
      </c>
      <c r="AE738" s="6">
        <v>0.47871965503840602</v>
      </c>
      <c r="AF738" s="6">
        <v>0.47243316341907798</v>
      </c>
      <c r="AG738" s="310">
        <v>4.88471815425148E-2</v>
      </c>
      <c r="AH738" s="211">
        <v>1.3140000000000001</v>
      </c>
      <c r="AI738" s="211">
        <v>2.806</v>
      </c>
      <c r="AJ738" s="212">
        <v>5.8940000000000001</v>
      </c>
      <c r="AK738" s="210">
        <v>1.3520000000000001</v>
      </c>
      <c r="AL738" s="210">
        <v>2.8490000000000002</v>
      </c>
      <c r="AM738" s="210">
        <v>5.9580000000000002</v>
      </c>
      <c r="AN738" s="203"/>
      <c r="AO738" s="203"/>
      <c r="AP738" s="203"/>
      <c r="AQ738" s="203"/>
      <c r="AR738" s="203">
        <f t="shared" si="1092"/>
        <v>0.98877272946999983</v>
      </c>
      <c r="AS738" s="203">
        <f t="shared" si="1093"/>
        <v>1.2084999999999999</v>
      </c>
      <c r="AT738" s="203">
        <f t="shared" si="1094"/>
        <v>1.4770555528699998</v>
      </c>
      <c r="AU738" s="203">
        <f t="shared" si="1095"/>
        <v>2.2310181867759997</v>
      </c>
      <c r="AV738" s="203">
        <f t="shared" si="1096"/>
        <v>2.7267999999999999</v>
      </c>
      <c r="AW738" s="203">
        <f t="shared" si="1097"/>
        <v>3.3327555494959995</v>
      </c>
      <c r="AX738" s="203">
        <f t="shared" si="1098"/>
        <v>4.7679545560499994</v>
      </c>
      <c r="AY738" s="203">
        <f t="shared" si="1099"/>
        <v>5.8274999999999997</v>
      </c>
      <c r="AZ738" s="203">
        <f t="shared" si="1100"/>
        <v>7.1224999870499994</v>
      </c>
      <c r="BB738" s="1" t="str">
        <f t="shared" si="1049"/>
        <v>NA</v>
      </c>
      <c r="BC738" s="1" t="str">
        <f t="shared" si="1050"/>
        <v>NA</v>
      </c>
      <c r="BD738" s="1" t="str">
        <f t="shared" si="1051"/>
        <v>NA</v>
      </c>
      <c r="BE738" s="1" t="str">
        <f t="shared" si="1052"/>
        <v>NO</v>
      </c>
      <c r="BF738" s="1" t="str">
        <f t="shared" si="1053"/>
        <v>NO</v>
      </c>
      <c r="BG738" s="1" t="str">
        <f t="shared" si="1054"/>
        <v>NO</v>
      </c>
      <c r="BH738" s="1" t="str">
        <f t="shared" si="1034"/>
        <v>YES</v>
      </c>
      <c r="BJ738" s="1">
        <v>18</v>
      </c>
      <c r="BK738" s="1" t="str">
        <f t="shared" si="1055"/>
        <v>NA</v>
      </c>
      <c r="BL738" s="1" t="str">
        <f t="shared" si="1056"/>
        <v>NA</v>
      </c>
      <c r="BM738" s="1" t="str">
        <f t="shared" si="1057"/>
        <v>NA</v>
      </c>
      <c r="BN738" s="1" t="str">
        <f t="shared" si="1058"/>
        <v>NO</v>
      </c>
      <c r="BO738" s="1" t="str">
        <f t="shared" si="1059"/>
        <v>NO</v>
      </c>
      <c r="BP738" s="1" t="str">
        <f t="shared" si="1060"/>
        <v>NO</v>
      </c>
      <c r="BQ738" s="1" t="str">
        <f t="shared" si="1061"/>
        <v>YES</v>
      </c>
      <c r="BS738" s="1" t="str">
        <f t="shared" si="1062"/>
        <v>TN</v>
      </c>
      <c r="BT738" s="1" t="str">
        <f t="shared" si="1063"/>
        <v>TN</v>
      </c>
      <c r="BU738" s="1" t="str">
        <f t="shared" si="1064"/>
        <v>TN</v>
      </c>
      <c r="BV738" s="1" t="str">
        <f t="shared" si="1065"/>
        <v>NO</v>
      </c>
      <c r="BW738" s="1" t="str">
        <f t="shared" si="1066"/>
        <v>NO</v>
      </c>
      <c r="BX738" s="1" t="str">
        <f t="shared" si="1067"/>
        <v>NO</v>
      </c>
      <c r="BY738" s="244" t="str">
        <f t="shared" si="1068"/>
        <v>YES</v>
      </c>
      <c r="BZ738" s="244" t="str">
        <f t="shared" si="1069"/>
        <v>NO</v>
      </c>
      <c r="CA738" s="244" t="str">
        <f t="shared" si="1070"/>
        <v>NO</v>
      </c>
      <c r="CB738" s="244" t="str">
        <f t="shared" si="1071"/>
        <v>NO</v>
      </c>
      <c r="CC738" s="244" t="str">
        <f t="shared" si="1072"/>
        <v>NO</v>
      </c>
      <c r="CD738" s="244" t="str">
        <f t="shared" si="1044"/>
        <v>NO</v>
      </c>
      <c r="CE738" s="1" t="str">
        <f t="shared" si="1045"/>
        <v>NO</v>
      </c>
      <c r="CF738" s="1" t="str">
        <f t="shared" si="1046"/>
        <v>NO</v>
      </c>
      <c r="CG738" s="1" t="str">
        <f t="shared" si="1047"/>
        <v>NO</v>
      </c>
      <c r="CH738" s="1" t="str">
        <f t="shared" si="1048"/>
        <v>NO</v>
      </c>
      <c r="CI738" s="244" t="str">
        <f t="shared" si="1073"/>
        <v>NO</v>
      </c>
      <c r="CJ738" s="244" t="str">
        <f t="shared" si="1074"/>
        <v>NO</v>
      </c>
      <c r="CK738" s="244" t="str">
        <f t="shared" si="1075"/>
        <v>NO</v>
      </c>
      <c r="CL738" s="244" t="str">
        <f t="shared" si="1076"/>
        <v>NO</v>
      </c>
      <c r="CM738" s="244" t="str">
        <f t="shared" si="1077"/>
        <v>NO</v>
      </c>
      <c r="CN738" s="244" t="str">
        <f t="shared" si="1078"/>
        <v>NO</v>
      </c>
      <c r="CO738" s="244" t="str">
        <f t="shared" si="1079"/>
        <v>NO</v>
      </c>
      <c r="CP738" s="244" t="str">
        <f t="shared" si="1080"/>
        <v>NO</v>
      </c>
      <c r="CQ738" s="244" t="str">
        <f t="shared" si="1081"/>
        <v>NO</v>
      </c>
      <c r="CR738" s="244" t="str">
        <f t="shared" si="1082"/>
        <v>NO</v>
      </c>
    </row>
    <row r="739" spans="1:96">
      <c r="A739" s="64"/>
      <c r="B739" s="15"/>
      <c r="C739" s="15"/>
      <c r="D739" s="15"/>
      <c r="E739" s="15"/>
      <c r="F739" s="15"/>
      <c r="G739" s="15"/>
      <c r="H739" s="15"/>
      <c r="I739" s="52" t="s">
        <v>19</v>
      </c>
      <c r="J739" s="6">
        <v>0.98424259332488995</v>
      </c>
      <c r="K739" s="6">
        <v>2.75464837762895E-3</v>
      </c>
      <c r="L739" s="6">
        <v>1.30027582974805E-2</v>
      </c>
      <c r="M739" s="6">
        <v>0.40533670439407499</v>
      </c>
      <c r="N739" s="6">
        <v>2.3421787725179301E-2</v>
      </c>
      <c r="O739" s="6">
        <v>0.57124150788074401</v>
      </c>
      <c r="P739" s="6">
        <v>0.79822763168671895</v>
      </c>
      <c r="Q739" s="6">
        <v>0.141742553953287</v>
      </c>
      <c r="R739" s="6">
        <v>6.0029814359993598E-2</v>
      </c>
      <c r="S739" s="6">
        <v>0.54283226758926295</v>
      </c>
      <c r="T739" s="6">
        <v>0.231638616040659</v>
      </c>
      <c r="U739" s="6">
        <v>0.225529116370077</v>
      </c>
      <c r="V739" s="6">
        <v>8.1622871929805205E-2</v>
      </c>
      <c r="W739" s="6">
        <v>0.36052421953026198</v>
      </c>
      <c r="X739" s="6">
        <v>0.55785290853993197</v>
      </c>
      <c r="Y739" s="6">
        <v>0.73810095696133204</v>
      </c>
      <c r="Z739" s="6">
        <v>2.18990091537852E-2</v>
      </c>
      <c r="AA739" s="6">
        <v>0.240000033884881</v>
      </c>
      <c r="AB739" s="6">
        <v>0.30267974302136502</v>
      </c>
      <c r="AC739" s="6">
        <v>0.42348487445708999</v>
      </c>
      <c r="AD739" s="6">
        <v>0.27383538252154299</v>
      </c>
      <c r="AE739" s="6">
        <v>0.31102034109107701</v>
      </c>
      <c r="AF739" s="6">
        <v>0.29000373872743501</v>
      </c>
      <c r="AG739" s="310">
        <v>0.39897592018148598</v>
      </c>
      <c r="AH739" s="211">
        <v>1.103</v>
      </c>
      <c r="AI739" s="211">
        <v>3.278</v>
      </c>
      <c r="AJ739" s="212">
        <v>6.15</v>
      </c>
      <c r="AK739" s="210">
        <v>1.119</v>
      </c>
      <c r="AL739" s="210">
        <v>3.298</v>
      </c>
      <c r="AM739" s="210">
        <v>6.2409999999999997</v>
      </c>
      <c r="AN739" s="203"/>
      <c r="AO739" s="203"/>
      <c r="AP739" s="203"/>
      <c r="AQ739" s="203"/>
      <c r="AR739" s="203">
        <f t="shared" si="1092"/>
        <v>0.98877272946999983</v>
      </c>
      <c r="AS739" s="203">
        <f t="shared" si="1093"/>
        <v>1.2084999999999999</v>
      </c>
      <c r="AT739" s="203">
        <f t="shared" si="1094"/>
        <v>1.4770555528699998</v>
      </c>
      <c r="AU739" s="203">
        <f t="shared" si="1095"/>
        <v>2.2310181867759997</v>
      </c>
      <c r="AV739" s="203">
        <f t="shared" si="1096"/>
        <v>2.7267999999999999</v>
      </c>
      <c r="AW739" s="203">
        <f t="shared" si="1097"/>
        <v>3.3327555494959995</v>
      </c>
      <c r="AX739" s="203">
        <f t="shared" si="1098"/>
        <v>4.7679545560499994</v>
      </c>
      <c r="AY739" s="203">
        <f t="shared" si="1099"/>
        <v>5.8274999999999997</v>
      </c>
      <c r="AZ739" s="203">
        <f t="shared" si="1100"/>
        <v>7.1224999870499994</v>
      </c>
      <c r="BB739" s="1" t="str">
        <f t="shared" si="1049"/>
        <v>NP</v>
      </c>
      <c r="BC739" s="1" t="str">
        <f t="shared" si="1050"/>
        <v>NA</v>
      </c>
      <c r="BD739" s="1" t="str">
        <f t="shared" si="1051"/>
        <v>NA</v>
      </c>
      <c r="BE739" s="1" t="str">
        <f t="shared" si="1052"/>
        <v>NO</v>
      </c>
      <c r="BF739" s="1" t="str">
        <f t="shared" si="1053"/>
        <v>NO</v>
      </c>
      <c r="BG739" s="1" t="str">
        <f t="shared" si="1054"/>
        <v>NO</v>
      </c>
      <c r="BH739" s="1" t="str">
        <f t="shared" si="1034"/>
        <v>YES</v>
      </c>
      <c r="BJ739" s="1">
        <v>15</v>
      </c>
      <c r="BK739" s="1" t="str">
        <f t="shared" si="1055"/>
        <v>NP</v>
      </c>
      <c r="BL739" s="1" t="str">
        <f t="shared" si="1056"/>
        <v>NA</v>
      </c>
      <c r="BM739" s="1" t="str">
        <f t="shared" si="1057"/>
        <v>NA</v>
      </c>
      <c r="BN739" s="1" t="str">
        <f t="shared" si="1058"/>
        <v>NO</v>
      </c>
      <c r="BO739" s="1" t="str">
        <f t="shared" si="1059"/>
        <v>NO</v>
      </c>
      <c r="BP739" s="1" t="str">
        <f t="shared" si="1060"/>
        <v>NO</v>
      </c>
      <c r="BQ739" s="1" t="str">
        <f t="shared" si="1061"/>
        <v>YES</v>
      </c>
      <c r="BS739" s="1" t="str">
        <f t="shared" si="1062"/>
        <v>TP</v>
      </c>
      <c r="BT739" s="1" t="str">
        <f t="shared" si="1063"/>
        <v>TN</v>
      </c>
      <c r="BU739" s="1" t="str">
        <f t="shared" si="1064"/>
        <v>TN</v>
      </c>
      <c r="BV739" s="1" t="str">
        <f t="shared" si="1065"/>
        <v>NO</v>
      </c>
      <c r="BW739" s="1" t="str">
        <f t="shared" si="1066"/>
        <v>NO</v>
      </c>
      <c r="BX739" s="1" t="str">
        <f t="shared" si="1067"/>
        <v>YES</v>
      </c>
      <c r="BY739" s="244" t="str">
        <f t="shared" si="1068"/>
        <v>YES</v>
      </c>
      <c r="BZ739" s="244" t="str">
        <f t="shared" si="1069"/>
        <v>NO</v>
      </c>
      <c r="CA739" s="244" t="str">
        <f t="shared" si="1070"/>
        <v>NO</v>
      </c>
      <c r="CB739" s="244" t="str">
        <f t="shared" si="1071"/>
        <v>NO</v>
      </c>
      <c r="CC739" s="244" t="str">
        <f t="shared" si="1072"/>
        <v>NO</v>
      </c>
      <c r="CD739" s="244" t="str">
        <f t="shared" si="1044"/>
        <v>NO</v>
      </c>
      <c r="CE739" s="1" t="str">
        <f t="shared" si="1045"/>
        <v>NO</v>
      </c>
      <c r="CF739" s="1" t="str">
        <f t="shared" si="1046"/>
        <v>NO</v>
      </c>
      <c r="CG739" s="1" t="str">
        <f t="shared" si="1047"/>
        <v>NO</v>
      </c>
      <c r="CH739" s="1" t="str">
        <f t="shared" si="1048"/>
        <v>NO</v>
      </c>
      <c r="CI739" s="244" t="str">
        <f t="shared" si="1073"/>
        <v>NO</v>
      </c>
      <c r="CJ739" s="244" t="str">
        <f t="shared" si="1074"/>
        <v>NO</v>
      </c>
      <c r="CK739" s="244" t="str">
        <f t="shared" si="1075"/>
        <v>NO</v>
      </c>
      <c r="CL739" s="244" t="str">
        <f t="shared" si="1076"/>
        <v>NO</v>
      </c>
      <c r="CM739" s="244" t="str">
        <f t="shared" si="1077"/>
        <v>NO</v>
      </c>
      <c r="CN739" s="244" t="str">
        <f t="shared" si="1078"/>
        <v>NO</v>
      </c>
      <c r="CO739" s="244" t="str">
        <f t="shared" si="1079"/>
        <v>NO</v>
      </c>
      <c r="CP739" s="244" t="str">
        <f t="shared" si="1080"/>
        <v>NO</v>
      </c>
      <c r="CQ739" s="244" t="str">
        <f t="shared" si="1081"/>
        <v>NO</v>
      </c>
      <c r="CR739" s="244" t="str">
        <f t="shared" si="1082"/>
        <v>NO</v>
      </c>
    </row>
    <row r="740" spans="1:96">
      <c r="A740" s="64"/>
      <c r="B740" s="15"/>
      <c r="C740" s="15"/>
      <c r="D740" s="15"/>
      <c r="E740" s="15"/>
      <c r="F740" s="15"/>
      <c r="G740" s="15"/>
      <c r="H740" s="15"/>
      <c r="I740" s="52" t="s">
        <v>42</v>
      </c>
      <c r="J740" s="6">
        <v>0.83960021024450304</v>
      </c>
      <c r="K740" s="6">
        <v>8.8916184462959902E-2</v>
      </c>
      <c r="L740" s="6">
        <v>7.1483605292536098E-2</v>
      </c>
      <c r="M740" s="6">
        <v>0.85745639538721996</v>
      </c>
      <c r="N740" s="6">
        <v>5.8388515605579498E-2</v>
      </c>
      <c r="O740" s="6">
        <v>8.4155089007199896E-2</v>
      </c>
      <c r="P740" s="6">
        <v>0.548285615337883</v>
      </c>
      <c r="Q740" s="6">
        <v>0.237568071329358</v>
      </c>
      <c r="R740" s="6">
        <v>0.21414631333275699</v>
      </c>
      <c r="S740" s="6">
        <v>0.58084973895473202</v>
      </c>
      <c r="T740" s="6">
        <v>0.40168561118579199</v>
      </c>
      <c r="U740" s="6">
        <v>1.74646498594749E-2</v>
      </c>
      <c r="V740" s="6">
        <v>0.733781396591765</v>
      </c>
      <c r="W740" s="6">
        <v>0.22804799336282999</v>
      </c>
      <c r="X740" s="6">
        <v>3.8170610045403501E-2</v>
      </c>
      <c r="Y740" s="6">
        <v>0.87275952388289002</v>
      </c>
      <c r="Z740" s="6">
        <v>1.44842534435352E-3</v>
      </c>
      <c r="AA740" s="6">
        <v>0.12579205077275599</v>
      </c>
      <c r="AB740" s="6">
        <v>0.15061417559363599</v>
      </c>
      <c r="AC740" s="6">
        <v>0.60798162751019003</v>
      </c>
      <c r="AD740" s="6">
        <v>0.24140419689617301</v>
      </c>
      <c r="AE740" s="6">
        <v>0.81957701808477701</v>
      </c>
      <c r="AF740" s="6">
        <v>2.7739262199562398E-2</v>
      </c>
      <c r="AG740" s="310">
        <v>0.152683719715659</v>
      </c>
      <c r="AH740" s="211">
        <v>1.327</v>
      </c>
      <c r="AI740" s="211">
        <v>2.649</v>
      </c>
      <c r="AJ740" s="212">
        <v>6.1079999999999997</v>
      </c>
      <c r="AK740" s="210">
        <v>1.329</v>
      </c>
      <c r="AL740" s="210">
        <v>2.6819999999999999</v>
      </c>
      <c r="AM740" s="210">
        <v>6.1070000000000002</v>
      </c>
      <c r="AN740" s="203"/>
      <c r="AO740" s="203"/>
      <c r="AP740" s="203"/>
      <c r="AQ740" s="203"/>
      <c r="AR740" s="203">
        <f t="shared" si="1092"/>
        <v>0.98877272946999983</v>
      </c>
      <c r="AS740" s="203">
        <f t="shared" si="1093"/>
        <v>1.2084999999999999</v>
      </c>
      <c r="AT740" s="203">
        <f t="shared" si="1094"/>
        <v>1.4770555528699998</v>
      </c>
      <c r="AU740" s="203">
        <f t="shared" si="1095"/>
        <v>2.2310181867759997</v>
      </c>
      <c r="AV740" s="203">
        <f t="shared" si="1096"/>
        <v>2.7267999999999999</v>
      </c>
      <c r="AW740" s="203">
        <f t="shared" si="1097"/>
        <v>3.3327555494959995</v>
      </c>
      <c r="AX740" s="203">
        <f t="shared" si="1098"/>
        <v>4.7679545560499994</v>
      </c>
      <c r="AY740" s="203">
        <f t="shared" si="1099"/>
        <v>5.8274999999999997</v>
      </c>
      <c r="AZ740" s="203">
        <f t="shared" si="1100"/>
        <v>7.1224999870499994</v>
      </c>
      <c r="BB740" s="1" t="str">
        <f t="shared" si="1049"/>
        <v>NA</v>
      </c>
      <c r="BC740" s="1" t="str">
        <f t="shared" si="1050"/>
        <v>NP</v>
      </c>
      <c r="BD740" s="1" t="str">
        <f t="shared" si="1051"/>
        <v>NA</v>
      </c>
      <c r="BE740" s="1" t="str">
        <f t="shared" si="1052"/>
        <v>NO</v>
      </c>
      <c r="BF740" s="1" t="str">
        <f t="shared" si="1053"/>
        <v>NO</v>
      </c>
      <c r="BG740" s="1" t="str">
        <f t="shared" si="1054"/>
        <v>NO</v>
      </c>
      <c r="BH740" s="1" t="str">
        <f t="shared" si="1034"/>
        <v>YES</v>
      </c>
      <c r="BJ740" s="1">
        <v>146</v>
      </c>
      <c r="BK740" s="1" t="str">
        <f t="shared" si="1055"/>
        <v>NA</v>
      </c>
      <c r="BL740" s="1" t="str">
        <f t="shared" si="1056"/>
        <v>NP</v>
      </c>
      <c r="BM740" s="1" t="str">
        <f t="shared" si="1057"/>
        <v>NA</v>
      </c>
      <c r="BN740" s="1" t="str">
        <f t="shared" si="1058"/>
        <v>NO</v>
      </c>
      <c r="BO740" s="1" t="str">
        <f t="shared" si="1059"/>
        <v>NO</v>
      </c>
      <c r="BP740" s="1" t="str">
        <f t="shared" si="1060"/>
        <v>NO</v>
      </c>
      <c r="BQ740" s="1" t="str">
        <f t="shared" si="1061"/>
        <v>YES</v>
      </c>
      <c r="BS740" s="1" t="str">
        <f t="shared" si="1062"/>
        <v>TN</v>
      </c>
      <c r="BT740" s="1" t="str">
        <f t="shared" si="1063"/>
        <v>TP</v>
      </c>
      <c r="BU740" s="1" t="str">
        <f t="shared" si="1064"/>
        <v>TN</v>
      </c>
      <c r="BV740" s="1" t="str">
        <f t="shared" si="1065"/>
        <v>NO</v>
      </c>
      <c r="BW740" s="1" t="str">
        <f t="shared" si="1066"/>
        <v>NO</v>
      </c>
      <c r="BX740" s="1" t="str">
        <f t="shared" si="1067"/>
        <v>YES</v>
      </c>
      <c r="BY740" s="244" t="str">
        <f t="shared" si="1068"/>
        <v>YES</v>
      </c>
      <c r="BZ740" s="244" t="str">
        <f t="shared" si="1069"/>
        <v>NO</v>
      </c>
      <c r="CA740" s="244" t="str">
        <f t="shared" si="1070"/>
        <v>NO</v>
      </c>
      <c r="CB740" s="244" t="str">
        <f t="shared" si="1071"/>
        <v>NO</v>
      </c>
      <c r="CC740" s="244" t="str">
        <f t="shared" si="1072"/>
        <v>NO</v>
      </c>
      <c r="CD740" s="244" t="str">
        <f t="shared" si="1044"/>
        <v>NO</v>
      </c>
      <c r="CE740" s="1" t="str">
        <f t="shared" si="1045"/>
        <v>NO</v>
      </c>
      <c r="CF740" s="1" t="str">
        <f t="shared" si="1046"/>
        <v>NO</v>
      </c>
      <c r="CG740" s="1" t="str">
        <f t="shared" si="1047"/>
        <v>NO</v>
      </c>
      <c r="CH740" s="1" t="str">
        <f t="shared" si="1048"/>
        <v>NO</v>
      </c>
      <c r="CI740" s="244" t="str">
        <f t="shared" si="1073"/>
        <v>NO</v>
      </c>
      <c r="CJ740" s="244" t="str">
        <f t="shared" si="1074"/>
        <v>NO</v>
      </c>
      <c r="CK740" s="244" t="str">
        <f t="shared" si="1075"/>
        <v>NO</v>
      </c>
      <c r="CL740" s="244" t="str">
        <f t="shared" si="1076"/>
        <v>NO</v>
      </c>
      <c r="CM740" s="244" t="str">
        <f t="shared" si="1077"/>
        <v>NO</v>
      </c>
      <c r="CN740" s="244" t="str">
        <f t="shared" si="1078"/>
        <v>NO</v>
      </c>
      <c r="CO740" s="244" t="str">
        <f t="shared" si="1079"/>
        <v>NO</v>
      </c>
      <c r="CP740" s="244" t="str">
        <f t="shared" si="1080"/>
        <v>NO</v>
      </c>
      <c r="CQ740" s="244" t="str">
        <f t="shared" si="1081"/>
        <v>NO</v>
      </c>
      <c r="CR740" s="244" t="str">
        <f t="shared" si="1082"/>
        <v>NO</v>
      </c>
    </row>
    <row r="741" spans="1:96">
      <c r="A741" s="9"/>
      <c r="B741" s="6"/>
      <c r="C741" s="6"/>
      <c r="D741" s="6"/>
      <c r="E741" s="6"/>
      <c r="F741" s="6"/>
      <c r="G741" s="6"/>
      <c r="H741" s="6"/>
      <c r="I741" s="52" t="s">
        <v>43</v>
      </c>
      <c r="J741" s="6">
        <v>0.82760531360518497</v>
      </c>
      <c r="K741" s="6">
        <v>0.12693790102345401</v>
      </c>
      <c r="L741" s="6">
        <v>4.5456785371359602E-2</v>
      </c>
      <c r="M741" s="6">
        <v>0.85738269513996401</v>
      </c>
      <c r="N741" s="6">
        <v>1.6126464840217999E-2</v>
      </c>
      <c r="O741" s="6">
        <v>0.126490840019817</v>
      </c>
      <c r="P741" s="6">
        <v>0.155531359440501</v>
      </c>
      <c r="Q741" s="6">
        <v>0.76580606623482905</v>
      </c>
      <c r="R741" s="6">
        <v>7.8662574324669499E-2</v>
      </c>
      <c r="S741" s="6">
        <v>0.36401581411980999</v>
      </c>
      <c r="T741" s="6">
        <v>0.46036806316975298</v>
      </c>
      <c r="U741" s="6">
        <v>0.175616122710435</v>
      </c>
      <c r="V741" s="6">
        <v>0.272481133176316</v>
      </c>
      <c r="W741" s="6">
        <v>0.16813306346460899</v>
      </c>
      <c r="X741" s="6">
        <v>0.55938580335907395</v>
      </c>
      <c r="Y741" s="6">
        <v>0.12866830352981801</v>
      </c>
      <c r="Z741" s="6">
        <v>0.42708628338108301</v>
      </c>
      <c r="AA741" s="6">
        <v>0.44424541308909699</v>
      </c>
      <c r="AB741" s="6">
        <v>0.98928110267224401</v>
      </c>
      <c r="AC741" s="6">
        <v>7.1434710074358399E-4</v>
      </c>
      <c r="AD741" s="6">
        <v>1.0004550227011501E-2</v>
      </c>
      <c r="AE741" s="6">
        <v>0.749905716778833</v>
      </c>
      <c r="AF741" s="6">
        <v>0.142890773905614</v>
      </c>
      <c r="AG741" s="310">
        <v>0.107203509315551</v>
      </c>
      <c r="AH741" s="211">
        <v>1.4039999999999999</v>
      </c>
      <c r="AI741" s="211">
        <v>3.6120000000000001</v>
      </c>
      <c r="AJ741" s="212">
        <v>5.8040000000000003</v>
      </c>
      <c r="AK741" s="210">
        <v>1.3859999999999999</v>
      </c>
      <c r="AL741" s="210">
        <v>3.6680000000000001</v>
      </c>
      <c r="AM741" s="210">
        <v>5.7839999999999998</v>
      </c>
      <c r="AN741" s="203"/>
      <c r="AO741" s="203"/>
      <c r="AP741" s="203"/>
      <c r="AQ741" s="203"/>
      <c r="AR741" s="203">
        <f t="shared" si="1092"/>
        <v>0.98877272946999983</v>
      </c>
      <c r="AS741" s="203">
        <f t="shared" si="1093"/>
        <v>1.2084999999999999</v>
      </c>
      <c r="AT741" s="203">
        <f t="shared" si="1094"/>
        <v>1.4770555528699998</v>
      </c>
      <c r="AU741" s="203">
        <f t="shared" si="1095"/>
        <v>2.2310181867759997</v>
      </c>
      <c r="AV741" s="203">
        <f t="shared" si="1096"/>
        <v>2.7267999999999999</v>
      </c>
      <c r="AW741" s="203">
        <f t="shared" si="1097"/>
        <v>3.3327555494959995</v>
      </c>
      <c r="AX741" s="203">
        <f t="shared" si="1098"/>
        <v>4.7679545560499994</v>
      </c>
      <c r="AY741" s="203">
        <f t="shared" si="1099"/>
        <v>5.8274999999999997</v>
      </c>
      <c r="AZ741" s="203">
        <f t="shared" si="1100"/>
        <v>7.1224999870499994</v>
      </c>
      <c r="BB741" s="1" t="str">
        <f t="shared" si="1049"/>
        <v>NA</v>
      </c>
      <c r="BC741" s="1" t="str">
        <f t="shared" si="1050"/>
        <v>P</v>
      </c>
      <c r="BD741" s="1" t="str">
        <f t="shared" si="1051"/>
        <v>NP</v>
      </c>
      <c r="BE741" s="1" t="str">
        <f t="shared" si="1052"/>
        <v>NO</v>
      </c>
      <c r="BF741" s="1" t="str">
        <f t="shared" si="1053"/>
        <v>NO</v>
      </c>
      <c r="BG741" s="1" t="str">
        <f t="shared" si="1054"/>
        <v>NO</v>
      </c>
      <c r="BH741" s="1" t="str">
        <f t="shared" si="1034"/>
        <v>NO</v>
      </c>
      <c r="BJ741" s="1">
        <v>16</v>
      </c>
      <c r="BK741" s="1" t="str">
        <f t="shared" si="1055"/>
        <v>NA</v>
      </c>
      <c r="BL741" s="1" t="str">
        <f t="shared" si="1056"/>
        <v>P</v>
      </c>
      <c r="BM741" s="1" t="str">
        <f t="shared" si="1057"/>
        <v>NP</v>
      </c>
      <c r="BN741" s="1" t="str">
        <f t="shared" si="1058"/>
        <v>NO</v>
      </c>
      <c r="BO741" s="1" t="str">
        <f t="shared" si="1059"/>
        <v>NO</v>
      </c>
      <c r="BP741" s="1" t="str">
        <f t="shared" si="1060"/>
        <v>NO</v>
      </c>
      <c r="BQ741" s="1" t="str">
        <f t="shared" si="1061"/>
        <v>NO</v>
      </c>
      <c r="BS741" s="1" t="str">
        <f t="shared" si="1062"/>
        <v>TN</v>
      </c>
      <c r="BT741" s="1" t="str">
        <f t="shared" si="1063"/>
        <v>TN</v>
      </c>
      <c r="BU741" s="1" t="str">
        <f t="shared" si="1064"/>
        <v>TP</v>
      </c>
      <c r="BV741" s="1" t="str">
        <f t="shared" si="1065"/>
        <v>NO</v>
      </c>
      <c r="BW741" s="1" t="str">
        <f t="shared" si="1066"/>
        <v>NO</v>
      </c>
      <c r="BX741" s="1" t="str">
        <f t="shared" si="1067"/>
        <v>YES</v>
      </c>
      <c r="BY741" s="244" t="str">
        <f t="shared" si="1068"/>
        <v>YES</v>
      </c>
      <c r="BZ741" s="244" t="str">
        <f t="shared" si="1069"/>
        <v>NO</v>
      </c>
      <c r="CA741" s="244" t="str">
        <f t="shared" si="1070"/>
        <v>NO</v>
      </c>
      <c r="CB741" s="244" t="str">
        <f t="shared" si="1071"/>
        <v>NO</v>
      </c>
      <c r="CC741" s="244" t="str">
        <f t="shared" si="1072"/>
        <v>NO</v>
      </c>
      <c r="CD741" s="244" t="str">
        <f t="shared" si="1044"/>
        <v>NO</v>
      </c>
      <c r="CE741" s="1" t="str">
        <f t="shared" si="1045"/>
        <v>NO</v>
      </c>
      <c r="CF741" s="1" t="str">
        <f t="shared" si="1046"/>
        <v>NO</v>
      </c>
      <c r="CG741" s="1" t="str">
        <f t="shared" si="1047"/>
        <v>NO</v>
      </c>
      <c r="CH741" s="1" t="str">
        <f t="shared" si="1048"/>
        <v>NO</v>
      </c>
      <c r="CI741" s="244" t="str">
        <f t="shared" si="1073"/>
        <v>NO</v>
      </c>
      <c r="CJ741" s="244" t="str">
        <f t="shared" si="1074"/>
        <v>NO</v>
      </c>
      <c r="CK741" s="244" t="str">
        <f t="shared" si="1075"/>
        <v>NO</v>
      </c>
      <c r="CL741" s="244" t="str">
        <f t="shared" si="1076"/>
        <v>NO</v>
      </c>
      <c r="CM741" s="244" t="str">
        <f t="shared" si="1077"/>
        <v>NO</v>
      </c>
      <c r="CN741" s="244" t="str">
        <f t="shared" si="1078"/>
        <v>NO</v>
      </c>
      <c r="CO741" s="244" t="str">
        <f t="shared" si="1079"/>
        <v>NO</v>
      </c>
      <c r="CP741" s="244" t="str">
        <f t="shared" si="1080"/>
        <v>NO</v>
      </c>
      <c r="CQ741" s="244" t="str">
        <f t="shared" si="1081"/>
        <v>NO</v>
      </c>
      <c r="CR741" s="244" t="str">
        <f t="shared" si="1082"/>
        <v>NO</v>
      </c>
    </row>
    <row r="742" spans="1:96" ht="16.5" thickBot="1">
      <c r="A742" s="10"/>
      <c r="B742" s="8"/>
      <c r="C742" s="8"/>
      <c r="D742" s="8"/>
      <c r="E742" s="8"/>
      <c r="F742" s="8"/>
      <c r="G742" s="8"/>
      <c r="H742" s="8"/>
      <c r="I742" s="53" t="s">
        <v>45</v>
      </c>
      <c r="J742" s="8">
        <v>0.889794834247019</v>
      </c>
      <c r="K742" s="8">
        <v>5.1743459855592401E-2</v>
      </c>
      <c r="L742" s="8">
        <v>5.8461705897387597E-2</v>
      </c>
      <c r="M742" s="8">
        <v>0.35253603481270002</v>
      </c>
      <c r="N742" s="8">
        <v>0.20585627838384499</v>
      </c>
      <c r="O742" s="8">
        <v>0.44160768680345402</v>
      </c>
      <c r="P742" s="8">
        <v>0.38977279219856298</v>
      </c>
      <c r="Q742" s="8">
        <v>0.58640139605521902</v>
      </c>
      <c r="R742" s="8">
        <v>2.38258117462175E-2</v>
      </c>
      <c r="S742" s="8">
        <v>0.95128529256425998</v>
      </c>
      <c r="T742" s="8">
        <v>2.8147906722134099E-2</v>
      </c>
      <c r="U742" s="8">
        <v>2.0566800713605699E-2</v>
      </c>
      <c r="V742" s="8">
        <v>0.42260124404724603</v>
      </c>
      <c r="W742" s="8">
        <v>0.17362660970668201</v>
      </c>
      <c r="X742" s="8">
        <v>0.403772146246071</v>
      </c>
      <c r="Y742" s="8">
        <v>0.74692899701630799</v>
      </c>
      <c r="Z742" s="8">
        <v>0.23206968079777701</v>
      </c>
      <c r="AA742" s="8">
        <v>2.10013221859137E-2</v>
      </c>
      <c r="AB742" s="8">
        <v>0.32377768847865102</v>
      </c>
      <c r="AC742" s="8">
        <v>6.6260155883450605E-2</v>
      </c>
      <c r="AD742" s="8">
        <v>0.60996215563789702</v>
      </c>
      <c r="AE742" s="8">
        <v>0.57242062873158805</v>
      </c>
      <c r="AF742" s="8">
        <v>0.34989032842953</v>
      </c>
      <c r="AG742" s="311">
        <v>7.7689042838881395E-2</v>
      </c>
      <c r="AH742" s="213">
        <v>0.92</v>
      </c>
      <c r="AI742" s="213">
        <v>2.97</v>
      </c>
      <c r="AJ742" s="214">
        <v>6.3630000000000004</v>
      </c>
      <c r="AK742" s="210">
        <v>0.95799999999999996</v>
      </c>
      <c r="AL742" s="210">
        <v>2.85</v>
      </c>
      <c r="AM742" s="210">
        <v>6.3380000000000001</v>
      </c>
      <c r="AN742" s="203"/>
      <c r="AO742" s="203"/>
      <c r="AP742" s="203"/>
      <c r="AQ742" s="203"/>
      <c r="AR742" s="203">
        <f t="shared" si="1092"/>
        <v>0.98877272946999983</v>
      </c>
      <c r="AS742" s="203">
        <f t="shared" si="1093"/>
        <v>1.2084999999999999</v>
      </c>
      <c r="AT742" s="203">
        <f t="shared" si="1094"/>
        <v>1.4770555528699998</v>
      </c>
      <c r="AU742" s="203">
        <f t="shared" si="1095"/>
        <v>2.2310181867759997</v>
      </c>
      <c r="AV742" s="203">
        <f t="shared" si="1096"/>
        <v>2.7267999999999999</v>
      </c>
      <c r="AW742" s="203">
        <f t="shared" si="1097"/>
        <v>3.3327555494959995</v>
      </c>
      <c r="AX742" s="203">
        <f t="shared" si="1098"/>
        <v>4.7679545560499994</v>
      </c>
      <c r="AY742" s="203">
        <f t="shared" si="1099"/>
        <v>5.8274999999999997</v>
      </c>
      <c r="AZ742" s="203">
        <f t="shared" si="1100"/>
        <v>7.1224999870499994</v>
      </c>
      <c r="BB742" s="1" t="str">
        <f t="shared" si="1049"/>
        <v>A</v>
      </c>
      <c r="BC742" s="1" t="str">
        <f t="shared" si="1050"/>
        <v>NA</v>
      </c>
      <c r="BD742" s="1" t="str">
        <f t="shared" si="1051"/>
        <v>NA</v>
      </c>
      <c r="BE742" s="1" t="str">
        <f t="shared" si="1052"/>
        <v>NO</v>
      </c>
      <c r="BF742" s="1" t="str">
        <f t="shared" si="1053"/>
        <v>NO</v>
      </c>
      <c r="BG742" s="1" t="str">
        <f t="shared" si="1054"/>
        <v>YES</v>
      </c>
      <c r="BH742" s="1" t="str">
        <f t="shared" si="1034"/>
        <v>YES</v>
      </c>
      <c r="BJ742" s="1">
        <v>15</v>
      </c>
      <c r="BK742" s="1" t="str">
        <f t="shared" si="1055"/>
        <v>A</v>
      </c>
      <c r="BL742" s="1" t="str">
        <f t="shared" si="1056"/>
        <v>NA</v>
      </c>
      <c r="BM742" s="1" t="str">
        <f t="shared" si="1057"/>
        <v>NA</v>
      </c>
      <c r="BN742" s="1" t="str">
        <f t="shared" si="1058"/>
        <v>NO</v>
      </c>
      <c r="BO742" s="1" t="str">
        <f t="shared" si="1059"/>
        <v>NO</v>
      </c>
      <c r="BP742" s="1" t="str">
        <f t="shared" si="1060"/>
        <v>YES</v>
      </c>
      <c r="BQ742" s="1" t="str">
        <f t="shared" si="1061"/>
        <v>YES</v>
      </c>
      <c r="BS742" s="1" t="str">
        <f t="shared" si="1062"/>
        <v>TP</v>
      </c>
      <c r="BT742" s="1" t="str">
        <f t="shared" si="1063"/>
        <v>TN</v>
      </c>
      <c r="BU742" s="1" t="str">
        <f t="shared" si="1064"/>
        <v>TN</v>
      </c>
      <c r="BV742" s="1" t="str">
        <f t="shared" si="1065"/>
        <v>NO</v>
      </c>
      <c r="BW742" s="1" t="str">
        <f t="shared" si="1066"/>
        <v>NO</v>
      </c>
      <c r="BX742" s="1" t="str">
        <f t="shared" si="1067"/>
        <v>YES</v>
      </c>
      <c r="BY742" s="244" t="str">
        <f t="shared" si="1068"/>
        <v>YES</v>
      </c>
      <c r="BZ742" s="244" t="str">
        <f t="shared" si="1069"/>
        <v>NO</v>
      </c>
      <c r="CA742" s="244" t="str">
        <f t="shared" si="1070"/>
        <v>NO</v>
      </c>
      <c r="CB742" s="244" t="str">
        <f t="shared" si="1071"/>
        <v>NO</v>
      </c>
      <c r="CC742" s="244" t="str">
        <f t="shared" si="1072"/>
        <v>NO</v>
      </c>
      <c r="CD742" s="244" t="str">
        <f t="shared" si="1044"/>
        <v>NO</v>
      </c>
      <c r="CE742" s="1" t="str">
        <f t="shared" si="1045"/>
        <v>NO</v>
      </c>
      <c r="CF742" s="1" t="str">
        <f t="shared" si="1046"/>
        <v>NO</v>
      </c>
      <c r="CG742" s="1" t="str">
        <f t="shared" si="1047"/>
        <v>NO</v>
      </c>
      <c r="CH742" s="1" t="str">
        <f t="shared" si="1048"/>
        <v>NO</v>
      </c>
      <c r="CI742" s="244" t="str">
        <f t="shared" si="1073"/>
        <v>NO</v>
      </c>
      <c r="CJ742" s="244" t="str">
        <f t="shared" si="1074"/>
        <v>NO</v>
      </c>
      <c r="CK742" s="244" t="str">
        <f t="shared" si="1075"/>
        <v>NO</v>
      </c>
      <c r="CL742" s="244" t="str">
        <f t="shared" si="1076"/>
        <v>NO</v>
      </c>
      <c r="CM742" s="244" t="str">
        <f t="shared" si="1077"/>
        <v>NO</v>
      </c>
      <c r="CN742" s="244" t="str">
        <f t="shared" si="1078"/>
        <v>NO</v>
      </c>
      <c r="CO742" s="244" t="str">
        <f t="shared" si="1079"/>
        <v>NO</v>
      </c>
      <c r="CP742" s="244" t="str">
        <f t="shared" si="1080"/>
        <v>NO</v>
      </c>
      <c r="CQ742" s="244" t="str">
        <f t="shared" si="1081"/>
        <v>NO</v>
      </c>
      <c r="CR742" s="244" t="str">
        <f t="shared" si="1082"/>
        <v>NO</v>
      </c>
    </row>
    <row r="743" spans="1:96">
      <c r="A743" s="61">
        <v>180</v>
      </c>
      <c r="B743" s="62">
        <v>180</v>
      </c>
      <c r="C743" s="62">
        <v>3</v>
      </c>
      <c r="D743" s="62">
        <v>0.33</v>
      </c>
      <c r="E743" s="62">
        <v>7843889</v>
      </c>
      <c r="F743" s="62">
        <f>E743/1000/60</f>
        <v>130.73148333333333</v>
      </c>
      <c r="G743" s="62">
        <v>82</v>
      </c>
      <c r="H743" s="63">
        <f>G743/B743*100</f>
        <v>45.555555555555557</v>
      </c>
      <c r="I743" s="60" t="s">
        <v>12</v>
      </c>
      <c r="J743" s="69">
        <v>0.16709958769846101</v>
      </c>
      <c r="K743" s="69">
        <v>0.66905834507567696</v>
      </c>
      <c r="L743" s="69">
        <v>0.163842067225861</v>
      </c>
      <c r="M743" s="69">
        <v>2.5222000183365401E-2</v>
      </c>
      <c r="N743" s="69">
        <v>7.9153541436167402E-2</v>
      </c>
      <c r="O743" s="69">
        <v>0.895624458380467</v>
      </c>
      <c r="P743" s="69">
        <v>1.05220695737823E-2</v>
      </c>
      <c r="Q743" s="69">
        <v>0.34787331395230198</v>
      </c>
      <c r="R743" s="69">
        <v>0.64160461647391498</v>
      </c>
      <c r="S743" s="69">
        <v>0.98986056259424804</v>
      </c>
      <c r="T743" s="69">
        <v>3.6257892309237102E-3</v>
      </c>
      <c r="U743" s="69">
        <v>6.5136481748281298E-3</v>
      </c>
      <c r="V743" s="69">
        <v>0.30152264759430802</v>
      </c>
      <c r="W743" s="69">
        <v>0.69728796267634097</v>
      </c>
      <c r="X743" s="69">
        <v>1.18938972934967E-3</v>
      </c>
      <c r="Y743" s="69">
        <v>0.94710872237922605</v>
      </c>
      <c r="Z743" s="69">
        <v>4.8945330847584003E-3</v>
      </c>
      <c r="AA743" s="69">
        <v>4.7996744536014699E-2</v>
      </c>
      <c r="AB743" s="69">
        <v>0.53628354611239204</v>
      </c>
      <c r="AC743" s="69">
        <v>0.13241127316905099</v>
      </c>
      <c r="AD743" s="69">
        <v>0.33130518071855503</v>
      </c>
      <c r="AE743" s="69">
        <v>0.57570847104738399</v>
      </c>
      <c r="AF743" s="69">
        <v>4.33393336591908E-2</v>
      </c>
      <c r="AG743" s="309">
        <v>0.380952195293424</v>
      </c>
      <c r="AH743" s="208">
        <v>2.5910000000000002</v>
      </c>
      <c r="AI743" s="208">
        <v>3.4039999999999999</v>
      </c>
      <c r="AJ743" s="209">
        <v>7.2720000000000002</v>
      </c>
      <c r="AK743" s="210">
        <v>2.5009999999999999</v>
      </c>
      <c r="AL743" s="210">
        <v>3.49</v>
      </c>
      <c r="AM743" s="210">
        <v>7.3280000000000003</v>
      </c>
      <c r="AN743" s="203">
        <v>2.5196000000000001</v>
      </c>
      <c r="AO743" s="203">
        <v>3.9781</v>
      </c>
      <c r="AP743" s="203">
        <v>7.1336000000000004</v>
      </c>
      <c r="AQ743" s="203"/>
      <c r="AR743" s="203">
        <f>$AN$33*0.81818182</f>
        <v>2.0614909136719999</v>
      </c>
      <c r="AS743" s="203">
        <f>$AN$33</f>
        <v>2.5196000000000001</v>
      </c>
      <c r="AT743" s="203">
        <f>$AN$33*1.22222222</f>
        <v>3.0795111055119997</v>
      </c>
      <c r="AU743" s="203">
        <f>$AO$33*0.81818182</f>
        <v>3.2548090981419997</v>
      </c>
      <c r="AV743" s="203">
        <f>$AO$33</f>
        <v>3.9781</v>
      </c>
      <c r="AW743" s="203">
        <f>$AO$33*1.22222222</f>
        <v>4.8621222133819995</v>
      </c>
      <c r="AX743" s="203">
        <f>$AP$33*0.81818182</f>
        <v>5.8365818311520004</v>
      </c>
      <c r="AY743" s="203">
        <f>$AP$33</f>
        <v>7.1336000000000004</v>
      </c>
      <c r="AZ743" s="203">
        <f>$AP$33*1.22222222</f>
        <v>8.7188444285919999</v>
      </c>
      <c r="BB743" s="1" t="str">
        <f t="shared" si="1049"/>
        <v>NA</v>
      </c>
      <c r="BC743" s="1" t="str">
        <f t="shared" si="1050"/>
        <v>NP</v>
      </c>
      <c r="BD743" s="1" t="str">
        <f t="shared" si="1051"/>
        <v>NA</v>
      </c>
      <c r="BE743" s="1" t="str">
        <f t="shared" si="1052"/>
        <v>NO</v>
      </c>
      <c r="BF743" s="1" t="str">
        <f t="shared" si="1053"/>
        <v>NO</v>
      </c>
      <c r="BG743" s="1" t="str">
        <f t="shared" si="1054"/>
        <v>NO</v>
      </c>
      <c r="BH743" s="1" t="str">
        <f t="shared" si="1034"/>
        <v>YES</v>
      </c>
      <c r="BJ743" s="12">
        <v>41</v>
      </c>
      <c r="BK743" s="1" t="str">
        <f t="shared" si="1055"/>
        <v>NP</v>
      </c>
      <c r="BL743" s="1" t="str">
        <f t="shared" si="1056"/>
        <v>NP</v>
      </c>
      <c r="BM743" s="1" t="str">
        <f t="shared" si="1057"/>
        <v>NA</v>
      </c>
      <c r="BN743" s="1" t="str">
        <f t="shared" si="1058"/>
        <v>NO</v>
      </c>
      <c r="BO743" s="1" t="str">
        <f t="shared" si="1059"/>
        <v>NO</v>
      </c>
      <c r="BP743" s="1" t="str">
        <f t="shared" si="1060"/>
        <v>NO</v>
      </c>
      <c r="BQ743" s="1" t="str">
        <f t="shared" si="1061"/>
        <v>YES</v>
      </c>
      <c r="BS743" s="1" t="str">
        <f t="shared" si="1062"/>
        <v>FN</v>
      </c>
      <c r="BT743" s="1" t="str">
        <f t="shared" si="1063"/>
        <v>TP</v>
      </c>
      <c r="BU743" s="1" t="str">
        <f t="shared" si="1064"/>
        <v>TN</v>
      </c>
      <c r="BV743" s="1" t="str">
        <f t="shared" si="1065"/>
        <v>NO</v>
      </c>
      <c r="BW743" s="1" t="str">
        <f t="shared" si="1066"/>
        <v>NO</v>
      </c>
      <c r="BX743" s="1" t="str">
        <f t="shared" si="1067"/>
        <v>YES</v>
      </c>
      <c r="BY743" s="244" t="str">
        <f t="shared" si="1068"/>
        <v>YES</v>
      </c>
      <c r="BZ743" s="244" t="str">
        <f t="shared" si="1069"/>
        <v>NO</v>
      </c>
      <c r="CA743" s="244" t="str">
        <f t="shared" si="1070"/>
        <v>NO</v>
      </c>
      <c r="CB743" s="244" t="str">
        <f t="shared" si="1071"/>
        <v>NO</v>
      </c>
      <c r="CC743" s="244" t="str">
        <f t="shared" si="1072"/>
        <v>NO</v>
      </c>
      <c r="CD743" s="244" t="str">
        <f t="shared" si="1044"/>
        <v>YES</v>
      </c>
      <c r="CE743" s="1" t="str">
        <f t="shared" si="1045"/>
        <v>NO</v>
      </c>
      <c r="CF743" s="1" t="str">
        <f t="shared" si="1046"/>
        <v>NO</v>
      </c>
      <c r="CG743" s="1" t="str">
        <f t="shared" si="1047"/>
        <v>NO</v>
      </c>
      <c r="CH743" s="1" t="str">
        <f t="shared" si="1048"/>
        <v>YES</v>
      </c>
      <c r="CI743" s="244" t="str">
        <f t="shared" si="1073"/>
        <v>YES</v>
      </c>
      <c r="CJ743" s="244" t="str">
        <f t="shared" si="1074"/>
        <v>NO</v>
      </c>
      <c r="CK743" s="244" t="str">
        <f t="shared" si="1075"/>
        <v>NO</v>
      </c>
      <c r="CL743" s="244" t="str">
        <f t="shared" si="1076"/>
        <v>NO</v>
      </c>
      <c r="CM743" s="244" t="str">
        <f t="shared" si="1077"/>
        <v>YES</v>
      </c>
      <c r="CN743" s="244" t="str">
        <f t="shared" si="1078"/>
        <v>NO</v>
      </c>
      <c r="CO743" s="244" t="str">
        <f t="shared" si="1079"/>
        <v>NO</v>
      </c>
      <c r="CP743" s="244" t="str">
        <f t="shared" si="1080"/>
        <v>NO</v>
      </c>
      <c r="CQ743" s="244" t="str">
        <f t="shared" si="1081"/>
        <v>NO</v>
      </c>
      <c r="CR743" s="244" t="str">
        <f t="shared" si="1082"/>
        <v>NO</v>
      </c>
    </row>
    <row r="744" spans="1:96">
      <c r="A744" s="64"/>
      <c r="B744" s="15"/>
      <c r="C744" s="15"/>
      <c r="D744" s="15"/>
      <c r="E744" s="15"/>
      <c r="F744" s="15"/>
      <c r="G744" s="15"/>
      <c r="H744" s="15"/>
      <c r="I744" s="52" t="s">
        <v>13</v>
      </c>
      <c r="J744" s="6">
        <v>1.3372929375387199E-2</v>
      </c>
      <c r="K744" s="6">
        <v>0.88925241445544201</v>
      </c>
      <c r="L744" s="6">
        <v>9.7374656169170196E-2</v>
      </c>
      <c r="M744" s="6">
        <v>0.24594628184785899</v>
      </c>
      <c r="N744" s="6">
        <v>0.26089711301826302</v>
      </c>
      <c r="O744" s="6">
        <v>0.49315660513387599</v>
      </c>
      <c r="P744" s="6">
        <v>0.96008048372918398</v>
      </c>
      <c r="Q744" s="6">
        <v>2.1254060334954399E-2</v>
      </c>
      <c r="R744" s="6">
        <v>1.8665455935861101E-2</v>
      </c>
      <c r="S744" s="6">
        <v>0.90529375840039195</v>
      </c>
      <c r="T744" s="6">
        <v>7.2981346244642004E-2</v>
      </c>
      <c r="U744" s="6">
        <v>2.1724895354965499E-2</v>
      </c>
      <c r="V744" s="6">
        <v>0.31591605554838098</v>
      </c>
      <c r="W744" s="6">
        <v>0.44778720343624401</v>
      </c>
      <c r="X744" s="6">
        <v>0.23629674101537401</v>
      </c>
      <c r="Y744" s="6">
        <v>0.113126069034743</v>
      </c>
      <c r="Z744" s="6">
        <v>0.68415359658225805</v>
      </c>
      <c r="AA744" s="6">
        <v>0.202720334382997</v>
      </c>
      <c r="AB744" s="6">
        <v>0.144195233982888</v>
      </c>
      <c r="AC744" s="6">
        <v>0.58280222366110801</v>
      </c>
      <c r="AD744" s="6">
        <v>0.27300254235600202</v>
      </c>
      <c r="AE744" s="6">
        <v>0.73791873947876896</v>
      </c>
      <c r="AF744" s="6">
        <v>0.25626734944796598</v>
      </c>
      <c r="AG744" s="310">
        <v>5.8139110732641202E-3</v>
      </c>
      <c r="AH744" s="211">
        <v>2.5310000000000001</v>
      </c>
      <c r="AI744" s="211">
        <v>3.8769999999999998</v>
      </c>
      <c r="AJ744" s="212">
        <v>6.7839999999999998</v>
      </c>
      <c r="AK744" s="210">
        <v>2.4689999999999999</v>
      </c>
      <c r="AL744" s="210">
        <v>3.887</v>
      </c>
      <c r="AM744" s="210">
        <v>6.891</v>
      </c>
      <c r="AN744" s="203"/>
      <c r="AO744" s="203"/>
      <c r="AP744" s="203"/>
      <c r="AQ744" s="203"/>
      <c r="AR744" s="203">
        <f t="shared" ref="AR744:AR756" si="1101">$AN$33*0.81818182</f>
        <v>2.0614909136719999</v>
      </c>
      <c r="AS744" s="203">
        <f t="shared" ref="AS744:AS756" si="1102">$AN$33</f>
        <v>2.5196000000000001</v>
      </c>
      <c r="AT744" s="203">
        <f t="shared" ref="AT744:AT756" si="1103">$AN$33*1.22222222</f>
        <v>3.0795111055119997</v>
      </c>
      <c r="AU744" s="203">
        <f t="shared" ref="AU744:AU756" si="1104">$AO$33*0.81818182</f>
        <v>3.2548090981419997</v>
      </c>
      <c r="AV744" s="203">
        <f t="shared" ref="AV744:AV756" si="1105">$AO$33</f>
        <v>3.9781</v>
      </c>
      <c r="AW744" s="203">
        <f t="shared" ref="AW744:AW756" si="1106">$AO$33*1.22222222</f>
        <v>4.8621222133819995</v>
      </c>
      <c r="AX744" s="203">
        <f t="shared" ref="AX744:AX756" si="1107">$AP$33*0.81818182</f>
        <v>5.8365818311520004</v>
      </c>
      <c r="AY744" s="203">
        <f t="shared" ref="AY744:AY756" si="1108">$AP$33</f>
        <v>7.1336000000000004</v>
      </c>
      <c r="AZ744" s="203">
        <f t="shared" ref="AZ744:AZ756" si="1109">$AP$33*1.22222222</f>
        <v>8.7188444285919999</v>
      </c>
      <c r="BB744" s="1" t="str">
        <f t="shared" si="1049"/>
        <v>NA</v>
      </c>
      <c r="BC744" s="1" t="str">
        <f t="shared" si="1050"/>
        <v>NP</v>
      </c>
      <c r="BD744" s="1" t="str">
        <f t="shared" si="1051"/>
        <v>NP</v>
      </c>
      <c r="BE744" s="1" t="str">
        <f t="shared" si="1052"/>
        <v>NO</v>
      </c>
      <c r="BF744" s="1" t="str">
        <f t="shared" si="1053"/>
        <v>NO</v>
      </c>
      <c r="BG744" s="1" t="str">
        <f t="shared" si="1054"/>
        <v>NO</v>
      </c>
      <c r="BH744" s="1" t="str">
        <f t="shared" si="1034"/>
        <v>YES</v>
      </c>
      <c r="BJ744" s="12">
        <v>60</v>
      </c>
      <c r="BK744" s="1" t="str">
        <f t="shared" si="1055"/>
        <v>NP</v>
      </c>
      <c r="BL744" s="1" t="str">
        <f t="shared" si="1056"/>
        <v>NP</v>
      </c>
      <c r="BM744" s="1" t="str">
        <f t="shared" si="1057"/>
        <v>NP</v>
      </c>
      <c r="BN744" s="1" t="str">
        <f t="shared" si="1058"/>
        <v>NO</v>
      </c>
      <c r="BO744" s="1" t="str">
        <f t="shared" si="1059"/>
        <v>NO</v>
      </c>
      <c r="BP744" s="1" t="str">
        <f t="shared" si="1060"/>
        <v>NO</v>
      </c>
      <c r="BQ744" s="1" t="str">
        <f t="shared" si="1061"/>
        <v>YES</v>
      </c>
      <c r="BS744" s="1" t="str">
        <f t="shared" si="1062"/>
        <v>FN</v>
      </c>
      <c r="BT744" s="1" t="str">
        <f t="shared" si="1063"/>
        <v>TP</v>
      </c>
      <c r="BU744" s="1" t="str">
        <f t="shared" si="1064"/>
        <v>TP</v>
      </c>
      <c r="BV744" s="1" t="str">
        <f t="shared" si="1065"/>
        <v>NO</v>
      </c>
      <c r="BW744" s="1" t="str">
        <f t="shared" si="1066"/>
        <v>YES</v>
      </c>
      <c r="BX744" s="1" t="str">
        <f t="shared" si="1067"/>
        <v>YES</v>
      </c>
      <c r="BY744" s="244" t="str">
        <f t="shared" si="1068"/>
        <v>YES</v>
      </c>
      <c r="BZ744" s="244" t="str">
        <f t="shared" si="1069"/>
        <v>NO</v>
      </c>
      <c r="CA744" s="244" t="str">
        <f t="shared" si="1070"/>
        <v>NO</v>
      </c>
      <c r="CB744" s="244" t="str">
        <f t="shared" si="1071"/>
        <v>NO</v>
      </c>
      <c r="CC744" s="244" t="str">
        <f t="shared" si="1072"/>
        <v>NO</v>
      </c>
      <c r="CD744" s="244" t="str">
        <f t="shared" si="1044"/>
        <v>YES</v>
      </c>
      <c r="CE744" s="1" t="str">
        <f t="shared" si="1045"/>
        <v>NO</v>
      </c>
      <c r="CF744" s="1" t="str">
        <f t="shared" si="1046"/>
        <v>NO</v>
      </c>
      <c r="CG744" s="1" t="str">
        <f t="shared" si="1047"/>
        <v>NO</v>
      </c>
      <c r="CH744" s="1" t="str">
        <f t="shared" si="1048"/>
        <v>YES</v>
      </c>
      <c r="CI744" s="244" t="str">
        <f t="shared" si="1073"/>
        <v>YES</v>
      </c>
      <c r="CJ744" s="244" t="str">
        <f t="shared" si="1074"/>
        <v>NO</v>
      </c>
      <c r="CK744" s="244" t="str">
        <f t="shared" si="1075"/>
        <v>NO</v>
      </c>
      <c r="CL744" s="244" t="str">
        <f t="shared" si="1076"/>
        <v>NO</v>
      </c>
      <c r="CM744" s="244" t="str">
        <f t="shared" si="1077"/>
        <v>YES</v>
      </c>
      <c r="CN744" s="244" t="str">
        <f t="shared" si="1078"/>
        <v>NO</v>
      </c>
      <c r="CO744" s="244" t="str">
        <f t="shared" si="1079"/>
        <v>NO</v>
      </c>
      <c r="CP744" s="244" t="str">
        <f t="shared" si="1080"/>
        <v>NO</v>
      </c>
      <c r="CQ744" s="244" t="str">
        <f t="shared" si="1081"/>
        <v>NO</v>
      </c>
      <c r="CR744" s="244" t="str">
        <f t="shared" si="1082"/>
        <v>NO</v>
      </c>
    </row>
    <row r="745" spans="1:96">
      <c r="A745" s="64"/>
      <c r="B745" s="15"/>
      <c r="C745" s="15"/>
      <c r="D745" s="15"/>
      <c r="E745" s="15"/>
      <c r="F745" s="15"/>
      <c r="G745" s="15"/>
      <c r="H745" s="15"/>
      <c r="I745" s="52" t="s">
        <v>14</v>
      </c>
      <c r="J745" s="6">
        <v>0.86182835471061303</v>
      </c>
      <c r="K745" s="6">
        <v>9.0272988546119898E-2</v>
      </c>
      <c r="L745" s="6">
        <v>4.7898656743266203E-2</v>
      </c>
      <c r="M745" s="6">
        <v>9.1924904968773799E-2</v>
      </c>
      <c r="N745" s="6">
        <v>0.89397328085612804</v>
      </c>
      <c r="O745" s="6">
        <v>1.4101814175097401E-2</v>
      </c>
      <c r="P745" s="6">
        <v>0.160821733599815</v>
      </c>
      <c r="Q745" s="6">
        <v>0.29057145501499498</v>
      </c>
      <c r="R745" s="6">
        <v>0.54860681138518896</v>
      </c>
      <c r="S745" s="6">
        <v>0.31547901286490299</v>
      </c>
      <c r="T745" s="6">
        <v>0.123115148696476</v>
      </c>
      <c r="U745" s="6">
        <v>0.56140583843861902</v>
      </c>
      <c r="V745" s="6">
        <v>0.89720564256082702</v>
      </c>
      <c r="W745" s="6">
        <v>2.59423313264786E-2</v>
      </c>
      <c r="X745" s="6">
        <v>7.6852026112693705E-2</v>
      </c>
      <c r="Y745" s="6">
        <v>0.897330950644598</v>
      </c>
      <c r="Z745" s="6">
        <v>8.3780326487066598E-2</v>
      </c>
      <c r="AA745" s="6">
        <v>1.8888722868334599E-2</v>
      </c>
      <c r="AB745" s="6">
        <v>0.232169681110131</v>
      </c>
      <c r="AC745" s="6">
        <v>0.55264239645881796</v>
      </c>
      <c r="AD745" s="6">
        <v>0.21518792243105</v>
      </c>
      <c r="AE745" s="6">
        <v>0.46162836130799401</v>
      </c>
      <c r="AF745" s="6">
        <v>0.34078820250115599</v>
      </c>
      <c r="AG745" s="310">
        <v>0.197583436190849</v>
      </c>
      <c r="AH745" s="211">
        <v>2.9129999999999998</v>
      </c>
      <c r="AI745" s="211">
        <v>3.379</v>
      </c>
      <c r="AJ745" s="212">
        <v>6.9320000000000004</v>
      </c>
      <c r="AK745" s="210">
        <v>2.9049999999999998</v>
      </c>
      <c r="AL745" s="210">
        <v>3.5369999999999999</v>
      </c>
      <c r="AM745" s="210">
        <v>6.9610000000000003</v>
      </c>
      <c r="AN745" s="203"/>
      <c r="AO745" s="203"/>
      <c r="AP745" s="203"/>
      <c r="AQ745" s="203"/>
      <c r="AR745" s="203">
        <f t="shared" si="1101"/>
        <v>2.0614909136719999</v>
      </c>
      <c r="AS745" s="203">
        <f t="shared" si="1102"/>
        <v>2.5196000000000001</v>
      </c>
      <c r="AT745" s="203">
        <f t="shared" si="1103"/>
        <v>3.0795111055119997</v>
      </c>
      <c r="AU745" s="203">
        <f t="shared" si="1104"/>
        <v>3.2548090981419997</v>
      </c>
      <c r="AV745" s="203">
        <f t="shared" si="1105"/>
        <v>3.9781</v>
      </c>
      <c r="AW745" s="203">
        <f t="shared" si="1106"/>
        <v>4.8621222133819995</v>
      </c>
      <c r="AX745" s="203">
        <f t="shared" si="1107"/>
        <v>5.8365818311520004</v>
      </c>
      <c r="AY745" s="203">
        <f t="shared" si="1108"/>
        <v>7.1336000000000004</v>
      </c>
      <c r="AZ745" s="203">
        <f t="shared" si="1109"/>
        <v>8.7188444285919999</v>
      </c>
      <c r="BB745" s="1" t="str">
        <f t="shared" si="1049"/>
        <v>NA</v>
      </c>
      <c r="BC745" s="1" t="str">
        <f t="shared" si="1050"/>
        <v>NP</v>
      </c>
      <c r="BD745" s="1" t="str">
        <f t="shared" si="1051"/>
        <v>NP</v>
      </c>
      <c r="BE745" s="1" t="str">
        <f t="shared" si="1052"/>
        <v>NO</v>
      </c>
      <c r="BF745" s="1" t="str">
        <f t="shared" si="1053"/>
        <v>NO</v>
      </c>
      <c r="BG745" s="1" t="str">
        <f t="shared" si="1054"/>
        <v>NO</v>
      </c>
      <c r="BH745" s="1" t="str">
        <f t="shared" si="1034"/>
        <v>YES</v>
      </c>
      <c r="BJ745" s="12">
        <v>14</v>
      </c>
      <c r="BK745" s="1" t="str">
        <f t="shared" si="1055"/>
        <v>NA</v>
      </c>
      <c r="BL745" s="1" t="str">
        <f t="shared" si="1056"/>
        <v>NP</v>
      </c>
      <c r="BM745" s="1" t="str">
        <f t="shared" si="1057"/>
        <v>NP</v>
      </c>
      <c r="BN745" s="1" t="str">
        <f t="shared" si="1058"/>
        <v>NO</v>
      </c>
      <c r="BO745" s="1" t="str">
        <f t="shared" si="1059"/>
        <v>NO</v>
      </c>
      <c r="BP745" s="1" t="str">
        <f t="shared" si="1060"/>
        <v>NO</v>
      </c>
      <c r="BQ745" s="1" t="str">
        <f t="shared" si="1061"/>
        <v>YES</v>
      </c>
      <c r="BS745" s="1" t="str">
        <f t="shared" si="1062"/>
        <v>TN</v>
      </c>
      <c r="BT745" s="1" t="str">
        <f t="shared" si="1063"/>
        <v>TP</v>
      </c>
      <c r="BU745" s="1" t="str">
        <f t="shared" si="1064"/>
        <v>TP</v>
      </c>
      <c r="BV745" s="1" t="str">
        <f t="shared" si="1065"/>
        <v>NO</v>
      </c>
      <c r="BW745" s="1" t="str">
        <f t="shared" si="1066"/>
        <v>YES</v>
      </c>
      <c r="BX745" s="1" t="str">
        <f t="shared" si="1067"/>
        <v>YES</v>
      </c>
      <c r="BY745" s="244" t="str">
        <f t="shared" si="1068"/>
        <v>YES</v>
      </c>
      <c r="BZ745" s="244" t="str">
        <f t="shared" si="1069"/>
        <v>NO</v>
      </c>
      <c r="CA745" s="244" t="str">
        <f t="shared" si="1070"/>
        <v>NO</v>
      </c>
      <c r="CB745" s="244" t="str">
        <f t="shared" si="1071"/>
        <v>NO</v>
      </c>
      <c r="CC745" s="244" t="str">
        <f t="shared" si="1072"/>
        <v>NO</v>
      </c>
      <c r="CD745" s="244" t="str">
        <f t="shared" si="1044"/>
        <v>NO</v>
      </c>
      <c r="CE745" s="1" t="str">
        <f t="shared" si="1045"/>
        <v>NO</v>
      </c>
      <c r="CF745" s="1" t="str">
        <f t="shared" si="1046"/>
        <v>NO</v>
      </c>
      <c r="CG745" s="1" t="str">
        <f t="shared" si="1047"/>
        <v>NO</v>
      </c>
      <c r="CH745" s="1" t="str">
        <f t="shared" si="1048"/>
        <v>NO</v>
      </c>
      <c r="CI745" s="244" t="str">
        <f t="shared" si="1073"/>
        <v>NO</v>
      </c>
      <c r="CJ745" s="244" t="str">
        <f t="shared" si="1074"/>
        <v>NO</v>
      </c>
      <c r="CK745" s="244" t="str">
        <f t="shared" si="1075"/>
        <v>NO</v>
      </c>
      <c r="CL745" s="244" t="str">
        <f t="shared" si="1076"/>
        <v>NO</v>
      </c>
      <c r="CM745" s="244" t="str">
        <f t="shared" si="1077"/>
        <v>NO</v>
      </c>
      <c r="CN745" s="244" t="str">
        <f t="shared" si="1078"/>
        <v>NO</v>
      </c>
      <c r="CO745" s="244" t="str">
        <f t="shared" si="1079"/>
        <v>NO</v>
      </c>
      <c r="CP745" s="244" t="str">
        <f t="shared" si="1080"/>
        <v>NO</v>
      </c>
      <c r="CQ745" s="244" t="str">
        <f t="shared" si="1081"/>
        <v>NO</v>
      </c>
      <c r="CR745" s="244" t="str">
        <f t="shared" si="1082"/>
        <v>NO</v>
      </c>
    </row>
    <row r="746" spans="1:96">
      <c r="A746" s="64"/>
      <c r="B746" s="15"/>
      <c r="C746" s="15"/>
      <c r="D746" s="15"/>
      <c r="E746" s="15"/>
      <c r="F746" s="15"/>
      <c r="G746" s="15"/>
      <c r="H746" s="15"/>
      <c r="I746" s="52" t="s">
        <v>15</v>
      </c>
      <c r="J746" s="6">
        <v>0.415540212462984</v>
      </c>
      <c r="K746" s="6">
        <v>0.52895531529189399</v>
      </c>
      <c r="L746" s="6">
        <v>5.5504472245120402E-2</v>
      </c>
      <c r="M746" s="6">
        <v>0.99973667279552203</v>
      </c>
      <c r="N746" s="6">
        <v>1.77889741098891E-4</v>
      </c>
      <c r="O746" s="6">
        <v>8.5437463378745804E-5</v>
      </c>
      <c r="P746" s="6">
        <v>0.68576431728217901</v>
      </c>
      <c r="Q746" s="6">
        <v>8.9392254695787293E-2</v>
      </c>
      <c r="R746" s="6">
        <v>0.224843428022033</v>
      </c>
      <c r="S746" s="6">
        <v>0.251060261694798</v>
      </c>
      <c r="T746" s="6">
        <v>0.287926926106924</v>
      </c>
      <c r="U746" s="6">
        <v>0.461012812198276</v>
      </c>
      <c r="V746" s="6">
        <v>0.13743368237074799</v>
      </c>
      <c r="W746" s="6">
        <v>0.85118831239478299</v>
      </c>
      <c r="X746" s="6">
        <v>1.13780052344674E-2</v>
      </c>
      <c r="Y746" s="6">
        <v>0.36833819082506403</v>
      </c>
      <c r="Z746" s="6">
        <v>0.493977797668743</v>
      </c>
      <c r="AA746" s="6">
        <v>0.137684011506192</v>
      </c>
      <c r="AB746" s="6">
        <v>0.23227761141234399</v>
      </c>
      <c r="AC746" s="6">
        <v>2.6058430535042702E-2</v>
      </c>
      <c r="AD746" s="6">
        <v>0.74166395805261298</v>
      </c>
      <c r="AE746" s="6">
        <v>0.44952535245416902</v>
      </c>
      <c r="AF746" s="6">
        <v>0.33748301443950601</v>
      </c>
      <c r="AG746" s="310">
        <v>0.21299163310632399</v>
      </c>
      <c r="AH746" s="211">
        <v>2.395</v>
      </c>
      <c r="AI746" s="211">
        <v>3.2639999999999998</v>
      </c>
      <c r="AJ746" s="212">
        <v>7.5140000000000002</v>
      </c>
      <c r="AK746" s="210">
        <v>2.1960000000000002</v>
      </c>
      <c r="AL746" s="210">
        <v>3.3519999999999999</v>
      </c>
      <c r="AM746" s="210">
        <v>7.0880000000000001</v>
      </c>
      <c r="AN746" s="203"/>
      <c r="AO746" s="203"/>
      <c r="AP746" s="203"/>
      <c r="AQ746" s="203"/>
      <c r="AR746" s="203">
        <f t="shared" si="1101"/>
        <v>2.0614909136719999</v>
      </c>
      <c r="AS746" s="203">
        <f t="shared" si="1102"/>
        <v>2.5196000000000001</v>
      </c>
      <c r="AT746" s="203">
        <f t="shared" si="1103"/>
        <v>3.0795111055119997</v>
      </c>
      <c r="AU746" s="203">
        <f t="shared" si="1104"/>
        <v>3.2548090981419997</v>
      </c>
      <c r="AV746" s="203">
        <f t="shared" si="1105"/>
        <v>3.9781</v>
      </c>
      <c r="AW746" s="203">
        <f t="shared" si="1106"/>
        <v>4.8621222133819995</v>
      </c>
      <c r="AX746" s="203">
        <f t="shared" si="1107"/>
        <v>5.8365818311520004</v>
      </c>
      <c r="AY746" s="203">
        <f t="shared" si="1108"/>
        <v>7.1336000000000004</v>
      </c>
      <c r="AZ746" s="203">
        <f t="shared" si="1109"/>
        <v>8.7188444285919999</v>
      </c>
      <c r="BB746" s="1" t="str">
        <f t="shared" si="1049"/>
        <v>NP</v>
      </c>
      <c r="BC746" s="1" t="str">
        <f t="shared" si="1050"/>
        <v>NP</v>
      </c>
      <c r="BD746" s="1" t="str">
        <f t="shared" si="1051"/>
        <v>NA</v>
      </c>
      <c r="BE746" s="1" t="str">
        <f t="shared" si="1052"/>
        <v>NO</v>
      </c>
      <c r="BF746" s="1" t="str">
        <f t="shared" si="1053"/>
        <v>NO</v>
      </c>
      <c r="BG746" s="1" t="str">
        <f t="shared" si="1054"/>
        <v>NO</v>
      </c>
      <c r="BH746" s="1" t="str">
        <f t="shared" si="1034"/>
        <v>YES</v>
      </c>
      <c r="BJ746" s="12">
        <v>29</v>
      </c>
      <c r="BK746" s="1" t="str">
        <f t="shared" si="1055"/>
        <v>NP</v>
      </c>
      <c r="BL746" s="1" t="str">
        <f t="shared" si="1056"/>
        <v>NP</v>
      </c>
      <c r="BM746" s="1" t="str">
        <f t="shared" si="1057"/>
        <v>NP</v>
      </c>
      <c r="BN746" s="1" t="str">
        <f t="shared" si="1058"/>
        <v>NO</v>
      </c>
      <c r="BO746" s="1" t="str">
        <f t="shared" si="1059"/>
        <v>NO</v>
      </c>
      <c r="BP746" s="1" t="str">
        <f t="shared" si="1060"/>
        <v>NO</v>
      </c>
      <c r="BQ746" s="1" t="str">
        <f t="shared" si="1061"/>
        <v>YES</v>
      </c>
      <c r="BS746" s="1" t="str">
        <f t="shared" si="1062"/>
        <v>TP</v>
      </c>
      <c r="BT746" s="1" t="str">
        <f t="shared" si="1063"/>
        <v>TP</v>
      </c>
      <c r="BU746" s="1" t="str">
        <f t="shared" si="1064"/>
        <v>FN</v>
      </c>
      <c r="BV746" s="1" t="str">
        <f t="shared" si="1065"/>
        <v>NO</v>
      </c>
      <c r="BW746" s="1" t="str">
        <f t="shared" si="1066"/>
        <v>YES</v>
      </c>
      <c r="BX746" s="1" t="str">
        <f t="shared" si="1067"/>
        <v>YES</v>
      </c>
      <c r="BY746" s="244" t="str">
        <f t="shared" si="1068"/>
        <v>YES</v>
      </c>
      <c r="BZ746" s="244" t="str">
        <f t="shared" si="1069"/>
        <v>NO</v>
      </c>
      <c r="CA746" s="244" t="str">
        <f t="shared" si="1070"/>
        <v>NO</v>
      </c>
      <c r="CB746" s="244" t="str">
        <f t="shared" si="1071"/>
        <v>NO</v>
      </c>
      <c r="CC746" s="244" t="str">
        <f t="shared" si="1072"/>
        <v>NO</v>
      </c>
      <c r="CD746" s="244" t="str">
        <f t="shared" si="1044"/>
        <v>YES</v>
      </c>
      <c r="CE746" s="1" t="str">
        <f t="shared" si="1045"/>
        <v>NO</v>
      </c>
      <c r="CF746" s="1" t="str">
        <f t="shared" si="1046"/>
        <v>NO</v>
      </c>
      <c r="CG746" s="1" t="str">
        <f t="shared" si="1047"/>
        <v>NO</v>
      </c>
      <c r="CH746" s="1" t="str">
        <f t="shared" si="1048"/>
        <v>YES</v>
      </c>
      <c r="CI746" s="244" t="str">
        <f t="shared" si="1073"/>
        <v>YES</v>
      </c>
      <c r="CJ746" s="244" t="str">
        <f t="shared" si="1074"/>
        <v>NO</v>
      </c>
      <c r="CK746" s="244" t="str">
        <f t="shared" si="1075"/>
        <v>NO</v>
      </c>
      <c r="CL746" s="244" t="str">
        <f t="shared" si="1076"/>
        <v>NO</v>
      </c>
      <c r="CM746" s="244" t="str">
        <f t="shared" si="1077"/>
        <v>YES</v>
      </c>
      <c r="CN746" s="244" t="str">
        <f t="shared" si="1078"/>
        <v>NO</v>
      </c>
      <c r="CO746" s="244" t="str">
        <f t="shared" si="1079"/>
        <v>NO</v>
      </c>
      <c r="CP746" s="244" t="str">
        <f t="shared" si="1080"/>
        <v>NO</v>
      </c>
      <c r="CQ746" s="244" t="str">
        <f t="shared" si="1081"/>
        <v>NO</v>
      </c>
      <c r="CR746" s="244" t="str">
        <f t="shared" si="1082"/>
        <v>NO</v>
      </c>
    </row>
    <row r="747" spans="1:96">
      <c r="A747" s="64"/>
      <c r="B747" s="15"/>
      <c r="C747" s="15"/>
      <c r="D747" s="15"/>
      <c r="E747" s="15"/>
      <c r="F747" s="15"/>
      <c r="G747" s="15"/>
      <c r="H747" s="15"/>
      <c r="I747" s="52" t="s">
        <v>16</v>
      </c>
      <c r="J747" s="6">
        <v>0.81125389361627398</v>
      </c>
      <c r="K747" s="6">
        <v>0.17653683414087101</v>
      </c>
      <c r="L747" s="6">
        <v>1.2209272242853999E-2</v>
      </c>
      <c r="M747" s="6">
        <v>0.83821164189772301</v>
      </c>
      <c r="N747" s="6">
        <v>0.13110491398176799</v>
      </c>
      <c r="O747" s="6">
        <v>3.0683444120508298E-2</v>
      </c>
      <c r="P747" s="6">
        <v>0.33723540427423798</v>
      </c>
      <c r="Q747" s="6">
        <v>0.59361995135275503</v>
      </c>
      <c r="R747" s="6">
        <v>6.9144644373006103E-2</v>
      </c>
      <c r="S747" s="6">
        <v>0.69476595707190103</v>
      </c>
      <c r="T747" s="6">
        <v>0.14868856317048601</v>
      </c>
      <c r="U747" s="6">
        <v>0.15654547975761199</v>
      </c>
      <c r="V747" s="6">
        <v>0.32129226503033798</v>
      </c>
      <c r="W747" s="6">
        <v>0.41325327071455198</v>
      </c>
      <c r="X747" s="6">
        <v>0.26545446425510899</v>
      </c>
      <c r="Y747" s="6">
        <v>0.41259834932925199</v>
      </c>
      <c r="Z747" s="6">
        <v>6.4174163959199795E-2</v>
      </c>
      <c r="AA747" s="6">
        <v>0.52322748671154695</v>
      </c>
      <c r="AB747" s="6">
        <v>0.83233618964690104</v>
      </c>
      <c r="AC747" s="6">
        <v>0.14387608345672101</v>
      </c>
      <c r="AD747" s="6">
        <v>2.3787726896376898E-2</v>
      </c>
      <c r="AE747" s="6">
        <v>0.55118395736746695</v>
      </c>
      <c r="AF747" s="6">
        <v>0.19428604867100499</v>
      </c>
      <c r="AG747" s="310">
        <v>0.25452999396152698</v>
      </c>
      <c r="AH747" s="211">
        <v>2.3479999999999999</v>
      </c>
      <c r="AI747" s="211">
        <v>4.1260000000000003</v>
      </c>
      <c r="AJ747" s="212">
        <v>6.7629999999999999</v>
      </c>
      <c r="AK747" s="210">
        <v>2.3719999999999999</v>
      </c>
      <c r="AL747" s="210">
        <v>4.3449999999999998</v>
      </c>
      <c r="AM747" s="210">
        <v>7.0250000000000004</v>
      </c>
      <c r="AN747" s="203"/>
      <c r="AO747" s="203"/>
      <c r="AP747" s="203"/>
      <c r="AQ747" s="203"/>
      <c r="AR747" s="203">
        <f t="shared" si="1101"/>
        <v>2.0614909136719999</v>
      </c>
      <c r="AS747" s="203">
        <f t="shared" si="1102"/>
        <v>2.5196000000000001</v>
      </c>
      <c r="AT747" s="203">
        <f t="shared" si="1103"/>
        <v>3.0795111055119997</v>
      </c>
      <c r="AU747" s="203">
        <f t="shared" si="1104"/>
        <v>3.2548090981419997</v>
      </c>
      <c r="AV747" s="203">
        <f t="shared" si="1105"/>
        <v>3.9781</v>
      </c>
      <c r="AW747" s="203">
        <f t="shared" si="1106"/>
        <v>4.8621222133819995</v>
      </c>
      <c r="AX747" s="203">
        <f t="shared" si="1107"/>
        <v>5.8365818311520004</v>
      </c>
      <c r="AY747" s="203">
        <f t="shared" si="1108"/>
        <v>7.1336000000000004</v>
      </c>
      <c r="AZ747" s="203">
        <f t="shared" si="1109"/>
        <v>8.7188444285919999</v>
      </c>
      <c r="BB747" s="1" t="str">
        <f t="shared" si="1049"/>
        <v>NP</v>
      </c>
      <c r="BC747" s="1" t="str">
        <f t="shared" si="1050"/>
        <v>NA</v>
      </c>
      <c r="BD747" s="1" t="str">
        <f t="shared" si="1051"/>
        <v>NP</v>
      </c>
      <c r="BE747" s="1" t="str">
        <f t="shared" si="1052"/>
        <v>NO</v>
      </c>
      <c r="BF747" s="1" t="str">
        <f t="shared" si="1053"/>
        <v>NO</v>
      </c>
      <c r="BG747" s="1" t="str">
        <f t="shared" si="1054"/>
        <v>NO</v>
      </c>
      <c r="BH747" s="1" t="str">
        <f t="shared" si="1034"/>
        <v>YES</v>
      </c>
      <c r="BJ747" s="12">
        <v>31</v>
      </c>
      <c r="BK747" s="1" t="str">
        <f t="shared" si="1055"/>
        <v>NP</v>
      </c>
      <c r="BL747" s="1" t="str">
        <f t="shared" si="1056"/>
        <v>NA</v>
      </c>
      <c r="BM747" s="1" t="str">
        <f t="shared" si="1057"/>
        <v>NP</v>
      </c>
      <c r="BN747" s="1" t="str">
        <f t="shared" si="1058"/>
        <v>NO</v>
      </c>
      <c r="BO747" s="1" t="str">
        <f t="shared" si="1059"/>
        <v>NO</v>
      </c>
      <c r="BP747" s="1" t="str">
        <f t="shared" si="1060"/>
        <v>NO</v>
      </c>
      <c r="BQ747" s="1" t="str">
        <f t="shared" si="1061"/>
        <v>YES</v>
      </c>
      <c r="BS747" s="1" t="str">
        <f t="shared" si="1062"/>
        <v>TP</v>
      </c>
      <c r="BT747" s="1" t="str">
        <f t="shared" si="1063"/>
        <v>TN</v>
      </c>
      <c r="BU747" s="1" t="str">
        <f t="shared" si="1064"/>
        <v>TP</v>
      </c>
      <c r="BV747" s="1" t="str">
        <f t="shared" si="1065"/>
        <v>NO</v>
      </c>
      <c r="BW747" s="1" t="str">
        <f t="shared" si="1066"/>
        <v>YES</v>
      </c>
      <c r="BX747" s="1" t="str">
        <f t="shared" si="1067"/>
        <v>YES</v>
      </c>
      <c r="BY747" s="244" t="str">
        <f t="shared" si="1068"/>
        <v>YES</v>
      </c>
      <c r="BZ747" s="244" t="str">
        <f t="shared" si="1069"/>
        <v>NO</v>
      </c>
      <c r="CA747" s="244" t="str">
        <f t="shared" si="1070"/>
        <v>NO</v>
      </c>
      <c r="CB747" s="244" t="str">
        <f t="shared" si="1071"/>
        <v>NO</v>
      </c>
      <c r="CC747" s="244" t="str">
        <f t="shared" si="1072"/>
        <v>NO</v>
      </c>
      <c r="CD747" s="244" t="str">
        <f t="shared" si="1044"/>
        <v>NO</v>
      </c>
      <c r="CE747" s="1" t="str">
        <f t="shared" si="1045"/>
        <v>NO</v>
      </c>
      <c r="CF747" s="1" t="str">
        <f t="shared" si="1046"/>
        <v>NO</v>
      </c>
      <c r="CG747" s="1" t="str">
        <f t="shared" si="1047"/>
        <v>NO</v>
      </c>
      <c r="CH747" s="1" t="str">
        <f t="shared" si="1048"/>
        <v>NO</v>
      </c>
      <c r="CI747" s="244" t="str">
        <f t="shared" si="1073"/>
        <v>NO</v>
      </c>
      <c r="CJ747" s="244" t="str">
        <f t="shared" si="1074"/>
        <v>NO</v>
      </c>
      <c r="CK747" s="244" t="str">
        <f t="shared" si="1075"/>
        <v>NO</v>
      </c>
      <c r="CL747" s="244" t="str">
        <f t="shared" si="1076"/>
        <v>NO</v>
      </c>
      <c r="CM747" s="244" t="str">
        <f t="shared" si="1077"/>
        <v>NO</v>
      </c>
      <c r="CN747" s="244" t="str">
        <f t="shared" si="1078"/>
        <v>NO</v>
      </c>
      <c r="CO747" s="244" t="str">
        <f t="shared" si="1079"/>
        <v>NO</v>
      </c>
      <c r="CP747" s="244" t="str">
        <f t="shared" si="1080"/>
        <v>NO</v>
      </c>
      <c r="CQ747" s="244" t="str">
        <f t="shared" si="1081"/>
        <v>NO</v>
      </c>
      <c r="CR747" s="244" t="str">
        <f t="shared" si="1082"/>
        <v>NO</v>
      </c>
    </row>
    <row r="748" spans="1:96">
      <c r="A748" s="64"/>
      <c r="B748" s="15"/>
      <c r="C748" s="15"/>
      <c r="D748" s="15"/>
      <c r="E748" s="15"/>
      <c r="F748" s="15"/>
      <c r="G748" s="15"/>
      <c r="H748" s="15"/>
      <c r="I748" s="52" t="s">
        <v>17</v>
      </c>
      <c r="J748" s="6">
        <v>0.67923127385667303</v>
      </c>
      <c r="K748" s="6">
        <v>0.27346202920907398</v>
      </c>
      <c r="L748" s="6">
        <v>4.7306696934252199E-2</v>
      </c>
      <c r="M748" s="6">
        <v>0.83922120307511705</v>
      </c>
      <c r="N748" s="6">
        <v>0.14808206576011901</v>
      </c>
      <c r="O748" s="6">
        <v>1.26967311647637E-2</v>
      </c>
      <c r="P748" s="6">
        <v>0.34597668790532599</v>
      </c>
      <c r="Q748" s="6">
        <v>0.60233898477287895</v>
      </c>
      <c r="R748" s="6">
        <v>5.1684327321793899E-2</v>
      </c>
      <c r="S748" s="6">
        <v>0.30879504013147802</v>
      </c>
      <c r="T748" s="6">
        <v>0.64108877954010401</v>
      </c>
      <c r="U748" s="6">
        <v>5.0116180328416297E-2</v>
      </c>
      <c r="V748" s="6">
        <v>0.81693458185814505</v>
      </c>
      <c r="W748" s="6">
        <v>0.10559422608498301</v>
      </c>
      <c r="X748" s="6">
        <v>7.7471192056871502E-2</v>
      </c>
      <c r="Y748" s="6">
        <v>0.72729673021269603</v>
      </c>
      <c r="Z748" s="6">
        <v>0.25875319588442403</v>
      </c>
      <c r="AA748" s="6">
        <v>1.39500739028785E-2</v>
      </c>
      <c r="AB748" s="6">
        <v>0.15371118503384101</v>
      </c>
      <c r="AC748" s="6">
        <v>1.9768948972114599E-2</v>
      </c>
      <c r="AD748" s="6">
        <v>0.82651986599404303</v>
      </c>
      <c r="AE748" s="6">
        <v>0.19796288461694</v>
      </c>
      <c r="AF748" s="6">
        <v>0.40432475039311999</v>
      </c>
      <c r="AG748" s="310">
        <v>0.39771236498993801</v>
      </c>
      <c r="AH748" s="211">
        <v>1.617</v>
      </c>
      <c r="AI748" s="211">
        <v>3.399</v>
      </c>
      <c r="AJ748" s="212">
        <v>7.8550000000000004</v>
      </c>
      <c r="AK748" s="210">
        <v>1.5149999999999999</v>
      </c>
      <c r="AL748" s="210">
        <v>3.3090000000000002</v>
      </c>
      <c r="AM748" s="210">
        <v>7.867</v>
      </c>
      <c r="AN748" s="203"/>
      <c r="AO748" s="203"/>
      <c r="AP748" s="203"/>
      <c r="AQ748" s="203"/>
      <c r="AR748" s="203">
        <f t="shared" si="1101"/>
        <v>2.0614909136719999</v>
      </c>
      <c r="AS748" s="203">
        <f t="shared" si="1102"/>
        <v>2.5196000000000001</v>
      </c>
      <c r="AT748" s="203">
        <f t="shared" si="1103"/>
        <v>3.0795111055119997</v>
      </c>
      <c r="AU748" s="203">
        <f t="shared" si="1104"/>
        <v>3.2548090981419997</v>
      </c>
      <c r="AV748" s="203">
        <f t="shared" si="1105"/>
        <v>3.9781</v>
      </c>
      <c r="AW748" s="203">
        <f t="shared" si="1106"/>
        <v>4.8621222133819995</v>
      </c>
      <c r="AX748" s="203">
        <f t="shared" si="1107"/>
        <v>5.8365818311520004</v>
      </c>
      <c r="AY748" s="203">
        <f t="shared" si="1108"/>
        <v>7.1336000000000004</v>
      </c>
      <c r="AZ748" s="203">
        <f t="shared" si="1109"/>
        <v>8.7188444285919999</v>
      </c>
      <c r="BB748" s="1" t="str">
        <f t="shared" si="1049"/>
        <v>A</v>
      </c>
      <c r="BC748" s="1" t="str">
        <f t="shared" si="1050"/>
        <v>NP</v>
      </c>
      <c r="BD748" s="1" t="str">
        <f t="shared" si="1051"/>
        <v>NA</v>
      </c>
      <c r="BE748" s="1" t="str">
        <f t="shared" si="1052"/>
        <v>NO</v>
      </c>
      <c r="BF748" s="1" t="str">
        <f t="shared" si="1053"/>
        <v>NO</v>
      </c>
      <c r="BG748" s="1" t="str">
        <f t="shared" si="1054"/>
        <v>YES</v>
      </c>
      <c r="BH748" s="1" t="str">
        <f t="shared" si="1034"/>
        <v>YES</v>
      </c>
      <c r="BJ748" s="12">
        <v>40</v>
      </c>
      <c r="BK748" s="1" t="str">
        <f t="shared" si="1055"/>
        <v>A</v>
      </c>
      <c r="BL748" s="1" t="str">
        <f t="shared" si="1056"/>
        <v>NP</v>
      </c>
      <c r="BM748" s="1" t="str">
        <f t="shared" si="1057"/>
        <v>NA</v>
      </c>
      <c r="BN748" s="1" t="str">
        <f t="shared" si="1058"/>
        <v>NO</v>
      </c>
      <c r="BO748" s="1" t="str">
        <f t="shared" si="1059"/>
        <v>NO</v>
      </c>
      <c r="BP748" s="1" t="str">
        <f t="shared" si="1060"/>
        <v>YES</v>
      </c>
      <c r="BQ748" s="1" t="str">
        <f t="shared" si="1061"/>
        <v>YES</v>
      </c>
      <c r="BS748" s="1" t="str">
        <f t="shared" si="1062"/>
        <v>TP</v>
      </c>
      <c r="BT748" s="1" t="str">
        <f t="shared" si="1063"/>
        <v>TP</v>
      </c>
      <c r="BU748" s="1" t="str">
        <f t="shared" si="1064"/>
        <v>TN</v>
      </c>
      <c r="BV748" s="1" t="str">
        <f t="shared" si="1065"/>
        <v>NO</v>
      </c>
      <c r="BW748" s="1" t="str">
        <f t="shared" si="1066"/>
        <v>YES</v>
      </c>
      <c r="BX748" s="1" t="str">
        <f t="shared" si="1067"/>
        <v>YES</v>
      </c>
      <c r="BY748" s="244" t="str">
        <f t="shared" si="1068"/>
        <v>YES</v>
      </c>
      <c r="BZ748" s="244" t="str">
        <f t="shared" si="1069"/>
        <v>NO</v>
      </c>
      <c r="CA748" s="244" t="str">
        <f t="shared" si="1070"/>
        <v>NO</v>
      </c>
      <c r="CB748" s="244" t="str">
        <f t="shared" si="1071"/>
        <v>NO</v>
      </c>
      <c r="CC748" s="244" t="str">
        <f t="shared" si="1072"/>
        <v>NO</v>
      </c>
      <c r="CD748" s="244" t="str">
        <f t="shared" si="1044"/>
        <v>NO</v>
      </c>
      <c r="CE748" s="1" t="str">
        <f t="shared" si="1045"/>
        <v>NO</v>
      </c>
      <c r="CF748" s="1" t="str">
        <f t="shared" si="1046"/>
        <v>NO</v>
      </c>
      <c r="CG748" s="1" t="str">
        <f t="shared" si="1047"/>
        <v>NO</v>
      </c>
      <c r="CH748" s="1" t="str">
        <f t="shared" si="1048"/>
        <v>NO</v>
      </c>
      <c r="CI748" s="244" t="str">
        <f t="shared" si="1073"/>
        <v>NO</v>
      </c>
      <c r="CJ748" s="244" t="str">
        <f t="shared" si="1074"/>
        <v>NO</v>
      </c>
      <c r="CK748" s="244" t="str">
        <f t="shared" si="1075"/>
        <v>NO</v>
      </c>
      <c r="CL748" s="244" t="str">
        <f t="shared" si="1076"/>
        <v>NO</v>
      </c>
      <c r="CM748" s="244" t="str">
        <f t="shared" si="1077"/>
        <v>NO</v>
      </c>
      <c r="CN748" s="244" t="str">
        <f t="shared" si="1078"/>
        <v>NO</v>
      </c>
      <c r="CO748" s="244" t="str">
        <f t="shared" si="1079"/>
        <v>NO</v>
      </c>
      <c r="CP748" s="244" t="str">
        <f t="shared" si="1080"/>
        <v>NO</v>
      </c>
      <c r="CQ748" s="244" t="str">
        <f t="shared" si="1081"/>
        <v>NO</v>
      </c>
      <c r="CR748" s="244" t="str">
        <f t="shared" si="1082"/>
        <v>NO</v>
      </c>
    </row>
    <row r="749" spans="1:96">
      <c r="A749" s="64"/>
      <c r="B749" s="15"/>
      <c r="C749" s="15"/>
      <c r="D749" s="15"/>
      <c r="E749" s="15"/>
      <c r="F749" s="15"/>
      <c r="G749" s="15"/>
      <c r="H749" s="15"/>
      <c r="I749" s="52" t="s">
        <v>18</v>
      </c>
      <c r="J749" s="6">
        <v>0.69904866700669399</v>
      </c>
      <c r="K749" s="6">
        <v>0.29669883180010098</v>
      </c>
      <c r="L749" s="6">
        <v>4.2525011932035197E-3</v>
      </c>
      <c r="M749" s="6">
        <v>0.53546950713514996</v>
      </c>
      <c r="N749" s="6">
        <v>0.169927784188425</v>
      </c>
      <c r="O749" s="6">
        <v>0.29460270867642302</v>
      </c>
      <c r="P749" s="6">
        <v>0.43926236768199201</v>
      </c>
      <c r="Q749" s="6">
        <v>0.51343393241518398</v>
      </c>
      <c r="R749" s="6">
        <v>4.7303699902822301E-2</v>
      </c>
      <c r="S749" s="6">
        <v>0.100676851831788</v>
      </c>
      <c r="T749" s="6">
        <v>0.42574660385223201</v>
      </c>
      <c r="U749" s="6">
        <v>0.47357654431597901</v>
      </c>
      <c r="V749" s="6">
        <v>0.35947408613322301</v>
      </c>
      <c r="W749" s="6">
        <v>0.58013787412402595</v>
      </c>
      <c r="X749" s="6">
        <v>6.0388039742749797E-2</v>
      </c>
      <c r="Y749" s="6">
        <v>0.10472754256245501</v>
      </c>
      <c r="Z749" s="6">
        <v>0.77747065671148796</v>
      </c>
      <c r="AA749" s="6">
        <v>0.11780180072605601</v>
      </c>
      <c r="AB749" s="6">
        <v>0.27684507294803301</v>
      </c>
      <c r="AC749" s="6">
        <v>7.7232422015337296E-2</v>
      </c>
      <c r="AD749" s="6">
        <v>0.64592250503662796</v>
      </c>
      <c r="AE749" s="6">
        <v>0.81300658693394301</v>
      </c>
      <c r="AF749" s="6">
        <v>0.16239625575750699</v>
      </c>
      <c r="AG749" s="310">
        <v>2.4597157308548799E-2</v>
      </c>
      <c r="AH749" s="211">
        <v>2.19</v>
      </c>
      <c r="AI749" s="211">
        <v>3.4239999999999999</v>
      </c>
      <c r="AJ749" s="212">
        <v>6.8739999999999997</v>
      </c>
      <c r="AK749" s="210">
        <v>2.181</v>
      </c>
      <c r="AL749" s="210">
        <v>3.4580000000000002</v>
      </c>
      <c r="AM749" s="210">
        <v>7.0620000000000003</v>
      </c>
      <c r="AN749" s="203"/>
      <c r="AO749" s="203"/>
      <c r="AP749" s="203"/>
      <c r="AQ749" s="203"/>
      <c r="AR749" s="203">
        <f t="shared" si="1101"/>
        <v>2.0614909136719999</v>
      </c>
      <c r="AS749" s="203">
        <f t="shared" si="1102"/>
        <v>2.5196000000000001</v>
      </c>
      <c r="AT749" s="203">
        <f t="shared" si="1103"/>
        <v>3.0795111055119997</v>
      </c>
      <c r="AU749" s="203">
        <f t="shared" si="1104"/>
        <v>3.2548090981419997</v>
      </c>
      <c r="AV749" s="203">
        <f t="shared" si="1105"/>
        <v>3.9781</v>
      </c>
      <c r="AW749" s="203">
        <f t="shared" si="1106"/>
        <v>4.8621222133819995</v>
      </c>
      <c r="AX749" s="203">
        <f t="shared" si="1107"/>
        <v>5.8365818311520004</v>
      </c>
      <c r="AY749" s="203">
        <f t="shared" si="1108"/>
        <v>7.1336000000000004</v>
      </c>
      <c r="AZ749" s="203">
        <f t="shared" si="1109"/>
        <v>8.7188444285919999</v>
      </c>
      <c r="BB749" s="1" t="str">
        <f t="shared" si="1049"/>
        <v>NP</v>
      </c>
      <c r="BC749" s="1" t="str">
        <f t="shared" si="1050"/>
        <v>NP</v>
      </c>
      <c r="BD749" s="1" t="str">
        <f t="shared" si="1051"/>
        <v>NP</v>
      </c>
      <c r="BE749" s="1" t="str">
        <f t="shared" si="1052"/>
        <v>NO</v>
      </c>
      <c r="BF749" s="1" t="str">
        <f t="shared" si="1053"/>
        <v>NO</v>
      </c>
      <c r="BG749" s="1" t="str">
        <f t="shared" si="1054"/>
        <v>NO</v>
      </c>
      <c r="BH749" s="1" t="str">
        <f t="shared" si="1034"/>
        <v>YES</v>
      </c>
      <c r="BJ749" s="12">
        <v>15</v>
      </c>
      <c r="BK749" s="1" t="str">
        <f t="shared" si="1055"/>
        <v>NP</v>
      </c>
      <c r="BL749" s="1" t="str">
        <f t="shared" si="1056"/>
        <v>NP</v>
      </c>
      <c r="BM749" s="1" t="str">
        <f t="shared" si="1057"/>
        <v>NP</v>
      </c>
      <c r="BN749" s="1" t="str">
        <f t="shared" si="1058"/>
        <v>NO</v>
      </c>
      <c r="BO749" s="1" t="str">
        <f t="shared" si="1059"/>
        <v>NO</v>
      </c>
      <c r="BP749" s="1" t="str">
        <f t="shared" si="1060"/>
        <v>NO</v>
      </c>
      <c r="BQ749" s="1" t="str">
        <f t="shared" si="1061"/>
        <v>YES</v>
      </c>
      <c r="BS749" s="1" t="str">
        <f t="shared" si="1062"/>
        <v>TP</v>
      </c>
      <c r="BT749" s="1" t="str">
        <f t="shared" si="1063"/>
        <v>TP</v>
      </c>
      <c r="BU749" s="1" t="str">
        <f t="shared" si="1064"/>
        <v>TP</v>
      </c>
      <c r="BV749" s="1" t="str">
        <f t="shared" si="1065"/>
        <v>YES</v>
      </c>
      <c r="BW749" s="1" t="str">
        <f t="shared" si="1066"/>
        <v>YES</v>
      </c>
      <c r="BX749" s="1" t="str">
        <f t="shared" si="1067"/>
        <v>YES</v>
      </c>
      <c r="BY749" s="244" t="str">
        <f t="shared" si="1068"/>
        <v>YES</v>
      </c>
      <c r="BZ749" s="244" t="str">
        <f t="shared" si="1069"/>
        <v>NO</v>
      </c>
      <c r="CA749" s="244" t="str">
        <f t="shared" si="1070"/>
        <v>NO</v>
      </c>
      <c r="CB749" s="244" t="str">
        <f t="shared" si="1071"/>
        <v>NO</v>
      </c>
      <c r="CC749" s="244" t="str">
        <f t="shared" si="1072"/>
        <v>NO</v>
      </c>
      <c r="CD749" s="244" t="str">
        <f t="shared" si="1044"/>
        <v>NO</v>
      </c>
      <c r="CE749" s="1" t="str">
        <f t="shared" si="1045"/>
        <v>NO</v>
      </c>
      <c r="CF749" s="1" t="str">
        <f t="shared" si="1046"/>
        <v>NO</v>
      </c>
      <c r="CG749" s="1" t="str">
        <f t="shared" si="1047"/>
        <v>NO</v>
      </c>
      <c r="CH749" s="1" t="str">
        <f t="shared" si="1048"/>
        <v>NO</v>
      </c>
      <c r="CI749" s="244" t="str">
        <f t="shared" si="1073"/>
        <v>NO</v>
      </c>
      <c r="CJ749" s="244" t="str">
        <f t="shared" si="1074"/>
        <v>NO</v>
      </c>
      <c r="CK749" s="244" t="str">
        <f t="shared" si="1075"/>
        <v>NO</v>
      </c>
      <c r="CL749" s="244" t="str">
        <f t="shared" si="1076"/>
        <v>NO</v>
      </c>
      <c r="CM749" s="244" t="str">
        <f t="shared" si="1077"/>
        <v>NO</v>
      </c>
      <c r="CN749" s="244" t="str">
        <f t="shared" si="1078"/>
        <v>NO</v>
      </c>
      <c r="CO749" s="244" t="str">
        <f t="shared" si="1079"/>
        <v>NO</v>
      </c>
      <c r="CP749" s="244" t="str">
        <f t="shared" si="1080"/>
        <v>NO</v>
      </c>
      <c r="CQ749" s="244" t="str">
        <f t="shared" si="1081"/>
        <v>NO</v>
      </c>
      <c r="CR749" s="244" t="str">
        <f t="shared" si="1082"/>
        <v>NO</v>
      </c>
    </row>
    <row r="750" spans="1:96">
      <c r="A750" s="64"/>
      <c r="B750" s="15"/>
      <c r="C750" s="15"/>
      <c r="D750" s="15"/>
      <c r="E750" s="15"/>
      <c r="F750" s="15"/>
      <c r="G750" s="15"/>
      <c r="H750" s="15"/>
      <c r="I750" s="52" t="s">
        <v>19</v>
      </c>
      <c r="J750" s="6">
        <v>0.76741910071114905</v>
      </c>
      <c r="K750" s="6">
        <v>0.16362370836632001</v>
      </c>
      <c r="L750" s="6">
        <v>6.8957190922529901E-2</v>
      </c>
      <c r="M750" s="6">
        <v>0.117323460023651</v>
      </c>
      <c r="N750" s="6">
        <v>0.52088562665068106</v>
      </c>
      <c r="O750" s="6">
        <v>0.36179091332566699</v>
      </c>
      <c r="P750" s="6">
        <v>0.69549977986518896</v>
      </c>
      <c r="Q750" s="6">
        <v>9.0291584016319801E-2</v>
      </c>
      <c r="R750" s="6">
        <v>0.21420863611849</v>
      </c>
      <c r="S750" s="6">
        <v>0.89226889665773901</v>
      </c>
      <c r="T750" s="6">
        <v>5.3580067110077602E-2</v>
      </c>
      <c r="U750" s="6">
        <v>5.41510362321833E-2</v>
      </c>
      <c r="V750" s="6">
        <v>0.54076959428564797</v>
      </c>
      <c r="W750" s="6">
        <v>0.255683109660853</v>
      </c>
      <c r="X750" s="6">
        <v>0.203547296053497</v>
      </c>
      <c r="Y750" s="6">
        <v>0.65472686487987397</v>
      </c>
      <c r="Z750" s="6">
        <v>3.5491916392955299E-2</v>
      </c>
      <c r="AA750" s="6">
        <v>0.30978121872717002</v>
      </c>
      <c r="AB750" s="6">
        <v>0.139354272229335</v>
      </c>
      <c r="AC750" s="6">
        <v>0.371634590530591</v>
      </c>
      <c r="AD750" s="6">
        <v>0.489011137240072</v>
      </c>
      <c r="AE750" s="6">
        <v>0.300046903418558</v>
      </c>
      <c r="AF750" s="6">
        <v>0.23171993083857501</v>
      </c>
      <c r="AG750" s="310">
        <v>0.468233165742866</v>
      </c>
      <c r="AH750" s="211">
        <v>2.0259999999999998</v>
      </c>
      <c r="AI750" s="211">
        <v>3.77</v>
      </c>
      <c r="AJ750" s="212">
        <v>7.4779999999999998</v>
      </c>
      <c r="AK750" s="210">
        <v>1.901</v>
      </c>
      <c r="AL750" s="210">
        <v>3.83</v>
      </c>
      <c r="AM750" s="210">
        <v>7.4269999999999996</v>
      </c>
      <c r="AN750" s="203"/>
      <c r="AO750" s="203"/>
      <c r="AP750" s="203"/>
      <c r="AQ750" s="203"/>
      <c r="AR750" s="203">
        <f t="shared" si="1101"/>
        <v>2.0614909136719999</v>
      </c>
      <c r="AS750" s="203">
        <f t="shared" si="1102"/>
        <v>2.5196000000000001</v>
      </c>
      <c r="AT750" s="203">
        <f t="shared" si="1103"/>
        <v>3.0795111055119997</v>
      </c>
      <c r="AU750" s="203">
        <f t="shared" si="1104"/>
        <v>3.2548090981419997</v>
      </c>
      <c r="AV750" s="203">
        <f t="shared" si="1105"/>
        <v>3.9781</v>
      </c>
      <c r="AW750" s="203">
        <f t="shared" si="1106"/>
        <v>4.8621222133819995</v>
      </c>
      <c r="AX750" s="203">
        <f t="shared" si="1107"/>
        <v>5.8365818311520004</v>
      </c>
      <c r="AY750" s="203">
        <f t="shared" si="1108"/>
        <v>7.1336000000000004</v>
      </c>
      <c r="AZ750" s="203">
        <f t="shared" si="1109"/>
        <v>8.7188444285919999</v>
      </c>
      <c r="BB750" s="1" t="str">
        <f t="shared" si="1049"/>
        <v>A</v>
      </c>
      <c r="BC750" s="1" t="str">
        <f t="shared" si="1050"/>
        <v>NP</v>
      </c>
      <c r="BD750" s="1" t="str">
        <f t="shared" si="1051"/>
        <v>NA</v>
      </c>
      <c r="BE750" s="1" t="str">
        <f t="shared" si="1052"/>
        <v>NO</v>
      </c>
      <c r="BF750" s="1" t="str">
        <f t="shared" si="1053"/>
        <v>NO</v>
      </c>
      <c r="BG750" s="1" t="str">
        <f t="shared" si="1054"/>
        <v>YES</v>
      </c>
      <c r="BH750" s="1" t="str">
        <f t="shared" si="1034"/>
        <v>YES</v>
      </c>
      <c r="BJ750" s="12">
        <v>18</v>
      </c>
      <c r="BK750" s="1" t="str">
        <f t="shared" si="1055"/>
        <v>A</v>
      </c>
      <c r="BL750" s="1" t="str">
        <f t="shared" si="1056"/>
        <v>NP</v>
      </c>
      <c r="BM750" s="1" t="str">
        <f t="shared" si="1057"/>
        <v>NA</v>
      </c>
      <c r="BN750" s="1" t="str">
        <f t="shared" si="1058"/>
        <v>NO</v>
      </c>
      <c r="BO750" s="1" t="str">
        <f t="shared" si="1059"/>
        <v>NO</v>
      </c>
      <c r="BP750" s="1" t="str">
        <f t="shared" si="1060"/>
        <v>YES</v>
      </c>
      <c r="BQ750" s="1" t="str">
        <f t="shared" si="1061"/>
        <v>YES</v>
      </c>
      <c r="BS750" s="1" t="str">
        <f t="shared" si="1062"/>
        <v>TP</v>
      </c>
      <c r="BT750" s="1" t="str">
        <f t="shared" si="1063"/>
        <v>TP</v>
      </c>
      <c r="BU750" s="1" t="str">
        <f t="shared" si="1064"/>
        <v>TN</v>
      </c>
      <c r="BV750" s="1" t="str">
        <f t="shared" si="1065"/>
        <v>NO</v>
      </c>
      <c r="BW750" s="1" t="str">
        <f t="shared" si="1066"/>
        <v>YES</v>
      </c>
      <c r="BX750" s="1" t="str">
        <f t="shared" si="1067"/>
        <v>YES</v>
      </c>
      <c r="BY750" s="244" t="str">
        <f t="shared" si="1068"/>
        <v>YES</v>
      </c>
      <c r="BZ750" s="244" t="str">
        <f t="shared" si="1069"/>
        <v>NO</v>
      </c>
      <c r="CA750" s="244" t="str">
        <f t="shared" si="1070"/>
        <v>NO</v>
      </c>
      <c r="CB750" s="244" t="str">
        <f t="shared" si="1071"/>
        <v>NO</v>
      </c>
      <c r="CC750" s="244" t="str">
        <f t="shared" si="1072"/>
        <v>NO</v>
      </c>
      <c r="CD750" s="244" t="str">
        <f t="shared" si="1044"/>
        <v>NO</v>
      </c>
      <c r="CE750" s="1" t="str">
        <f t="shared" si="1045"/>
        <v>NO</v>
      </c>
      <c r="CF750" s="1" t="str">
        <f t="shared" si="1046"/>
        <v>NO</v>
      </c>
      <c r="CG750" s="1" t="str">
        <f t="shared" si="1047"/>
        <v>NO</v>
      </c>
      <c r="CH750" s="1" t="str">
        <f t="shared" si="1048"/>
        <v>NO</v>
      </c>
      <c r="CI750" s="244" t="str">
        <f t="shared" si="1073"/>
        <v>NO</v>
      </c>
      <c r="CJ750" s="244" t="str">
        <f t="shared" si="1074"/>
        <v>NO</v>
      </c>
      <c r="CK750" s="244" t="str">
        <f t="shared" si="1075"/>
        <v>NO</v>
      </c>
      <c r="CL750" s="244" t="str">
        <f t="shared" si="1076"/>
        <v>NO</v>
      </c>
      <c r="CM750" s="244" t="str">
        <f t="shared" si="1077"/>
        <v>NO</v>
      </c>
      <c r="CN750" s="244" t="str">
        <f t="shared" si="1078"/>
        <v>NO</v>
      </c>
      <c r="CO750" s="244" t="str">
        <f t="shared" si="1079"/>
        <v>NO</v>
      </c>
      <c r="CP750" s="244" t="str">
        <f t="shared" si="1080"/>
        <v>NO</v>
      </c>
      <c r="CQ750" s="244" t="str">
        <f t="shared" si="1081"/>
        <v>NO</v>
      </c>
      <c r="CR750" s="244" t="str">
        <f t="shared" si="1082"/>
        <v>NO</v>
      </c>
    </row>
    <row r="751" spans="1:96">
      <c r="A751" s="64"/>
      <c r="B751" s="15"/>
      <c r="C751" s="15"/>
      <c r="D751" s="15"/>
      <c r="E751" s="15"/>
      <c r="F751" s="15"/>
      <c r="G751" s="15"/>
      <c r="H751" s="15"/>
      <c r="I751" s="52" t="s">
        <v>42</v>
      </c>
      <c r="J751" s="6">
        <v>0.85596921300053297</v>
      </c>
      <c r="K751" s="6">
        <v>0.13612519534835099</v>
      </c>
      <c r="L751" s="6">
        <v>7.90559165111537E-3</v>
      </c>
      <c r="M751" s="6">
        <v>0.36701684571862803</v>
      </c>
      <c r="N751" s="6">
        <v>8.5978616554877693E-2</v>
      </c>
      <c r="O751" s="6">
        <v>0.54700453772649305</v>
      </c>
      <c r="P751" s="6">
        <v>0.87694639138199704</v>
      </c>
      <c r="Q751" s="6">
        <v>0.114504534975109</v>
      </c>
      <c r="R751" s="6">
        <v>8.5490736428939194E-3</v>
      </c>
      <c r="S751" s="6">
        <v>0.281474095449809</v>
      </c>
      <c r="T751" s="6">
        <v>0.69760278756984595</v>
      </c>
      <c r="U751" s="6">
        <v>2.09231169803436E-2</v>
      </c>
      <c r="V751" s="6">
        <v>0.183720526067396</v>
      </c>
      <c r="W751" s="6">
        <v>0.68851117808385498</v>
      </c>
      <c r="X751" s="6">
        <v>0.12776829584874799</v>
      </c>
      <c r="Y751" s="6">
        <v>0.14926546688501499</v>
      </c>
      <c r="Z751" s="6">
        <v>0.78370121133654502</v>
      </c>
      <c r="AA751" s="6">
        <v>6.7033321778439001E-2</v>
      </c>
      <c r="AB751" s="6">
        <v>0.631490794248598</v>
      </c>
      <c r="AC751" s="6">
        <v>4.6898382780983003E-2</v>
      </c>
      <c r="AD751" s="6">
        <v>0.32161082297041899</v>
      </c>
      <c r="AE751" s="6">
        <v>0.25246069461862702</v>
      </c>
      <c r="AF751" s="6">
        <v>0.39114665634044499</v>
      </c>
      <c r="AG751" s="310">
        <v>0.35639264904092599</v>
      </c>
      <c r="AH751" s="211">
        <v>2.1190000000000002</v>
      </c>
      <c r="AI751" s="211">
        <v>3.7450000000000001</v>
      </c>
      <c r="AJ751" s="212">
        <v>7.28</v>
      </c>
      <c r="AK751" s="210">
        <v>2.1150000000000002</v>
      </c>
      <c r="AL751" s="210">
        <v>3.7890000000000001</v>
      </c>
      <c r="AM751" s="210">
        <v>7.2670000000000003</v>
      </c>
      <c r="AN751" s="203"/>
      <c r="AO751" s="203"/>
      <c r="AP751" s="203"/>
      <c r="AQ751" s="203"/>
      <c r="AR751" s="203">
        <f t="shared" si="1101"/>
        <v>2.0614909136719999</v>
      </c>
      <c r="AS751" s="203">
        <f t="shared" si="1102"/>
        <v>2.5196000000000001</v>
      </c>
      <c r="AT751" s="203">
        <f t="shared" si="1103"/>
        <v>3.0795111055119997</v>
      </c>
      <c r="AU751" s="203">
        <f t="shared" si="1104"/>
        <v>3.2548090981419997</v>
      </c>
      <c r="AV751" s="203">
        <f t="shared" si="1105"/>
        <v>3.9781</v>
      </c>
      <c r="AW751" s="203">
        <f t="shared" si="1106"/>
        <v>4.8621222133819995</v>
      </c>
      <c r="AX751" s="203">
        <f t="shared" si="1107"/>
        <v>5.8365818311520004</v>
      </c>
      <c r="AY751" s="203">
        <f t="shared" si="1108"/>
        <v>7.1336000000000004</v>
      </c>
      <c r="AZ751" s="203">
        <f t="shared" si="1109"/>
        <v>8.7188444285919999</v>
      </c>
      <c r="BB751" s="1" t="str">
        <f t="shared" si="1049"/>
        <v>NP</v>
      </c>
      <c r="BC751" s="1" t="str">
        <f t="shared" si="1050"/>
        <v>NP</v>
      </c>
      <c r="BD751" s="1" t="str">
        <f t="shared" si="1051"/>
        <v>NA</v>
      </c>
      <c r="BE751" s="1" t="str">
        <f t="shared" si="1052"/>
        <v>NO</v>
      </c>
      <c r="BF751" s="1" t="str">
        <f t="shared" si="1053"/>
        <v>NO</v>
      </c>
      <c r="BG751" s="1" t="str">
        <f t="shared" si="1054"/>
        <v>NO</v>
      </c>
      <c r="BH751" s="1" t="str">
        <f t="shared" si="1034"/>
        <v>YES</v>
      </c>
      <c r="BJ751" s="12">
        <v>96</v>
      </c>
      <c r="BK751" s="1" t="str">
        <f t="shared" si="1055"/>
        <v>NP</v>
      </c>
      <c r="BL751" s="1" t="str">
        <f t="shared" si="1056"/>
        <v>NP</v>
      </c>
      <c r="BM751" s="1" t="str">
        <f t="shared" si="1057"/>
        <v>NA</v>
      </c>
      <c r="BN751" s="1" t="str">
        <f t="shared" si="1058"/>
        <v>NO</v>
      </c>
      <c r="BO751" s="1" t="str">
        <f t="shared" si="1059"/>
        <v>NO</v>
      </c>
      <c r="BP751" s="1" t="str">
        <f t="shared" si="1060"/>
        <v>NO</v>
      </c>
      <c r="BQ751" s="1" t="str">
        <f t="shared" si="1061"/>
        <v>YES</v>
      </c>
      <c r="BS751" s="1" t="str">
        <f t="shared" si="1062"/>
        <v>TP</v>
      </c>
      <c r="BT751" s="1" t="str">
        <f t="shared" si="1063"/>
        <v>TP</v>
      </c>
      <c r="BU751" s="1" t="str">
        <f t="shared" si="1064"/>
        <v>TN</v>
      </c>
      <c r="BV751" s="1" t="str">
        <f t="shared" si="1065"/>
        <v>NO</v>
      </c>
      <c r="BW751" s="1" t="str">
        <f t="shared" si="1066"/>
        <v>YES</v>
      </c>
      <c r="BX751" s="1" t="str">
        <f t="shared" si="1067"/>
        <v>YES</v>
      </c>
      <c r="BY751" s="244" t="str">
        <f t="shared" si="1068"/>
        <v>YES</v>
      </c>
      <c r="BZ751" s="244" t="str">
        <f t="shared" si="1069"/>
        <v>NO</v>
      </c>
      <c r="CA751" s="244" t="str">
        <f t="shared" si="1070"/>
        <v>NO</v>
      </c>
      <c r="CB751" s="244" t="str">
        <f t="shared" si="1071"/>
        <v>NO</v>
      </c>
      <c r="CC751" s="244" t="str">
        <f t="shared" si="1072"/>
        <v>NO</v>
      </c>
      <c r="CD751" s="244" t="str">
        <f t="shared" si="1044"/>
        <v>NO</v>
      </c>
      <c r="CE751" s="1" t="str">
        <f t="shared" si="1045"/>
        <v>NO</v>
      </c>
      <c r="CF751" s="1" t="str">
        <f t="shared" si="1046"/>
        <v>NO</v>
      </c>
      <c r="CG751" s="1" t="str">
        <f t="shared" si="1047"/>
        <v>NO</v>
      </c>
      <c r="CH751" s="1" t="str">
        <f t="shared" si="1048"/>
        <v>NO</v>
      </c>
      <c r="CI751" s="244" t="str">
        <f t="shared" si="1073"/>
        <v>NO</v>
      </c>
      <c r="CJ751" s="244" t="str">
        <f t="shared" si="1074"/>
        <v>NO</v>
      </c>
      <c r="CK751" s="244" t="str">
        <f t="shared" si="1075"/>
        <v>NO</v>
      </c>
      <c r="CL751" s="244" t="str">
        <f t="shared" si="1076"/>
        <v>NO</v>
      </c>
      <c r="CM751" s="244" t="str">
        <f t="shared" si="1077"/>
        <v>NO</v>
      </c>
      <c r="CN751" s="244" t="str">
        <f t="shared" si="1078"/>
        <v>NO</v>
      </c>
      <c r="CO751" s="244" t="str">
        <f t="shared" si="1079"/>
        <v>NO</v>
      </c>
      <c r="CP751" s="244" t="str">
        <f t="shared" si="1080"/>
        <v>NO</v>
      </c>
      <c r="CQ751" s="244" t="str">
        <f t="shared" si="1081"/>
        <v>NO</v>
      </c>
      <c r="CR751" s="244" t="str">
        <f t="shared" si="1082"/>
        <v>NO</v>
      </c>
    </row>
    <row r="752" spans="1:96">
      <c r="A752" s="64"/>
      <c r="B752" s="15"/>
      <c r="C752" s="15"/>
      <c r="D752" s="15"/>
      <c r="E752" s="15"/>
      <c r="F752" s="15"/>
      <c r="G752" s="15"/>
      <c r="H752" s="15"/>
      <c r="I752" s="52" t="s">
        <v>43</v>
      </c>
      <c r="J752" s="6">
        <v>0.30098902030476299</v>
      </c>
      <c r="K752" s="6">
        <v>0.64713837889534198</v>
      </c>
      <c r="L752" s="6">
        <v>5.1872600799893899E-2</v>
      </c>
      <c r="M752" s="6">
        <v>0.74343745984551601</v>
      </c>
      <c r="N752" s="6">
        <v>1.5221283237304701E-2</v>
      </c>
      <c r="O752" s="6">
        <v>0.241341256917178</v>
      </c>
      <c r="P752" s="6">
        <v>0.27672337813750503</v>
      </c>
      <c r="Q752" s="6">
        <v>0.59385916178655496</v>
      </c>
      <c r="R752" s="6">
        <v>0.12941746007593899</v>
      </c>
      <c r="S752" s="6">
        <v>8.2468109305429305E-2</v>
      </c>
      <c r="T752" s="6">
        <v>0.91404039330528797</v>
      </c>
      <c r="U752" s="6">
        <v>3.4914973892817801E-3</v>
      </c>
      <c r="V752" s="6">
        <v>0.84957022842812402</v>
      </c>
      <c r="W752" s="6">
        <v>6.7950032232833996E-2</v>
      </c>
      <c r="X752" s="6">
        <v>8.2479739339041E-2</v>
      </c>
      <c r="Y752" s="6">
        <v>0.59506502918478099</v>
      </c>
      <c r="Z752" s="6">
        <v>0.179929129380001</v>
      </c>
      <c r="AA752" s="6">
        <v>0.22500584143521599</v>
      </c>
      <c r="AB752" s="6">
        <v>1.0825616769083401E-2</v>
      </c>
      <c r="AC752" s="6">
        <v>0.118567756520069</v>
      </c>
      <c r="AD752" s="6">
        <v>0.87060662671084699</v>
      </c>
      <c r="AE752" s="6">
        <v>0.28405907947522802</v>
      </c>
      <c r="AF752" s="6">
        <v>0.31186286976782901</v>
      </c>
      <c r="AG752" s="310">
        <v>0.40407805075694198</v>
      </c>
      <c r="AH752" s="211">
        <v>1.4830000000000001</v>
      </c>
      <c r="AI752" s="211">
        <v>3.601</v>
      </c>
      <c r="AJ752" s="212">
        <v>7.9269999999999996</v>
      </c>
      <c r="AK752" s="210">
        <v>1.4630000000000001</v>
      </c>
      <c r="AL752" s="210">
        <v>3.613</v>
      </c>
      <c r="AM752" s="210">
        <v>7.7590000000000003</v>
      </c>
      <c r="AN752" s="203"/>
      <c r="AO752" s="203"/>
      <c r="AP752" s="203"/>
      <c r="AQ752" s="203"/>
      <c r="AR752" s="203">
        <f t="shared" si="1101"/>
        <v>2.0614909136719999</v>
      </c>
      <c r="AS752" s="203">
        <f t="shared" si="1102"/>
        <v>2.5196000000000001</v>
      </c>
      <c r="AT752" s="203">
        <f t="shared" si="1103"/>
        <v>3.0795111055119997</v>
      </c>
      <c r="AU752" s="203">
        <f t="shared" si="1104"/>
        <v>3.2548090981419997</v>
      </c>
      <c r="AV752" s="203">
        <f t="shared" si="1105"/>
        <v>3.9781</v>
      </c>
      <c r="AW752" s="203">
        <f t="shared" si="1106"/>
        <v>4.8621222133819995</v>
      </c>
      <c r="AX752" s="203">
        <f t="shared" si="1107"/>
        <v>5.8365818311520004</v>
      </c>
      <c r="AY752" s="203">
        <f t="shared" si="1108"/>
        <v>7.1336000000000004</v>
      </c>
      <c r="AZ752" s="203">
        <f t="shared" si="1109"/>
        <v>8.7188444285919999</v>
      </c>
      <c r="BB752" s="1" t="str">
        <f t="shared" si="1049"/>
        <v>A</v>
      </c>
      <c r="BC752" s="1" t="str">
        <f t="shared" si="1050"/>
        <v>NP</v>
      </c>
      <c r="BD752" s="1" t="str">
        <f t="shared" si="1051"/>
        <v>NA</v>
      </c>
      <c r="BE752" s="1" t="str">
        <f t="shared" si="1052"/>
        <v>NO</v>
      </c>
      <c r="BF752" s="1" t="str">
        <f t="shared" si="1053"/>
        <v>NO</v>
      </c>
      <c r="BG752" s="1" t="str">
        <f t="shared" si="1054"/>
        <v>YES</v>
      </c>
      <c r="BH752" s="1" t="str">
        <f t="shared" si="1034"/>
        <v>YES</v>
      </c>
      <c r="BJ752" s="12">
        <v>53</v>
      </c>
      <c r="BK752" s="1" t="str">
        <f t="shared" si="1055"/>
        <v>A</v>
      </c>
      <c r="BL752" s="1" t="str">
        <f t="shared" si="1056"/>
        <v>NP</v>
      </c>
      <c r="BM752" s="1" t="str">
        <f t="shared" si="1057"/>
        <v>NA</v>
      </c>
      <c r="BN752" s="1" t="str">
        <f t="shared" si="1058"/>
        <v>NO</v>
      </c>
      <c r="BO752" s="1" t="str">
        <f t="shared" si="1059"/>
        <v>NO</v>
      </c>
      <c r="BP752" s="1" t="str">
        <f t="shared" si="1060"/>
        <v>YES</v>
      </c>
      <c r="BQ752" s="1" t="str">
        <f t="shared" si="1061"/>
        <v>YES</v>
      </c>
      <c r="BS752" s="1" t="str">
        <f t="shared" si="1062"/>
        <v>TP</v>
      </c>
      <c r="BT752" s="1" t="str">
        <f t="shared" si="1063"/>
        <v>TP</v>
      </c>
      <c r="BU752" s="1" t="str">
        <f t="shared" si="1064"/>
        <v>TN</v>
      </c>
      <c r="BV752" s="1" t="str">
        <f t="shared" si="1065"/>
        <v>NO</v>
      </c>
      <c r="BW752" s="1" t="str">
        <f t="shared" si="1066"/>
        <v>YES</v>
      </c>
      <c r="BX752" s="1" t="str">
        <f t="shared" si="1067"/>
        <v>YES</v>
      </c>
      <c r="BY752" s="244" t="str">
        <f t="shared" si="1068"/>
        <v>YES</v>
      </c>
      <c r="BZ752" s="244" t="str">
        <f t="shared" si="1069"/>
        <v>NO</v>
      </c>
      <c r="CA752" s="244" t="str">
        <f t="shared" si="1070"/>
        <v>NO</v>
      </c>
      <c r="CB752" s="244" t="str">
        <f t="shared" si="1071"/>
        <v>NO</v>
      </c>
      <c r="CC752" s="244" t="str">
        <f t="shared" si="1072"/>
        <v>NO</v>
      </c>
      <c r="CD752" s="244" t="str">
        <f t="shared" si="1044"/>
        <v>NO</v>
      </c>
      <c r="CE752" s="1" t="str">
        <f t="shared" si="1045"/>
        <v>NO</v>
      </c>
      <c r="CF752" s="1" t="str">
        <f t="shared" si="1046"/>
        <v>NO</v>
      </c>
      <c r="CG752" s="1" t="str">
        <f t="shared" si="1047"/>
        <v>NO</v>
      </c>
      <c r="CH752" s="1" t="str">
        <f t="shared" si="1048"/>
        <v>NO</v>
      </c>
      <c r="CI752" s="244" t="str">
        <f t="shared" si="1073"/>
        <v>NO</v>
      </c>
      <c r="CJ752" s="244" t="str">
        <f t="shared" si="1074"/>
        <v>NO</v>
      </c>
      <c r="CK752" s="244" t="str">
        <f t="shared" si="1075"/>
        <v>NO</v>
      </c>
      <c r="CL752" s="244" t="str">
        <f t="shared" si="1076"/>
        <v>NO</v>
      </c>
      <c r="CM752" s="244" t="str">
        <f t="shared" si="1077"/>
        <v>NO</v>
      </c>
      <c r="CN752" s="244" t="str">
        <f t="shared" si="1078"/>
        <v>NO</v>
      </c>
      <c r="CO752" s="244" t="str">
        <f t="shared" si="1079"/>
        <v>NO</v>
      </c>
      <c r="CP752" s="244" t="str">
        <f t="shared" si="1080"/>
        <v>NO</v>
      </c>
      <c r="CQ752" s="244" t="str">
        <f t="shared" si="1081"/>
        <v>NO</v>
      </c>
      <c r="CR752" s="244" t="str">
        <f t="shared" si="1082"/>
        <v>NO</v>
      </c>
    </row>
    <row r="753" spans="1:96">
      <c r="A753" s="64"/>
      <c r="B753" s="15"/>
      <c r="C753" s="15"/>
      <c r="D753" s="15"/>
      <c r="E753" s="15"/>
      <c r="F753" s="15"/>
      <c r="G753" s="15"/>
      <c r="H753" s="15"/>
      <c r="I753" s="52" t="s">
        <v>45</v>
      </c>
      <c r="J753" s="6">
        <v>0.96360384158701695</v>
      </c>
      <c r="K753" s="6">
        <v>3.4577493118302001E-2</v>
      </c>
      <c r="L753" s="6">
        <v>1.81866529468033E-3</v>
      </c>
      <c r="M753" s="6">
        <v>9.5918036011392899E-2</v>
      </c>
      <c r="N753" s="6">
        <v>0.34927223161039</v>
      </c>
      <c r="O753" s="6">
        <v>0.55480973237821696</v>
      </c>
      <c r="P753" s="6">
        <v>0.99458557117939606</v>
      </c>
      <c r="Q753" s="6">
        <v>1.9585306878263601E-3</v>
      </c>
      <c r="R753" s="6">
        <v>3.4558981327768002E-3</v>
      </c>
      <c r="S753" s="6">
        <v>0.92266539449486895</v>
      </c>
      <c r="T753" s="6">
        <v>7.4818781831853499E-4</v>
      </c>
      <c r="U753" s="6">
        <v>7.65864176868125E-2</v>
      </c>
      <c r="V753" s="6">
        <v>0.10427946232985399</v>
      </c>
      <c r="W753" s="6">
        <v>0.42680324061698799</v>
      </c>
      <c r="X753" s="6">
        <v>0.46891729705315599</v>
      </c>
      <c r="Y753" s="6">
        <v>0.61213544312811496</v>
      </c>
      <c r="Z753" s="6">
        <v>0.124414500772434</v>
      </c>
      <c r="AA753" s="6">
        <v>0.26345005609944899</v>
      </c>
      <c r="AB753" s="6">
        <v>0.185267866365359</v>
      </c>
      <c r="AC753" s="6">
        <v>0.42322313604677703</v>
      </c>
      <c r="AD753" s="6">
        <v>0.39150899758786201</v>
      </c>
      <c r="AE753" s="6">
        <v>0.52013605174634303</v>
      </c>
      <c r="AF753" s="6">
        <v>0.22951563086503901</v>
      </c>
      <c r="AG753" s="310">
        <v>0.25034831738861602</v>
      </c>
      <c r="AH753" s="211">
        <v>1.252</v>
      </c>
      <c r="AI753" s="211">
        <v>3.903</v>
      </c>
      <c r="AJ753" s="212">
        <v>6.9050000000000002</v>
      </c>
      <c r="AK753" s="210">
        <v>1.272</v>
      </c>
      <c r="AL753" s="210">
        <v>3.9039999999999999</v>
      </c>
      <c r="AM753" s="210">
        <v>6.9210000000000003</v>
      </c>
      <c r="AN753" s="203"/>
      <c r="AO753" s="203"/>
      <c r="AP753" s="203"/>
      <c r="AQ753" s="203"/>
      <c r="AR753" s="203">
        <f t="shared" si="1101"/>
        <v>2.0614909136719999</v>
      </c>
      <c r="AS753" s="203">
        <f t="shared" si="1102"/>
        <v>2.5196000000000001</v>
      </c>
      <c r="AT753" s="203">
        <f t="shared" si="1103"/>
        <v>3.0795111055119997</v>
      </c>
      <c r="AU753" s="203">
        <f t="shared" si="1104"/>
        <v>3.2548090981419997</v>
      </c>
      <c r="AV753" s="203">
        <f t="shared" si="1105"/>
        <v>3.9781</v>
      </c>
      <c r="AW753" s="203">
        <f t="shared" si="1106"/>
        <v>4.8621222133819995</v>
      </c>
      <c r="AX753" s="203">
        <f t="shared" si="1107"/>
        <v>5.8365818311520004</v>
      </c>
      <c r="AY753" s="203">
        <f t="shared" si="1108"/>
        <v>7.1336000000000004</v>
      </c>
      <c r="AZ753" s="203">
        <f t="shared" si="1109"/>
        <v>8.7188444285919999</v>
      </c>
      <c r="BB753" s="1" t="str">
        <f t="shared" si="1049"/>
        <v>A</v>
      </c>
      <c r="BC753" s="1" t="str">
        <f t="shared" si="1050"/>
        <v>NP</v>
      </c>
      <c r="BD753" s="1" t="str">
        <f t="shared" si="1051"/>
        <v>NP</v>
      </c>
      <c r="BE753" s="1" t="str">
        <f t="shared" si="1052"/>
        <v>NO</v>
      </c>
      <c r="BF753" s="1" t="str">
        <f t="shared" si="1053"/>
        <v>NO</v>
      </c>
      <c r="BG753" s="1" t="str">
        <f t="shared" si="1054"/>
        <v>YES</v>
      </c>
      <c r="BH753" s="1" t="str">
        <f t="shared" si="1034"/>
        <v>YES</v>
      </c>
      <c r="BJ753" s="12">
        <v>19</v>
      </c>
      <c r="BK753" s="1" t="str">
        <f t="shared" si="1055"/>
        <v>A</v>
      </c>
      <c r="BL753" s="1" t="str">
        <f t="shared" si="1056"/>
        <v>NP</v>
      </c>
      <c r="BM753" s="1" t="str">
        <f t="shared" si="1057"/>
        <v>NP</v>
      </c>
      <c r="BN753" s="1" t="str">
        <f t="shared" si="1058"/>
        <v>NO</v>
      </c>
      <c r="BO753" s="1" t="str">
        <f t="shared" si="1059"/>
        <v>NO</v>
      </c>
      <c r="BP753" s="1" t="str">
        <f t="shared" si="1060"/>
        <v>YES</v>
      </c>
      <c r="BQ753" s="1" t="str">
        <f t="shared" si="1061"/>
        <v>YES</v>
      </c>
      <c r="BS753" s="1" t="str">
        <f t="shared" si="1062"/>
        <v>TP</v>
      </c>
      <c r="BT753" s="1" t="str">
        <f t="shared" si="1063"/>
        <v>TP</v>
      </c>
      <c r="BU753" s="1" t="str">
        <f t="shared" si="1064"/>
        <v>TP</v>
      </c>
      <c r="BV753" s="1" t="str">
        <f t="shared" si="1065"/>
        <v>YES</v>
      </c>
      <c r="BW753" s="1" t="str">
        <f t="shared" si="1066"/>
        <v>YES</v>
      </c>
      <c r="BX753" s="1" t="str">
        <f t="shared" si="1067"/>
        <v>YES</v>
      </c>
      <c r="BY753" s="244" t="str">
        <f t="shared" si="1068"/>
        <v>YES</v>
      </c>
      <c r="BZ753" s="244" t="str">
        <f t="shared" si="1069"/>
        <v>NO</v>
      </c>
      <c r="CA753" s="244" t="str">
        <f t="shared" si="1070"/>
        <v>NO</v>
      </c>
      <c r="CB753" s="244" t="str">
        <f t="shared" si="1071"/>
        <v>NO</v>
      </c>
      <c r="CC753" s="244" t="str">
        <f t="shared" si="1072"/>
        <v>NO</v>
      </c>
      <c r="CD753" s="244" t="str">
        <f t="shared" si="1044"/>
        <v>NO</v>
      </c>
      <c r="CE753" s="1" t="str">
        <f t="shared" si="1045"/>
        <v>NO</v>
      </c>
      <c r="CF753" s="1" t="str">
        <f t="shared" si="1046"/>
        <v>NO</v>
      </c>
      <c r="CG753" s="1" t="str">
        <f t="shared" si="1047"/>
        <v>NO</v>
      </c>
      <c r="CH753" s="1" t="str">
        <f t="shared" si="1048"/>
        <v>NO</v>
      </c>
      <c r="CI753" s="244" t="str">
        <f t="shared" si="1073"/>
        <v>NO</v>
      </c>
      <c r="CJ753" s="244" t="str">
        <f t="shared" si="1074"/>
        <v>NO</v>
      </c>
      <c r="CK753" s="244" t="str">
        <f t="shared" si="1075"/>
        <v>NO</v>
      </c>
      <c r="CL753" s="244" t="str">
        <f t="shared" si="1076"/>
        <v>NO</v>
      </c>
      <c r="CM753" s="244" t="str">
        <f t="shared" si="1077"/>
        <v>NO</v>
      </c>
      <c r="CN753" s="244" t="str">
        <f t="shared" si="1078"/>
        <v>NO</v>
      </c>
      <c r="CO753" s="244" t="str">
        <f t="shared" si="1079"/>
        <v>NO</v>
      </c>
      <c r="CP753" s="244" t="str">
        <f t="shared" si="1080"/>
        <v>NO</v>
      </c>
      <c r="CQ753" s="244" t="str">
        <f t="shared" si="1081"/>
        <v>NO</v>
      </c>
      <c r="CR753" s="244" t="str">
        <f t="shared" si="1082"/>
        <v>NO</v>
      </c>
    </row>
    <row r="754" spans="1:96">
      <c r="A754" s="64"/>
      <c r="B754" s="15"/>
      <c r="C754" s="15"/>
      <c r="D754" s="15"/>
      <c r="E754" s="15"/>
      <c r="F754" s="15"/>
      <c r="G754" s="15"/>
      <c r="H754" s="15"/>
      <c r="I754" s="52" t="s">
        <v>44</v>
      </c>
      <c r="J754" s="6">
        <v>0.85911430688277002</v>
      </c>
      <c r="K754" s="6">
        <v>2.9772747026282999E-2</v>
      </c>
      <c r="L754" s="6">
        <v>0.111112946090946</v>
      </c>
      <c r="M754" s="6">
        <v>0.37247551997626799</v>
      </c>
      <c r="N754" s="6">
        <v>0.606050423441026</v>
      </c>
      <c r="O754" s="6">
        <v>2.14740565827044E-2</v>
      </c>
      <c r="P754" s="6">
        <v>0.44986001087111699</v>
      </c>
      <c r="Q754" s="6">
        <v>0.15889015706849799</v>
      </c>
      <c r="R754" s="6">
        <v>0.391249832060383</v>
      </c>
      <c r="S754" s="6">
        <v>0.28194878560845998</v>
      </c>
      <c r="T754" s="6">
        <v>0.57982257963475003</v>
      </c>
      <c r="U754" s="6">
        <v>0.13822863475678901</v>
      </c>
      <c r="V754" s="6">
        <v>1.0111679320702401E-2</v>
      </c>
      <c r="W754" s="6">
        <v>0.90440148411903398</v>
      </c>
      <c r="X754" s="6">
        <v>8.5486836560263499E-2</v>
      </c>
      <c r="Y754" s="6">
        <v>0.84678656194169999</v>
      </c>
      <c r="Z754" s="6">
        <v>4.4687333687523999E-2</v>
      </c>
      <c r="AA754" s="6">
        <v>0.10852610437077501</v>
      </c>
      <c r="AB754" s="6">
        <v>0.86414960500292004</v>
      </c>
      <c r="AC754" s="6">
        <v>3.41947833890364E-2</v>
      </c>
      <c r="AD754" s="6">
        <v>0.101655611608042</v>
      </c>
      <c r="AE754" s="6">
        <v>0.79344952317639705</v>
      </c>
      <c r="AF754" s="6">
        <v>0.110454862983122</v>
      </c>
      <c r="AG754" s="310">
        <v>9.6095613840480903E-2</v>
      </c>
      <c r="AH754" s="211">
        <v>2.4049999999999998</v>
      </c>
      <c r="AI754" s="211">
        <v>3.9279999999999999</v>
      </c>
      <c r="AJ754" s="212">
        <v>6.6020000000000003</v>
      </c>
      <c r="AK754" s="210">
        <v>2.5739999999999998</v>
      </c>
      <c r="AL754" s="210">
        <v>4.056</v>
      </c>
      <c r="AM754" s="210">
        <v>6.6829999999999998</v>
      </c>
      <c r="AN754" s="203"/>
      <c r="AO754" s="203"/>
      <c r="AP754" s="203"/>
      <c r="AQ754" s="203"/>
      <c r="AR754" s="203">
        <f t="shared" si="1101"/>
        <v>2.0614909136719999</v>
      </c>
      <c r="AS754" s="203">
        <f t="shared" si="1102"/>
        <v>2.5196000000000001</v>
      </c>
      <c r="AT754" s="203">
        <f t="shared" si="1103"/>
        <v>3.0795111055119997</v>
      </c>
      <c r="AU754" s="203">
        <f t="shared" si="1104"/>
        <v>3.2548090981419997</v>
      </c>
      <c r="AV754" s="203">
        <f t="shared" si="1105"/>
        <v>3.9781</v>
      </c>
      <c r="AW754" s="203">
        <f t="shared" si="1106"/>
        <v>4.8621222133819995</v>
      </c>
      <c r="AX754" s="203">
        <f t="shared" si="1107"/>
        <v>5.8365818311520004</v>
      </c>
      <c r="AY754" s="203">
        <f t="shared" si="1108"/>
        <v>7.1336000000000004</v>
      </c>
      <c r="AZ754" s="203">
        <f t="shared" si="1109"/>
        <v>8.7188444285919999</v>
      </c>
      <c r="BB754" s="1" t="str">
        <f t="shared" si="1049"/>
        <v>NP</v>
      </c>
      <c r="BC754" s="1" t="str">
        <f t="shared" si="1050"/>
        <v>NP</v>
      </c>
      <c r="BD754" s="1" t="str">
        <f t="shared" si="1051"/>
        <v>NP</v>
      </c>
      <c r="BE754" s="1" t="str">
        <f t="shared" si="1052"/>
        <v>NO</v>
      </c>
      <c r="BF754" s="1" t="str">
        <f t="shared" si="1053"/>
        <v>NO</v>
      </c>
      <c r="BG754" s="1" t="str">
        <f t="shared" si="1054"/>
        <v>NO</v>
      </c>
      <c r="BH754" s="1" t="str">
        <f t="shared" si="1034"/>
        <v>YES</v>
      </c>
      <c r="BJ754" s="12">
        <v>42</v>
      </c>
      <c r="BK754" s="1" t="str">
        <f t="shared" si="1055"/>
        <v>NA</v>
      </c>
      <c r="BL754" s="1" t="str">
        <f t="shared" si="1056"/>
        <v>NA</v>
      </c>
      <c r="BM754" s="1" t="str">
        <f t="shared" si="1057"/>
        <v>NP</v>
      </c>
      <c r="BN754" s="1" t="str">
        <f t="shared" si="1058"/>
        <v>NO</v>
      </c>
      <c r="BO754" s="1" t="str">
        <f t="shared" si="1059"/>
        <v>NO</v>
      </c>
      <c r="BP754" s="1" t="str">
        <f t="shared" si="1060"/>
        <v>NO</v>
      </c>
      <c r="BQ754" s="1" t="str">
        <f t="shared" si="1061"/>
        <v>YES</v>
      </c>
      <c r="BS754" s="1" t="str">
        <f t="shared" si="1062"/>
        <v>FP</v>
      </c>
      <c r="BT754" s="1" t="str">
        <f t="shared" si="1063"/>
        <v>FP</v>
      </c>
      <c r="BU754" s="1" t="str">
        <f t="shared" si="1064"/>
        <v>TP</v>
      </c>
      <c r="BV754" s="1" t="str">
        <f t="shared" si="1065"/>
        <v>NO</v>
      </c>
      <c r="BW754" s="1" t="str">
        <f t="shared" si="1066"/>
        <v>NO</v>
      </c>
      <c r="BX754" s="1" t="str">
        <f t="shared" si="1067"/>
        <v>YES</v>
      </c>
      <c r="BY754" s="244" t="str">
        <f t="shared" si="1068"/>
        <v>YES</v>
      </c>
      <c r="BZ754" s="244" t="str">
        <f t="shared" si="1069"/>
        <v>NO</v>
      </c>
      <c r="CA754" s="244" t="str">
        <f t="shared" si="1070"/>
        <v>NO</v>
      </c>
      <c r="CB754" s="244" t="str">
        <f t="shared" si="1071"/>
        <v>NO</v>
      </c>
      <c r="CC754" s="244" t="str">
        <f t="shared" si="1072"/>
        <v>NO</v>
      </c>
      <c r="CD754" s="244" t="str">
        <f t="shared" si="1044"/>
        <v>YES</v>
      </c>
      <c r="CE754" s="1" t="str">
        <f t="shared" si="1045"/>
        <v>NO</v>
      </c>
      <c r="CF754" s="1" t="str">
        <f t="shared" si="1046"/>
        <v>NO</v>
      </c>
      <c r="CG754" s="1" t="str">
        <f t="shared" si="1047"/>
        <v>NO</v>
      </c>
      <c r="CH754" s="1" t="str">
        <f t="shared" si="1048"/>
        <v>YES</v>
      </c>
      <c r="CI754" s="244" t="str">
        <f t="shared" si="1073"/>
        <v>NO</v>
      </c>
      <c r="CJ754" s="244" t="str">
        <f t="shared" si="1074"/>
        <v>NO</v>
      </c>
      <c r="CK754" s="244" t="str">
        <f t="shared" si="1075"/>
        <v>NO</v>
      </c>
      <c r="CL754" s="244" t="str">
        <f t="shared" si="1076"/>
        <v>NO</v>
      </c>
      <c r="CM754" s="244" t="str">
        <f t="shared" si="1077"/>
        <v>NO</v>
      </c>
      <c r="CN754" s="244" t="str">
        <f t="shared" si="1078"/>
        <v>YES</v>
      </c>
      <c r="CO754" s="244" t="str">
        <f t="shared" si="1079"/>
        <v>NO</v>
      </c>
      <c r="CP754" s="244" t="str">
        <f t="shared" si="1080"/>
        <v>NO</v>
      </c>
      <c r="CQ754" s="244" t="str">
        <f t="shared" si="1081"/>
        <v>NO</v>
      </c>
      <c r="CR754" s="244" t="str">
        <f t="shared" si="1082"/>
        <v>YES</v>
      </c>
    </row>
    <row r="755" spans="1:96">
      <c r="A755" s="9"/>
      <c r="B755" s="6"/>
      <c r="C755" s="6"/>
      <c r="D755" s="6"/>
      <c r="E755" s="6"/>
      <c r="F755" s="6"/>
      <c r="G755" s="6"/>
      <c r="H755" s="6"/>
      <c r="I755" s="52" t="s">
        <v>20</v>
      </c>
      <c r="J755" s="6">
        <v>0.45004934139230501</v>
      </c>
      <c r="K755" s="6">
        <v>0.50153243498872402</v>
      </c>
      <c r="L755" s="6">
        <v>4.8418223618970101E-2</v>
      </c>
      <c r="M755" s="6">
        <v>0.74728703931552098</v>
      </c>
      <c r="N755" s="6">
        <v>8.90926916140901E-2</v>
      </c>
      <c r="O755" s="6">
        <v>0.16362026907038801</v>
      </c>
      <c r="P755" s="6">
        <v>0.178606419194689</v>
      </c>
      <c r="Q755" s="6">
        <v>0.63337667346877802</v>
      </c>
      <c r="R755" s="6">
        <v>0.18801690733653101</v>
      </c>
      <c r="S755" s="6">
        <v>0.117758294267469</v>
      </c>
      <c r="T755" s="6">
        <v>0.56792868521879503</v>
      </c>
      <c r="U755" s="6">
        <v>0.314313020513734</v>
      </c>
      <c r="V755" s="6">
        <v>0.41055090521982701</v>
      </c>
      <c r="W755" s="6">
        <v>0.14402947468796801</v>
      </c>
      <c r="X755" s="6">
        <v>0.44541962009220398</v>
      </c>
      <c r="Y755" s="6">
        <v>0.11751305630438599</v>
      </c>
      <c r="Z755" s="6">
        <v>0.31472041312697902</v>
      </c>
      <c r="AA755" s="6">
        <v>0.56776653056863402</v>
      </c>
      <c r="AB755" s="6">
        <v>0.71601016582757204</v>
      </c>
      <c r="AC755" s="6">
        <v>0.215805463781685</v>
      </c>
      <c r="AD755" s="6">
        <v>6.8184370390741794E-2</v>
      </c>
      <c r="AE755" s="6">
        <v>0.14354519016553999</v>
      </c>
      <c r="AF755" s="6">
        <v>0.84143695839220001</v>
      </c>
      <c r="AG755" s="310">
        <v>1.5017851442258799E-2</v>
      </c>
      <c r="AH755" s="211">
        <v>2.1280000000000001</v>
      </c>
      <c r="AI755" s="211">
        <v>4.3380000000000001</v>
      </c>
      <c r="AJ755" s="212">
        <v>6.3819999999999997</v>
      </c>
      <c r="AK755" s="210">
        <v>2.2120000000000002</v>
      </c>
      <c r="AL755" s="210">
        <v>4.423</v>
      </c>
      <c r="AM755" s="210">
        <v>6.4489999999999998</v>
      </c>
      <c r="AN755" s="203"/>
      <c r="AO755" s="203"/>
      <c r="AP755" s="203"/>
      <c r="AQ755" s="203"/>
      <c r="AR755" s="203">
        <f t="shared" si="1101"/>
        <v>2.0614909136719999</v>
      </c>
      <c r="AS755" s="203">
        <f t="shared" si="1102"/>
        <v>2.5196000000000001</v>
      </c>
      <c r="AT755" s="203">
        <f t="shared" si="1103"/>
        <v>3.0795111055119997</v>
      </c>
      <c r="AU755" s="203">
        <f t="shared" si="1104"/>
        <v>3.2548090981419997</v>
      </c>
      <c r="AV755" s="203">
        <f t="shared" si="1105"/>
        <v>3.9781</v>
      </c>
      <c r="AW755" s="203">
        <f t="shared" si="1106"/>
        <v>4.8621222133819995</v>
      </c>
      <c r="AX755" s="203">
        <f t="shared" si="1107"/>
        <v>5.8365818311520004</v>
      </c>
      <c r="AY755" s="203">
        <f t="shared" si="1108"/>
        <v>7.1336000000000004</v>
      </c>
      <c r="AZ755" s="203">
        <f t="shared" si="1109"/>
        <v>8.7188444285919999</v>
      </c>
      <c r="BB755" s="1" t="str">
        <f t="shared" si="1049"/>
        <v>NP</v>
      </c>
      <c r="BC755" s="1" t="str">
        <f t="shared" si="1050"/>
        <v>NA</v>
      </c>
      <c r="BD755" s="1" t="str">
        <f t="shared" si="1051"/>
        <v>NP</v>
      </c>
      <c r="BE755" s="1" t="str">
        <f t="shared" si="1052"/>
        <v>NO</v>
      </c>
      <c r="BF755" s="1" t="str">
        <f t="shared" si="1053"/>
        <v>NO</v>
      </c>
      <c r="BG755" s="1" t="str">
        <f t="shared" si="1054"/>
        <v>NO</v>
      </c>
      <c r="BH755" s="1" t="str">
        <f t="shared" si="1034"/>
        <v>YES</v>
      </c>
      <c r="BJ755" s="12">
        <v>45</v>
      </c>
      <c r="BK755" s="1" t="str">
        <f t="shared" si="1055"/>
        <v>NP</v>
      </c>
      <c r="BL755" s="1" t="str">
        <f t="shared" si="1056"/>
        <v>NA</v>
      </c>
      <c r="BM755" s="1" t="str">
        <f t="shared" si="1057"/>
        <v>NP</v>
      </c>
      <c r="BN755" s="1" t="str">
        <f t="shared" si="1058"/>
        <v>NO</v>
      </c>
      <c r="BO755" s="1" t="str">
        <f t="shared" si="1059"/>
        <v>NO</v>
      </c>
      <c r="BP755" s="1" t="str">
        <f t="shared" si="1060"/>
        <v>NO</v>
      </c>
      <c r="BQ755" s="1" t="str">
        <f t="shared" si="1061"/>
        <v>YES</v>
      </c>
      <c r="BS755" s="1" t="str">
        <f t="shared" si="1062"/>
        <v>TP</v>
      </c>
      <c r="BT755" s="1" t="str">
        <f t="shared" si="1063"/>
        <v>TN</v>
      </c>
      <c r="BU755" s="1" t="str">
        <f t="shared" si="1064"/>
        <v>TP</v>
      </c>
      <c r="BV755" s="1" t="str">
        <f t="shared" si="1065"/>
        <v>NO</v>
      </c>
      <c r="BW755" s="1" t="str">
        <f t="shared" si="1066"/>
        <v>YES</v>
      </c>
      <c r="BX755" s="1" t="str">
        <f t="shared" si="1067"/>
        <v>YES</v>
      </c>
      <c r="BY755" s="244" t="str">
        <f t="shared" si="1068"/>
        <v>YES</v>
      </c>
      <c r="BZ755" s="244" t="str">
        <f t="shared" si="1069"/>
        <v>NO</v>
      </c>
      <c r="CA755" s="244" t="str">
        <f t="shared" si="1070"/>
        <v>NO</v>
      </c>
      <c r="CB755" s="244" t="str">
        <f t="shared" si="1071"/>
        <v>NO</v>
      </c>
      <c r="CC755" s="244" t="str">
        <f t="shared" si="1072"/>
        <v>NO</v>
      </c>
      <c r="CD755" s="244" t="str">
        <f t="shared" si="1044"/>
        <v>NO</v>
      </c>
      <c r="CE755" s="1" t="str">
        <f t="shared" si="1045"/>
        <v>NO</v>
      </c>
      <c r="CF755" s="1" t="str">
        <f t="shared" si="1046"/>
        <v>NO</v>
      </c>
      <c r="CG755" s="1" t="str">
        <f t="shared" si="1047"/>
        <v>NO</v>
      </c>
      <c r="CH755" s="1" t="str">
        <f t="shared" si="1048"/>
        <v>NO</v>
      </c>
      <c r="CI755" s="244" t="str">
        <f t="shared" si="1073"/>
        <v>NO</v>
      </c>
      <c r="CJ755" s="244" t="str">
        <f t="shared" si="1074"/>
        <v>NO</v>
      </c>
      <c r="CK755" s="244" t="str">
        <f t="shared" si="1075"/>
        <v>NO</v>
      </c>
      <c r="CL755" s="244" t="str">
        <f t="shared" si="1076"/>
        <v>NO</v>
      </c>
      <c r="CM755" s="244" t="str">
        <f t="shared" si="1077"/>
        <v>NO</v>
      </c>
      <c r="CN755" s="244" t="str">
        <f t="shared" si="1078"/>
        <v>NO</v>
      </c>
      <c r="CO755" s="244" t="str">
        <f t="shared" si="1079"/>
        <v>NO</v>
      </c>
      <c r="CP755" s="244" t="str">
        <f t="shared" si="1080"/>
        <v>NO</v>
      </c>
      <c r="CQ755" s="244" t="str">
        <f t="shared" si="1081"/>
        <v>NO</v>
      </c>
      <c r="CR755" s="244" t="str">
        <f t="shared" si="1082"/>
        <v>NO</v>
      </c>
    </row>
    <row r="756" spans="1:96" ht="16.5" thickBot="1">
      <c r="A756" s="10"/>
      <c r="B756" s="8"/>
      <c r="C756" s="8"/>
      <c r="D756" s="8"/>
      <c r="E756" s="8"/>
      <c r="F756" s="8"/>
      <c r="G756" s="8"/>
      <c r="H756" s="8"/>
      <c r="I756" s="53" t="s">
        <v>32</v>
      </c>
      <c r="J756" s="8">
        <v>0.41362433772125101</v>
      </c>
      <c r="K756" s="8">
        <v>0.54925045344294898</v>
      </c>
      <c r="L756" s="8">
        <v>3.7125208835798902E-2</v>
      </c>
      <c r="M756" s="8">
        <v>0.73959937361404204</v>
      </c>
      <c r="N756" s="8">
        <v>0.25819642304997198</v>
      </c>
      <c r="O756" s="8">
        <v>2.2042033359848099E-3</v>
      </c>
      <c r="P756" s="8">
        <v>0.69726810983301502</v>
      </c>
      <c r="Q756" s="8">
        <v>9.6396068303316595E-2</v>
      </c>
      <c r="R756" s="8">
        <v>0.206335821863668</v>
      </c>
      <c r="S756" s="8">
        <v>0.90277816819516299</v>
      </c>
      <c r="T756" s="8">
        <v>6.7589115089759205E-2</v>
      </c>
      <c r="U756" s="8">
        <v>2.9632716715077299E-2</v>
      </c>
      <c r="V756" s="8">
        <v>0.24039585310855899</v>
      </c>
      <c r="W756" s="8">
        <v>9.5515338157189197E-2</v>
      </c>
      <c r="X756" s="8">
        <v>0.66408880873425102</v>
      </c>
      <c r="Y756" s="8">
        <v>0.85571952822753405</v>
      </c>
      <c r="Z756" s="8">
        <v>2.21018386849108E-2</v>
      </c>
      <c r="AA756" s="8">
        <v>0.122178633087554</v>
      </c>
      <c r="AB756" s="8">
        <v>0.26806746462028402</v>
      </c>
      <c r="AC756" s="8">
        <v>0.56025452196910097</v>
      </c>
      <c r="AD756" s="8">
        <v>0.17167801341061301</v>
      </c>
      <c r="AE756" s="8">
        <v>0.88401275282400105</v>
      </c>
      <c r="AF756" s="8">
        <v>2.9642936302398299E-2</v>
      </c>
      <c r="AG756" s="311">
        <v>8.6344310873599797E-2</v>
      </c>
      <c r="AH756" s="213">
        <v>1.9339999999999999</v>
      </c>
      <c r="AI756" s="213">
        <v>4.3220000000000001</v>
      </c>
      <c r="AJ756" s="214">
        <v>6.6790000000000003</v>
      </c>
      <c r="AK756" s="210">
        <v>1.9119999999999999</v>
      </c>
      <c r="AL756" s="210">
        <v>4.1680000000000001</v>
      </c>
      <c r="AM756" s="210">
        <v>6.5679999999999996</v>
      </c>
      <c r="AN756" s="203"/>
      <c r="AO756" s="203"/>
      <c r="AP756" s="203"/>
      <c r="AQ756" s="203"/>
      <c r="AR756" s="203">
        <f t="shared" si="1101"/>
        <v>2.0614909136719999</v>
      </c>
      <c r="AS756" s="203">
        <f t="shared" si="1102"/>
        <v>2.5196000000000001</v>
      </c>
      <c r="AT756" s="203">
        <f t="shared" si="1103"/>
        <v>3.0795111055119997</v>
      </c>
      <c r="AU756" s="203">
        <f t="shared" si="1104"/>
        <v>3.2548090981419997</v>
      </c>
      <c r="AV756" s="203">
        <f t="shared" si="1105"/>
        <v>3.9781</v>
      </c>
      <c r="AW756" s="203">
        <f t="shared" si="1106"/>
        <v>4.8621222133819995</v>
      </c>
      <c r="AX756" s="203">
        <f t="shared" si="1107"/>
        <v>5.8365818311520004</v>
      </c>
      <c r="AY756" s="203">
        <f t="shared" si="1108"/>
        <v>7.1336000000000004</v>
      </c>
      <c r="AZ756" s="203">
        <f t="shared" si="1109"/>
        <v>8.7188444285919999</v>
      </c>
      <c r="BB756" s="1" t="str">
        <f t="shared" si="1049"/>
        <v>A</v>
      </c>
      <c r="BC756" s="1" t="str">
        <f t="shared" si="1050"/>
        <v>NA</v>
      </c>
      <c r="BD756" s="1" t="str">
        <f t="shared" si="1051"/>
        <v>NP</v>
      </c>
      <c r="BE756" s="1" t="str">
        <f t="shared" si="1052"/>
        <v>NO</v>
      </c>
      <c r="BF756" s="1" t="str">
        <f t="shared" si="1053"/>
        <v>NO</v>
      </c>
      <c r="BG756" s="1" t="str">
        <f t="shared" si="1054"/>
        <v>YES</v>
      </c>
      <c r="BH756" s="1" t="str">
        <f t="shared" si="1034"/>
        <v>YES</v>
      </c>
      <c r="BJ756" s="12">
        <v>52</v>
      </c>
      <c r="BK756" s="1" t="str">
        <f t="shared" si="1055"/>
        <v>A</v>
      </c>
      <c r="BL756" s="1" t="str">
        <f t="shared" si="1056"/>
        <v>NA</v>
      </c>
      <c r="BM756" s="1" t="str">
        <f t="shared" si="1057"/>
        <v>NP</v>
      </c>
      <c r="BN756" s="1" t="str">
        <f t="shared" si="1058"/>
        <v>NO</v>
      </c>
      <c r="BO756" s="1" t="str">
        <f t="shared" si="1059"/>
        <v>NO</v>
      </c>
      <c r="BP756" s="1" t="str">
        <f t="shared" si="1060"/>
        <v>YES</v>
      </c>
      <c r="BQ756" s="1" t="str">
        <f t="shared" si="1061"/>
        <v>YES</v>
      </c>
      <c r="BS756" s="1" t="str">
        <f t="shared" si="1062"/>
        <v>TP</v>
      </c>
      <c r="BT756" s="1" t="str">
        <f t="shared" si="1063"/>
        <v>TN</v>
      </c>
      <c r="BU756" s="1" t="str">
        <f t="shared" si="1064"/>
        <v>TP</v>
      </c>
      <c r="BV756" s="1" t="str">
        <f t="shared" si="1065"/>
        <v>NO</v>
      </c>
      <c r="BW756" s="1" t="str">
        <f t="shared" si="1066"/>
        <v>YES</v>
      </c>
      <c r="BX756" s="1" t="str">
        <f t="shared" si="1067"/>
        <v>YES</v>
      </c>
      <c r="BY756" s="244" t="str">
        <f t="shared" si="1068"/>
        <v>YES</v>
      </c>
      <c r="BZ756" s="244" t="str">
        <f t="shared" si="1069"/>
        <v>NO</v>
      </c>
      <c r="CA756" s="244" t="str">
        <f t="shared" si="1070"/>
        <v>NO</v>
      </c>
      <c r="CB756" s="244" t="str">
        <f t="shared" si="1071"/>
        <v>NO</v>
      </c>
      <c r="CC756" s="244" t="str">
        <f t="shared" si="1072"/>
        <v>NO</v>
      </c>
      <c r="CD756" s="244" t="str">
        <f t="shared" si="1044"/>
        <v>NO</v>
      </c>
      <c r="CE756" s="1" t="str">
        <f t="shared" si="1045"/>
        <v>NO</v>
      </c>
      <c r="CF756" s="1" t="str">
        <f t="shared" si="1046"/>
        <v>NO</v>
      </c>
      <c r="CG756" s="1" t="str">
        <f t="shared" si="1047"/>
        <v>NO</v>
      </c>
      <c r="CH756" s="1" t="str">
        <f t="shared" si="1048"/>
        <v>NO</v>
      </c>
      <c r="CI756" s="244" t="str">
        <f t="shared" si="1073"/>
        <v>NO</v>
      </c>
      <c r="CJ756" s="244" t="str">
        <f t="shared" si="1074"/>
        <v>NO</v>
      </c>
      <c r="CK756" s="244" t="str">
        <f t="shared" si="1075"/>
        <v>NO</v>
      </c>
      <c r="CL756" s="244" t="str">
        <f t="shared" si="1076"/>
        <v>NO</v>
      </c>
      <c r="CM756" s="244" t="str">
        <f t="shared" si="1077"/>
        <v>NO</v>
      </c>
      <c r="CN756" s="244" t="str">
        <f t="shared" si="1078"/>
        <v>NO</v>
      </c>
      <c r="CO756" s="244" t="str">
        <f t="shared" si="1079"/>
        <v>NO</v>
      </c>
      <c r="CP756" s="244" t="str">
        <f t="shared" si="1080"/>
        <v>NO</v>
      </c>
      <c r="CQ756" s="244" t="str">
        <f t="shared" si="1081"/>
        <v>NO</v>
      </c>
      <c r="CR756" s="244" t="str">
        <f t="shared" si="1082"/>
        <v>NO</v>
      </c>
    </row>
    <row r="757" spans="1:96">
      <c r="A757" s="61">
        <v>180</v>
      </c>
      <c r="B757" s="62">
        <v>180</v>
      </c>
      <c r="C757" s="62">
        <v>4</v>
      </c>
      <c r="D757" s="62">
        <v>0.25</v>
      </c>
      <c r="E757" s="62">
        <v>10050310</v>
      </c>
      <c r="F757" s="62">
        <f>E757/1000/60</f>
        <v>167.50516666666667</v>
      </c>
      <c r="G757" s="62">
        <v>146</v>
      </c>
      <c r="H757" s="63">
        <f>G757/B757*100</f>
        <v>81.111111111111114</v>
      </c>
      <c r="I757" s="60" t="s">
        <v>12</v>
      </c>
      <c r="J757" s="70">
        <v>0.84728312096330305</v>
      </c>
      <c r="K757" s="69">
        <v>5.6418681481572398E-2</v>
      </c>
      <c r="L757" s="69">
        <v>9.6298197555124407E-2</v>
      </c>
      <c r="M757" s="69">
        <v>0.39877682094085798</v>
      </c>
      <c r="N757" s="69">
        <v>0.15762141895592399</v>
      </c>
      <c r="O757" s="69">
        <v>0.443601760103217</v>
      </c>
      <c r="P757" s="69">
        <v>0.25856194454105003</v>
      </c>
      <c r="Q757" s="69">
        <v>0.51257306985941997</v>
      </c>
      <c r="R757" s="69">
        <v>0.228864985599528</v>
      </c>
      <c r="S757" s="69">
        <v>0.62271839401260198</v>
      </c>
      <c r="T757" s="69">
        <v>0.32529706501586098</v>
      </c>
      <c r="U757" s="69">
        <v>5.1984540971536097E-2</v>
      </c>
      <c r="V757" s="69">
        <v>0.110991019545812</v>
      </c>
      <c r="W757" s="69">
        <v>0.44078969356480302</v>
      </c>
      <c r="X757" s="69">
        <v>0.44821928688938401</v>
      </c>
      <c r="Y757" s="69">
        <v>0.50337336666949595</v>
      </c>
      <c r="Z757" s="69">
        <v>9.7183492893683096E-2</v>
      </c>
      <c r="AA757" s="69">
        <v>0.39944314043682</v>
      </c>
      <c r="AB757" s="69">
        <v>0.146253627650098</v>
      </c>
      <c r="AC757" s="69">
        <v>0.26506952648931598</v>
      </c>
      <c r="AD757" s="69">
        <v>0.588676845860584</v>
      </c>
      <c r="AE757" s="69">
        <v>0.72885653232495995</v>
      </c>
      <c r="AF757" s="69">
        <v>0.21579828975607099</v>
      </c>
      <c r="AG757" s="309">
        <v>5.5345177918967599E-2</v>
      </c>
      <c r="AH757" s="208">
        <v>2.8069999999999999</v>
      </c>
      <c r="AI757" s="208">
        <v>5.4640000000000004</v>
      </c>
      <c r="AJ757" s="209">
        <v>8.0220000000000002</v>
      </c>
      <c r="AK757" s="210">
        <v>2.7869999999999999</v>
      </c>
      <c r="AL757" s="210">
        <v>5.5069999999999997</v>
      </c>
      <c r="AM757" s="210">
        <v>8.08</v>
      </c>
      <c r="AN757" s="203">
        <v>3.6139999999999999</v>
      </c>
      <c r="AO757" s="203">
        <v>5.3277999999999999</v>
      </c>
      <c r="AP757" s="203">
        <v>8.3733000000000004</v>
      </c>
      <c r="AQ757" s="203"/>
      <c r="AR757" s="203">
        <f>$AN$35*0.81818182</f>
        <v>2.9569090974799996</v>
      </c>
      <c r="AS757" s="203">
        <f>$AN$35</f>
        <v>3.6139999999999999</v>
      </c>
      <c r="AT757" s="203">
        <f>$AN$35*1.22222222</f>
        <v>4.4171111030799999</v>
      </c>
      <c r="AU757" s="203">
        <f>$AO$35*0.81818182</f>
        <v>4.3591091005959992</v>
      </c>
      <c r="AV757" s="203">
        <f>$AO$35</f>
        <v>5.3277999999999999</v>
      </c>
      <c r="AW757" s="203">
        <f>$AO$35*1.22222222</f>
        <v>6.5117555437159993</v>
      </c>
      <c r="AX757" s="203">
        <f>$AP$35*0.81818182</f>
        <v>6.8508818334059995</v>
      </c>
      <c r="AY757" s="203">
        <f>$AP$35</f>
        <v>8.3733000000000004</v>
      </c>
      <c r="AZ757" s="203">
        <f>$AP$35*1.22222222</f>
        <v>10.234033314726</v>
      </c>
      <c r="BB757" s="1" t="str">
        <f t="shared" si="1049"/>
        <v>A</v>
      </c>
      <c r="BC757" s="1" t="str">
        <f t="shared" si="1050"/>
        <v>NA</v>
      </c>
      <c r="BD757" s="1" t="str">
        <f t="shared" si="1051"/>
        <v>NP</v>
      </c>
      <c r="BE757" s="1" t="str">
        <f t="shared" si="1052"/>
        <v>NO</v>
      </c>
      <c r="BF757" s="1" t="str">
        <f t="shared" si="1053"/>
        <v>NO</v>
      </c>
      <c r="BG757" s="1" t="str">
        <f t="shared" si="1054"/>
        <v>YES</v>
      </c>
      <c r="BH757" s="1" t="str">
        <f t="shared" si="1034"/>
        <v>YES</v>
      </c>
      <c r="BJ757" s="12">
        <v>81</v>
      </c>
      <c r="BK757" s="1" t="str">
        <f t="shared" si="1055"/>
        <v>A</v>
      </c>
      <c r="BL757" s="1" t="str">
        <f t="shared" si="1056"/>
        <v>NA</v>
      </c>
      <c r="BM757" s="1" t="str">
        <f t="shared" si="1057"/>
        <v>NP</v>
      </c>
      <c r="BN757" s="1" t="str">
        <f t="shared" si="1058"/>
        <v>NO</v>
      </c>
      <c r="BO757" s="1" t="str">
        <f t="shared" si="1059"/>
        <v>NO</v>
      </c>
      <c r="BP757" s="1" t="str">
        <f t="shared" si="1060"/>
        <v>YES</v>
      </c>
      <c r="BQ757" s="1" t="str">
        <f t="shared" si="1061"/>
        <v>YES</v>
      </c>
      <c r="BS757" s="1" t="str">
        <f t="shared" si="1062"/>
        <v>TP</v>
      </c>
      <c r="BT757" s="1" t="str">
        <f t="shared" si="1063"/>
        <v>TN</v>
      </c>
      <c r="BU757" s="1" t="str">
        <f t="shared" si="1064"/>
        <v>TP</v>
      </c>
      <c r="BV757" s="1" t="str">
        <f t="shared" si="1065"/>
        <v>NO</v>
      </c>
      <c r="BW757" s="1" t="str">
        <f t="shared" si="1066"/>
        <v>YES</v>
      </c>
      <c r="BX757" s="1" t="str">
        <f t="shared" si="1067"/>
        <v>YES</v>
      </c>
      <c r="BY757" s="244" t="str">
        <f t="shared" si="1068"/>
        <v>YES</v>
      </c>
      <c r="BZ757" s="244" t="str">
        <f t="shared" si="1069"/>
        <v>NO</v>
      </c>
      <c r="CA757" s="244" t="str">
        <f t="shared" si="1070"/>
        <v>NO</v>
      </c>
      <c r="CB757" s="244" t="str">
        <f t="shared" si="1071"/>
        <v>NO</v>
      </c>
      <c r="CC757" s="244" t="str">
        <f t="shared" si="1072"/>
        <v>NO</v>
      </c>
      <c r="CD757" s="244" t="str">
        <f t="shared" si="1044"/>
        <v>NO</v>
      </c>
      <c r="CE757" s="1" t="str">
        <f t="shared" si="1045"/>
        <v>NO</v>
      </c>
      <c r="CF757" s="1" t="str">
        <f t="shared" si="1046"/>
        <v>NO</v>
      </c>
      <c r="CG757" s="1" t="str">
        <f t="shared" si="1047"/>
        <v>NO</v>
      </c>
      <c r="CH757" s="1" t="str">
        <f t="shared" si="1048"/>
        <v>NO</v>
      </c>
      <c r="CI757" s="244" t="str">
        <f t="shared" si="1073"/>
        <v>NO</v>
      </c>
      <c r="CJ757" s="244" t="str">
        <f t="shared" si="1074"/>
        <v>NO</v>
      </c>
      <c r="CK757" s="244" t="str">
        <f t="shared" si="1075"/>
        <v>NO</v>
      </c>
      <c r="CL757" s="244" t="str">
        <f t="shared" si="1076"/>
        <v>NO</v>
      </c>
      <c r="CM757" s="244" t="str">
        <f t="shared" si="1077"/>
        <v>NO</v>
      </c>
      <c r="CN757" s="244" t="str">
        <f t="shared" si="1078"/>
        <v>NO</v>
      </c>
      <c r="CO757" s="244" t="str">
        <f t="shared" si="1079"/>
        <v>NO</v>
      </c>
      <c r="CP757" s="244" t="str">
        <f t="shared" si="1080"/>
        <v>NO</v>
      </c>
      <c r="CQ757" s="244" t="str">
        <f t="shared" si="1081"/>
        <v>NO</v>
      </c>
      <c r="CR757" s="244" t="str">
        <f t="shared" si="1082"/>
        <v>NO</v>
      </c>
    </row>
    <row r="758" spans="1:96">
      <c r="A758" s="15"/>
      <c r="B758" s="15"/>
      <c r="C758" s="15"/>
      <c r="D758" s="15"/>
      <c r="E758" s="15"/>
      <c r="F758" s="15"/>
      <c r="G758" s="15"/>
      <c r="H758" s="15"/>
      <c r="I758" s="52" t="s">
        <v>13</v>
      </c>
      <c r="J758" s="9">
        <v>0.99982821921624498</v>
      </c>
      <c r="K758" s="6">
        <v>1.0833268176402201E-4</v>
      </c>
      <c r="L758" s="6">
        <v>6.3448101990992698E-5</v>
      </c>
      <c r="M758" s="6">
        <v>0.29922795589948298</v>
      </c>
      <c r="N758" s="6">
        <v>0.69040085390646699</v>
      </c>
      <c r="O758" s="6">
        <v>1.0371190194048901E-2</v>
      </c>
      <c r="P758" s="6">
        <v>1.8274958004958101E-2</v>
      </c>
      <c r="Q758" s="6">
        <v>0.24608142665211599</v>
      </c>
      <c r="R758" s="6">
        <v>0.73564361534292499</v>
      </c>
      <c r="S758" s="6">
        <v>0.66727773312726302</v>
      </c>
      <c r="T758" s="6">
        <v>0.15600082164351001</v>
      </c>
      <c r="U758" s="6">
        <v>0.176721445229225</v>
      </c>
      <c r="V758" s="6">
        <v>0.208454321011318</v>
      </c>
      <c r="W758" s="6">
        <v>0.65929747135017602</v>
      </c>
      <c r="X758" s="6">
        <v>0.13224820763850501</v>
      </c>
      <c r="Y758" s="6">
        <v>7.9250479674792998E-2</v>
      </c>
      <c r="Z758" s="6">
        <v>0.23850538079900299</v>
      </c>
      <c r="AA758" s="6">
        <v>0.682244139526203</v>
      </c>
      <c r="AB758" s="6">
        <v>0.86985232467019402</v>
      </c>
      <c r="AC758" s="6">
        <v>6.5971041587138401E-3</v>
      </c>
      <c r="AD758" s="6">
        <v>0.123550571171091</v>
      </c>
      <c r="AE758" s="6">
        <v>0.91932089859334998</v>
      </c>
      <c r="AF758" s="6">
        <v>1.3824671493747101E-2</v>
      </c>
      <c r="AG758" s="310">
        <v>6.6854429912902302E-2</v>
      </c>
      <c r="AH758" s="211">
        <v>4.0860000000000003</v>
      </c>
      <c r="AI758" s="211">
        <v>5.8150000000000004</v>
      </c>
      <c r="AJ758" s="212">
        <v>7.5350000000000001</v>
      </c>
      <c r="AK758" s="210">
        <v>3.96</v>
      </c>
      <c r="AL758" s="210">
        <v>5.5359999999999996</v>
      </c>
      <c r="AM758" s="210">
        <v>7.3849999999999998</v>
      </c>
      <c r="AN758" s="203"/>
      <c r="AO758" s="203"/>
      <c r="AP758" s="203"/>
      <c r="AQ758" s="203"/>
      <c r="AR758" s="203">
        <f t="shared" ref="AR758:AR766" si="1110">$AN$35*0.81818182</f>
        <v>2.9569090974799996</v>
      </c>
      <c r="AS758" s="203">
        <f t="shared" ref="AS758:AS766" si="1111">$AN$35</f>
        <v>3.6139999999999999</v>
      </c>
      <c r="AT758" s="203">
        <f t="shared" ref="AT758:AT766" si="1112">$AN$35*1.22222222</f>
        <v>4.4171111030799999</v>
      </c>
      <c r="AU758" s="203">
        <f t="shared" ref="AU758:AU766" si="1113">$AO$35*0.81818182</f>
        <v>4.3591091005959992</v>
      </c>
      <c r="AV758" s="203">
        <f t="shared" ref="AV758:AV766" si="1114">$AO$35</f>
        <v>5.3277999999999999</v>
      </c>
      <c r="AW758" s="203">
        <f t="shared" ref="AW758:AW766" si="1115">$AO$35*1.22222222</f>
        <v>6.5117555437159993</v>
      </c>
      <c r="AX758" s="203">
        <f t="shared" ref="AX758:AX766" si="1116">$AP$35*0.81818182</f>
        <v>6.8508818334059995</v>
      </c>
      <c r="AY758" s="203">
        <f t="shared" ref="AY758:AY766" si="1117">$AP$35</f>
        <v>8.3733000000000004</v>
      </c>
      <c r="AZ758" s="203">
        <f t="shared" ref="AZ758:AZ766" si="1118">$AP$35*1.22222222</f>
        <v>10.234033314726</v>
      </c>
      <c r="BB758" s="1" t="str">
        <f t="shared" si="1049"/>
        <v>NA</v>
      </c>
      <c r="BC758" s="1" t="str">
        <f t="shared" si="1050"/>
        <v>NA</v>
      </c>
      <c r="BD758" s="1" t="str">
        <f t="shared" si="1051"/>
        <v>NP</v>
      </c>
      <c r="BE758" s="1" t="str">
        <f t="shared" si="1052"/>
        <v>NO</v>
      </c>
      <c r="BF758" s="1" t="str">
        <f t="shared" si="1053"/>
        <v>NO</v>
      </c>
      <c r="BG758" s="1" t="str">
        <f t="shared" si="1054"/>
        <v>NO</v>
      </c>
      <c r="BH758" s="1" t="str">
        <f t="shared" si="1034"/>
        <v>YES</v>
      </c>
      <c r="BJ758" s="12">
        <v>2582</v>
      </c>
      <c r="BK758" s="1" t="str">
        <f t="shared" si="1055"/>
        <v>NA</v>
      </c>
      <c r="BL758" s="1" t="str">
        <f t="shared" si="1056"/>
        <v>NA</v>
      </c>
      <c r="BM758" s="1" t="str">
        <f t="shared" si="1057"/>
        <v>NP</v>
      </c>
      <c r="BN758" s="1" t="str">
        <f t="shared" si="1058"/>
        <v>NO</v>
      </c>
      <c r="BO758" s="1" t="str">
        <f t="shared" si="1059"/>
        <v>NO</v>
      </c>
      <c r="BP758" s="1" t="str">
        <f t="shared" si="1060"/>
        <v>NO</v>
      </c>
      <c r="BQ758" s="1" t="str">
        <f t="shared" si="1061"/>
        <v>YES</v>
      </c>
      <c r="BS758" s="1" t="str">
        <f t="shared" si="1062"/>
        <v>TN</v>
      </c>
      <c r="BT758" s="1" t="str">
        <f t="shared" si="1063"/>
        <v>TN</v>
      </c>
      <c r="BU758" s="1" t="str">
        <f t="shared" si="1064"/>
        <v>TP</v>
      </c>
      <c r="BV758" s="1" t="str">
        <f t="shared" si="1065"/>
        <v>NO</v>
      </c>
      <c r="BW758" s="1" t="str">
        <f t="shared" si="1066"/>
        <v>NO</v>
      </c>
      <c r="BX758" s="1" t="str">
        <f t="shared" si="1067"/>
        <v>YES</v>
      </c>
      <c r="BY758" s="244" t="str">
        <f t="shared" si="1068"/>
        <v>YES</v>
      </c>
      <c r="BZ758" s="244" t="str">
        <f t="shared" si="1069"/>
        <v>NO</v>
      </c>
      <c r="CA758" s="244" t="str">
        <f t="shared" si="1070"/>
        <v>NO</v>
      </c>
      <c r="CB758" s="244" t="str">
        <f t="shared" si="1071"/>
        <v>NO</v>
      </c>
      <c r="CC758" s="244" t="str">
        <f t="shared" si="1072"/>
        <v>NO</v>
      </c>
      <c r="CD758" s="244" t="str">
        <f t="shared" si="1044"/>
        <v>NO</v>
      </c>
      <c r="CE758" s="1" t="str">
        <f t="shared" si="1045"/>
        <v>NO</v>
      </c>
      <c r="CF758" s="1" t="str">
        <f t="shared" si="1046"/>
        <v>NO</v>
      </c>
      <c r="CG758" s="1" t="str">
        <f t="shared" si="1047"/>
        <v>NO</v>
      </c>
      <c r="CH758" s="1" t="str">
        <f t="shared" si="1048"/>
        <v>NO</v>
      </c>
      <c r="CI758" s="244" t="str">
        <f t="shared" si="1073"/>
        <v>NO</v>
      </c>
      <c r="CJ758" s="244" t="str">
        <f t="shared" si="1074"/>
        <v>NO</v>
      </c>
      <c r="CK758" s="244" t="str">
        <f t="shared" si="1075"/>
        <v>NO</v>
      </c>
      <c r="CL758" s="244" t="str">
        <f t="shared" si="1076"/>
        <v>NO</v>
      </c>
      <c r="CM758" s="244" t="str">
        <f t="shared" si="1077"/>
        <v>NO</v>
      </c>
      <c r="CN758" s="244" t="str">
        <f t="shared" si="1078"/>
        <v>NO</v>
      </c>
      <c r="CO758" s="244" t="str">
        <f t="shared" si="1079"/>
        <v>NO</v>
      </c>
      <c r="CP758" s="244" t="str">
        <f t="shared" si="1080"/>
        <v>NO</v>
      </c>
      <c r="CQ758" s="244" t="str">
        <f t="shared" si="1081"/>
        <v>NO</v>
      </c>
      <c r="CR758" s="244" t="str">
        <f t="shared" si="1082"/>
        <v>NO</v>
      </c>
    </row>
    <row r="759" spans="1:96">
      <c r="A759" s="15"/>
      <c r="B759" s="15"/>
      <c r="C759" s="15"/>
      <c r="D759" s="15"/>
      <c r="E759" s="15"/>
      <c r="F759" s="15"/>
      <c r="G759" s="15"/>
      <c r="H759" s="15"/>
      <c r="I759" s="52" t="s">
        <v>14</v>
      </c>
      <c r="J759" s="9">
        <v>0.82778758950598297</v>
      </c>
      <c r="K759" s="6">
        <v>0.110119675758758</v>
      </c>
      <c r="L759" s="6">
        <v>6.2092734735258101E-2</v>
      </c>
      <c r="M759" s="6">
        <v>0.32419640831186602</v>
      </c>
      <c r="N759" s="6">
        <v>0.55863761487281205</v>
      </c>
      <c r="O759" s="6">
        <v>0.117165976815321</v>
      </c>
      <c r="P759" s="6">
        <v>0.188984859144356</v>
      </c>
      <c r="Q759" s="6">
        <v>0.46704829232245398</v>
      </c>
      <c r="R759" s="6">
        <v>0.34396684853318898</v>
      </c>
      <c r="S759" s="6">
        <v>0.56284018596834495</v>
      </c>
      <c r="T759" s="6">
        <v>0.40344897456315998</v>
      </c>
      <c r="U759" s="6">
        <v>3.3710839468494402E-2</v>
      </c>
      <c r="V759" s="6">
        <v>0.82618830526868603</v>
      </c>
      <c r="W759" s="6">
        <v>4.6719206750142198E-2</v>
      </c>
      <c r="X759" s="6">
        <v>0.12709248798117101</v>
      </c>
      <c r="Y759" s="6">
        <v>0.63934641533193104</v>
      </c>
      <c r="Z759" s="6">
        <v>0.200757899265295</v>
      </c>
      <c r="AA759" s="6">
        <v>0.15989568540277199</v>
      </c>
      <c r="AB759" s="6">
        <v>0.11126884308089501</v>
      </c>
      <c r="AC759" s="6">
        <v>0.606903952657871</v>
      </c>
      <c r="AD759" s="6">
        <v>0.28182720426123198</v>
      </c>
      <c r="AE759" s="6">
        <v>0.57891289414650904</v>
      </c>
      <c r="AF759" s="6">
        <v>0.32089341677126698</v>
      </c>
      <c r="AG759" s="310">
        <v>0.100193689082222</v>
      </c>
      <c r="AH759" s="211">
        <v>3.2869999999999999</v>
      </c>
      <c r="AI759" s="211">
        <v>4.5839999999999996</v>
      </c>
      <c r="AJ759" s="212">
        <v>8.1110000000000007</v>
      </c>
      <c r="AK759" s="210">
        <v>3.5640000000000001</v>
      </c>
      <c r="AL759" s="210">
        <v>4.7220000000000004</v>
      </c>
      <c r="AM759" s="210">
        <v>7.9829999999999997</v>
      </c>
      <c r="AN759" s="203"/>
      <c r="AO759" s="203"/>
      <c r="AP759" s="203"/>
      <c r="AQ759" s="203"/>
      <c r="AR759" s="203">
        <f t="shared" si="1110"/>
        <v>2.9569090974799996</v>
      </c>
      <c r="AS759" s="203">
        <f t="shared" si="1111"/>
        <v>3.6139999999999999</v>
      </c>
      <c r="AT759" s="203">
        <f t="shared" si="1112"/>
        <v>4.4171111030799999</v>
      </c>
      <c r="AU759" s="203">
        <f t="shared" si="1113"/>
        <v>4.3591091005959992</v>
      </c>
      <c r="AV759" s="203">
        <f t="shared" si="1114"/>
        <v>5.3277999999999999</v>
      </c>
      <c r="AW759" s="203">
        <f t="shared" si="1115"/>
        <v>6.5117555437159993</v>
      </c>
      <c r="AX759" s="203">
        <f t="shared" si="1116"/>
        <v>6.8508818334059995</v>
      </c>
      <c r="AY759" s="203">
        <f t="shared" si="1117"/>
        <v>8.3733000000000004</v>
      </c>
      <c r="AZ759" s="203">
        <f t="shared" si="1118"/>
        <v>10.234033314726</v>
      </c>
      <c r="BB759" s="1" t="str">
        <f t="shared" si="1049"/>
        <v>NP</v>
      </c>
      <c r="BC759" s="1" t="str">
        <f t="shared" si="1050"/>
        <v>NP</v>
      </c>
      <c r="BD759" s="1" t="str">
        <f t="shared" si="1051"/>
        <v>NP</v>
      </c>
      <c r="BE759" s="1" t="str">
        <f t="shared" si="1052"/>
        <v>NO</v>
      </c>
      <c r="BF759" s="1" t="str">
        <f t="shared" si="1053"/>
        <v>NO</v>
      </c>
      <c r="BG759" s="1" t="str">
        <f t="shared" si="1054"/>
        <v>NO</v>
      </c>
      <c r="BH759" s="1" t="str">
        <f t="shared" si="1034"/>
        <v>YES</v>
      </c>
      <c r="BJ759" s="12">
        <v>25</v>
      </c>
      <c r="BK759" s="1" t="str">
        <f t="shared" si="1055"/>
        <v>NP</v>
      </c>
      <c r="BL759" s="1" t="str">
        <f t="shared" si="1056"/>
        <v>NP</v>
      </c>
      <c r="BM759" s="1" t="str">
        <f t="shared" si="1057"/>
        <v>NP</v>
      </c>
      <c r="BN759" s="1" t="str">
        <f t="shared" si="1058"/>
        <v>NO</v>
      </c>
      <c r="BO759" s="1" t="str">
        <f t="shared" si="1059"/>
        <v>NO</v>
      </c>
      <c r="BP759" s="1" t="str">
        <f t="shared" si="1060"/>
        <v>NO</v>
      </c>
      <c r="BQ759" s="1" t="str">
        <f t="shared" si="1061"/>
        <v>YES</v>
      </c>
      <c r="BS759" s="1" t="str">
        <f t="shared" si="1062"/>
        <v>TP</v>
      </c>
      <c r="BT759" s="1" t="str">
        <f t="shared" si="1063"/>
        <v>TP</v>
      </c>
      <c r="BU759" s="1" t="str">
        <f t="shared" si="1064"/>
        <v>TP</v>
      </c>
      <c r="BV759" s="1" t="str">
        <f t="shared" si="1065"/>
        <v>YES</v>
      </c>
      <c r="BW759" s="1" t="str">
        <f t="shared" si="1066"/>
        <v>YES</v>
      </c>
      <c r="BX759" s="1" t="str">
        <f t="shared" si="1067"/>
        <v>YES</v>
      </c>
      <c r="BY759" s="244" t="str">
        <f t="shared" si="1068"/>
        <v>YES</v>
      </c>
      <c r="BZ759" s="244" t="str">
        <f t="shared" si="1069"/>
        <v>NO</v>
      </c>
      <c r="CA759" s="244" t="str">
        <f t="shared" si="1070"/>
        <v>NO</v>
      </c>
      <c r="CB759" s="244" t="str">
        <f t="shared" si="1071"/>
        <v>NO</v>
      </c>
      <c r="CC759" s="244" t="str">
        <f t="shared" si="1072"/>
        <v>NO</v>
      </c>
      <c r="CD759" s="244" t="str">
        <f t="shared" si="1044"/>
        <v>NO</v>
      </c>
      <c r="CE759" s="1" t="str">
        <f t="shared" si="1045"/>
        <v>NO</v>
      </c>
      <c r="CF759" s="1" t="str">
        <f t="shared" si="1046"/>
        <v>NO</v>
      </c>
      <c r="CG759" s="1" t="str">
        <f t="shared" si="1047"/>
        <v>NO</v>
      </c>
      <c r="CH759" s="1" t="str">
        <f t="shared" si="1048"/>
        <v>NO</v>
      </c>
      <c r="CI759" s="244" t="str">
        <f t="shared" si="1073"/>
        <v>NO</v>
      </c>
      <c r="CJ759" s="244" t="str">
        <f t="shared" si="1074"/>
        <v>NO</v>
      </c>
      <c r="CK759" s="244" t="str">
        <f t="shared" si="1075"/>
        <v>NO</v>
      </c>
      <c r="CL759" s="244" t="str">
        <f t="shared" si="1076"/>
        <v>NO</v>
      </c>
      <c r="CM759" s="244" t="str">
        <f t="shared" si="1077"/>
        <v>NO</v>
      </c>
      <c r="CN759" s="244" t="str">
        <f t="shared" si="1078"/>
        <v>NO</v>
      </c>
      <c r="CO759" s="244" t="str">
        <f t="shared" si="1079"/>
        <v>NO</v>
      </c>
      <c r="CP759" s="244" t="str">
        <f t="shared" si="1080"/>
        <v>NO</v>
      </c>
      <c r="CQ759" s="244" t="str">
        <f t="shared" si="1081"/>
        <v>NO</v>
      </c>
      <c r="CR759" s="244" t="str">
        <f t="shared" si="1082"/>
        <v>NO</v>
      </c>
    </row>
    <row r="760" spans="1:96">
      <c r="A760" s="15"/>
      <c r="B760" s="15"/>
      <c r="C760" s="15"/>
      <c r="D760" s="15"/>
      <c r="E760" s="15"/>
      <c r="F760" s="15"/>
      <c r="G760" s="15"/>
      <c r="H760" s="15"/>
      <c r="I760" s="52" t="s">
        <v>15</v>
      </c>
      <c r="J760" s="9">
        <v>0.76701153565801194</v>
      </c>
      <c r="K760" s="6">
        <v>0.223252351237609</v>
      </c>
      <c r="L760" s="6">
        <v>9.7361131043786006E-3</v>
      </c>
      <c r="M760" s="6">
        <v>0.50604041799231503</v>
      </c>
      <c r="N760" s="6">
        <v>8.9511431814156606E-2</v>
      </c>
      <c r="O760" s="6">
        <v>0.40444815019352798</v>
      </c>
      <c r="P760" s="6">
        <v>0.28861215938716001</v>
      </c>
      <c r="Q760" s="6">
        <v>0.70752357678673605</v>
      </c>
      <c r="R760" s="6">
        <v>3.8642638261036002E-3</v>
      </c>
      <c r="S760" s="6">
        <v>7.3303587405204804E-2</v>
      </c>
      <c r="T760" s="6">
        <v>2.7237125791588799E-2</v>
      </c>
      <c r="U760" s="6">
        <v>0.89945928680320597</v>
      </c>
      <c r="V760" s="6">
        <v>5.3535570307469298E-2</v>
      </c>
      <c r="W760" s="6">
        <v>0.40130953608707398</v>
      </c>
      <c r="X760" s="6">
        <v>0.54515489360545599</v>
      </c>
      <c r="Y760" s="6">
        <v>0.52668040749829403</v>
      </c>
      <c r="Z760" s="6">
        <v>8.84512594960572E-2</v>
      </c>
      <c r="AA760" s="6">
        <v>0.38486833300564799</v>
      </c>
      <c r="AB760" s="6">
        <v>0.79606315164390096</v>
      </c>
      <c r="AC760" s="6">
        <v>0.101250639891931</v>
      </c>
      <c r="AD760" s="6">
        <v>0.102686208464167</v>
      </c>
      <c r="AE760" s="6">
        <v>0.95756613254788903</v>
      </c>
      <c r="AF760" s="6">
        <v>3.6402220832738398E-2</v>
      </c>
      <c r="AG760" s="310">
        <v>6.0316466193721602E-3</v>
      </c>
      <c r="AH760" s="211">
        <v>3.6749999999999998</v>
      </c>
      <c r="AI760" s="211">
        <v>5.41</v>
      </c>
      <c r="AJ760" s="212">
        <v>7.6849999999999996</v>
      </c>
      <c r="AK760" s="210">
        <v>4</v>
      </c>
      <c r="AL760" s="210">
        <v>5.6139999999999999</v>
      </c>
      <c r="AM760" s="210">
        <v>7.6260000000000003</v>
      </c>
      <c r="AN760" s="203"/>
      <c r="AO760" s="203"/>
      <c r="AP760" s="203"/>
      <c r="AQ760" s="203"/>
      <c r="AR760" s="203">
        <f t="shared" si="1110"/>
        <v>2.9569090974799996</v>
      </c>
      <c r="AS760" s="203">
        <f t="shared" si="1111"/>
        <v>3.6139999999999999</v>
      </c>
      <c r="AT760" s="203">
        <f t="shared" si="1112"/>
        <v>4.4171111030799999</v>
      </c>
      <c r="AU760" s="203">
        <f t="shared" si="1113"/>
        <v>4.3591091005959992</v>
      </c>
      <c r="AV760" s="203">
        <f t="shared" si="1114"/>
        <v>5.3277999999999999</v>
      </c>
      <c r="AW760" s="203">
        <f t="shared" si="1115"/>
        <v>6.5117555437159993</v>
      </c>
      <c r="AX760" s="203">
        <f t="shared" si="1116"/>
        <v>6.8508818334059995</v>
      </c>
      <c r="AY760" s="203">
        <f t="shared" si="1117"/>
        <v>8.3733000000000004</v>
      </c>
      <c r="AZ760" s="203">
        <f t="shared" si="1118"/>
        <v>10.234033314726</v>
      </c>
      <c r="BB760" s="1" t="str">
        <f t="shared" si="1049"/>
        <v>NA</v>
      </c>
      <c r="BC760" s="1" t="str">
        <f t="shared" si="1050"/>
        <v>NA</v>
      </c>
      <c r="BD760" s="1" t="str">
        <f t="shared" si="1051"/>
        <v>NP</v>
      </c>
      <c r="BE760" s="1" t="str">
        <f t="shared" si="1052"/>
        <v>NO</v>
      </c>
      <c r="BF760" s="1" t="str">
        <f t="shared" si="1053"/>
        <v>NO</v>
      </c>
      <c r="BG760" s="1" t="str">
        <f t="shared" si="1054"/>
        <v>NO</v>
      </c>
      <c r="BH760" s="1" t="str">
        <f t="shared" si="1034"/>
        <v>YES</v>
      </c>
      <c r="BJ760" s="12">
        <v>40</v>
      </c>
      <c r="BK760" s="1" t="str">
        <f t="shared" si="1055"/>
        <v>NA</v>
      </c>
      <c r="BL760" s="1" t="str">
        <f t="shared" si="1056"/>
        <v>NA</v>
      </c>
      <c r="BM760" s="1" t="str">
        <f t="shared" si="1057"/>
        <v>NP</v>
      </c>
      <c r="BN760" s="1" t="str">
        <f t="shared" si="1058"/>
        <v>NO</v>
      </c>
      <c r="BO760" s="1" t="str">
        <f t="shared" si="1059"/>
        <v>NO</v>
      </c>
      <c r="BP760" s="1" t="str">
        <f t="shared" si="1060"/>
        <v>NO</v>
      </c>
      <c r="BQ760" s="1" t="str">
        <f t="shared" si="1061"/>
        <v>YES</v>
      </c>
      <c r="BS760" s="1" t="str">
        <f t="shared" si="1062"/>
        <v>TN</v>
      </c>
      <c r="BT760" s="1" t="str">
        <f t="shared" si="1063"/>
        <v>TN</v>
      </c>
      <c r="BU760" s="1" t="str">
        <f t="shared" si="1064"/>
        <v>TP</v>
      </c>
      <c r="BV760" s="1" t="str">
        <f t="shared" si="1065"/>
        <v>NO</v>
      </c>
      <c r="BW760" s="1" t="str">
        <f t="shared" si="1066"/>
        <v>NO</v>
      </c>
      <c r="BX760" s="1" t="str">
        <f t="shared" si="1067"/>
        <v>YES</v>
      </c>
      <c r="BY760" s="244" t="str">
        <f t="shared" si="1068"/>
        <v>YES</v>
      </c>
      <c r="BZ760" s="244" t="str">
        <f t="shared" si="1069"/>
        <v>NO</v>
      </c>
      <c r="CA760" s="244" t="str">
        <f t="shared" si="1070"/>
        <v>NO</v>
      </c>
      <c r="CB760" s="244" t="str">
        <f t="shared" si="1071"/>
        <v>NO</v>
      </c>
      <c r="CC760" s="244" t="str">
        <f t="shared" si="1072"/>
        <v>NO</v>
      </c>
      <c r="CD760" s="244" t="str">
        <f t="shared" si="1044"/>
        <v>NO</v>
      </c>
      <c r="CE760" s="1" t="str">
        <f t="shared" si="1045"/>
        <v>NO</v>
      </c>
      <c r="CF760" s="1" t="str">
        <f t="shared" si="1046"/>
        <v>NO</v>
      </c>
      <c r="CG760" s="1" t="str">
        <f t="shared" si="1047"/>
        <v>NO</v>
      </c>
      <c r="CH760" s="1" t="str">
        <f t="shared" si="1048"/>
        <v>NO</v>
      </c>
      <c r="CI760" s="244" t="str">
        <f t="shared" si="1073"/>
        <v>NO</v>
      </c>
      <c r="CJ760" s="244" t="str">
        <f t="shared" si="1074"/>
        <v>NO</v>
      </c>
      <c r="CK760" s="244" t="str">
        <f t="shared" si="1075"/>
        <v>NO</v>
      </c>
      <c r="CL760" s="244" t="str">
        <f t="shared" si="1076"/>
        <v>NO</v>
      </c>
      <c r="CM760" s="244" t="str">
        <f t="shared" si="1077"/>
        <v>NO</v>
      </c>
      <c r="CN760" s="244" t="str">
        <f t="shared" si="1078"/>
        <v>NO</v>
      </c>
      <c r="CO760" s="244" t="str">
        <f t="shared" si="1079"/>
        <v>NO</v>
      </c>
      <c r="CP760" s="244" t="str">
        <f t="shared" si="1080"/>
        <v>NO</v>
      </c>
      <c r="CQ760" s="244" t="str">
        <f t="shared" si="1081"/>
        <v>NO</v>
      </c>
      <c r="CR760" s="244" t="str">
        <f t="shared" si="1082"/>
        <v>NO</v>
      </c>
    </row>
    <row r="761" spans="1:96">
      <c r="A761" s="15"/>
      <c r="B761" s="15"/>
      <c r="C761" s="15"/>
      <c r="D761" s="15"/>
      <c r="E761" s="15"/>
      <c r="F761" s="15"/>
      <c r="G761" s="15"/>
      <c r="H761" s="15"/>
      <c r="I761" s="52" t="s">
        <v>16</v>
      </c>
      <c r="J761" s="9">
        <v>0.59015764375573299</v>
      </c>
      <c r="K761" s="6">
        <v>0.35426155598821402</v>
      </c>
      <c r="L761" s="6">
        <v>5.5580800256051499E-2</v>
      </c>
      <c r="M761" s="6">
        <v>0.41627923976760101</v>
      </c>
      <c r="N761" s="6">
        <v>0.370046978351809</v>
      </c>
      <c r="O761" s="6">
        <v>0.213673781880589</v>
      </c>
      <c r="P761" s="6">
        <v>0.329374681965105</v>
      </c>
      <c r="Q761" s="6">
        <v>0.57241867042461403</v>
      </c>
      <c r="R761" s="6">
        <v>9.8206647610280001E-2</v>
      </c>
      <c r="S761" s="6">
        <v>0.619176062159985</v>
      </c>
      <c r="T761" s="6">
        <v>5.0991027667756997E-2</v>
      </c>
      <c r="U761" s="6">
        <v>0.32983291017225702</v>
      </c>
      <c r="V761" s="6">
        <v>0.41681039623868199</v>
      </c>
      <c r="W761" s="6">
        <v>0.27046656762479898</v>
      </c>
      <c r="X761" s="6">
        <v>0.31272303613651697</v>
      </c>
      <c r="Y761" s="6">
        <v>0.71496574018805603</v>
      </c>
      <c r="Z761" s="6">
        <v>1.8176768279459798E-2</v>
      </c>
      <c r="AA761" s="6">
        <v>0.266857491532483</v>
      </c>
      <c r="AB761" s="6">
        <v>0.17051966324322601</v>
      </c>
      <c r="AC761" s="6">
        <v>0.37327048834326698</v>
      </c>
      <c r="AD761" s="6">
        <v>0.45620984841350598</v>
      </c>
      <c r="AE761" s="6">
        <v>0.86161843490641399</v>
      </c>
      <c r="AF761" s="6">
        <v>8.4437935958389304E-2</v>
      </c>
      <c r="AG761" s="310">
        <v>5.3943629135196E-2</v>
      </c>
      <c r="AH761" s="211">
        <v>2.8159999999999998</v>
      </c>
      <c r="AI761" s="211">
        <v>4.8440000000000003</v>
      </c>
      <c r="AJ761" s="212">
        <v>7.9020000000000001</v>
      </c>
      <c r="AK761" s="210">
        <v>3.0750000000000002</v>
      </c>
      <c r="AL761" s="210">
        <v>4.8730000000000002</v>
      </c>
      <c r="AM761" s="210">
        <v>8.0069999999999997</v>
      </c>
      <c r="AN761" s="203"/>
      <c r="AO761" s="203"/>
      <c r="AP761" s="203"/>
      <c r="AQ761" s="203"/>
      <c r="AR761" s="203">
        <f t="shared" si="1110"/>
        <v>2.9569090974799996</v>
      </c>
      <c r="AS761" s="203">
        <f t="shared" si="1111"/>
        <v>3.6139999999999999</v>
      </c>
      <c r="AT761" s="203">
        <f t="shared" si="1112"/>
        <v>4.4171111030799999</v>
      </c>
      <c r="AU761" s="203">
        <f t="shared" si="1113"/>
        <v>4.3591091005959992</v>
      </c>
      <c r="AV761" s="203">
        <f t="shared" si="1114"/>
        <v>5.3277999999999999</v>
      </c>
      <c r="AW761" s="203">
        <f t="shared" si="1115"/>
        <v>6.5117555437159993</v>
      </c>
      <c r="AX761" s="203">
        <f t="shared" si="1116"/>
        <v>6.8508818334059995</v>
      </c>
      <c r="AY761" s="203">
        <f t="shared" si="1117"/>
        <v>8.3733000000000004</v>
      </c>
      <c r="AZ761" s="203">
        <f t="shared" si="1118"/>
        <v>10.234033314726</v>
      </c>
      <c r="BB761" s="1" t="str">
        <f t="shared" si="1049"/>
        <v>A</v>
      </c>
      <c r="BC761" s="1" t="str">
        <f t="shared" si="1050"/>
        <v>NP</v>
      </c>
      <c r="BD761" s="1" t="str">
        <f t="shared" si="1051"/>
        <v>NP</v>
      </c>
      <c r="BE761" s="1" t="str">
        <f t="shared" si="1052"/>
        <v>NO</v>
      </c>
      <c r="BF761" s="1" t="str">
        <f t="shared" si="1053"/>
        <v>NO</v>
      </c>
      <c r="BG761" s="1" t="str">
        <f t="shared" si="1054"/>
        <v>YES</v>
      </c>
      <c r="BH761" s="1" t="str">
        <f t="shared" si="1034"/>
        <v>YES</v>
      </c>
      <c r="BJ761" s="12">
        <v>47</v>
      </c>
      <c r="BK761" s="1" t="str">
        <f t="shared" si="1055"/>
        <v>NP</v>
      </c>
      <c r="BL761" s="1" t="str">
        <f t="shared" si="1056"/>
        <v>NP</v>
      </c>
      <c r="BM761" s="1" t="str">
        <f t="shared" si="1057"/>
        <v>NP</v>
      </c>
      <c r="BN761" s="1" t="str">
        <f t="shared" si="1058"/>
        <v>NO</v>
      </c>
      <c r="BO761" s="1" t="str">
        <f t="shared" si="1059"/>
        <v>NO</v>
      </c>
      <c r="BP761" s="1" t="str">
        <f t="shared" si="1060"/>
        <v>NO</v>
      </c>
      <c r="BQ761" s="1" t="str">
        <f t="shared" si="1061"/>
        <v>YES</v>
      </c>
      <c r="BS761" s="1" t="str">
        <f t="shared" si="1062"/>
        <v>TP</v>
      </c>
      <c r="BT761" s="1" t="str">
        <f t="shared" si="1063"/>
        <v>TP</v>
      </c>
      <c r="BU761" s="1" t="str">
        <f t="shared" si="1064"/>
        <v>TP</v>
      </c>
      <c r="BV761" s="1" t="str">
        <f t="shared" si="1065"/>
        <v>YES</v>
      </c>
      <c r="BW761" s="1" t="str">
        <f t="shared" si="1066"/>
        <v>YES</v>
      </c>
      <c r="BX761" s="1" t="str">
        <f t="shared" si="1067"/>
        <v>YES</v>
      </c>
      <c r="BY761" s="244" t="str">
        <f t="shared" si="1068"/>
        <v>YES</v>
      </c>
      <c r="BZ761" s="244" t="str">
        <f t="shared" si="1069"/>
        <v>NO</v>
      </c>
      <c r="CA761" s="244" t="str">
        <f t="shared" si="1070"/>
        <v>NO</v>
      </c>
      <c r="CB761" s="244" t="str">
        <f t="shared" si="1071"/>
        <v>NO</v>
      </c>
      <c r="CC761" s="244" t="str">
        <f t="shared" si="1072"/>
        <v>NO</v>
      </c>
      <c r="CD761" s="244" t="str">
        <f t="shared" si="1044"/>
        <v>NO</v>
      </c>
      <c r="CE761" s="1" t="str">
        <f t="shared" si="1045"/>
        <v>NO</v>
      </c>
      <c r="CF761" s="1" t="str">
        <f t="shared" si="1046"/>
        <v>NO</v>
      </c>
      <c r="CG761" s="1" t="str">
        <f t="shared" si="1047"/>
        <v>NO</v>
      </c>
      <c r="CH761" s="1" t="str">
        <f t="shared" si="1048"/>
        <v>NO</v>
      </c>
      <c r="CI761" s="244" t="str">
        <f t="shared" si="1073"/>
        <v>NO</v>
      </c>
      <c r="CJ761" s="244" t="str">
        <f t="shared" si="1074"/>
        <v>NO</v>
      </c>
      <c r="CK761" s="244" t="str">
        <f t="shared" si="1075"/>
        <v>NO</v>
      </c>
      <c r="CL761" s="244" t="str">
        <f t="shared" si="1076"/>
        <v>NO</v>
      </c>
      <c r="CM761" s="244" t="str">
        <f t="shared" si="1077"/>
        <v>NO</v>
      </c>
      <c r="CN761" s="244" t="str">
        <f t="shared" si="1078"/>
        <v>NO</v>
      </c>
      <c r="CO761" s="244" t="str">
        <f t="shared" si="1079"/>
        <v>NO</v>
      </c>
      <c r="CP761" s="244" t="str">
        <f t="shared" si="1080"/>
        <v>NO</v>
      </c>
      <c r="CQ761" s="244" t="str">
        <f t="shared" si="1081"/>
        <v>NO</v>
      </c>
      <c r="CR761" s="244" t="str">
        <f t="shared" si="1082"/>
        <v>NO</v>
      </c>
    </row>
    <row r="762" spans="1:96">
      <c r="A762" s="15"/>
      <c r="B762" s="15"/>
      <c r="C762" s="15"/>
      <c r="D762" s="15"/>
      <c r="E762" s="15"/>
      <c r="F762" s="15"/>
      <c r="G762" s="15"/>
      <c r="H762" s="15"/>
      <c r="I762" s="52" t="s">
        <v>17</v>
      </c>
      <c r="J762" s="9">
        <v>0.91956808886260999</v>
      </c>
      <c r="K762" s="6">
        <v>3.5756439329347203E-2</v>
      </c>
      <c r="L762" s="6">
        <v>4.46754718080421E-2</v>
      </c>
      <c r="M762" s="6">
        <v>0.86834556010012198</v>
      </c>
      <c r="N762" s="6">
        <v>0.104647141455561</v>
      </c>
      <c r="O762" s="6">
        <v>2.7007298444315899E-2</v>
      </c>
      <c r="P762" s="6">
        <v>1.1960618877336101E-2</v>
      </c>
      <c r="Q762" s="6">
        <v>0.24264002474652299</v>
      </c>
      <c r="R762" s="6">
        <v>0.74539935637613997</v>
      </c>
      <c r="S762" s="6">
        <v>0.53338397774373203</v>
      </c>
      <c r="T762" s="6">
        <v>0.13782942934766601</v>
      </c>
      <c r="U762" s="6">
        <v>0.32878659290860102</v>
      </c>
      <c r="V762" s="6">
        <v>0.31439942610265598</v>
      </c>
      <c r="W762" s="6">
        <v>0.32403145361423602</v>
      </c>
      <c r="X762" s="6">
        <v>0.361569120283107</v>
      </c>
      <c r="Y762" s="6">
        <v>0.82867325093456401</v>
      </c>
      <c r="Z762" s="6">
        <v>0.13874585225543201</v>
      </c>
      <c r="AA762" s="6">
        <v>3.2580896810003201E-2</v>
      </c>
      <c r="AB762" s="6">
        <v>0.69848545174737398</v>
      </c>
      <c r="AC762" s="6">
        <v>4.8958074084762701E-2</v>
      </c>
      <c r="AD762" s="6">
        <v>0.25255647416786198</v>
      </c>
      <c r="AE762" s="6">
        <v>0.81930651684422495</v>
      </c>
      <c r="AF762" s="6">
        <v>0.155494147518253</v>
      </c>
      <c r="AG762" s="310">
        <v>2.5199335637520699E-2</v>
      </c>
      <c r="AH762" s="211">
        <v>4.9080000000000004</v>
      </c>
      <c r="AI762" s="211">
        <v>4.9880000000000004</v>
      </c>
      <c r="AJ762" s="212">
        <v>7.4530000000000003</v>
      </c>
      <c r="AK762" s="210">
        <v>4.7779999999999996</v>
      </c>
      <c r="AL762" s="210">
        <v>5.1130000000000004</v>
      </c>
      <c r="AM762" s="210">
        <v>7.7670000000000003</v>
      </c>
      <c r="AN762" s="203"/>
      <c r="AO762" s="203"/>
      <c r="AP762" s="203"/>
      <c r="AQ762" s="203"/>
      <c r="AR762" s="203">
        <f t="shared" si="1110"/>
        <v>2.9569090974799996</v>
      </c>
      <c r="AS762" s="203">
        <f t="shared" si="1111"/>
        <v>3.6139999999999999</v>
      </c>
      <c r="AT762" s="203">
        <f t="shared" si="1112"/>
        <v>4.4171111030799999</v>
      </c>
      <c r="AU762" s="203">
        <f t="shared" si="1113"/>
        <v>4.3591091005959992</v>
      </c>
      <c r="AV762" s="203">
        <f t="shared" si="1114"/>
        <v>5.3277999999999999</v>
      </c>
      <c r="AW762" s="203">
        <f t="shared" si="1115"/>
        <v>6.5117555437159993</v>
      </c>
      <c r="AX762" s="203">
        <f t="shared" si="1116"/>
        <v>6.8508818334059995</v>
      </c>
      <c r="AY762" s="203">
        <f t="shared" si="1117"/>
        <v>8.3733000000000004</v>
      </c>
      <c r="AZ762" s="203">
        <f t="shared" si="1118"/>
        <v>10.234033314726</v>
      </c>
      <c r="BB762" s="1" t="str">
        <f t="shared" si="1049"/>
        <v>P</v>
      </c>
      <c r="BC762" s="1" t="str">
        <f t="shared" si="1050"/>
        <v>NP</v>
      </c>
      <c r="BD762" s="1" t="str">
        <f t="shared" si="1051"/>
        <v>NP</v>
      </c>
      <c r="BE762" s="1" t="str">
        <f t="shared" si="1052"/>
        <v>NO</v>
      </c>
      <c r="BF762" s="1" t="str">
        <f t="shared" si="1053"/>
        <v>NO</v>
      </c>
      <c r="BG762" s="1" t="str">
        <f t="shared" si="1054"/>
        <v>NO</v>
      </c>
      <c r="BH762" s="1" t="str">
        <f t="shared" si="1034"/>
        <v>NO</v>
      </c>
      <c r="BJ762" s="12">
        <v>7</v>
      </c>
      <c r="BK762" s="1" t="str">
        <f t="shared" si="1055"/>
        <v>P</v>
      </c>
      <c r="BL762" s="1" t="str">
        <f t="shared" si="1056"/>
        <v>NP</v>
      </c>
      <c r="BM762" s="1" t="str">
        <f t="shared" si="1057"/>
        <v>NP</v>
      </c>
      <c r="BN762" s="1" t="str">
        <f t="shared" si="1058"/>
        <v>NO</v>
      </c>
      <c r="BO762" s="1" t="str">
        <f t="shared" si="1059"/>
        <v>NO</v>
      </c>
      <c r="BP762" s="1" t="str">
        <f t="shared" si="1060"/>
        <v>NO</v>
      </c>
      <c r="BQ762" s="1" t="str">
        <f t="shared" si="1061"/>
        <v>NO</v>
      </c>
      <c r="BS762" s="1" t="str">
        <f t="shared" si="1062"/>
        <v>TN</v>
      </c>
      <c r="BT762" s="1" t="str">
        <f t="shared" si="1063"/>
        <v>TP</v>
      </c>
      <c r="BU762" s="1" t="str">
        <f t="shared" si="1064"/>
        <v>TP</v>
      </c>
      <c r="BV762" s="1" t="str">
        <f t="shared" si="1065"/>
        <v>NO</v>
      </c>
      <c r="BW762" s="1" t="str">
        <f t="shared" si="1066"/>
        <v>YES</v>
      </c>
      <c r="BX762" s="1" t="str">
        <f t="shared" si="1067"/>
        <v>YES</v>
      </c>
      <c r="BY762" s="244" t="str">
        <f t="shared" si="1068"/>
        <v>YES</v>
      </c>
      <c r="BZ762" s="244" t="str">
        <f t="shared" si="1069"/>
        <v>NO</v>
      </c>
      <c r="CA762" s="244" t="str">
        <f t="shared" si="1070"/>
        <v>NO</v>
      </c>
      <c r="CB762" s="244" t="str">
        <f t="shared" si="1071"/>
        <v>NO</v>
      </c>
      <c r="CC762" s="244" t="str">
        <f t="shared" si="1072"/>
        <v>NO</v>
      </c>
      <c r="CD762" s="244" t="str">
        <f t="shared" si="1044"/>
        <v>NO</v>
      </c>
      <c r="CE762" s="1" t="str">
        <f t="shared" si="1045"/>
        <v>NO</v>
      </c>
      <c r="CF762" s="1" t="str">
        <f t="shared" si="1046"/>
        <v>NO</v>
      </c>
      <c r="CG762" s="1" t="str">
        <f t="shared" si="1047"/>
        <v>NO</v>
      </c>
      <c r="CH762" s="1" t="str">
        <f t="shared" si="1048"/>
        <v>NO</v>
      </c>
      <c r="CI762" s="244" t="str">
        <f t="shared" si="1073"/>
        <v>NO</v>
      </c>
      <c r="CJ762" s="244" t="str">
        <f t="shared" si="1074"/>
        <v>NO</v>
      </c>
      <c r="CK762" s="244" t="str">
        <f t="shared" si="1075"/>
        <v>NO</v>
      </c>
      <c r="CL762" s="244" t="str">
        <f t="shared" si="1076"/>
        <v>NO</v>
      </c>
      <c r="CM762" s="244" t="str">
        <f t="shared" si="1077"/>
        <v>NO</v>
      </c>
      <c r="CN762" s="244" t="str">
        <f t="shared" si="1078"/>
        <v>NO</v>
      </c>
      <c r="CO762" s="244" t="str">
        <f t="shared" si="1079"/>
        <v>NO</v>
      </c>
      <c r="CP762" s="244" t="str">
        <f t="shared" si="1080"/>
        <v>NO</v>
      </c>
      <c r="CQ762" s="244" t="str">
        <f t="shared" si="1081"/>
        <v>NO</v>
      </c>
      <c r="CR762" s="244" t="str">
        <f t="shared" si="1082"/>
        <v>NO</v>
      </c>
    </row>
    <row r="763" spans="1:96">
      <c r="A763" s="15"/>
      <c r="B763" s="15"/>
      <c r="C763" s="15"/>
      <c r="D763" s="15"/>
      <c r="E763" s="15"/>
      <c r="F763" s="15"/>
      <c r="G763" s="15"/>
      <c r="H763" s="15"/>
      <c r="I763" s="52" t="s">
        <v>18</v>
      </c>
      <c r="J763" s="9">
        <v>0.67389401198313903</v>
      </c>
      <c r="K763" s="6">
        <v>0.14681508029360499</v>
      </c>
      <c r="L763" s="6">
        <v>0.17929090772325401</v>
      </c>
      <c r="M763" s="6">
        <v>0.20630020799780699</v>
      </c>
      <c r="N763" s="6">
        <v>0.18299837108769201</v>
      </c>
      <c r="O763" s="6">
        <v>0.61070142091449897</v>
      </c>
      <c r="P763" s="6">
        <v>0.37513487402855999</v>
      </c>
      <c r="Q763" s="6">
        <v>0.31086734693896001</v>
      </c>
      <c r="R763" s="6">
        <v>0.313997779032479</v>
      </c>
      <c r="S763" s="6">
        <v>0.28123797693387398</v>
      </c>
      <c r="T763" s="6">
        <v>0.31175013872571</v>
      </c>
      <c r="U763" s="6">
        <v>0.40701188434041402</v>
      </c>
      <c r="V763" s="6">
        <v>0.21621488781106701</v>
      </c>
      <c r="W763" s="6">
        <v>0.13015445330561001</v>
      </c>
      <c r="X763" s="6">
        <v>0.65363065888332095</v>
      </c>
      <c r="Y763" s="6">
        <v>0.39357591462635899</v>
      </c>
      <c r="Z763" s="6">
        <v>0.13931183740563999</v>
      </c>
      <c r="AA763" s="6">
        <v>0.46711224796799899</v>
      </c>
      <c r="AB763" s="6">
        <v>0.50223253203936102</v>
      </c>
      <c r="AC763" s="6">
        <v>0.439980524175973</v>
      </c>
      <c r="AD763" s="6">
        <v>5.7786943784665402E-2</v>
      </c>
      <c r="AE763" s="6">
        <v>5.5734566869822498E-2</v>
      </c>
      <c r="AF763" s="6">
        <v>0.86732273029778895</v>
      </c>
      <c r="AG763" s="310">
        <v>7.6942702832387799E-2</v>
      </c>
      <c r="AH763" s="211">
        <v>3.6640000000000001</v>
      </c>
      <c r="AI763" s="211">
        <v>5.8479999999999999</v>
      </c>
      <c r="AJ763" s="212">
        <v>7.7220000000000004</v>
      </c>
      <c r="AK763" s="210">
        <v>3.681</v>
      </c>
      <c r="AL763" s="210">
        <v>5.843</v>
      </c>
      <c r="AM763" s="210">
        <v>7.8369999999999997</v>
      </c>
      <c r="AN763" s="203"/>
      <c r="AO763" s="203"/>
      <c r="AP763" s="203"/>
      <c r="AQ763" s="203"/>
      <c r="AR763" s="203">
        <f t="shared" si="1110"/>
        <v>2.9569090974799996</v>
      </c>
      <c r="AS763" s="203">
        <f t="shared" si="1111"/>
        <v>3.6139999999999999</v>
      </c>
      <c r="AT763" s="203">
        <f t="shared" si="1112"/>
        <v>4.4171111030799999</v>
      </c>
      <c r="AU763" s="203">
        <f t="shared" si="1113"/>
        <v>4.3591091005959992</v>
      </c>
      <c r="AV763" s="203">
        <f t="shared" si="1114"/>
        <v>5.3277999999999999</v>
      </c>
      <c r="AW763" s="203">
        <f t="shared" si="1115"/>
        <v>6.5117555437159993</v>
      </c>
      <c r="AX763" s="203">
        <f t="shared" si="1116"/>
        <v>6.8508818334059995</v>
      </c>
      <c r="AY763" s="203">
        <f t="shared" si="1117"/>
        <v>8.3733000000000004</v>
      </c>
      <c r="AZ763" s="203">
        <f t="shared" si="1118"/>
        <v>10.234033314726</v>
      </c>
      <c r="BB763" s="1" t="str">
        <f t="shared" si="1049"/>
        <v>NA</v>
      </c>
      <c r="BC763" s="1" t="str">
        <f t="shared" si="1050"/>
        <v>NA</v>
      </c>
      <c r="BD763" s="1" t="str">
        <f t="shared" si="1051"/>
        <v>NP</v>
      </c>
      <c r="BE763" s="1" t="str">
        <f t="shared" si="1052"/>
        <v>NO</v>
      </c>
      <c r="BF763" s="1" t="str">
        <f t="shared" si="1053"/>
        <v>NO</v>
      </c>
      <c r="BG763" s="1" t="str">
        <f t="shared" si="1054"/>
        <v>NO</v>
      </c>
      <c r="BH763" s="1" t="str">
        <f t="shared" si="1034"/>
        <v>YES</v>
      </c>
      <c r="BJ763" s="12">
        <v>82</v>
      </c>
      <c r="BK763" s="1" t="str">
        <f t="shared" si="1055"/>
        <v>NA</v>
      </c>
      <c r="BL763" s="1" t="str">
        <f t="shared" si="1056"/>
        <v>NA</v>
      </c>
      <c r="BM763" s="1" t="str">
        <f t="shared" si="1057"/>
        <v>NP</v>
      </c>
      <c r="BN763" s="1" t="str">
        <f t="shared" si="1058"/>
        <v>NO</v>
      </c>
      <c r="BO763" s="1" t="str">
        <f t="shared" si="1059"/>
        <v>NO</v>
      </c>
      <c r="BP763" s="1" t="str">
        <f t="shared" si="1060"/>
        <v>NO</v>
      </c>
      <c r="BQ763" s="1" t="str">
        <f t="shared" si="1061"/>
        <v>YES</v>
      </c>
      <c r="BS763" s="1" t="str">
        <f t="shared" si="1062"/>
        <v>TN</v>
      </c>
      <c r="BT763" s="1" t="str">
        <f t="shared" si="1063"/>
        <v>TN</v>
      </c>
      <c r="BU763" s="1" t="str">
        <f t="shared" si="1064"/>
        <v>TP</v>
      </c>
      <c r="BV763" s="1" t="str">
        <f t="shared" si="1065"/>
        <v>NO</v>
      </c>
      <c r="BW763" s="1" t="str">
        <f t="shared" si="1066"/>
        <v>NO</v>
      </c>
      <c r="BX763" s="1" t="str">
        <f t="shared" si="1067"/>
        <v>YES</v>
      </c>
      <c r="BY763" s="244" t="str">
        <f t="shared" si="1068"/>
        <v>YES</v>
      </c>
      <c r="BZ763" s="244" t="str">
        <f t="shared" si="1069"/>
        <v>NO</v>
      </c>
      <c r="CA763" s="244" t="str">
        <f t="shared" si="1070"/>
        <v>NO</v>
      </c>
      <c r="CB763" s="244" t="str">
        <f t="shared" si="1071"/>
        <v>NO</v>
      </c>
      <c r="CC763" s="244" t="str">
        <f t="shared" si="1072"/>
        <v>NO</v>
      </c>
      <c r="CD763" s="244" t="str">
        <f t="shared" si="1044"/>
        <v>NO</v>
      </c>
      <c r="CE763" s="1" t="str">
        <f t="shared" si="1045"/>
        <v>NO</v>
      </c>
      <c r="CF763" s="1" t="str">
        <f t="shared" si="1046"/>
        <v>NO</v>
      </c>
      <c r="CG763" s="1" t="str">
        <f t="shared" si="1047"/>
        <v>NO</v>
      </c>
      <c r="CH763" s="1" t="str">
        <f t="shared" si="1048"/>
        <v>NO</v>
      </c>
      <c r="CI763" s="244" t="str">
        <f t="shared" si="1073"/>
        <v>NO</v>
      </c>
      <c r="CJ763" s="244" t="str">
        <f t="shared" si="1074"/>
        <v>NO</v>
      </c>
      <c r="CK763" s="244" t="str">
        <f t="shared" si="1075"/>
        <v>NO</v>
      </c>
      <c r="CL763" s="244" t="str">
        <f t="shared" si="1076"/>
        <v>NO</v>
      </c>
      <c r="CM763" s="244" t="str">
        <f t="shared" si="1077"/>
        <v>NO</v>
      </c>
      <c r="CN763" s="244" t="str">
        <f t="shared" si="1078"/>
        <v>NO</v>
      </c>
      <c r="CO763" s="244" t="str">
        <f t="shared" si="1079"/>
        <v>NO</v>
      </c>
      <c r="CP763" s="244" t="str">
        <f t="shared" si="1080"/>
        <v>NO</v>
      </c>
      <c r="CQ763" s="244" t="str">
        <f t="shared" si="1081"/>
        <v>NO</v>
      </c>
      <c r="CR763" s="244" t="str">
        <f t="shared" si="1082"/>
        <v>NO</v>
      </c>
    </row>
    <row r="764" spans="1:96">
      <c r="A764" s="15"/>
      <c r="B764" s="15"/>
      <c r="C764" s="15"/>
      <c r="D764" s="15"/>
      <c r="E764" s="15"/>
      <c r="F764" s="15"/>
      <c r="G764" s="15"/>
      <c r="H764" s="15"/>
      <c r="I764" s="52" t="s">
        <v>19</v>
      </c>
      <c r="J764" s="9">
        <v>0.99413808895341804</v>
      </c>
      <c r="K764" s="6">
        <v>2.8743816676216598E-3</v>
      </c>
      <c r="L764" s="6">
        <v>2.9875293789596298E-3</v>
      </c>
      <c r="M764" s="6">
        <v>0.74374291660386205</v>
      </c>
      <c r="N764" s="6">
        <v>2.9963897649367899E-2</v>
      </c>
      <c r="O764" s="6">
        <v>0.22629318574676899</v>
      </c>
      <c r="P764" s="6">
        <v>0.785183439438633</v>
      </c>
      <c r="Q764" s="6">
        <v>0.12296538353797699</v>
      </c>
      <c r="R764" s="6">
        <v>9.1851177023388603E-2</v>
      </c>
      <c r="S764" s="6">
        <v>0.68227632715299003</v>
      </c>
      <c r="T764" s="6">
        <v>2.46454428991427E-3</v>
      </c>
      <c r="U764" s="6">
        <v>0.31525912855709498</v>
      </c>
      <c r="V764" s="6">
        <v>0.11157818505712799</v>
      </c>
      <c r="W764" s="6">
        <v>0.221531201521354</v>
      </c>
      <c r="X764" s="6">
        <v>0.66689061342151601</v>
      </c>
      <c r="Y764" s="6">
        <v>0.92970204873196505</v>
      </c>
      <c r="Z764" s="6">
        <v>2.2452693499967698E-2</v>
      </c>
      <c r="AA764" s="6">
        <v>4.7845257768067098E-2</v>
      </c>
      <c r="AB764" s="6">
        <v>0.22224245660765901</v>
      </c>
      <c r="AC764" s="6">
        <v>0.56291266062030398</v>
      </c>
      <c r="AD764" s="6">
        <v>0.21484488277203601</v>
      </c>
      <c r="AE764" s="6">
        <v>1.4277881933177999E-2</v>
      </c>
      <c r="AF764" s="6">
        <v>3.17231872198087E-3</v>
      </c>
      <c r="AG764" s="310">
        <v>0.98254979934484099</v>
      </c>
      <c r="AH764" s="211">
        <v>2.472</v>
      </c>
      <c r="AI764" s="211">
        <v>4.7030000000000003</v>
      </c>
      <c r="AJ764" s="212">
        <v>8.7040000000000006</v>
      </c>
      <c r="AK764" s="210">
        <v>2.488</v>
      </c>
      <c r="AL764" s="210">
        <v>4.827</v>
      </c>
      <c r="AM764" s="210">
        <v>8.77</v>
      </c>
      <c r="AN764" s="203"/>
      <c r="AO764" s="203"/>
      <c r="AP764" s="203"/>
      <c r="AQ764" s="203"/>
      <c r="AR764" s="203">
        <f t="shared" si="1110"/>
        <v>2.9569090974799996</v>
      </c>
      <c r="AS764" s="203">
        <f t="shared" si="1111"/>
        <v>3.6139999999999999</v>
      </c>
      <c r="AT764" s="203">
        <f t="shared" si="1112"/>
        <v>4.4171111030799999</v>
      </c>
      <c r="AU764" s="203">
        <f t="shared" si="1113"/>
        <v>4.3591091005959992</v>
      </c>
      <c r="AV764" s="203">
        <f t="shared" si="1114"/>
        <v>5.3277999999999999</v>
      </c>
      <c r="AW764" s="203">
        <f t="shared" si="1115"/>
        <v>6.5117555437159993</v>
      </c>
      <c r="AX764" s="203">
        <f t="shared" si="1116"/>
        <v>6.8508818334059995</v>
      </c>
      <c r="AY764" s="203">
        <f t="shared" si="1117"/>
        <v>8.3733000000000004</v>
      </c>
      <c r="AZ764" s="203">
        <f t="shared" si="1118"/>
        <v>10.234033314726</v>
      </c>
      <c r="BB764" s="1" t="str">
        <f t="shared" si="1049"/>
        <v>A</v>
      </c>
      <c r="BC764" s="1" t="str">
        <f t="shared" si="1050"/>
        <v>NP</v>
      </c>
      <c r="BD764" s="1" t="str">
        <f t="shared" si="1051"/>
        <v>NA</v>
      </c>
      <c r="BE764" s="1" t="str">
        <f t="shared" si="1052"/>
        <v>NO</v>
      </c>
      <c r="BF764" s="1" t="str">
        <f t="shared" si="1053"/>
        <v>NO</v>
      </c>
      <c r="BG764" s="1" t="str">
        <f t="shared" si="1054"/>
        <v>YES</v>
      </c>
      <c r="BH764" s="1" t="str">
        <f t="shared" ref="BH764:BH827" si="1119">IF(OR(BB764="P",BC764="P",BD764="P"),"NO","YES")</f>
        <v>YES</v>
      </c>
      <c r="BJ764" s="12">
        <v>37</v>
      </c>
      <c r="BK764" s="1" t="str">
        <f t="shared" si="1055"/>
        <v>A</v>
      </c>
      <c r="BL764" s="1" t="str">
        <f t="shared" si="1056"/>
        <v>NP</v>
      </c>
      <c r="BM764" s="1" t="str">
        <f t="shared" si="1057"/>
        <v>NA</v>
      </c>
      <c r="BN764" s="1" t="str">
        <f t="shared" si="1058"/>
        <v>NO</v>
      </c>
      <c r="BO764" s="1" t="str">
        <f t="shared" si="1059"/>
        <v>NO</v>
      </c>
      <c r="BP764" s="1" t="str">
        <f t="shared" si="1060"/>
        <v>YES</v>
      </c>
      <c r="BQ764" s="1" t="str">
        <f t="shared" si="1061"/>
        <v>YES</v>
      </c>
      <c r="BS764" s="1" t="str">
        <f t="shared" si="1062"/>
        <v>TP</v>
      </c>
      <c r="BT764" s="1" t="str">
        <f t="shared" si="1063"/>
        <v>TP</v>
      </c>
      <c r="BU764" s="1" t="str">
        <f t="shared" si="1064"/>
        <v>TN</v>
      </c>
      <c r="BV764" s="1" t="str">
        <f t="shared" si="1065"/>
        <v>NO</v>
      </c>
      <c r="BW764" s="1" t="str">
        <f t="shared" si="1066"/>
        <v>YES</v>
      </c>
      <c r="BX764" s="1" t="str">
        <f t="shared" si="1067"/>
        <v>YES</v>
      </c>
      <c r="BY764" s="244" t="str">
        <f t="shared" si="1068"/>
        <v>YES</v>
      </c>
      <c r="BZ764" s="244" t="str">
        <f t="shared" si="1069"/>
        <v>NO</v>
      </c>
      <c r="CA764" s="244" t="str">
        <f t="shared" si="1070"/>
        <v>NO</v>
      </c>
      <c r="CB764" s="244" t="str">
        <f t="shared" si="1071"/>
        <v>NO</v>
      </c>
      <c r="CC764" s="244" t="str">
        <f t="shared" si="1072"/>
        <v>NO</v>
      </c>
      <c r="CD764" s="244" t="str">
        <f t="shared" si="1044"/>
        <v>NO</v>
      </c>
      <c r="CE764" s="1" t="str">
        <f t="shared" si="1045"/>
        <v>NO</v>
      </c>
      <c r="CF764" s="1" t="str">
        <f t="shared" si="1046"/>
        <v>NO</v>
      </c>
      <c r="CG764" s="1" t="str">
        <f t="shared" si="1047"/>
        <v>NO</v>
      </c>
      <c r="CH764" s="1" t="str">
        <f t="shared" si="1048"/>
        <v>NO</v>
      </c>
      <c r="CI764" s="244" t="str">
        <f t="shared" si="1073"/>
        <v>NO</v>
      </c>
      <c r="CJ764" s="244" t="str">
        <f t="shared" si="1074"/>
        <v>NO</v>
      </c>
      <c r="CK764" s="244" t="str">
        <f t="shared" si="1075"/>
        <v>NO</v>
      </c>
      <c r="CL764" s="244" t="str">
        <f t="shared" si="1076"/>
        <v>NO</v>
      </c>
      <c r="CM764" s="244" t="str">
        <f t="shared" si="1077"/>
        <v>NO</v>
      </c>
      <c r="CN764" s="244" t="str">
        <f t="shared" si="1078"/>
        <v>NO</v>
      </c>
      <c r="CO764" s="244" t="str">
        <f t="shared" si="1079"/>
        <v>NO</v>
      </c>
      <c r="CP764" s="244" t="str">
        <f t="shared" si="1080"/>
        <v>NO</v>
      </c>
      <c r="CQ764" s="244" t="str">
        <f t="shared" si="1081"/>
        <v>NO</v>
      </c>
      <c r="CR764" s="244" t="str">
        <f t="shared" si="1082"/>
        <v>NO</v>
      </c>
    </row>
    <row r="765" spans="1:96">
      <c r="A765" s="321"/>
      <c r="B765" s="321"/>
      <c r="C765" s="321"/>
      <c r="D765" s="321"/>
      <c r="E765" s="321"/>
      <c r="F765" s="321"/>
      <c r="G765" s="321"/>
      <c r="H765" s="321"/>
      <c r="I765" s="52" t="s">
        <v>42</v>
      </c>
      <c r="J765" s="9">
        <v>0.99033512963314496</v>
      </c>
      <c r="K765" s="6">
        <v>8.2082538351859694E-3</v>
      </c>
      <c r="L765" s="6">
        <v>1.4566165316683901E-3</v>
      </c>
      <c r="M765" s="6">
        <v>0.30707654908719201</v>
      </c>
      <c r="N765" s="6">
        <v>0.190679774752957</v>
      </c>
      <c r="O765" s="6">
        <v>0.50224367615984999</v>
      </c>
      <c r="P765" s="6">
        <v>0.67124262548567204</v>
      </c>
      <c r="Q765" s="6">
        <v>0.16229744011827399</v>
      </c>
      <c r="R765" s="6">
        <v>0.166459934396052</v>
      </c>
      <c r="S765" s="6">
        <v>0.27572807257929599</v>
      </c>
      <c r="T765" s="6">
        <v>0.69008016111716297</v>
      </c>
      <c r="U765" s="6">
        <v>3.41917663035399E-2</v>
      </c>
      <c r="V765" s="6">
        <v>2.4955422771214299E-2</v>
      </c>
      <c r="W765" s="6">
        <v>0.242052370678766</v>
      </c>
      <c r="X765" s="6">
        <v>0.73299220655001895</v>
      </c>
      <c r="Y765" s="6">
        <v>6.9232110075707801E-2</v>
      </c>
      <c r="Z765" s="6">
        <v>0.216738549657984</v>
      </c>
      <c r="AA765" s="6">
        <v>0.71402934026630804</v>
      </c>
      <c r="AB765" s="6">
        <v>0.49959322575710702</v>
      </c>
      <c r="AC765" s="6">
        <v>0.337970383552123</v>
      </c>
      <c r="AD765" s="6">
        <v>0.16243639069076801</v>
      </c>
      <c r="AE765" s="6">
        <v>0.56948168496010498</v>
      </c>
      <c r="AF765" s="6">
        <v>0.32249782408386102</v>
      </c>
      <c r="AG765" s="310">
        <v>0.108020490956032</v>
      </c>
      <c r="AH765" s="211">
        <v>2.851</v>
      </c>
      <c r="AI765" s="211">
        <v>6.3680000000000003</v>
      </c>
      <c r="AJ765" s="212">
        <v>7.5620000000000003</v>
      </c>
      <c r="AK765" s="210">
        <v>2.67</v>
      </c>
      <c r="AL765" s="210">
        <v>6.2519999999999998</v>
      </c>
      <c r="AM765" s="210">
        <v>7.4649999999999999</v>
      </c>
      <c r="AN765" s="203"/>
      <c r="AO765" s="203"/>
      <c r="AP765" s="203"/>
      <c r="AQ765" s="203"/>
      <c r="AR765" s="203">
        <f t="shared" si="1110"/>
        <v>2.9569090974799996</v>
      </c>
      <c r="AS765" s="203">
        <f t="shared" si="1111"/>
        <v>3.6139999999999999</v>
      </c>
      <c r="AT765" s="203">
        <f t="shared" si="1112"/>
        <v>4.4171111030799999</v>
      </c>
      <c r="AU765" s="203">
        <f t="shared" si="1113"/>
        <v>4.3591091005959992</v>
      </c>
      <c r="AV765" s="203">
        <f t="shared" si="1114"/>
        <v>5.3277999999999999</v>
      </c>
      <c r="AW765" s="203">
        <f t="shared" si="1115"/>
        <v>6.5117555437159993</v>
      </c>
      <c r="AX765" s="203">
        <f t="shared" si="1116"/>
        <v>6.8508818334059995</v>
      </c>
      <c r="AY765" s="203">
        <f t="shared" si="1117"/>
        <v>8.3733000000000004</v>
      </c>
      <c r="AZ765" s="203">
        <f t="shared" si="1118"/>
        <v>10.234033314726</v>
      </c>
      <c r="BB765" s="1" t="str">
        <f t="shared" si="1049"/>
        <v>A</v>
      </c>
      <c r="BC765" s="1" t="str">
        <f t="shared" si="1050"/>
        <v>NA</v>
      </c>
      <c r="BD765" s="1" t="str">
        <f t="shared" si="1051"/>
        <v>NP</v>
      </c>
      <c r="BE765" s="1" t="str">
        <f t="shared" si="1052"/>
        <v>NO</v>
      </c>
      <c r="BF765" s="1" t="str">
        <f t="shared" si="1053"/>
        <v>NO</v>
      </c>
      <c r="BG765" s="1" t="str">
        <f t="shared" si="1054"/>
        <v>YES</v>
      </c>
      <c r="BH765" s="1" t="str">
        <f t="shared" si="1119"/>
        <v>YES</v>
      </c>
      <c r="BJ765" s="12">
        <v>80</v>
      </c>
      <c r="BK765" s="1" t="str">
        <f t="shared" si="1055"/>
        <v>A</v>
      </c>
      <c r="BL765" s="1" t="str">
        <f t="shared" si="1056"/>
        <v>NA</v>
      </c>
      <c r="BM765" s="1" t="str">
        <f t="shared" si="1057"/>
        <v>NP</v>
      </c>
      <c r="BN765" s="1" t="str">
        <f t="shared" si="1058"/>
        <v>NO</v>
      </c>
      <c r="BO765" s="1" t="str">
        <f t="shared" si="1059"/>
        <v>NO</v>
      </c>
      <c r="BP765" s="1" t="str">
        <f t="shared" si="1060"/>
        <v>YES</v>
      </c>
      <c r="BQ765" s="1" t="str">
        <f t="shared" si="1061"/>
        <v>YES</v>
      </c>
      <c r="BS765" s="1" t="str">
        <f t="shared" si="1062"/>
        <v>TP</v>
      </c>
      <c r="BT765" s="1" t="str">
        <f t="shared" si="1063"/>
        <v>TN</v>
      </c>
      <c r="BU765" s="1" t="str">
        <f t="shared" si="1064"/>
        <v>TP</v>
      </c>
      <c r="BV765" s="1" t="str">
        <f t="shared" si="1065"/>
        <v>NO</v>
      </c>
      <c r="BW765" s="1" t="str">
        <f t="shared" si="1066"/>
        <v>YES</v>
      </c>
      <c r="BX765" s="1" t="str">
        <f t="shared" si="1067"/>
        <v>YES</v>
      </c>
      <c r="BY765" s="244" t="str">
        <f t="shared" si="1068"/>
        <v>YES</v>
      </c>
      <c r="BZ765" s="244" t="str">
        <f t="shared" si="1069"/>
        <v>NO</v>
      </c>
      <c r="CA765" s="244" t="str">
        <f t="shared" si="1070"/>
        <v>NO</v>
      </c>
      <c r="CB765" s="244" t="str">
        <f t="shared" si="1071"/>
        <v>NO</v>
      </c>
      <c r="CC765" s="244" t="str">
        <f t="shared" si="1072"/>
        <v>NO</v>
      </c>
      <c r="CD765" s="244" t="str">
        <f t="shared" si="1044"/>
        <v>NO</v>
      </c>
      <c r="CE765" s="1" t="str">
        <f t="shared" si="1045"/>
        <v>NO</v>
      </c>
      <c r="CF765" s="1" t="str">
        <f t="shared" si="1046"/>
        <v>NO</v>
      </c>
      <c r="CG765" s="1" t="str">
        <f t="shared" si="1047"/>
        <v>NO</v>
      </c>
      <c r="CH765" s="1" t="str">
        <f t="shared" si="1048"/>
        <v>NO</v>
      </c>
      <c r="CI765" s="244" t="str">
        <f t="shared" si="1073"/>
        <v>NO</v>
      </c>
      <c r="CJ765" s="244" t="str">
        <f t="shared" si="1074"/>
        <v>NO</v>
      </c>
      <c r="CK765" s="244" t="str">
        <f t="shared" si="1075"/>
        <v>NO</v>
      </c>
      <c r="CL765" s="244" t="str">
        <f t="shared" si="1076"/>
        <v>NO</v>
      </c>
      <c r="CM765" s="244" t="str">
        <f t="shared" si="1077"/>
        <v>NO</v>
      </c>
      <c r="CN765" s="244" t="str">
        <f t="shared" si="1078"/>
        <v>NO</v>
      </c>
      <c r="CO765" s="244" t="str">
        <f t="shared" si="1079"/>
        <v>NO</v>
      </c>
      <c r="CP765" s="244" t="str">
        <f t="shared" si="1080"/>
        <v>NO</v>
      </c>
      <c r="CQ765" s="244" t="str">
        <f t="shared" si="1081"/>
        <v>NO</v>
      </c>
      <c r="CR765" s="244" t="str">
        <f t="shared" si="1082"/>
        <v>NO</v>
      </c>
    </row>
    <row r="766" spans="1:96" ht="16.5" thickBot="1">
      <c r="A766" s="321"/>
      <c r="B766" s="321"/>
      <c r="C766" s="321"/>
      <c r="D766" s="321"/>
      <c r="E766" s="321"/>
      <c r="F766" s="321"/>
      <c r="G766" s="321"/>
      <c r="H766" s="321"/>
      <c r="I766" s="53" t="s">
        <v>43</v>
      </c>
      <c r="J766" s="10">
        <v>0.803133836616856</v>
      </c>
      <c r="K766" s="8">
        <v>0.13925025456880399</v>
      </c>
      <c r="L766" s="8">
        <v>5.7615908814338403E-2</v>
      </c>
      <c r="M766" s="8">
        <v>0.247081941441365</v>
      </c>
      <c r="N766" s="8">
        <v>0.61207939139199097</v>
      </c>
      <c r="O766" s="8">
        <v>0.14083866716664201</v>
      </c>
      <c r="P766" s="8">
        <v>0.56224851095944095</v>
      </c>
      <c r="Q766" s="8">
        <v>0.39908461659603001</v>
      </c>
      <c r="R766" s="8">
        <v>3.8666872444528801E-2</v>
      </c>
      <c r="S766" s="8">
        <v>0.44673982722585498</v>
      </c>
      <c r="T766" s="8">
        <v>0.55113752711987296</v>
      </c>
      <c r="U766" s="8">
        <v>2.1226456542715599E-3</v>
      </c>
      <c r="V766" s="8">
        <v>7.81562750734726E-2</v>
      </c>
      <c r="W766" s="8">
        <v>0.89403861197573598</v>
      </c>
      <c r="X766" s="8">
        <v>2.78051129507913E-2</v>
      </c>
      <c r="Y766" s="8">
        <v>0.24805498881031199</v>
      </c>
      <c r="Z766" s="8">
        <v>0.47562099421515303</v>
      </c>
      <c r="AA766" s="8">
        <v>0.27632401697453401</v>
      </c>
      <c r="AB766" s="8">
        <v>0.45368222059636398</v>
      </c>
      <c r="AC766" s="8">
        <v>1.8897679788639099E-2</v>
      </c>
      <c r="AD766" s="8">
        <v>0.52742009961499603</v>
      </c>
      <c r="AE766" s="8">
        <v>0.95765195914241197</v>
      </c>
      <c r="AF766" s="8">
        <v>1.65287912644481E-2</v>
      </c>
      <c r="AG766" s="311">
        <v>2.5819249593139599E-2</v>
      </c>
      <c r="AH766" s="213">
        <v>3.2490000000000001</v>
      </c>
      <c r="AI766" s="213">
        <v>5.8010000000000002</v>
      </c>
      <c r="AJ766" s="214">
        <v>7.8559999999999999</v>
      </c>
      <c r="AK766" s="210">
        <v>3.41</v>
      </c>
      <c r="AL766" s="210">
        <v>5.6289999999999996</v>
      </c>
      <c r="AM766" s="210">
        <v>7.8879999999999999</v>
      </c>
      <c r="AN766" s="203"/>
      <c r="AO766" s="203"/>
      <c r="AP766" s="203"/>
      <c r="AQ766" s="203"/>
      <c r="AR766" s="203">
        <f t="shared" si="1110"/>
        <v>2.9569090974799996</v>
      </c>
      <c r="AS766" s="203">
        <f t="shared" si="1111"/>
        <v>3.6139999999999999</v>
      </c>
      <c r="AT766" s="203">
        <f t="shared" si="1112"/>
        <v>4.4171111030799999</v>
      </c>
      <c r="AU766" s="203">
        <f t="shared" si="1113"/>
        <v>4.3591091005959992</v>
      </c>
      <c r="AV766" s="203">
        <f t="shared" si="1114"/>
        <v>5.3277999999999999</v>
      </c>
      <c r="AW766" s="203">
        <f t="shared" si="1115"/>
        <v>6.5117555437159993</v>
      </c>
      <c r="AX766" s="203">
        <f t="shared" si="1116"/>
        <v>6.8508818334059995</v>
      </c>
      <c r="AY766" s="203">
        <f t="shared" si="1117"/>
        <v>8.3733000000000004</v>
      </c>
      <c r="AZ766" s="203">
        <f t="shared" si="1118"/>
        <v>10.234033314726</v>
      </c>
      <c r="BB766" s="1" t="str">
        <f t="shared" si="1049"/>
        <v>NP</v>
      </c>
      <c r="BC766" s="1" t="str">
        <f t="shared" si="1050"/>
        <v>NA</v>
      </c>
      <c r="BD766" s="1" t="str">
        <f t="shared" si="1051"/>
        <v>NP</v>
      </c>
      <c r="BE766" s="1" t="str">
        <f t="shared" si="1052"/>
        <v>NO</v>
      </c>
      <c r="BF766" s="1" t="str">
        <f t="shared" si="1053"/>
        <v>NO</v>
      </c>
      <c r="BG766" s="1" t="str">
        <f t="shared" si="1054"/>
        <v>NO</v>
      </c>
      <c r="BH766" s="1" t="str">
        <f t="shared" si="1119"/>
        <v>YES</v>
      </c>
      <c r="BJ766" s="12">
        <v>56</v>
      </c>
      <c r="BK766" s="1" t="str">
        <f t="shared" si="1055"/>
        <v>NP</v>
      </c>
      <c r="BL766" s="1" t="str">
        <f t="shared" si="1056"/>
        <v>NA</v>
      </c>
      <c r="BM766" s="1" t="str">
        <f t="shared" si="1057"/>
        <v>NP</v>
      </c>
      <c r="BN766" s="1" t="str">
        <f t="shared" si="1058"/>
        <v>NO</v>
      </c>
      <c r="BO766" s="1" t="str">
        <f t="shared" si="1059"/>
        <v>NO</v>
      </c>
      <c r="BP766" s="1" t="str">
        <f t="shared" si="1060"/>
        <v>NO</v>
      </c>
      <c r="BQ766" s="1" t="str">
        <f t="shared" si="1061"/>
        <v>YES</v>
      </c>
      <c r="BS766" s="1" t="str">
        <f t="shared" si="1062"/>
        <v>TP</v>
      </c>
      <c r="BT766" s="1" t="str">
        <f t="shared" si="1063"/>
        <v>TN</v>
      </c>
      <c r="BU766" s="1" t="str">
        <f t="shared" si="1064"/>
        <v>TP</v>
      </c>
      <c r="BV766" s="1" t="str">
        <f t="shared" si="1065"/>
        <v>NO</v>
      </c>
      <c r="BW766" s="1" t="str">
        <f t="shared" si="1066"/>
        <v>YES</v>
      </c>
      <c r="BX766" s="1" t="str">
        <f t="shared" si="1067"/>
        <v>YES</v>
      </c>
      <c r="BY766" s="244" t="str">
        <f t="shared" si="1068"/>
        <v>YES</v>
      </c>
      <c r="BZ766" s="244" t="str">
        <f t="shared" si="1069"/>
        <v>NO</v>
      </c>
      <c r="CA766" s="244" t="str">
        <f t="shared" si="1070"/>
        <v>NO</v>
      </c>
      <c r="CB766" s="244" t="str">
        <f t="shared" si="1071"/>
        <v>NO</v>
      </c>
      <c r="CC766" s="244" t="str">
        <f t="shared" si="1072"/>
        <v>NO</v>
      </c>
      <c r="CD766" s="244" t="str">
        <f t="shared" si="1044"/>
        <v>NO</v>
      </c>
      <c r="CE766" s="1" t="str">
        <f t="shared" si="1045"/>
        <v>NO</v>
      </c>
      <c r="CF766" s="1" t="str">
        <f t="shared" si="1046"/>
        <v>NO</v>
      </c>
      <c r="CG766" s="1" t="str">
        <f t="shared" si="1047"/>
        <v>NO</v>
      </c>
      <c r="CH766" s="1" t="str">
        <f t="shared" si="1048"/>
        <v>NO</v>
      </c>
      <c r="CI766" s="244" t="str">
        <f t="shared" si="1073"/>
        <v>NO</v>
      </c>
      <c r="CJ766" s="244" t="str">
        <f t="shared" si="1074"/>
        <v>NO</v>
      </c>
      <c r="CK766" s="244" t="str">
        <f t="shared" si="1075"/>
        <v>NO</v>
      </c>
      <c r="CL766" s="244" t="str">
        <f t="shared" si="1076"/>
        <v>NO</v>
      </c>
      <c r="CM766" s="244" t="str">
        <f t="shared" si="1077"/>
        <v>NO</v>
      </c>
      <c r="CN766" s="244" t="str">
        <f t="shared" si="1078"/>
        <v>NO</v>
      </c>
      <c r="CO766" s="244" t="str">
        <f t="shared" si="1079"/>
        <v>NO</v>
      </c>
      <c r="CP766" s="244" t="str">
        <f t="shared" si="1080"/>
        <v>NO</v>
      </c>
      <c r="CQ766" s="244" t="str">
        <f t="shared" si="1081"/>
        <v>NO</v>
      </c>
      <c r="CR766" s="244" t="str">
        <f t="shared" si="1082"/>
        <v>NO</v>
      </c>
    </row>
    <row r="767" spans="1:96">
      <c r="A767" s="61">
        <v>180</v>
      </c>
      <c r="B767" s="62">
        <v>180</v>
      </c>
      <c r="C767" s="62">
        <v>5</v>
      </c>
      <c r="D767" s="62">
        <v>0.2</v>
      </c>
      <c r="E767" s="62">
        <v>10830796</v>
      </c>
      <c r="F767" s="62">
        <f>E767/1000/60</f>
        <v>180.51326666666668</v>
      </c>
      <c r="G767" s="62">
        <v>174</v>
      </c>
      <c r="H767" s="63">
        <f>G767/B767*100</f>
        <v>96.666666666666671</v>
      </c>
      <c r="I767" s="60" t="s">
        <v>12</v>
      </c>
      <c r="J767" s="70">
        <v>0.99011897160627604</v>
      </c>
      <c r="K767" s="69">
        <v>1.71203830327837E-3</v>
      </c>
      <c r="L767" s="69">
        <v>8.1689900904446892E-3</v>
      </c>
      <c r="M767" s="69">
        <v>0.70587415751974003</v>
      </c>
      <c r="N767" s="69">
        <v>2.0836121596635001E-2</v>
      </c>
      <c r="O767" s="69">
        <v>0.27328972088362402</v>
      </c>
      <c r="P767" s="69">
        <v>0.81801726898143401</v>
      </c>
      <c r="Q767" s="69">
        <v>3.1806412854492302E-2</v>
      </c>
      <c r="R767" s="69">
        <v>0.15017631816407301</v>
      </c>
      <c r="S767" s="69">
        <v>0.89761548537329805</v>
      </c>
      <c r="T767" s="69">
        <v>2.40483669824972E-2</v>
      </c>
      <c r="U767" s="69">
        <v>7.8336147644204296E-2</v>
      </c>
      <c r="V767" s="69">
        <v>0.186145086472429</v>
      </c>
      <c r="W767" s="69">
        <v>0.44930354789577898</v>
      </c>
      <c r="X767" s="69">
        <v>0.36455136563179003</v>
      </c>
      <c r="Y767" s="69">
        <v>0.113603350486313</v>
      </c>
      <c r="Z767" s="69">
        <v>0.85970711788413701</v>
      </c>
      <c r="AA767" s="69">
        <v>2.6689531629549498E-2</v>
      </c>
      <c r="AB767" s="69">
        <v>0.12762059350749799</v>
      </c>
      <c r="AC767" s="69">
        <v>0.47624806260735397</v>
      </c>
      <c r="AD767" s="69">
        <v>0.39613134388514598</v>
      </c>
      <c r="AE767" s="69">
        <v>0.627691424652841</v>
      </c>
      <c r="AF767" s="69">
        <v>0.18268043454731001</v>
      </c>
      <c r="AG767" s="309">
        <v>0.18962814079984799</v>
      </c>
      <c r="AH767" s="208">
        <v>4.2489999999999997</v>
      </c>
      <c r="AI767" s="208">
        <v>7.1219999999999999</v>
      </c>
      <c r="AJ767" s="209">
        <v>10.276999999999999</v>
      </c>
      <c r="AK767" s="210">
        <v>4.33</v>
      </c>
      <c r="AL767" s="210">
        <v>7.4320000000000004</v>
      </c>
      <c r="AM767" s="210">
        <v>10.535</v>
      </c>
      <c r="AN767" s="203">
        <v>5.5549999999999997</v>
      </c>
      <c r="AO767" s="203">
        <v>7.4057000000000004</v>
      </c>
      <c r="AP767" s="203">
        <v>10.4861</v>
      </c>
      <c r="AQ767" s="203"/>
      <c r="AR767" s="203">
        <f>$AN$41*0.81818182</f>
        <v>4.5450000100999999</v>
      </c>
      <c r="AS767" s="203">
        <f>$AN$41</f>
        <v>5.5549999999999997</v>
      </c>
      <c r="AT767" s="203">
        <f>$AN$41*1.22222222</f>
        <v>6.7894444320999989</v>
      </c>
      <c r="AU767" s="203">
        <f>$AO$41*0.81818182</f>
        <v>6.0592091043740002</v>
      </c>
      <c r="AV767" s="203">
        <f>$AO$41</f>
        <v>7.4057000000000004</v>
      </c>
      <c r="AW767" s="203">
        <f>$AO$41*1.22222222</f>
        <v>9.0514110946540001</v>
      </c>
      <c r="AX767" s="203">
        <f>$AP$41*0.81818182</f>
        <v>8.579536382701999</v>
      </c>
      <c r="AY767" s="203">
        <f>$AP$41</f>
        <v>10.4861</v>
      </c>
      <c r="AZ767" s="203">
        <f>$AP$41*1.22222222</f>
        <v>12.816344421142</v>
      </c>
      <c r="BB767" s="1" t="str">
        <f t="shared" si="1049"/>
        <v>A</v>
      </c>
      <c r="BC767" s="1" t="str">
        <f t="shared" si="1050"/>
        <v>NP</v>
      </c>
      <c r="BD767" s="1" t="str">
        <f t="shared" si="1051"/>
        <v>NP</v>
      </c>
      <c r="BE767" s="1" t="str">
        <f t="shared" si="1052"/>
        <v>NO</v>
      </c>
      <c r="BF767" s="1" t="str">
        <f t="shared" si="1053"/>
        <v>NO</v>
      </c>
      <c r="BG767" s="1" t="str">
        <f t="shared" si="1054"/>
        <v>YES</v>
      </c>
      <c r="BH767" s="1" t="str">
        <f t="shared" si="1119"/>
        <v>YES</v>
      </c>
      <c r="BJ767" s="1">
        <v>1656</v>
      </c>
      <c r="BK767" s="1" t="str">
        <f t="shared" si="1055"/>
        <v>A</v>
      </c>
      <c r="BL767" s="1" t="str">
        <f t="shared" si="1056"/>
        <v>NA</v>
      </c>
      <c r="BM767" s="1" t="str">
        <f t="shared" si="1057"/>
        <v>NA</v>
      </c>
      <c r="BN767" s="1" t="str">
        <f t="shared" si="1058"/>
        <v>NO</v>
      </c>
      <c r="BO767" s="1" t="str">
        <f t="shared" si="1059"/>
        <v>NO</v>
      </c>
      <c r="BP767" s="1" t="str">
        <f t="shared" si="1060"/>
        <v>YES</v>
      </c>
      <c r="BQ767" s="1" t="str">
        <f t="shared" si="1061"/>
        <v>YES</v>
      </c>
      <c r="BS767" s="1" t="str">
        <f t="shared" si="1062"/>
        <v>TP</v>
      </c>
      <c r="BT767" s="1" t="str">
        <f t="shared" si="1063"/>
        <v>FP</v>
      </c>
      <c r="BU767" s="1" t="str">
        <f t="shared" si="1064"/>
        <v>FP</v>
      </c>
      <c r="BV767" s="1" t="str">
        <f t="shared" si="1065"/>
        <v>NO</v>
      </c>
      <c r="BW767" s="1" t="str">
        <f t="shared" si="1066"/>
        <v>NO</v>
      </c>
      <c r="BX767" s="1" t="str">
        <f t="shared" si="1067"/>
        <v>YES</v>
      </c>
      <c r="BY767" s="244" t="str">
        <f t="shared" si="1068"/>
        <v>YES</v>
      </c>
      <c r="BZ767" s="244" t="str">
        <f t="shared" si="1069"/>
        <v>NO</v>
      </c>
      <c r="CA767" s="244" t="str">
        <f t="shared" si="1070"/>
        <v>NO</v>
      </c>
      <c r="CB767" s="244" t="str">
        <f t="shared" si="1071"/>
        <v>NO</v>
      </c>
      <c r="CC767" s="244" t="str">
        <f t="shared" si="1072"/>
        <v>NO</v>
      </c>
      <c r="CD767" s="244" t="str">
        <f t="shared" si="1044"/>
        <v>YES</v>
      </c>
      <c r="CE767" s="1" t="str">
        <f t="shared" si="1045"/>
        <v>YES</v>
      </c>
      <c r="CF767" s="1" t="str">
        <f t="shared" si="1046"/>
        <v>YES</v>
      </c>
      <c r="CG767" s="1" t="str">
        <f t="shared" si="1047"/>
        <v>NO</v>
      </c>
      <c r="CH767" s="1" t="str">
        <f t="shared" si="1048"/>
        <v>NO</v>
      </c>
      <c r="CI767" s="244" t="str">
        <f t="shared" si="1073"/>
        <v>NO</v>
      </c>
      <c r="CJ767" s="244" t="str">
        <f t="shared" si="1074"/>
        <v>NO</v>
      </c>
      <c r="CK767" s="244" t="str">
        <f t="shared" si="1075"/>
        <v>NO</v>
      </c>
      <c r="CL767" s="244" t="str">
        <f t="shared" si="1076"/>
        <v>NO</v>
      </c>
      <c r="CM767" s="244" t="str">
        <f t="shared" si="1077"/>
        <v>NO</v>
      </c>
      <c r="CN767" s="244" t="str">
        <f t="shared" si="1078"/>
        <v>YES</v>
      </c>
      <c r="CO767" s="244" t="str">
        <f t="shared" si="1079"/>
        <v>YES</v>
      </c>
      <c r="CP767" s="244" t="str">
        <f t="shared" si="1080"/>
        <v>YES</v>
      </c>
      <c r="CQ767" s="244" t="str">
        <f t="shared" si="1081"/>
        <v>NO</v>
      </c>
      <c r="CR767" s="244" t="str">
        <f t="shared" si="1082"/>
        <v>NO</v>
      </c>
    </row>
    <row r="768" spans="1:96">
      <c r="A768" s="15"/>
      <c r="B768" s="15"/>
      <c r="C768" s="15"/>
      <c r="D768" s="15"/>
      <c r="E768" s="15"/>
      <c r="F768" s="15"/>
      <c r="G768" s="15"/>
      <c r="H768" s="15"/>
      <c r="I768" s="52" t="s">
        <v>13</v>
      </c>
      <c r="J768" s="9">
        <v>6.5169795164025796E-2</v>
      </c>
      <c r="K768" s="6">
        <v>0.73452407597897995</v>
      </c>
      <c r="L768" s="6">
        <v>0.200306128856993</v>
      </c>
      <c r="M768" s="6">
        <v>0.57590470493670898</v>
      </c>
      <c r="N768" s="6">
        <v>0.22839913311947099</v>
      </c>
      <c r="O768" s="6">
        <v>0.195696161943818</v>
      </c>
      <c r="P768" s="6">
        <v>0.69839924403596998</v>
      </c>
      <c r="Q768" s="6">
        <v>0.22118733609247401</v>
      </c>
      <c r="R768" s="6">
        <v>8.0413419871554301E-2</v>
      </c>
      <c r="S768" s="6">
        <v>0.52112722150692004</v>
      </c>
      <c r="T768" s="6">
        <v>7.1200817576964698E-2</v>
      </c>
      <c r="U768" s="6">
        <v>0.40767196091611402</v>
      </c>
      <c r="V768" s="6">
        <v>5.8465288206225798E-2</v>
      </c>
      <c r="W768" s="6">
        <v>0.650134183861796</v>
      </c>
      <c r="X768" s="6">
        <v>0.29140052793197702</v>
      </c>
      <c r="Y768" s="6">
        <v>0.889446545077759</v>
      </c>
      <c r="Z768" s="6">
        <v>3.9580178366194298E-2</v>
      </c>
      <c r="AA768" s="6">
        <v>7.0973276556046003E-2</v>
      </c>
      <c r="AB768" s="6">
        <v>0.21049484185575801</v>
      </c>
      <c r="AC768" s="6">
        <v>0.19485664788912599</v>
      </c>
      <c r="AD768" s="6">
        <v>0.594648510255114</v>
      </c>
      <c r="AE768" s="6">
        <v>0.35649803044966699</v>
      </c>
      <c r="AF768" s="6">
        <v>0.60591794722312797</v>
      </c>
      <c r="AG768" s="310">
        <v>3.7584022327203898E-2</v>
      </c>
      <c r="AH768" s="211">
        <v>5.1890000000000001</v>
      </c>
      <c r="AI768" s="211">
        <v>6.7</v>
      </c>
      <c r="AJ768" s="212">
        <v>10.159000000000001</v>
      </c>
      <c r="AK768" s="210">
        <v>5.1619999999999999</v>
      </c>
      <c r="AL768" s="210">
        <v>6.8070000000000004</v>
      </c>
      <c r="AM768" s="210">
        <v>10.145</v>
      </c>
      <c r="AN768" s="203"/>
      <c r="AO768" s="203"/>
      <c r="AP768" s="203"/>
      <c r="AQ768" s="203"/>
      <c r="AR768" s="203">
        <f t="shared" ref="AR768:AR775" si="1120">$AN$41*0.81818182</f>
        <v>4.5450000100999999</v>
      </c>
      <c r="AS768" s="203">
        <f t="shared" ref="AS768:AS775" si="1121">$AN$41</f>
        <v>5.5549999999999997</v>
      </c>
      <c r="AT768" s="203">
        <f t="shared" ref="AT768:AT775" si="1122">$AN$41*1.22222222</f>
        <v>6.7894444320999989</v>
      </c>
      <c r="AU768" s="203">
        <f t="shared" ref="AU768:AU775" si="1123">$AO$41*0.81818182</f>
        <v>6.0592091043740002</v>
      </c>
      <c r="AV768" s="203">
        <f t="shared" ref="AV768:AV775" si="1124">$AO$41</f>
        <v>7.4057000000000004</v>
      </c>
      <c r="AW768" s="203">
        <f t="shared" ref="AW768:AW775" si="1125">$AO$41*1.22222222</f>
        <v>9.0514110946540001</v>
      </c>
      <c r="AX768" s="203">
        <f t="shared" ref="AX768:AX775" si="1126">$AP$41*0.81818182</f>
        <v>8.579536382701999</v>
      </c>
      <c r="AY768" s="203">
        <f t="shared" ref="AY768:AY775" si="1127">$AP$41</f>
        <v>10.4861</v>
      </c>
      <c r="AZ768" s="203">
        <f t="shared" ref="AZ768:AZ775" si="1128">$AP$41*1.22222222</f>
        <v>12.816344421142</v>
      </c>
      <c r="BB768" s="1" t="str">
        <f t="shared" si="1049"/>
        <v>NP</v>
      </c>
      <c r="BC768" s="1" t="str">
        <f t="shared" si="1050"/>
        <v>NP</v>
      </c>
      <c r="BD768" s="1" t="str">
        <f t="shared" si="1051"/>
        <v>NP</v>
      </c>
      <c r="BE768" s="1" t="str">
        <f t="shared" si="1052"/>
        <v>NO</v>
      </c>
      <c r="BF768" s="1" t="str">
        <f t="shared" si="1053"/>
        <v>NO</v>
      </c>
      <c r="BG768" s="1" t="str">
        <f t="shared" si="1054"/>
        <v>NO</v>
      </c>
      <c r="BH768" s="1" t="str">
        <f t="shared" si="1119"/>
        <v>YES</v>
      </c>
      <c r="BJ768" s="1">
        <v>86</v>
      </c>
      <c r="BK768" s="1" t="str">
        <f t="shared" si="1055"/>
        <v>NP</v>
      </c>
      <c r="BL768" s="1" t="str">
        <f t="shared" si="1056"/>
        <v>NP</v>
      </c>
      <c r="BM768" s="1" t="str">
        <f t="shared" si="1057"/>
        <v>NP</v>
      </c>
      <c r="BN768" s="1" t="str">
        <f t="shared" si="1058"/>
        <v>NO</v>
      </c>
      <c r="BO768" s="1" t="str">
        <f t="shared" si="1059"/>
        <v>NO</v>
      </c>
      <c r="BP768" s="1" t="str">
        <f t="shared" si="1060"/>
        <v>NO</v>
      </c>
      <c r="BQ768" s="1" t="str">
        <f t="shared" si="1061"/>
        <v>YES</v>
      </c>
      <c r="BS768" s="1" t="str">
        <f t="shared" si="1062"/>
        <v>TP</v>
      </c>
      <c r="BT768" s="1" t="str">
        <f t="shared" si="1063"/>
        <v>TP</v>
      </c>
      <c r="BU768" s="1" t="str">
        <f t="shared" si="1064"/>
        <v>TP</v>
      </c>
      <c r="BV768" s="1" t="str">
        <f t="shared" si="1065"/>
        <v>YES</v>
      </c>
      <c r="BW768" s="1" t="str">
        <f t="shared" si="1066"/>
        <v>YES</v>
      </c>
      <c r="BX768" s="1" t="str">
        <f t="shared" si="1067"/>
        <v>YES</v>
      </c>
      <c r="BY768" s="244" t="str">
        <f t="shared" si="1068"/>
        <v>YES</v>
      </c>
      <c r="BZ768" s="244" t="str">
        <f t="shared" si="1069"/>
        <v>NO</v>
      </c>
      <c r="CA768" s="244" t="str">
        <f t="shared" si="1070"/>
        <v>NO</v>
      </c>
      <c r="CB768" s="244" t="str">
        <f t="shared" si="1071"/>
        <v>NO</v>
      </c>
      <c r="CC768" s="244" t="str">
        <f t="shared" si="1072"/>
        <v>NO</v>
      </c>
      <c r="CD768" s="244" t="str">
        <f t="shared" si="1044"/>
        <v>NO</v>
      </c>
      <c r="CE768" s="1" t="str">
        <f t="shared" si="1045"/>
        <v>NO</v>
      </c>
      <c r="CF768" s="1" t="str">
        <f t="shared" si="1046"/>
        <v>NO</v>
      </c>
      <c r="CG768" s="1" t="str">
        <f t="shared" si="1047"/>
        <v>NO</v>
      </c>
      <c r="CH768" s="1" t="str">
        <f t="shared" si="1048"/>
        <v>NO</v>
      </c>
      <c r="CI768" s="244" t="str">
        <f t="shared" si="1073"/>
        <v>NO</v>
      </c>
      <c r="CJ768" s="244" t="str">
        <f t="shared" si="1074"/>
        <v>NO</v>
      </c>
      <c r="CK768" s="244" t="str">
        <f t="shared" si="1075"/>
        <v>NO</v>
      </c>
      <c r="CL768" s="244" t="str">
        <f t="shared" si="1076"/>
        <v>NO</v>
      </c>
      <c r="CM768" s="244" t="str">
        <f t="shared" si="1077"/>
        <v>NO</v>
      </c>
      <c r="CN768" s="244" t="str">
        <f t="shared" si="1078"/>
        <v>NO</v>
      </c>
      <c r="CO768" s="244" t="str">
        <f t="shared" si="1079"/>
        <v>NO</v>
      </c>
      <c r="CP768" s="244" t="str">
        <f t="shared" si="1080"/>
        <v>NO</v>
      </c>
      <c r="CQ768" s="244" t="str">
        <f t="shared" si="1081"/>
        <v>NO</v>
      </c>
      <c r="CR768" s="244" t="str">
        <f t="shared" si="1082"/>
        <v>NO</v>
      </c>
    </row>
    <row r="769" spans="1:96">
      <c r="A769" s="15"/>
      <c r="B769" s="15"/>
      <c r="C769" s="15"/>
      <c r="D769" s="15"/>
      <c r="E769" s="15"/>
      <c r="F769" s="15"/>
      <c r="G769" s="15"/>
      <c r="H769" s="15"/>
      <c r="I769" s="52" t="s">
        <v>14</v>
      </c>
      <c r="J769" s="9">
        <v>0.83299365169763495</v>
      </c>
      <c r="K769" s="6">
        <v>2.2761377831382101E-2</v>
      </c>
      <c r="L769" s="6">
        <v>0.144244970470982</v>
      </c>
      <c r="M769" s="6">
        <v>0.96481984095214002</v>
      </c>
      <c r="N769" s="6">
        <v>3.1566054136077999E-2</v>
      </c>
      <c r="O769" s="6">
        <v>3.6141049117811501E-3</v>
      </c>
      <c r="P769" s="6">
        <v>0.237300251962659</v>
      </c>
      <c r="Q769" s="6">
        <v>0.37889483743790398</v>
      </c>
      <c r="R769" s="6">
        <v>0.383804910599435</v>
      </c>
      <c r="S769" s="6">
        <v>0.207825754271076</v>
      </c>
      <c r="T769" s="6">
        <v>0.727379219319926</v>
      </c>
      <c r="U769" s="6">
        <v>6.4795026408996495E-2</v>
      </c>
      <c r="V769" s="6">
        <v>0.26836686737464199</v>
      </c>
      <c r="W769" s="6">
        <v>0.46063803890805799</v>
      </c>
      <c r="X769" s="6">
        <v>0.27099509371729902</v>
      </c>
      <c r="Y769" s="6">
        <v>0.94729611989710205</v>
      </c>
      <c r="Z769" s="6">
        <v>3.2243583858140003E-2</v>
      </c>
      <c r="AA769" s="6">
        <v>2.0460296244756999E-2</v>
      </c>
      <c r="AB769" s="6">
        <v>0.58318970785954205</v>
      </c>
      <c r="AC769" s="6">
        <v>0.38392858880496</v>
      </c>
      <c r="AD769" s="6">
        <v>3.2881703335497198E-2</v>
      </c>
      <c r="AE769" s="6">
        <v>0.42118808551449</v>
      </c>
      <c r="AF769" s="6">
        <v>1.8267040709056E-2</v>
      </c>
      <c r="AG769" s="310">
        <v>0.56054487377645301</v>
      </c>
      <c r="AH769" s="211">
        <v>6.46</v>
      </c>
      <c r="AI769" s="211">
        <v>7.0389999999999997</v>
      </c>
      <c r="AJ769" s="212">
        <v>9.8789999999999996</v>
      </c>
      <c r="AK769" s="210">
        <v>7.1550000000000002</v>
      </c>
      <c r="AL769" s="210">
        <v>7.641</v>
      </c>
      <c r="AM769" s="210">
        <v>10.515000000000001</v>
      </c>
      <c r="AN769" s="203"/>
      <c r="AO769" s="203"/>
      <c r="AP769" s="203"/>
      <c r="AQ769" s="203"/>
      <c r="AR769" s="203">
        <f t="shared" si="1120"/>
        <v>4.5450000100999999</v>
      </c>
      <c r="AS769" s="203">
        <f t="shared" si="1121"/>
        <v>5.5549999999999997</v>
      </c>
      <c r="AT769" s="203">
        <f t="shared" si="1122"/>
        <v>6.7894444320999989</v>
      </c>
      <c r="AU769" s="203">
        <f t="shared" si="1123"/>
        <v>6.0592091043740002</v>
      </c>
      <c r="AV769" s="203">
        <f t="shared" si="1124"/>
        <v>7.4057000000000004</v>
      </c>
      <c r="AW769" s="203">
        <f t="shared" si="1125"/>
        <v>9.0514110946540001</v>
      </c>
      <c r="AX769" s="203">
        <f t="shared" si="1126"/>
        <v>8.579536382701999</v>
      </c>
      <c r="AY769" s="203">
        <f t="shared" si="1127"/>
        <v>10.4861</v>
      </c>
      <c r="AZ769" s="203">
        <f t="shared" si="1128"/>
        <v>12.816344421142</v>
      </c>
      <c r="BB769" s="1" t="str">
        <f t="shared" si="1049"/>
        <v>NA</v>
      </c>
      <c r="BC769" s="1" t="str">
        <f t="shared" si="1050"/>
        <v>NP</v>
      </c>
      <c r="BD769" s="1" t="str">
        <f t="shared" si="1051"/>
        <v>NP</v>
      </c>
      <c r="BE769" s="1" t="str">
        <f t="shared" si="1052"/>
        <v>NO</v>
      </c>
      <c r="BF769" s="1" t="str">
        <f t="shared" si="1053"/>
        <v>NO</v>
      </c>
      <c r="BG769" s="1" t="str">
        <f t="shared" si="1054"/>
        <v>NO</v>
      </c>
      <c r="BH769" s="1" t="str">
        <f t="shared" si="1119"/>
        <v>YES</v>
      </c>
      <c r="BJ769" s="1">
        <v>1567</v>
      </c>
      <c r="BK769" s="1" t="str">
        <f t="shared" si="1055"/>
        <v>P</v>
      </c>
      <c r="BL769" s="1" t="str">
        <f t="shared" si="1056"/>
        <v>NA</v>
      </c>
      <c r="BM769" s="1" t="str">
        <f t="shared" si="1057"/>
        <v>NA</v>
      </c>
      <c r="BN769" s="1" t="str">
        <f t="shared" si="1058"/>
        <v>NO</v>
      </c>
      <c r="BO769" s="1" t="str">
        <f t="shared" si="1059"/>
        <v>NO</v>
      </c>
      <c r="BP769" s="1" t="str">
        <f t="shared" si="1060"/>
        <v>NO</v>
      </c>
      <c r="BQ769" s="1" t="str">
        <f t="shared" si="1061"/>
        <v>NO</v>
      </c>
      <c r="BS769" s="1" t="str">
        <f t="shared" si="1062"/>
        <v>TN</v>
      </c>
      <c r="BT769" s="1" t="str">
        <f t="shared" si="1063"/>
        <v>FP</v>
      </c>
      <c r="BU769" s="1" t="str">
        <f t="shared" si="1064"/>
        <v>FP</v>
      </c>
      <c r="BV769" s="1" t="str">
        <f t="shared" si="1065"/>
        <v>NO</v>
      </c>
      <c r="BW769" s="1" t="str">
        <f t="shared" si="1066"/>
        <v>NO</v>
      </c>
      <c r="BX769" s="1" t="str">
        <f t="shared" si="1067"/>
        <v>NO</v>
      </c>
      <c r="BY769" s="244" t="str">
        <f t="shared" si="1068"/>
        <v>YES</v>
      </c>
      <c r="BZ769" s="244" t="str">
        <f t="shared" si="1069"/>
        <v>NO</v>
      </c>
      <c r="CA769" s="244" t="str">
        <f t="shared" si="1070"/>
        <v>NO</v>
      </c>
      <c r="CB769" s="244" t="str">
        <f t="shared" si="1071"/>
        <v>NO</v>
      </c>
      <c r="CC769" s="244" t="str">
        <f t="shared" si="1072"/>
        <v>NO</v>
      </c>
      <c r="CD769" s="244" t="str">
        <f t="shared" si="1044"/>
        <v>YES</v>
      </c>
      <c r="CE769" s="1" t="str">
        <f t="shared" si="1045"/>
        <v>YES</v>
      </c>
      <c r="CF769" s="1" t="str">
        <f t="shared" si="1046"/>
        <v>YES</v>
      </c>
      <c r="CG769" s="1" t="str">
        <f t="shared" si="1047"/>
        <v>NO</v>
      </c>
      <c r="CH769" s="1" t="str">
        <f t="shared" si="1048"/>
        <v>NO</v>
      </c>
      <c r="CI769" s="244" t="str">
        <f t="shared" si="1073"/>
        <v>NO</v>
      </c>
      <c r="CJ769" s="244" t="str">
        <f t="shared" si="1074"/>
        <v>NO</v>
      </c>
      <c r="CK769" s="244" t="str">
        <f t="shared" si="1075"/>
        <v>NO</v>
      </c>
      <c r="CL769" s="244" t="str">
        <f t="shared" si="1076"/>
        <v>NO</v>
      </c>
      <c r="CM769" s="244" t="str">
        <f t="shared" si="1077"/>
        <v>NO</v>
      </c>
      <c r="CN769" s="244" t="str">
        <f t="shared" si="1078"/>
        <v>YES</v>
      </c>
      <c r="CO769" s="244" t="str">
        <f t="shared" si="1079"/>
        <v>YES</v>
      </c>
      <c r="CP769" s="244" t="str">
        <f t="shared" si="1080"/>
        <v>YES</v>
      </c>
      <c r="CQ769" s="244" t="str">
        <f t="shared" si="1081"/>
        <v>NO</v>
      </c>
      <c r="CR769" s="244" t="str">
        <f t="shared" si="1082"/>
        <v>NO</v>
      </c>
    </row>
    <row r="770" spans="1:96">
      <c r="A770" s="15"/>
      <c r="B770" s="15"/>
      <c r="C770" s="15"/>
      <c r="D770" s="15"/>
      <c r="E770" s="15"/>
      <c r="F770" s="15"/>
      <c r="G770" s="15"/>
      <c r="H770" s="15"/>
      <c r="I770" s="52" t="s">
        <v>15</v>
      </c>
      <c r="J770" s="9">
        <v>0.72413903708552896</v>
      </c>
      <c r="K770" s="6">
        <v>2.8017443877622301E-2</v>
      </c>
      <c r="L770" s="6">
        <v>0.24784351903684801</v>
      </c>
      <c r="M770" s="6">
        <v>0.35330205151469302</v>
      </c>
      <c r="N770" s="6">
        <v>0.50965390568714197</v>
      </c>
      <c r="O770" s="6">
        <v>0.13704404279816301</v>
      </c>
      <c r="P770" s="6">
        <v>0.49493542084025099</v>
      </c>
      <c r="Q770" s="6">
        <v>0.41456111674732699</v>
      </c>
      <c r="R770" s="6">
        <v>9.0503462412421895E-2</v>
      </c>
      <c r="S770" s="6">
        <v>0.65284684928944203</v>
      </c>
      <c r="T770" s="6">
        <v>7.3990474164250003E-2</v>
      </c>
      <c r="U770" s="6">
        <v>0.27316267654630699</v>
      </c>
      <c r="V770" s="6">
        <v>1.6140888296088798E-2</v>
      </c>
      <c r="W770" s="6">
        <v>0.31313590271421099</v>
      </c>
      <c r="X770" s="6">
        <v>0.67072320898969995</v>
      </c>
      <c r="Y770" s="6">
        <v>0.71502069043230698</v>
      </c>
      <c r="Z770" s="6">
        <v>0.27925751154767398</v>
      </c>
      <c r="AA770" s="6">
        <v>5.7217980200179302E-3</v>
      </c>
      <c r="AB770" s="6">
        <v>0.52635969722655396</v>
      </c>
      <c r="AC770" s="6">
        <v>0.15538952542757301</v>
      </c>
      <c r="AD770" s="6">
        <v>0.31825077734587198</v>
      </c>
      <c r="AE770" s="6">
        <v>0.25473201193412798</v>
      </c>
      <c r="AF770" s="6">
        <v>0.315510077259475</v>
      </c>
      <c r="AG770" s="310">
        <v>0.42975791080639603</v>
      </c>
      <c r="AH770" s="211">
        <v>4.8339999999999996</v>
      </c>
      <c r="AI770" s="211">
        <v>7.4009999999999998</v>
      </c>
      <c r="AJ770" s="212">
        <v>10.172000000000001</v>
      </c>
      <c r="AK770" s="210">
        <v>5.0590000000000002</v>
      </c>
      <c r="AL770" s="210">
        <v>7.5019999999999998</v>
      </c>
      <c r="AM770" s="210">
        <v>10.536</v>
      </c>
      <c r="AN770" s="203"/>
      <c r="AO770" s="203"/>
      <c r="AP770" s="203"/>
      <c r="AQ770" s="203"/>
      <c r="AR770" s="203">
        <f t="shared" si="1120"/>
        <v>4.5450000100999999</v>
      </c>
      <c r="AS770" s="203">
        <f t="shared" si="1121"/>
        <v>5.5549999999999997</v>
      </c>
      <c r="AT770" s="203">
        <f t="shared" si="1122"/>
        <v>6.7894444320999989</v>
      </c>
      <c r="AU770" s="203">
        <f t="shared" si="1123"/>
        <v>6.0592091043740002</v>
      </c>
      <c r="AV770" s="203">
        <f t="shared" si="1124"/>
        <v>7.4057000000000004</v>
      </c>
      <c r="AW770" s="203">
        <f t="shared" si="1125"/>
        <v>9.0514110946540001</v>
      </c>
      <c r="AX770" s="203">
        <f t="shared" si="1126"/>
        <v>8.579536382701999</v>
      </c>
      <c r="AY770" s="203">
        <f t="shared" si="1127"/>
        <v>10.4861</v>
      </c>
      <c r="AZ770" s="203">
        <f t="shared" si="1128"/>
        <v>12.816344421142</v>
      </c>
      <c r="BB770" s="1" t="str">
        <f t="shared" si="1049"/>
        <v>NP</v>
      </c>
      <c r="BC770" s="1" t="str">
        <f t="shared" si="1050"/>
        <v>NP</v>
      </c>
      <c r="BD770" s="1" t="str">
        <f t="shared" si="1051"/>
        <v>NP</v>
      </c>
      <c r="BE770" s="1" t="str">
        <f t="shared" si="1052"/>
        <v>NO</v>
      </c>
      <c r="BF770" s="1" t="str">
        <f t="shared" si="1053"/>
        <v>NO</v>
      </c>
      <c r="BG770" s="1" t="str">
        <f t="shared" si="1054"/>
        <v>NO</v>
      </c>
      <c r="BH770" s="1" t="str">
        <f t="shared" si="1119"/>
        <v>YES</v>
      </c>
      <c r="BJ770" s="1">
        <v>129</v>
      </c>
      <c r="BK770" s="1" t="str">
        <f t="shared" si="1055"/>
        <v>NP</v>
      </c>
      <c r="BL770" s="1" t="str">
        <f t="shared" si="1056"/>
        <v>NA</v>
      </c>
      <c r="BM770" s="1" t="str">
        <f t="shared" si="1057"/>
        <v>NA</v>
      </c>
      <c r="BN770" s="1" t="str">
        <f t="shared" si="1058"/>
        <v>NO</v>
      </c>
      <c r="BO770" s="1" t="str">
        <f t="shared" si="1059"/>
        <v>NO</v>
      </c>
      <c r="BP770" s="1" t="str">
        <f t="shared" si="1060"/>
        <v>NO</v>
      </c>
      <c r="BQ770" s="1" t="str">
        <f t="shared" si="1061"/>
        <v>YES</v>
      </c>
      <c r="BS770" s="1" t="str">
        <f t="shared" si="1062"/>
        <v>TP</v>
      </c>
      <c r="BT770" s="1" t="str">
        <f t="shared" si="1063"/>
        <v>FP</v>
      </c>
      <c r="BU770" s="1" t="str">
        <f t="shared" si="1064"/>
        <v>FP</v>
      </c>
      <c r="BV770" s="1" t="str">
        <f t="shared" si="1065"/>
        <v>NO</v>
      </c>
      <c r="BW770" s="1" t="str">
        <f t="shared" si="1066"/>
        <v>NO</v>
      </c>
      <c r="BX770" s="1" t="str">
        <f t="shared" si="1067"/>
        <v>YES</v>
      </c>
      <c r="BY770" s="244" t="str">
        <f t="shared" si="1068"/>
        <v>YES</v>
      </c>
      <c r="BZ770" s="244" t="str">
        <f t="shared" si="1069"/>
        <v>NO</v>
      </c>
      <c r="CA770" s="244" t="str">
        <f t="shared" si="1070"/>
        <v>NO</v>
      </c>
      <c r="CB770" s="244" t="str">
        <f t="shared" si="1071"/>
        <v>NO</v>
      </c>
      <c r="CC770" s="244" t="str">
        <f t="shared" si="1072"/>
        <v>NO</v>
      </c>
      <c r="CD770" s="244" t="str">
        <f t="shared" si="1044"/>
        <v>YES</v>
      </c>
      <c r="CE770" s="1" t="str">
        <f t="shared" si="1045"/>
        <v>YES</v>
      </c>
      <c r="CF770" s="1" t="str">
        <f t="shared" si="1046"/>
        <v>YES</v>
      </c>
      <c r="CG770" s="1" t="str">
        <f t="shared" si="1047"/>
        <v>NO</v>
      </c>
      <c r="CH770" s="1" t="str">
        <f t="shared" si="1048"/>
        <v>NO</v>
      </c>
      <c r="CI770" s="244" t="str">
        <f t="shared" si="1073"/>
        <v>NO</v>
      </c>
      <c r="CJ770" s="244" t="str">
        <f t="shared" si="1074"/>
        <v>NO</v>
      </c>
      <c r="CK770" s="244" t="str">
        <f t="shared" si="1075"/>
        <v>NO</v>
      </c>
      <c r="CL770" s="244" t="str">
        <f t="shared" si="1076"/>
        <v>NO</v>
      </c>
      <c r="CM770" s="244" t="str">
        <f t="shared" si="1077"/>
        <v>NO</v>
      </c>
      <c r="CN770" s="244" t="str">
        <f t="shared" si="1078"/>
        <v>YES</v>
      </c>
      <c r="CO770" s="244" t="str">
        <f t="shared" si="1079"/>
        <v>YES</v>
      </c>
      <c r="CP770" s="244" t="str">
        <f t="shared" si="1080"/>
        <v>YES</v>
      </c>
      <c r="CQ770" s="244" t="str">
        <f t="shared" si="1081"/>
        <v>NO</v>
      </c>
      <c r="CR770" s="244" t="str">
        <f t="shared" si="1082"/>
        <v>NO</v>
      </c>
    </row>
    <row r="771" spans="1:96">
      <c r="A771" s="15"/>
      <c r="B771" s="15"/>
      <c r="C771" s="15"/>
      <c r="D771" s="15"/>
      <c r="E771" s="15"/>
      <c r="F771" s="15"/>
      <c r="G771" s="15"/>
      <c r="H771" s="15"/>
      <c r="I771" s="52" t="s">
        <v>16</v>
      </c>
      <c r="J771" s="9">
        <v>0.86640679876237203</v>
      </c>
      <c r="K771" s="6">
        <v>0.129565970165996</v>
      </c>
      <c r="L771" s="6">
        <v>4.0272310716311602E-3</v>
      </c>
      <c r="M771" s="6">
        <v>0.59555309800553502</v>
      </c>
      <c r="N771" s="6">
        <v>0.157988056171362</v>
      </c>
      <c r="O771" s="6">
        <v>0.24645884582310101</v>
      </c>
      <c r="P771" s="6">
        <v>0.245577373484473</v>
      </c>
      <c r="Q771" s="6">
        <v>0.38452191979002998</v>
      </c>
      <c r="R771" s="6">
        <v>0.36990070672549502</v>
      </c>
      <c r="S771" s="6">
        <v>0.114619829584943</v>
      </c>
      <c r="T771" s="6">
        <v>0.39486018773887499</v>
      </c>
      <c r="U771" s="6">
        <v>0.49051998267618002</v>
      </c>
      <c r="V771" s="6">
        <v>0.226889212126657</v>
      </c>
      <c r="W771" s="6">
        <v>0.69027336581561805</v>
      </c>
      <c r="X771" s="6">
        <v>8.2837422057723598E-2</v>
      </c>
      <c r="Y771" s="6">
        <v>0.35263129807351301</v>
      </c>
      <c r="Z771" s="6">
        <v>0.63581136959668105</v>
      </c>
      <c r="AA771" s="6">
        <v>1.15573323298046E-2</v>
      </c>
      <c r="AB771" s="6">
        <v>0.56463857800091799</v>
      </c>
      <c r="AC771" s="6">
        <v>0.13020754476281801</v>
      </c>
      <c r="AD771" s="6">
        <v>0.30515387723626303</v>
      </c>
      <c r="AE771" s="6">
        <v>0.41246330237353901</v>
      </c>
      <c r="AF771" s="6">
        <v>7.0730565746117205E-2</v>
      </c>
      <c r="AG771" s="310">
        <v>0.51680613188034297</v>
      </c>
      <c r="AH771" s="211">
        <v>6.1680000000000001</v>
      </c>
      <c r="AI771" s="211">
        <v>8.0109999999999992</v>
      </c>
      <c r="AJ771" s="212">
        <v>9.66</v>
      </c>
      <c r="AK771" s="210">
        <v>6.03</v>
      </c>
      <c r="AL771" s="210">
        <v>8.516</v>
      </c>
      <c r="AM771" s="210">
        <v>10.039999999999999</v>
      </c>
      <c r="AN771" s="203"/>
      <c r="AO771" s="203"/>
      <c r="AP771" s="203"/>
      <c r="AQ771" s="203"/>
      <c r="AR771" s="203">
        <f t="shared" si="1120"/>
        <v>4.5450000100999999</v>
      </c>
      <c r="AS771" s="203">
        <f t="shared" si="1121"/>
        <v>5.5549999999999997</v>
      </c>
      <c r="AT771" s="203">
        <f t="shared" si="1122"/>
        <v>6.7894444320999989</v>
      </c>
      <c r="AU771" s="203">
        <f t="shared" si="1123"/>
        <v>6.0592091043740002</v>
      </c>
      <c r="AV771" s="203">
        <f t="shared" si="1124"/>
        <v>7.4057000000000004</v>
      </c>
      <c r="AW771" s="203">
        <f t="shared" si="1125"/>
        <v>9.0514110946540001</v>
      </c>
      <c r="AX771" s="203">
        <f t="shared" si="1126"/>
        <v>8.579536382701999</v>
      </c>
      <c r="AY771" s="203">
        <f t="shared" si="1127"/>
        <v>10.4861</v>
      </c>
      <c r="AZ771" s="203">
        <f t="shared" si="1128"/>
        <v>12.816344421142</v>
      </c>
      <c r="BB771" s="1" t="str">
        <f t="shared" si="1049"/>
        <v>NA</v>
      </c>
      <c r="BC771" s="1" t="str">
        <f t="shared" si="1050"/>
        <v>NA</v>
      </c>
      <c r="BD771" s="1" t="str">
        <f t="shared" si="1051"/>
        <v>NP</v>
      </c>
      <c r="BE771" s="1" t="str">
        <f t="shared" si="1052"/>
        <v>NO</v>
      </c>
      <c r="BF771" s="1" t="str">
        <f t="shared" si="1053"/>
        <v>NO</v>
      </c>
      <c r="BG771" s="1" t="str">
        <f t="shared" si="1054"/>
        <v>NO</v>
      </c>
      <c r="BH771" s="1" t="str">
        <f t="shared" si="1119"/>
        <v>YES</v>
      </c>
      <c r="BJ771" s="1">
        <v>170</v>
      </c>
      <c r="BK771" s="1" t="str">
        <f t="shared" si="1055"/>
        <v>NA</v>
      </c>
      <c r="BL771" s="1" t="str">
        <f t="shared" si="1056"/>
        <v>NA</v>
      </c>
      <c r="BM771" s="1" t="str">
        <f t="shared" si="1057"/>
        <v>NP</v>
      </c>
      <c r="BN771" s="1" t="str">
        <f t="shared" si="1058"/>
        <v>NO</v>
      </c>
      <c r="BO771" s="1" t="str">
        <f t="shared" si="1059"/>
        <v>NO</v>
      </c>
      <c r="BP771" s="1" t="str">
        <f t="shared" si="1060"/>
        <v>NO</v>
      </c>
      <c r="BQ771" s="1" t="str">
        <f t="shared" si="1061"/>
        <v>YES</v>
      </c>
      <c r="BS771" s="1" t="str">
        <f t="shared" si="1062"/>
        <v>TN</v>
      </c>
      <c r="BT771" s="1" t="str">
        <f t="shared" si="1063"/>
        <v>TN</v>
      </c>
      <c r="BU771" s="1" t="str">
        <f t="shared" si="1064"/>
        <v>TP</v>
      </c>
      <c r="BV771" s="1" t="str">
        <f t="shared" si="1065"/>
        <v>NO</v>
      </c>
      <c r="BW771" s="1" t="str">
        <f t="shared" si="1066"/>
        <v>NO</v>
      </c>
      <c r="BX771" s="1" t="str">
        <f t="shared" si="1067"/>
        <v>YES</v>
      </c>
      <c r="BY771" s="244" t="str">
        <f t="shared" si="1068"/>
        <v>YES</v>
      </c>
      <c r="BZ771" s="244" t="str">
        <f t="shared" si="1069"/>
        <v>NO</v>
      </c>
      <c r="CA771" s="244" t="str">
        <f t="shared" si="1070"/>
        <v>NO</v>
      </c>
      <c r="CB771" s="244" t="str">
        <f t="shared" si="1071"/>
        <v>NO</v>
      </c>
      <c r="CC771" s="244" t="str">
        <f t="shared" si="1072"/>
        <v>NO</v>
      </c>
      <c r="CD771" s="244" t="str">
        <f t="shared" si="1044"/>
        <v>NO</v>
      </c>
      <c r="CE771" s="1" t="str">
        <f t="shared" si="1045"/>
        <v>NO</v>
      </c>
      <c r="CF771" s="1" t="str">
        <f t="shared" si="1046"/>
        <v>NO</v>
      </c>
      <c r="CG771" s="1" t="str">
        <f t="shared" si="1047"/>
        <v>NO</v>
      </c>
      <c r="CH771" s="1" t="str">
        <f t="shared" si="1048"/>
        <v>NO</v>
      </c>
      <c r="CI771" s="244" t="str">
        <f t="shared" si="1073"/>
        <v>NO</v>
      </c>
      <c r="CJ771" s="244" t="str">
        <f t="shared" si="1074"/>
        <v>NO</v>
      </c>
      <c r="CK771" s="244" t="str">
        <f t="shared" si="1075"/>
        <v>NO</v>
      </c>
      <c r="CL771" s="244" t="str">
        <f t="shared" si="1076"/>
        <v>NO</v>
      </c>
      <c r="CM771" s="244" t="str">
        <f t="shared" si="1077"/>
        <v>NO</v>
      </c>
      <c r="CN771" s="244" t="str">
        <f t="shared" si="1078"/>
        <v>NO</v>
      </c>
      <c r="CO771" s="244" t="str">
        <f t="shared" si="1079"/>
        <v>NO</v>
      </c>
      <c r="CP771" s="244" t="str">
        <f t="shared" si="1080"/>
        <v>NO</v>
      </c>
      <c r="CQ771" s="244" t="str">
        <f t="shared" si="1081"/>
        <v>NO</v>
      </c>
      <c r="CR771" s="244" t="str">
        <f t="shared" si="1082"/>
        <v>NO</v>
      </c>
    </row>
    <row r="772" spans="1:96">
      <c r="A772" s="15"/>
      <c r="B772" s="15"/>
      <c r="C772" s="15"/>
      <c r="D772" s="15"/>
      <c r="E772" s="15"/>
      <c r="F772" s="15"/>
      <c r="G772" s="15"/>
      <c r="H772" s="15"/>
      <c r="I772" s="52" t="s">
        <v>17</v>
      </c>
      <c r="J772" s="9">
        <v>8.2933251041516595E-2</v>
      </c>
      <c r="K772" s="6">
        <v>0.63462418233330997</v>
      </c>
      <c r="L772" s="6">
        <v>0.28244256662517297</v>
      </c>
      <c r="M772" s="6">
        <v>0.73666854347825905</v>
      </c>
      <c r="N772" s="6">
        <v>4.6675562575813602E-2</v>
      </c>
      <c r="O772" s="6">
        <v>0.21665589394592699</v>
      </c>
      <c r="P772" s="6">
        <v>0.81407742917090997</v>
      </c>
      <c r="Q772" s="6">
        <v>8.9278807999768395E-2</v>
      </c>
      <c r="R772" s="6">
        <v>9.6643762829320898E-2</v>
      </c>
      <c r="S772" s="6">
        <v>0.63341050260839404</v>
      </c>
      <c r="T772" s="6">
        <v>0.28856362649473399</v>
      </c>
      <c r="U772" s="6">
        <v>7.8025870896870506E-2</v>
      </c>
      <c r="V772" s="6">
        <v>0.160051137322785</v>
      </c>
      <c r="W772" s="6">
        <v>0.1145578256251</v>
      </c>
      <c r="X772" s="6">
        <v>0.72539103705211405</v>
      </c>
      <c r="Y772" s="6">
        <v>0.47343012080150099</v>
      </c>
      <c r="Z772" s="6">
        <v>0.453504949078398</v>
      </c>
      <c r="AA772" s="6">
        <v>7.30649301201E-2</v>
      </c>
      <c r="AB772" s="6">
        <v>5.49353006214836E-2</v>
      </c>
      <c r="AC772" s="6">
        <v>0.75973315848887002</v>
      </c>
      <c r="AD772" s="6">
        <v>0.18533154088964501</v>
      </c>
      <c r="AE772" s="6">
        <v>0.75755467754609795</v>
      </c>
      <c r="AF772" s="6">
        <v>9.8788380951556603E-3</v>
      </c>
      <c r="AG772" s="310">
        <v>0.232566484358745</v>
      </c>
      <c r="AH772" s="211">
        <v>5.2140000000000004</v>
      </c>
      <c r="AI772" s="211">
        <v>7.4390000000000001</v>
      </c>
      <c r="AJ772" s="212">
        <v>9.7989999999999995</v>
      </c>
      <c r="AK772" s="210">
        <v>4.9880000000000004</v>
      </c>
      <c r="AL772" s="210">
        <v>7.11</v>
      </c>
      <c r="AM772" s="210">
        <v>9.3390000000000004</v>
      </c>
      <c r="AN772" s="203"/>
      <c r="AO772" s="203"/>
      <c r="AP772" s="203"/>
      <c r="AQ772" s="203"/>
      <c r="AR772" s="203">
        <f t="shared" si="1120"/>
        <v>4.5450000100999999</v>
      </c>
      <c r="AS772" s="203">
        <f t="shared" si="1121"/>
        <v>5.5549999999999997</v>
      </c>
      <c r="AT772" s="203">
        <f t="shared" si="1122"/>
        <v>6.7894444320999989</v>
      </c>
      <c r="AU772" s="203">
        <f t="shared" si="1123"/>
        <v>6.0592091043740002</v>
      </c>
      <c r="AV772" s="203">
        <f t="shared" si="1124"/>
        <v>7.4057000000000004</v>
      </c>
      <c r="AW772" s="203">
        <f t="shared" si="1125"/>
        <v>9.0514110946540001</v>
      </c>
      <c r="AX772" s="203">
        <f t="shared" si="1126"/>
        <v>8.579536382701999</v>
      </c>
      <c r="AY772" s="203">
        <f t="shared" si="1127"/>
        <v>10.4861</v>
      </c>
      <c r="AZ772" s="203">
        <f t="shared" si="1128"/>
        <v>12.816344421142</v>
      </c>
      <c r="BB772" s="1" t="str">
        <f t="shared" si="1049"/>
        <v>NP</v>
      </c>
      <c r="BC772" s="1" t="str">
        <f t="shared" si="1050"/>
        <v>NA</v>
      </c>
      <c r="BD772" s="1" t="str">
        <f t="shared" si="1051"/>
        <v>NP</v>
      </c>
      <c r="BE772" s="1" t="str">
        <f t="shared" si="1052"/>
        <v>NO</v>
      </c>
      <c r="BF772" s="1" t="str">
        <f t="shared" si="1053"/>
        <v>NO</v>
      </c>
      <c r="BG772" s="1" t="str">
        <f t="shared" si="1054"/>
        <v>NO</v>
      </c>
      <c r="BH772" s="1" t="str">
        <f t="shared" si="1119"/>
        <v>YES</v>
      </c>
      <c r="BJ772" s="1">
        <v>23</v>
      </c>
      <c r="BK772" s="1" t="str">
        <f t="shared" si="1055"/>
        <v>NP</v>
      </c>
      <c r="BL772" s="1" t="str">
        <f t="shared" si="1056"/>
        <v>NP</v>
      </c>
      <c r="BM772" s="1" t="str">
        <f t="shared" si="1057"/>
        <v>NP</v>
      </c>
      <c r="BN772" s="1" t="str">
        <f t="shared" si="1058"/>
        <v>NO</v>
      </c>
      <c r="BO772" s="1" t="str">
        <f t="shared" si="1059"/>
        <v>NO</v>
      </c>
      <c r="BP772" s="1" t="str">
        <f t="shared" si="1060"/>
        <v>NO</v>
      </c>
      <c r="BQ772" s="1" t="str">
        <f t="shared" si="1061"/>
        <v>YES</v>
      </c>
      <c r="BS772" s="1" t="str">
        <f t="shared" si="1062"/>
        <v>TP</v>
      </c>
      <c r="BT772" s="1" t="str">
        <f t="shared" si="1063"/>
        <v>FN</v>
      </c>
      <c r="BU772" s="1" t="str">
        <f t="shared" si="1064"/>
        <v>TP</v>
      </c>
      <c r="BV772" s="1" t="str">
        <f t="shared" si="1065"/>
        <v>NO</v>
      </c>
      <c r="BW772" s="1" t="str">
        <f t="shared" si="1066"/>
        <v>YES</v>
      </c>
      <c r="BX772" s="1" t="str">
        <f t="shared" si="1067"/>
        <v>YES</v>
      </c>
      <c r="BY772" s="244" t="str">
        <f t="shared" si="1068"/>
        <v>YES</v>
      </c>
      <c r="BZ772" s="244" t="str">
        <f t="shared" si="1069"/>
        <v>NO</v>
      </c>
      <c r="CA772" s="244" t="str">
        <f t="shared" si="1070"/>
        <v>NO</v>
      </c>
      <c r="CB772" s="244" t="str">
        <f t="shared" si="1071"/>
        <v>NO</v>
      </c>
      <c r="CC772" s="244" t="str">
        <f t="shared" si="1072"/>
        <v>NO</v>
      </c>
      <c r="CD772" s="244" t="str">
        <f t="shared" si="1044"/>
        <v>YES</v>
      </c>
      <c r="CE772" s="1" t="str">
        <f t="shared" si="1045"/>
        <v>NO</v>
      </c>
      <c r="CF772" s="1" t="str">
        <f t="shared" si="1046"/>
        <v>NO</v>
      </c>
      <c r="CG772" s="1" t="str">
        <f t="shared" si="1047"/>
        <v>NO</v>
      </c>
      <c r="CH772" s="1" t="str">
        <f t="shared" si="1048"/>
        <v>YES</v>
      </c>
      <c r="CI772" s="244" t="str">
        <f t="shared" si="1073"/>
        <v>YES</v>
      </c>
      <c r="CJ772" s="244" t="str">
        <f t="shared" si="1074"/>
        <v>NO</v>
      </c>
      <c r="CK772" s="244" t="str">
        <f t="shared" si="1075"/>
        <v>NO</v>
      </c>
      <c r="CL772" s="244" t="str">
        <f t="shared" si="1076"/>
        <v>NO</v>
      </c>
      <c r="CM772" s="244" t="str">
        <f t="shared" si="1077"/>
        <v>YES</v>
      </c>
      <c r="CN772" s="244" t="str">
        <f t="shared" si="1078"/>
        <v>NO</v>
      </c>
      <c r="CO772" s="244" t="str">
        <f t="shared" si="1079"/>
        <v>NO</v>
      </c>
      <c r="CP772" s="244" t="str">
        <f t="shared" si="1080"/>
        <v>NO</v>
      </c>
      <c r="CQ772" s="244" t="str">
        <f t="shared" si="1081"/>
        <v>NO</v>
      </c>
      <c r="CR772" s="244" t="str">
        <f t="shared" si="1082"/>
        <v>NO</v>
      </c>
    </row>
    <row r="773" spans="1:96">
      <c r="A773" s="15"/>
      <c r="B773" s="15"/>
      <c r="C773" s="15"/>
      <c r="D773" s="15"/>
      <c r="E773" s="15"/>
      <c r="F773" s="15"/>
      <c r="G773" s="15"/>
      <c r="H773" s="15"/>
      <c r="I773" s="52" t="s">
        <v>18</v>
      </c>
      <c r="J773" s="9">
        <v>0.73878719579976504</v>
      </c>
      <c r="K773" s="6">
        <v>5.9610017052204402E-2</v>
      </c>
      <c r="L773" s="6">
        <v>0.20160278714803001</v>
      </c>
      <c r="M773" s="6">
        <v>0.45989712622561901</v>
      </c>
      <c r="N773" s="6">
        <v>7.1195689190381301E-2</v>
      </c>
      <c r="O773" s="6">
        <v>0.46890718458399899</v>
      </c>
      <c r="P773" s="6">
        <v>0.28154289622696499</v>
      </c>
      <c r="Q773" s="6">
        <v>0.50018031570358601</v>
      </c>
      <c r="R773" s="6">
        <v>0.218276788069447</v>
      </c>
      <c r="S773" s="6">
        <v>0.76759055749621397</v>
      </c>
      <c r="T773" s="6">
        <v>0.14671141340094501</v>
      </c>
      <c r="U773" s="6">
        <v>8.5698029102839399E-2</v>
      </c>
      <c r="V773" s="6">
        <v>0.209509537255405</v>
      </c>
      <c r="W773" s="6">
        <v>0.159209328203374</v>
      </c>
      <c r="X773" s="6">
        <v>0.63128113454121904</v>
      </c>
      <c r="Y773" s="6">
        <v>7.0404025649673893E-2</v>
      </c>
      <c r="Z773" s="6">
        <v>0.80051032471871297</v>
      </c>
      <c r="AA773" s="6">
        <v>0.12908564963161201</v>
      </c>
      <c r="AB773" s="6">
        <v>0.35539153798536699</v>
      </c>
      <c r="AC773" s="6">
        <v>0.35563850309953798</v>
      </c>
      <c r="AD773" s="6">
        <v>0.28896995891509297</v>
      </c>
      <c r="AE773" s="6">
        <v>0.765939756446953</v>
      </c>
      <c r="AF773" s="6">
        <v>3.29485970113969E-2</v>
      </c>
      <c r="AG773" s="310">
        <v>0.20111164654164901</v>
      </c>
      <c r="AH773" s="211">
        <v>4.7130000000000001</v>
      </c>
      <c r="AI773" s="211">
        <v>7.6529999999999996</v>
      </c>
      <c r="AJ773" s="212">
        <v>9.7059999999999995</v>
      </c>
      <c r="AK773" s="210">
        <v>4.681</v>
      </c>
      <c r="AL773" s="210">
        <v>7.6769999999999996</v>
      </c>
      <c r="AM773" s="210">
        <v>9.6829999999999998</v>
      </c>
      <c r="AN773" s="203"/>
      <c r="AO773" s="203"/>
      <c r="AP773" s="203"/>
      <c r="AQ773" s="203"/>
      <c r="AR773" s="203">
        <f t="shared" si="1120"/>
        <v>4.5450000100999999</v>
      </c>
      <c r="AS773" s="203">
        <f t="shared" si="1121"/>
        <v>5.5549999999999997</v>
      </c>
      <c r="AT773" s="203">
        <f t="shared" si="1122"/>
        <v>6.7894444320999989</v>
      </c>
      <c r="AU773" s="203">
        <f t="shared" si="1123"/>
        <v>6.0592091043740002</v>
      </c>
      <c r="AV773" s="203">
        <f t="shared" si="1124"/>
        <v>7.4057000000000004</v>
      </c>
      <c r="AW773" s="203">
        <f t="shared" si="1125"/>
        <v>9.0514110946540001</v>
      </c>
      <c r="AX773" s="203">
        <f t="shared" si="1126"/>
        <v>8.579536382701999</v>
      </c>
      <c r="AY773" s="203">
        <f t="shared" si="1127"/>
        <v>10.4861</v>
      </c>
      <c r="AZ773" s="203">
        <f t="shared" si="1128"/>
        <v>12.816344421142</v>
      </c>
      <c r="BB773" s="1" t="str">
        <f t="shared" si="1049"/>
        <v>NP</v>
      </c>
      <c r="BC773" s="1" t="str">
        <f t="shared" si="1050"/>
        <v>NA</v>
      </c>
      <c r="BD773" s="1" t="str">
        <f t="shared" si="1051"/>
        <v>NP</v>
      </c>
      <c r="BE773" s="1" t="str">
        <f t="shared" si="1052"/>
        <v>NO</v>
      </c>
      <c r="BF773" s="1" t="str">
        <f t="shared" si="1053"/>
        <v>NO</v>
      </c>
      <c r="BG773" s="1" t="str">
        <f t="shared" si="1054"/>
        <v>NO</v>
      </c>
      <c r="BH773" s="1" t="str">
        <f t="shared" si="1119"/>
        <v>YES</v>
      </c>
      <c r="BJ773" s="1">
        <v>118</v>
      </c>
      <c r="BK773" s="1" t="str">
        <f t="shared" si="1055"/>
        <v>NP</v>
      </c>
      <c r="BL773" s="1" t="str">
        <f t="shared" si="1056"/>
        <v>NA</v>
      </c>
      <c r="BM773" s="1" t="str">
        <f t="shared" si="1057"/>
        <v>NP</v>
      </c>
      <c r="BN773" s="1" t="str">
        <f t="shared" si="1058"/>
        <v>NO</v>
      </c>
      <c r="BO773" s="1" t="str">
        <f t="shared" si="1059"/>
        <v>NO</v>
      </c>
      <c r="BP773" s="1" t="str">
        <f t="shared" si="1060"/>
        <v>NO</v>
      </c>
      <c r="BQ773" s="1" t="str">
        <f t="shared" si="1061"/>
        <v>YES</v>
      </c>
      <c r="BS773" s="1" t="str">
        <f t="shared" si="1062"/>
        <v>TP</v>
      </c>
      <c r="BT773" s="1" t="str">
        <f t="shared" si="1063"/>
        <v>TN</v>
      </c>
      <c r="BU773" s="1" t="str">
        <f t="shared" si="1064"/>
        <v>TP</v>
      </c>
      <c r="BV773" s="1" t="str">
        <f t="shared" si="1065"/>
        <v>NO</v>
      </c>
      <c r="BW773" s="1" t="str">
        <f t="shared" si="1066"/>
        <v>YES</v>
      </c>
      <c r="BX773" s="1" t="str">
        <f t="shared" si="1067"/>
        <v>YES</v>
      </c>
      <c r="BY773" s="244" t="str">
        <f t="shared" si="1068"/>
        <v>YES</v>
      </c>
      <c r="BZ773" s="244" t="str">
        <f t="shared" si="1069"/>
        <v>NO</v>
      </c>
      <c r="CA773" s="244" t="str">
        <f t="shared" si="1070"/>
        <v>NO</v>
      </c>
      <c r="CB773" s="244" t="str">
        <f t="shared" si="1071"/>
        <v>NO</v>
      </c>
      <c r="CC773" s="244" t="str">
        <f t="shared" si="1072"/>
        <v>NO</v>
      </c>
      <c r="CD773" s="244" t="str">
        <f t="shared" si="1044"/>
        <v>NO</v>
      </c>
      <c r="CE773" s="1" t="str">
        <f t="shared" si="1045"/>
        <v>NO</v>
      </c>
      <c r="CF773" s="1" t="str">
        <f t="shared" si="1046"/>
        <v>NO</v>
      </c>
      <c r="CG773" s="1" t="str">
        <f t="shared" si="1047"/>
        <v>NO</v>
      </c>
      <c r="CH773" s="1" t="str">
        <f t="shared" si="1048"/>
        <v>NO</v>
      </c>
      <c r="CI773" s="244" t="str">
        <f t="shared" si="1073"/>
        <v>NO</v>
      </c>
      <c r="CJ773" s="244" t="str">
        <f t="shared" si="1074"/>
        <v>NO</v>
      </c>
      <c r="CK773" s="244" t="str">
        <f t="shared" si="1075"/>
        <v>NO</v>
      </c>
      <c r="CL773" s="244" t="str">
        <f t="shared" si="1076"/>
        <v>NO</v>
      </c>
      <c r="CM773" s="244" t="str">
        <f t="shared" si="1077"/>
        <v>NO</v>
      </c>
      <c r="CN773" s="244" t="str">
        <f t="shared" si="1078"/>
        <v>NO</v>
      </c>
      <c r="CO773" s="244" t="str">
        <f t="shared" si="1079"/>
        <v>NO</v>
      </c>
      <c r="CP773" s="244" t="str">
        <f t="shared" si="1080"/>
        <v>NO</v>
      </c>
      <c r="CQ773" s="244" t="str">
        <f t="shared" si="1081"/>
        <v>NO</v>
      </c>
      <c r="CR773" s="244" t="str">
        <f t="shared" si="1082"/>
        <v>NO</v>
      </c>
    </row>
    <row r="774" spans="1:96">
      <c r="A774" s="15"/>
      <c r="B774" s="15"/>
      <c r="C774" s="15"/>
      <c r="D774" s="15"/>
      <c r="E774" s="15"/>
      <c r="F774" s="15"/>
      <c r="G774" s="15"/>
      <c r="H774" s="15"/>
      <c r="I774" s="52" t="s">
        <v>19</v>
      </c>
      <c r="J774" s="9">
        <v>0.67470520108755705</v>
      </c>
      <c r="K774" s="6">
        <v>0.177733750997459</v>
      </c>
      <c r="L774" s="6">
        <v>0.14756104791498301</v>
      </c>
      <c r="M774" s="6">
        <v>0.718537189958383</v>
      </c>
      <c r="N774" s="6">
        <v>5.94458231013733E-2</v>
      </c>
      <c r="O774" s="6">
        <v>0.22201698694024299</v>
      </c>
      <c r="P774" s="6">
        <v>0.17070107535906401</v>
      </c>
      <c r="Q774" s="6">
        <v>0.27355386971615803</v>
      </c>
      <c r="R774" s="6">
        <v>0.55574505492477599</v>
      </c>
      <c r="S774" s="6">
        <v>0.10631212220657101</v>
      </c>
      <c r="T774" s="6">
        <v>0.600027090011511</v>
      </c>
      <c r="U774" s="6">
        <v>0.29366078778191701</v>
      </c>
      <c r="V774" s="6">
        <v>0.57831673489615898</v>
      </c>
      <c r="W774" s="6">
        <v>0.255121990957898</v>
      </c>
      <c r="X774" s="6">
        <v>0.16656127414594199</v>
      </c>
      <c r="Y774" s="6">
        <v>0.81121448513900396</v>
      </c>
      <c r="Z774" s="6">
        <v>0.16435685777567099</v>
      </c>
      <c r="AA774" s="6">
        <v>2.4428657085324702E-2</v>
      </c>
      <c r="AB774" s="6">
        <v>0.15254663613616701</v>
      </c>
      <c r="AC774" s="6">
        <v>0.38829763728231698</v>
      </c>
      <c r="AD774" s="6">
        <v>0.45915572658151499</v>
      </c>
      <c r="AE774" s="6">
        <v>0.73754816008884705</v>
      </c>
      <c r="AF774" s="6">
        <v>0.14724505163766399</v>
      </c>
      <c r="AG774" s="310">
        <v>0.115206788273488</v>
      </c>
      <c r="AH774" s="211">
        <v>6.0049999999999999</v>
      </c>
      <c r="AI774" s="211">
        <v>5.8920000000000003</v>
      </c>
      <c r="AJ774" s="212">
        <v>10.074</v>
      </c>
      <c r="AK774" s="210">
        <v>6.1219999999999999</v>
      </c>
      <c r="AL774" s="210">
        <v>5.8140000000000001</v>
      </c>
      <c r="AM774" s="210">
        <v>10.218</v>
      </c>
      <c r="AN774" s="203"/>
      <c r="AO774" s="203"/>
      <c r="AP774" s="203"/>
      <c r="AQ774" s="203"/>
      <c r="AR774" s="203">
        <f t="shared" si="1120"/>
        <v>4.5450000100999999</v>
      </c>
      <c r="AS774" s="203">
        <f t="shared" si="1121"/>
        <v>5.5549999999999997</v>
      </c>
      <c r="AT774" s="203">
        <f t="shared" si="1122"/>
        <v>6.7894444320999989</v>
      </c>
      <c r="AU774" s="203">
        <f t="shared" si="1123"/>
        <v>6.0592091043740002</v>
      </c>
      <c r="AV774" s="203">
        <f t="shared" si="1124"/>
        <v>7.4057000000000004</v>
      </c>
      <c r="AW774" s="203">
        <f t="shared" si="1125"/>
        <v>9.0514110946540001</v>
      </c>
      <c r="AX774" s="203">
        <f t="shared" si="1126"/>
        <v>8.579536382701999</v>
      </c>
      <c r="AY774" s="203">
        <f t="shared" si="1127"/>
        <v>10.4861</v>
      </c>
      <c r="AZ774" s="203">
        <f t="shared" si="1128"/>
        <v>12.816344421142</v>
      </c>
      <c r="BB774" s="1" t="str">
        <f t="shared" si="1049"/>
        <v>NA</v>
      </c>
      <c r="BC774" s="1" t="str">
        <f t="shared" si="1050"/>
        <v>A</v>
      </c>
      <c r="BD774" s="1" t="str">
        <f t="shared" si="1051"/>
        <v>NP</v>
      </c>
      <c r="BE774" s="1" t="str">
        <f t="shared" si="1052"/>
        <v>NO</v>
      </c>
      <c r="BF774" s="1" t="str">
        <f t="shared" si="1053"/>
        <v>NO</v>
      </c>
      <c r="BG774" s="1" t="str">
        <f t="shared" si="1054"/>
        <v>YES</v>
      </c>
      <c r="BH774" s="1" t="str">
        <f t="shared" si="1119"/>
        <v>YES</v>
      </c>
      <c r="BJ774" s="1">
        <v>153</v>
      </c>
      <c r="BK774" s="1" t="str">
        <f t="shared" si="1055"/>
        <v>NA</v>
      </c>
      <c r="BL774" s="1" t="str">
        <f t="shared" si="1056"/>
        <v>A</v>
      </c>
      <c r="BM774" s="1" t="str">
        <f t="shared" si="1057"/>
        <v>NP</v>
      </c>
      <c r="BN774" s="1" t="str">
        <f t="shared" si="1058"/>
        <v>NO</v>
      </c>
      <c r="BO774" s="1" t="str">
        <f t="shared" si="1059"/>
        <v>NO</v>
      </c>
      <c r="BP774" s="1" t="str">
        <f t="shared" si="1060"/>
        <v>YES</v>
      </c>
      <c r="BQ774" s="1" t="str">
        <f t="shared" si="1061"/>
        <v>YES</v>
      </c>
      <c r="BS774" s="1" t="str">
        <f t="shared" si="1062"/>
        <v>TN</v>
      </c>
      <c r="BT774" s="1" t="str">
        <f t="shared" si="1063"/>
        <v>TP</v>
      </c>
      <c r="BU774" s="1" t="str">
        <f t="shared" si="1064"/>
        <v>TP</v>
      </c>
      <c r="BV774" s="1" t="str">
        <f t="shared" si="1065"/>
        <v>NO</v>
      </c>
      <c r="BW774" s="1" t="str">
        <f t="shared" si="1066"/>
        <v>YES</v>
      </c>
      <c r="BX774" s="1" t="str">
        <f t="shared" si="1067"/>
        <v>YES</v>
      </c>
      <c r="BY774" s="244" t="str">
        <f t="shared" si="1068"/>
        <v>YES</v>
      </c>
      <c r="BZ774" s="244" t="str">
        <f t="shared" si="1069"/>
        <v>NO</v>
      </c>
      <c r="CA774" s="244" t="str">
        <f t="shared" si="1070"/>
        <v>NO</v>
      </c>
      <c r="CB774" s="244" t="str">
        <f t="shared" si="1071"/>
        <v>NO</v>
      </c>
      <c r="CC774" s="244" t="str">
        <f t="shared" si="1072"/>
        <v>NO</v>
      </c>
      <c r="CD774" s="244" t="str">
        <f t="shared" ref="CD774:CD837" si="1129">IF(AND(OR(BS774="FP",BS774="FN",BT774="FP",BT774="FN",BU774="FP",BU774="FN")),"YES","NO")</f>
        <v>NO</v>
      </c>
      <c r="CE774" s="1" t="str">
        <f t="shared" ref="CE774:CE837" si="1130">IF(AND(BJ774&gt;60,OR(BS774="FP",BS774="FN",BT774="FP",BT774="FN",BU774="FP",BU774="FN")),"YES","NO")</f>
        <v>NO</v>
      </c>
      <c r="CF774" s="1" t="str">
        <f t="shared" ref="CF774:CF837" si="1131">IF(AND(BJ774&lt;&gt;"inf",BJ774&gt;60,OR(BS774="FP",BS774="FN",BT774="FP",BT774="FN",BU774="FP",BU774="FN")),"YES","NO")</f>
        <v>NO</v>
      </c>
      <c r="CG774" s="1" t="str">
        <f t="shared" ref="CG774:CG837" si="1132">IF(AND(BJ774="inf",OR(BS774="FP",BS774="FN",BT774="FP",BT774="FN",BU774="FP",BU774="FN")),"YES","NO")</f>
        <v>NO</v>
      </c>
      <c r="CH774" s="1" t="str">
        <f t="shared" ref="CH774:CH837" si="1133">IF(AND(BJ774&lt;=60,OR(BS774="FP",BS774="FN",BT774="FP",BT774="FN",BU774="FP",BU774="FN")),"YES","NO")</f>
        <v>NO</v>
      </c>
      <c r="CI774" s="244" t="str">
        <f t="shared" si="1073"/>
        <v>NO</v>
      </c>
      <c r="CJ774" s="244" t="str">
        <f t="shared" si="1074"/>
        <v>NO</v>
      </c>
      <c r="CK774" s="244" t="str">
        <f t="shared" si="1075"/>
        <v>NO</v>
      </c>
      <c r="CL774" s="244" t="str">
        <f t="shared" si="1076"/>
        <v>NO</v>
      </c>
      <c r="CM774" s="244" t="str">
        <f t="shared" si="1077"/>
        <v>NO</v>
      </c>
      <c r="CN774" s="244" t="str">
        <f t="shared" si="1078"/>
        <v>NO</v>
      </c>
      <c r="CO774" s="244" t="str">
        <f t="shared" si="1079"/>
        <v>NO</v>
      </c>
      <c r="CP774" s="244" t="str">
        <f t="shared" si="1080"/>
        <v>NO</v>
      </c>
      <c r="CQ774" s="244" t="str">
        <f t="shared" si="1081"/>
        <v>NO</v>
      </c>
      <c r="CR774" s="244" t="str">
        <f t="shared" si="1082"/>
        <v>NO</v>
      </c>
    </row>
    <row r="775" spans="1:96" ht="16.5" thickBot="1">
      <c r="A775" s="321"/>
      <c r="B775" s="321"/>
      <c r="C775" s="321"/>
      <c r="D775" s="321"/>
      <c r="E775" s="321"/>
      <c r="F775" s="321"/>
      <c r="G775" s="321"/>
      <c r="H775" s="321"/>
      <c r="I775" s="52" t="s">
        <v>42</v>
      </c>
      <c r="J775" s="10">
        <v>0.38727144917048201</v>
      </c>
      <c r="K775" s="8">
        <v>0.41545069172162902</v>
      </c>
      <c r="L775" s="8">
        <v>0.197277859107887</v>
      </c>
      <c r="M775" s="8">
        <v>0.430282355279197</v>
      </c>
      <c r="N775" s="8">
        <v>0.24183645824616001</v>
      </c>
      <c r="O775" s="8">
        <v>0.32788118647464198</v>
      </c>
      <c r="P775" s="8">
        <v>1.00292486540024E-2</v>
      </c>
      <c r="Q775" s="8">
        <v>0.22406772426180499</v>
      </c>
      <c r="R775" s="8">
        <v>0.765903027084192</v>
      </c>
      <c r="S775" s="8">
        <v>0.57645565306334101</v>
      </c>
      <c r="T775" s="8">
        <v>0.33070556883764202</v>
      </c>
      <c r="U775" s="8">
        <v>9.2838778099015404E-2</v>
      </c>
      <c r="V775" s="8">
        <v>0.17760543349446301</v>
      </c>
      <c r="W775" s="8">
        <v>0.81814738706176804</v>
      </c>
      <c r="X775" s="8">
        <v>4.2471794437678404E-3</v>
      </c>
      <c r="Y775" s="8">
        <v>0.75338418855912803</v>
      </c>
      <c r="Z775" s="8">
        <v>0.21783465371886301</v>
      </c>
      <c r="AA775" s="8">
        <v>2.8781157722008E-2</v>
      </c>
      <c r="AB775" s="8">
        <v>0.85765290516330295</v>
      </c>
      <c r="AC775" s="8">
        <v>3.5806962652205503E-2</v>
      </c>
      <c r="AD775" s="8">
        <v>0.106540132184491</v>
      </c>
      <c r="AE775" s="8">
        <v>0.29649081575163799</v>
      </c>
      <c r="AF775" s="8">
        <v>0.59165342926840203</v>
      </c>
      <c r="AG775" s="311">
        <v>0.111855754979959</v>
      </c>
      <c r="AH775" s="213">
        <v>5.4989999999999997</v>
      </c>
      <c r="AI775" s="213">
        <v>6.93</v>
      </c>
      <c r="AJ775" s="214">
        <v>9.968</v>
      </c>
      <c r="AK775" s="210">
        <v>5.6550000000000002</v>
      </c>
      <c r="AL775" s="210">
        <v>6.8879999999999999</v>
      </c>
      <c r="AM775" s="210">
        <v>10.055999999999999</v>
      </c>
      <c r="AN775" s="203"/>
      <c r="AO775" s="203"/>
      <c r="AP775" s="203"/>
      <c r="AQ775" s="203"/>
      <c r="AR775" s="203">
        <f t="shared" si="1120"/>
        <v>4.5450000100999999</v>
      </c>
      <c r="AS775" s="203">
        <f t="shared" si="1121"/>
        <v>5.5549999999999997</v>
      </c>
      <c r="AT775" s="203">
        <f t="shared" si="1122"/>
        <v>6.7894444320999989</v>
      </c>
      <c r="AU775" s="203">
        <f t="shared" si="1123"/>
        <v>6.0592091043740002</v>
      </c>
      <c r="AV775" s="203">
        <f t="shared" si="1124"/>
        <v>7.4057000000000004</v>
      </c>
      <c r="AW775" s="203">
        <f t="shared" si="1125"/>
        <v>9.0514110946540001</v>
      </c>
      <c r="AX775" s="203">
        <f t="shared" si="1126"/>
        <v>8.579536382701999</v>
      </c>
      <c r="AY775" s="203">
        <f t="shared" si="1127"/>
        <v>10.4861</v>
      </c>
      <c r="AZ775" s="203">
        <f t="shared" si="1128"/>
        <v>12.816344421142</v>
      </c>
      <c r="BB775" s="1" t="str">
        <f t="shared" ref="BB775:BB838" si="1134">IF(AH775&lt;AR775,"A",IF(AND(AR775&lt;=AH775,AH775&lt;=AS775),"NP",IF(AND(AS775&lt;AH775,AH775&lt;=AT775),"NA","P")))</f>
        <v>NP</v>
      </c>
      <c r="BC775" s="1" t="str">
        <f t="shared" ref="BC775:BC838" si="1135">IF(AI775&lt;AU775,"A",IF(AND(AU775&lt;=AI775,AI775&lt;=AV775),"NP",IF(AND(AV775&lt;AI775,AI775&lt;=AW775),"NA","P")))</f>
        <v>NP</v>
      </c>
      <c r="BD775" s="1" t="str">
        <f t="shared" ref="BD775:BD838" si="1136">IF(AJ775&lt;AX775,"A",IF(AND(AX775&lt;=AJ775,AJ775&lt;=AY775),"NP",IF(AND(AY775&lt;AJ775,AJ775&lt;=AZ775),"NA","P")))</f>
        <v>NP</v>
      </c>
      <c r="BE775" s="1" t="str">
        <f t="shared" ref="BE775:BE838" si="1137">IF(AND(BB775="A",BC775="A",BD775="A"),"YES","NO")</f>
        <v>NO</v>
      </c>
      <c r="BF775" s="1" t="str">
        <f t="shared" ref="BF775:BF838" si="1138">IF(OR(AND(BB775="A",BC775="A"),AND(BB775="A",BD775="A"),AND(BC775="A",BD775="A")),"YES","NO")</f>
        <v>NO</v>
      </c>
      <c r="BG775" s="1" t="str">
        <f t="shared" ref="BG775:BG838" si="1139">IF(OR(BB775="A",BC775="A",BD775="A"),"YES","NO")</f>
        <v>NO</v>
      </c>
      <c r="BH775" s="1" t="str">
        <f t="shared" si="1119"/>
        <v>YES</v>
      </c>
      <c r="BJ775" s="1">
        <v>95</v>
      </c>
      <c r="BK775" s="1" t="str">
        <f t="shared" ref="BK775:BK838" si="1140">IF(AK775&lt;AR775,"A",IF(AND(AR775&lt;=AK775,AK775&lt;=AS775),"NP",IF(AND(AS775&lt;AK775,AK775&lt;=AT775),"NA","P")))</f>
        <v>NA</v>
      </c>
      <c r="BL775" s="1" t="str">
        <f t="shared" ref="BL775:BL838" si="1141">IF(AL775&lt;AU775,"A",IF(AND(AU775&lt;=AL775,AL775&lt;=AV775),"NP",IF(AND(AV775&lt;AL775,AL775&lt;=AW775),"NA","P")))</f>
        <v>NP</v>
      </c>
      <c r="BM775" s="1" t="str">
        <f t="shared" ref="BM775:BM838" si="1142">IF(AM775&lt;AX775,"A",IF(AND(AX775&lt;=AM775,AM775&lt;=AY775),"NP",IF(AND(AY775&lt;AM775,AM775&lt;=AZ775),"NA","P")))</f>
        <v>NP</v>
      </c>
      <c r="BN775" s="1" t="str">
        <f t="shared" ref="BN775:BN838" si="1143">IF(AND(BK775="A",BL775="A",BM775="A"),"YES","NO")</f>
        <v>NO</v>
      </c>
      <c r="BO775" s="1" t="str">
        <f t="shared" ref="BO775:BO838" si="1144">IF(OR(AND(BK775="A",BL775="A"),AND(BK775="A",BM775="A"),AND(BL775="A",BM775="A")),"YES","NO")</f>
        <v>NO</v>
      </c>
      <c r="BP775" s="1" t="str">
        <f t="shared" ref="BP775:BP838" si="1145">IF(OR(BK775="A",BL775="A",BM775="A"),"YES","NO")</f>
        <v>NO</v>
      </c>
      <c r="BQ775" s="1" t="str">
        <f t="shared" ref="BQ775:BQ838" si="1146">IF(OR(BK775="P",BL775="P",BM775="P"),"NO","YES")</f>
        <v>YES</v>
      </c>
      <c r="BS775" s="1" t="str">
        <f t="shared" ref="BS775:BS838" si="1147">IF(OR(AND(BB775="A",BK775="A"),AND(BB775="A",BK775="NP"),AND(BB775="NP",BK775="A"),AND(BB775="NP",BK775="NP")),"TP",IF(OR(AND(BB775="A",BK775="NA"),AND(BB775="A",BK775="P"),AND(BB775="NP",BK775="NA"),AND(BB775="NP",BK775="P")),"FP",IF(OR(AND(BB775="NA",BK775="A"),AND(BB775="NA",BK775="NP"),AND(BB775="P",BK775="A"),AND(BB775="P",BK775="NP")),"FN","TN")))</f>
        <v>FP</v>
      </c>
      <c r="BT775" s="1" t="str">
        <f t="shared" ref="BT775:BT838" si="1148">IF(OR(AND(BC775="A",BL775="A"),AND(BC775="A",BL775="NP"),AND(BC775="NP",BL775="A"),AND(BC775="NP",BL775="NP")),"TP",IF(OR(AND(BC775="A",BL775="NA"),AND(BC775="A",BL775="P"),AND(BC775="NP",BL775="NA"),AND(BC775="NP",BL775="P")),"FP",IF(OR(AND(BC775="NA",BL775="A"),AND(BC775="NA",BL775="NP"),AND(BC775="P",BL775="A"),AND(BC775="P",BL775="NP")),"FN","TN")))</f>
        <v>TP</v>
      </c>
      <c r="BU775" s="1" t="str">
        <f t="shared" ref="BU775:BU838" si="1149">IF(OR(AND(BD775="A",BM775="A"),AND(BD775="A",BM775="NP"),AND(BD775="NP",BM775="A"),AND(BD775="NP",BM775="NP")),"TP",IF(OR(AND(BD775="A",BM775="NA"),AND(BD775="A",BM775="P"),AND(BD775="NP",BM775="NA"),AND(BD775="NP",BM775="P")),"FP",IF(OR(AND(BD775="NA",BM775="A"),AND(BD775="NA",BM775="NP"),AND(BD775="P",BM775="A"),AND(BD775="P",BM775="NP")),"FN","TN")))</f>
        <v>TP</v>
      </c>
      <c r="BV775" s="1" t="str">
        <f t="shared" ref="BV775:BV838" si="1150">IF(AND(BS775="TP",BT775="TP",BU775="TP"),"YES","NO")</f>
        <v>NO</v>
      </c>
      <c r="BW775" s="1" t="str">
        <f t="shared" ref="BW775:BW838" si="1151">IF(OR(AND(BS775="TP",BT775="TP"),AND(BS775="TP",BU775="TP"),AND(BT775="TP",BU775="TP")),"YES","NO")</f>
        <v>YES</v>
      </c>
      <c r="BX775" s="1" t="str">
        <f t="shared" ref="BX775:BX838" si="1152">IF(OR(BS775="TP",BT775="TP",BU775="TP"),"YES","NO")</f>
        <v>YES</v>
      </c>
      <c r="BY775" s="244" t="str">
        <f t="shared" ref="BY775:BY838" si="1153">IF(AND(OR(BS775="TP",BS775="TN",BT775="TP",BT775="TN",BU775="TP",BU775="TN")),"YES","NO")</f>
        <v>YES</v>
      </c>
      <c r="BZ775" s="244" t="str">
        <f t="shared" ref="BZ775:BZ838" si="1154">IF(AND(BJ775&gt;60,BY775="NO"),"YES","NO")</f>
        <v>NO</v>
      </c>
      <c r="CA775" s="244" t="str">
        <f t="shared" ref="CA775:CA838" si="1155">IF(AND(BJ775&lt;&gt;"inf",BJ775&gt;60,BY775="NO"),"YES","NO")</f>
        <v>NO</v>
      </c>
      <c r="CB775" s="244" t="str">
        <f t="shared" ref="CB775:CB838" si="1156">IF(AND(BJ775="inf",BY775="NO"),"YES","NO")</f>
        <v>NO</v>
      </c>
      <c r="CC775" s="244" t="str">
        <f t="shared" ref="CC775:CC838" si="1157">IF(AND(BJ775&lt;=60,BY775="NO"),"YES","NO")</f>
        <v>NO</v>
      </c>
      <c r="CD775" s="244" t="str">
        <f t="shared" si="1129"/>
        <v>YES</v>
      </c>
      <c r="CE775" s="1" t="str">
        <f t="shared" si="1130"/>
        <v>YES</v>
      </c>
      <c r="CF775" s="1" t="str">
        <f t="shared" si="1131"/>
        <v>YES</v>
      </c>
      <c r="CG775" s="1" t="str">
        <f t="shared" si="1132"/>
        <v>NO</v>
      </c>
      <c r="CH775" s="1" t="str">
        <f t="shared" si="1133"/>
        <v>NO</v>
      </c>
      <c r="CI775" s="244" t="str">
        <f t="shared" ref="CI775:CI838" si="1158">IF(AND(OR(BS775="FN",BT775="FN",BU775="FN")),"YES","NO")</f>
        <v>NO</v>
      </c>
      <c r="CJ775" s="244" t="str">
        <f t="shared" ref="CJ775:CJ838" si="1159">IF(AND(BJ775&gt;60,OR(BS775="FN",BT775="FN",BU775="FN")),"YES","NO")</f>
        <v>NO</v>
      </c>
      <c r="CK775" s="244" t="str">
        <f t="shared" ref="CK775:CK838" si="1160">IF(AND(BJ775&lt;&gt;"inf",BJ775&gt;60,OR(BS775="FN",BT775="FN",BU775="FN")),"YES","NO")</f>
        <v>NO</v>
      </c>
      <c r="CL775" s="244" t="str">
        <f t="shared" ref="CL775:CL838" si="1161">IF(AND(BJ775="inf",OR(BS775="FN",BT775="FN",BU775="FN")),"YES","NO")</f>
        <v>NO</v>
      </c>
      <c r="CM775" s="244" t="str">
        <f t="shared" ref="CM775:CM838" si="1162">IF(AND(BJ775&lt;=60,OR(BS775="FN",BT775="FN",BU775="FN")),"YES","NO")</f>
        <v>NO</v>
      </c>
      <c r="CN775" s="244" t="str">
        <f t="shared" ref="CN775:CN838" si="1163">IF(AND(OR(BS775="FP",BT775="FP",BU775="FP")),"YES","NO")</f>
        <v>YES</v>
      </c>
      <c r="CO775" s="244" t="str">
        <f t="shared" ref="CO775:CO838" si="1164">IF(AND(BJ775&gt;60,OR(BS775="FP",BT775="FP",BU775="FP")),"YES","NO")</f>
        <v>YES</v>
      </c>
      <c r="CP775" s="244" t="str">
        <f t="shared" ref="CP775:CP838" si="1165">IF(AND(BJ775&lt;&gt;"inf",BJ775&gt;60,OR(BS775="FP",BT775="FP",BU775="FP")),"YES","NO")</f>
        <v>YES</v>
      </c>
      <c r="CQ775" s="244" t="str">
        <f t="shared" ref="CQ775:CQ838" si="1166">IF(AND(BJ775="inf",OR(BS775="FP",BT775="FP",BU775="FP")),"YES","NO")</f>
        <v>NO</v>
      </c>
      <c r="CR775" s="244" t="str">
        <f t="shared" ref="CR775:CR838" si="1167">IF(AND(BJ775&lt;=60,OR(BS775="FP",BT775="FP",BU775="FP")),"YES","NO")</f>
        <v>NO</v>
      </c>
    </row>
    <row r="776" spans="1:96">
      <c r="A776" s="61">
        <v>10</v>
      </c>
      <c r="B776" s="62">
        <v>360</v>
      </c>
      <c r="C776" s="62">
        <v>1</v>
      </c>
      <c r="D776" s="62">
        <v>1</v>
      </c>
      <c r="E776" s="62">
        <v>5980272</v>
      </c>
      <c r="F776" s="62">
        <f>E776/1000/60</f>
        <v>99.671199999999999</v>
      </c>
      <c r="G776" s="62">
        <v>28</v>
      </c>
      <c r="H776" s="63">
        <f>G776/B776*100</f>
        <v>7.7777777777777777</v>
      </c>
      <c r="I776" s="60" t="s">
        <v>12</v>
      </c>
      <c r="J776" s="69">
        <v>0.139074424817826</v>
      </c>
      <c r="K776" s="69">
        <v>0.44153521071794399</v>
      </c>
      <c r="L776" s="69">
        <v>0.419390364464229</v>
      </c>
      <c r="M776" s="69">
        <v>0.75063335234325901</v>
      </c>
      <c r="N776" s="69">
        <v>0.14341911168827601</v>
      </c>
      <c r="O776" s="69">
        <v>0.105947535968463</v>
      </c>
      <c r="P776" s="69">
        <v>6.3633289835576895E-2</v>
      </c>
      <c r="Q776" s="69">
        <v>7.8263417396328805E-2</v>
      </c>
      <c r="R776" s="69">
        <v>0.85810329276809405</v>
      </c>
      <c r="S776" s="69">
        <v>0.54162942142558201</v>
      </c>
      <c r="T776" s="69">
        <v>0.315216483890012</v>
      </c>
      <c r="U776" s="69">
        <v>0.14315409468440399</v>
      </c>
      <c r="V776" s="69">
        <v>0.83864840215464398</v>
      </c>
      <c r="W776" s="69">
        <v>0.14229731927728501</v>
      </c>
      <c r="X776" s="69">
        <v>1.9054278568070501E-2</v>
      </c>
      <c r="Y776" s="69">
        <v>0.78209847767260698</v>
      </c>
      <c r="Z776" s="69">
        <v>0.118430221986897</v>
      </c>
      <c r="AA776" s="69">
        <v>9.9471300340495103E-2</v>
      </c>
      <c r="AB776" s="69">
        <v>0.41036553635404399</v>
      </c>
      <c r="AC776" s="69">
        <v>0.32015991411842998</v>
      </c>
      <c r="AD776" s="69">
        <v>0.26947454952752498</v>
      </c>
      <c r="AE776" s="69">
        <v>0.56144843121797805</v>
      </c>
      <c r="AF776" s="69">
        <v>0.244690463670001</v>
      </c>
      <c r="AG776" s="309">
        <v>0.19386110511201901</v>
      </c>
      <c r="AH776" s="208">
        <v>0.71499999999999997</v>
      </c>
      <c r="AI776" s="208">
        <v>3.2080000000000002</v>
      </c>
      <c r="AJ776" s="209">
        <v>5.431</v>
      </c>
      <c r="AK776" s="210">
        <v>2.036</v>
      </c>
      <c r="AL776" s="210">
        <v>2.6469999999999998</v>
      </c>
      <c r="AM776" s="210">
        <v>6.0860000000000003</v>
      </c>
      <c r="AN776" s="203">
        <v>0.55630000000000002</v>
      </c>
      <c r="AO776" s="203">
        <v>2.0175000000000001</v>
      </c>
      <c r="AP776" s="203">
        <v>5.0681000000000003</v>
      </c>
      <c r="AQ776" s="203"/>
      <c r="AR776" s="203">
        <f>$AN$6*0.81818182</f>
        <v>0.45515454646600001</v>
      </c>
      <c r="AS776" s="203">
        <f>$AN$6</f>
        <v>0.55630000000000002</v>
      </c>
      <c r="AT776" s="203">
        <f>$AN$6*1.22222222</f>
        <v>0.67992222098599997</v>
      </c>
      <c r="AU776" s="203">
        <f>$AO$6*0.81818182</f>
        <v>1.6506818218499999</v>
      </c>
      <c r="AV776" s="203">
        <f>$AO$6</f>
        <v>2.0175000000000001</v>
      </c>
      <c r="AW776" s="203">
        <f>$AO$6*1.22222222</f>
        <v>2.4658333288500001</v>
      </c>
      <c r="AX776" s="203">
        <f>$AP$6*0.81818182</f>
        <v>4.146627281942</v>
      </c>
      <c r="AY776" s="203">
        <f>$AP$6</f>
        <v>5.0681000000000003</v>
      </c>
      <c r="AZ776" s="203">
        <f>$AP$6*1.22222222</f>
        <v>6.1943444331819997</v>
      </c>
      <c r="BB776" s="1" t="str">
        <f t="shared" si="1134"/>
        <v>P</v>
      </c>
      <c r="BC776" s="1" t="str">
        <f t="shared" si="1135"/>
        <v>P</v>
      </c>
      <c r="BD776" s="1" t="str">
        <f t="shared" si="1136"/>
        <v>NA</v>
      </c>
      <c r="BE776" s="1" t="str">
        <f t="shared" si="1137"/>
        <v>NO</v>
      </c>
      <c r="BF776" s="1" t="str">
        <f t="shared" si="1138"/>
        <v>NO</v>
      </c>
      <c r="BG776" s="1" t="str">
        <f t="shared" si="1139"/>
        <v>NO</v>
      </c>
      <c r="BH776" s="1" t="str">
        <f t="shared" si="1119"/>
        <v>NO</v>
      </c>
      <c r="BJ776" s="1">
        <v>41</v>
      </c>
      <c r="BK776" s="1" t="str">
        <f t="shared" si="1140"/>
        <v>P</v>
      </c>
      <c r="BL776" s="1" t="str">
        <f t="shared" si="1141"/>
        <v>P</v>
      </c>
      <c r="BM776" s="1" t="str">
        <f t="shared" si="1142"/>
        <v>NA</v>
      </c>
      <c r="BN776" s="1" t="str">
        <f t="shared" si="1143"/>
        <v>NO</v>
      </c>
      <c r="BO776" s="1" t="str">
        <f t="shared" si="1144"/>
        <v>NO</v>
      </c>
      <c r="BP776" s="1" t="str">
        <f t="shared" si="1145"/>
        <v>NO</v>
      </c>
      <c r="BQ776" s="1" t="str">
        <f t="shared" si="1146"/>
        <v>NO</v>
      </c>
      <c r="BS776" s="1" t="str">
        <f t="shared" si="1147"/>
        <v>TN</v>
      </c>
      <c r="BT776" s="1" t="str">
        <f t="shared" si="1148"/>
        <v>TN</v>
      </c>
      <c r="BU776" s="1" t="str">
        <f t="shared" si="1149"/>
        <v>TN</v>
      </c>
      <c r="BV776" s="1" t="str">
        <f t="shared" si="1150"/>
        <v>NO</v>
      </c>
      <c r="BW776" s="1" t="str">
        <f t="shared" si="1151"/>
        <v>NO</v>
      </c>
      <c r="BX776" s="1" t="str">
        <f t="shared" si="1152"/>
        <v>NO</v>
      </c>
      <c r="BY776" s="244" t="str">
        <f t="shared" si="1153"/>
        <v>YES</v>
      </c>
      <c r="BZ776" s="244" t="str">
        <f t="shared" si="1154"/>
        <v>NO</v>
      </c>
      <c r="CA776" s="244" t="str">
        <f t="shared" si="1155"/>
        <v>NO</v>
      </c>
      <c r="CB776" s="244" t="str">
        <f t="shared" si="1156"/>
        <v>NO</v>
      </c>
      <c r="CC776" s="244" t="str">
        <f t="shared" si="1157"/>
        <v>NO</v>
      </c>
      <c r="CD776" s="244" t="str">
        <f t="shared" si="1129"/>
        <v>NO</v>
      </c>
      <c r="CE776" s="1" t="str">
        <f t="shared" si="1130"/>
        <v>NO</v>
      </c>
      <c r="CF776" s="1" t="str">
        <f t="shared" si="1131"/>
        <v>NO</v>
      </c>
      <c r="CG776" s="1" t="str">
        <f t="shared" si="1132"/>
        <v>NO</v>
      </c>
      <c r="CH776" s="1" t="str">
        <f t="shared" si="1133"/>
        <v>NO</v>
      </c>
      <c r="CI776" s="244" t="str">
        <f t="shared" si="1158"/>
        <v>NO</v>
      </c>
      <c r="CJ776" s="244" t="str">
        <f t="shared" si="1159"/>
        <v>NO</v>
      </c>
      <c r="CK776" s="244" t="str">
        <f t="shared" si="1160"/>
        <v>NO</v>
      </c>
      <c r="CL776" s="244" t="str">
        <f t="shared" si="1161"/>
        <v>NO</v>
      </c>
      <c r="CM776" s="244" t="str">
        <f t="shared" si="1162"/>
        <v>NO</v>
      </c>
      <c r="CN776" s="244" t="str">
        <f t="shared" si="1163"/>
        <v>NO</v>
      </c>
      <c r="CO776" s="244" t="str">
        <f t="shared" si="1164"/>
        <v>NO</v>
      </c>
      <c r="CP776" s="244" t="str">
        <f t="shared" si="1165"/>
        <v>NO</v>
      </c>
      <c r="CQ776" s="244" t="str">
        <f t="shared" si="1166"/>
        <v>NO</v>
      </c>
      <c r="CR776" s="244" t="str">
        <f t="shared" si="1167"/>
        <v>NO</v>
      </c>
    </row>
    <row r="777" spans="1:96">
      <c r="A777" s="64"/>
      <c r="B777" s="15"/>
      <c r="C777" s="15"/>
      <c r="D777" s="15"/>
      <c r="E777" s="15"/>
      <c r="F777" s="15"/>
      <c r="G777" s="15"/>
      <c r="H777" s="15"/>
      <c r="I777" s="52" t="s">
        <v>13</v>
      </c>
      <c r="J777" s="6">
        <v>0.139074424817826</v>
      </c>
      <c r="K777" s="6">
        <v>0.44153521071794399</v>
      </c>
      <c r="L777" s="6">
        <v>0.419390364464229</v>
      </c>
      <c r="M777" s="6">
        <v>0.75063335234325901</v>
      </c>
      <c r="N777" s="6">
        <v>0.14341911168827601</v>
      </c>
      <c r="O777" s="6">
        <v>0.105947535968463</v>
      </c>
      <c r="P777" s="6">
        <v>0.60830198534297397</v>
      </c>
      <c r="Q777" s="6">
        <v>0.21113545676855799</v>
      </c>
      <c r="R777" s="6">
        <v>0.18056255788846601</v>
      </c>
      <c r="S777" s="6">
        <v>0.64707669907960197</v>
      </c>
      <c r="T777" s="6">
        <v>0.265788900123617</v>
      </c>
      <c r="U777" s="6">
        <v>8.7134400796780198E-2</v>
      </c>
      <c r="V777" s="6">
        <v>0.87194730303726897</v>
      </c>
      <c r="W777" s="6">
        <v>5.8583598503417197E-2</v>
      </c>
      <c r="X777" s="6">
        <v>6.94690984593134E-2</v>
      </c>
      <c r="Y777" s="6">
        <v>0.98141756046596895</v>
      </c>
      <c r="Z777" s="6">
        <v>6.8513302604403803E-3</v>
      </c>
      <c r="AA777" s="6">
        <v>1.17311092735903E-2</v>
      </c>
      <c r="AB777" s="6">
        <v>0.41036553635404399</v>
      </c>
      <c r="AC777" s="6">
        <v>0.32015991411842998</v>
      </c>
      <c r="AD777" s="6">
        <v>0.26947454952752498</v>
      </c>
      <c r="AE777" s="6">
        <v>0.56144843121797805</v>
      </c>
      <c r="AF777" s="6">
        <v>0.244690463670001</v>
      </c>
      <c r="AG777" s="310">
        <v>0.19386110511201901</v>
      </c>
      <c r="AH777" s="211">
        <v>1.0089999999999999</v>
      </c>
      <c r="AI777" s="211">
        <v>2.3610000000000002</v>
      </c>
      <c r="AJ777" s="212">
        <v>5.7750000000000004</v>
      </c>
      <c r="AK777" s="210">
        <v>1.292</v>
      </c>
      <c r="AL777" s="210">
        <v>2.6989999999999998</v>
      </c>
      <c r="AM777" s="210">
        <v>6.0579999999999998</v>
      </c>
      <c r="AN777" s="203"/>
      <c r="AO777" s="203"/>
      <c r="AP777" s="203"/>
      <c r="AQ777" s="203"/>
      <c r="AR777" s="203">
        <f t="shared" ref="AR777:AR785" si="1168">$AN$6*0.81818182</f>
        <v>0.45515454646600001</v>
      </c>
      <c r="AS777" s="203">
        <f t="shared" ref="AS777:AS785" si="1169">$AN$6</f>
        <v>0.55630000000000002</v>
      </c>
      <c r="AT777" s="203">
        <f t="shared" ref="AT777:AT785" si="1170">$AN$6*1.22222222</f>
        <v>0.67992222098599997</v>
      </c>
      <c r="AU777" s="203">
        <f t="shared" ref="AU777:AU785" si="1171">$AO$6*0.81818182</f>
        <v>1.6506818218499999</v>
      </c>
      <c r="AV777" s="203">
        <f t="shared" ref="AV777:AV785" si="1172">$AO$6</f>
        <v>2.0175000000000001</v>
      </c>
      <c r="AW777" s="203">
        <f t="shared" ref="AW777:AW785" si="1173">$AO$6*1.22222222</f>
        <v>2.4658333288500001</v>
      </c>
      <c r="AX777" s="203">
        <f t="shared" ref="AX777:AX785" si="1174">$AP$6*0.81818182</f>
        <v>4.146627281942</v>
      </c>
      <c r="AY777" s="203">
        <f t="shared" ref="AY777:AY785" si="1175">$AP$6</f>
        <v>5.0681000000000003</v>
      </c>
      <c r="AZ777" s="203">
        <f t="shared" ref="AZ777:AZ785" si="1176">$AP$6*1.22222222</f>
        <v>6.1943444331819997</v>
      </c>
      <c r="BB777" s="1" t="str">
        <f t="shared" si="1134"/>
        <v>P</v>
      </c>
      <c r="BC777" s="1" t="str">
        <f t="shared" si="1135"/>
        <v>NA</v>
      </c>
      <c r="BD777" s="1" t="str">
        <f t="shared" si="1136"/>
        <v>NA</v>
      </c>
      <c r="BE777" s="1" t="str">
        <f t="shared" si="1137"/>
        <v>NO</v>
      </c>
      <c r="BF777" s="1" t="str">
        <f t="shared" si="1138"/>
        <v>NO</v>
      </c>
      <c r="BG777" s="1" t="str">
        <f t="shared" si="1139"/>
        <v>NO</v>
      </c>
      <c r="BH777" s="1" t="str">
        <f t="shared" si="1119"/>
        <v>NO</v>
      </c>
      <c r="BJ777" s="1">
        <v>4</v>
      </c>
      <c r="BK777" s="1" t="str">
        <f t="shared" si="1140"/>
        <v>P</v>
      </c>
      <c r="BL777" s="1" t="str">
        <f t="shared" si="1141"/>
        <v>P</v>
      </c>
      <c r="BM777" s="1" t="str">
        <f t="shared" si="1142"/>
        <v>NA</v>
      </c>
      <c r="BN777" s="1" t="str">
        <f t="shared" si="1143"/>
        <v>NO</v>
      </c>
      <c r="BO777" s="1" t="str">
        <f t="shared" si="1144"/>
        <v>NO</v>
      </c>
      <c r="BP777" s="1" t="str">
        <f t="shared" si="1145"/>
        <v>NO</v>
      </c>
      <c r="BQ777" s="1" t="str">
        <f t="shared" si="1146"/>
        <v>NO</v>
      </c>
      <c r="BS777" s="1" t="str">
        <f t="shared" si="1147"/>
        <v>TN</v>
      </c>
      <c r="BT777" s="1" t="str">
        <f t="shared" si="1148"/>
        <v>TN</v>
      </c>
      <c r="BU777" s="1" t="str">
        <f t="shared" si="1149"/>
        <v>TN</v>
      </c>
      <c r="BV777" s="1" t="str">
        <f t="shared" si="1150"/>
        <v>NO</v>
      </c>
      <c r="BW777" s="1" t="str">
        <f t="shared" si="1151"/>
        <v>NO</v>
      </c>
      <c r="BX777" s="1" t="str">
        <f t="shared" si="1152"/>
        <v>NO</v>
      </c>
      <c r="BY777" s="244" t="str">
        <f t="shared" si="1153"/>
        <v>YES</v>
      </c>
      <c r="BZ777" s="244" t="str">
        <f t="shared" si="1154"/>
        <v>NO</v>
      </c>
      <c r="CA777" s="244" t="str">
        <f t="shared" si="1155"/>
        <v>NO</v>
      </c>
      <c r="CB777" s="244" t="str">
        <f t="shared" si="1156"/>
        <v>NO</v>
      </c>
      <c r="CC777" s="244" t="str">
        <f t="shared" si="1157"/>
        <v>NO</v>
      </c>
      <c r="CD777" s="244" t="str">
        <f t="shared" si="1129"/>
        <v>NO</v>
      </c>
      <c r="CE777" s="1" t="str">
        <f t="shared" si="1130"/>
        <v>NO</v>
      </c>
      <c r="CF777" s="1" t="str">
        <f t="shared" si="1131"/>
        <v>NO</v>
      </c>
      <c r="CG777" s="1" t="str">
        <f t="shared" si="1132"/>
        <v>NO</v>
      </c>
      <c r="CH777" s="1" t="str">
        <f t="shared" si="1133"/>
        <v>NO</v>
      </c>
      <c r="CI777" s="244" t="str">
        <f t="shared" si="1158"/>
        <v>NO</v>
      </c>
      <c r="CJ777" s="244" t="str">
        <f t="shared" si="1159"/>
        <v>NO</v>
      </c>
      <c r="CK777" s="244" t="str">
        <f t="shared" si="1160"/>
        <v>NO</v>
      </c>
      <c r="CL777" s="244" t="str">
        <f t="shared" si="1161"/>
        <v>NO</v>
      </c>
      <c r="CM777" s="244" t="str">
        <f t="shared" si="1162"/>
        <v>NO</v>
      </c>
      <c r="CN777" s="244" t="str">
        <f t="shared" si="1163"/>
        <v>NO</v>
      </c>
      <c r="CO777" s="244" t="str">
        <f t="shared" si="1164"/>
        <v>NO</v>
      </c>
      <c r="CP777" s="244" t="str">
        <f t="shared" si="1165"/>
        <v>NO</v>
      </c>
      <c r="CQ777" s="244" t="str">
        <f t="shared" si="1166"/>
        <v>NO</v>
      </c>
      <c r="CR777" s="244" t="str">
        <f t="shared" si="1167"/>
        <v>NO</v>
      </c>
    </row>
    <row r="778" spans="1:96">
      <c r="A778" s="64"/>
      <c r="B778" s="15"/>
      <c r="C778" s="15"/>
      <c r="D778" s="15"/>
      <c r="E778" s="15"/>
      <c r="F778" s="15"/>
      <c r="G778" s="15"/>
      <c r="H778" s="15"/>
      <c r="I778" s="52" t="s">
        <v>103</v>
      </c>
      <c r="J778" s="6">
        <v>0.139074424817826</v>
      </c>
      <c r="K778" s="6">
        <v>0.44153521071794399</v>
      </c>
      <c r="L778" s="6">
        <v>0.419390364464229</v>
      </c>
      <c r="M778" s="6">
        <v>0.75063335234325901</v>
      </c>
      <c r="N778" s="6">
        <v>0.14341911168827601</v>
      </c>
      <c r="O778" s="6">
        <v>0.105947535968463</v>
      </c>
      <c r="P778" s="6">
        <v>6.3633289835576895E-2</v>
      </c>
      <c r="Q778" s="6">
        <v>7.8263417396328805E-2</v>
      </c>
      <c r="R778" s="6">
        <v>0.85810329276809405</v>
      </c>
      <c r="S778" s="6">
        <v>0.87953830579199699</v>
      </c>
      <c r="T778" s="6">
        <v>9.1862176085177702E-2</v>
      </c>
      <c r="U778" s="6">
        <v>2.8599518122825102E-2</v>
      </c>
      <c r="V778" s="6">
        <v>0.61595997448439899</v>
      </c>
      <c r="W778" s="6">
        <v>0.167611226795922</v>
      </c>
      <c r="X778" s="6">
        <v>0.21642879871967699</v>
      </c>
      <c r="Y778" s="6">
        <v>0.78209847767260698</v>
      </c>
      <c r="Z778" s="6">
        <v>0.118430221986897</v>
      </c>
      <c r="AA778" s="6">
        <v>9.9471300340495103E-2</v>
      </c>
      <c r="AB778" s="6">
        <v>0.34237545803062602</v>
      </c>
      <c r="AC778" s="6">
        <v>3.4608458355827099E-2</v>
      </c>
      <c r="AD778" s="6">
        <v>0.62301608361354599</v>
      </c>
      <c r="AE778" s="6">
        <v>0.88365005794519302</v>
      </c>
      <c r="AF778" s="6">
        <v>5.3759590455719703E-3</v>
      </c>
      <c r="AG778" s="310">
        <v>0.110973983009234</v>
      </c>
      <c r="AH778" s="211">
        <v>0.58499999999999996</v>
      </c>
      <c r="AI778" s="211">
        <v>2.5009999999999999</v>
      </c>
      <c r="AJ778" s="212">
        <v>5.9930000000000003</v>
      </c>
      <c r="AK778" s="210">
        <v>1.9550000000000001</v>
      </c>
      <c r="AL778" s="210">
        <v>2.7890000000000001</v>
      </c>
      <c r="AM778" s="210">
        <v>6.383</v>
      </c>
      <c r="AN778" s="203"/>
      <c r="AO778" s="203"/>
      <c r="AP778" s="203"/>
      <c r="AQ778" s="203"/>
      <c r="AR778" s="203">
        <f t="shared" si="1168"/>
        <v>0.45515454646600001</v>
      </c>
      <c r="AS778" s="203">
        <f t="shared" si="1169"/>
        <v>0.55630000000000002</v>
      </c>
      <c r="AT778" s="203">
        <f t="shared" si="1170"/>
        <v>0.67992222098599997</v>
      </c>
      <c r="AU778" s="203">
        <f t="shared" si="1171"/>
        <v>1.6506818218499999</v>
      </c>
      <c r="AV778" s="203">
        <f t="shared" si="1172"/>
        <v>2.0175000000000001</v>
      </c>
      <c r="AW778" s="203">
        <f t="shared" si="1173"/>
        <v>2.4658333288500001</v>
      </c>
      <c r="AX778" s="203">
        <f t="shared" si="1174"/>
        <v>4.146627281942</v>
      </c>
      <c r="AY778" s="203">
        <f t="shared" si="1175"/>
        <v>5.0681000000000003</v>
      </c>
      <c r="AZ778" s="203">
        <f t="shared" si="1176"/>
        <v>6.1943444331819997</v>
      </c>
      <c r="BB778" s="1" t="str">
        <f t="shared" si="1134"/>
        <v>NA</v>
      </c>
      <c r="BC778" s="1" t="str">
        <f t="shared" si="1135"/>
        <v>P</v>
      </c>
      <c r="BD778" s="1" t="str">
        <f t="shared" si="1136"/>
        <v>NA</v>
      </c>
      <c r="BE778" s="1" t="str">
        <f t="shared" si="1137"/>
        <v>NO</v>
      </c>
      <c r="BF778" s="1" t="str">
        <f t="shared" si="1138"/>
        <v>NO</v>
      </c>
      <c r="BG778" s="1" t="str">
        <f t="shared" si="1139"/>
        <v>NO</v>
      </c>
      <c r="BH778" s="1" t="str">
        <f t="shared" si="1119"/>
        <v>NO</v>
      </c>
      <c r="BJ778" s="1">
        <v>5</v>
      </c>
      <c r="BK778" s="1" t="str">
        <f t="shared" si="1140"/>
        <v>P</v>
      </c>
      <c r="BL778" s="1" t="str">
        <f t="shared" si="1141"/>
        <v>P</v>
      </c>
      <c r="BM778" s="1" t="str">
        <f t="shared" si="1142"/>
        <v>P</v>
      </c>
      <c r="BN778" s="1" t="str">
        <f t="shared" si="1143"/>
        <v>NO</v>
      </c>
      <c r="BO778" s="1" t="str">
        <f t="shared" si="1144"/>
        <v>NO</v>
      </c>
      <c r="BP778" s="1" t="str">
        <f t="shared" si="1145"/>
        <v>NO</v>
      </c>
      <c r="BQ778" s="1" t="str">
        <f t="shared" si="1146"/>
        <v>NO</v>
      </c>
      <c r="BS778" s="1" t="str">
        <f t="shared" si="1147"/>
        <v>TN</v>
      </c>
      <c r="BT778" s="1" t="str">
        <f t="shared" si="1148"/>
        <v>TN</v>
      </c>
      <c r="BU778" s="1" t="str">
        <f t="shared" si="1149"/>
        <v>TN</v>
      </c>
      <c r="BV778" s="1" t="str">
        <f t="shared" si="1150"/>
        <v>NO</v>
      </c>
      <c r="BW778" s="1" t="str">
        <f t="shared" si="1151"/>
        <v>NO</v>
      </c>
      <c r="BX778" s="1" t="str">
        <f t="shared" si="1152"/>
        <v>NO</v>
      </c>
      <c r="BY778" s="244" t="str">
        <f t="shared" si="1153"/>
        <v>YES</v>
      </c>
      <c r="BZ778" s="244" t="str">
        <f t="shared" si="1154"/>
        <v>NO</v>
      </c>
      <c r="CA778" s="244" t="str">
        <f t="shared" si="1155"/>
        <v>NO</v>
      </c>
      <c r="CB778" s="244" t="str">
        <f t="shared" si="1156"/>
        <v>NO</v>
      </c>
      <c r="CC778" s="244" t="str">
        <f t="shared" si="1157"/>
        <v>NO</v>
      </c>
      <c r="CD778" s="244" t="str">
        <f t="shared" si="1129"/>
        <v>NO</v>
      </c>
      <c r="CE778" s="1" t="str">
        <f t="shared" si="1130"/>
        <v>NO</v>
      </c>
      <c r="CF778" s="1" t="str">
        <f t="shared" si="1131"/>
        <v>NO</v>
      </c>
      <c r="CG778" s="1" t="str">
        <f t="shared" si="1132"/>
        <v>NO</v>
      </c>
      <c r="CH778" s="1" t="str">
        <f t="shared" si="1133"/>
        <v>NO</v>
      </c>
      <c r="CI778" s="244" t="str">
        <f t="shared" si="1158"/>
        <v>NO</v>
      </c>
      <c r="CJ778" s="244" t="str">
        <f t="shared" si="1159"/>
        <v>NO</v>
      </c>
      <c r="CK778" s="244" t="str">
        <f t="shared" si="1160"/>
        <v>NO</v>
      </c>
      <c r="CL778" s="244" t="str">
        <f t="shared" si="1161"/>
        <v>NO</v>
      </c>
      <c r="CM778" s="244" t="str">
        <f t="shared" si="1162"/>
        <v>NO</v>
      </c>
      <c r="CN778" s="244" t="str">
        <f t="shared" si="1163"/>
        <v>NO</v>
      </c>
      <c r="CO778" s="244" t="str">
        <f t="shared" si="1164"/>
        <v>NO</v>
      </c>
      <c r="CP778" s="244" t="str">
        <f t="shared" si="1165"/>
        <v>NO</v>
      </c>
      <c r="CQ778" s="244" t="str">
        <f t="shared" si="1166"/>
        <v>NO</v>
      </c>
      <c r="CR778" s="244" t="str">
        <f t="shared" si="1167"/>
        <v>NO</v>
      </c>
    </row>
    <row r="779" spans="1:96">
      <c r="A779" s="64"/>
      <c r="B779" s="15"/>
      <c r="C779" s="15"/>
      <c r="D779" s="15"/>
      <c r="E779" s="15"/>
      <c r="F779" s="15"/>
      <c r="G779" s="15"/>
      <c r="H779" s="15"/>
      <c r="I779" s="52" t="s">
        <v>158</v>
      </c>
      <c r="J779" s="6">
        <v>0.139074424817826</v>
      </c>
      <c r="K779" s="6">
        <v>0.44153521071794399</v>
      </c>
      <c r="L779" s="6">
        <v>0.419390364464229</v>
      </c>
      <c r="M779" s="6">
        <v>0.75063335234325901</v>
      </c>
      <c r="N779" s="6">
        <v>0.14341911168827601</v>
      </c>
      <c r="O779" s="6">
        <v>0.105947535968463</v>
      </c>
      <c r="P779" s="6">
        <v>6.3633289835576895E-2</v>
      </c>
      <c r="Q779" s="6">
        <v>7.8263417396328805E-2</v>
      </c>
      <c r="R779" s="6">
        <v>0.85810329276809405</v>
      </c>
      <c r="S779" s="6">
        <v>0.54162942142558201</v>
      </c>
      <c r="T779" s="6">
        <v>0.315216483890012</v>
      </c>
      <c r="U779" s="6">
        <v>0.14315409468440399</v>
      </c>
      <c r="V779" s="6">
        <v>0.83864840215464398</v>
      </c>
      <c r="W779" s="6">
        <v>0.14229731927728501</v>
      </c>
      <c r="X779" s="6">
        <v>1.9054278568070501E-2</v>
      </c>
      <c r="Y779" s="6">
        <v>0.98141756046596895</v>
      </c>
      <c r="Z779" s="6">
        <v>6.8513302604403803E-3</v>
      </c>
      <c r="AA779" s="6">
        <v>1.17311092735903E-2</v>
      </c>
      <c r="AB779" s="6">
        <v>0.41036553635404399</v>
      </c>
      <c r="AC779" s="6">
        <v>0.32015991411842998</v>
      </c>
      <c r="AD779" s="6">
        <v>0.26947454952752498</v>
      </c>
      <c r="AE779" s="6">
        <v>0.56144843121797805</v>
      </c>
      <c r="AF779" s="6">
        <v>0.244690463670001</v>
      </c>
      <c r="AG779" s="310">
        <v>0.19386110511201901</v>
      </c>
      <c r="AH779" s="211">
        <v>0.745</v>
      </c>
      <c r="AI779" s="211">
        <v>3.0830000000000002</v>
      </c>
      <c r="AJ779" s="212">
        <v>5.6589999999999998</v>
      </c>
      <c r="AK779" s="210">
        <v>2.048</v>
      </c>
      <c r="AL779" s="210">
        <v>2.66</v>
      </c>
      <c r="AM779" s="210">
        <v>6.1150000000000002</v>
      </c>
      <c r="AN779" s="203"/>
      <c r="AO779" s="203"/>
      <c r="AP779" s="203"/>
      <c r="AQ779" s="203"/>
      <c r="AR779" s="203">
        <f t="shared" si="1168"/>
        <v>0.45515454646600001</v>
      </c>
      <c r="AS779" s="203">
        <f t="shared" si="1169"/>
        <v>0.55630000000000002</v>
      </c>
      <c r="AT779" s="203">
        <f t="shared" si="1170"/>
        <v>0.67992222098599997</v>
      </c>
      <c r="AU779" s="203">
        <f t="shared" si="1171"/>
        <v>1.6506818218499999</v>
      </c>
      <c r="AV779" s="203">
        <f t="shared" si="1172"/>
        <v>2.0175000000000001</v>
      </c>
      <c r="AW779" s="203">
        <f t="shared" si="1173"/>
        <v>2.4658333288500001</v>
      </c>
      <c r="AX779" s="203">
        <f t="shared" si="1174"/>
        <v>4.146627281942</v>
      </c>
      <c r="AY779" s="203">
        <f t="shared" si="1175"/>
        <v>5.0681000000000003</v>
      </c>
      <c r="AZ779" s="203">
        <f t="shared" si="1176"/>
        <v>6.1943444331819997</v>
      </c>
      <c r="BB779" s="1" t="str">
        <f t="shared" si="1134"/>
        <v>P</v>
      </c>
      <c r="BC779" s="1" t="str">
        <f t="shared" si="1135"/>
        <v>P</v>
      </c>
      <c r="BD779" s="1" t="str">
        <f t="shared" si="1136"/>
        <v>NA</v>
      </c>
      <c r="BE779" s="1" t="str">
        <f t="shared" si="1137"/>
        <v>NO</v>
      </c>
      <c r="BF779" s="1" t="str">
        <f t="shared" si="1138"/>
        <v>NO</v>
      </c>
      <c r="BG779" s="1" t="str">
        <f t="shared" si="1139"/>
        <v>NO</v>
      </c>
      <c r="BH779" s="1" t="str">
        <f t="shared" si="1119"/>
        <v>NO</v>
      </c>
      <c r="BJ779" s="1">
        <v>16</v>
      </c>
      <c r="BK779" s="1" t="str">
        <f t="shared" si="1140"/>
        <v>P</v>
      </c>
      <c r="BL779" s="1" t="str">
        <f t="shared" si="1141"/>
        <v>P</v>
      </c>
      <c r="BM779" s="1" t="str">
        <f t="shared" si="1142"/>
        <v>NA</v>
      </c>
      <c r="BN779" s="1" t="str">
        <f t="shared" si="1143"/>
        <v>NO</v>
      </c>
      <c r="BO779" s="1" t="str">
        <f t="shared" si="1144"/>
        <v>NO</v>
      </c>
      <c r="BP779" s="1" t="str">
        <f t="shared" si="1145"/>
        <v>NO</v>
      </c>
      <c r="BQ779" s="1" t="str">
        <f t="shared" si="1146"/>
        <v>NO</v>
      </c>
      <c r="BS779" s="1" t="str">
        <f t="shared" si="1147"/>
        <v>TN</v>
      </c>
      <c r="BT779" s="1" t="str">
        <f t="shared" si="1148"/>
        <v>TN</v>
      </c>
      <c r="BU779" s="1" t="str">
        <f t="shared" si="1149"/>
        <v>TN</v>
      </c>
      <c r="BV779" s="1" t="str">
        <f t="shared" si="1150"/>
        <v>NO</v>
      </c>
      <c r="BW779" s="1" t="str">
        <f t="shared" si="1151"/>
        <v>NO</v>
      </c>
      <c r="BX779" s="1" t="str">
        <f t="shared" si="1152"/>
        <v>NO</v>
      </c>
      <c r="BY779" s="244" t="str">
        <f t="shared" si="1153"/>
        <v>YES</v>
      </c>
      <c r="BZ779" s="244" t="str">
        <f t="shared" si="1154"/>
        <v>NO</v>
      </c>
      <c r="CA779" s="244" t="str">
        <f t="shared" si="1155"/>
        <v>NO</v>
      </c>
      <c r="CB779" s="244" t="str">
        <f t="shared" si="1156"/>
        <v>NO</v>
      </c>
      <c r="CC779" s="244" t="str">
        <f t="shared" si="1157"/>
        <v>NO</v>
      </c>
      <c r="CD779" s="244" t="str">
        <f t="shared" si="1129"/>
        <v>NO</v>
      </c>
      <c r="CE779" s="1" t="str">
        <f t="shared" si="1130"/>
        <v>NO</v>
      </c>
      <c r="CF779" s="1" t="str">
        <f t="shared" si="1131"/>
        <v>NO</v>
      </c>
      <c r="CG779" s="1" t="str">
        <f t="shared" si="1132"/>
        <v>NO</v>
      </c>
      <c r="CH779" s="1" t="str">
        <f t="shared" si="1133"/>
        <v>NO</v>
      </c>
      <c r="CI779" s="244" t="str">
        <f t="shared" si="1158"/>
        <v>NO</v>
      </c>
      <c r="CJ779" s="244" t="str">
        <f t="shared" si="1159"/>
        <v>NO</v>
      </c>
      <c r="CK779" s="244" t="str">
        <f t="shared" si="1160"/>
        <v>NO</v>
      </c>
      <c r="CL779" s="244" t="str">
        <f t="shared" si="1161"/>
        <v>NO</v>
      </c>
      <c r="CM779" s="244" t="str">
        <f t="shared" si="1162"/>
        <v>NO</v>
      </c>
      <c r="CN779" s="244" t="str">
        <f t="shared" si="1163"/>
        <v>NO</v>
      </c>
      <c r="CO779" s="244" t="str">
        <f t="shared" si="1164"/>
        <v>NO</v>
      </c>
      <c r="CP779" s="244" t="str">
        <f t="shared" si="1165"/>
        <v>NO</v>
      </c>
      <c r="CQ779" s="244" t="str">
        <f t="shared" si="1166"/>
        <v>NO</v>
      </c>
      <c r="CR779" s="244" t="str">
        <f t="shared" si="1167"/>
        <v>NO</v>
      </c>
    </row>
    <row r="780" spans="1:96">
      <c r="A780" s="64"/>
      <c r="B780" s="15"/>
      <c r="C780" s="15"/>
      <c r="D780" s="15"/>
      <c r="E780" s="15"/>
      <c r="F780" s="15"/>
      <c r="G780" s="15"/>
      <c r="H780" s="15"/>
      <c r="I780" s="52" t="s">
        <v>104</v>
      </c>
      <c r="J780" s="6">
        <v>0.139074424817826</v>
      </c>
      <c r="K780" s="6">
        <v>0.44153521071794399</v>
      </c>
      <c r="L780" s="6">
        <v>0.419390364464229</v>
      </c>
      <c r="M780" s="6">
        <v>0.75063335234325901</v>
      </c>
      <c r="N780" s="6">
        <v>0.14341911168827601</v>
      </c>
      <c r="O780" s="6">
        <v>0.105947535968463</v>
      </c>
      <c r="P780" s="6">
        <v>6.3633289835576895E-2</v>
      </c>
      <c r="Q780" s="6">
        <v>7.8263417396328805E-2</v>
      </c>
      <c r="R780" s="6">
        <v>0.85810329276809405</v>
      </c>
      <c r="S780" s="6">
        <v>0.87953830579199699</v>
      </c>
      <c r="T780" s="6">
        <v>9.1862176085177702E-2</v>
      </c>
      <c r="U780" s="6">
        <v>2.8599518122825102E-2</v>
      </c>
      <c r="V780" s="6">
        <v>0.61595997448439899</v>
      </c>
      <c r="W780" s="6">
        <v>0.167611226795922</v>
      </c>
      <c r="X780" s="6">
        <v>0.21642879871967699</v>
      </c>
      <c r="Y780" s="6">
        <v>0.78209847767260698</v>
      </c>
      <c r="Z780" s="6">
        <v>0.118430221986897</v>
      </c>
      <c r="AA780" s="6">
        <v>9.9471300340495103E-2</v>
      </c>
      <c r="AB780" s="6">
        <v>0.34237545803062602</v>
      </c>
      <c r="AC780" s="6">
        <v>3.4608458355827099E-2</v>
      </c>
      <c r="AD780" s="6">
        <v>0.62301608361354599</v>
      </c>
      <c r="AE780" s="6">
        <v>0.88365005794519302</v>
      </c>
      <c r="AF780" s="6">
        <v>5.3759590455719703E-3</v>
      </c>
      <c r="AG780" s="310">
        <v>0.110973983009234</v>
      </c>
      <c r="AH780" s="211">
        <v>0.61099999999999999</v>
      </c>
      <c r="AI780" s="211">
        <v>2.6139999999999999</v>
      </c>
      <c r="AJ780" s="212">
        <v>5.9640000000000004</v>
      </c>
      <c r="AK780" s="210">
        <v>1.9690000000000001</v>
      </c>
      <c r="AL780" s="210">
        <v>2.8519999999999999</v>
      </c>
      <c r="AM780" s="210">
        <v>6.4470000000000001</v>
      </c>
      <c r="AN780" s="203"/>
      <c r="AO780" s="203"/>
      <c r="AP780" s="203"/>
      <c r="AQ780" s="203"/>
      <c r="AR780" s="203">
        <f t="shared" si="1168"/>
        <v>0.45515454646600001</v>
      </c>
      <c r="AS780" s="203">
        <f t="shared" si="1169"/>
        <v>0.55630000000000002</v>
      </c>
      <c r="AT780" s="203">
        <f t="shared" si="1170"/>
        <v>0.67992222098599997</v>
      </c>
      <c r="AU780" s="203">
        <f t="shared" si="1171"/>
        <v>1.6506818218499999</v>
      </c>
      <c r="AV780" s="203">
        <f t="shared" si="1172"/>
        <v>2.0175000000000001</v>
      </c>
      <c r="AW780" s="203">
        <f t="shared" si="1173"/>
        <v>2.4658333288500001</v>
      </c>
      <c r="AX780" s="203">
        <f t="shared" si="1174"/>
        <v>4.146627281942</v>
      </c>
      <c r="AY780" s="203">
        <f t="shared" si="1175"/>
        <v>5.0681000000000003</v>
      </c>
      <c r="AZ780" s="203">
        <f t="shared" si="1176"/>
        <v>6.1943444331819997</v>
      </c>
      <c r="BB780" s="1" t="str">
        <f t="shared" si="1134"/>
        <v>NA</v>
      </c>
      <c r="BC780" s="1" t="str">
        <f t="shared" si="1135"/>
        <v>P</v>
      </c>
      <c r="BD780" s="1" t="str">
        <f t="shared" si="1136"/>
        <v>NA</v>
      </c>
      <c r="BE780" s="1" t="str">
        <f t="shared" si="1137"/>
        <v>NO</v>
      </c>
      <c r="BF780" s="1" t="str">
        <f t="shared" si="1138"/>
        <v>NO</v>
      </c>
      <c r="BG780" s="1" t="str">
        <f t="shared" si="1139"/>
        <v>NO</v>
      </c>
      <c r="BH780" s="1" t="str">
        <f t="shared" si="1119"/>
        <v>NO</v>
      </c>
      <c r="BJ780" s="1">
        <v>7</v>
      </c>
      <c r="BK780" s="1" t="str">
        <f t="shared" si="1140"/>
        <v>P</v>
      </c>
      <c r="BL780" s="1" t="str">
        <f t="shared" si="1141"/>
        <v>P</v>
      </c>
      <c r="BM780" s="1" t="str">
        <f t="shared" si="1142"/>
        <v>P</v>
      </c>
      <c r="BN780" s="1" t="str">
        <f t="shared" si="1143"/>
        <v>NO</v>
      </c>
      <c r="BO780" s="1" t="str">
        <f t="shared" si="1144"/>
        <v>NO</v>
      </c>
      <c r="BP780" s="1" t="str">
        <f t="shared" si="1145"/>
        <v>NO</v>
      </c>
      <c r="BQ780" s="1" t="str">
        <f t="shared" si="1146"/>
        <v>NO</v>
      </c>
      <c r="BS780" s="1" t="str">
        <f t="shared" si="1147"/>
        <v>TN</v>
      </c>
      <c r="BT780" s="1" t="str">
        <f t="shared" si="1148"/>
        <v>TN</v>
      </c>
      <c r="BU780" s="1" t="str">
        <f t="shared" si="1149"/>
        <v>TN</v>
      </c>
      <c r="BV780" s="1" t="str">
        <f t="shared" si="1150"/>
        <v>NO</v>
      </c>
      <c r="BW780" s="1" t="str">
        <f t="shared" si="1151"/>
        <v>NO</v>
      </c>
      <c r="BX780" s="1" t="str">
        <f t="shared" si="1152"/>
        <v>NO</v>
      </c>
      <c r="BY780" s="244" t="str">
        <f t="shared" si="1153"/>
        <v>YES</v>
      </c>
      <c r="BZ780" s="244" t="str">
        <f t="shared" si="1154"/>
        <v>NO</v>
      </c>
      <c r="CA780" s="244" t="str">
        <f t="shared" si="1155"/>
        <v>NO</v>
      </c>
      <c r="CB780" s="244" t="str">
        <f t="shared" si="1156"/>
        <v>NO</v>
      </c>
      <c r="CC780" s="244" t="str">
        <f t="shared" si="1157"/>
        <v>NO</v>
      </c>
      <c r="CD780" s="244" t="str">
        <f t="shared" si="1129"/>
        <v>NO</v>
      </c>
      <c r="CE780" s="1" t="str">
        <f t="shared" si="1130"/>
        <v>NO</v>
      </c>
      <c r="CF780" s="1" t="str">
        <f t="shared" si="1131"/>
        <v>NO</v>
      </c>
      <c r="CG780" s="1" t="str">
        <f t="shared" si="1132"/>
        <v>NO</v>
      </c>
      <c r="CH780" s="1" t="str">
        <f t="shared" si="1133"/>
        <v>NO</v>
      </c>
      <c r="CI780" s="244" t="str">
        <f t="shared" si="1158"/>
        <v>NO</v>
      </c>
      <c r="CJ780" s="244" t="str">
        <f t="shared" si="1159"/>
        <v>NO</v>
      </c>
      <c r="CK780" s="244" t="str">
        <f t="shared" si="1160"/>
        <v>NO</v>
      </c>
      <c r="CL780" s="244" t="str">
        <f t="shared" si="1161"/>
        <v>NO</v>
      </c>
      <c r="CM780" s="244" t="str">
        <f t="shared" si="1162"/>
        <v>NO</v>
      </c>
      <c r="CN780" s="244" t="str">
        <f t="shared" si="1163"/>
        <v>NO</v>
      </c>
      <c r="CO780" s="244" t="str">
        <f t="shared" si="1164"/>
        <v>NO</v>
      </c>
      <c r="CP780" s="244" t="str">
        <f t="shared" si="1165"/>
        <v>NO</v>
      </c>
      <c r="CQ780" s="244" t="str">
        <f t="shared" si="1166"/>
        <v>NO</v>
      </c>
      <c r="CR780" s="244" t="str">
        <f t="shared" si="1167"/>
        <v>NO</v>
      </c>
    </row>
    <row r="781" spans="1:96">
      <c r="A781" s="64"/>
      <c r="B781" s="15"/>
      <c r="C781" s="15"/>
      <c r="D781" s="15"/>
      <c r="E781" s="15"/>
      <c r="F781" s="15"/>
      <c r="G781" s="15"/>
      <c r="H781" s="15"/>
      <c r="I781" s="52" t="s">
        <v>129</v>
      </c>
      <c r="J781" s="6">
        <v>0.139074424817826</v>
      </c>
      <c r="K781" s="6">
        <v>0.44153521071794399</v>
      </c>
      <c r="L781" s="6">
        <v>0.419390364464229</v>
      </c>
      <c r="M781" s="6">
        <v>0.75063335234325901</v>
      </c>
      <c r="N781" s="6">
        <v>0.14341911168827601</v>
      </c>
      <c r="O781" s="6">
        <v>0.105947535968463</v>
      </c>
      <c r="P781" s="6">
        <v>0.81191661442746299</v>
      </c>
      <c r="Q781" s="6">
        <v>0.115849631752021</v>
      </c>
      <c r="R781" s="6">
        <v>7.2233753820515403E-2</v>
      </c>
      <c r="S781" s="6">
        <v>0.54162942142558201</v>
      </c>
      <c r="T781" s="6">
        <v>0.315216483890012</v>
      </c>
      <c r="U781" s="6">
        <v>0.14315409468440399</v>
      </c>
      <c r="V781" s="6">
        <v>0.87194730303726897</v>
      </c>
      <c r="W781" s="6">
        <v>5.8583598503417197E-2</v>
      </c>
      <c r="X781" s="6">
        <v>6.94690984593134E-2</v>
      </c>
      <c r="Y781" s="6">
        <v>0.98141756046596895</v>
      </c>
      <c r="Z781" s="6">
        <v>6.8513302604403803E-3</v>
      </c>
      <c r="AA781" s="6">
        <v>1.17311092735903E-2</v>
      </c>
      <c r="AB781" s="6">
        <v>0.41036553635404399</v>
      </c>
      <c r="AC781" s="6">
        <v>0.32015991411842998</v>
      </c>
      <c r="AD781" s="6">
        <v>0.26947454952752498</v>
      </c>
      <c r="AE781" s="6">
        <v>0.56144843121797805</v>
      </c>
      <c r="AF781" s="6">
        <v>0.244690463670001</v>
      </c>
      <c r="AG781" s="310">
        <v>0.19386110511201901</v>
      </c>
      <c r="AH781" s="211">
        <v>0.85799999999999998</v>
      </c>
      <c r="AI781" s="211">
        <v>2.371</v>
      </c>
      <c r="AJ781" s="212">
        <v>5.5960000000000001</v>
      </c>
      <c r="AK781" s="210">
        <v>1.254</v>
      </c>
      <c r="AL781" s="210">
        <v>2.6970000000000001</v>
      </c>
      <c r="AM781" s="210">
        <v>5.9580000000000002</v>
      </c>
      <c r="AN781" s="203"/>
      <c r="AO781" s="203"/>
      <c r="AP781" s="203"/>
      <c r="AQ781" s="203"/>
      <c r="AR781" s="203">
        <f t="shared" si="1168"/>
        <v>0.45515454646600001</v>
      </c>
      <c r="AS781" s="203">
        <f t="shared" si="1169"/>
        <v>0.55630000000000002</v>
      </c>
      <c r="AT781" s="203">
        <f t="shared" si="1170"/>
        <v>0.67992222098599997</v>
      </c>
      <c r="AU781" s="203">
        <f t="shared" si="1171"/>
        <v>1.6506818218499999</v>
      </c>
      <c r="AV781" s="203">
        <f t="shared" si="1172"/>
        <v>2.0175000000000001</v>
      </c>
      <c r="AW781" s="203">
        <f t="shared" si="1173"/>
        <v>2.4658333288500001</v>
      </c>
      <c r="AX781" s="203">
        <f t="shared" si="1174"/>
        <v>4.146627281942</v>
      </c>
      <c r="AY781" s="203">
        <f t="shared" si="1175"/>
        <v>5.0681000000000003</v>
      </c>
      <c r="AZ781" s="203">
        <f t="shared" si="1176"/>
        <v>6.1943444331819997</v>
      </c>
      <c r="BB781" s="1" t="str">
        <f t="shared" si="1134"/>
        <v>P</v>
      </c>
      <c r="BC781" s="1" t="str">
        <f t="shared" si="1135"/>
        <v>NA</v>
      </c>
      <c r="BD781" s="1" t="str">
        <f t="shared" si="1136"/>
        <v>NA</v>
      </c>
      <c r="BE781" s="1" t="str">
        <f t="shared" si="1137"/>
        <v>NO</v>
      </c>
      <c r="BF781" s="1" t="str">
        <f t="shared" si="1138"/>
        <v>NO</v>
      </c>
      <c r="BG781" s="1" t="str">
        <f t="shared" si="1139"/>
        <v>NO</v>
      </c>
      <c r="BH781" s="1" t="str">
        <f t="shared" si="1119"/>
        <v>NO</v>
      </c>
      <c r="BJ781" s="1">
        <v>9</v>
      </c>
      <c r="BK781" s="1" t="str">
        <f t="shared" si="1140"/>
        <v>P</v>
      </c>
      <c r="BL781" s="1" t="str">
        <f t="shared" si="1141"/>
        <v>P</v>
      </c>
      <c r="BM781" s="1" t="str">
        <f t="shared" si="1142"/>
        <v>NA</v>
      </c>
      <c r="BN781" s="1" t="str">
        <f t="shared" si="1143"/>
        <v>NO</v>
      </c>
      <c r="BO781" s="1" t="str">
        <f t="shared" si="1144"/>
        <v>NO</v>
      </c>
      <c r="BP781" s="1" t="str">
        <f t="shared" si="1145"/>
        <v>NO</v>
      </c>
      <c r="BQ781" s="1" t="str">
        <f t="shared" si="1146"/>
        <v>NO</v>
      </c>
      <c r="BS781" s="1" t="str">
        <f t="shared" si="1147"/>
        <v>TN</v>
      </c>
      <c r="BT781" s="1" t="str">
        <f t="shared" si="1148"/>
        <v>TN</v>
      </c>
      <c r="BU781" s="1" t="str">
        <f t="shared" si="1149"/>
        <v>TN</v>
      </c>
      <c r="BV781" s="1" t="str">
        <f t="shared" si="1150"/>
        <v>NO</v>
      </c>
      <c r="BW781" s="1" t="str">
        <f t="shared" si="1151"/>
        <v>NO</v>
      </c>
      <c r="BX781" s="1" t="str">
        <f t="shared" si="1152"/>
        <v>NO</v>
      </c>
      <c r="BY781" s="244" t="str">
        <f t="shared" si="1153"/>
        <v>YES</v>
      </c>
      <c r="BZ781" s="244" t="str">
        <f t="shared" si="1154"/>
        <v>NO</v>
      </c>
      <c r="CA781" s="244" t="str">
        <f t="shared" si="1155"/>
        <v>NO</v>
      </c>
      <c r="CB781" s="244" t="str">
        <f t="shared" si="1156"/>
        <v>NO</v>
      </c>
      <c r="CC781" s="244" t="str">
        <f t="shared" si="1157"/>
        <v>NO</v>
      </c>
      <c r="CD781" s="244" t="str">
        <f t="shared" si="1129"/>
        <v>NO</v>
      </c>
      <c r="CE781" s="1" t="str">
        <f t="shared" si="1130"/>
        <v>NO</v>
      </c>
      <c r="CF781" s="1" t="str">
        <f t="shared" si="1131"/>
        <v>NO</v>
      </c>
      <c r="CG781" s="1" t="str">
        <f t="shared" si="1132"/>
        <v>NO</v>
      </c>
      <c r="CH781" s="1" t="str">
        <f t="shared" si="1133"/>
        <v>NO</v>
      </c>
      <c r="CI781" s="244" t="str">
        <f t="shared" si="1158"/>
        <v>NO</v>
      </c>
      <c r="CJ781" s="244" t="str">
        <f t="shared" si="1159"/>
        <v>NO</v>
      </c>
      <c r="CK781" s="244" t="str">
        <f t="shared" si="1160"/>
        <v>NO</v>
      </c>
      <c r="CL781" s="244" t="str">
        <f t="shared" si="1161"/>
        <v>NO</v>
      </c>
      <c r="CM781" s="244" t="str">
        <f t="shared" si="1162"/>
        <v>NO</v>
      </c>
      <c r="CN781" s="244" t="str">
        <f t="shared" si="1163"/>
        <v>NO</v>
      </c>
      <c r="CO781" s="244" t="str">
        <f t="shared" si="1164"/>
        <v>NO</v>
      </c>
      <c r="CP781" s="244" t="str">
        <f t="shared" si="1165"/>
        <v>NO</v>
      </c>
      <c r="CQ781" s="244" t="str">
        <f t="shared" si="1166"/>
        <v>NO</v>
      </c>
      <c r="CR781" s="244" t="str">
        <f t="shared" si="1167"/>
        <v>NO</v>
      </c>
    </row>
    <row r="782" spans="1:96">
      <c r="A782" s="64"/>
      <c r="B782" s="15"/>
      <c r="C782" s="15"/>
      <c r="D782" s="15"/>
      <c r="E782" s="15"/>
      <c r="F782" s="15"/>
      <c r="G782" s="15"/>
      <c r="H782" s="15"/>
      <c r="I782" s="52" t="s">
        <v>105</v>
      </c>
      <c r="J782" s="6">
        <v>0.139074424817826</v>
      </c>
      <c r="K782" s="6">
        <v>0.44153521071794399</v>
      </c>
      <c r="L782" s="6">
        <v>0.419390364464229</v>
      </c>
      <c r="M782" s="6">
        <v>0.75063335234325901</v>
      </c>
      <c r="N782" s="6">
        <v>0.14341911168827601</v>
      </c>
      <c r="O782" s="6">
        <v>0.105947535968463</v>
      </c>
      <c r="P782" s="6">
        <v>6.3633289835576895E-2</v>
      </c>
      <c r="Q782" s="6">
        <v>7.8263417396328805E-2</v>
      </c>
      <c r="R782" s="6">
        <v>0.85810329276809405</v>
      </c>
      <c r="S782" s="6">
        <v>0.87953830579199699</v>
      </c>
      <c r="T782" s="6">
        <v>9.1862176085177702E-2</v>
      </c>
      <c r="U782" s="6">
        <v>2.8599518122825102E-2</v>
      </c>
      <c r="V782" s="6">
        <v>0.61595997448439899</v>
      </c>
      <c r="W782" s="6">
        <v>0.167611226795922</v>
      </c>
      <c r="X782" s="6">
        <v>0.21642879871967699</v>
      </c>
      <c r="Y782" s="6">
        <v>0.78209847767260698</v>
      </c>
      <c r="Z782" s="6">
        <v>0.118430221986897</v>
      </c>
      <c r="AA782" s="6">
        <v>9.9471300340495103E-2</v>
      </c>
      <c r="AB782" s="6">
        <v>0.34237545803062602</v>
      </c>
      <c r="AC782" s="6">
        <v>3.4608458355827099E-2</v>
      </c>
      <c r="AD782" s="6">
        <v>0.62301608361354599</v>
      </c>
      <c r="AE782" s="6">
        <v>0.88365005794519302</v>
      </c>
      <c r="AF782" s="6">
        <v>5.3759590455719703E-3</v>
      </c>
      <c r="AG782" s="310">
        <v>0.110973983009234</v>
      </c>
      <c r="AH782" s="211">
        <v>0.61299999999999999</v>
      </c>
      <c r="AI782" s="211">
        <v>2.6120000000000001</v>
      </c>
      <c r="AJ782" s="212">
        <v>5.8630000000000004</v>
      </c>
      <c r="AK782" s="210">
        <v>1.96</v>
      </c>
      <c r="AL782" s="210">
        <v>2.83</v>
      </c>
      <c r="AM782" s="210">
        <v>6.2859999999999996</v>
      </c>
      <c r="AN782" s="203"/>
      <c r="AO782" s="203"/>
      <c r="AP782" s="203"/>
      <c r="AQ782" s="203"/>
      <c r="AR782" s="203">
        <f t="shared" si="1168"/>
        <v>0.45515454646600001</v>
      </c>
      <c r="AS782" s="203">
        <f t="shared" si="1169"/>
        <v>0.55630000000000002</v>
      </c>
      <c r="AT782" s="203">
        <f t="shared" si="1170"/>
        <v>0.67992222098599997</v>
      </c>
      <c r="AU782" s="203">
        <f t="shared" si="1171"/>
        <v>1.6506818218499999</v>
      </c>
      <c r="AV782" s="203">
        <f t="shared" si="1172"/>
        <v>2.0175000000000001</v>
      </c>
      <c r="AW782" s="203">
        <f t="shared" si="1173"/>
        <v>2.4658333288500001</v>
      </c>
      <c r="AX782" s="203">
        <f t="shared" si="1174"/>
        <v>4.146627281942</v>
      </c>
      <c r="AY782" s="203">
        <f t="shared" si="1175"/>
        <v>5.0681000000000003</v>
      </c>
      <c r="AZ782" s="203">
        <f t="shared" si="1176"/>
        <v>6.1943444331819997</v>
      </c>
      <c r="BB782" s="1" t="str">
        <f t="shared" si="1134"/>
        <v>NA</v>
      </c>
      <c r="BC782" s="1" t="str">
        <f t="shared" si="1135"/>
        <v>P</v>
      </c>
      <c r="BD782" s="1" t="str">
        <f t="shared" si="1136"/>
        <v>NA</v>
      </c>
      <c r="BE782" s="1" t="str">
        <f t="shared" si="1137"/>
        <v>NO</v>
      </c>
      <c r="BF782" s="1" t="str">
        <f t="shared" si="1138"/>
        <v>NO</v>
      </c>
      <c r="BG782" s="1" t="str">
        <f t="shared" si="1139"/>
        <v>NO</v>
      </c>
      <c r="BH782" s="1" t="str">
        <f t="shared" si="1119"/>
        <v>NO</v>
      </c>
      <c r="BJ782" s="1">
        <v>52</v>
      </c>
      <c r="BK782" s="1" t="str">
        <f t="shared" si="1140"/>
        <v>P</v>
      </c>
      <c r="BL782" s="1" t="str">
        <f t="shared" si="1141"/>
        <v>P</v>
      </c>
      <c r="BM782" s="1" t="str">
        <f t="shared" si="1142"/>
        <v>P</v>
      </c>
      <c r="BN782" s="1" t="str">
        <f t="shared" si="1143"/>
        <v>NO</v>
      </c>
      <c r="BO782" s="1" t="str">
        <f t="shared" si="1144"/>
        <v>NO</v>
      </c>
      <c r="BP782" s="1" t="str">
        <f t="shared" si="1145"/>
        <v>NO</v>
      </c>
      <c r="BQ782" s="1" t="str">
        <f t="shared" si="1146"/>
        <v>NO</v>
      </c>
      <c r="BS782" s="1" t="str">
        <f t="shared" si="1147"/>
        <v>TN</v>
      </c>
      <c r="BT782" s="1" t="str">
        <f t="shared" si="1148"/>
        <v>TN</v>
      </c>
      <c r="BU782" s="1" t="str">
        <f t="shared" si="1149"/>
        <v>TN</v>
      </c>
      <c r="BV782" s="1" t="str">
        <f t="shared" si="1150"/>
        <v>NO</v>
      </c>
      <c r="BW782" s="1" t="str">
        <f t="shared" si="1151"/>
        <v>NO</v>
      </c>
      <c r="BX782" s="1" t="str">
        <f t="shared" si="1152"/>
        <v>NO</v>
      </c>
      <c r="BY782" s="244" t="str">
        <f t="shared" si="1153"/>
        <v>YES</v>
      </c>
      <c r="BZ782" s="244" t="str">
        <f t="shared" si="1154"/>
        <v>NO</v>
      </c>
      <c r="CA782" s="244" t="str">
        <f t="shared" si="1155"/>
        <v>NO</v>
      </c>
      <c r="CB782" s="244" t="str">
        <f t="shared" si="1156"/>
        <v>NO</v>
      </c>
      <c r="CC782" s="244" t="str">
        <f t="shared" si="1157"/>
        <v>NO</v>
      </c>
      <c r="CD782" s="244" t="str">
        <f t="shared" si="1129"/>
        <v>NO</v>
      </c>
      <c r="CE782" s="1" t="str">
        <f t="shared" si="1130"/>
        <v>NO</v>
      </c>
      <c r="CF782" s="1" t="str">
        <f t="shared" si="1131"/>
        <v>NO</v>
      </c>
      <c r="CG782" s="1" t="str">
        <f t="shared" si="1132"/>
        <v>NO</v>
      </c>
      <c r="CH782" s="1" t="str">
        <f t="shared" si="1133"/>
        <v>NO</v>
      </c>
      <c r="CI782" s="244" t="str">
        <f t="shared" si="1158"/>
        <v>NO</v>
      </c>
      <c r="CJ782" s="244" t="str">
        <f t="shared" si="1159"/>
        <v>NO</v>
      </c>
      <c r="CK782" s="244" t="str">
        <f t="shared" si="1160"/>
        <v>NO</v>
      </c>
      <c r="CL782" s="244" t="str">
        <f t="shared" si="1161"/>
        <v>NO</v>
      </c>
      <c r="CM782" s="244" t="str">
        <f t="shared" si="1162"/>
        <v>NO</v>
      </c>
      <c r="CN782" s="244" t="str">
        <f t="shared" si="1163"/>
        <v>NO</v>
      </c>
      <c r="CO782" s="244" t="str">
        <f t="shared" si="1164"/>
        <v>NO</v>
      </c>
      <c r="CP782" s="244" t="str">
        <f t="shared" si="1165"/>
        <v>NO</v>
      </c>
      <c r="CQ782" s="244" t="str">
        <f t="shared" si="1166"/>
        <v>NO</v>
      </c>
      <c r="CR782" s="244" t="str">
        <f t="shared" si="1167"/>
        <v>NO</v>
      </c>
    </row>
    <row r="783" spans="1:96">
      <c r="A783" s="64"/>
      <c r="B783" s="15"/>
      <c r="C783" s="15"/>
      <c r="D783" s="15"/>
      <c r="E783" s="15"/>
      <c r="F783" s="15"/>
      <c r="G783" s="15"/>
      <c r="H783" s="15"/>
      <c r="I783" s="52" t="s">
        <v>159</v>
      </c>
      <c r="J783" s="6">
        <v>0.139074424817826</v>
      </c>
      <c r="K783" s="6">
        <v>0.44153521071794399</v>
      </c>
      <c r="L783" s="6">
        <v>0.419390364464229</v>
      </c>
      <c r="M783" s="6">
        <v>0.75063335234325901</v>
      </c>
      <c r="N783" s="6">
        <v>0.14341911168827601</v>
      </c>
      <c r="O783" s="6">
        <v>0.105947535968463</v>
      </c>
      <c r="P783" s="6">
        <v>6.3633289835576895E-2</v>
      </c>
      <c r="Q783" s="6">
        <v>7.8263417396328805E-2</v>
      </c>
      <c r="R783" s="6">
        <v>0.85810329276809405</v>
      </c>
      <c r="S783" s="6">
        <v>0.54162942142558201</v>
      </c>
      <c r="T783" s="6">
        <v>0.315216483890012</v>
      </c>
      <c r="U783" s="6">
        <v>0.14315409468440399</v>
      </c>
      <c r="V783" s="6">
        <v>0.83864840215464398</v>
      </c>
      <c r="W783" s="6">
        <v>0.14229731927728501</v>
      </c>
      <c r="X783" s="6">
        <v>1.9054278568070501E-2</v>
      </c>
      <c r="Y783" s="6">
        <v>0.98141756046596895</v>
      </c>
      <c r="Z783" s="6">
        <v>6.8513302604403803E-3</v>
      </c>
      <c r="AA783" s="6">
        <v>1.17311092735903E-2</v>
      </c>
      <c r="AB783" s="6">
        <v>0.41036553635404399</v>
      </c>
      <c r="AC783" s="6">
        <v>0.32015991411842998</v>
      </c>
      <c r="AD783" s="6">
        <v>0.26947454952752498</v>
      </c>
      <c r="AE783" s="6">
        <v>0.56144843121797805</v>
      </c>
      <c r="AF783" s="6">
        <v>0.244690463670001</v>
      </c>
      <c r="AG783" s="310">
        <v>0.19386110511201901</v>
      </c>
      <c r="AH783" s="211">
        <v>0.73199999999999998</v>
      </c>
      <c r="AI783" s="211">
        <v>3.129</v>
      </c>
      <c r="AJ783" s="212">
        <v>5.492</v>
      </c>
      <c r="AK783" s="210">
        <v>2.0350000000000001</v>
      </c>
      <c r="AL783" s="210">
        <v>2.5339999999999998</v>
      </c>
      <c r="AM783" s="210">
        <v>6.125</v>
      </c>
      <c r="AN783" s="203"/>
      <c r="AO783" s="203"/>
      <c r="AP783" s="203"/>
      <c r="AQ783" s="203"/>
      <c r="AR783" s="203">
        <f t="shared" si="1168"/>
        <v>0.45515454646600001</v>
      </c>
      <c r="AS783" s="203">
        <f t="shared" si="1169"/>
        <v>0.55630000000000002</v>
      </c>
      <c r="AT783" s="203">
        <f t="shared" si="1170"/>
        <v>0.67992222098599997</v>
      </c>
      <c r="AU783" s="203">
        <f t="shared" si="1171"/>
        <v>1.6506818218499999</v>
      </c>
      <c r="AV783" s="203">
        <f t="shared" si="1172"/>
        <v>2.0175000000000001</v>
      </c>
      <c r="AW783" s="203">
        <f t="shared" si="1173"/>
        <v>2.4658333288500001</v>
      </c>
      <c r="AX783" s="203">
        <f t="shared" si="1174"/>
        <v>4.146627281942</v>
      </c>
      <c r="AY783" s="203">
        <f t="shared" si="1175"/>
        <v>5.0681000000000003</v>
      </c>
      <c r="AZ783" s="203">
        <f t="shared" si="1176"/>
        <v>6.1943444331819997</v>
      </c>
      <c r="BB783" s="1" t="str">
        <f t="shared" si="1134"/>
        <v>P</v>
      </c>
      <c r="BC783" s="1" t="str">
        <f t="shared" si="1135"/>
        <v>P</v>
      </c>
      <c r="BD783" s="1" t="str">
        <f t="shared" si="1136"/>
        <v>NA</v>
      </c>
      <c r="BE783" s="1" t="str">
        <f t="shared" si="1137"/>
        <v>NO</v>
      </c>
      <c r="BF783" s="1" t="str">
        <f t="shared" si="1138"/>
        <v>NO</v>
      </c>
      <c r="BG783" s="1" t="str">
        <f t="shared" si="1139"/>
        <v>NO</v>
      </c>
      <c r="BH783" s="1" t="str">
        <f t="shared" si="1119"/>
        <v>NO</v>
      </c>
      <c r="BJ783" s="1">
        <v>3</v>
      </c>
      <c r="BK783" s="1" t="str">
        <f t="shared" si="1140"/>
        <v>P</v>
      </c>
      <c r="BL783" s="1" t="str">
        <f t="shared" si="1141"/>
        <v>P</v>
      </c>
      <c r="BM783" s="1" t="str">
        <f t="shared" si="1142"/>
        <v>NA</v>
      </c>
      <c r="BN783" s="1" t="str">
        <f t="shared" si="1143"/>
        <v>NO</v>
      </c>
      <c r="BO783" s="1" t="str">
        <f t="shared" si="1144"/>
        <v>NO</v>
      </c>
      <c r="BP783" s="1" t="str">
        <f t="shared" si="1145"/>
        <v>NO</v>
      </c>
      <c r="BQ783" s="1" t="str">
        <f t="shared" si="1146"/>
        <v>NO</v>
      </c>
      <c r="BS783" s="1" t="str">
        <f t="shared" si="1147"/>
        <v>TN</v>
      </c>
      <c r="BT783" s="1" t="str">
        <f t="shared" si="1148"/>
        <v>TN</v>
      </c>
      <c r="BU783" s="1" t="str">
        <f t="shared" si="1149"/>
        <v>TN</v>
      </c>
      <c r="BV783" s="1" t="str">
        <f t="shared" si="1150"/>
        <v>NO</v>
      </c>
      <c r="BW783" s="1" t="str">
        <f t="shared" si="1151"/>
        <v>NO</v>
      </c>
      <c r="BX783" s="1" t="str">
        <f t="shared" si="1152"/>
        <v>NO</v>
      </c>
      <c r="BY783" s="244" t="str">
        <f t="shared" si="1153"/>
        <v>YES</v>
      </c>
      <c r="BZ783" s="244" t="str">
        <f t="shared" si="1154"/>
        <v>NO</v>
      </c>
      <c r="CA783" s="244" t="str">
        <f t="shared" si="1155"/>
        <v>NO</v>
      </c>
      <c r="CB783" s="244" t="str">
        <f t="shared" si="1156"/>
        <v>NO</v>
      </c>
      <c r="CC783" s="244" t="str">
        <f t="shared" si="1157"/>
        <v>NO</v>
      </c>
      <c r="CD783" s="244" t="str">
        <f t="shared" si="1129"/>
        <v>NO</v>
      </c>
      <c r="CE783" s="1" t="str">
        <f t="shared" si="1130"/>
        <v>NO</v>
      </c>
      <c r="CF783" s="1" t="str">
        <f t="shared" si="1131"/>
        <v>NO</v>
      </c>
      <c r="CG783" s="1" t="str">
        <f t="shared" si="1132"/>
        <v>NO</v>
      </c>
      <c r="CH783" s="1" t="str">
        <f t="shared" si="1133"/>
        <v>NO</v>
      </c>
      <c r="CI783" s="244" t="str">
        <f t="shared" si="1158"/>
        <v>NO</v>
      </c>
      <c r="CJ783" s="244" t="str">
        <f t="shared" si="1159"/>
        <v>NO</v>
      </c>
      <c r="CK783" s="244" t="str">
        <f t="shared" si="1160"/>
        <v>NO</v>
      </c>
      <c r="CL783" s="244" t="str">
        <f t="shared" si="1161"/>
        <v>NO</v>
      </c>
      <c r="CM783" s="244" t="str">
        <f t="shared" si="1162"/>
        <v>NO</v>
      </c>
      <c r="CN783" s="244" t="str">
        <f t="shared" si="1163"/>
        <v>NO</v>
      </c>
      <c r="CO783" s="244" t="str">
        <f t="shared" si="1164"/>
        <v>NO</v>
      </c>
      <c r="CP783" s="244" t="str">
        <f t="shared" si="1165"/>
        <v>NO</v>
      </c>
      <c r="CQ783" s="244" t="str">
        <f t="shared" si="1166"/>
        <v>NO</v>
      </c>
      <c r="CR783" s="244" t="str">
        <f t="shared" si="1167"/>
        <v>NO</v>
      </c>
    </row>
    <row r="784" spans="1:96">
      <c r="A784" s="9"/>
      <c r="B784" s="6"/>
      <c r="C784" s="6"/>
      <c r="D784" s="6"/>
      <c r="E784" s="6"/>
      <c r="F784" s="6"/>
      <c r="G784" s="6"/>
      <c r="H784" s="6"/>
      <c r="I784" s="52" t="s">
        <v>42</v>
      </c>
      <c r="J784" s="6">
        <v>0.139074424817826</v>
      </c>
      <c r="K784" s="6">
        <v>0.44153521071794399</v>
      </c>
      <c r="L784" s="6">
        <v>0.419390364464229</v>
      </c>
      <c r="M784" s="6">
        <v>0.75063335234325901</v>
      </c>
      <c r="N784" s="6">
        <v>0.14341911168827601</v>
      </c>
      <c r="O784" s="6">
        <v>0.105947535968463</v>
      </c>
      <c r="P784" s="6">
        <v>6.3633289835576895E-2</v>
      </c>
      <c r="Q784" s="6">
        <v>7.8263417396328805E-2</v>
      </c>
      <c r="R784" s="6">
        <v>0.85810329276809405</v>
      </c>
      <c r="S784" s="6">
        <v>0.87953830579199699</v>
      </c>
      <c r="T784" s="6">
        <v>9.1862176085177702E-2</v>
      </c>
      <c r="U784" s="6">
        <v>2.8599518122825102E-2</v>
      </c>
      <c r="V784" s="6">
        <v>0.87194730303726897</v>
      </c>
      <c r="W784" s="6">
        <v>5.8583598503417197E-2</v>
      </c>
      <c r="X784" s="6">
        <v>6.94690984593134E-2</v>
      </c>
      <c r="Y784" s="6">
        <v>0.98141756046596895</v>
      </c>
      <c r="Z784" s="6">
        <v>6.8513302604403803E-3</v>
      </c>
      <c r="AA784" s="6">
        <v>1.17311092735903E-2</v>
      </c>
      <c r="AB784" s="6">
        <v>0.41036553635404399</v>
      </c>
      <c r="AC784" s="6">
        <v>0.32015991411842998</v>
      </c>
      <c r="AD784" s="6">
        <v>0.26947454952752498</v>
      </c>
      <c r="AE784" s="6">
        <v>0.56144843121797805</v>
      </c>
      <c r="AF784" s="6">
        <v>0.244690463670001</v>
      </c>
      <c r="AG784" s="310">
        <v>0.19386110511201901</v>
      </c>
      <c r="AH784" s="211">
        <v>0.77800000000000002</v>
      </c>
      <c r="AI784" s="211">
        <v>2.4249999999999998</v>
      </c>
      <c r="AJ784" s="212">
        <v>5.7270000000000003</v>
      </c>
      <c r="AK784" s="210">
        <v>1.9330000000000001</v>
      </c>
      <c r="AL784" s="210">
        <v>2.6309999999999998</v>
      </c>
      <c r="AM784" s="210">
        <v>6.1029999999999998</v>
      </c>
      <c r="AN784" s="203"/>
      <c r="AO784" s="203"/>
      <c r="AP784" s="203"/>
      <c r="AQ784" s="203"/>
      <c r="AR784" s="203">
        <f t="shared" si="1168"/>
        <v>0.45515454646600001</v>
      </c>
      <c r="AS784" s="203">
        <f t="shared" si="1169"/>
        <v>0.55630000000000002</v>
      </c>
      <c r="AT784" s="203">
        <f t="shared" si="1170"/>
        <v>0.67992222098599997</v>
      </c>
      <c r="AU784" s="203">
        <f t="shared" si="1171"/>
        <v>1.6506818218499999</v>
      </c>
      <c r="AV784" s="203">
        <f t="shared" si="1172"/>
        <v>2.0175000000000001</v>
      </c>
      <c r="AW784" s="203">
        <f t="shared" si="1173"/>
        <v>2.4658333288500001</v>
      </c>
      <c r="AX784" s="203">
        <f t="shared" si="1174"/>
        <v>4.146627281942</v>
      </c>
      <c r="AY784" s="203">
        <f t="shared" si="1175"/>
        <v>5.0681000000000003</v>
      </c>
      <c r="AZ784" s="203">
        <f t="shared" si="1176"/>
        <v>6.1943444331819997</v>
      </c>
      <c r="BB784" s="1" t="str">
        <f t="shared" si="1134"/>
        <v>P</v>
      </c>
      <c r="BC784" s="1" t="str">
        <f t="shared" si="1135"/>
        <v>NA</v>
      </c>
      <c r="BD784" s="1" t="str">
        <f t="shared" si="1136"/>
        <v>NA</v>
      </c>
      <c r="BE784" s="1" t="str">
        <f t="shared" si="1137"/>
        <v>NO</v>
      </c>
      <c r="BF784" s="1" t="str">
        <f t="shared" si="1138"/>
        <v>NO</v>
      </c>
      <c r="BG784" s="1" t="str">
        <f t="shared" si="1139"/>
        <v>NO</v>
      </c>
      <c r="BH784" s="1" t="str">
        <f t="shared" si="1119"/>
        <v>NO</v>
      </c>
      <c r="BJ784" s="1">
        <v>2</v>
      </c>
      <c r="BK784" s="1" t="str">
        <f t="shared" si="1140"/>
        <v>P</v>
      </c>
      <c r="BL784" s="1" t="str">
        <f t="shared" si="1141"/>
        <v>P</v>
      </c>
      <c r="BM784" s="1" t="str">
        <f t="shared" si="1142"/>
        <v>NA</v>
      </c>
      <c r="BN784" s="1" t="str">
        <f t="shared" si="1143"/>
        <v>NO</v>
      </c>
      <c r="BO784" s="1" t="str">
        <f t="shared" si="1144"/>
        <v>NO</v>
      </c>
      <c r="BP784" s="1" t="str">
        <f t="shared" si="1145"/>
        <v>NO</v>
      </c>
      <c r="BQ784" s="1" t="str">
        <f t="shared" si="1146"/>
        <v>NO</v>
      </c>
      <c r="BS784" s="1" t="str">
        <f t="shared" si="1147"/>
        <v>TN</v>
      </c>
      <c r="BT784" s="1" t="str">
        <f t="shared" si="1148"/>
        <v>TN</v>
      </c>
      <c r="BU784" s="1" t="str">
        <f t="shared" si="1149"/>
        <v>TN</v>
      </c>
      <c r="BV784" s="1" t="str">
        <f t="shared" si="1150"/>
        <v>NO</v>
      </c>
      <c r="BW784" s="1" t="str">
        <f t="shared" si="1151"/>
        <v>NO</v>
      </c>
      <c r="BX784" s="1" t="str">
        <f t="shared" si="1152"/>
        <v>NO</v>
      </c>
      <c r="BY784" s="244" t="str">
        <f t="shared" si="1153"/>
        <v>YES</v>
      </c>
      <c r="BZ784" s="244" t="str">
        <f t="shared" si="1154"/>
        <v>NO</v>
      </c>
      <c r="CA784" s="244" t="str">
        <f t="shared" si="1155"/>
        <v>NO</v>
      </c>
      <c r="CB784" s="244" t="str">
        <f t="shared" si="1156"/>
        <v>NO</v>
      </c>
      <c r="CC784" s="244" t="str">
        <f t="shared" si="1157"/>
        <v>NO</v>
      </c>
      <c r="CD784" s="244" t="str">
        <f t="shared" si="1129"/>
        <v>NO</v>
      </c>
      <c r="CE784" s="1" t="str">
        <f t="shared" si="1130"/>
        <v>NO</v>
      </c>
      <c r="CF784" s="1" t="str">
        <f t="shared" si="1131"/>
        <v>NO</v>
      </c>
      <c r="CG784" s="1" t="str">
        <f t="shared" si="1132"/>
        <v>NO</v>
      </c>
      <c r="CH784" s="1" t="str">
        <f t="shared" si="1133"/>
        <v>NO</v>
      </c>
      <c r="CI784" s="244" t="str">
        <f t="shared" si="1158"/>
        <v>NO</v>
      </c>
      <c r="CJ784" s="244" t="str">
        <f t="shared" si="1159"/>
        <v>NO</v>
      </c>
      <c r="CK784" s="244" t="str">
        <f t="shared" si="1160"/>
        <v>NO</v>
      </c>
      <c r="CL784" s="244" t="str">
        <f t="shared" si="1161"/>
        <v>NO</v>
      </c>
      <c r="CM784" s="244" t="str">
        <f t="shared" si="1162"/>
        <v>NO</v>
      </c>
      <c r="CN784" s="244" t="str">
        <f t="shared" si="1163"/>
        <v>NO</v>
      </c>
      <c r="CO784" s="244" t="str">
        <f t="shared" si="1164"/>
        <v>NO</v>
      </c>
      <c r="CP784" s="244" t="str">
        <f t="shared" si="1165"/>
        <v>NO</v>
      </c>
      <c r="CQ784" s="244" t="str">
        <f t="shared" si="1166"/>
        <v>NO</v>
      </c>
      <c r="CR784" s="244" t="str">
        <f t="shared" si="1167"/>
        <v>NO</v>
      </c>
    </row>
    <row r="785" spans="1:96" ht="16.5" thickBot="1">
      <c r="A785" s="10"/>
      <c r="B785" s="8"/>
      <c r="C785" s="8"/>
      <c r="D785" s="8"/>
      <c r="E785" s="8"/>
      <c r="F785" s="8"/>
      <c r="G785" s="8"/>
      <c r="H785" s="8"/>
      <c r="I785" s="53" t="s">
        <v>130</v>
      </c>
      <c r="J785" s="8">
        <v>0.139074424817826</v>
      </c>
      <c r="K785" s="8">
        <v>0.44153521071794399</v>
      </c>
      <c r="L785" s="8">
        <v>0.419390364464229</v>
      </c>
      <c r="M785" s="8">
        <v>0.75063335234325901</v>
      </c>
      <c r="N785" s="8">
        <v>0.14341911168827601</v>
      </c>
      <c r="O785" s="8">
        <v>0.105947535968463</v>
      </c>
      <c r="P785" s="8">
        <v>0.81191661442746299</v>
      </c>
      <c r="Q785" s="8">
        <v>0.115849631752021</v>
      </c>
      <c r="R785" s="8">
        <v>7.2233753820515403E-2</v>
      </c>
      <c r="S785" s="8">
        <v>0.54162942142558201</v>
      </c>
      <c r="T785" s="8">
        <v>0.315216483890012</v>
      </c>
      <c r="U785" s="8">
        <v>0.14315409468440399</v>
      </c>
      <c r="V785" s="8">
        <v>0.87194730303726897</v>
      </c>
      <c r="W785" s="8">
        <v>5.8583598503417197E-2</v>
      </c>
      <c r="X785" s="8">
        <v>6.94690984593134E-2</v>
      </c>
      <c r="Y785" s="8">
        <v>0.98141756046596895</v>
      </c>
      <c r="Z785" s="8">
        <v>6.8513302604403803E-3</v>
      </c>
      <c r="AA785" s="8">
        <v>1.17311092735903E-2</v>
      </c>
      <c r="AB785" s="8">
        <v>0.41036553635404399</v>
      </c>
      <c r="AC785" s="8">
        <v>0.32015991411842998</v>
      </c>
      <c r="AD785" s="8">
        <v>0.26947454952752498</v>
      </c>
      <c r="AE785" s="8">
        <v>0.56144843121797805</v>
      </c>
      <c r="AF785" s="8">
        <v>0.244690463670001</v>
      </c>
      <c r="AG785" s="311">
        <v>0.19386110511201901</v>
      </c>
      <c r="AH785" s="213">
        <v>0.83199999999999996</v>
      </c>
      <c r="AI785" s="213">
        <v>2.4350000000000001</v>
      </c>
      <c r="AJ785" s="214">
        <v>5.63</v>
      </c>
      <c r="AK785" s="210">
        <v>1.2589999999999999</v>
      </c>
      <c r="AL785" s="210">
        <v>2.6520000000000001</v>
      </c>
      <c r="AM785" s="210">
        <v>6.1159999999999997</v>
      </c>
      <c r="AN785" s="203"/>
      <c r="AO785" s="203"/>
      <c r="AP785" s="203"/>
      <c r="AQ785" s="203"/>
      <c r="AR785" s="203">
        <f t="shared" si="1168"/>
        <v>0.45515454646600001</v>
      </c>
      <c r="AS785" s="203">
        <f t="shared" si="1169"/>
        <v>0.55630000000000002</v>
      </c>
      <c r="AT785" s="203">
        <f t="shared" si="1170"/>
        <v>0.67992222098599997</v>
      </c>
      <c r="AU785" s="203">
        <f t="shared" si="1171"/>
        <v>1.6506818218499999</v>
      </c>
      <c r="AV785" s="203">
        <f t="shared" si="1172"/>
        <v>2.0175000000000001</v>
      </c>
      <c r="AW785" s="203">
        <f t="shared" si="1173"/>
        <v>2.4658333288500001</v>
      </c>
      <c r="AX785" s="203">
        <f t="shared" si="1174"/>
        <v>4.146627281942</v>
      </c>
      <c r="AY785" s="203">
        <f t="shared" si="1175"/>
        <v>5.0681000000000003</v>
      </c>
      <c r="AZ785" s="203">
        <f t="shared" si="1176"/>
        <v>6.1943444331819997</v>
      </c>
      <c r="BB785" s="1" t="str">
        <f t="shared" si="1134"/>
        <v>P</v>
      </c>
      <c r="BC785" s="1" t="str">
        <f t="shared" si="1135"/>
        <v>NA</v>
      </c>
      <c r="BD785" s="1" t="str">
        <f t="shared" si="1136"/>
        <v>NA</v>
      </c>
      <c r="BE785" s="1" t="str">
        <f t="shared" si="1137"/>
        <v>NO</v>
      </c>
      <c r="BF785" s="1" t="str">
        <f t="shared" si="1138"/>
        <v>NO</v>
      </c>
      <c r="BG785" s="1" t="str">
        <f t="shared" si="1139"/>
        <v>NO</v>
      </c>
      <c r="BH785" s="1" t="str">
        <f t="shared" si="1119"/>
        <v>NO</v>
      </c>
      <c r="BJ785" s="1">
        <v>6</v>
      </c>
      <c r="BK785" s="1" t="str">
        <f t="shared" si="1140"/>
        <v>P</v>
      </c>
      <c r="BL785" s="1" t="str">
        <f t="shared" si="1141"/>
        <v>P</v>
      </c>
      <c r="BM785" s="1" t="str">
        <f t="shared" si="1142"/>
        <v>NA</v>
      </c>
      <c r="BN785" s="1" t="str">
        <f t="shared" si="1143"/>
        <v>NO</v>
      </c>
      <c r="BO785" s="1" t="str">
        <f t="shared" si="1144"/>
        <v>NO</v>
      </c>
      <c r="BP785" s="1" t="str">
        <f t="shared" si="1145"/>
        <v>NO</v>
      </c>
      <c r="BQ785" s="1" t="str">
        <f t="shared" si="1146"/>
        <v>NO</v>
      </c>
      <c r="BS785" s="1" t="str">
        <f t="shared" si="1147"/>
        <v>TN</v>
      </c>
      <c r="BT785" s="1" t="str">
        <f t="shared" si="1148"/>
        <v>TN</v>
      </c>
      <c r="BU785" s="1" t="str">
        <f t="shared" si="1149"/>
        <v>TN</v>
      </c>
      <c r="BV785" s="1" t="str">
        <f t="shared" si="1150"/>
        <v>NO</v>
      </c>
      <c r="BW785" s="1" t="str">
        <f t="shared" si="1151"/>
        <v>NO</v>
      </c>
      <c r="BX785" s="1" t="str">
        <f t="shared" si="1152"/>
        <v>NO</v>
      </c>
      <c r="BY785" s="244" t="str">
        <f t="shared" si="1153"/>
        <v>YES</v>
      </c>
      <c r="BZ785" s="244" t="str">
        <f t="shared" si="1154"/>
        <v>NO</v>
      </c>
      <c r="CA785" s="244" t="str">
        <f t="shared" si="1155"/>
        <v>NO</v>
      </c>
      <c r="CB785" s="244" t="str">
        <f t="shared" si="1156"/>
        <v>NO</v>
      </c>
      <c r="CC785" s="244" t="str">
        <f t="shared" si="1157"/>
        <v>NO</v>
      </c>
      <c r="CD785" s="244" t="str">
        <f t="shared" si="1129"/>
        <v>NO</v>
      </c>
      <c r="CE785" s="1" t="str">
        <f t="shared" si="1130"/>
        <v>NO</v>
      </c>
      <c r="CF785" s="1" t="str">
        <f t="shared" si="1131"/>
        <v>NO</v>
      </c>
      <c r="CG785" s="1" t="str">
        <f t="shared" si="1132"/>
        <v>NO</v>
      </c>
      <c r="CH785" s="1" t="str">
        <f t="shared" si="1133"/>
        <v>NO</v>
      </c>
      <c r="CI785" s="244" t="str">
        <f t="shared" si="1158"/>
        <v>NO</v>
      </c>
      <c r="CJ785" s="244" t="str">
        <f t="shared" si="1159"/>
        <v>NO</v>
      </c>
      <c r="CK785" s="244" t="str">
        <f t="shared" si="1160"/>
        <v>NO</v>
      </c>
      <c r="CL785" s="244" t="str">
        <f t="shared" si="1161"/>
        <v>NO</v>
      </c>
      <c r="CM785" s="244" t="str">
        <f t="shared" si="1162"/>
        <v>NO</v>
      </c>
      <c r="CN785" s="244" t="str">
        <f t="shared" si="1163"/>
        <v>NO</v>
      </c>
      <c r="CO785" s="244" t="str">
        <f t="shared" si="1164"/>
        <v>NO</v>
      </c>
      <c r="CP785" s="244" t="str">
        <f t="shared" si="1165"/>
        <v>NO</v>
      </c>
      <c r="CQ785" s="244" t="str">
        <f t="shared" si="1166"/>
        <v>NO</v>
      </c>
      <c r="CR785" s="244" t="str">
        <f t="shared" si="1167"/>
        <v>NO</v>
      </c>
    </row>
    <row r="786" spans="1:96">
      <c r="A786" s="61">
        <v>10</v>
      </c>
      <c r="B786" s="62">
        <v>360</v>
      </c>
      <c r="C786" s="62">
        <v>1.5</v>
      </c>
      <c r="D786" s="62">
        <v>0.66</v>
      </c>
      <c r="E786" s="62">
        <v>6913684</v>
      </c>
      <c r="F786" s="62">
        <f>E786/1000/60</f>
        <v>115.22806666666666</v>
      </c>
      <c r="G786" s="62">
        <v>21</v>
      </c>
      <c r="H786" s="63">
        <f>G786/B786*100</f>
        <v>5.833333333333333</v>
      </c>
      <c r="I786" s="60" t="s">
        <v>12</v>
      </c>
      <c r="J786" s="69">
        <v>0.20554354142887099</v>
      </c>
      <c r="K786" s="69">
        <v>0.18260503376744899</v>
      </c>
      <c r="L786" s="69">
        <v>0.61185142480367904</v>
      </c>
      <c r="M786" s="69">
        <v>0.631540042563699</v>
      </c>
      <c r="N786" s="69">
        <v>0.33708652656279797</v>
      </c>
      <c r="O786" s="69">
        <v>3.1373430873502001E-2</v>
      </c>
      <c r="P786" s="69">
        <v>0.63846396315831599</v>
      </c>
      <c r="Q786" s="69">
        <v>1.7829483712655501E-2</v>
      </c>
      <c r="R786" s="69">
        <v>0.34370655312902698</v>
      </c>
      <c r="S786" s="69">
        <v>1.60725223890145E-2</v>
      </c>
      <c r="T786" s="69">
        <v>0.48561217748575403</v>
      </c>
      <c r="U786" s="69">
        <v>0.49831530012523101</v>
      </c>
      <c r="V786" s="69">
        <v>0.82855898204550804</v>
      </c>
      <c r="W786" s="69">
        <v>3.4768723227084498E-2</v>
      </c>
      <c r="X786" s="69">
        <v>0.136672294727406</v>
      </c>
      <c r="Y786" s="69">
        <v>0.62277831530377503</v>
      </c>
      <c r="Z786" s="69">
        <v>0.221038228506934</v>
      </c>
      <c r="AA786" s="69">
        <v>0.156183456189289</v>
      </c>
      <c r="AB786" s="69">
        <v>7.7359304080379707E-2</v>
      </c>
      <c r="AC786" s="69">
        <v>0.74216065129087405</v>
      </c>
      <c r="AD786" s="69">
        <v>0.18048004462874601</v>
      </c>
      <c r="AE786" s="69">
        <v>0.21667952034315299</v>
      </c>
      <c r="AF786" s="69">
        <v>0.27183717124794898</v>
      </c>
      <c r="AG786" s="309">
        <v>0.511483308408897</v>
      </c>
      <c r="AH786" s="208">
        <v>1.1180000000000001</v>
      </c>
      <c r="AI786" s="208">
        <v>3.12</v>
      </c>
      <c r="AJ786" s="209">
        <v>5.335</v>
      </c>
      <c r="AK786" s="210">
        <v>2.254</v>
      </c>
      <c r="AL786" s="210">
        <v>3.246</v>
      </c>
      <c r="AM786" s="210">
        <v>6.7770000000000001</v>
      </c>
      <c r="AN786" s="203">
        <v>0.8518</v>
      </c>
      <c r="AO786" s="203">
        <v>2.2370999999999999</v>
      </c>
      <c r="AP786" s="203">
        <v>5.3787000000000003</v>
      </c>
      <c r="AQ786" s="203"/>
      <c r="AR786" s="203">
        <f>$AN$16*0.81818182</f>
        <v>0.69692727427599999</v>
      </c>
      <c r="AS786" s="203">
        <f>$AN$16</f>
        <v>0.8518</v>
      </c>
      <c r="AT786" s="203">
        <f>$AN$16*1.22222222</f>
        <v>1.041088886996</v>
      </c>
      <c r="AU786" s="203">
        <f>$AO$16*0.81818182</f>
        <v>1.8303545495219997</v>
      </c>
      <c r="AV786" s="203">
        <f>$AO$16</f>
        <v>2.2370999999999999</v>
      </c>
      <c r="AW786" s="203">
        <f>$AO$16*1.22222222</f>
        <v>2.7342333283619995</v>
      </c>
      <c r="AX786" s="203">
        <f>$AP$16*0.81818182</f>
        <v>4.4007545552340002</v>
      </c>
      <c r="AY786" s="203">
        <f>$AP$16</f>
        <v>5.3787000000000003</v>
      </c>
      <c r="AZ786" s="203">
        <f>$AP$16*1.22222222</f>
        <v>6.5739666547139999</v>
      </c>
      <c r="BB786" s="1" t="str">
        <f t="shared" si="1134"/>
        <v>P</v>
      </c>
      <c r="BC786" s="1" t="str">
        <f t="shared" si="1135"/>
        <v>P</v>
      </c>
      <c r="BD786" s="1" t="str">
        <f t="shared" si="1136"/>
        <v>NP</v>
      </c>
      <c r="BE786" s="1" t="str">
        <f t="shared" si="1137"/>
        <v>NO</v>
      </c>
      <c r="BF786" s="1" t="str">
        <f t="shared" si="1138"/>
        <v>NO</v>
      </c>
      <c r="BG786" s="1" t="str">
        <f t="shared" si="1139"/>
        <v>NO</v>
      </c>
      <c r="BH786" s="1" t="str">
        <f t="shared" si="1119"/>
        <v>NO</v>
      </c>
      <c r="BJ786" s="12">
        <v>3</v>
      </c>
      <c r="BK786" s="1" t="str">
        <f t="shared" si="1140"/>
        <v>P</v>
      </c>
      <c r="BL786" s="1" t="str">
        <f t="shared" si="1141"/>
        <v>P</v>
      </c>
      <c r="BM786" s="1" t="str">
        <f t="shared" si="1142"/>
        <v>P</v>
      </c>
      <c r="BN786" s="1" t="str">
        <f t="shared" si="1143"/>
        <v>NO</v>
      </c>
      <c r="BO786" s="1" t="str">
        <f t="shared" si="1144"/>
        <v>NO</v>
      </c>
      <c r="BP786" s="1" t="str">
        <f t="shared" si="1145"/>
        <v>NO</v>
      </c>
      <c r="BQ786" s="1" t="str">
        <f t="shared" si="1146"/>
        <v>NO</v>
      </c>
      <c r="BS786" s="1" t="str">
        <f t="shared" si="1147"/>
        <v>TN</v>
      </c>
      <c r="BT786" s="1" t="str">
        <f t="shared" si="1148"/>
        <v>TN</v>
      </c>
      <c r="BU786" s="1" t="str">
        <f t="shared" si="1149"/>
        <v>FP</v>
      </c>
      <c r="BV786" s="1" t="str">
        <f t="shared" si="1150"/>
        <v>NO</v>
      </c>
      <c r="BW786" s="1" t="str">
        <f t="shared" si="1151"/>
        <v>NO</v>
      </c>
      <c r="BX786" s="1" t="str">
        <f t="shared" si="1152"/>
        <v>NO</v>
      </c>
      <c r="BY786" s="244" t="str">
        <f t="shared" si="1153"/>
        <v>YES</v>
      </c>
      <c r="BZ786" s="244" t="str">
        <f t="shared" si="1154"/>
        <v>NO</v>
      </c>
      <c r="CA786" s="244" t="str">
        <f t="shared" si="1155"/>
        <v>NO</v>
      </c>
      <c r="CB786" s="244" t="str">
        <f t="shared" si="1156"/>
        <v>NO</v>
      </c>
      <c r="CC786" s="244" t="str">
        <f t="shared" si="1157"/>
        <v>NO</v>
      </c>
      <c r="CD786" s="244" t="str">
        <f t="shared" si="1129"/>
        <v>YES</v>
      </c>
      <c r="CE786" s="1" t="str">
        <f t="shared" si="1130"/>
        <v>NO</v>
      </c>
      <c r="CF786" s="1" t="str">
        <f t="shared" si="1131"/>
        <v>NO</v>
      </c>
      <c r="CG786" s="1" t="str">
        <f t="shared" si="1132"/>
        <v>NO</v>
      </c>
      <c r="CH786" s="1" t="str">
        <f t="shared" si="1133"/>
        <v>YES</v>
      </c>
      <c r="CI786" s="244" t="str">
        <f t="shared" si="1158"/>
        <v>NO</v>
      </c>
      <c r="CJ786" s="244" t="str">
        <f t="shared" si="1159"/>
        <v>NO</v>
      </c>
      <c r="CK786" s="244" t="str">
        <f t="shared" si="1160"/>
        <v>NO</v>
      </c>
      <c r="CL786" s="244" t="str">
        <f t="shared" si="1161"/>
        <v>NO</v>
      </c>
      <c r="CM786" s="244" t="str">
        <f t="shared" si="1162"/>
        <v>NO</v>
      </c>
      <c r="CN786" s="244" t="str">
        <f t="shared" si="1163"/>
        <v>YES</v>
      </c>
      <c r="CO786" s="244" t="str">
        <f t="shared" si="1164"/>
        <v>NO</v>
      </c>
      <c r="CP786" s="244" t="str">
        <f t="shared" si="1165"/>
        <v>NO</v>
      </c>
      <c r="CQ786" s="244" t="str">
        <f t="shared" si="1166"/>
        <v>NO</v>
      </c>
      <c r="CR786" s="244" t="str">
        <f t="shared" si="1167"/>
        <v>YES</v>
      </c>
    </row>
    <row r="787" spans="1:96">
      <c r="A787" s="64"/>
      <c r="B787" s="15"/>
      <c r="C787" s="15"/>
      <c r="D787" s="15"/>
      <c r="E787" s="15"/>
      <c r="F787" s="15"/>
      <c r="G787" s="15"/>
      <c r="H787" s="15"/>
      <c r="I787" s="52" t="s">
        <v>13</v>
      </c>
      <c r="J787" s="6">
        <v>0.20554354142887099</v>
      </c>
      <c r="K787" s="6">
        <v>0.18260503376744899</v>
      </c>
      <c r="L787" s="6">
        <v>0.61185142480367904</v>
      </c>
      <c r="M787" s="6">
        <v>2.3829708169944799E-2</v>
      </c>
      <c r="N787" s="6">
        <v>7.7549446990715795E-2</v>
      </c>
      <c r="O787" s="6">
        <v>0.89862084483933902</v>
      </c>
      <c r="P787" s="6">
        <v>0.26920153469622998</v>
      </c>
      <c r="Q787" s="6">
        <v>0.33563071782210102</v>
      </c>
      <c r="R787" s="6">
        <v>0.395167747481668</v>
      </c>
      <c r="S787" s="6">
        <v>0.46844983470910201</v>
      </c>
      <c r="T787" s="6">
        <v>0.24307180703931899</v>
      </c>
      <c r="U787" s="6">
        <v>0.28847835825157803</v>
      </c>
      <c r="V787" s="6">
        <v>0.35518985201752501</v>
      </c>
      <c r="W787" s="6">
        <v>0.49514425259376699</v>
      </c>
      <c r="X787" s="6">
        <v>0.149665895388707</v>
      </c>
      <c r="Y787" s="6">
        <v>0.85524923646765205</v>
      </c>
      <c r="Z787" s="6">
        <v>5.0006567481227802E-2</v>
      </c>
      <c r="AA787" s="6">
        <v>9.4744196051119806E-2</v>
      </c>
      <c r="AB787" s="6">
        <v>7.7359304080379707E-2</v>
      </c>
      <c r="AC787" s="6">
        <v>0.74216065129087405</v>
      </c>
      <c r="AD787" s="6">
        <v>0.18048004462874601</v>
      </c>
      <c r="AE787" s="6">
        <v>0.21667952034315299</v>
      </c>
      <c r="AF787" s="6">
        <v>0.27183717124794898</v>
      </c>
      <c r="AG787" s="310">
        <v>0.511483308408897</v>
      </c>
      <c r="AH787" s="211">
        <v>1.488</v>
      </c>
      <c r="AI787" s="211">
        <v>2.2850000000000001</v>
      </c>
      <c r="AJ787" s="212">
        <v>6.4829999999999997</v>
      </c>
      <c r="AK787" s="210">
        <v>2.089</v>
      </c>
      <c r="AL787" s="210">
        <v>3.206</v>
      </c>
      <c r="AM787" s="210">
        <v>6.758</v>
      </c>
      <c r="AN787" s="203"/>
      <c r="AO787" s="203"/>
      <c r="AP787" s="203"/>
      <c r="AQ787" s="203"/>
      <c r="AR787" s="203">
        <f t="shared" ref="AR787:AR795" si="1177">$AN$16*0.81818182</f>
        <v>0.69692727427599999</v>
      </c>
      <c r="AS787" s="203">
        <f t="shared" ref="AS787:AS795" si="1178">$AN$16</f>
        <v>0.8518</v>
      </c>
      <c r="AT787" s="203">
        <f t="shared" ref="AT787:AT795" si="1179">$AN$16*1.22222222</f>
        <v>1.041088886996</v>
      </c>
      <c r="AU787" s="203">
        <f t="shared" ref="AU787:AU795" si="1180">$AO$16*0.81818182</f>
        <v>1.8303545495219997</v>
      </c>
      <c r="AV787" s="203">
        <f t="shared" ref="AV787:AV795" si="1181">$AO$16</f>
        <v>2.2370999999999999</v>
      </c>
      <c r="AW787" s="203">
        <f t="shared" ref="AW787:AW795" si="1182">$AO$16*1.22222222</f>
        <v>2.7342333283619995</v>
      </c>
      <c r="AX787" s="203">
        <f t="shared" ref="AX787:AX795" si="1183">$AP$16*0.81818182</f>
        <v>4.4007545552340002</v>
      </c>
      <c r="AY787" s="203">
        <f t="shared" ref="AY787:AY795" si="1184">$AP$16</f>
        <v>5.3787000000000003</v>
      </c>
      <c r="AZ787" s="203">
        <f t="shared" ref="AZ787:AZ795" si="1185">$AP$16*1.22222222</f>
        <v>6.5739666547139999</v>
      </c>
      <c r="BB787" s="1" t="str">
        <f t="shared" si="1134"/>
        <v>P</v>
      </c>
      <c r="BC787" s="1" t="str">
        <f t="shared" si="1135"/>
        <v>NA</v>
      </c>
      <c r="BD787" s="1" t="str">
        <f t="shared" si="1136"/>
        <v>NA</v>
      </c>
      <c r="BE787" s="1" t="str">
        <f t="shared" si="1137"/>
        <v>NO</v>
      </c>
      <c r="BF787" s="1" t="str">
        <f t="shared" si="1138"/>
        <v>NO</v>
      </c>
      <c r="BG787" s="1" t="str">
        <f t="shared" si="1139"/>
        <v>NO</v>
      </c>
      <c r="BH787" s="1" t="str">
        <f t="shared" si="1119"/>
        <v>NO</v>
      </c>
      <c r="BJ787" s="12">
        <v>2</v>
      </c>
      <c r="BK787" s="1" t="str">
        <f t="shared" si="1140"/>
        <v>P</v>
      </c>
      <c r="BL787" s="1" t="str">
        <f t="shared" si="1141"/>
        <v>P</v>
      </c>
      <c r="BM787" s="1" t="str">
        <f t="shared" si="1142"/>
        <v>P</v>
      </c>
      <c r="BN787" s="1" t="str">
        <f t="shared" si="1143"/>
        <v>NO</v>
      </c>
      <c r="BO787" s="1" t="str">
        <f t="shared" si="1144"/>
        <v>NO</v>
      </c>
      <c r="BP787" s="1" t="str">
        <f t="shared" si="1145"/>
        <v>NO</v>
      </c>
      <c r="BQ787" s="1" t="str">
        <f t="shared" si="1146"/>
        <v>NO</v>
      </c>
      <c r="BS787" s="1" t="str">
        <f t="shared" si="1147"/>
        <v>TN</v>
      </c>
      <c r="BT787" s="1" t="str">
        <f t="shared" si="1148"/>
        <v>TN</v>
      </c>
      <c r="BU787" s="1" t="str">
        <f t="shared" si="1149"/>
        <v>TN</v>
      </c>
      <c r="BV787" s="1" t="str">
        <f t="shared" si="1150"/>
        <v>NO</v>
      </c>
      <c r="BW787" s="1" t="str">
        <f t="shared" si="1151"/>
        <v>NO</v>
      </c>
      <c r="BX787" s="1" t="str">
        <f t="shared" si="1152"/>
        <v>NO</v>
      </c>
      <c r="BY787" s="244" t="str">
        <f t="shared" si="1153"/>
        <v>YES</v>
      </c>
      <c r="BZ787" s="244" t="str">
        <f t="shared" si="1154"/>
        <v>NO</v>
      </c>
      <c r="CA787" s="244" t="str">
        <f t="shared" si="1155"/>
        <v>NO</v>
      </c>
      <c r="CB787" s="244" t="str">
        <f t="shared" si="1156"/>
        <v>NO</v>
      </c>
      <c r="CC787" s="244" t="str">
        <f t="shared" si="1157"/>
        <v>NO</v>
      </c>
      <c r="CD787" s="244" t="str">
        <f t="shared" si="1129"/>
        <v>NO</v>
      </c>
      <c r="CE787" s="1" t="str">
        <f t="shared" si="1130"/>
        <v>NO</v>
      </c>
      <c r="CF787" s="1" t="str">
        <f t="shared" si="1131"/>
        <v>NO</v>
      </c>
      <c r="CG787" s="1" t="str">
        <f t="shared" si="1132"/>
        <v>NO</v>
      </c>
      <c r="CH787" s="1" t="str">
        <f t="shared" si="1133"/>
        <v>NO</v>
      </c>
      <c r="CI787" s="244" t="str">
        <f t="shared" si="1158"/>
        <v>NO</v>
      </c>
      <c r="CJ787" s="244" t="str">
        <f t="shared" si="1159"/>
        <v>NO</v>
      </c>
      <c r="CK787" s="244" t="str">
        <f t="shared" si="1160"/>
        <v>NO</v>
      </c>
      <c r="CL787" s="244" t="str">
        <f t="shared" si="1161"/>
        <v>NO</v>
      </c>
      <c r="CM787" s="244" t="str">
        <f t="shared" si="1162"/>
        <v>NO</v>
      </c>
      <c r="CN787" s="244" t="str">
        <f t="shared" si="1163"/>
        <v>NO</v>
      </c>
      <c r="CO787" s="244" t="str">
        <f t="shared" si="1164"/>
        <v>NO</v>
      </c>
      <c r="CP787" s="244" t="str">
        <f t="shared" si="1165"/>
        <v>NO</v>
      </c>
      <c r="CQ787" s="244" t="str">
        <f t="shared" si="1166"/>
        <v>NO</v>
      </c>
      <c r="CR787" s="244" t="str">
        <f t="shared" si="1167"/>
        <v>NO</v>
      </c>
    </row>
    <row r="788" spans="1:96">
      <c r="A788" s="64"/>
      <c r="B788" s="15"/>
      <c r="C788" s="15"/>
      <c r="D788" s="15"/>
      <c r="E788" s="15"/>
      <c r="F788" s="15"/>
      <c r="G788" s="15"/>
      <c r="H788" s="15"/>
      <c r="I788" s="52" t="s">
        <v>106</v>
      </c>
      <c r="J788" s="6">
        <v>0.20554354142887099</v>
      </c>
      <c r="K788" s="6">
        <v>0.18260503376744899</v>
      </c>
      <c r="L788" s="6">
        <v>0.61185142480367904</v>
      </c>
      <c r="M788" s="6">
        <v>0.631540042563699</v>
      </c>
      <c r="N788" s="6">
        <v>0.33708652656279797</v>
      </c>
      <c r="O788" s="6">
        <v>3.1373430873502001E-2</v>
      </c>
      <c r="P788" s="6">
        <v>0.98273865152050999</v>
      </c>
      <c r="Q788" s="6">
        <v>1.6125806735791701E-2</v>
      </c>
      <c r="R788" s="6">
        <v>1.13554174369767E-3</v>
      </c>
      <c r="S788" s="6">
        <v>0.30711652153491498</v>
      </c>
      <c r="T788" s="6">
        <v>0.58012448270222405</v>
      </c>
      <c r="U788" s="6">
        <v>0.11275899576286</v>
      </c>
      <c r="V788" s="6">
        <v>0.35518985201752501</v>
      </c>
      <c r="W788" s="6">
        <v>0.49514425259376699</v>
      </c>
      <c r="X788" s="6">
        <v>0.149665895388707</v>
      </c>
      <c r="Y788" s="6">
        <v>0.85524923646765205</v>
      </c>
      <c r="Z788" s="6">
        <v>5.0006567481227802E-2</v>
      </c>
      <c r="AA788" s="6">
        <v>9.4744196051119806E-2</v>
      </c>
      <c r="AB788" s="6">
        <v>7.7359304080379707E-2</v>
      </c>
      <c r="AC788" s="6">
        <v>0.74216065129087405</v>
      </c>
      <c r="AD788" s="6">
        <v>0.18048004462874601</v>
      </c>
      <c r="AE788" s="6">
        <v>0.82968351443060695</v>
      </c>
      <c r="AF788" s="6">
        <v>0.100441631470352</v>
      </c>
      <c r="AG788" s="310">
        <v>6.9874854099040803E-2</v>
      </c>
      <c r="AH788" s="211">
        <v>0.77400000000000002</v>
      </c>
      <c r="AI788" s="211">
        <v>3.0630000000000002</v>
      </c>
      <c r="AJ788" s="212">
        <v>6.0220000000000002</v>
      </c>
      <c r="AK788" s="210">
        <v>1.544</v>
      </c>
      <c r="AL788" s="210">
        <v>3.21</v>
      </c>
      <c r="AM788" s="210">
        <v>6.1639999999999997</v>
      </c>
      <c r="AN788" s="203"/>
      <c r="AO788" s="203"/>
      <c r="AP788" s="203"/>
      <c r="AQ788" s="203"/>
      <c r="AR788" s="203">
        <f t="shared" si="1177"/>
        <v>0.69692727427599999</v>
      </c>
      <c r="AS788" s="203">
        <f t="shared" si="1178"/>
        <v>0.8518</v>
      </c>
      <c r="AT788" s="203">
        <f t="shared" si="1179"/>
        <v>1.041088886996</v>
      </c>
      <c r="AU788" s="203">
        <f t="shared" si="1180"/>
        <v>1.8303545495219997</v>
      </c>
      <c r="AV788" s="203">
        <f t="shared" si="1181"/>
        <v>2.2370999999999999</v>
      </c>
      <c r="AW788" s="203">
        <f t="shared" si="1182"/>
        <v>2.7342333283619995</v>
      </c>
      <c r="AX788" s="203">
        <f t="shared" si="1183"/>
        <v>4.4007545552340002</v>
      </c>
      <c r="AY788" s="203">
        <f t="shared" si="1184"/>
        <v>5.3787000000000003</v>
      </c>
      <c r="AZ788" s="203">
        <f t="shared" si="1185"/>
        <v>6.5739666547139999</v>
      </c>
      <c r="BB788" s="1" t="str">
        <f t="shared" si="1134"/>
        <v>NP</v>
      </c>
      <c r="BC788" s="1" t="str">
        <f t="shared" si="1135"/>
        <v>P</v>
      </c>
      <c r="BD788" s="1" t="str">
        <f t="shared" si="1136"/>
        <v>NA</v>
      </c>
      <c r="BE788" s="1" t="str">
        <f t="shared" si="1137"/>
        <v>NO</v>
      </c>
      <c r="BF788" s="1" t="str">
        <f t="shared" si="1138"/>
        <v>NO</v>
      </c>
      <c r="BG788" s="1" t="str">
        <f t="shared" si="1139"/>
        <v>NO</v>
      </c>
      <c r="BH788" s="1" t="str">
        <f t="shared" si="1119"/>
        <v>NO</v>
      </c>
      <c r="BJ788" s="12">
        <v>6</v>
      </c>
      <c r="BK788" s="1" t="str">
        <f t="shared" si="1140"/>
        <v>P</v>
      </c>
      <c r="BL788" s="1" t="str">
        <f t="shared" si="1141"/>
        <v>P</v>
      </c>
      <c r="BM788" s="1" t="str">
        <f t="shared" si="1142"/>
        <v>NA</v>
      </c>
      <c r="BN788" s="1" t="str">
        <f t="shared" si="1143"/>
        <v>NO</v>
      </c>
      <c r="BO788" s="1" t="str">
        <f t="shared" si="1144"/>
        <v>NO</v>
      </c>
      <c r="BP788" s="1" t="str">
        <f t="shared" si="1145"/>
        <v>NO</v>
      </c>
      <c r="BQ788" s="1" t="str">
        <f t="shared" si="1146"/>
        <v>NO</v>
      </c>
      <c r="BS788" s="1" t="str">
        <f t="shared" si="1147"/>
        <v>FP</v>
      </c>
      <c r="BT788" s="1" t="str">
        <f t="shared" si="1148"/>
        <v>TN</v>
      </c>
      <c r="BU788" s="1" t="str">
        <f t="shared" si="1149"/>
        <v>TN</v>
      </c>
      <c r="BV788" s="1" t="str">
        <f t="shared" si="1150"/>
        <v>NO</v>
      </c>
      <c r="BW788" s="1" t="str">
        <f t="shared" si="1151"/>
        <v>NO</v>
      </c>
      <c r="BX788" s="1" t="str">
        <f t="shared" si="1152"/>
        <v>NO</v>
      </c>
      <c r="BY788" s="244" t="str">
        <f t="shared" si="1153"/>
        <v>YES</v>
      </c>
      <c r="BZ788" s="244" t="str">
        <f t="shared" si="1154"/>
        <v>NO</v>
      </c>
      <c r="CA788" s="244" t="str">
        <f t="shared" si="1155"/>
        <v>NO</v>
      </c>
      <c r="CB788" s="244" t="str">
        <f t="shared" si="1156"/>
        <v>NO</v>
      </c>
      <c r="CC788" s="244" t="str">
        <f t="shared" si="1157"/>
        <v>NO</v>
      </c>
      <c r="CD788" s="244" t="str">
        <f t="shared" si="1129"/>
        <v>YES</v>
      </c>
      <c r="CE788" s="1" t="str">
        <f t="shared" si="1130"/>
        <v>NO</v>
      </c>
      <c r="CF788" s="1" t="str">
        <f t="shared" si="1131"/>
        <v>NO</v>
      </c>
      <c r="CG788" s="1" t="str">
        <f t="shared" si="1132"/>
        <v>NO</v>
      </c>
      <c r="CH788" s="1" t="str">
        <f t="shared" si="1133"/>
        <v>YES</v>
      </c>
      <c r="CI788" s="244" t="str">
        <f t="shared" si="1158"/>
        <v>NO</v>
      </c>
      <c r="CJ788" s="244" t="str">
        <f t="shared" si="1159"/>
        <v>NO</v>
      </c>
      <c r="CK788" s="244" t="str">
        <f t="shared" si="1160"/>
        <v>NO</v>
      </c>
      <c r="CL788" s="244" t="str">
        <f t="shared" si="1161"/>
        <v>NO</v>
      </c>
      <c r="CM788" s="244" t="str">
        <f t="shared" si="1162"/>
        <v>NO</v>
      </c>
      <c r="CN788" s="244" t="str">
        <f t="shared" si="1163"/>
        <v>YES</v>
      </c>
      <c r="CO788" s="244" t="str">
        <f t="shared" si="1164"/>
        <v>NO</v>
      </c>
      <c r="CP788" s="244" t="str">
        <f t="shared" si="1165"/>
        <v>NO</v>
      </c>
      <c r="CQ788" s="244" t="str">
        <f t="shared" si="1166"/>
        <v>NO</v>
      </c>
      <c r="CR788" s="244" t="str">
        <f t="shared" si="1167"/>
        <v>YES</v>
      </c>
    </row>
    <row r="789" spans="1:96">
      <c r="A789" s="64"/>
      <c r="B789" s="15"/>
      <c r="C789" s="15"/>
      <c r="D789" s="15"/>
      <c r="E789" s="15"/>
      <c r="F789" s="15"/>
      <c r="G789" s="15"/>
      <c r="H789" s="15"/>
      <c r="I789" s="52" t="s">
        <v>160</v>
      </c>
      <c r="J789" s="6">
        <v>0.20554354142887099</v>
      </c>
      <c r="K789" s="6">
        <v>0.18260503376744899</v>
      </c>
      <c r="L789" s="6">
        <v>0.61185142480367904</v>
      </c>
      <c r="M789" s="6">
        <v>0.28114533378494999</v>
      </c>
      <c r="N789" s="6">
        <v>0.62626123099087005</v>
      </c>
      <c r="O789" s="6">
        <v>9.2593435224179496E-2</v>
      </c>
      <c r="P789" s="6">
        <v>0.98273865152050999</v>
      </c>
      <c r="Q789" s="6">
        <v>1.6125806735791701E-2</v>
      </c>
      <c r="R789" s="6">
        <v>1.13554174369767E-3</v>
      </c>
      <c r="S789" s="6">
        <v>0.30711652153491498</v>
      </c>
      <c r="T789" s="6">
        <v>0.58012448270222405</v>
      </c>
      <c r="U789" s="6">
        <v>0.11275899576286</v>
      </c>
      <c r="V789" s="6">
        <v>0.35518985201752501</v>
      </c>
      <c r="W789" s="6">
        <v>0.49514425259376699</v>
      </c>
      <c r="X789" s="6">
        <v>0.149665895388707</v>
      </c>
      <c r="Y789" s="6">
        <v>0.85524923646765205</v>
      </c>
      <c r="Z789" s="6">
        <v>5.0006567481227802E-2</v>
      </c>
      <c r="AA789" s="6">
        <v>9.4744196051119806E-2</v>
      </c>
      <c r="AB789" s="6">
        <v>7.7359304080379707E-2</v>
      </c>
      <c r="AC789" s="6">
        <v>0.74216065129087405</v>
      </c>
      <c r="AD789" s="6">
        <v>0.18048004462874601</v>
      </c>
      <c r="AE789" s="6">
        <v>0.21667952034315299</v>
      </c>
      <c r="AF789" s="6">
        <v>0.27183717124794898</v>
      </c>
      <c r="AG789" s="310">
        <v>0.511483308408897</v>
      </c>
      <c r="AH789" s="211">
        <v>0.77800000000000002</v>
      </c>
      <c r="AI789" s="211">
        <v>2.3660000000000001</v>
      </c>
      <c r="AJ789" s="212">
        <v>6.5270000000000001</v>
      </c>
      <c r="AK789" s="210">
        <v>1.518</v>
      </c>
      <c r="AL789" s="210">
        <v>3.1179999999999999</v>
      </c>
      <c r="AM789" s="210">
        <v>6.5789999999999997</v>
      </c>
      <c r="AN789" s="203"/>
      <c r="AO789" s="203"/>
      <c r="AP789" s="203"/>
      <c r="AQ789" s="203"/>
      <c r="AR789" s="203">
        <f t="shared" si="1177"/>
        <v>0.69692727427599999</v>
      </c>
      <c r="AS789" s="203">
        <f t="shared" si="1178"/>
        <v>0.8518</v>
      </c>
      <c r="AT789" s="203">
        <f t="shared" si="1179"/>
        <v>1.041088886996</v>
      </c>
      <c r="AU789" s="203">
        <f t="shared" si="1180"/>
        <v>1.8303545495219997</v>
      </c>
      <c r="AV789" s="203">
        <f t="shared" si="1181"/>
        <v>2.2370999999999999</v>
      </c>
      <c r="AW789" s="203">
        <f t="shared" si="1182"/>
        <v>2.7342333283619995</v>
      </c>
      <c r="AX789" s="203">
        <f t="shared" si="1183"/>
        <v>4.4007545552340002</v>
      </c>
      <c r="AY789" s="203">
        <f t="shared" si="1184"/>
        <v>5.3787000000000003</v>
      </c>
      <c r="AZ789" s="203">
        <f t="shared" si="1185"/>
        <v>6.5739666547139999</v>
      </c>
      <c r="BB789" s="1" t="str">
        <f t="shared" si="1134"/>
        <v>NP</v>
      </c>
      <c r="BC789" s="1" t="str">
        <f t="shared" si="1135"/>
        <v>NA</v>
      </c>
      <c r="BD789" s="1" t="str">
        <f t="shared" si="1136"/>
        <v>NA</v>
      </c>
      <c r="BE789" s="1" t="str">
        <f t="shared" si="1137"/>
        <v>NO</v>
      </c>
      <c r="BF789" s="1" t="str">
        <f t="shared" si="1138"/>
        <v>NO</v>
      </c>
      <c r="BG789" s="1" t="str">
        <f t="shared" si="1139"/>
        <v>NO</v>
      </c>
      <c r="BH789" s="1" t="str">
        <f t="shared" si="1119"/>
        <v>YES</v>
      </c>
      <c r="BJ789" s="12">
        <v>3</v>
      </c>
      <c r="BK789" s="1" t="str">
        <f t="shared" si="1140"/>
        <v>P</v>
      </c>
      <c r="BL789" s="1" t="str">
        <f t="shared" si="1141"/>
        <v>P</v>
      </c>
      <c r="BM789" s="1" t="str">
        <f t="shared" si="1142"/>
        <v>P</v>
      </c>
      <c r="BN789" s="1" t="str">
        <f t="shared" si="1143"/>
        <v>NO</v>
      </c>
      <c r="BO789" s="1" t="str">
        <f t="shared" si="1144"/>
        <v>NO</v>
      </c>
      <c r="BP789" s="1" t="str">
        <f t="shared" si="1145"/>
        <v>NO</v>
      </c>
      <c r="BQ789" s="1" t="str">
        <f t="shared" si="1146"/>
        <v>NO</v>
      </c>
      <c r="BS789" s="1" t="str">
        <f t="shared" si="1147"/>
        <v>FP</v>
      </c>
      <c r="BT789" s="1" t="str">
        <f t="shared" si="1148"/>
        <v>TN</v>
      </c>
      <c r="BU789" s="1" t="str">
        <f t="shared" si="1149"/>
        <v>TN</v>
      </c>
      <c r="BV789" s="1" t="str">
        <f t="shared" si="1150"/>
        <v>NO</v>
      </c>
      <c r="BW789" s="1" t="str">
        <f t="shared" si="1151"/>
        <v>NO</v>
      </c>
      <c r="BX789" s="1" t="str">
        <f t="shared" si="1152"/>
        <v>NO</v>
      </c>
      <c r="BY789" s="244" t="str">
        <f t="shared" si="1153"/>
        <v>YES</v>
      </c>
      <c r="BZ789" s="244" t="str">
        <f t="shared" si="1154"/>
        <v>NO</v>
      </c>
      <c r="CA789" s="244" t="str">
        <f t="shared" si="1155"/>
        <v>NO</v>
      </c>
      <c r="CB789" s="244" t="str">
        <f t="shared" si="1156"/>
        <v>NO</v>
      </c>
      <c r="CC789" s="244" t="str">
        <f t="shared" si="1157"/>
        <v>NO</v>
      </c>
      <c r="CD789" s="244" t="str">
        <f t="shared" si="1129"/>
        <v>YES</v>
      </c>
      <c r="CE789" s="1" t="str">
        <f t="shared" si="1130"/>
        <v>NO</v>
      </c>
      <c r="CF789" s="1" t="str">
        <f t="shared" si="1131"/>
        <v>NO</v>
      </c>
      <c r="CG789" s="1" t="str">
        <f t="shared" si="1132"/>
        <v>NO</v>
      </c>
      <c r="CH789" s="1" t="str">
        <f t="shared" si="1133"/>
        <v>YES</v>
      </c>
      <c r="CI789" s="244" t="str">
        <f t="shared" si="1158"/>
        <v>NO</v>
      </c>
      <c r="CJ789" s="244" t="str">
        <f t="shared" si="1159"/>
        <v>NO</v>
      </c>
      <c r="CK789" s="244" t="str">
        <f t="shared" si="1160"/>
        <v>NO</v>
      </c>
      <c r="CL789" s="244" t="str">
        <f t="shared" si="1161"/>
        <v>NO</v>
      </c>
      <c r="CM789" s="244" t="str">
        <f t="shared" si="1162"/>
        <v>NO</v>
      </c>
      <c r="CN789" s="244" t="str">
        <f t="shared" si="1163"/>
        <v>YES</v>
      </c>
      <c r="CO789" s="244" t="str">
        <f t="shared" si="1164"/>
        <v>NO</v>
      </c>
      <c r="CP789" s="244" t="str">
        <f t="shared" si="1165"/>
        <v>NO</v>
      </c>
      <c r="CQ789" s="244" t="str">
        <f t="shared" si="1166"/>
        <v>NO</v>
      </c>
      <c r="CR789" s="244" t="str">
        <f t="shared" si="1167"/>
        <v>YES</v>
      </c>
    </row>
    <row r="790" spans="1:96">
      <c r="A790" s="64"/>
      <c r="B790" s="15"/>
      <c r="C790" s="15"/>
      <c r="D790" s="15"/>
      <c r="E790" s="15"/>
      <c r="F790" s="15"/>
      <c r="G790" s="15"/>
      <c r="H790" s="15"/>
      <c r="I790" s="52" t="s">
        <v>16</v>
      </c>
      <c r="J790" s="6">
        <v>0.20554354142887099</v>
      </c>
      <c r="K790" s="6">
        <v>0.18260503376744899</v>
      </c>
      <c r="L790" s="6">
        <v>0.61185142480367904</v>
      </c>
      <c r="M790" s="6">
        <v>0.28114533378494999</v>
      </c>
      <c r="N790" s="6">
        <v>0.62626123099087005</v>
      </c>
      <c r="O790" s="6">
        <v>9.2593435224179496E-2</v>
      </c>
      <c r="P790" s="6">
        <v>0.98273865152050999</v>
      </c>
      <c r="Q790" s="6">
        <v>1.6125806735791701E-2</v>
      </c>
      <c r="R790" s="6">
        <v>1.13554174369767E-3</v>
      </c>
      <c r="S790" s="6">
        <v>0.30711652153491498</v>
      </c>
      <c r="T790" s="6">
        <v>0.58012448270222405</v>
      </c>
      <c r="U790" s="6">
        <v>0.11275899576286</v>
      </c>
      <c r="V790" s="6">
        <v>0.35518985201752501</v>
      </c>
      <c r="W790" s="6">
        <v>0.49514425259376699</v>
      </c>
      <c r="X790" s="6">
        <v>0.149665895388707</v>
      </c>
      <c r="Y790" s="6">
        <v>0.28110498637164899</v>
      </c>
      <c r="Z790" s="6">
        <v>0.47050615672905399</v>
      </c>
      <c r="AA790" s="6">
        <v>0.24838885689929599</v>
      </c>
      <c r="AB790" s="6">
        <v>0.94698136468854799</v>
      </c>
      <c r="AC790" s="6">
        <v>8.9251471168864099E-3</v>
      </c>
      <c r="AD790" s="6">
        <v>4.40934881945651E-2</v>
      </c>
      <c r="AE790" s="6">
        <v>0.82968351443060695</v>
      </c>
      <c r="AF790" s="6">
        <v>0.100441631470352</v>
      </c>
      <c r="AG790" s="310">
        <v>6.9874854099040803E-2</v>
      </c>
      <c r="AH790" s="211">
        <v>1.024</v>
      </c>
      <c r="AI790" s="211">
        <v>2.7490000000000001</v>
      </c>
      <c r="AJ790" s="212">
        <v>5.53</v>
      </c>
      <c r="AK790" s="210">
        <v>1.754</v>
      </c>
      <c r="AL790" s="210">
        <v>3.351</v>
      </c>
      <c r="AM790" s="210">
        <v>6.49</v>
      </c>
      <c r="AN790" s="203"/>
      <c r="AO790" s="203"/>
      <c r="AP790" s="203"/>
      <c r="AQ790" s="203"/>
      <c r="AR790" s="203">
        <f t="shared" si="1177"/>
        <v>0.69692727427599999</v>
      </c>
      <c r="AS790" s="203">
        <f t="shared" si="1178"/>
        <v>0.8518</v>
      </c>
      <c r="AT790" s="203">
        <f t="shared" si="1179"/>
        <v>1.041088886996</v>
      </c>
      <c r="AU790" s="203">
        <f t="shared" si="1180"/>
        <v>1.8303545495219997</v>
      </c>
      <c r="AV790" s="203">
        <f t="shared" si="1181"/>
        <v>2.2370999999999999</v>
      </c>
      <c r="AW790" s="203">
        <f t="shared" si="1182"/>
        <v>2.7342333283619995</v>
      </c>
      <c r="AX790" s="203">
        <f t="shared" si="1183"/>
        <v>4.4007545552340002</v>
      </c>
      <c r="AY790" s="203">
        <f t="shared" si="1184"/>
        <v>5.3787000000000003</v>
      </c>
      <c r="AZ790" s="203">
        <f t="shared" si="1185"/>
        <v>6.5739666547139999</v>
      </c>
      <c r="BB790" s="1" t="str">
        <f t="shared" si="1134"/>
        <v>NA</v>
      </c>
      <c r="BC790" s="1" t="str">
        <f t="shared" si="1135"/>
        <v>P</v>
      </c>
      <c r="BD790" s="1" t="str">
        <f t="shared" si="1136"/>
        <v>NA</v>
      </c>
      <c r="BE790" s="1" t="str">
        <f t="shared" si="1137"/>
        <v>NO</v>
      </c>
      <c r="BF790" s="1" t="str">
        <f t="shared" si="1138"/>
        <v>NO</v>
      </c>
      <c r="BG790" s="1" t="str">
        <f t="shared" si="1139"/>
        <v>NO</v>
      </c>
      <c r="BH790" s="1" t="str">
        <f t="shared" si="1119"/>
        <v>NO</v>
      </c>
      <c r="BJ790" s="12">
        <v>13</v>
      </c>
      <c r="BK790" s="1" t="str">
        <f t="shared" si="1140"/>
        <v>P</v>
      </c>
      <c r="BL790" s="1" t="str">
        <f t="shared" si="1141"/>
        <v>P</v>
      </c>
      <c r="BM790" s="1" t="str">
        <f t="shared" si="1142"/>
        <v>NA</v>
      </c>
      <c r="BN790" s="1" t="str">
        <f t="shared" si="1143"/>
        <v>NO</v>
      </c>
      <c r="BO790" s="1" t="str">
        <f t="shared" si="1144"/>
        <v>NO</v>
      </c>
      <c r="BP790" s="1" t="str">
        <f t="shared" si="1145"/>
        <v>NO</v>
      </c>
      <c r="BQ790" s="1" t="str">
        <f t="shared" si="1146"/>
        <v>NO</v>
      </c>
      <c r="BS790" s="1" t="str">
        <f t="shared" si="1147"/>
        <v>TN</v>
      </c>
      <c r="BT790" s="1" t="str">
        <f t="shared" si="1148"/>
        <v>TN</v>
      </c>
      <c r="BU790" s="1" t="str">
        <f t="shared" si="1149"/>
        <v>TN</v>
      </c>
      <c r="BV790" s="1" t="str">
        <f t="shared" si="1150"/>
        <v>NO</v>
      </c>
      <c r="BW790" s="1" t="str">
        <f t="shared" si="1151"/>
        <v>NO</v>
      </c>
      <c r="BX790" s="1" t="str">
        <f t="shared" si="1152"/>
        <v>NO</v>
      </c>
      <c r="BY790" s="244" t="str">
        <f t="shared" si="1153"/>
        <v>YES</v>
      </c>
      <c r="BZ790" s="244" t="str">
        <f t="shared" si="1154"/>
        <v>NO</v>
      </c>
      <c r="CA790" s="244" t="str">
        <f t="shared" si="1155"/>
        <v>NO</v>
      </c>
      <c r="CB790" s="244" t="str">
        <f t="shared" si="1156"/>
        <v>NO</v>
      </c>
      <c r="CC790" s="244" t="str">
        <f t="shared" si="1157"/>
        <v>NO</v>
      </c>
      <c r="CD790" s="244" t="str">
        <f t="shared" si="1129"/>
        <v>NO</v>
      </c>
      <c r="CE790" s="1" t="str">
        <f t="shared" si="1130"/>
        <v>NO</v>
      </c>
      <c r="CF790" s="1" t="str">
        <f t="shared" si="1131"/>
        <v>NO</v>
      </c>
      <c r="CG790" s="1" t="str">
        <f t="shared" si="1132"/>
        <v>NO</v>
      </c>
      <c r="CH790" s="1" t="str">
        <f t="shared" si="1133"/>
        <v>NO</v>
      </c>
      <c r="CI790" s="244" t="str">
        <f t="shared" si="1158"/>
        <v>NO</v>
      </c>
      <c r="CJ790" s="244" t="str">
        <f t="shared" si="1159"/>
        <v>NO</v>
      </c>
      <c r="CK790" s="244" t="str">
        <f t="shared" si="1160"/>
        <v>NO</v>
      </c>
      <c r="CL790" s="244" t="str">
        <f t="shared" si="1161"/>
        <v>NO</v>
      </c>
      <c r="CM790" s="244" t="str">
        <f t="shared" si="1162"/>
        <v>NO</v>
      </c>
      <c r="CN790" s="244" t="str">
        <f t="shared" si="1163"/>
        <v>NO</v>
      </c>
      <c r="CO790" s="244" t="str">
        <f t="shared" si="1164"/>
        <v>NO</v>
      </c>
      <c r="CP790" s="244" t="str">
        <f t="shared" si="1165"/>
        <v>NO</v>
      </c>
      <c r="CQ790" s="244" t="str">
        <f t="shared" si="1166"/>
        <v>NO</v>
      </c>
      <c r="CR790" s="244" t="str">
        <f t="shared" si="1167"/>
        <v>NO</v>
      </c>
    </row>
    <row r="791" spans="1:96">
      <c r="A791" s="64"/>
      <c r="B791" s="15"/>
      <c r="C791" s="15"/>
      <c r="D791" s="15"/>
      <c r="E791" s="15"/>
      <c r="F791" s="15"/>
      <c r="G791" s="15"/>
      <c r="H791" s="15"/>
      <c r="I791" s="52" t="s">
        <v>107</v>
      </c>
      <c r="J791" s="6">
        <v>0.20554354142887099</v>
      </c>
      <c r="K791" s="6">
        <v>0.18260503376744899</v>
      </c>
      <c r="L791" s="6">
        <v>0.61185142480367904</v>
      </c>
      <c r="M791" s="6">
        <v>0.631540042563699</v>
      </c>
      <c r="N791" s="6">
        <v>0.33708652656279797</v>
      </c>
      <c r="O791" s="6">
        <v>3.1373430873502001E-2</v>
      </c>
      <c r="P791" s="6">
        <v>0.98273865152050999</v>
      </c>
      <c r="Q791" s="6">
        <v>1.6125806735791701E-2</v>
      </c>
      <c r="R791" s="6">
        <v>1.13554174369767E-3</v>
      </c>
      <c r="S791" s="6">
        <v>0.30711652153491498</v>
      </c>
      <c r="T791" s="6">
        <v>0.58012448270222405</v>
      </c>
      <c r="U791" s="6">
        <v>0.11275899576286</v>
      </c>
      <c r="V791" s="6">
        <v>0.35518985201752501</v>
      </c>
      <c r="W791" s="6">
        <v>0.49514425259376699</v>
      </c>
      <c r="X791" s="6">
        <v>0.149665895388707</v>
      </c>
      <c r="Y791" s="6">
        <v>0.85524923646765205</v>
      </c>
      <c r="Z791" s="6">
        <v>5.0006567481227802E-2</v>
      </c>
      <c r="AA791" s="6">
        <v>9.4744196051119806E-2</v>
      </c>
      <c r="AB791" s="6">
        <v>7.7359304080379707E-2</v>
      </c>
      <c r="AC791" s="6">
        <v>0.74216065129087405</v>
      </c>
      <c r="AD791" s="6">
        <v>0.18048004462874601</v>
      </c>
      <c r="AE791" s="6">
        <v>0.82968351443060695</v>
      </c>
      <c r="AF791" s="6">
        <v>0.100441631470352</v>
      </c>
      <c r="AG791" s="310">
        <v>6.9874854099040803E-2</v>
      </c>
      <c r="AH791" s="211">
        <v>0.83299999999999996</v>
      </c>
      <c r="AI791" s="211">
        <v>2.5329999999999999</v>
      </c>
      <c r="AJ791" s="212">
        <v>5.5819999999999999</v>
      </c>
      <c r="AK791" s="210">
        <v>1.571</v>
      </c>
      <c r="AL791" s="210">
        <v>3.1829999999999998</v>
      </c>
      <c r="AM791" s="210">
        <v>6.2480000000000002</v>
      </c>
      <c r="AN791" s="203"/>
      <c r="AO791" s="203"/>
      <c r="AP791" s="203"/>
      <c r="AQ791" s="203"/>
      <c r="AR791" s="203">
        <f t="shared" si="1177"/>
        <v>0.69692727427599999</v>
      </c>
      <c r="AS791" s="203">
        <f t="shared" si="1178"/>
        <v>0.8518</v>
      </c>
      <c r="AT791" s="203">
        <f t="shared" si="1179"/>
        <v>1.041088886996</v>
      </c>
      <c r="AU791" s="203">
        <f t="shared" si="1180"/>
        <v>1.8303545495219997</v>
      </c>
      <c r="AV791" s="203">
        <f t="shared" si="1181"/>
        <v>2.2370999999999999</v>
      </c>
      <c r="AW791" s="203">
        <f t="shared" si="1182"/>
        <v>2.7342333283619995</v>
      </c>
      <c r="AX791" s="203">
        <f t="shared" si="1183"/>
        <v>4.4007545552340002</v>
      </c>
      <c r="AY791" s="203">
        <f t="shared" si="1184"/>
        <v>5.3787000000000003</v>
      </c>
      <c r="AZ791" s="203">
        <f t="shared" si="1185"/>
        <v>6.5739666547139999</v>
      </c>
      <c r="BB791" s="1" t="str">
        <f t="shared" si="1134"/>
        <v>NP</v>
      </c>
      <c r="BC791" s="1" t="str">
        <f t="shared" si="1135"/>
        <v>NA</v>
      </c>
      <c r="BD791" s="1" t="str">
        <f t="shared" si="1136"/>
        <v>NA</v>
      </c>
      <c r="BE791" s="1" t="str">
        <f t="shared" si="1137"/>
        <v>NO</v>
      </c>
      <c r="BF791" s="1" t="str">
        <f t="shared" si="1138"/>
        <v>NO</v>
      </c>
      <c r="BG791" s="1" t="str">
        <f t="shared" si="1139"/>
        <v>NO</v>
      </c>
      <c r="BH791" s="1" t="str">
        <f t="shared" si="1119"/>
        <v>YES</v>
      </c>
      <c r="BJ791" s="12">
        <v>39</v>
      </c>
      <c r="BK791" s="1" t="str">
        <f t="shared" si="1140"/>
        <v>P</v>
      </c>
      <c r="BL791" s="1" t="str">
        <f t="shared" si="1141"/>
        <v>P</v>
      </c>
      <c r="BM791" s="1" t="str">
        <f t="shared" si="1142"/>
        <v>NA</v>
      </c>
      <c r="BN791" s="1" t="str">
        <f t="shared" si="1143"/>
        <v>NO</v>
      </c>
      <c r="BO791" s="1" t="str">
        <f t="shared" si="1144"/>
        <v>NO</v>
      </c>
      <c r="BP791" s="1" t="str">
        <f t="shared" si="1145"/>
        <v>NO</v>
      </c>
      <c r="BQ791" s="1" t="str">
        <f t="shared" si="1146"/>
        <v>NO</v>
      </c>
      <c r="BS791" s="1" t="str">
        <f t="shared" si="1147"/>
        <v>FP</v>
      </c>
      <c r="BT791" s="1" t="str">
        <f t="shared" si="1148"/>
        <v>TN</v>
      </c>
      <c r="BU791" s="1" t="str">
        <f t="shared" si="1149"/>
        <v>TN</v>
      </c>
      <c r="BV791" s="1" t="str">
        <f t="shared" si="1150"/>
        <v>NO</v>
      </c>
      <c r="BW791" s="1" t="str">
        <f t="shared" si="1151"/>
        <v>NO</v>
      </c>
      <c r="BX791" s="1" t="str">
        <f t="shared" si="1152"/>
        <v>NO</v>
      </c>
      <c r="BY791" s="244" t="str">
        <f t="shared" si="1153"/>
        <v>YES</v>
      </c>
      <c r="BZ791" s="244" t="str">
        <f t="shared" si="1154"/>
        <v>NO</v>
      </c>
      <c r="CA791" s="244" t="str">
        <f t="shared" si="1155"/>
        <v>NO</v>
      </c>
      <c r="CB791" s="244" t="str">
        <f t="shared" si="1156"/>
        <v>NO</v>
      </c>
      <c r="CC791" s="244" t="str">
        <f t="shared" si="1157"/>
        <v>NO</v>
      </c>
      <c r="CD791" s="244" t="str">
        <f t="shared" si="1129"/>
        <v>YES</v>
      </c>
      <c r="CE791" s="1" t="str">
        <f t="shared" si="1130"/>
        <v>NO</v>
      </c>
      <c r="CF791" s="1" t="str">
        <f t="shared" si="1131"/>
        <v>NO</v>
      </c>
      <c r="CG791" s="1" t="str">
        <f t="shared" si="1132"/>
        <v>NO</v>
      </c>
      <c r="CH791" s="1" t="str">
        <f t="shared" si="1133"/>
        <v>YES</v>
      </c>
      <c r="CI791" s="244" t="str">
        <f t="shared" si="1158"/>
        <v>NO</v>
      </c>
      <c r="CJ791" s="244" t="str">
        <f t="shared" si="1159"/>
        <v>NO</v>
      </c>
      <c r="CK791" s="244" t="str">
        <f t="shared" si="1160"/>
        <v>NO</v>
      </c>
      <c r="CL791" s="244" t="str">
        <f t="shared" si="1161"/>
        <v>NO</v>
      </c>
      <c r="CM791" s="244" t="str">
        <f t="shared" si="1162"/>
        <v>NO</v>
      </c>
      <c r="CN791" s="244" t="str">
        <f t="shared" si="1163"/>
        <v>YES</v>
      </c>
      <c r="CO791" s="244" t="str">
        <f t="shared" si="1164"/>
        <v>NO</v>
      </c>
      <c r="CP791" s="244" t="str">
        <f t="shared" si="1165"/>
        <v>NO</v>
      </c>
      <c r="CQ791" s="244" t="str">
        <f t="shared" si="1166"/>
        <v>NO</v>
      </c>
      <c r="CR791" s="244" t="str">
        <f t="shared" si="1167"/>
        <v>YES</v>
      </c>
    </row>
    <row r="792" spans="1:96">
      <c r="A792" s="64"/>
      <c r="B792" s="15"/>
      <c r="C792" s="15"/>
      <c r="D792" s="15"/>
      <c r="E792" s="15"/>
      <c r="F792" s="15"/>
      <c r="G792" s="15"/>
      <c r="H792" s="15"/>
      <c r="I792" s="52" t="s">
        <v>18</v>
      </c>
      <c r="J792" s="6">
        <v>0.20554354142887099</v>
      </c>
      <c r="K792" s="6">
        <v>0.18260503376744899</v>
      </c>
      <c r="L792" s="6">
        <v>0.61185142480367904</v>
      </c>
      <c r="M792" s="6">
        <v>2.3829708169944799E-2</v>
      </c>
      <c r="N792" s="6">
        <v>7.7549446990715795E-2</v>
      </c>
      <c r="O792" s="6">
        <v>0.89862084483933902</v>
      </c>
      <c r="P792" s="6">
        <v>0.26920153469622998</v>
      </c>
      <c r="Q792" s="6">
        <v>0.33563071782210102</v>
      </c>
      <c r="R792" s="6">
        <v>0.395167747481668</v>
      </c>
      <c r="S792" s="6">
        <v>0.30711652153491498</v>
      </c>
      <c r="T792" s="6">
        <v>0.58012448270222405</v>
      </c>
      <c r="U792" s="6">
        <v>0.11275899576286</v>
      </c>
      <c r="V792" s="6">
        <v>0.35518985201752501</v>
      </c>
      <c r="W792" s="6">
        <v>0.49514425259376699</v>
      </c>
      <c r="X792" s="6">
        <v>0.149665895388707</v>
      </c>
      <c r="Y792" s="6">
        <v>0.85524923646765205</v>
      </c>
      <c r="Z792" s="6">
        <v>5.0006567481227802E-2</v>
      </c>
      <c r="AA792" s="6">
        <v>9.4744196051119806E-2</v>
      </c>
      <c r="AB792" s="6">
        <v>7.7359304080379707E-2</v>
      </c>
      <c r="AC792" s="6">
        <v>0.74216065129087405</v>
      </c>
      <c r="AD792" s="6">
        <v>0.18048004462874601</v>
      </c>
      <c r="AE792" s="6">
        <v>0.82968351443060695</v>
      </c>
      <c r="AF792" s="6">
        <v>0.100441631470352</v>
      </c>
      <c r="AG792" s="310">
        <v>6.9874854099040803E-2</v>
      </c>
      <c r="AH792" s="211">
        <v>1.345</v>
      </c>
      <c r="AI792" s="211">
        <v>2.3719999999999999</v>
      </c>
      <c r="AJ792" s="212">
        <v>5.7149999999999999</v>
      </c>
      <c r="AK792" s="210">
        <v>2.0369999999999999</v>
      </c>
      <c r="AL792" s="210">
        <v>3.1659999999999999</v>
      </c>
      <c r="AM792" s="210">
        <v>6.3310000000000004</v>
      </c>
      <c r="AN792" s="203"/>
      <c r="AO792" s="203"/>
      <c r="AP792" s="203"/>
      <c r="AQ792" s="203"/>
      <c r="AR792" s="203">
        <f t="shared" si="1177"/>
        <v>0.69692727427599999</v>
      </c>
      <c r="AS792" s="203">
        <f t="shared" si="1178"/>
        <v>0.8518</v>
      </c>
      <c r="AT792" s="203">
        <f t="shared" si="1179"/>
        <v>1.041088886996</v>
      </c>
      <c r="AU792" s="203">
        <f t="shared" si="1180"/>
        <v>1.8303545495219997</v>
      </c>
      <c r="AV792" s="203">
        <f t="shared" si="1181"/>
        <v>2.2370999999999999</v>
      </c>
      <c r="AW792" s="203">
        <f t="shared" si="1182"/>
        <v>2.7342333283619995</v>
      </c>
      <c r="AX792" s="203">
        <f t="shared" si="1183"/>
        <v>4.4007545552340002</v>
      </c>
      <c r="AY792" s="203">
        <f t="shared" si="1184"/>
        <v>5.3787000000000003</v>
      </c>
      <c r="AZ792" s="203">
        <f t="shared" si="1185"/>
        <v>6.5739666547139999</v>
      </c>
      <c r="BB792" s="1" t="str">
        <f t="shared" si="1134"/>
        <v>P</v>
      </c>
      <c r="BC792" s="1" t="str">
        <f t="shared" si="1135"/>
        <v>NA</v>
      </c>
      <c r="BD792" s="1" t="str">
        <f t="shared" si="1136"/>
        <v>NA</v>
      </c>
      <c r="BE792" s="1" t="str">
        <f t="shared" si="1137"/>
        <v>NO</v>
      </c>
      <c r="BF792" s="1" t="str">
        <f t="shared" si="1138"/>
        <v>NO</v>
      </c>
      <c r="BG792" s="1" t="str">
        <f t="shared" si="1139"/>
        <v>NO</v>
      </c>
      <c r="BH792" s="1" t="str">
        <f t="shared" si="1119"/>
        <v>NO</v>
      </c>
      <c r="BJ792" s="12">
        <v>9</v>
      </c>
      <c r="BK792" s="1" t="str">
        <f t="shared" si="1140"/>
        <v>P</v>
      </c>
      <c r="BL792" s="1" t="str">
        <f t="shared" si="1141"/>
        <v>P</v>
      </c>
      <c r="BM792" s="1" t="str">
        <f t="shared" si="1142"/>
        <v>NA</v>
      </c>
      <c r="BN792" s="1" t="str">
        <f t="shared" si="1143"/>
        <v>NO</v>
      </c>
      <c r="BO792" s="1" t="str">
        <f t="shared" si="1144"/>
        <v>NO</v>
      </c>
      <c r="BP792" s="1" t="str">
        <f t="shared" si="1145"/>
        <v>NO</v>
      </c>
      <c r="BQ792" s="1" t="str">
        <f t="shared" si="1146"/>
        <v>NO</v>
      </c>
      <c r="BS792" s="1" t="str">
        <f t="shared" si="1147"/>
        <v>TN</v>
      </c>
      <c r="BT792" s="1" t="str">
        <f t="shared" si="1148"/>
        <v>TN</v>
      </c>
      <c r="BU792" s="1" t="str">
        <f t="shared" si="1149"/>
        <v>TN</v>
      </c>
      <c r="BV792" s="1" t="str">
        <f t="shared" si="1150"/>
        <v>NO</v>
      </c>
      <c r="BW792" s="1" t="str">
        <f t="shared" si="1151"/>
        <v>NO</v>
      </c>
      <c r="BX792" s="1" t="str">
        <f t="shared" si="1152"/>
        <v>NO</v>
      </c>
      <c r="BY792" s="244" t="str">
        <f t="shared" si="1153"/>
        <v>YES</v>
      </c>
      <c r="BZ792" s="244" t="str">
        <f t="shared" si="1154"/>
        <v>NO</v>
      </c>
      <c r="CA792" s="244" t="str">
        <f t="shared" si="1155"/>
        <v>NO</v>
      </c>
      <c r="CB792" s="244" t="str">
        <f t="shared" si="1156"/>
        <v>NO</v>
      </c>
      <c r="CC792" s="244" t="str">
        <f t="shared" si="1157"/>
        <v>NO</v>
      </c>
      <c r="CD792" s="244" t="str">
        <f t="shared" si="1129"/>
        <v>NO</v>
      </c>
      <c r="CE792" s="1" t="str">
        <f t="shared" si="1130"/>
        <v>NO</v>
      </c>
      <c r="CF792" s="1" t="str">
        <f t="shared" si="1131"/>
        <v>NO</v>
      </c>
      <c r="CG792" s="1" t="str">
        <f t="shared" si="1132"/>
        <v>NO</v>
      </c>
      <c r="CH792" s="1" t="str">
        <f t="shared" si="1133"/>
        <v>NO</v>
      </c>
      <c r="CI792" s="244" t="str">
        <f t="shared" si="1158"/>
        <v>NO</v>
      </c>
      <c r="CJ792" s="244" t="str">
        <f t="shared" si="1159"/>
        <v>NO</v>
      </c>
      <c r="CK792" s="244" t="str">
        <f t="shared" si="1160"/>
        <v>NO</v>
      </c>
      <c r="CL792" s="244" t="str">
        <f t="shared" si="1161"/>
        <v>NO</v>
      </c>
      <c r="CM792" s="244" t="str">
        <f t="shared" si="1162"/>
        <v>NO</v>
      </c>
      <c r="CN792" s="244" t="str">
        <f t="shared" si="1163"/>
        <v>NO</v>
      </c>
      <c r="CO792" s="244" t="str">
        <f t="shared" si="1164"/>
        <v>NO</v>
      </c>
      <c r="CP792" s="244" t="str">
        <f t="shared" si="1165"/>
        <v>NO</v>
      </c>
      <c r="CQ792" s="244" t="str">
        <f t="shared" si="1166"/>
        <v>NO</v>
      </c>
      <c r="CR792" s="244" t="str">
        <f t="shared" si="1167"/>
        <v>NO</v>
      </c>
    </row>
    <row r="793" spans="1:96">
      <c r="A793" s="64"/>
      <c r="B793" s="15"/>
      <c r="C793" s="15"/>
      <c r="D793" s="15"/>
      <c r="E793" s="15"/>
      <c r="F793" s="15"/>
      <c r="G793" s="15"/>
      <c r="H793" s="15"/>
      <c r="I793" s="52" t="s">
        <v>19</v>
      </c>
      <c r="J793" s="6">
        <v>0.20554354142887099</v>
      </c>
      <c r="K793" s="6">
        <v>0.18260503376744899</v>
      </c>
      <c r="L793" s="6">
        <v>0.61185142480367904</v>
      </c>
      <c r="M793" s="6">
        <v>2.3829708169944799E-2</v>
      </c>
      <c r="N793" s="6">
        <v>7.7549446990715795E-2</v>
      </c>
      <c r="O793" s="6">
        <v>0.89862084483933902</v>
      </c>
      <c r="P793" s="6">
        <v>0.26920153469622998</v>
      </c>
      <c r="Q793" s="6">
        <v>0.33563071782210102</v>
      </c>
      <c r="R793" s="6">
        <v>0.395167747481668</v>
      </c>
      <c r="S793" s="6">
        <v>0.30711652153491498</v>
      </c>
      <c r="T793" s="6">
        <v>0.58012448270222405</v>
      </c>
      <c r="U793" s="6">
        <v>0.11275899576286</v>
      </c>
      <c r="V793" s="6">
        <v>0.35518985201752501</v>
      </c>
      <c r="W793" s="6">
        <v>0.49514425259376699</v>
      </c>
      <c r="X793" s="6">
        <v>0.149665895388707</v>
      </c>
      <c r="Y793" s="6">
        <v>0.85524923646765205</v>
      </c>
      <c r="Z793" s="6">
        <v>5.0006567481227802E-2</v>
      </c>
      <c r="AA793" s="6">
        <v>9.4744196051119806E-2</v>
      </c>
      <c r="AB793" s="6">
        <v>7.7359304080379707E-2</v>
      </c>
      <c r="AC793" s="6">
        <v>0.74216065129087405</v>
      </c>
      <c r="AD793" s="6">
        <v>0.18048004462874601</v>
      </c>
      <c r="AE793" s="6">
        <v>0.21667952034315299</v>
      </c>
      <c r="AF793" s="6">
        <v>0.27183717124794898</v>
      </c>
      <c r="AG793" s="310">
        <v>0.511483308408897</v>
      </c>
      <c r="AH793" s="211">
        <v>1.294</v>
      </c>
      <c r="AI793" s="211">
        <v>2.4740000000000002</v>
      </c>
      <c r="AJ793" s="212">
        <v>6.1539999999999999</v>
      </c>
      <c r="AK793" s="210">
        <v>1.952</v>
      </c>
      <c r="AL793" s="210">
        <v>3.1669999999999998</v>
      </c>
      <c r="AM793" s="210">
        <v>6.8540000000000001</v>
      </c>
      <c r="AN793" s="203"/>
      <c r="AO793" s="203"/>
      <c r="AP793" s="203"/>
      <c r="AQ793" s="203"/>
      <c r="AR793" s="203">
        <f t="shared" si="1177"/>
        <v>0.69692727427599999</v>
      </c>
      <c r="AS793" s="203">
        <f t="shared" si="1178"/>
        <v>0.8518</v>
      </c>
      <c r="AT793" s="203">
        <f t="shared" si="1179"/>
        <v>1.041088886996</v>
      </c>
      <c r="AU793" s="203">
        <f t="shared" si="1180"/>
        <v>1.8303545495219997</v>
      </c>
      <c r="AV793" s="203">
        <f t="shared" si="1181"/>
        <v>2.2370999999999999</v>
      </c>
      <c r="AW793" s="203">
        <f t="shared" si="1182"/>
        <v>2.7342333283619995</v>
      </c>
      <c r="AX793" s="203">
        <f t="shared" si="1183"/>
        <v>4.4007545552340002</v>
      </c>
      <c r="AY793" s="203">
        <f t="shared" si="1184"/>
        <v>5.3787000000000003</v>
      </c>
      <c r="AZ793" s="203">
        <f t="shared" si="1185"/>
        <v>6.5739666547139999</v>
      </c>
      <c r="BB793" s="1" t="str">
        <f t="shared" si="1134"/>
        <v>P</v>
      </c>
      <c r="BC793" s="1" t="str">
        <f t="shared" si="1135"/>
        <v>NA</v>
      </c>
      <c r="BD793" s="1" t="str">
        <f t="shared" si="1136"/>
        <v>NA</v>
      </c>
      <c r="BE793" s="1" t="str">
        <f t="shared" si="1137"/>
        <v>NO</v>
      </c>
      <c r="BF793" s="1" t="str">
        <f t="shared" si="1138"/>
        <v>NO</v>
      </c>
      <c r="BG793" s="1" t="str">
        <f t="shared" si="1139"/>
        <v>NO</v>
      </c>
      <c r="BH793" s="1" t="str">
        <f t="shared" si="1119"/>
        <v>NO</v>
      </c>
      <c r="BJ793" s="12">
        <v>18</v>
      </c>
      <c r="BK793" s="1" t="str">
        <f t="shared" si="1140"/>
        <v>P</v>
      </c>
      <c r="BL793" s="1" t="str">
        <f t="shared" si="1141"/>
        <v>P</v>
      </c>
      <c r="BM793" s="1" t="str">
        <f t="shared" si="1142"/>
        <v>P</v>
      </c>
      <c r="BN793" s="1" t="str">
        <f t="shared" si="1143"/>
        <v>NO</v>
      </c>
      <c r="BO793" s="1" t="str">
        <f t="shared" si="1144"/>
        <v>NO</v>
      </c>
      <c r="BP793" s="1" t="str">
        <f t="shared" si="1145"/>
        <v>NO</v>
      </c>
      <c r="BQ793" s="1" t="str">
        <f t="shared" si="1146"/>
        <v>NO</v>
      </c>
      <c r="BS793" s="1" t="str">
        <f t="shared" si="1147"/>
        <v>TN</v>
      </c>
      <c r="BT793" s="1" t="str">
        <f t="shared" si="1148"/>
        <v>TN</v>
      </c>
      <c r="BU793" s="1" t="str">
        <f t="shared" si="1149"/>
        <v>TN</v>
      </c>
      <c r="BV793" s="1" t="str">
        <f t="shared" si="1150"/>
        <v>NO</v>
      </c>
      <c r="BW793" s="1" t="str">
        <f t="shared" si="1151"/>
        <v>NO</v>
      </c>
      <c r="BX793" s="1" t="str">
        <f t="shared" si="1152"/>
        <v>NO</v>
      </c>
      <c r="BY793" s="244" t="str">
        <f t="shared" si="1153"/>
        <v>YES</v>
      </c>
      <c r="BZ793" s="244" t="str">
        <f t="shared" si="1154"/>
        <v>NO</v>
      </c>
      <c r="CA793" s="244" t="str">
        <f t="shared" si="1155"/>
        <v>NO</v>
      </c>
      <c r="CB793" s="244" t="str">
        <f t="shared" si="1156"/>
        <v>NO</v>
      </c>
      <c r="CC793" s="244" t="str">
        <f t="shared" si="1157"/>
        <v>NO</v>
      </c>
      <c r="CD793" s="244" t="str">
        <f t="shared" si="1129"/>
        <v>NO</v>
      </c>
      <c r="CE793" s="1" t="str">
        <f t="shared" si="1130"/>
        <v>NO</v>
      </c>
      <c r="CF793" s="1" t="str">
        <f t="shared" si="1131"/>
        <v>NO</v>
      </c>
      <c r="CG793" s="1" t="str">
        <f t="shared" si="1132"/>
        <v>NO</v>
      </c>
      <c r="CH793" s="1" t="str">
        <f t="shared" si="1133"/>
        <v>NO</v>
      </c>
      <c r="CI793" s="244" t="str">
        <f t="shared" si="1158"/>
        <v>NO</v>
      </c>
      <c r="CJ793" s="244" t="str">
        <f t="shared" si="1159"/>
        <v>NO</v>
      </c>
      <c r="CK793" s="244" t="str">
        <f t="shared" si="1160"/>
        <v>NO</v>
      </c>
      <c r="CL793" s="244" t="str">
        <f t="shared" si="1161"/>
        <v>NO</v>
      </c>
      <c r="CM793" s="244" t="str">
        <f t="shared" si="1162"/>
        <v>NO</v>
      </c>
      <c r="CN793" s="244" t="str">
        <f t="shared" si="1163"/>
        <v>NO</v>
      </c>
      <c r="CO793" s="244" t="str">
        <f t="shared" si="1164"/>
        <v>NO</v>
      </c>
      <c r="CP793" s="244" t="str">
        <f t="shared" si="1165"/>
        <v>NO</v>
      </c>
      <c r="CQ793" s="244" t="str">
        <f t="shared" si="1166"/>
        <v>NO</v>
      </c>
      <c r="CR793" s="244" t="str">
        <f t="shared" si="1167"/>
        <v>NO</v>
      </c>
    </row>
    <row r="794" spans="1:96">
      <c r="A794" s="64"/>
      <c r="B794" s="15"/>
      <c r="C794" s="15"/>
      <c r="D794" s="15"/>
      <c r="E794" s="15"/>
      <c r="F794" s="15"/>
      <c r="G794" s="15"/>
      <c r="H794" s="15"/>
      <c r="I794" s="52" t="s">
        <v>42</v>
      </c>
      <c r="J794" s="6">
        <v>0.20554354142887099</v>
      </c>
      <c r="K794" s="6">
        <v>0.18260503376744899</v>
      </c>
      <c r="L794" s="6">
        <v>0.61185142480367904</v>
      </c>
      <c r="M794" s="6">
        <v>2.3829708169944799E-2</v>
      </c>
      <c r="N794" s="6">
        <v>7.7549446990715795E-2</v>
      </c>
      <c r="O794" s="6">
        <v>0.89862084483933902</v>
      </c>
      <c r="P794" s="6">
        <v>0.26920153469622998</v>
      </c>
      <c r="Q794" s="6">
        <v>0.33563071782210102</v>
      </c>
      <c r="R794" s="6">
        <v>0.395167747481668</v>
      </c>
      <c r="S794" s="6">
        <v>0.46844983470910201</v>
      </c>
      <c r="T794" s="6">
        <v>0.24307180703931899</v>
      </c>
      <c r="U794" s="6">
        <v>0.28847835825157803</v>
      </c>
      <c r="V794" s="6">
        <v>0.35518985201752501</v>
      </c>
      <c r="W794" s="6">
        <v>0.49514425259376699</v>
      </c>
      <c r="X794" s="6">
        <v>0.149665895388707</v>
      </c>
      <c r="Y794" s="6">
        <v>0.85524923646765205</v>
      </c>
      <c r="Z794" s="6">
        <v>5.0006567481227802E-2</v>
      </c>
      <c r="AA794" s="6">
        <v>9.4744196051119806E-2</v>
      </c>
      <c r="AB794" s="6">
        <v>7.7359304080379707E-2</v>
      </c>
      <c r="AC794" s="6">
        <v>0.74216065129087405</v>
      </c>
      <c r="AD794" s="6">
        <v>0.18048004462874601</v>
      </c>
      <c r="AE794" s="6">
        <v>0.82968351443060695</v>
      </c>
      <c r="AF794" s="6">
        <v>0.100441631470352</v>
      </c>
      <c r="AG794" s="310">
        <v>6.9874854099040803E-2</v>
      </c>
      <c r="AH794" s="211">
        <v>1.42</v>
      </c>
      <c r="AI794" s="211">
        <v>2.427</v>
      </c>
      <c r="AJ794" s="212">
        <v>5.3860000000000001</v>
      </c>
      <c r="AK794" s="210">
        <v>2.0950000000000002</v>
      </c>
      <c r="AL794" s="210">
        <v>3.153</v>
      </c>
      <c r="AM794" s="210">
        <v>6.3220000000000001</v>
      </c>
      <c r="AN794" s="203"/>
      <c r="AO794" s="203"/>
      <c r="AP794" s="203"/>
      <c r="AQ794" s="203"/>
      <c r="AR794" s="203">
        <f t="shared" si="1177"/>
        <v>0.69692727427599999</v>
      </c>
      <c r="AS794" s="203">
        <f t="shared" si="1178"/>
        <v>0.8518</v>
      </c>
      <c r="AT794" s="203">
        <f t="shared" si="1179"/>
        <v>1.041088886996</v>
      </c>
      <c r="AU794" s="203">
        <f t="shared" si="1180"/>
        <v>1.8303545495219997</v>
      </c>
      <c r="AV794" s="203">
        <f t="shared" si="1181"/>
        <v>2.2370999999999999</v>
      </c>
      <c r="AW794" s="203">
        <f t="shared" si="1182"/>
        <v>2.7342333283619995</v>
      </c>
      <c r="AX794" s="203">
        <f t="shared" si="1183"/>
        <v>4.4007545552340002</v>
      </c>
      <c r="AY794" s="203">
        <f t="shared" si="1184"/>
        <v>5.3787000000000003</v>
      </c>
      <c r="AZ794" s="203">
        <f t="shared" si="1185"/>
        <v>6.5739666547139999</v>
      </c>
      <c r="BB794" s="1" t="str">
        <f t="shared" si="1134"/>
        <v>P</v>
      </c>
      <c r="BC794" s="1" t="str">
        <f t="shared" si="1135"/>
        <v>NA</v>
      </c>
      <c r="BD794" s="1" t="str">
        <f t="shared" si="1136"/>
        <v>NA</v>
      </c>
      <c r="BE794" s="1" t="str">
        <f t="shared" si="1137"/>
        <v>NO</v>
      </c>
      <c r="BF794" s="1" t="str">
        <f t="shared" si="1138"/>
        <v>NO</v>
      </c>
      <c r="BG794" s="1" t="str">
        <f t="shared" si="1139"/>
        <v>NO</v>
      </c>
      <c r="BH794" s="1" t="str">
        <f t="shared" si="1119"/>
        <v>NO</v>
      </c>
      <c r="BJ794" s="12">
        <v>25</v>
      </c>
      <c r="BK794" s="1" t="str">
        <f t="shared" si="1140"/>
        <v>P</v>
      </c>
      <c r="BL794" s="1" t="str">
        <f t="shared" si="1141"/>
        <v>P</v>
      </c>
      <c r="BM794" s="1" t="str">
        <f t="shared" si="1142"/>
        <v>NA</v>
      </c>
      <c r="BN794" s="1" t="str">
        <f t="shared" si="1143"/>
        <v>NO</v>
      </c>
      <c r="BO794" s="1" t="str">
        <f t="shared" si="1144"/>
        <v>NO</v>
      </c>
      <c r="BP794" s="1" t="str">
        <f t="shared" si="1145"/>
        <v>NO</v>
      </c>
      <c r="BQ794" s="1" t="str">
        <f t="shared" si="1146"/>
        <v>NO</v>
      </c>
      <c r="BS794" s="1" t="str">
        <f t="shared" si="1147"/>
        <v>TN</v>
      </c>
      <c r="BT794" s="1" t="str">
        <f t="shared" si="1148"/>
        <v>TN</v>
      </c>
      <c r="BU794" s="1" t="str">
        <f t="shared" si="1149"/>
        <v>TN</v>
      </c>
      <c r="BV794" s="1" t="str">
        <f t="shared" si="1150"/>
        <v>NO</v>
      </c>
      <c r="BW794" s="1" t="str">
        <f t="shared" si="1151"/>
        <v>NO</v>
      </c>
      <c r="BX794" s="1" t="str">
        <f t="shared" si="1152"/>
        <v>NO</v>
      </c>
      <c r="BY794" s="244" t="str">
        <f t="shared" si="1153"/>
        <v>YES</v>
      </c>
      <c r="BZ794" s="244" t="str">
        <f t="shared" si="1154"/>
        <v>NO</v>
      </c>
      <c r="CA794" s="244" t="str">
        <f t="shared" si="1155"/>
        <v>NO</v>
      </c>
      <c r="CB794" s="244" t="str">
        <f t="shared" si="1156"/>
        <v>NO</v>
      </c>
      <c r="CC794" s="244" t="str">
        <f t="shared" si="1157"/>
        <v>NO</v>
      </c>
      <c r="CD794" s="244" t="str">
        <f t="shared" si="1129"/>
        <v>NO</v>
      </c>
      <c r="CE794" s="1" t="str">
        <f t="shared" si="1130"/>
        <v>NO</v>
      </c>
      <c r="CF794" s="1" t="str">
        <f t="shared" si="1131"/>
        <v>NO</v>
      </c>
      <c r="CG794" s="1" t="str">
        <f t="shared" si="1132"/>
        <v>NO</v>
      </c>
      <c r="CH794" s="1" t="str">
        <f t="shared" si="1133"/>
        <v>NO</v>
      </c>
      <c r="CI794" s="244" t="str">
        <f t="shared" si="1158"/>
        <v>NO</v>
      </c>
      <c r="CJ794" s="244" t="str">
        <f t="shared" si="1159"/>
        <v>NO</v>
      </c>
      <c r="CK794" s="244" t="str">
        <f t="shared" si="1160"/>
        <v>NO</v>
      </c>
      <c r="CL794" s="244" t="str">
        <f t="shared" si="1161"/>
        <v>NO</v>
      </c>
      <c r="CM794" s="244" t="str">
        <f t="shared" si="1162"/>
        <v>NO</v>
      </c>
      <c r="CN794" s="244" t="str">
        <f t="shared" si="1163"/>
        <v>NO</v>
      </c>
      <c r="CO794" s="244" t="str">
        <f t="shared" si="1164"/>
        <v>NO</v>
      </c>
      <c r="CP794" s="244" t="str">
        <f t="shared" si="1165"/>
        <v>NO</v>
      </c>
      <c r="CQ794" s="244" t="str">
        <f t="shared" si="1166"/>
        <v>NO</v>
      </c>
      <c r="CR794" s="244" t="str">
        <f t="shared" si="1167"/>
        <v>NO</v>
      </c>
    </row>
    <row r="795" spans="1:96" ht="16.5" thickBot="1">
      <c r="A795" s="74"/>
      <c r="B795" s="75"/>
      <c r="C795" s="75"/>
      <c r="D795" s="75"/>
      <c r="E795" s="75"/>
      <c r="F795" s="75"/>
      <c r="G795" s="75"/>
      <c r="H795" s="75"/>
      <c r="I795" s="53" t="s">
        <v>161</v>
      </c>
      <c r="J795" s="8">
        <v>0.20554354142887099</v>
      </c>
      <c r="K795" s="8">
        <v>0.18260503376744899</v>
      </c>
      <c r="L795" s="8">
        <v>0.61185142480367904</v>
      </c>
      <c r="M795" s="8">
        <v>0.28114533378494999</v>
      </c>
      <c r="N795" s="8">
        <v>0.62626123099087005</v>
      </c>
      <c r="O795" s="8">
        <v>9.2593435224179496E-2</v>
      </c>
      <c r="P795" s="8">
        <v>0.98273865152050999</v>
      </c>
      <c r="Q795" s="8">
        <v>1.6125806735791701E-2</v>
      </c>
      <c r="R795" s="8">
        <v>1.13554174369767E-3</v>
      </c>
      <c r="S795" s="8">
        <v>0.30711652153491498</v>
      </c>
      <c r="T795" s="8">
        <v>0.58012448270222405</v>
      </c>
      <c r="U795" s="8">
        <v>0.11275899576286</v>
      </c>
      <c r="V795" s="8">
        <v>0.35518985201752501</v>
      </c>
      <c r="W795" s="8">
        <v>0.49514425259376699</v>
      </c>
      <c r="X795" s="8">
        <v>0.149665895388707</v>
      </c>
      <c r="Y795" s="8">
        <v>0.85524923646765205</v>
      </c>
      <c r="Z795" s="8">
        <v>5.0006567481227802E-2</v>
      </c>
      <c r="AA795" s="8">
        <v>9.4744196051119806E-2</v>
      </c>
      <c r="AB795" s="8">
        <v>7.7359304080379707E-2</v>
      </c>
      <c r="AC795" s="8">
        <v>0.74216065129087405</v>
      </c>
      <c r="AD795" s="8">
        <v>0.18048004462874601</v>
      </c>
      <c r="AE795" s="8">
        <v>0.21667952034315299</v>
      </c>
      <c r="AF795" s="8">
        <v>0.27183717124794898</v>
      </c>
      <c r="AG795" s="311">
        <v>0.511483308408897</v>
      </c>
      <c r="AH795" s="213">
        <v>0.80100000000000005</v>
      </c>
      <c r="AI795" s="213">
        <v>2.4860000000000002</v>
      </c>
      <c r="AJ795" s="214">
        <v>6.173</v>
      </c>
      <c r="AK795" s="210">
        <v>1.5620000000000001</v>
      </c>
      <c r="AL795" s="210">
        <v>3.21</v>
      </c>
      <c r="AM795" s="210">
        <v>6.7430000000000003</v>
      </c>
      <c r="AN795" s="203"/>
      <c r="AO795" s="203"/>
      <c r="AP795" s="203"/>
      <c r="AQ795" s="203"/>
      <c r="AR795" s="203">
        <f t="shared" si="1177"/>
        <v>0.69692727427599999</v>
      </c>
      <c r="AS795" s="203">
        <f t="shared" si="1178"/>
        <v>0.8518</v>
      </c>
      <c r="AT795" s="203">
        <f t="shared" si="1179"/>
        <v>1.041088886996</v>
      </c>
      <c r="AU795" s="203">
        <f t="shared" si="1180"/>
        <v>1.8303545495219997</v>
      </c>
      <c r="AV795" s="203">
        <f t="shared" si="1181"/>
        <v>2.2370999999999999</v>
      </c>
      <c r="AW795" s="203">
        <f t="shared" si="1182"/>
        <v>2.7342333283619995</v>
      </c>
      <c r="AX795" s="203">
        <f t="shared" si="1183"/>
        <v>4.4007545552340002</v>
      </c>
      <c r="AY795" s="203">
        <f t="shared" si="1184"/>
        <v>5.3787000000000003</v>
      </c>
      <c r="AZ795" s="203">
        <f t="shared" si="1185"/>
        <v>6.5739666547139999</v>
      </c>
      <c r="BB795" s="1" t="str">
        <f t="shared" si="1134"/>
        <v>NP</v>
      </c>
      <c r="BC795" s="1" t="str">
        <f t="shared" si="1135"/>
        <v>NA</v>
      </c>
      <c r="BD795" s="1" t="str">
        <f t="shared" si="1136"/>
        <v>NA</v>
      </c>
      <c r="BE795" s="1" t="str">
        <f t="shared" si="1137"/>
        <v>NO</v>
      </c>
      <c r="BF795" s="1" t="str">
        <f t="shared" si="1138"/>
        <v>NO</v>
      </c>
      <c r="BG795" s="1" t="str">
        <f t="shared" si="1139"/>
        <v>NO</v>
      </c>
      <c r="BH795" s="1" t="str">
        <f t="shared" si="1119"/>
        <v>YES</v>
      </c>
      <c r="BJ795" s="12">
        <v>14</v>
      </c>
      <c r="BK795" s="1" t="str">
        <f t="shared" si="1140"/>
        <v>P</v>
      </c>
      <c r="BL795" s="1" t="str">
        <f t="shared" si="1141"/>
        <v>P</v>
      </c>
      <c r="BM795" s="1" t="str">
        <f t="shared" si="1142"/>
        <v>P</v>
      </c>
      <c r="BN795" s="1" t="str">
        <f t="shared" si="1143"/>
        <v>NO</v>
      </c>
      <c r="BO795" s="1" t="str">
        <f t="shared" si="1144"/>
        <v>NO</v>
      </c>
      <c r="BP795" s="1" t="str">
        <f t="shared" si="1145"/>
        <v>NO</v>
      </c>
      <c r="BQ795" s="1" t="str">
        <f t="shared" si="1146"/>
        <v>NO</v>
      </c>
      <c r="BS795" s="1" t="str">
        <f t="shared" si="1147"/>
        <v>FP</v>
      </c>
      <c r="BT795" s="1" t="str">
        <f t="shared" si="1148"/>
        <v>TN</v>
      </c>
      <c r="BU795" s="1" t="str">
        <f t="shared" si="1149"/>
        <v>TN</v>
      </c>
      <c r="BV795" s="1" t="str">
        <f t="shared" si="1150"/>
        <v>NO</v>
      </c>
      <c r="BW795" s="1" t="str">
        <f t="shared" si="1151"/>
        <v>NO</v>
      </c>
      <c r="BX795" s="1" t="str">
        <f t="shared" si="1152"/>
        <v>NO</v>
      </c>
      <c r="BY795" s="244" t="str">
        <f t="shared" si="1153"/>
        <v>YES</v>
      </c>
      <c r="BZ795" s="244" t="str">
        <f t="shared" si="1154"/>
        <v>NO</v>
      </c>
      <c r="CA795" s="244" t="str">
        <f t="shared" si="1155"/>
        <v>NO</v>
      </c>
      <c r="CB795" s="244" t="str">
        <f t="shared" si="1156"/>
        <v>NO</v>
      </c>
      <c r="CC795" s="244" t="str">
        <f t="shared" si="1157"/>
        <v>NO</v>
      </c>
      <c r="CD795" s="244" t="str">
        <f t="shared" si="1129"/>
        <v>YES</v>
      </c>
      <c r="CE795" s="1" t="str">
        <f t="shared" si="1130"/>
        <v>NO</v>
      </c>
      <c r="CF795" s="1" t="str">
        <f t="shared" si="1131"/>
        <v>NO</v>
      </c>
      <c r="CG795" s="1" t="str">
        <f t="shared" si="1132"/>
        <v>NO</v>
      </c>
      <c r="CH795" s="1" t="str">
        <f t="shared" si="1133"/>
        <v>YES</v>
      </c>
      <c r="CI795" s="244" t="str">
        <f t="shared" si="1158"/>
        <v>NO</v>
      </c>
      <c r="CJ795" s="244" t="str">
        <f t="shared" si="1159"/>
        <v>NO</v>
      </c>
      <c r="CK795" s="244" t="str">
        <f t="shared" si="1160"/>
        <v>NO</v>
      </c>
      <c r="CL795" s="244" t="str">
        <f t="shared" si="1161"/>
        <v>NO</v>
      </c>
      <c r="CM795" s="244" t="str">
        <f t="shared" si="1162"/>
        <v>NO</v>
      </c>
      <c r="CN795" s="244" t="str">
        <f t="shared" si="1163"/>
        <v>YES</v>
      </c>
      <c r="CO795" s="244" t="str">
        <f t="shared" si="1164"/>
        <v>NO</v>
      </c>
      <c r="CP795" s="244" t="str">
        <f t="shared" si="1165"/>
        <v>NO</v>
      </c>
      <c r="CQ795" s="244" t="str">
        <f t="shared" si="1166"/>
        <v>NO</v>
      </c>
      <c r="CR795" s="244" t="str">
        <f t="shared" si="1167"/>
        <v>YES</v>
      </c>
    </row>
    <row r="796" spans="1:96">
      <c r="A796" s="61">
        <v>10</v>
      </c>
      <c r="B796" s="62">
        <v>360</v>
      </c>
      <c r="C796" s="62">
        <v>2</v>
      </c>
      <c r="D796" s="62">
        <v>0.5</v>
      </c>
      <c r="E796" s="62">
        <v>8131823</v>
      </c>
      <c r="F796" s="62">
        <f>E796/1000/60</f>
        <v>135.53038333333333</v>
      </c>
      <c r="G796" s="62">
        <v>38</v>
      </c>
      <c r="H796" s="63">
        <f>G796/B796*100</f>
        <v>10.555555555555555</v>
      </c>
      <c r="I796" s="60" t="s">
        <v>12</v>
      </c>
      <c r="J796" s="69">
        <v>0.76975896909288299</v>
      </c>
      <c r="K796" s="69">
        <v>3.5180644197848797E-2</v>
      </c>
      <c r="L796" s="69">
        <v>0.19506038670926701</v>
      </c>
      <c r="M796" s="69">
        <v>0.75987356757940305</v>
      </c>
      <c r="N796" s="69">
        <v>0.11732769744247699</v>
      </c>
      <c r="O796" s="69">
        <v>0.122798734978118</v>
      </c>
      <c r="P796" s="69">
        <v>4.1816705936986703E-3</v>
      </c>
      <c r="Q796" s="69">
        <v>0.57872738472660101</v>
      </c>
      <c r="R796" s="69">
        <v>0.41709094467969898</v>
      </c>
      <c r="S796" s="69">
        <v>0.34278637003187901</v>
      </c>
      <c r="T796" s="69">
        <v>0.40993891500090102</v>
      </c>
      <c r="U796" s="69">
        <v>0.24727471496721801</v>
      </c>
      <c r="V796" s="69">
        <v>0.106159335854008</v>
      </c>
      <c r="W796" s="69">
        <v>0.57391584302132104</v>
      </c>
      <c r="X796" s="69">
        <v>0.31992482112466902</v>
      </c>
      <c r="Y796" s="69">
        <v>0.76441121531405198</v>
      </c>
      <c r="Z796" s="69">
        <v>0.18805033144324701</v>
      </c>
      <c r="AA796" s="69">
        <v>4.7538453242699501E-2</v>
      </c>
      <c r="AB796" s="69">
        <v>0.79487095741066305</v>
      </c>
      <c r="AC796" s="69">
        <v>2.3643032650761699E-2</v>
      </c>
      <c r="AD796" s="69">
        <v>0.181486009938575</v>
      </c>
      <c r="AE796" s="69">
        <v>0.19890713953932501</v>
      </c>
      <c r="AF796" s="69">
        <v>0.25769580910017198</v>
      </c>
      <c r="AG796" s="309">
        <v>0.54339705136050098</v>
      </c>
      <c r="AH796" s="208">
        <v>1.6579999999999999</v>
      </c>
      <c r="AI796" s="208">
        <v>2.585</v>
      </c>
      <c r="AJ796" s="209">
        <v>6.915</v>
      </c>
      <c r="AK796" s="210">
        <v>1.8979999999999999</v>
      </c>
      <c r="AL796" s="210">
        <v>3.149</v>
      </c>
      <c r="AM796" s="210">
        <v>6.4480000000000004</v>
      </c>
      <c r="AN796" s="203">
        <v>1.2084999999999999</v>
      </c>
      <c r="AO796" s="203">
        <v>2.7267999999999999</v>
      </c>
      <c r="AP796" s="203">
        <v>5.8274999999999997</v>
      </c>
      <c r="AQ796" s="203"/>
      <c r="AR796" s="203">
        <f>$AN$25*0.81818182</f>
        <v>0.98877272946999983</v>
      </c>
      <c r="AS796" s="203">
        <f>$AN$25</f>
        <v>1.2084999999999999</v>
      </c>
      <c r="AT796" s="203">
        <f>$AN$25*1.22222222</f>
        <v>1.4770555528699998</v>
      </c>
      <c r="AU796" s="203">
        <f>$AO$25*0.81818182</f>
        <v>2.2310181867759997</v>
      </c>
      <c r="AV796" s="203">
        <f>$AO$25</f>
        <v>2.7267999999999999</v>
      </c>
      <c r="AW796" s="203">
        <f>$AO$25*1.22222222</f>
        <v>3.3327555494959995</v>
      </c>
      <c r="AX796" s="203">
        <f>$AP$25*0.81818182</f>
        <v>4.7679545560499994</v>
      </c>
      <c r="AY796" s="203">
        <f>$AP$25</f>
        <v>5.8274999999999997</v>
      </c>
      <c r="AZ796" s="203">
        <f>$AP$25*1.22222222</f>
        <v>7.1224999870499994</v>
      </c>
      <c r="BB796" s="1" t="str">
        <f t="shared" si="1134"/>
        <v>P</v>
      </c>
      <c r="BC796" s="1" t="str">
        <f t="shared" si="1135"/>
        <v>NP</v>
      </c>
      <c r="BD796" s="1" t="str">
        <f t="shared" si="1136"/>
        <v>NA</v>
      </c>
      <c r="BE796" s="1" t="str">
        <f t="shared" si="1137"/>
        <v>NO</v>
      </c>
      <c r="BF796" s="1" t="str">
        <f t="shared" si="1138"/>
        <v>NO</v>
      </c>
      <c r="BG796" s="1" t="str">
        <f t="shared" si="1139"/>
        <v>NO</v>
      </c>
      <c r="BH796" s="1" t="str">
        <f t="shared" si="1119"/>
        <v>NO</v>
      </c>
      <c r="BJ796" s="1">
        <v>23</v>
      </c>
      <c r="BK796" s="1" t="str">
        <f t="shared" si="1140"/>
        <v>P</v>
      </c>
      <c r="BL796" s="1" t="str">
        <f t="shared" si="1141"/>
        <v>NA</v>
      </c>
      <c r="BM796" s="1" t="str">
        <f t="shared" si="1142"/>
        <v>NA</v>
      </c>
      <c r="BN796" s="1" t="str">
        <f t="shared" si="1143"/>
        <v>NO</v>
      </c>
      <c r="BO796" s="1" t="str">
        <f t="shared" si="1144"/>
        <v>NO</v>
      </c>
      <c r="BP796" s="1" t="str">
        <f t="shared" si="1145"/>
        <v>NO</v>
      </c>
      <c r="BQ796" s="1" t="str">
        <f t="shared" si="1146"/>
        <v>NO</v>
      </c>
      <c r="BS796" s="1" t="str">
        <f t="shared" si="1147"/>
        <v>TN</v>
      </c>
      <c r="BT796" s="1" t="str">
        <f t="shared" si="1148"/>
        <v>FP</v>
      </c>
      <c r="BU796" s="1" t="str">
        <f t="shared" si="1149"/>
        <v>TN</v>
      </c>
      <c r="BV796" s="1" t="str">
        <f t="shared" si="1150"/>
        <v>NO</v>
      </c>
      <c r="BW796" s="1" t="str">
        <f t="shared" si="1151"/>
        <v>NO</v>
      </c>
      <c r="BX796" s="1" t="str">
        <f t="shared" si="1152"/>
        <v>NO</v>
      </c>
      <c r="BY796" s="244" t="str">
        <f t="shared" si="1153"/>
        <v>YES</v>
      </c>
      <c r="BZ796" s="244" t="str">
        <f t="shared" si="1154"/>
        <v>NO</v>
      </c>
      <c r="CA796" s="244" t="str">
        <f t="shared" si="1155"/>
        <v>NO</v>
      </c>
      <c r="CB796" s="244" t="str">
        <f t="shared" si="1156"/>
        <v>NO</v>
      </c>
      <c r="CC796" s="244" t="str">
        <f t="shared" si="1157"/>
        <v>NO</v>
      </c>
      <c r="CD796" s="244" t="str">
        <f t="shared" si="1129"/>
        <v>YES</v>
      </c>
      <c r="CE796" s="1" t="str">
        <f t="shared" si="1130"/>
        <v>NO</v>
      </c>
      <c r="CF796" s="1" t="str">
        <f t="shared" si="1131"/>
        <v>NO</v>
      </c>
      <c r="CG796" s="1" t="str">
        <f t="shared" si="1132"/>
        <v>NO</v>
      </c>
      <c r="CH796" s="1" t="str">
        <f t="shared" si="1133"/>
        <v>YES</v>
      </c>
      <c r="CI796" s="244" t="str">
        <f t="shared" si="1158"/>
        <v>NO</v>
      </c>
      <c r="CJ796" s="244" t="str">
        <f t="shared" si="1159"/>
        <v>NO</v>
      </c>
      <c r="CK796" s="244" t="str">
        <f t="shared" si="1160"/>
        <v>NO</v>
      </c>
      <c r="CL796" s="244" t="str">
        <f t="shared" si="1161"/>
        <v>NO</v>
      </c>
      <c r="CM796" s="244" t="str">
        <f t="shared" si="1162"/>
        <v>NO</v>
      </c>
      <c r="CN796" s="244" t="str">
        <f t="shared" si="1163"/>
        <v>YES</v>
      </c>
      <c r="CO796" s="244" t="str">
        <f t="shared" si="1164"/>
        <v>NO</v>
      </c>
      <c r="CP796" s="244" t="str">
        <f t="shared" si="1165"/>
        <v>NO</v>
      </c>
      <c r="CQ796" s="244" t="str">
        <f t="shared" si="1166"/>
        <v>NO</v>
      </c>
      <c r="CR796" s="244" t="str">
        <f t="shared" si="1167"/>
        <v>YES</v>
      </c>
    </row>
    <row r="797" spans="1:96">
      <c r="A797" s="64"/>
      <c r="B797" s="15"/>
      <c r="C797" s="15"/>
      <c r="D797" s="15"/>
      <c r="E797" s="15"/>
      <c r="F797" s="15"/>
      <c r="G797" s="15"/>
      <c r="H797" s="15"/>
      <c r="I797" s="52" t="s">
        <v>13</v>
      </c>
      <c r="J797" s="6">
        <v>0.76975896909288299</v>
      </c>
      <c r="K797" s="6">
        <v>3.5180644197848797E-2</v>
      </c>
      <c r="L797" s="6">
        <v>0.19506038670926701</v>
      </c>
      <c r="M797" s="6">
        <v>0.75987356757940305</v>
      </c>
      <c r="N797" s="6">
        <v>0.11732769744247699</v>
      </c>
      <c r="O797" s="6">
        <v>0.122798734978118</v>
      </c>
      <c r="P797" s="6">
        <v>4.1816705936986703E-3</v>
      </c>
      <c r="Q797" s="6">
        <v>0.57872738472660101</v>
      </c>
      <c r="R797" s="6">
        <v>0.41709094467969898</v>
      </c>
      <c r="S797" s="6">
        <v>0.34278637003187901</v>
      </c>
      <c r="T797" s="6">
        <v>0.40993891500090102</v>
      </c>
      <c r="U797" s="6">
        <v>0.24727471496721801</v>
      </c>
      <c r="V797" s="6">
        <v>9.2376406098973393E-2</v>
      </c>
      <c r="W797" s="6">
        <v>0.18091743324772</v>
      </c>
      <c r="X797" s="6">
        <v>0.72670616065330595</v>
      </c>
      <c r="Y797" s="6">
        <v>0.62250165825112302</v>
      </c>
      <c r="Z797" s="6">
        <v>0.11634766023246999</v>
      </c>
      <c r="AA797" s="6">
        <v>0.26115068151640602</v>
      </c>
      <c r="AB797" s="6">
        <v>0.25393738050125297</v>
      </c>
      <c r="AC797" s="6">
        <v>0.65195096486585402</v>
      </c>
      <c r="AD797" s="6">
        <v>9.4111654632892505E-2</v>
      </c>
      <c r="AE797" s="6">
        <v>0.13121694691719701</v>
      </c>
      <c r="AF797" s="6">
        <v>0.25883870449334201</v>
      </c>
      <c r="AG797" s="310">
        <v>0.60994434858946001</v>
      </c>
      <c r="AH797" s="211">
        <v>1.73</v>
      </c>
      <c r="AI797" s="211">
        <v>3.6429999999999998</v>
      </c>
      <c r="AJ797" s="212">
        <v>5.6859999999999999</v>
      </c>
      <c r="AK797" s="210">
        <v>1.9239999999999999</v>
      </c>
      <c r="AL797" s="210">
        <v>3.738</v>
      </c>
      <c r="AM797" s="210">
        <v>6.5419999999999998</v>
      </c>
      <c r="AN797" s="203"/>
      <c r="AO797" s="203"/>
      <c r="AP797" s="203"/>
      <c r="AQ797" s="203"/>
      <c r="AR797" s="203">
        <f t="shared" ref="AR797:AR805" si="1186">$AN$25*0.81818182</f>
        <v>0.98877272946999983</v>
      </c>
      <c r="AS797" s="203">
        <f t="shared" ref="AS797:AS805" si="1187">$AN$25</f>
        <v>1.2084999999999999</v>
      </c>
      <c r="AT797" s="203">
        <f t="shared" ref="AT797:AT805" si="1188">$AN$25*1.22222222</f>
        <v>1.4770555528699998</v>
      </c>
      <c r="AU797" s="203">
        <f t="shared" ref="AU797:AU805" si="1189">$AO$25*0.81818182</f>
        <v>2.2310181867759997</v>
      </c>
      <c r="AV797" s="203">
        <f t="shared" ref="AV797:AV805" si="1190">$AO$25</f>
        <v>2.7267999999999999</v>
      </c>
      <c r="AW797" s="203">
        <f t="shared" ref="AW797:AW805" si="1191">$AO$25*1.22222222</f>
        <v>3.3327555494959995</v>
      </c>
      <c r="AX797" s="203">
        <f t="shared" ref="AX797:AX805" si="1192">$AP$25*0.81818182</f>
        <v>4.7679545560499994</v>
      </c>
      <c r="AY797" s="203">
        <f t="shared" ref="AY797:AY805" si="1193">$AP$25</f>
        <v>5.8274999999999997</v>
      </c>
      <c r="AZ797" s="203">
        <f t="shared" ref="AZ797:AZ805" si="1194">$AP$25*1.22222222</f>
        <v>7.1224999870499994</v>
      </c>
      <c r="BB797" s="1" t="str">
        <f t="shared" si="1134"/>
        <v>P</v>
      </c>
      <c r="BC797" s="1" t="str">
        <f t="shared" si="1135"/>
        <v>P</v>
      </c>
      <c r="BD797" s="1" t="str">
        <f t="shared" si="1136"/>
        <v>NP</v>
      </c>
      <c r="BE797" s="1" t="str">
        <f t="shared" si="1137"/>
        <v>NO</v>
      </c>
      <c r="BF797" s="1" t="str">
        <f t="shared" si="1138"/>
        <v>NO</v>
      </c>
      <c r="BG797" s="1" t="str">
        <f t="shared" si="1139"/>
        <v>NO</v>
      </c>
      <c r="BH797" s="1" t="str">
        <f t="shared" si="1119"/>
        <v>NO</v>
      </c>
      <c r="BJ797" s="1">
        <v>7</v>
      </c>
      <c r="BK797" s="1" t="str">
        <f t="shared" si="1140"/>
        <v>P</v>
      </c>
      <c r="BL797" s="1" t="str">
        <f t="shared" si="1141"/>
        <v>P</v>
      </c>
      <c r="BM797" s="1" t="str">
        <f t="shared" si="1142"/>
        <v>NA</v>
      </c>
      <c r="BN797" s="1" t="str">
        <f t="shared" si="1143"/>
        <v>NO</v>
      </c>
      <c r="BO797" s="1" t="str">
        <f t="shared" si="1144"/>
        <v>NO</v>
      </c>
      <c r="BP797" s="1" t="str">
        <f t="shared" si="1145"/>
        <v>NO</v>
      </c>
      <c r="BQ797" s="1" t="str">
        <f t="shared" si="1146"/>
        <v>NO</v>
      </c>
      <c r="BS797" s="1" t="str">
        <f t="shared" si="1147"/>
        <v>TN</v>
      </c>
      <c r="BT797" s="1" t="str">
        <f t="shared" si="1148"/>
        <v>TN</v>
      </c>
      <c r="BU797" s="1" t="str">
        <f t="shared" si="1149"/>
        <v>FP</v>
      </c>
      <c r="BV797" s="1" t="str">
        <f t="shared" si="1150"/>
        <v>NO</v>
      </c>
      <c r="BW797" s="1" t="str">
        <f t="shared" si="1151"/>
        <v>NO</v>
      </c>
      <c r="BX797" s="1" t="str">
        <f t="shared" si="1152"/>
        <v>NO</v>
      </c>
      <c r="BY797" s="244" t="str">
        <f t="shared" si="1153"/>
        <v>YES</v>
      </c>
      <c r="BZ797" s="244" t="str">
        <f t="shared" si="1154"/>
        <v>NO</v>
      </c>
      <c r="CA797" s="244" t="str">
        <f t="shared" si="1155"/>
        <v>NO</v>
      </c>
      <c r="CB797" s="244" t="str">
        <f t="shared" si="1156"/>
        <v>NO</v>
      </c>
      <c r="CC797" s="244" t="str">
        <f t="shared" si="1157"/>
        <v>NO</v>
      </c>
      <c r="CD797" s="244" t="str">
        <f t="shared" si="1129"/>
        <v>YES</v>
      </c>
      <c r="CE797" s="1" t="str">
        <f t="shared" si="1130"/>
        <v>NO</v>
      </c>
      <c r="CF797" s="1" t="str">
        <f t="shared" si="1131"/>
        <v>NO</v>
      </c>
      <c r="CG797" s="1" t="str">
        <f t="shared" si="1132"/>
        <v>NO</v>
      </c>
      <c r="CH797" s="1" t="str">
        <f t="shared" si="1133"/>
        <v>YES</v>
      </c>
      <c r="CI797" s="244" t="str">
        <f t="shared" si="1158"/>
        <v>NO</v>
      </c>
      <c r="CJ797" s="244" t="str">
        <f t="shared" si="1159"/>
        <v>NO</v>
      </c>
      <c r="CK797" s="244" t="str">
        <f t="shared" si="1160"/>
        <v>NO</v>
      </c>
      <c r="CL797" s="244" t="str">
        <f t="shared" si="1161"/>
        <v>NO</v>
      </c>
      <c r="CM797" s="244" t="str">
        <f t="shared" si="1162"/>
        <v>NO</v>
      </c>
      <c r="CN797" s="244" t="str">
        <f t="shared" si="1163"/>
        <v>YES</v>
      </c>
      <c r="CO797" s="244" t="str">
        <f t="shared" si="1164"/>
        <v>NO</v>
      </c>
      <c r="CP797" s="244" t="str">
        <f t="shared" si="1165"/>
        <v>NO</v>
      </c>
      <c r="CQ797" s="244" t="str">
        <f t="shared" si="1166"/>
        <v>NO</v>
      </c>
      <c r="CR797" s="244" t="str">
        <f t="shared" si="1167"/>
        <v>YES</v>
      </c>
    </row>
    <row r="798" spans="1:96">
      <c r="A798" s="64"/>
      <c r="B798" s="15"/>
      <c r="C798" s="15"/>
      <c r="D798" s="15"/>
      <c r="E798" s="15"/>
      <c r="F798" s="15"/>
      <c r="G798" s="15"/>
      <c r="H798" s="15"/>
      <c r="I798" s="52" t="s">
        <v>14</v>
      </c>
      <c r="J798" s="6">
        <v>0.76975896909288299</v>
      </c>
      <c r="K798" s="6">
        <v>3.5180644197848797E-2</v>
      </c>
      <c r="L798" s="6">
        <v>0.19506038670926701</v>
      </c>
      <c r="M798" s="6">
        <v>0.75987356757940305</v>
      </c>
      <c r="N798" s="6">
        <v>0.11732769744247699</v>
      </c>
      <c r="O798" s="6">
        <v>0.122798734978118</v>
      </c>
      <c r="P798" s="6">
        <v>0.63890040079564803</v>
      </c>
      <c r="Q798" s="6">
        <v>0.21463505529308</v>
      </c>
      <c r="R798" s="6">
        <v>0.14646454391127101</v>
      </c>
      <c r="S798" s="6">
        <v>0.97054423152077995</v>
      </c>
      <c r="T798" s="6">
        <v>3.49941217673921E-3</v>
      </c>
      <c r="U798" s="6">
        <v>2.5956356302480301E-2</v>
      </c>
      <c r="V798" s="6">
        <v>9.2376406098973393E-2</v>
      </c>
      <c r="W798" s="6">
        <v>0.18091743324772</v>
      </c>
      <c r="X798" s="6">
        <v>0.72670616065330595</v>
      </c>
      <c r="Y798" s="6">
        <v>0.62250165825112302</v>
      </c>
      <c r="Z798" s="6">
        <v>0.11634766023246999</v>
      </c>
      <c r="AA798" s="6">
        <v>0.26115068151640602</v>
      </c>
      <c r="AB798" s="6">
        <v>0.25393738050125297</v>
      </c>
      <c r="AC798" s="6">
        <v>0.65195096486585402</v>
      </c>
      <c r="AD798" s="6">
        <v>9.4111654632892505E-2</v>
      </c>
      <c r="AE798" s="6">
        <v>0.13121694691719701</v>
      </c>
      <c r="AF798" s="6">
        <v>0.25883870449334201</v>
      </c>
      <c r="AG798" s="310">
        <v>0.60994434858946001</v>
      </c>
      <c r="AH798" s="211">
        <v>1.0149999999999999</v>
      </c>
      <c r="AI798" s="211">
        <v>3.6389999999999998</v>
      </c>
      <c r="AJ798" s="212">
        <v>5.8959999999999999</v>
      </c>
      <c r="AK798" s="210">
        <v>1.1679999999999999</v>
      </c>
      <c r="AL798" s="210">
        <v>3.7189999999999999</v>
      </c>
      <c r="AM798" s="210">
        <v>6.5069999999999997</v>
      </c>
      <c r="AN798" s="203"/>
      <c r="AO798" s="203"/>
      <c r="AP798" s="203"/>
      <c r="AQ798" s="203"/>
      <c r="AR798" s="203">
        <f t="shared" si="1186"/>
        <v>0.98877272946999983</v>
      </c>
      <c r="AS798" s="203">
        <f t="shared" si="1187"/>
        <v>1.2084999999999999</v>
      </c>
      <c r="AT798" s="203">
        <f t="shared" si="1188"/>
        <v>1.4770555528699998</v>
      </c>
      <c r="AU798" s="203">
        <f t="shared" si="1189"/>
        <v>2.2310181867759997</v>
      </c>
      <c r="AV798" s="203">
        <f t="shared" si="1190"/>
        <v>2.7267999999999999</v>
      </c>
      <c r="AW798" s="203">
        <f t="shared" si="1191"/>
        <v>3.3327555494959995</v>
      </c>
      <c r="AX798" s="203">
        <f t="shared" si="1192"/>
        <v>4.7679545560499994</v>
      </c>
      <c r="AY798" s="203">
        <f t="shared" si="1193"/>
        <v>5.8274999999999997</v>
      </c>
      <c r="AZ798" s="203">
        <f t="shared" si="1194"/>
        <v>7.1224999870499994</v>
      </c>
      <c r="BB798" s="1" t="str">
        <f t="shared" si="1134"/>
        <v>NP</v>
      </c>
      <c r="BC798" s="1" t="str">
        <f t="shared" si="1135"/>
        <v>P</v>
      </c>
      <c r="BD798" s="1" t="str">
        <f t="shared" si="1136"/>
        <v>NA</v>
      </c>
      <c r="BE798" s="1" t="str">
        <f t="shared" si="1137"/>
        <v>NO</v>
      </c>
      <c r="BF798" s="1" t="str">
        <f t="shared" si="1138"/>
        <v>NO</v>
      </c>
      <c r="BG798" s="1" t="str">
        <f t="shared" si="1139"/>
        <v>NO</v>
      </c>
      <c r="BH798" s="1" t="str">
        <f t="shared" si="1119"/>
        <v>NO</v>
      </c>
      <c r="BJ798" s="1">
        <v>11</v>
      </c>
      <c r="BK798" s="1" t="str">
        <f t="shared" si="1140"/>
        <v>NP</v>
      </c>
      <c r="BL798" s="1" t="str">
        <f t="shared" si="1141"/>
        <v>P</v>
      </c>
      <c r="BM798" s="1" t="str">
        <f t="shared" si="1142"/>
        <v>NA</v>
      </c>
      <c r="BN798" s="1" t="str">
        <f t="shared" si="1143"/>
        <v>NO</v>
      </c>
      <c r="BO798" s="1" t="str">
        <f t="shared" si="1144"/>
        <v>NO</v>
      </c>
      <c r="BP798" s="1" t="str">
        <f t="shared" si="1145"/>
        <v>NO</v>
      </c>
      <c r="BQ798" s="1" t="str">
        <f t="shared" si="1146"/>
        <v>NO</v>
      </c>
      <c r="BS798" s="1" t="str">
        <f t="shared" si="1147"/>
        <v>TP</v>
      </c>
      <c r="BT798" s="1" t="str">
        <f t="shared" si="1148"/>
        <v>TN</v>
      </c>
      <c r="BU798" s="1" t="str">
        <f t="shared" si="1149"/>
        <v>TN</v>
      </c>
      <c r="BV798" s="1" t="str">
        <f t="shared" si="1150"/>
        <v>NO</v>
      </c>
      <c r="BW798" s="1" t="str">
        <f t="shared" si="1151"/>
        <v>NO</v>
      </c>
      <c r="BX798" s="1" t="str">
        <f t="shared" si="1152"/>
        <v>YES</v>
      </c>
      <c r="BY798" s="244" t="str">
        <f t="shared" si="1153"/>
        <v>YES</v>
      </c>
      <c r="BZ798" s="244" t="str">
        <f t="shared" si="1154"/>
        <v>NO</v>
      </c>
      <c r="CA798" s="244" t="str">
        <f t="shared" si="1155"/>
        <v>NO</v>
      </c>
      <c r="CB798" s="244" t="str">
        <f t="shared" si="1156"/>
        <v>NO</v>
      </c>
      <c r="CC798" s="244" t="str">
        <f t="shared" si="1157"/>
        <v>NO</v>
      </c>
      <c r="CD798" s="244" t="str">
        <f t="shared" si="1129"/>
        <v>NO</v>
      </c>
      <c r="CE798" s="1" t="str">
        <f t="shared" si="1130"/>
        <v>NO</v>
      </c>
      <c r="CF798" s="1" t="str">
        <f t="shared" si="1131"/>
        <v>NO</v>
      </c>
      <c r="CG798" s="1" t="str">
        <f t="shared" si="1132"/>
        <v>NO</v>
      </c>
      <c r="CH798" s="1" t="str">
        <f t="shared" si="1133"/>
        <v>NO</v>
      </c>
      <c r="CI798" s="244" t="str">
        <f t="shared" si="1158"/>
        <v>NO</v>
      </c>
      <c r="CJ798" s="244" t="str">
        <f t="shared" si="1159"/>
        <v>NO</v>
      </c>
      <c r="CK798" s="244" t="str">
        <f t="shared" si="1160"/>
        <v>NO</v>
      </c>
      <c r="CL798" s="244" t="str">
        <f t="shared" si="1161"/>
        <v>NO</v>
      </c>
      <c r="CM798" s="244" t="str">
        <f t="shared" si="1162"/>
        <v>NO</v>
      </c>
      <c r="CN798" s="244" t="str">
        <f t="shared" si="1163"/>
        <v>NO</v>
      </c>
      <c r="CO798" s="244" t="str">
        <f t="shared" si="1164"/>
        <v>NO</v>
      </c>
      <c r="CP798" s="244" t="str">
        <f t="shared" si="1165"/>
        <v>NO</v>
      </c>
      <c r="CQ798" s="244" t="str">
        <f t="shared" si="1166"/>
        <v>NO</v>
      </c>
      <c r="CR798" s="244" t="str">
        <f t="shared" si="1167"/>
        <v>NO</v>
      </c>
    </row>
    <row r="799" spans="1:96">
      <c r="A799" s="64"/>
      <c r="B799" s="15"/>
      <c r="C799" s="15"/>
      <c r="D799" s="15"/>
      <c r="E799" s="15"/>
      <c r="F799" s="15"/>
      <c r="G799" s="15"/>
      <c r="H799" s="15"/>
      <c r="I799" s="52" t="s">
        <v>15</v>
      </c>
      <c r="J799" s="6">
        <v>0.76975896909288299</v>
      </c>
      <c r="K799" s="6">
        <v>3.5180644197848797E-2</v>
      </c>
      <c r="L799" s="6">
        <v>0.19506038670926701</v>
      </c>
      <c r="M799" s="6">
        <v>0.65951213448788704</v>
      </c>
      <c r="N799" s="6">
        <v>8.9723505945524196E-2</v>
      </c>
      <c r="O799" s="6">
        <v>0.25076435956658799</v>
      </c>
      <c r="P799" s="6">
        <v>0.152883684898558</v>
      </c>
      <c r="Q799" s="6">
        <v>9.0182963956387405E-2</v>
      </c>
      <c r="R799" s="6">
        <v>0.756933351145054</v>
      </c>
      <c r="S799" s="6">
        <v>0.97054423152077995</v>
      </c>
      <c r="T799" s="6">
        <v>3.49941217673921E-3</v>
      </c>
      <c r="U799" s="6">
        <v>2.5956356302480301E-2</v>
      </c>
      <c r="V799" s="6">
        <v>0.973879119245883</v>
      </c>
      <c r="W799" s="6">
        <v>1.1811934090122199E-2</v>
      </c>
      <c r="X799" s="6">
        <v>1.4308946663993899E-2</v>
      </c>
      <c r="Y799" s="6">
        <v>0.93061685577170805</v>
      </c>
      <c r="Z799" s="6">
        <v>5.69426773421478E-2</v>
      </c>
      <c r="AA799" s="6">
        <v>1.2440466886143999E-2</v>
      </c>
      <c r="AB799" s="6">
        <v>0.25393738050125297</v>
      </c>
      <c r="AC799" s="6">
        <v>0.65195096486585402</v>
      </c>
      <c r="AD799" s="6">
        <v>9.4111654632892505E-2</v>
      </c>
      <c r="AE799" s="6">
        <v>0.13121694691719701</v>
      </c>
      <c r="AF799" s="6">
        <v>0.25883870449334201</v>
      </c>
      <c r="AG799" s="310">
        <v>0.60994434858946001</v>
      </c>
      <c r="AH799" s="211">
        <v>2.0630000000000002</v>
      </c>
      <c r="AI799" s="211">
        <v>2.6560000000000001</v>
      </c>
      <c r="AJ799" s="212">
        <v>6.0190000000000001</v>
      </c>
      <c r="AK799" s="210">
        <v>2.0310000000000001</v>
      </c>
      <c r="AL799" s="210">
        <v>2.73</v>
      </c>
      <c r="AM799" s="210">
        <v>6.4690000000000003</v>
      </c>
      <c r="AN799" s="203"/>
      <c r="AO799" s="203"/>
      <c r="AP799" s="203"/>
      <c r="AQ799" s="203"/>
      <c r="AR799" s="203">
        <f t="shared" si="1186"/>
        <v>0.98877272946999983</v>
      </c>
      <c r="AS799" s="203">
        <f t="shared" si="1187"/>
        <v>1.2084999999999999</v>
      </c>
      <c r="AT799" s="203">
        <f t="shared" si="1188"/>
        <v>1.4770555528699998</v>
      </c>
      <c r="AU799" s="203">
        <f t="shared" si="1189"/>
        <v>2.2310181867759997</v>
      </c>
      <c r="AV799" s="203">
        <f t="shared" si="1190"/>
        <v>2.7267999999999999</v>
      </c>
      <c r="AW799" s="203">
        <f t="shared" si="1191"/>
        <v>3.3327555494959995</v>
      </c>
      <c r="AX799" s="203">
        <f t="shared" si="1192"/>
        <v>4.7679545560499994</v>
      </c>
      <c r="AY799" s="203">
        <f t="shared" si="1193"/>
        <v>5.8274999999999997</v>
      </c>
      <c r="AZ799" s="203">
        <f t="shared" si="1194"/>
        <v>7.1224999870499994</v>
      </c>
      <c r="BB799" s="1" t="str">
        <f t="shared" si="1134"/>
        <v>P</v>
      </c>
      <c r="BC799" s="1" t="str">
        <f t="shared" si="1135"/>
        <v>NP</v>
      </c>
      <c r="BD799" s="1" t="str">
        <f t="shared" si="1136"/>
        <v>NA</v>
      </c>
      <c r="BE799" s="1" t="str">
        <f t="shared" si="1137"/>
        <v>NO</v>
      </c>
      <c r="BF799" s="1" t="str">
        <f t="shared" si="1138"/>
        <v>NO</v>
      </c>
      <c r="BG799" s="1" t="str">
        <f t="shared" si="1139"/>
        <v>NO</v>
      </c>
      <c r="BH799" s="1" t="str">
        <f t="shared" si="1119"/>
        <v>NO</v>
      </c>
      <c r="BJ799" s="1">
        <v>16</v>
      </c>
      <c r="BK799" s="1" t="str">
        <f t="shared" si="1140"/>
        <v>P</v>
      </c>
      <c r="BL799" s="1" t="str">
        <f t="shared" si="1141"/>
        <v>NA</v>
      </c>
      <c r="BM799" s="1" t="str">
        <f t="shared" si="1142"/>
        <v>NA</v>
      </c>
      <c r="BN799" s="1" t="str">
        <f t="shared" si="1143"/>
        <v>NO</v>
      </c>
      <c r="BO799" s="1" t="str">
        <f t="shared" si="1144"/>
        <v>NO</v>
      </c>
      <c r="BP799" s="1" t="str">
        <f t="shared" si="1145"/>
        <v>NO</v>
      </c>
      <c r="BQ799" s="1" t="str">
        <f t="shared" si="1146"/>
        <v>NO</v>
      </c>
      <c r="BS799" s="1" t="str">
        <f t="shared" si="1147"/>
        <v>TN</v>
      </c>
      <c r="BT799" s="1" t="str">
        <f t="shared" si="1148"/>
        <v>FP</v>
      </c>
      <c r="BU799" s="1" t="str">
        <f t="shared" si="1149"/>
        <v>TN</v>
      </c>
      <c r="BV799" s="1" t="str">
        <f t="shared" si="1150"/>
        <v>NO</v>
      </c>
      <c r="BW799" s="1" t="str">
        <f t="shared" si="1151"/>
        <v>NO</v>
      </c>
      <c r="BX799" s="1" t="str">
        <f t="shared" si="1152"/>
        <v>NO</v>
      </c>
      <c r="BY799" s="244" t="str">
        <f t="shared" si="1153"/>
        <v>YES</v>
      </c>
      <c r="BZ799" s="244" t="str">
        <f t="shared" si="1154"/>
        <v>NO</v>
      </c>
      <c r="CA799" s="244" t="str">
        <f t="shared" si="1155"/>
        <v>NO</v>
      </c>
      <c r="CB799" s="244" t="str">
        <f t="shared" si="1156"/>
        <v>NO</v>
      </c>
      <c r="CC799" s="244" t="str">
        <f t="shared" si="1157"/>
        <v>NO</v>
      </c>
      <c r="CD799" s="244" t="str">
        <f t="shared" si="1129"/>
        <v>YES</v>
      </c>
      <c r="CE799" s="1" t="str">
        <f t="shared" si="1130"/>
        <v>NO</v>
      </c>
      <c r="CF799" s="1" t="str">
        <f t="shared" si="1131"/>
        <v>NO</v>
      </c>
      <c r="CG799" s="1" t="str">
        <f t="shared" si="1132"/>
        <v>NO</v>
      </c>
      <c r="CH799" s="1" t="str">
        <f t="shared" si="1133"/>
        <v>YES</v>
      </c>
      <c r="CI799" s="244" t="str">
        <f t="shared" si="1158"/>
        <v>NO</v>
      </c>
      <c r="CJ799" s="244" t="str">
        <f t="shared" si="1159"/>
        <v>NO</v>
      </c>
      <c r="CK799" s="244" t="str">
        <f t="shared" si="1160"/>
        <v>NO</v>
      </c>
      <c r="CL799" s="244" t="str">
        <f t="shared" si="1161"/>
        <v>NO</v>
      </c>
      <c r="CM799" s="244" t="str">
        <f t="shared" si="1162"/>
        <v>NO</v>
      </c>
      <c r="CN799" s="244" t="str">
        <f t="shared" si="1163"/>
        <v>YES</v>
      </c>
      <c r="CO799" s="244" t="str">
        <f t="shared" si="1164"/>
        <v>NO</v>
      </c>
      <c r="CP799" s="244" t="str">
        <f t="shared" si="1165"/>
        <v>NO</v>
      </c>
      <c r="CQ799" s="244" t="str">
        <f t="shared" si="1166"/>
        <v>NO</v>
      </c>
      <c r="CR799" s="244" t="str">
        <f t="shared" si="1167"/>
        <v>YES</v>
      </c>
    </row>
    <row r="800" spans="1:96">
      <c r="A800" s="64"/>
      <c r="B800" s="15"/>
      <c r="C800" s="15"/>
      <c r="D800" s="15"/>
      <c r="E800" s="15"/>
      <c r="F800" s="15"/>
      <c r="G800" s="15"/>
      <c r="H800" s="15"/>
      <c r="I800" s="52" t="s">
        <v>16</v>
      </c>
      <c r="J800" s="6">
        <v>0.76975896909288299</v>
      </c>
      <c r="K800" s="6">
        <v>3.5180644197848797E-2</v>
      </c>
      <c r="L800" s="6">
        <v>0.19506038670926701</v>
      </c>
      <c r="M800" s="6">
        <v>0.30380454076502</v>
      </c>
      <c r="N800" s="6">
        <v>3.8993673430714602E-2</v>
      </c>
      <c r="O800" s="6">
        <v>0.65720178580426403</v>
      </c>
      <c r="P800" s="6">
        <v>0.19136041396601799</v>
      </c>
      <c r="Q800" s="6">
        <v>0.51741319935452901</v>
      </c>
      <c r="R800" s="6">
        <v>0.291226386679452</v>
      </c>
      <c r="S800" s="6">
        <v>0.34278637003187901</v>
      </c>
      <c r="T800" s="6">
        <v>0.40993891500090102</v>
      </c>
      <c r="U800" s="6">
        <v>0.24727471496721801</v>
      </c>
      <c r="V800" s="6">
        <v>0.106159335854008</v>
      </c>
      <c r="W800" s="6">
        <v>0.57391584302132104</v>
      </c>
      <c r="X800" s="6">
        <v>0.31992482112466902</v>
      </c>
      <c r="Y800" s="6">
        <v>0.76441121531405198</v>
      </c>
      <c r="Z800" s="6">
        <v>0.18805033144324701</v>
      </c>
      <c r="AA800" s="6">
        <v>4.7538453242699501E-2</v>
      </c>
      <c r="AB800" s="6">
        <v>0.79487095741066305</v>
      </c>
      <c r="AC800" s="6">
        <v>2.3643032650761699E-2</v>
      </c>
      <c r="AD800" s="6">
        <v>0.181486009938575</v>
      </c>
      <c r="AE800" s="6">
        <v>0.19890713953932501</v>
      </c>
      <c r="AF800" s="6">
        <v>0.25769580910017198</v>
      </c>
      <c r="AG800" s="310">
        <v>0.54339705136050098</v>
      </c>
      <c r="AH800" s="211">
        <v>1.524</v>
      </c>
      <c r="AI800" s="211">
        <v>2.6160000000000001</v>
      </c>
      <c r="AJ800" s="212">
        <v>6.766</v>
      </c>
      <c r="AK800" s="210">
        <v>1.7549999999999999</v>
      </c>
      <c r="AL800" s="210">
        <v>3.16</v>
      </c>
      <c r="AM800" s="210">
        <v>6.46</v>
      </c>
      <c r="AN800" s="203"/>
      <c r="AO800" s="203"/>
      <c r="AP800" s="203"/>
      <c r="AQ800" s="203"/>
      <c r="AR800" s="203">
        <f t="shared" si="1186"/>
        <v>0.98877272946999983</v>
      </c>
      <c r="AS800" s="203">
        <f t="shared" si="1187"/>
        <v>1.2084999999999999</v>
      </c>
      <c r="AT800" s="203">
        <f t="shared" si="1188"/>
        <v>1.4770555528699998</v>
      </c>
      <c r="AU800" s="203">
        <f t="shared" si="1189"/>
        <v>2.2310181867759997</v>
      </c>
      <c r="AV800" s="203">
        <f t="shared" si="1190"/>
        <v>2.7267999999999999</v>
      </c>
      <c r="AW800" s="203">
        <f t="shared" si="1191"/>
        <v>3.3327555494959995</v>
      </c>
      <c r="AX800" s="203">
        <f t="shared" si="1192"/>
        <v>4.7679545560499994</v>
      </c>
      <c r="AY800" s="203">
        <f t="shared" si="1193"/>
        <v>5.8274999999999997</v>
      </c>
      <c r="AZ800" s="203">
        <f t="shared" si="1194"/>
        <v>7.1224999870499994</v>
      </c>
      <c r="BB800" s="1" t="str">
        <f t="shared" si="1134"/>
        <v>P</v>
      </c>
      <c r="BC800" s="1" t="str">
        <f t="shared" si="1135"/>
        <v>NP</v>
      </c>
      <c r="BD800" s="1" t="str">
        <f t="shared" si="1136"/>
        <v>NA</v>
      </c>
      <c r="BE800" s="1" t="str">
        <f t="shared" si="1137"/>
        <v>NO</v>
      </c>
      <c r="BF800" s="1" t="str">
        <f t="shared" si="1138"/>
        <v>NO</v>
      </c>
      <c r="BG800" s="1" t="str">
        <f t="shared" si="1139"/>
        <v>NO</v>
      </c>
      <c r="BH800" s="1" t="str">
        <f t="shared" si="1119"/>
        <v>NO</v>
      </c>
      <c r="BJ800" s="1">
        <v>36</v>
      </c>
      <c r="BK800" s="1" t="str">
        <f t="shared" si="1140"/>
        <v>P</v>
      </c>
      <c r="BL800" s="1" t="str">
        <f t="shared" si="1141"/>
        <v>NA</v>
      </c>
      <c r="BM800" s="1" t="str">
        <f t="shared" si="1142"/>
        <v>NA</v>
      </c>
      <c r="BN800" s="1" t="str">
        <f t="shared" si="1143"/>
        <v>NO</v>
      </c>
      <c r="BO800" s="1" t="str">
        <f t="shared" si="1144"/>
        <v>NO</v>
      </c>
      <c r="BP800" s="1" t="str">
        <f t="shared" si="1145"/>
        <v>NO</v>
      </c>
      <c r="BQ800" s="1" t="str">
        <f t="shared" si="1146"/>
        <v>NO</v>
      </c>
      <c r="BS800" s="1" t="str">
        <f t="shared" si="1147"/>
        <v>TN</v>
      </c>
      <c r="BT800" s="1" t="str">
        <f t="shared" si="1148"/>
        <v>FP</v>
      </c>
      <c r="BU800" s="1" t="str">
        <f t="shared" si="1149"/>
        <v>TN</v>
      </c>
      <c r="BV800" s="1" t="str">
        <f t="shared" si="1150"/>
        <v>NO</v>
      </c>
      <c r="BW800" s="1" t="str">
        <f t="shared" si="1151"/>
        <v>NO</v>
      </c>
      <c r="BX800" s="1" t="str">
        <f t="shared" si="1152"/>
        <v>NO</v>
      </c>
      <c r="BY800" s="244" t="str">
        <f t="shared" si="1153"/>
        <v>YES</v>
      </c>
      <c r="BZ800" s="244" t="str">
        <f t="shared" si="1154"/>
        <v>NO</v>
      </c>
      <c r="CA800" s="244" t="str">
        <f t="shared" si="1155"/>
        <v>NO</v>
      </c>
      <c r="CB800" s="244" t="str">
        <f t="shared" si="1156"/>
        <v>NO</v>
      </c>
      <c r="CC800" s="244" t="str">
        <f t="shared" si="1157"/>
        <v>NO</v>
      </c>
      <c r="CD800" s="244" t="str">
        <f t="shared" si="1129"/>
        <v>YES</v>
      </c>
      <c r="CE800" s="1" t="str">
        <f t="shared" si="1130"/>
        <v>NO</v>
      </c>
      <c r="CF800" s="1" t="str">
        <f t="shared" si="1131"/>
        <v>NO</v>
      </c>
      <c r="CG800" s="1" t="str">
        <f t="shared" si="1132"/>
        <v>NO</v>
      </c>
      <c r="CH800" s="1" t="str">
        <f t="shared" si="1133"/>
        <v>YES</v>
      </c>
      <c r="CI800" s="244" t="str">
        <f t="shared" si="1158"/>
        <v>NO</v>
      </c>
      <c r="CJ800" s="244" t="str">
        <f t="shared" si="1159"/>
        <v>NO</v>
      </c>
      <c r="CK800" s="244" t="str">
        <f t="shared" si="1160"/>
        <v>NO</v>
      </c>
      <c r="CL800" s="244" t="str">
        <f t="shared" si="1161"/>
        <v>NO</v>
      </c>
      <c r="CM800" s="244" t="str">
        <f t="shared" si="1162"/>
        <v>NO</v>
      </c>
      <c r="CN800" s="244" t="str">
        <f t="shared" si="1163"/>
        <v>YES</v>
      </c>
      <c r="CO800" s="244" t="str">
        <f t="shared" si="1164"/>
        <v>NO</v>
      </c>
      <c r="CP800" s="244" t="str">
        <f t="shared" si="1165"/>
        <v>NO</v>
      </c>
      <c r="CQ800" s="244" t="str">
        <f t="shared" si="1166"/>
        <v>NO</v>
      </c>
      <c r="CR800" s="244" t="str">
        <f t="shared" si="1167"/>
        <v>YES</v>
      </c>
    </row>
    <row r="801" spans="1:96">
      <c r="A801" s="64"/>
      <c r="B801" s="15"/>
      <c r="C801" s="15"/>
      <c r="D801" s="15"/>
      <c r="E801" s="15"/>
      <c r="F801" s="15"/>
      <c r="G801" s="15"/>
      <c r="H801" s="15"/>
      <c r="I801" s="52" t="s">
        <v>17</v>
      </c>
      <c r="J801" s="6">
        <v>0.76975896909288299</v>
      </c>
      <c r="K801" s="6">
        <v>3.5180644197848797E-2</v>
      </c>
      <c r="L801" s="6">
        <v>0.19506038670926701</v>
      </c>
      <c r="M801" s="6">
        <v>0.75987356757940305</v>
      </c>
      <c r="N801" s="6">
        <v>0.11732769744247699</v>
      </c>
      <c r="O801" s="6">
        <v>0.122798734978118</v>
      </c>
      <c r="P801" s="6">
        <v>0.63890040079564803</v>
      </c>
      <c r="Q801" s="6">
        <v>0.21463505529308</v>
      </c>
      <c r="R801" s="6">
        <v>0.14646454391127101</v>
      </c>
      <c r="S801" s="6">
        <v>0.97054423152077995</v>
      </c>
      <c r="T801" s="6">
        <v>3.49941217673921E-3</v>
      </c>
      <c r="U801" s="6">
        <v>2.5956356302480301E-2</v>
      </c>
      <c r="V801" s="6">
        <v>0.80429261259298301</v>
      </c>
      <c r="W801" s="6">
        <v>2.4977895097873699E-2</v>
      </c>
      <c r="X801" s="6">
        <v>0.170729492309142</v>
      </c>
      <c r="Y801" s="6">
        <v>0.59077076255780703</v>
      </c>
      <c r="Z801" s="6">
        <v>0.20114034809706299</v>
      </c>
      <c r="AA801" s="6">
        <v>0.20808888934512901</v>
      </c>
      <c r="AB801" s="6">
        <v>0.31394131251302898</v>
      </c>
      <c r="AC801" s="6">
        <v>0.26108529793027002</v>
      </c>
      <c r="AD801" s="6">
        <v>0.4249733895567</v>
      </c>
      <c r="AE801" s="6">
        <v>0.56070255699650295</v>
      </c>
      <c r="AF801" s="6">
        <v>0.42759096621266401</v>
      </c>
      <c r="AG801" s="310">
        <v>1.1706476790831999E-2</v>
      </c>
      <c r="AH801" s="211">
        <v>1.1950000000000001</v>
      </c>
      <c r="AI801" s="211">
        <v>2.6379999999999999</v>
      </c>
      <c r="AJ801" s="212">
        <v>6.0819999999999999</v>
      </c>
      <c r="AK801" s="210">
        <v>1.448</v>
      </c>
      <c r="AL801" s="210">
        <v>3.1869999999999998</v>
      </c>
      <c r="AM801" s="210">
        <v>6.39</v>
      </c>
      <c r="AN801" s="203"/>
      <c r="AO801" s="203"/>
      <c r="AP801" s="203"/>
      <c r="AQ801" s="203"/>
      <c r="AR801" s="203">
        <f t="shared" si="1186"/>
        <v>0.98877272946999983</v>
      </c>
      <c r="AS801" s="203">
        <f t="shared" si="1187"/>
        <v>1.2084999999999999</v>
      </c>
      <c r="AT801" s="203">
        <f t="shared" si="1188"/>
        <v>1.4770555528699998</v>
      </c>
      <c r="AU801" s="203">
        <f t="shared" si="1189"/>
        <v>2.2310181867759997</v>
      </c>
      <c r="AV801" s="203">
        <f t="shared" si="1190"/>
        <v>2.7267999999999999</v>
      </c>
      <c r="AW801" s="203">
        <f t="shared" si="1191"/>
        <v>3.3327555494959995</v>
      </c>
      <c r="AX801" s="203">
        <f t="shared" si="1192"/>
        <v>4.7679545560499994</v>
      </c>
      <c r="AY801" s="203">
        <f t="shared" si="1193"/>
        <v>5.8274999999999997</v>
      </c>
      <c r="AZ801" s="203">
        <f t="shared" si="1194"/>
        <v>7.1224999870499994</v>
      </c>
      <c r="BB801" s="1" t="str">
        <f t="shared" si="1134"/>
        <v>NP</v>
      </c>
      <c r="BC801" s="1" t="str">
        <f t="shared" si="1135"/>
        <v>NP</v>
      </c>
      <c r="BD801" s="1" t="str">
        <f t="shared" si="1136"/>
        <v>NA</v>
      </c>
      <c r="BE801" s="1" t="str">
        <f t="shared" si="1137"/>
        <v>NO</v>
      </c>
      <c r="BF801" s="1" t="str">
        <f t="shared" si="1138"/>
        <v>NO</v>
      </c>
      <c r="BG801" s="1" t="str">
        <f t="shared" si="1139"/>
        <v>NO</v>
      </c>
      <c r="BH801" s="1" t="str">
        <f t="shared" si="1119"/>
        <v>YES</v>
      </c>
      <c r="BJ801" s="1">
        <v>26</v>
      </c>
      <c r="BK801" s="1" t="str">
        <f t="shared" si="1140"/>
        <v>NA</v>
      </c>
      <c r="BL801" s="1" t="str">
        <f t="shared" si="1141"/>
        <v>NA</v>
      </c>
      <c r="BM801" s="1" t="str">
        <f t="shared" si="1142"/>
        <v>NA</v>
      </c>
      <c r="BN801" s="1" t="str">
        <f t="shared" si="1143"/>
        <v>NO</v>
      </c>
      <c r="BO801" s="1" t="str">
        <f t="shared" si="1144"/>
        <v>NO</v>
      </c>
      <c r="BP801" s="1" t="str">
        <f t="shared" si="1145"/>
        <v>NO</v>
      </c>
      <c r="BQ801" s="1" t="str">
        <f t="shared" si="1146"/>
        <v>YES</v>
      </c>
      <c r="BS801" s="1" t="str">
        <f t="shared" si="1147"/>
        <v>FP</v>
      </c>
      <c r="BT801" s="1" t="str">
        <f t="shared" si="1148"/>
        <v>FP</v>
      </c>
      <c r="BU801" s="1" t="str">
        <f t="shared" si="1149"/>
        <v>TN</v>
      </c>
      <c r="BV801" s="1" t="str">
        <f t="shared" si="1150"/>
        <v>NO</v>
      </c>
      <c r="BW801" s="1" t="str">
        <f t="shared" si="1151"/>
        <v>NO</v>
      </c>
      <c r="BX801" s="1" t="str">
        <f t="shared" si="1152"/>
        <v>NO</v>
      </c>
      <c r="BY801" s="244" t="str">
        <f t="shared" si="1153"/>
        <v>YES</v>
      </c>
      <c r="BZ801" s="244" t="str">
        <f t="shared" si="1154"/>
        <v>NO</v>
      </c>
      <c r="CA801" s="244" t="str">
        <f t="shared" si="1155"/>
        <v>NO</v>
      </c>
      <c r="CB801" s="244" t="str">
        <f t="shared" si="1156"/>
        <v>NO</v>
      </c>
      <c r="CC801" s="244" t="str">
        <f t="shared" si="1157"/>
        <v>NO</v>
      </c>
      <c r="CD801" s="244" t="str">
        <f t="shared" si="1129"/>
        <v>YES</v>
      </c>
      <c r="CE801" s="1" t="str">
        <f t="shared" si="1130"/>
        <v>NO</v>
      </c>
      <c r="CF801" s="1" t="str">
        <f t="shared" si="1131"/>
        <v>NO</v>
      </c>
      <c r="CG801" s="1" t="str">
        <f t="shared" si="1132"/>
        <v>NO</v>
      </c>
      <c r="CH801" s="1" t="str">
        <f t="shared" si="1133"/>
        <v>YES</v>
      </c>
      <c r="CI801" s="244" t="str">
        <f t="shared" si="1158"/>
        <v>NO</v>
      </c>
      <c r="CJ801" s="244" t="str">
        <f t="shared" si="1159"/>
        <v>NO</v>
      </c>
      <c r="CK801" s="244" t="str">
        <f t="shared" si="1160"/>
        <v>NO</v>
      </c>
      <c r="CL801" s="244" t="str">
        <f t="shared" si="1161"/>
        <v>NO</v>
      </c>
      <c r="CM801" s="244" t="str">
        <f t="shared" si="1162"/>
        <v>NO</v>
      </c>
      <c r="CN801" s="244" t="str">
        <f t="shared" si="1163"/>
        <v>YES</v>
      </c>
      <c r="CO801" s="244" t="str">
        <f t="shared" si="1164"/>
        <v>NO</v>
      </c>
      <c r="CP801" s="244" t="str">
        <f t="shared" si="1165"/>
        <v>NO</v>
      </c>
      <c r="CQ801" s="244" t="str">
        <f t="shared" si="1166"/>
        <v>NO</v>
      </c>
      <c r="CR801" s="244" t="str">
        <f t="shared" si="1167"/>
        <v>YES</v>
      </c>
    </row>
    <row r="802" spans="1:96">
      <c r="A802" s="64"/>
      <c r="B802" s="15"/>
      <c r="C802" s="15"/>
      <c r="D802" s="15"/>
      <c r="E802" s="15"/>
      <c r="F802" s="15"/>
      <c r="G802" s="15"/>
      <c r="H802" s="15"/>
      <c r="I802" s="52" t="s">
        <v>18</v>
      </c>
      <c r="J802" s="6">
        <v>0.76975896909288299</v>
      </c>
      <c r="K802" s="6">
        <v>3.5180644197848797E-2</v>
      </c>
      <c r="L802" s="6">
        <v>0.19506038670926701</v>
      </c>
      <c r="M802" s="6">
        <v>0.65951213448788704</v>
      </c>
      <c r="N802" s="6">
        <v>8.9723505945524196E-2</v>
      </c>
      <c r="O802" s="6">
        <v>0.25076435956658799</v>
      </c>
      <c r="P802" s="6">
        <v>0.152883684898558</v>
      </c>
      <c r="Q802" s="6">
        <v>9.0182963956387405E-2</v>
      </c>
      <c r="R802" s="6">
        <v>0.756933351145054</v>
      </c>
      <c r="S802" s="6">
        <v>0.97054423152077995</v>
      </c>
      <c r="T802" s="6">
        <v>3.49941217673921E-3</v>
      </c>
      <c r="U802" s="6">
        <v>2.5956356302480301E-2</v>
      </c>
      <c r="V802" s="6">
        <v>0.973879119245883</v>
      </c>
      <c r="W802" s="6">
        <v>1.1811934090122199E-2</v>
      </c>
      <c r="X802" s="6">
        <v>1.4308946663993899E-2</v>
      </c>
      <c r="Y802" s="6">
        <v>0.93061685577170805</v>
      </c>
      <c r="Z802" s="6">
        <v>5.69426773421478E-2</v>
      </c>
      <c r="AA802" s="6">
        <v>1.2440466886143999E-2</v>
      </c>
      <c r="AB802" s="6">
        <v>0.25393738050125297</v>
      </c>
      <c r="AC802" s="6">
        <v>0.65195096486585402</v>
      </c>
      <c r="AD802" s="6">
        <v>9.4111654632892505E-2</v>
      </c>
      <c r="AE802" s="6">
        <v>0.13121694691719701</v>
      </c>
      <c r="AF802" s="6">
        <v>0.25883870449334201</v>
      </c>
      <c r="AG802" s="310">
        <v>0.60994434858946001</v>
      </c>
      <c r="AH802" s="211">
        <v>1.833</v>
      </c>
      <c r="AI802" s="211">
        <v>2.931</v>
      </c>
      <c r="AJ802" s="212">
        <v>5.8150000000000004</v>
      </c>
      <c r="AK802" s="210">
        <v>2.0219999999999998</v>
      </c>
      <c r="AL802" s="210">
        <v>2.6360000000000001</v>
      </c>
      <c r="AM802" s="210">
        <v>6.4720000000000004</v>
      </c>
      <c r="AN802" s="203"/>
      <c r="AO802" s="203"/>
      <c r="AP802" s="203"/>
      <c r="AQ802" s="203"/>
      <c r="AR802" s="203">
        <f t="shared" si="1186"/>
        <v>0.98877272946999983</v>
      </c>
      <c r="AS802" s="203">
        <f t="shared" si="1187"/>
        <v>1.2084999999999999</v>
      </c>
      <c r="AT802" s="203">
        <f t="shared" si="1188"/>
        <v>1.4770555528699998</v>
      </c>
      <c r="AU802" s="203">
        <f t="shared" si="1189"/>
        <v>2.2310181867759997</v>
      </c>
      <c r="AV802" s="203">
        <f t="shared" si="1190"/>
        <v>2.7267999999999999</v>
      </c>
      <c r="AW802" s="203">
        <f t="shared" si="1191"/>
        <v>3.3327555494959995</v>
      </c>
      <c r="AX802" s="203">
        <f t="shared" si="1192"/>
        <v>4.7679545560499994</v>
      </c>
      <c r="AY802" s="203">
        <f t="shared" si="1193"/>
        <v>5.8274999999999997</v>
      </c>
      <c r="AZ802" s="203">
        <f t="shared" si="1194"/>
        <v>7.1224999870499994</v>
      </c>
      <c r="BB802" s="1" t="str">
        <f t="shared" si="1134"/>
        <v>P</v>
      </c>
      <c r="BC802" s="1" t="str">
        <f t="shared" si="1135"/>
        <v>NA</v>
      </c>
      <c r="BD802" s="1" t="str">
        <f t="shared" si="1136"/>
        <v>NP</v>
      </c>
      <c r="BE802" s="1" t="str">
        <f t="shared" si="1137"/>
        <v>NO</v>
      </c>
      <c r="BF802" s="1" t="str">
        <f t="shared" si="1138"/>
        <v>NO</v>
      </c>
      <c r="BG802" s="1" t="str">
        <f t="shared" si="1139"/>
        <v>NO</v>
      </c>
      <c r="BH802" s="1" t="str">
        <f t="shared" si="1119"/>
        <v>NO</v>
      </c>
      <c r="BJ802" s="1">
        <v>7</v>
      </c>
      <c r="BK802" s="1" t="str">
        <f t="shared" si="1140"/>
        <v>P</v>
      </c>
      <c r="BL802" s="1" t="str">
        <f t="shared" si="1141"/>
        <v>NP</v>
      </c>
      <c r="BM802" s="1" t="str">
        <f t="shared" si="1142"/>
        <v>NA</v>
      </c>
      <c r="BN802" s="1" t="str">
        <f t="shared" si="1143"/>
        <v>NO</v>
      </c>
      <c r="BO802" s="1" t="str">
        <f t="shared" si="1144"/>
        <v>NO</v>
      </c>
      <c r="BP802" s="1" t="str">
        <f t="shared" si="1145"/>
        <v>NO</v>
      </c>
      <c r="BQ802" s="1" t="str">
        <f t="shared" si="1146"/>
        <v>NO</v>
      </c>
      <c r="BS802" s="1" t="str">
        <f t="shared" si="1147"/>
        <v>TN</v>
      </c>
      <c r="BT802" s="1" t="str">
        <f t="shared" si="1148"/>
        <v>FN</v>
      </c>
      <c r="BU802" s="1" t="str">
        <f t="shared" si="1149"/>
        <v>FP</v>
      </c>
      <c r="BV802" s="1" t="str">
        <f t="shared" si="1150"/>
        <v>NO</v>
      </c>
      <c r="BW802" s="1" t="str">
        <f t="shared" si="1151"/>
        <v>NO</v>
      </c>
      <c r="BX802" s="1" t="str">
        <f t="shared" si="1152"/>
        <v>NO</v>
      </c>
      <c r="BY802" s="244" t="str">
        <f t="shared" si="1153"/>
        <v>YES</v>
      </c>
      <c r="BZ802" s="244" t="str">
        <f t="shared" si="1154"/>
        <v>NO</v>
      </c>
      <c r="CA802" s="244" t="str">
        <f t="shared" si="1155"/>
        <v>NO</v>
      </c>
      <c r="CB802" s="244" t="str">
        <f t="shared" si="1156"/>
        <v>NO</v>
      </c>
      <c r="CC802" s="244" t="str">
        <f t="shared" si="1157"/>
        <v>NO</v>
      </c>
      <c r="CD802" s="244" t="str">
        <f t="shared" si="1129"/>
        <v>YES</v>
      </c>
      <c r="CE802" s="1" t="str">
        <f t="shared" si="1130"/>
        <v>NO</v>
      </c>
      <c r="CF802" s="1" t="str">
        <f t="shared" si="1131"/>
        <v>NO</v>
      </c>
      <c r="CG802" s="1" t="str">
        <f t="shared" si="1132"/>
        <v>NO</v>
      </c>
      <c r="CH802" s="1" t="str">
        <f t="shared" si="1133"/>
        <v>YES</v>
      </c>
      <c r="CI802" s="244" t="str">
        <f t="shared" si="1158"/>
        <v>YES</v>
      </c>
      <c r="CJ802" s="244" t="str">
        <f t="shared" si="1159"/>
        <v>NO</v>
      </c>
      <c r="CK802" s="244" t="str">
        <f t="shared" si="1160"/>
        <v>NO</v>
      </c>
      <c r="CL802" s="244" t="str">
        <f t="shared" si="1161"/>
        <v>NO</v>
      </c>
      <c r="CM802" s="244" t="str">
        <f t="shared" si="1162"/>
        <v>YES</v>
      </c>
      <c r="CN802" s="244" t="str">
        <f t="shared" si="1163"/>
        <v>YES</v>
      </c>
      <c r="CO802" s="244" t="str">
        <f t="shared" si="1164"/>
        <v>NO</v>
      </c>
      <c r="CP802" s="244" t="str">
        <f t="shared" si="1165"/>
        <v>NO</v>
      </c>
      <c r="CQ802" s="244" t="str">
        <f t="shared" si="1166"/>
        <v>NO</v>
      </c>
      <c r="CR802" s="244" t="str">
        <f t="shared" si="1167"/>
        <v>YES</v>
      </c>
    </row>
    <row r="803" spans="1:96">
      <c r="A803" s="64"/>
      <c r="B803" s="15"/>
      <c r="C803" s="15"/>
      <c r="D803" s="15"/>
      <c r="E803" s="15"/>
      <c r="F803" s="15"/>
      <c r="G803" s="15"/>
      <c r="H803" s="15"/>
      <c r="I803" s="52" t="s">
        <v>19</v>
      </c>
      <c r="J803" s="6">
        <v>0.76975896909288299</v>
      </c>
      <c r="K803" s="6">
        <v>3.5180644197848797E-2</v>
      </c>
      <c r="L803" s="6">
        <v>0.19506038670926701</v>
      </c>
      <c r="M803" s="6">
        <v>0.75987356757940305</v>
      </c>
      <c r="N803" s="6">
        <v>0.11732769744247699</v>
      </c>
      <c r="O803" s="6">
        <v>0.122798734978118</v>
      </c>
      <c r="P803" s="6">
        <v>0.63890040079564803</v>
      </c>
      <c r="Q803" s="6">
        <v>0.21463505529308</v>
      </c>
      <c r="R803" s="6">
        <v>0.14646454391127101</v>
      </c>
      <c r="S803" s="6">
        <v>0.97054423152077995</v>
      </c>
      <c r="T803" s="6">
        <v>3.49941217673921E-3</v>
      </c>
      <c r="U803" s="6">
        <v>2.5956356302480301E-2</v>
      </c>
      <c r="V803" s="6">
        <v>9.2376406098973393E-2</v>
      </c>
      <c r="W803" s="6">
        <v>0.18091743324772</v>
      </c>
      <c r="X803" s="6">
        <v>0.72670616065330595</v>
      </c>
      <c r="Y803" s="6">
        <v>0.62250165825112302</v>
      </c>
      <c r="Z803" s="6">
        <v>0.11634766023246999</v>
      </c>
      <c r="AA803" s="6">
        <v>0.26115068151640602</v>
      </c>
      <c r="AB803" s="6">
        <v>0.25393738050125297</v>
      </c>
      <c r="AC803" s="6">
        <v>0.65195096486585402</v>
      </c>
      <c r="AD803" s="6">
        <v>9.4111654632892505E-2</v>
      </c>
      <c r="AE803" s="6">
        <v>0.13121694691719701</v>
      </c>
      <c r="AF803" s="6">
        <v>0.25883870449334201</v>
      </c>
      <c r="AG803" s="310">
        <v>0.60994434858946001</v>
      </c>
      <c r="AH803" s="211">
        <v>1.0229999999999999</v>
      </c>
      <c r="AI803" s="211">
        <v>3.2770000000000001</v>
      </c>
      <c r="AJ803" s="212">
        <v>5.9119999999999999</v>
      </c>
      <c r="AK803" s="210">
        <v>1.194</v>
      </c>
      <c r="AL803" s="210">
        <v>3.7280000000000002</v>
      </c>
      <c r="AM803" s="210">
        <v>6.4960000000000004</v>
      </c>
      <c r="AN803" s="203"/>
      <c r="AO803" s="203"/>
      <c r="AP803" s="203"/>
      <c r="AQ803" s="203"/>
      <c r="AR803" s="203">
        <f t="shared" si="1186"/>
        <v>0.98877272946999983</v>
      </c>
      <c r="AS803" s="203">
        <f t="shared" si="1187"/>
        <v>1.2084999999999999</v>
      </c>
      <c r="AT803" s="203">
        <f t="shared" si="1188"/>
        <v>1.4770555528699998</v>
      </c>
      <c r="AU803" s="203">
        <f t="shared" si="1189"/>
        <v>2.2310181867759997</v>
      </c>
      <c r="AV803" s="203">
        <f t="shared" si="1190"/>
        <v>2.7267999999999999</v>
      </c>
      <c r="AW803" s="203">
        <f t="shared" si="1191"/>
        <v>3.3327555494959995</v>
      </c>
      <c r="AX803" s="203">
        <f t="shared" si="1192"/>
        <v>4.7679545560499994</v>
      </c>
      <c r="AY803" s="203">
        <f t="shared" si="1193"/>
        <v>5.8274999999999997</v>
      </c>
      <c r="AZ803" s="203">
        <f t="shared" si="1194"/>
        <v>7.1224999870499994</v>
      </c>
      <c r="BB803" s="1" t="str">
        <f t="shared" si="1134"/>
        <v>NP</v>
      </c>
      <c r="BC803" s="1" t="str">
        <f t="shared" si="1135"/>
        <v>NA</v>
      </c>
      <c r="BD803" s="1" t="str">
        <f t="shared" si="1136"/>
        <v>NA</v>
      </c>
      <c r="BE803" s="1" t="str">
        <f t="shared" si="1137"/>
        <v>NO</v>
      </c>
      <c r="BF803" s="1" t="str">
        <f t="shared" si="1138"/>
        <v>NO</v>
      </c>
      <c r="BG803" s="1" t="str">
        <f t="shared" si="1139"/>
        <v>NO</v>
      </c>
      <c r="BH803" s="1" t="str">
        <f t="shared" si="1119"/>
        <v>YES</v>
      </c>
      <c r="BJ803" s="1">
        <v>6</v>
      </c>
      <c r="BK803" s="1" t="str">
        <f t="shared" si="1140"/>
        <v>NP</v>
      </c>
      <c r="BL803" s="1" t="str">
        <f t="shared" si="1141"/>
        <v>P</v>
      </c>
      <c r="BM803" s="1" t="str">
        <f t="shared" si="1142"/>
        <v>NA</v>
      </c>
      <c r="BN803" s="1" t="str">
        <f t="shared" si="1143"/>
        <v>NO</v>
      </c>
      <c r="BO803" s="1" t="str">
        <f t="shared" si="1144"/>
        <v>NO</v>
      </c>
      <c r="BP803" s="1" t="str">
        <f t="shared" si="1145"/>
        <v>NO</v>
      </c>
      <c r="BQ803" s="1" t="str">
        <f t="shared" si="1146"/>
        <v>NO</v>
      </c>
      <c r="BS803" s="1" t="str">
        <f t="shared" si="1147"/>
        <v>TP</v>
      </c>
      <c r="BT803" s="1" t="str">
        <f t="shared" si="1148"/>
        <v>TN</v>
      </c>
      <c r="BU803" s="1" t="str">
        <f t="shared" si="1149"/>
        <v>TN</v>
      </c>
      <c r="BV803" s="1" t="str">
        <f t="shared" si="1150"/>
        <v>NO</v>
      </c>
      <c r="BW803" s="1" t="str">
        <f t="shared" si="1151"/>
        <v>NO</v>
      </c>
      <c r="BX803" s="1" t="str">
        <f t="shared" si="1152"/>
        <v>YES</v>
      </c>
      <c r="BY803" s="244" t="str">
        <f t="shared" si="1153"/>
        <v>YES</v>
      </c>
      <c r="BZ803" s="244" t="str">
        <f t="shared" si="1154"/>
        <v>NO</v>
      </c>
      <c r="CA803" s="244" t="str">
        <f t="shared" si="1155"/>
        <v>NO</v>
      </c>
      <c r="CB803" s="244" t="str">
        <f t="shared" si="1156"/>
        <v>NO</v>
      </c>
      <c r="CC803" s="244" t="str">
        <f t="shared" si="1157"/>
        <v>NO</v>
      </c>
      <c r="CD803" s="244" t="str">
        <f t="shared" si="1129"/>
        <v>NO</v>
      </c>
      <c r="CE803" s="1" t="str">
        <f t="shared" si="1130"/>
        <v>NO</v>
      </c>
      <c r="CF803" s="1" t="str">
        <f t="shared" si="1131"/>
        <v>NO</v>
      </c>
      <c r="CG803" s="1" t="str">
        <f t="shared" si="1132"/>
        <v>NO</v>
      </c>
      <c r="CH803" s="1" t="str">
        <f t="shared" si="1133"/>
        <v>NO</v>
      </c>
      <c r="CI803" s="244" t="str">
        <f t="shared" si="1158"/>
        <v>NO</v>
      </c>
      <c r="CJ803" s="244" t="str">
        <f t="shared" si="1159"/>
        <v>NO</v>
      </c>
      <c r="CK803" s="244" t="str">
        <f t="shared" si="1160"/>
        <v>NO</v>
      </c>
      <c r="CL803" s="244" t="str">
        <f t="shared" si="1161"/>
        <v>NO</v>
      </c>
      <c r="CM803" s="244" t="str">
        <f t="shared" si="1162"/>
        <v>NO</v>
      </c>
      <c r="CN803" s="244" t="str">
        <f t="shared" si="1163"/>
        <v>NO</v>
      </c>
      <c r="CO803" s="244" t="str">
        <f t="shared" si="1164"/>
        <v>NO</v>
      </c>
      <c r="CP803" s="244" t="str">
        <f t="shared" si="1165"/>
        <v>NO</v>
      </c>
      <c r="CQ803" s="244" t="str">
        <f t="shared" si="1166"/>
        <v>NO</v>
      </c>
      <c r="CR803" s="244" t="str">
        <f t="shared" si="1167"/>
        <v>NO</v>
      </c>
    </row>
    <row r="804" spans="1:96">
      <c r="A804" s="64"/>
      <c r="B804" s="15"/>
      <c r="C804" s="15"/>
      <c r="D804" s="15"/>
      <c r="E804" s="15"/>
      <c r="F804" s="15"/>
      <c r="G804" s="15"/>
      <c r="H804" s="15"/>
      <c r="I804" s="52" t="s">
        <v>42</v>
      </c>
      <c r="J804" s="6">
        <v>0.76975896909288299</v>
      </c>
      <c r="K804" s="6">
        <v>3.5180644197848797E-2</v>
      </c>
      <c r="L804" s="6">
        <v>0.19506038670926701</v>
      </c>
      <c r="M804" s="6">
        <v>0.65951213448788704</v>
      </c>
      <c r="N804" s="6">
        <v>8.9723505945524196E-2</v>
      </c>
      <c r="O804" s="6">
        <v>0.25076435956658799</v>
      </c>
      <c r="P804" s="6">
        <v>0.152883684898558</v>
      </c>
      <c r="Q804" s="6">
        <v>9.0182963956387405E-2</v>
      </c>
      <c r="R804" s="6">
        <v>0.756933351145054</v>
      </c>
      <c r="S804" s="6">
        <v>0.424916531996334</v>
      </c>
      <c r="T804" s="6">
        <v>0.29833715106686498</v>
      </c>
      <c r="U804" s="6">
        <v>0.27674631693680002</v>
      </c>
      <c r="V804" s="6">
        <v>9.2376406098973393E-2</v>
      </c>
      <c r="W804" s="6">
        <v>0.18091743324772</v>
      </c>
      <c r="X804" s="6">
        <v>0.72670616065330595</v>
      </c>
      <c r="Y804" s="6">
        <v>0.62250165825112302</v>
      </c>
      <c r="Z804" s="6">
        <v>0.11634766023246999</v>
      </c>
      <c r="AA804" s="6">
        <v>0.26115068151640602</v>
      </c>
      <c r="AB804" s="6">
        <v>0.25393738050125297</v>
      </c>
      <c r="AC804" s="6">
        <v>0.65195096486585402</v>
      </c>
      <c r="AD804" s="6">
        <v>9.4111654632892505E-2</v>
      </c>
      <c r="AE804" s="6">
        <v>0.13121694691719701</v>
      </c>
      <c r="AF804" s="6">
        <v>0.25883870449334201</v>
      </c>
      <c r="AG804" s="310">
        <v>0.60994434858946001</v>
      </c>
      <c r="AH804" s="211">
        <v>2.0590000000000002</v>
      </c>
      <c r="AI804" s="211">
        <v>3.593</v>
      </c>
      <c r="AJ804" s="212">
        <v>5.6890000000000001</v>
      </c>
      <c r="AK804" s="210">
        <v>2.2650000000000001</v>
      </c>
      <c r="AL804" s="210">
        <v>3.7629999999999999</v>
      </c>
      <c r="AM804" s="210">
        <v>6.46</v>
      </c>
      <c r="AN804" s="203"/>
      <c r="AO804" s="203"/>
      <c r="AP804" s="203"/>
      <c r="AQ804" s="203"/>
      <c r="AR804" s="203">
        <f t="shared" si="1186"/>
        <v>0.98877272946999983</v>
      </c>
      <c r="AS804" s="203">
        <f t="shared" si="1187"/>
        <v>1.2084999999999999</v>
      </c>
      <c r="AT804" s="203">
        <f t="shared" si="1188"/>
        <v>1.4770555528699998</v>
      </c>
      <c r="AU804" s="203">
        <f t="shared" si="1189"/>
        <v>2.2310181867759997</v>
      </c>
      <c r="AV804" s="203">
        <f t="shared" si="1190"/>
        <v>2.7267999999999999</v>
      </c>
      <c r="AW804" s="203">
        <f t="shared" si="1191"/>
        <v>3.3327555494959995</v>
      </c>
      <c r="AX804" s="203">
        <f t="shared" si="1192"/>
        <v>4.7679545560499994</v>
      </c>
      <c r="AY804" s="203">
        <f t="shared" si="1193"/>
        <v>5.8274999999999997</v>
      </c>
      <c r="AZ804" s="203">
        <f t="shared" si="1194"/>
        <v>7.1224999870499994</v>
      </c>
      <c r="BB804" s="1" t="str">
        <f t="shared" si="1134"/>
        <v>P</v>
      </c>
      <c r="BC804" s="1" t="str">
        <f t="shared" si="1135"/>
        <v>P</v>
      </c>
      <c r="BD804" s="1" t="str">
        <f t="shared" si="1136"/>
        <v>NP</v>
      </c>
      <c r="BE804" s="1" t="str">
        <f t="shared" si="1137"/>
        <v>NO</v>
      </c>
      <c r="BF804" s="1" t="str">
        <f t="shared" si="1138"/>
        <v>NO</v>
      </c>
      <c r="BG804" s="1" t="str">
        <f t="shared" si="1139"/>
        <v>NO</v>
      </c>
      <c r="BH804" s="1" t="str">
        <f t="shared" si="1119"/>
        <v>NO</v>
      </c>
      <c r="BJ804" s="1">
        <v>11</v>
      </c>
      <c r="BK804" s="1" t="str">
        <f t="shared" si="1140"/>
        <v>P</v>
      </c>
      <c r="BL804" s="1" t="str">
        <f t="shared" si="1141"/>
        <v>P</v>
      </c>
      <c r="BM804" s="1" t="str">
        <f t="shared" si="1142"/>
        <v>NA</v>
      </c>
      <c r="BN804" s="1" t="str">
        <f t="shared" si="1143"/>
        <v>NO</v>
      </c>
      <c r="BO804" s="1" t="str">
        <f t="shared" si="1144"/>
        <v>NO</v>
      </c>
      <c r="BP804" s="1" t="str">
        <f t="shared" si="1145"/>
        <v>NO</v>
      </c>
      <c r="BQ804" s="1" t="str">
        <f t="shared" si="1146"/>
        <v>NO</v>
      </c>
      <c r="BS804" s="1" t="str">
        <f t="shared" si="1147"/>
        <v>TN</v>
      </c>
      <c r="BT804" s="1" t="str">
        <f t="shared" si="1148"/>
        <v>TN</v>
      </c>
      <c r="BU804" s="1" t="str">
        <f t="shared" si="1149"/>
        <v>FP</v>
      </c>
      <c r="BV804" s="1" t="str">
        <f t="shared" si="1150"/>
        <v>NO</v>
      </c>
      <c r="BW804" s="1" t="str">
        <f t="shared" si="1151"/>
        <v>NO</v>
      </c>
      <c r="BX804" s="1" t="str">
        <f t="shared" si="1152"/>
        <v>NO</v>
      </c>
      <c r="BY804" s="244" t="str">
        <f t="shared" si="1153"/>
        <v>YES</v>
      </c>
      <c r="BZ804" s="244" t="str">
        <f t="shared" si="1154"/>
        <v>NO</v>
      </c>
      <c r="CA804" s="244" t="str">
        <f t="shared" si="1155"/>
        <v>NO</v>
      </c>
      <c r="CB804" s="244" t="str">
        <f t="shared" si="1156"/>
        <v>NO</v>
      </c>
      <c r="CC804" s="244" t="str">
        <f t="shared" si="1157"/>
        <v>NO</v>
      </c>
      <c r="CD804" s="244" t="str">
        <f t="shared" si="1129"/>
        <v>YES</v>
      </c>
      <c r="CE804" s="1" t="str">
        <f t="shared" si="1130"/>
        <v>NO</v>
      </c>
      <c r="CF804" s="1" t="str">
        <f t="shared" si="1131"/>
        <v>NO</v>
      </c>
      <c r="CG804" s="1" t="str">
        <f t="shared" si="1132"/>
        <v>NO</v>
      </c>
      <c r="CH804" s="1" t="str">
        <f t="shared" si="1133"/>
        <v>YES</v>
      </c>
      <c r="CI804" s="244" t="str">
        <f t="shared" si="1158"/>
        <v>NO</v>
      </c>
      <c r="CJ804" s="244" t="str">
        <f t="shared" si="1159"/>
        <v>NO</v>
      </c>
      <c r="CK804" s="244" t="str">
        <f t="shared" si="1160"/>
        <v>NO</v>
      </c>
      <c r="CL804" s="244" t="str">
        <f t="shared" si="1161"/>
        <v>NO</v>
      </c>
      <c r="CM804" s="244" t="str">
        <f t="shared" si="1162"/>
        <v>NO</v>
      </c>
      <c r="CN804" s="244" t="str">
        <f t="shared" si="1163"/>
        <v>YES</v>
      </c>
      <c r="CO804" s="244" t="str">
        <f t="shared" si="1164"/>
        <v>NO</v>
      </c>
      <c r="CP804" s="244" t="str">
        <f t="shared" si="1165"/>
        <v>NO</v>
      </c>
      <c r="CQ804" s="244" t="str">
        <f t="shared" si="1166"/>
        <v>NO</v>
      </c>
      <c r="CR804" s="244" t="str">
        <f t="shared" si="1167"/>
        <v>YES</v>
      </c>
    </row>
    <row r="805" spans="1:96" ht="16.5" thickBot="1">
      <c r="A805" s="74"/>
      <c r="B805" s="75"/>
      <c r="C805" s="75"/>
      <c r="D805" s="75"/>
      <c r="E805" s="75"/>
      <c r="F805" s="75"/>
      <c r="G805" s="75"/>
      <c r="H805" s="75"/>
      <c r="I805" s="53" t="s">
        <v>43</v>
      </c>
      <c r="J805" s="8">
        <v>0.76975896909288299</v>
      </c>
      <c r="K805" s="8">
        <v>3.5180644197848797E-2</v>
      </c>
      <c r="L805" s="8">
        <v>0.19506038670926701</v>
      </c>
      <c r="M805" s="8">
        <v>0.30380454076502</v>
      </c>
      <c r="N805" s="8">
        <v>3.8993673430714602E-2</v>
      </c>
      <c r="O805" s="8">
        <v>0.65720178580426403</v>
      </c>
      <c r="P805" s="8">
        <v>0.19136041396601799</v>
      </c>
      <c r="Q805" s="8">
        <v>0.51741319935452901</v>
      </c>
      <c r="R805" s="8">
        <v>0.291226386679452</v>
      </c>
      <c r="S805" s="8">
        <v>0.97054423152077995</v>
      </c>
      <c r="T805" s="8">
        <v>3.49941217673921E-3</v>
      </c>
      <c r="U805" s="8">
        <v>2.5956356302480301E-2</v>
      </c>
      <c r="V805" s="8">
        <v>0.80429261259298301</v>
      </c>
      <c r="W805" s="8">
        <v>2.4977895097873699E-2</v>
      </c>
      <c r="X805" s="8">
        <v>0.170729492309142</v>
      </c>
      <c r="Y805" s="8">
        <v>0.59077076255780703</v>
      </c>
      <c r="Z805" s="8">
        <v>0.20114034809706299</v>
      </c>
      <c r="AA805" s="8">
        <v>0.20808888934512901</v>
      </c>
      <c r="AB805" s="8">
        <v>0.31394131251302898</v>
      </c>
      <c r="AC805" s="8">
        <v>0.26108529793027002</v>
      </c>
      <c r="AD805" s="8">
        <v>0.4249733895567</v>
      </c>
      <c r="AE805" s="8">
        <v>0.56070255699650295</v>
      </c>
      <c r="AF805" s="8">
        <v>0.42759096621266401</v>
      </c>
      <c r="AG805" s="311">
        <v>1.1706476790831999E-2</v>
      </c>
      <c r="AH805" s="213">
        <v>1.3520000000000001</v>
      </c>
      <c r="AI805" s="213">
        <v>2.8050000000000002</v>
      </c>
      <c r="AJ805" s="214">
        <v>5.915</v>
      </c>
      <c r="AK805" s="210">
        <v>1.593</v>
      </c>
      <c r="AL805" s="210">
        <v>3.157</v>
      </c>
      <c r="AM805" s="210">
        <v>6.3680000000000003</v>
      </c>
      <c r="AN805" s="203"/>
      <c r="AO805" s="203"/>
      <c r="AP805" s="203"/>
      <c r="AQ805" s="203"/>
      <c r="AR805" s="203">
        <f t="shared" si="1186"/>
        <v>0.98877272946999983</v>
      </c>
      <c r="AS805" s="203">
        <f t="shared" si="1187"/>
        <v>1.2084999999999999</v>
      </c>
      <c r="AT805" s="203">
        <f t="shared" si="1188"/>
        <v>1.4770555528699998</v>
      </c>
      <c r="AU805" s="203">
        <f t="shared" si="1189"/>
        <v>2.2310181867759997</v>
      </c>
      <c r="AV805" s="203">
        <f t="shared" si="1190"/>
        <v>2.7267999999999999</v>
      </c>
      <c r="AW805" s="203">
        <f t="shared" si="1191"/>
        <v>3.3327555494959995</v>
      </c>
      <c r="AX805" s="203">
        <f t="shared" si="1192"/>
        <v>4.7679545560499994</v>
      </c>
      <c r="AY805" s="203">
        <f t="shared" si="1193"/>
        <v>5.8274999999999997</v>
      </c>
      <c r="AZ805" s="203">
        <f t="shared" si="1194"/>
        <v>7.1224999870499994</v>
      </c>
      <c r="BB805" s="1" t="str">
        <f t="shared" si="1134"/>
        <v>NA</v>
      </c>
      <c r="BC805" s="1" t="str">
        <f t="shared" si="1135"/>
        <v>NA</v>
      </c>
      <c r="BD805" s="1" t="str">
        <f t="shared" si="1136"/>
        <v>NA</v>
      </c>
      <c r="BE805" s="1" t="str">
        <f t="shared" si="1137"/>
        <v>NO</v>
      </c>
      <c r="BF805" s="1" t="str">
        <f t="shared" si="1138"/>
        <v>NO</v>
      </c>
      <c r="BG805" s="1" t="str">
        <f t="shared" si="1139"/>
        <v>NO</v>
      </c>
      <c r="BH805" s="1" t="str">
        <f t="shared" si="1119"/>
        <v>YES</v>
      </c>
      <c r="BJ805" s="1">
        <v>83</v>
      </c>
      <c r="BK805" s="1" t="str">
        <f t="shared" si="1140"/>
        <v>P</v>
      </c>
      <c r="BL805" s="1" t="str">
        <f t="shared" si="1141"/>
        <v>NA</v>
      </c>
      <c r="BM805" s="1" t="str">
        <f t="shared" si="1142"/>
        <v>NA</v>
      </c>
      <c r="BN805" s="1" t="str">
        <f t="shared" si="1143"/>
        <v>NO</v>
      </c>
      <c r="BO805" s="1" t="str">
        <f t="shared" si="1144"/>
        <v>NO</v>
      </c>
      <c r="BP805" s="1" t="str">
        <f t="shared" si="1145"/>
        <v>NO</v>
      </c>
      <c r="BQ805" s="1" t="str">
        <f t="shared" si="1146"/>
        <v>NO</v>
      </c>
      <c r="BS805" s="1" t="str">
        <f t="shared" si="1147"/>
        <v>TN</v>
      </c>
      <c r="BT805" s="1" t="str">
        <f t="shared" si="1148"/>
        <v>TN</v>
      </c>
      <c r="BU805" s="1" t="str">
        <f t="shared" si="1149"/>
        <v>TN</v>
      </c>
      <c r="BV805" s="1" t="str">
        <f t="shared" si="1150"/>
        <v>NO</v>
      </c>
      <c r="BW805" s="1" t="str">
        <f t="shared" si="1151"/>
        <v>NO</v>
      </c>
      <c r="BX805" s="1" t="str">
        <f t="shared" si="1152"/>
        <v>NO</v>
      </c>
      <c r="BY805" s="244" t="str">
        <f t="shared" si="1153"/>
        <v>YES</v>
      </c>
      <c r="BZ805" s="244" t="str">
        <f t="shared" si="1154"/>
        <v>NO</v>
      </c>
      <c r="CA805" s="244" t="str">
        <f t="shared" si="1155"/>
        <v>NO</v>
      </c>
      <c r="CB805" s="244" t="str">
        <f t="shared" si="1156"/>
        <v>NO</v>
      </c>
      <c r="CC805" s="244" t="str">
        <f t="shared" si="1157"/>
        <v>NO</v>
      </c>
      <c r="CD805" s="244" t="str">
        <f t="shared" si="1129"/>
        <v>NO</v>
      </c>
      <c r="CE805" s="1" t="str">
        <f t="shared" si="1130"/>
        <v>NO</v>
      </c>
      <c r="CF805" s="1" t="str">
        <f t="shared" si="1131"/>
        <v>NO</v>
      </c>
      <c r="CG805" s="1" t="str">
        <f t="shared" si="1132"/>
        <v>NO</v>
      </c>
      <c r="CH805" s="1" t="str">
        <f t="shared" si="1133"/>
        <v>NO</v>
      </c>
      <c r="CI805" s="244" t="str">
        <f t="shared" si="1158"/>
        <v>NO</v>
      </c>
      <c r="CJ805" s="244" t="str">
        <f t="shared" si="1159"/>
        <v>NO</v>
      </c>
      <c r="CK805" s="244" t="str">
        <f t="shared" si="1160"/>
        <v>NO</v>
      </c>
      <c r="CL805" s="244" t="str">
        <f t="shared" si="1161"/>
        <v>NO</v>
      </c>
      <c r="CM805" s="244" t="str">
        <f t="shared" si="1162"/>
        <v>NO</v>
      </c>
      <c r="CN805" s="244" t="str">
        <f t="shared" si="1163"/>
        <v>NO</v>
      </c>
      <c r="CO805" s="244" t="str">
        <f t="shared" si="1164"/>
        <v>NO</v>
      </c>
      <c r="CP805" s="244" t="str">
        <f t="shared" si="1165"/>
        <v>NO</v>
      </c>
      <c r="CQ805" s="244" t="str">
        <f t="shared" si="1166"/>
        <v>NO</v>
      </c>
      <c r="CR805" s="244" t="str">
        <f t="shared" si="1167"/>
        <v>NO</v>
      </c>
    </row>
    <row r="806" spans="1:96">
      <c r="A806" s="61">
        <v>10</v>
      </c>
      <c r="B806" s="62">
        <v>360</v>
      </c>
      <c r="C806" s="62">
        <v>3</v>
      </c>
      <c r="D806" s="62">
        <v>0.33</v>
      </c>
      <c r="E806" s="62">
        <v>10636078</v>
      </c>
      <c r="F806" s="62">
        <f>E806/1000/60</f>
        <v>177.26796666666667</v>
      </c>
      <c r="G806" s="62">
        <v>74</v>
      </c>
      <c r="H806" s="63">
        <f>G806/B806*100</f>
        <v>20.555555555555554</v>
      </c>
      <c r="I806" s="60" t="s">
        <v>12</v>
      </c>
      <c r="J806" s="69">
        <v>0.56016964774160105</v>
      </c>
      <c r="K806" s="69">
        <v>6.1125058988674798E-2</v>
      </c>
      <c r="L806" s="69">
        <v>0.37870529326972302</v>
      </c>
      <c r="M806" s="69">
        <v>0.753059116724211</v>
      </c>
      <c r="N806" s="69">
        <v>0.12958851573494201</v>
      </c>
      <c r="O806" s="69">
        <v>0.11735236754084501</v>
      </c>
      <c r="P806" s="69">
        <v>0.52363755118289101</v>
      </c>
      <c r="Q806" s="69">
        <v>0.45415159856617399</v>
      </c>
      <c r="R806" s="69">
        <v>2.2210850250934101E-2</v>
      </c>
      <c r="S806" s="69">
        <v>0.48022239121785998</v>
      </c>
      <c r="T806" s="69">
        <v>0.173461986852956</v>
      </c>
      <c r="U806" s="69">
        <v>0.34631562192918303</v>
      </c>
      <c r="V806" s="69">
        <v>0.25111441647934202</v>
      </c>
      <c r="W806" s="69">
        <v>0.33426724882449299</v>
      </c>
      <c r="X806" s="69">
        <v>0.41461833469616299</v>
      </c>
      <c r="Y806" s="69">
        <v>0.14116698734810601</v>
      </c>
      <c r="Z806" s="69">
        <v>0.73206988856342903</v>
      </c>
      <c r="AA806" s="69">
        <v>0.12676312408846399</v>
      </c>
      <c r="AB806" s="69">
        <v>0.66719640401792801</v>
      </c>
      <c r="AC806" s="69">
        <v>0.23312606297597499</v>
      </c>
      <c r="AD806" s="69">
        <v>9.9677533006095803E-2</v>
      </c>
      <c r="AE806" s="69">
        <v>0.99722838830465199</v>
      </c>
      <c r="AF806" s="69">
        <v>2.1780819415621001E-3</v>
      </c>
      <c r="AG806" s="309">
        <v>5.9352975378523798E-4</v>
      </c>
      <c r="AH806" s="208">
        <v>2.028</v>
      </c>
      <c r="AI806" s="208">
        <v>4.5369999999999999</v>
      </c>
      <c r="AJ806" s="209">
        <v>6.6920000000000002</v>
      </c>
      <c r="AK806" s="210">
        <v>2.5230000000000001</v>
      </c>
      <c r="AL806" s="210">
        <v>4.359</v>
      </c>
      <c r="AM806" s="210">
        <v>7.1420000000000003</v>
      </c>
      <c r="AN806" s="203">
        <v>2.5196000000000001</v>
      </c>
      <c r="AO806" s="203">
        <v>3.9781</v>
      </c>
      <c r="AP806" s="203">
        <v>7.1336000000000004</v>
      </c>
      <c r="AQ806" s="203"/>
      <c r="AR806" s="203">
        <f>$AN$33*0.81818182</f>
        <v>2.0614909136719999</v>
      </c>
      <c r="AS806" s="203">
        <f>$AN$33</f>
        <v>2.5196000000000001</v>
      </c>
      <c r="AT806" s="203">
        <f>$AN$33*1.22222222</f>
        <v>3.0795111055119997</v>
      </c>
      <c r="AU806" s="203">
        <f>$AO$33*0.81818182</f>
        <v>3.2548090981419997</v>
      </c>
      <c r="AV806" s="203">
        <f>$AO$33</f>
        <v>3.9781</v>
      </c>
      <c r="AW806" s="203">
        <f>$AO$33*1.22222222</f>
        <v>4.8621222133819995</v>
      </c>
      <c r="AX806" s="203">
        <f>$AP$33*0.81818182</f>
        <v>5.8365818311520004</v>
      </c>
      <c r="AY806" s="203">
        <f>$AP$33</f>
        <v>7.1336000000000004</v>
      </c>
      <c r="AZ806" s="203">
        <f>$AP$33*1.22222222</f>
        <v>8.7188444285919999</v>
      </c>
      <c r="BB806" s="1" t="str">
        <f t="shared" si="1134"/>
        <v>A</v>
      </c>
      <c r="BC806" s="1" t="str">
        <f t="shared" si="1135"/>
        <v>NA</v>
      </c>
      <c r="BD806" s="1" t="str">
        <f t="shared" si="1136"/>
        <v>NP</v>
      </c>
      <c r="BE806" s="1" t="str">
        <f t="shared" si="1137"/>
        <v>NO</v>
      </c>
      <c r="BF806" s="1" t="str">
        <f t="shared" si="1138"/>
        <v>NO</v>
      </c>
      <c r="BG806" s="1" t="str">
        <f t="shared" si="1139"/>
        <v>YES</v>
      </c>
      <c r="BH806" s="1" t="str">
        <f t="shared" si="1119"/>
        <v>YES</v>
      </c>
      <c r="BJ806" s="12">
        <v>48</v>
      </c>
      <c r="BK806" s="1" t="str">
        <f t="shared" si="1140"/>
        <v>NA</v>
      </c>
      <c r="BL806" s="1" t="str">
        <f t="shared" si="1141"/>
        <v>NA</v>
      </c>
      <c r="BM806" s="1" t="str">
        <f t="shared" si="1142"/>
        <v>NA</v>
      </c>
      <c r="BN806" s="1" t="str">
        <f t="shared" si="1143"/>
        <v>NO</v>
      </c>
      <c r="BO806" s="1" t="str">
        <f t="shared" si="1144"/>
        <v>NO</v>
      </c>
      <c r="BP806" s="1" t="str">
        <f t="shared" si="1145"/>
        <v>NO</v>
      </c>
      <c r="BQ806" s="1" t="str">
        <f t="shared" si="1146"/>
        <v>YES</v>
      </c>
      <c r="BS806" s="1" t="str">
        <f t="shared" si="1147"/>
        <v>FP</v>
      </c>
      <c r="BT806" s="1" t="str">
        <f t="shared" si="1148"/>
        <v>TN</v>
      </c>
      <c r="BU806" s="1" t="str">
        <f t="shared" si="1149"/>
        <v>FP</v>
      </c>
      <c r="BV806" s="1" t="str">
        <f t="shared" si="1150"/>
        <v>NO</v>
      </c>
      <c r="BW806" s="1" t="str">
        <f t="shared" si="1151"/>
        <v>NO</v>
      </c>
      <c r="BX806" s="1" t="str">
        <f t="shared" si="1152"/>
        <v>NO</v>
      </c>
      <c r="BY806" s="244" t="str">
        <f t="shared" si="1153"/>
        <v>YES</v>
      </c>
      <c r="BZ806" s="244" t="str">
        <f t="shared" si="1154"/>
        <v>NO</v>
      </c>
      <c r="CA806" s="244" t="str">
        <f t="shared" si="1155"/>
        <v>NO</v>
      </c>
      <c r="CB806" s="244" t="str">
        <f t="shared" si="1156"/>
        <v>NO</v>
      </c>
      <c r="CC806" s="244" t="str">
        <f t="shared" si="1157"/>
        <v>NO</v>
      </c>
      <c r="CD806" s="244" t="str">
        <f t="shared" si="1129"/>
        <v>YES</v>
      </c>
      <c r="CE806" s="1" t="str">
        <f t="shared" si="1130"/>
        <v>NO</v>
      </c>
      <c r="CF806" s="1" t="str">
        <f t="shared" si="1131"/>
        <v>NO</v>
      </c>
      <c r="CG806" s="1" t="str">
        <f t="shared" si="1132"/>
        <v>NO</v>
      </c>
      <c r="CH806" s="1" t="str">
        <f t="shared" si="1133"/>
        <v>YES</v>
      </c>
      <c r="CI806" s="244" t="str">
        <f t="shared" si="1158"/>
        <v>NO</v>
      </c>
      <c r="CJ806" s="244" t="str">
        <f t="shared" si="1159"/>
        <v>NO</v>
      </c>
      <c r="CK806" s="244" t="str">
        <f t="shared" si="1160"/>
        <v>NO</v>
      </c>
      <c r="CL806" s="244" t="str">
        <f t="shared" si="1161"/>
        <v>NO</v>
      </c>
      <c r="CM806" s="244" t="str">
        <f t="shared" si="1162"/>
        <v>NO</v>
      </c>
      <c r="CN806" s="244" t="str">
        <f t="shared" si="1163"/>
        <v>YES</v>
      </c>
      <c r="CO806" s="244" t="str">
        <f t="shared" si="1164"/>
        <v>NO</v>
      </c>
      <c r="CP806" s="244" t="str">
        <f t="shared" si="1165"/>
        <v>NO</v>
      </c>
      <c r="CQ806" s="244" t="str">
        <f t="shared" si="1166"/>
        <v>NO</v>
      </c>
      <c r="CR806" s="244" t="str">
        <f t="shared" si="1167"/>
        <v>YES</v>
      </c>
    </row>
    <row r="807" spans="1:96">
      <c r="A807" s="64"/>
      <c r="B807" s="15"/>
      <c r="C807" s="15"/>
      <c r="D807" s="15"/>
      <c r="E807" s="15"/>
      <c r="F807" s="15"/>
      <c r="G807" s="15"/>
      <c r="H807" s="15"/>
      <c r="I807" s="52" t="s">
        <v>13</v>
      </c>
      <c r="J807" s="6">
        <v>0.56016964774160105</v>
      </c>
      <c r="K807" s="6">
        <v>6.1125058988674798E-2</v>
      </c>
      <c r="L807" s="6">
        <v>0.37870529326972302</v>
      </c>
      <c r="M807" s="6">
        <v>0.753059116724211</v>
      </c>
      <c r="N807" s="6">
        <v>0.12958851573494201</v>
      </c>
      <c r="O807" s="6">
        <v>0.11735236754084501</v>
      </c>
      <c r="P807" s="6">
        <v>0.22446685285404899</v>
      </c>
      <c r="Q807" s="6">
        <v>4.3795313477855702E-3</v>
      </c>
      <c r="R807" s="6">
        <v>0.77115361579816499</v>
      </c>
      <c r="S807" s="6">
        <v>0.48022239121785998</v>
      </c>
      <c r="T807" s="6">
        <v>0.173461986852956</v>
      </c>
      <c r="U807" s="6">
        <v>0.34631562192918303</v>
      </c>
      <c r="V807" s="6">
        <v>0.25111441647934202</v>
      </c>
      <c r="W807" s="6">
        <v>0.33426724882449299</v>
      </c>
      <c r="X807" s="6">
        <v>0.41461833469616299</v>
      </c>
      <c r="Y807" s="6">
        <v>0.14116698734810601</v>
      </c>
      <c r="Z807" s="6">
        <v>0.73206988856342903</v>
      </c>
      <c r="AA807" s="6">
        <v>0.12676312408846399</v>
      </c>
      <c r="AB807" s="6">
        <v>0.66719640401792801</v>
      </c>
      <c r="AC807" s="6">
        <v>0.23312606297597499</v>
      </c>
      <c r="AD807" s="6">
        <v>9.9677533006095803E-2</v>
      </c>
      <c r="AE807" s="6">
        <v>0.99722838830465199</v>
      </c>
      <c r="AF807" s="6">
        <v>2.1780819415621001E-3</v>
      </c>
      <c r="AG807" s="310">
        <v>5.9352975378523798E-4</v>
      </c>
      <c r="AH807" s="211">
        <v>2.7949999999999999</v>
      </c>
      <c r="AI807" s="211">
        <v>4.8140000000000001</v>
      </c>
      <c r="AJ807" s="212">
        <v>6.3170000000000002</v>
      </c>
      <c r="AK807" s="210">
        <v>3.5430000000000001</v>
      </c>
      <c r="AL807" s="210">
        <v>4.3159999999999998</v>
      </c>
      <c r="AM807" s="210">
        <v>7.1260000000000003</v>
      </c>
      <c r="AN807" s="203"/>
      <c r="AO807" s="203"/>
      <c r="AP807" s="203"/>
      <c r="AQ807" s="203"/>
      <c r="AR807" s="203">
        <f t="shared" ref="AR807:AR813" si="1195">$AN$33*0.81818182</f>
        <v>2.0614909136719999</v>
      </c>
      <c r="AS807" s="203">
        <f t="shared" ref="AS807:AS813" si="1196">$AN$33</f>
        <v>2.5196000000000001</v>
      </c>
      <c r="AT807" s="203">
        <f t="shared" ref="AT807:AT813" si="1197">$AN$33*1.22222222</f>
        <v>3.0795111055119997</v>
      </c>
      <c r="AU807" s="203">
        <f t="shared" ref="AU807:AU813" si="1198">$AO$33*0.81818182</f>
        <v>3.2548090981419997</v>
      </c>
      <c r="AV807" s="203">
        <f t="shared" ref="AV807:AV813" si="1199">$AO$33</f>
        <v>3.9781</v>
      </c>
      <c r="AW807" s="203">
        <f t="shared" ref="AW807:AW813" si="1200">$AO$33*1.22222222</f>
        <v>4.8621222133819995</v>
      </c>
      <c r="AX807" s="203">
        <f t="shared" ref="AX807:AX813" si="1201">$AP$33*0.81818182</f>
        <v>5.8365818311520004</v>
      </c>
      <c r="AY807" s="203">
        <f t="shared" ref="AY807:AY813" si="1202">$AP$33</f>
        <v>7.1336000000000004</v>
      </c>
      <c r="AZ807" s="203">
        <f t="shared" ref="AZ807:AZ813" si="1203">$AP$33*1.22222222</f>
        <v>8.7188444285919999</v>
      </c>
      <c r="BB807" s="1" t="str">
        <f t="shared" si="1134"/>
        <v>NA</v>
      </c>
      <c r="BC807" s="1" t="str">
        <f t="shared" si="1135"/>
        <v>NA</v>
      </c>
      <c r="BD807" s="1" t="str">
        <f t="shared" si="1136"/>
        <v>NP</v>
      </c>
      <c r="BE807" s="1" t="str">
        <f t="shared" si="1137"/>
        <v>NO</v>
      </c>
      <c r="BF807" s="1" t="str">
        <f t="shared" si="1138"/>
        <v>NO</v>
      </c>
      <c r="BG807" s="1" t="str">
        <f t="shared" si="1139"/>
        <v>NO</v>
      </c>
      <c r="BH807" s="1" t="str">
        <f t="shared" si="1119"/>
        <v>YES</v>
      </c>
      <c r="BJ807" s="12">
        <v>142</v>
      </c>
      <c r="BK807" s="1" t="str">
        <f t="shared" si="1140"/>
        <v>P</v>
      </c>
      <c r="BL807" s="1" t="str">
        <f t="shared" si="1141"/>
        <v>NA</v>
      </c>
      <c r="BM807" s="1" t="str">
        <f t="shared" si="1142"/>
        <v>NP</v>
      </c>
      <c r="BN807" s="1" t="str">
        <f t="shared" si="1143"/>
        <v>NO</v>
      </c>
      <c r="BO807" s="1" t="str">
        <f t="shared" si="1144"/>
        <v>NO</v>
      </c>
      <c r="BP807" s="1" t="str">
        <f t="shared" si="1145"/>
        <v>NO</v>
      </c>
      <c r="BQ807" s="1" t="str">
        <f t="shared" si="1146"/>
        <v>NO</v>
      </c>
      <c r="BS807" s="1" t="str">
        <f t="shared" si="1147"/>
        <v>TN</v>
      </c>
      <c r="BT807" s="1" t="str">
        <f t="shared" si="1148"/>
        <v>TN</v>
      </c>
      <c r="BU807" s="1" t="str">
        <f t="shared" si="1149"/>
        <v>TP</v>
      </c>
      <c r="BV807" s="1" t="str">
        <f t="shared" si="1150"/>
        <v>NO</v>
      </c>
      <c r="BW807" s="1" t="str">
        <f t="shared" si="1151"/>
        <v>NO</v>
      </c>
      <c r="BX807" s="1" t="str">
        <f t="shared" si="1152"/>
        <v>YES</v>
      </c>
      <c r="BY807" s="244" t="str">
        <f t="shared" si="1153"/>
        <v>YES</v>
      </c>
      <c r="BZ807" s="244" t="str">
        <f t="shared" si="1154"/>
        <v>NO</v>
      </c>
      <c r="CA807" s="244" t="str">
        <f t="shared" si="1155"/>
        <v>NO</v>
      </c>
      <c r="CB807" s="244" t="str">
        <f t="shared" si="1156"/>
        <v>NO</v>
      </c>
      <c r="CC807" s="244" t="str">
        <f t="shared" si="1157"/>
        <v>NO</v>
      </c>
      <c r="CD807" s="244" t="str">
        <f t="shared" si="1129"/>
        <v>NO</v>
      </c>
      <c r="CE807" s="1" t="str">
        <f t="shared" si="1130"/>
        <v>NO</v>
      </c>
      <c r="CF807" s="1" t="str">
        <f t="shared" si="1131"/>
        <v>NO</v>
      </c>
      <c r="CG807" s="1" t="str">
        <f t="shared" si="1132"/>
        <v>NO</v>
      </c>
      <c r="CH807" s="1" t="str">
        <f t="shared" si="1133"/>
        <v>NO</v>
      </c>
      <c r="CI807" s="244" t="str">
        <f t="shared" si="1158"/>
        <v>NO</v>
      </c>
      <c r="CJ807" s="244" t="str">
        <f t="shared" si="1159"/>
        <v>NO</v>
      </c>
      <c r="CK807" s="244" t="str">
        <f t="shared" si="1160"/>
        <v>NO</v>
      </c>
      <c r="CL807" s="244" t="str">
        <f t="shared" si="1161"/>
        <v>NO</v>
      </c>
      <c r="CM807" s="244" t="str">
        <f t="shared" si="1162"/>
        <v>NO</v>
      </c>
      <c r="CN807" s="244" t="str">
        <f t="shared" si="1163"/>
        <v>NO</v>
      </c>
      <c r="CO807" s="244" t="str">
        <f t="shared" si="1164"/>
        <v>NO</v>
      </c>
      <c r="CP807" s="244" t="str">
        <f t="shared" si="1165"/>
        <v>NO</v>
      </c>
      <c r="CQ807" s="244" t="str">
        <f t="shared" si="1166"/>
        <v>NO</v>
      </c>
      <c r="CR807" s="244" t="str">
        <f t="shared" si="1167"/>
        <v>NO</v>
      </c>
    </row>
    <row r="808" spans="1:96">
      <c r="A808" s="64"/>
      <c r="B808" s="15"/>
      <c r="C808" s="15"/>
      <c r="D808" s="15"/>
      <c r="E808" s="15"/>
      <c r="F808" s="15"/>
      <c r="G808" s="15"/>
      <c r="H808" s="15"/>
      <c r="I808" s="52" t="s">
        <v>14</v>
      </c>
      <c r="J808" s="6">
        <v>0.56016964774160105</v>
      </c>
      <c r="K808" s="6">
        <v>6.1125058988674798E-2</v>
      </c>
      <c r="L808" s="6">
        <v>0.37870529326972302</v>
      </c>
      <c r="M808" s="6">
        <v>5.8511644429370603E-2</v>
      </c>
      <c r="N808" s="6">
        <v>0.54211166283716306</v>
      </c>
      <c r="O808" s="6">
        <v>0.39937669273346499</v>
      </c>
      <c r="P808" s="6">
        <v>1.20741416896859E-2</v>
      </c>
      <c r="Q808" s="6">
        <v>0.110164421415511</v>
      </c>
      <c r="R808" s="6">
        <v>0.87776143689480202</v>
      </c>
      <c r="S808" s="6">
        <v>0.42809747482892802</v>
      </c>
      <c r="T808" s="6">
        <v>0.46295366225225898</v>
      </c>
      <c r="U808" s="6">
        <v>0.10894886291881201</v>
      </c>
      <c r="V808" s="6">
        <v>0.38655877176673298</v>
      </c>
      <c r="W808" s="6">
        <v>0.26519812280715299</v>
      </c>
      <c r="X808" s="6">
        <v>0.34824310542611298</v>
      </c>
      <c r="Y808" s="6">
        <v>0.96209864637963005</v>
      </c>
      <c r="Z808" s="6">
        <v>2.1855950177439298E-2</v>
      </c>
      <c r="AA808" s="6">
        <v>1.60454034429303E-2</v>
      </c>
      <c r="AB808" s="6">
        <v>6.8002709203436901E-2</v>
      </c>
      <c r="AC808" s="6">
        <v>0.43552283965504501</v>
      </c>
      <c r="AD808" s="6">
        <v>0.496474451141518</v>
      </c>
      <c r="AE808" s="6">
        <v>0.99722838830465199</v>
      </c>
      <c r="AF808" s="6">
        <v>2.1780819415621001E-3</v>
      </c>
      <c r="AG808" s="310">
        <v>5.9352975378523798E-4</v>
      </c>
      <c r="AH808" s="211">
        <v>2.573</v>
      </c>
      <c r="AI808" s="211">
        <v>3.2959999999999998</v>
      </c>
      <c r="AJ808" s="212">
        <v>6.4359999999999999</v>
      </c>
      <c r="AK808" s="210">
        <v>3.6840000000000002</v>
      </c>
      <c r="AL808" s="210">
        <v>4.1189999999999998</v>
      </c>
      <c r="AM808" s="210">
        <v>7.55</v>
      </c>
      <c r="AN808" s="203"/>
      <c r="AO808" s="203"/>
      <c r="AP808" s="203"/>
      <c r="AQ808" s="203"/>
      <c r="AR808" s="203">
        <f t="shared" si="1195"/>
        <v>2.0614909136719999</v>
      </c>
      <c r="AS808" s="203">
        <f t="shared" si="1196"/>
        <v>2.5196000000000001</v>
      </c>
      <c r="AT808" s="203">
        <f t="shared" si="1197"/>
        <v>3.0795111055119997</v>
      </c>
      <c r="AU808" s="203">
        <f t="shared" si="1198"/>
        <v>3.2548090981419997</v>
      </c>
      <c r="AV808" s="203">
        <f t="shared" si="1199"/>
        <v>3.9781</v>
      </c>
      <c r="AW808" s="203">
        <f t="shared" si="1200"/>
        <v>4.8621222133819995</v>
      </c>
      <c r="AX808" s="203">
        <f t="shared" si="1201"/>
        <v>5.8365818311520004</v>
      </c>
      <c r="AY808" s="203">
        <f t="shared" si="1202"/>
        <v>7.1336000000000004</v>
      </c>
      <c r="AZ808" s="203">
        <f t="shared" si="1203"/>
        <v>8.7188444285919999</v>
      </c>
      <c r="BB808" s="1" t="str">
        <f t="shared" si="1134"/>
        <v>NA</v>
      </c>
      <c r="BC808" s="1" t="str">
        <f t="shared" si="1135"/>
        <v>NP</v>
      </c>
      <c r="BD808" s="1" t="str">
        <f t="shared" si="1136"/>
        <v>NP</v>
      </c>
      <c r="BE808" s="1" t="str">
        <f t="shared" si="1137"/>
        <v>NO</v>
      </c>
      <c r="BF808" s="1" t="str">
        <f t="shared" si="1138"/>
        <v>NO</v>
      </c>
      <c r="BG808" s="1" t="str">
        <f t="shared" si="1139"/>
        <v>NO</v>
      </c>
      <c r="BH808" s="1" t="str">
        <f t="shared" si="1119"/>
        <v>YES</v>
      </c>
      <c r="BJ808" s="12">
        <v>15</v>
      </c>
      <c r="BK808" s="1" t="str">
        <f t="shared" si="1140"/>
        <v>P</v>
      </c>
      <c r="BL808" s="1" t="str">
        <f t="shared" si="1141"/>
        <v>NA</v>
      </c>
      <c r="BM808" s="1" t="str">
        <f t="shared" si="1142"/>
        <v>NA</v>
      </c>
      <c r="BN808" s="1" t="str">
        <f t="shared" si="1143"/>
        <v>NO</v>
      </c>
      <c r="BO808" s="1" t="str">
        <f t="shared" si="1144"/>
        <v>NO</v>
      </c>
      <c r="BP808" s="1" t="str">
        <f t="shared" si="1145"/>
        <v>NO</v>
      </c>
      <c r="BQ808" s="1" t="str">
        <f t="shared" si="1146"/>
        <v>NO</v>
      </c>
      <c r="BS808" s="1" t="str">
        <f t="shared" si="1147"/>
        <v>TN</v>
      </c>
      <c r="BT808" s="1" t="str">
        <f t="shared" si="1148"/>
        <v>FP</v>
      </c>
      <c r="BU808" s="1" t="str">
        <f t="shared" si="1149"/>
        <v>FP</v>
      </c>
      <c r="BV808" s="1" t="str">
        <f t="shared" si="1150"/>
        <v>NO</v>
      </c>
      <c r="BW808" s="1" t="str">
        <f t="shared" si="1151"/>
        <v>NO</v>
      </c>
      <c r="BX808" s="1" t="str">
        <f t="shared" si="1152"/>
        <v>NO</v>
      </c>
      <c r="BY808" s="244" t="str">
        <f t="shared" si="1153"/>
        <v>YES</v>
      </c>
      <c r="BZ808" s="244" t="str">
        <f t="shared" si="1154"/>
        <v>NO</v>
      </c>
      <c r="CA808" s="244" t="str">
        <f t="shared" si="1155"/>
        <v>NO</v>
      </c>
      <c r="CB808" s="244" t="str">
        <f t="shared" si="1156"/>
        <v>NO</v>
      </c>
      <c r="CC808" s="244" t="str">
        <f t="shared" si="1157"/>
        <v>NO</v>
      </c>
      <c r="CD808" s="244" t="str">
        <f t="shared" si="1129"/>
        <v>YES</v>
      </c>
      <c r="CE808" s="1" t="str">
        <f t="shared" si="1130"/>
        <v>NO</v>
      </c>
      <c r="CF808" s="1" t="str">
        <f t="shared" si="1131"/>
        <v>NO</v>
      </c>
      <c r="CG808" s="1" t="str">
        <f t="shared" si="1132"/>
        <v>NO</v>
      </c>
      <c r="CH808" s="1" t="str">
        <f t="shared" si="1133"/>
        <v>YES</v>
      </c>
      <c r="CI808" s="244" t="str">
        <f t="shared" si="1158"/>
        <v>NO</v>
      </c>
      <c r="CJ808" s="244" t="str">
        <f t="shared" si="1159"/>
        <v>NO</v>
      </c>
      <c r="CK808" s="244" t="str">
        <f t="shared" si="1160"/>
        <v>NO</v>
      </c>
      <c r="CL808" s="244" t="str">
        <f t="shared" si="1161"/>
        <v>NO</v>
      </c>
      <c r="CM808" s="244" t="str">
        <f t="shared" si="1162"/>
        <v>NO</v>
      </c>
      <c r="CN808" s="244" t="str">
        <f t="shared" si="1163"/>
        <v>YES</v>
      </c>
      <c r="CO808" s="244" t="str">
        <f t="shared" si="1164"/>
        <v>NO</v>
      </c>
      <c r="CP808" s="244" t="str">
        <f t="shared" si="1165"/>
        <v>NO</v>
      </c>
      <c r="CQ808" s="244" t="str">
        <f t="shared" si="1166"/>
        <v>NO</v>
      </c>
      <c r="CR808" s="244" t="str">
        <f t="shared" si="1167"/>
        <v>YES</v>
      </c>
    </row>
    <row r="809" spans="1:96">
      <c r="A809" s="64"/>
      <c r="B809" s="15"/>
      <c r="C809" s="15"/>
      <c r="D809" s="15"/>
      <c r="E809" s="15"/>
      <c r="F809" s="15"/>
      <c r="G809" s="15"/>
      <c r="H809" s="15"/>
      <c r="I809" s="52" t="s">
        <v>15</v>
      </c>
      <c r="J809" s="6">
        <v>0.56016964774160105</v>
      </c>
      <c r="K809" s="6">
        <v>6.1125058988674798E-2</v>
      </c>
      <c r="L809" s="6">
        <v>0.37870529326972302</v>
      </c>
      <c r="M809" s="6">
        <v>0.50241627134211297</v>
      </c>
      <c r="N809" s="6">
        <v>0.38005126332992401</v>
      </c>
      <c r="O809" s="6">
        <v>0.11753246532796199</v>
      </c>
      <c r="P809" s="6">
        <v>0.52363755118289101</v>
      </c>
      <c r="Q809" s="6">
        <v>0.45415159856617399</v>
      </c>
      <c r="R809" s="6">
        <v>2.2210850250934101E-2</v>
      </c>
      <c r="S809" s="6">
        <v>0.42809747482892802</v>
      </c>
      <c r="T809" s="6">
        <v>0.46295366225225898</v>
      </c>
      <c r="U809" s="6">
        <v>0.10894886291881201</v>
      </c>
      <c r="V809" s="6">
        <v>0.38655877176673298</v>
      </c>
      <c r="W809" s="6">
        <v>0.26519812280715299</v>
      </c>
      <c r="X809" s="6">
        <v>0.34824310542611298</v>
      </c>
      <c r="Y809" s="6">
        <v>0.96209864637963005</v>
      </c>
      <c r="Z809" s="6">
        <v>2.1855950177439298E-2</v>
      </c>
      <c r="AA809" s="6">
        <v>1.60454034429303E-2</v>
      </c>
      <c r="AB809" s="6">
        <v>6.8002709203436901E-2</v>
      </c>
      <c r="AC809" s="6">
        <v>0.43552283965504501</v>
      </c>
      <c r="AD809" s="6">
        <v>0.496474451141518</v>
      </c>
      <c r="AE809" s="6">
        <v>0.99722838830465199</v>
      </c>
      <c r="AF809" s="6">
        <v>2.1780819415621001E-3</v>
      </c>
      <c r="AG809" s="310">
        <v>5.9352975378523798E-4</v>
      </c>
      <c r="AH809" s="211">
        <v>2.121</v>
      </c>
      <c r="AI809" s="211">
        <v>3.8759999999999999</v>
      </c>
      <c r="AJ809" s="212">
        <v>7.3179999999999996</v>
      </c>
      <c r="AK809" s="210">
        <v>2.1160000000000001</v>
      </c>
      <c r="AL809" s="210">
        <v>3.8889999999999998</v>
      </c>
      <c r="AM809" s="210">
        <v>7.0709999999999997</v>
      </c>
      <c r="AN809" s="203"/>
      <c r="AO809" s="203"/>
      <c r="AP809" s="203"/>
      <c r="AQ809" s="203"/>
      <c r="AR809" s="203">
        <f t="shared" si="1195"/>
        <v>2.0614909136719999</v>
      </c>
      <c r="AS809" s="203">
        <f t="shared" si="1196"/>
        <v>2.5196000000000001</v>
      </c>
      <c r="AT809" s="203">
        <f t="shared" si="1197"/>
        <v>3.0795111055119997</v>
      </c>
      <c r="AU809" s="203">
        <f t="shared" si="1198"/>
        <v>3.2548090981419997</v>
      </c>
      <c r="AV809" s="203">
        <f t="shared" si="1199"/>
        <v>3.9781</v>
      </c>
      <c r="AW809" s="203">
        <f t="shared" si="1200"/>
        <v>4.8621222133819995</v>
      </c>
      <c r="AX809" s="203">
        <f t="shared" si="1201"/>
        <v>5.8365818311520004</v>
      </c>
      <c r="AY809" s="203">
        <f t="shared" si="1202"/>
        <v>7.1336000000000004</v>
      </c>
      <c r="AZ809" s="203">
        <f t="shared" si="1203"/>
        <v>8.7188444285919999</v>
      </c>
      <c r="BB809" s="1" t="str">
        <f t="shared" si="1134"/>
        <v>NP</v>
      </c>
      <c r="BC809" s="1" t="str">
        <f t="shared" si="1135"/>
        <v>NP</v>
      </c>
      <c r="BD809" s="1" t="str">
        <f t="shared" si="1136"/>
        <v>NA</v>
      </c>
      <c r="BE809" s="1" t="str">
        <f t="shared" si="1137"/>
        <v>NO</v>
      </c>
      <c r="BF809" s="1" t="str">
        <f t="shared" si="1138"/>
        <v>NO</v>
      </c>
      <c r="BG809" s="1" t="str">
        <f t="shared" si="1139"/>
        <v>NO</v>
      </c>
      <c r="BH809" s="1" t="str">
        <f t="shared" si="1119"/>
        <v>YES</v>
      </c>
      <c r="BJ809" s="12">
        <v>28</v>
      </c>
      <c r="BK809" s="1" t="str">
        <f t="shared" si="1140"/>
        <v>NP</v>
      </c>
      <c r="BL809" s="1" t="str">
        <f t="shared" si="1141"/>
        <v>NP</v>
      </c>
      <c r="BM809" s="1" t="str">
        <f t="shared" si="1142"/>
        <v>NP</v>
      </c>
      <c r="BN809" s="1" t="str">
        <f t="shared" si="1143"/>
        <v>NO</v>
      </c>
      <c r="BO809" s="1" t="str">
        <f t="shared" si="1144"/>
        <v>NO</v>
      </c>
      <c r="BP809" s="1" t="str">
        <f t="shared" si="1145"/>
        <v>NO</v>
      </c>
      <c r="BQ809" s="1" t="str">
        <f t="shared" si="1146"/>
        <v>YES</v>
      </c>
      <c r="BS809" s="1" t="str">
        <f t="shared" si="1147"/>
        <v>TP</v>
      </c>
      <c r="BT809" s="1" t="str">
        <f t="shared" si="1148"/>
        <v>TP</v>
      </c>
      <c r="BU809" s="1" t="str">
        <f t="shared" si="1149"/>
        <v>FN</v>
      </c>
      <c r="BV809" s="1" t="str">
        <f t="shared" si="1150"/>
        <v>NO</v>
      </c>
      <c r="BW809" s="1" t="str">
        <f t="shared" si="1151"/>
        <v>YES</v>
      </c>
      <c r="BX809" s="1" t="str">
        <f t="shared" si="1152"/>
        <v>YES</v>
      </c>
      <c r="BY809" s="244" t="str">
        <f t="shared" si="1153"/>
        <v>YES</v>
      </c>
      <c r="BZ809" s="244" t="str">
        <f t="shared" si="1154"/>
        <v>NO</v>
      </c>
      <c r="CA809" s="244" t="str">
        <f t="shared" si="1155"/>
        <v>NO</v>
      </c>
      <c r="CB809" s="244" t="str">
        <f t="shared" si="1156"/>
        <v>NO</v>
      </c>
      <c r="CC809" s="244" t="str">
        <f t="shared" si="1157"/>
        <v>NO</v>
      </c>
      <c r="CD809" s="244" t="str">
        <f t="shared" si="1129"/>
        <v>YES</v>
      </c>
      <c r="CE809" s="1" t="str">
        <f t="shared" si="1130"/>
        <v>NO</v>
      </c>
      <c r="CF809" s="1" t="str">
        <f t="shared" si="1131"/>
        <v>NO</v>
      </c>
      <c r="CG809" s="1" t="str">
        <f t="shared" si="1132"/>
        <v>NO</v>
      </c>
      <c r="CH809" s="1" t="str">
        <f t="shared" si="1133"/>
        <v>YES</v>
      </c>
      <c r="CI809" s="244" t="str">
        <f t="shared" si="1158"/>
        <v>YES</v>
      </c>
      <c r="CJ809" s="244" t="str">
        <f t="shared" si="1159"/>
        <v>NO</v>
      </c>
      <c r="CK809" s="244" t="str">
        <f t="shared" si="1160"/>
        <v>NO</v>
      </c>
      <c r="CL809" s="244" t="str">
        <f t="shared" si="1161"/>
        <v>NO</v>
      </c>
      <c r="CM809" s="244" t="str">
        <f t="shared" si="1162"/>
        <v>YES</v>
      </c>
      <c r="CN809" s="244" t="str">
        <f t="shared" si="1163"/>
        <v>NO</v>
      </c>
      <c r="CO809" s="244" t="str">
        <f t="shared" si="1164"/>
        <v>NO</v>
      </c>
      <c r="CP809" s="244" t="str">
        <f t="shared" si="1165"/>
        <v>NO</v>
      </c>
      <c r="CQ809" s="244" t="str">
        <f t="shared" si="1166"/>
        <v>NO</v>
      </c>
      <c r="CR809" s="244" t="str">
        <f t="shared" si="1167"/>
        <v>NO</v>
      </c>
    </row>
    <row r="810" spans="1:96">
      <c r="A810" s="64"/>
      <c r="B810" s="15"/>
      <c r="C810" s="15"/>
      <c r="D810" s="15"/>
      <c r="E810" s="15"/>
      <c r="F810" s="15"/>
      <c r="G810" s="15"/>
      <c r="H810" s="15"/>
      <c r="I810" s="52" t="s">
        <v>16</v>
      </c>
      <c r="J810" s="6">
        <v>0.56016964774160105</v>
      </c>
      <c r="K810" s="6">
        <v>6.1125058988674798E-2</v>
      </c>
      <c r="L810" s="6">
        <v>0.37870529326972302</v>
      </c>
      <c r="M810" s="6">
        <v>0.50241627134211297</v>
      </c>
      <c r="N810" s="6">
        <v>0.38005126332992401</v>
      </c>
      <c r="O810" s="6">
        <v>0.11753246532796199</v>
      </c>
      <c r="P810" s="6">
        <v>1.20741416896859E-2</v>
      </c>
      <c r="Q810" s="6">
        <v>0.110164421415511</v>
      </c>
      <c r="R810" s="6">
        <v>0.87776143689480202</v>
      </c>
      <c r="S810" s="6">
        <v>0.42809747482892802</v>
      </c>
      <c r="T810" s="6">
        <v>0.46295366225225898</v>
      </c>
      <c r="U810" s="6">
        <v>0.10894886291881201</v>
      </c>
      <c r="V810" s="6">
        <v>0.38655877176673298</v>
      </c>
      <c r="W810" s="6">
        <v>0.26519812280715299</v>
      </c>
      <c r="X810" s="6">
        <v>0.34824310542611298</v>
      </c>
      <c r="Y810" s="6">
        <v>0.35457400494493502</v>
      </c>
      <c r="Z810" s="6">
        <v>2.7300598199502001E-2</v>
      </c>
      <c r="AA810" s="6">
        <v>0.618125396855562</v>
      </c>
      <c r="AB810" s="6">
        <v>0.35641516493011</v>
      </c>
      <c r="AC810" s="6">
        <v>0.47363655901752899</v>
      </c>
      <c r="AD810" s="6">
        <v>0.16994827605235999</v>
      </c>
      <c r="AE810" s="6">
        <v>0.99722838830465199</v>
      </c>
      <c r="AF810" s="6">
        <v>2.1780819415621001E-3</v>
      </c>
      <c r="AG810" s="310">
        <v>5.9352975378523798E-4</v>
      </c>
      <c r="AH810" s="211">
        <v>2.4020000000000001</v>
      </c>
      <c r="AI810" s="211">
        <v>4.0650000000000004</v>
      </c>
      <c r="AJ810" s="212">
        <v>6.5510000000000002</v>
      </c>
      <c r="AK810" s="210">
        <v>3.3359999999999999</v>
      </c>
      <c r="AL810" s="210">
        <v>4.883</v>
      </c>
      <c r="AM810" s="210">
        <v>7.0010000000000003</v>
      </c>
      <c r="AN810" s="203"/>
      <c r="AO810" s="203"/>
      <c r="AP810" s="203"/>
      <c r="AQ810" s="203"/>
      <c r="AR810" s="203">
        <f t="shared" si="1195"/>
        <v>2.0614909136719999</v>
      </c>
      <c r="AS810" s="203">
        <f t="shared" si="1196"/>
        <v>2.5196000000000001</v>
      </c>
      <c r="AT810" s="203">
        <f t="shared" si="1197"/>
        <v>3.0795111055119997</v>
      </c>
      <c r="AU810" s="203">
        <f t="shared" si="1198"/>
        <v>3.2548090981419997</v>
      </c>
      <c r="AV810" s="203">
        <f t="shared" si="1199"/>
        <v>3.9781</v>
      </c>
      <c r="AW810" s="203">
        <f t="shared" si="1200"/>
        <v>4.8621222133819995</v>
      </c>
      <c r="AX810" s="203">
        <f t="shared" si="1201"/>
        <v>5.8365818311520004</v>
      </c>
      <c r="AY810" s="203">
        <f t="shared" si="1202"/>
        <v>7.1336000000000004</v>
      </c>
      <c r="AZ810" s="203">
        <f t="shared" si="1203"/>
        <v>8.7188444285919999</v>
      </c>
      <c r="BB810" s="1" t="str">
        <f t="shared" si="1134"/>
        <v>NP</v>
      </c>
      <c r="BC810" s="1" t="str">
        <f t="shared" si="1135"/>
        <v>NA</v>
      </c>
      <c r="BD810" s="1" t="str">
        <f t="shared" si="1136"/>
        <v>NP</v>
      </c>
      <c r="BE810" s="1" t="str">
        <f t="shared" si="1137"/>
        <v>NO</v>
      </c>
      <c r="BF810" s="1" t="str">
        <f t="shared" si="1138"/>
        <v>NO</v>
      </c>
      <c r="BG810" s="1" t="str">
        <f t="shared" si="1139"/>
        <v>NO</v>
      </c>
      <c r="BH810" s="1" t="str">
        <f t="shared" si="1119"/>
        <v>YES</v>
      </c>
      <c r="BJ810" s="12">
        <v>5</v>
      </c>
      <c r="BK810" s="1" t="str">
        <f t="shared" si="1140"/>
        <v>P</v>
      </c>
      <c r="BL810" s="1" t="str">
        <f t="shared" si="1141"/>
        <v>P</v>
      </c>
      <c r="BM810" s="1" t="str">
        <f t="shared" si="1142"/>
        <v>NP</v>
      </c>
      <c r="BN810" s="1" t="str">
        <f t="shared" si="1143"/>
        <v>NO</v>
      </c>
      <c r="BO810" s="1" t="str">
        <f t="shared" si="1144"/>
        <v>NO</v>
      </c>
      <c r="BP810" s="1" t="str">
        <f t="shared" si="1145"/>
        <v>NO</v>
      </c>
      <c r="BQ810" s="1" t="str">
        <f t="shared" si="1146"/>
        <v>NO</v>
      </c>
      <c r="BS810" s="1" t="str">
        <f t="shared" si="1147"/>
        <v>FP</v>
      </c>
      <c r="BT810" s="1" t="str">
        <f t="shared" si="1148"/>
        <v>TN</v>
      </c>
      <c r="BU810" s="1" t="str">
        <f t="shared" si="1149"/>
        <v>TP</v>
      </c>
      <c r="BV810" s="1" t="str">
        <f t="shared" si="1150"/>
        <v>NO</v>
      </c>
      <c r="BW810" s="1" t="str">
        <f t="shared" si="1151"/>
        <v>NO</v>
      </c>
      <c r="BX810" s="1" t="str">
        <f t="shared" si="1152"/>
        <v>YES</v>
      </c>
      <c r="BY810" s="244" t="str">
        <f t="shared" si="1153"/>
        <v>YES</v>
      </c>
      <c r="BZ810" s="244" t="str">
        <f t="shared" si="1154"/>
        <v>NO</v>
      </c>
      <c r="CA810" s="244" t="str">
        <f t="shared" si="1155"/>
        <v>NO</v>
      </c>
      <c r="CB810" s="244" t="str">
        <f t="shared" si="1156"/>
        <v>NO</v>
      </c>
      <c r="CC810" s="244" t="str">
        <f t="shared" si="1157"/>
        <v>NO</v>
      </c>
      <c r="CD810" s="244" t="str">
        <f t="shared" si="1129"/>
        <v>YES</v>
      </c>
      <c r="CE810" s="1" t="str">
        <f t="shared" si="1130"/>
        <v>NO</v>
      </c>
      <c r="CF810" s="1" t="str">
        <f t="shared" si="1131"/>
        <v>NO</v>
      </c>
      <c r="CG810" s="1" t="str">
        <f t="shared" si="1132"/>
        <v>NO</v>
      </c>
      <c r="CH810" s="1" t="str">
        <f t="shared" si="1133"/>
        <v>YES</v>
      </c>
      <c r="CI810" s="244" t="str">
        <f t="shared" si="1158"/>
        <v>NO</v>
      </c>
      <c r="CJ810" s="244" t="str">
        <f t="shared" si="1159"/>
        <v>NO</v>
      </c>
      <c r="CK810" s="244" t="str">
        <f t="shared" si="1160"/>
        <v>NO</v>
      </c>
      <c r="CL810" s="244" t="str">
        <f t="shared" si="1161"/>
        <v>NO</v>
      </c>
      <c r="CM810" s="244" t="str">
        <f t="shared" si="1162"/>
        <v>NO</v>
      </c>
      <c r="CN810" s="244" t="str">
        <f t="shared" si="1163"/>
        <v>YES</v>
      </c>
      <c r="CO810" s="244" t="str">
        <f t="shared" si="1164"/>
        <v>NO</v>
      </c>
      <c r="CP810" s="244" t="str">
        <f t="shared" si="1165"/>
        <v>NO</v>
      </c>
      <c r="CQ810" s="244" t="str">
        <f t="shared" si="1166"/>
        <v>NO</v>
      </c>
      <c r="CR810" s="244" t="str">
        <f t="shared" si="1167"/>
        <v>YES</v>
      </c>
    </row>
    <row r="811" spans="1:96">
      <c r="A811" s="64"/>
      <c r="B811" s="15"/>
      <c r="C811" s="15"/>
      <c r="D811" s="15"/>
      <c r="E811" s="15"/>
      <c r="F811" s="15"/>
      <c r="G811" s="15"/>
      <c r="H811" s="15"/>
      <c r="I811" s="52" t="s">
        <v>17</v>
      </c>
      <c r="J811" s="6">
        <v>0.56016964774160105</v>
      </c>
      <c r="K811" s="6">
        <v>6.1125058988674798E-2</v>
      </c>
      <c r="L811" s="6">
        <v>0.37870529326972302</v>
      </c>
      <c r="M811" s="6">
        <v>0.50241627134211297</v>
      </c>
      <c r="N811" s="6">
        <v>0.38005126332992401</v>
      </c>
      <c r="O811" s="6">
        <v>0.11753246532796199</v>
      </c>
      <c r="P811" s="6">
        <v>0.52363755118289101</v>
      </c>
      <c r="Q811" s="6">
        <v>0.45415159856617399</v>
      </c>
      <c r="R811" s="6">
        <v>2.2210850250934101E-2</v>
      </c>
      <c r="S811" s="6">
        <v>0.48022239121785998</v>
      </c>
      <c r="T811" s="6">
        <v>0.173461986852956</v>
      </c>
      <c r="U811" s="6">
        <v>0.34631562192918303</v>
      </c>
      <c r="V811" s="6">
        <v>0.25111441647934202</v>
      </c>
      <c r="W811" s="6">
        <v>0.33426724882449299</v>
      </c>
      <c r="X811" s="6">
        <v>0.41461833469616299</v>
      </c>
      <c r="Y811" s="6">
        <v>0.96209864637963005</v>
      </c>
      <c r="Z811" s="6">
        <v>2.1855950177439298E-2</v>
      </c>
      <c r="AA811" s="6">
        <v>1.60454034429303E-2</v>
      </c>
      <c r="AB811" s="6">
        <v>6.8002709203436901E-2</v>
      </c>
      <c r="AC811" s="6">
        <v>0.43552283965504501</v>
      </c>
      <c r="AD811" s="6">
        <v>0.496474451141518</v>
      </c>
      <c r="AE811" s="6">
        <v>0.99722838830465199</v>
      </c>
      <c r="AF811" s="6">
        <v>2.1780819415621001E-3</v>
      </c>
      <c r="AG811" s="310">
        <v>5.9352975378523798E-4</v>
      </c>
      <c r="AH811" s="211">
        <v>2.1800000000000002</v>
      </c>
      <c r="AI811" s="211">
        <v>3.7050000000000001</v>
      </c>
      <c r="AJ811" s="212">
        <v>7.1189999999999998</v>
      </c>
      <c r="AK811" s="210">
        <v>2.3650000000000002</v>
      </c>
      <c r="AL811" s="210">
        <v>4.0140000000000002</v>
      </c>
      <c r="AM811" s="210">
        <v>7.2549999999999999</v>
      </c>
      <c r="AN811" s="203"/>
      <c r="AO811" s="203"/>
      <c r="AP811" s="203"/>
      <c r="AQ811" s="203"/>
      <c r="AR811" s="203">
        <f t="shared" si="1195"/>
        <v>2.0614909136719999</v>
      </c>
      <c r="AS811" s="203">
        <f t="shared" si="1196"/>
        <v>2.5196000000000001</v>
      </c>
      <c r="AT811" s="203">
        <f t="shared" si="1197"/>
        <v>3.0795111055119997</v>
      </c>
      <c r="AU811" s="203">
        <f t="shared" si="1198"/>
        <v>3.2548090981419997</v>
      </c>
      <c r="AV811" s="203">
        <f t="shared" si="1199"/>
        <v>3.9781</v>
      </c>
      <c r="AW811" s="203">
        <f t="shared" si="1200"/>
        <v>4.8621222133819995</v>
      </c>
      <c r="AX811" s="203">
        <f t="shared" si="1201"/>
        <v>5.8365818311520004</v>
      </c>
      <c r="AY811" s="203">
        <f t="shared" si="1202"/>
        <v>7.1336000000000004</v>
      </c>
      <c r="AZ811" s="203">
        <f t="shared" si="1203"/>
        <v>8.7188444285919999</v>
      </c>
      <c r="BB811" s="1" t="str">
        <f t="shared" si="1134"/>
        <v>NP</v>
      </c>
      <c r="BC811" s="1" t="str">
        <f t="shared" si="1135"/>
        <v>NP</v>
      </c>
      <c r="BD811" s="1" t="str">
        <f t="shared" si="1136"/>
        <v>NP</v>
      </c>
      <c r="BE811" s="1" t="str">
        <f t="shared" si="1137"/>
        <v>NO</v>
      </c>
      <c r="BF811" s="1" t="str">
        <f t="shared" si="1138"/>
        <v>NO</v>
      </c>
      <c r="BG811" s="1" t="str">
        <f t="shared" si="1139"/>
        <v>NO</v>
      </c>
      <c r="BH811" s="1" t="str">
        <f t="shared" si="1119"/>
        <v>YES</v>
      </c>
      <c r="BJ811" s="12">
        <v>15</v>
      </c>
      <c r="BK811" s="1" t="str">
        <f t="shared" si="1140"/>
        <v>NP</v>
      </c>
      <c r="BL811" s="1" t="str">
        <f t="shared" si="1141"/>
        <v>NA</v>
      </c>
      <c r="BM811" s="1" t="str">
        <f t="shared" si="1142"/>
        <v>NA</v>
      </c>
      <c r="BN811" s="1" t="str">
        <f t="shared" si="1143"/>
        <v>NO</v>
      </c>
      <c r="BO811" s="1" t="str">
        <f t="shared" si="1144"/>
        <v>NO</v>
      </c>
      <c r="BP811" s="1" t="str">
        <f t="shared" si="1145"/>
        <v>NO</v>
      </c>
      <c r="BQ811" s="1" t="str">
        <f t="shared" si="1146"/>
        <v>YES</v>
      </c>
      <c r="BS811" s="1" t="str">
        <f t="shared" si="1147"/>
        <v>TP</v>
      </c>
      <c r="BT811" s="1" t="str">
        <f t="shared" si="1148"/>
        <v>FP</v>
      </c>
      <c r="BU811" s="1" t="str">
        <f t="shared" si="1149"/>
        <v>FP</v>
      </c>
      <c r="BV811" s="1" t="str">
        <f t="shared" si="1150"/>
        <v>NO</v>
      </c>
      <c r="BW811" s="1" t="str">
        <f t="shared" si="1151"/>
        <v>NO</v>
      </c>
      <c r="BX811" s="1" t="str">
        <f t="shared" si="1152"/>
        <v>YES</v>
      </c>
      <c r="BY811" s="244" t="str">
        <f t="shared" si="1153"/>
        <v>YES</v>
      </c>
      <c r="BZ811" s="244" t="str">
        <f t="shared" si="1154"/>
        <v>NO</v>
      </c>
      <c r="CA811" s="244" t="str">
        <f t="shared" si="1155"/>
        <v>NO</v>
      </c>
      <c r="CB811" s="244" t="str">
        <f t="shared" si="1156"/>
        <v>NO</v>
      </c>
      <c r="CC811" s="244" t="str">
        <f t="shared" si="1157"/>
        <v>NO</v>
      </c>
      <c r="CD811" s="244" t="str">
        <f t="shared" si="1129"/>
        <v>YES</v>
      </c>
      <c r="CE811" s="1" t="str">
        <f t="shared" si="1130"/>
        <v>NO</v>
      </c>
      <c r="CF811" s="1" t="str">
        <f t="shared" si="1131"/>
        <v>NO</v>
      </c>
      <c r="CG811" s="1" t="str">
        <f t="shared" si="1132"/>
        <v>NO</v>
      </c>
      <c r="CH811" s="1" t="str">
        <f t="shared" si="1133"/>
        <v>YES</v>
      </c>
      <c r="CI811" s="244" t="str">
        <f t="shared" si="1158"/>
        <v>NO</v>
      </c>
      <c r="CJ811" s="244" t="str">
        <f t="shared" si="1159"/>
        <v>NO</v>
      </c>
      <c r="CK811" s="244" t="str">
        <f t="shared" si="1160"/>
        <v>NO</v>
      </c>
      <c r="CL811" s="244" t="str">
        <f t="shared" si="1161"/>
        <v>NO</v>
      </c>
      <c r="CM811" s="244" t="str">
        <f t="shared" si="1162"/>
        <v>NO</v>
      </c>
      <c r="CN811" s="244" t="str">
        <f t="shared" si="1163"/>
        <v>YES</v>
      </c>
      <c r="CO811" s="244" t="str">
        <f t="shared" si="1164"/>
        <v>NO</v>
      </c>
      <c r="CP811" s="244" t="str">
        <f t="shared" si="1165"/>
        <v>NO</v>
      </c>
      <c r="CQ811" s="244" t="str">
        <f t="shared" si="1166"/>
        <v>NO</v>
      </c>
      <c r="CR811" s="244" t="str">
        <f t="shared" si="1167"/>
        <v>YES</v>
      </c>
    </row>
    <row r="812" spans="1:96">
      <c r="A812" s="64"/>
      <c r="B812" s="15"/>
      <c r="C812" s="15"/>
      <c r="D812" s="15"/>
      <c r="E812" s="15"/>
      <c r="F812" s="15"/>
      <c r="G812" s="15"/>
      <c r="H812" s="15"/>
      <c r="I812" s="52" t="s">
        <v>18</v>
      </c>
      <c r="J812" s="6">
        <v>0.56016964774160105</v>
      </c>
      <c r="K812" s="6">
        <v>6.1125058988674798E-2</v>
      </c>
      <c r="L812" s="6">
        <v>0.37870529326972302</v>
      </c>
      <c r="M812" s="6">
        <v>0.753059116724211</v>
      </c>
      <c r="N812" s="6">
        <v>0.12958851573494201</v>
      </c>
      <c r="O812" s="6">
        <v>0.11735236754084501</v>
      </c>
      <c r="P812" s="6">
        <v>0.22446685285404899</v>
      </c>
      <c r="Q812" s="6">
        <v>4.3795313477855702E-3</v>
      </c>
      <c r="R812" s="6">
        <v>0.77115361579816499</v>
      </c>
      <c r="S812" s="6">
        <v>0.48022239121785998</v>
      </c>
      <c r="T812" s="6">
        <v>0.173461986852956</v>
      </c>
      <c r="U812" s="6">
        <v>0.34631562192918303</v>
      </c>
      <c r="V812" s="6">
        <v>0.25111441647934202</v>
      </c>
      <c r="W812" s="6">
        <v>0.33426724882449299</v>
      </c>
      <c r="X812" s="6">
        <v>0.41461833469616299</v>
      </c>
      <c r="Y812" s="6">
        <v>0.14116698734810601</v>
      </c>
      <c r="Z812" s="6">
        <v>0.73206988856342903</v>
      </c>
      <c r="AA812" s="6">
        <v>0.12676312408846399</v>
      </c>
      <c r="AB812" s="6">
        <v>0.66719640401792801</v>
      </c>
      <c r="AC812" s="6">
        <v>0.23312606297597499</v>
      </c>
      <c r="AD812" s="6">
        <v>9.9677533006095803E-2</v>
      </c>
      <c r="AE812" s="6">
        <v>0.99722838830465199</v>
      </c>
      <c r="AF812" s="6">
        <v>2.1780819415621001E-3</v>
      </c>
      <c r="AG812" s="310">
        <v>5.9352975378523798E-4</v>
      </c>
      <c r="AH812" s="211">
        <v>2.5329999999999999</v>
      </c>
      <c r="AI812" s="211">
        <v>4.6520000000000001</v>
      </c>
      <c r="AJ812" s="212">
        <v>6.4320000000000004</v>
      </c>
      <c r="AK812" s="210">
        <v>3.2909999999999999</v>
      </c>
      <c r="AL812" s="210">
        <v>4.2729999999999997</v>
      </c>
      <c r="AM812" s="210">
        <v>7.0750000000000002</v>
      </c>
      <c r="AN812" s="203"/>
      <c r="AO812" s="203"/>
      <c r="AP812" s="203"/>
      <c r="AQ812" s="203"/>
      <c r="AR812" s="203">
        <f t="shared" si="1195"/>
        <v>2.0614909136719999</v>
      </c>
      <c r="AS812" s="203">
        <f t="shared" si="1196"/>
        <v>2.5196000000000001</v>
      </c>
      <c r="AT812" s="203">
        <f t="shared" si="1197"/>
        <v>3.0795111055119997</v>
      </c>
      <c r="AU812" s="203">
        <f t="shared" si="1198"/>
        <v>3.2548090981419997</v>
      </c>
      <c r="AV812" s="203">
        <f t="shared" si="1199"/>
        <v>3.9781</v>
      </c>
      <c r="AW812" s="203">
        <f t="shared" si="1200"/>
        <v>4.8621222133819995</v>
      </c>
      <c r="AX812" s="203">
        <f t="shared" si="1201"/>
        <v>5.8365818311520004</v>
      </c>
      <c r="AY812" s="203">
        <f t="shared" si="1202"/>
        <v>7.1336000000000004</v>
      </c>
      <c r="AZ812" s="203">
        <f t="shared" si="1203"/>
        <v>8.7188444285919999</v>
      </c>
      <c r="BB812" s="1" t="str">
        <f t="shared" si="1134"/>
        <v>NA</v>
      </c>
      <c r="BC812" s="1" t="str">
        <f t="shared" si="1135"/>
        <v>NA</v>
      </c>
      <c r="BD812" s="1" t="str">
        <f t="shared" si="1136"/>
        <v>NP</v>
      </c>
      <c r="BE812" s="1" t="str">
        <f t="shared" si="1137"/>
        <v>NO</v>
      </c>
      <c r="BF812" s="1" t="str">
        <f t="shared" si="1138"/>
        <v>NO</v>
      </c>
      <c r="BG812" s="1" t="str">
        <f t="shared" si="1139"/>
        <v>NO</v>
      </c>
      <c r="BH812" s="1" t="str">
        <f t="shared" si="1119"/>
        <v>YES</v>
      </c>
      <c r="BJ812" s="12">
        <v>87</v>
      </c>
      <c r="BK812" s="1" t="str">
        <f t="shared" si="1140"/>
        <v>P</v>
      </c>
      <c r="BL812" s="1" t="str">
        <f t="shared" si="1141"/>
        <v>NA</v>
      </c>
      <c r="BM812" s="1" t="str">
        <f t="shared" si="1142"/>
        <v>NP</v>
      </c>
      <c r="BN812" s="1" t="str">
        <f t="shared" si="1143"/>
        <v>NO</v>
      </c>
      <c r="BO812" s="1" t="str">
        <f t="shared" si="1144"/>
        <v>NO</v>
      </c>
      <c r="BP812" s="1" t="str">
        <f t="shared" si="1145"/>
        <v>NO</v>
      </c>
      <c r="BQ812" s="1" t="str">
        <f t="shared" si="1146"/>
        <v>NO</v>
      </c>
      <c r="BS812" s="1" t="str">
        <f t="shared" si="1147"/>
        <v>TN</v>
      </c>
      <c r="BT812" s="1" t="str">
        <f t="shared" si="1148"/>
        <v>TN</v>
      </c>
      <c r="BU812" s="1" t="str">
        <f t="shared" si="1149"/>
        <v>TP</v>
      </c>
      <c r="BV812" s="1" t="str">
        <f t="shared" si="1150"/>
        <v>NO</v>
      </c>
      <c r="BW812" s="1" t="str">
        <f t="shared" si="1151"/>
        <v>NO</v>
      </c>
      <c r="BX812" s="1" t="str">
        <f t="shared" si="1152"/>
        <v>YES</v>
      </c>
      <c r="BY812" s="244" t="str">
        <f t="shared" si="1153"/>
        <v>YES</v>
      </c>
      <c r="BZ812" s="244" t="str">
        <f t="shared" si="1154"/>
        <v>NO</v>
      </c>
      <c r="CA812" s="244" t="str">
        <f t="shared" si="1155"/>
        <v>NO</v>
      </c>
      <c r="CB812" s="244" t="str">
        <f t="shared" si="1156"/>
        <v>NO</v>
      </c>
      <c r="CC812" s="244" t="str">
        <f t="shared" si="1157"/>
        <v>NO</v>
      </c>
      <c r="CD812" s="244" t="str">
        <f t="shared" si="1129"/>
        <v>NO</v>
      </c>
      <c r="CE812" s="1" t="str">
        <f t="shared" si="1130"/>
        <v>NO</v>
      </c>
      <c r="CF812" s="1" t="str">
        <f t="shared" si="1131"/>
        <v>NO</v>
      </c>
      <c r="CG812" s="1" t="str">
        <f t="shared" si="1132"/>
        <v>NO</v>
      </c>
      <c r="CH812" s="1" t="str">
        <f t="shared" si="1133"/>
        <v>NO</v>
      </c>
      <c r="CI812" s="244" t="str">
        <f t="shared" si="1158"/>
        <v>NO</v>
      </c>
      <c r="CJ812" s="244" t="str">
        <f t="shared" si="1159"/>
        <v>NO</v>
      </c>
      <c r="CK812" s="244" t="str">
        <f t="shared" si="1160"/>
        <v>NO</v>
      </c>
      <c r="CL812" s="244" t="str">
        <f t="shared" si="1161"/>
        <v>NO</v>
      </c>
      <c r="CM812" s="244" t="str">
        <f t="shared" si="1162"/>
        <v>NO</v>
      </c>
      <c r="CN812" s="244" t="str">
        <f t="shared" si="1163"/>
        <v>NO</v>
      </c>
      <c r="CO812" s="244" t="str">
        <f t="shared" si="1164"/>
        <v>NO</v>
      </c>
      <c r="CP812" s="244" t="str">
        <f t="shared" si="1165"/>
        <v>NO</v>
      </c>
      <c r="CQ812" s="244" t="str">
        <f t="shared" si="1166"/>
        <v>NO</v>
      </c>
      <c r="CR812" s="244" t="str">
        <f t="shared" si="1167"/>
        <v>NO</v>
      </c>
    </row>
    <row r="813" spans="1:96" ht="16.5" thickBot="1">
      <c r="A813" s="74"/>
      <c r="B813" s="75"/>
      <c r="C813" s="75"/>
      <c r="D813" s="75"/>
      <c r="E813" s="75"/>
      <c r="F813" s="75"/>
      <c r="G813" s="75"/>
      <c r="H813" s="75"/>
      <c r="I813" s="53" t="s">
        <v>19</v>
      </c>
      <c r="J813" s="8">
        <v>0.56016964774160105</v>
      </c>
      <c r="K813" s="8">
        <v>6.1125058988674798E-2</v>
      </c>
      <c r="L813" s="8">
        <v>0.37870529326972302</v>
      </c>
      <c r="M813" s="8">
        <v>0.50241627134211297</v>
      </c>
      <c r="N813" s="8">
        <v>0.38005126332992401</v>
      </c>
      <c r="O813" s="8">
        <v>0.11753246532796199</v>
      </c>
      <c r="P813" s="8">
        <v>0.52363755118289101</v>
      </c>
      <c r="Q813" s="8">
        <v>0.45415159856617399</v>
      </c>
      <c r="R813" s="8">
        <v>2.2210850250934101E-2</v>
      </c>
      <c r="S813" s="8">
        <v>0.42809747482892802</v>
      </c>
      <c r="T813" s="8">
        <v>0.46295366225225898</v>
      </c>
      <c r="U813" s="8">
        <v>0.10894886291881201</v>
      </c>
      <c r="V813" s="8">
        <v>0.38655877176673298</v>
      </c>
      <c r="W813" s="8">
        <v>0.26519812280715299</v>
      </c>
      <c r="X813" s="8">
        <v>0.34824310542611298</v>
      </c>
      <c r="Y813" s="8">
        <v>0.96209864637963005</v>
      </c>
      <c r="Z813" s="8">
        <v>2.1855950177439298E-2</v>
      </c>
      <c r="AA813" s="8">
        <v>1.60454034429303E-2</v>
      </c>
      <c r="AB813" s="8">
        <v>6.8002709203436901E-2</v>
      </c>
      <c r="AC813" s="8">
        <v>0.43552283965504501</v>
      </c>
      <c r="AD813" s="8">
        <v>0.496474451141518</v>
      </c>
      <c r="AE813" s="8">
        <v>0.99722838830465199</v>
      </c>
      <c r="AF813" s="8">
        <v>2.1780819415621001E-3</v>
      </c>
      <c r="AG813" s="311">
        <v>5.9352975378523798E-4</v>
      </c>
      <c r="AH813" s="213">
        <v>2.141</v>
      </c>
      <c r="AI813" s="213">
        <v>3.8330000000000002</v>
      </c>
      <c r="AJ813" s="214">
        <v>6.9390000000000001</v>
      </c>
      <c r="AK813" s="210">
        <v>2.1789999999999998</v>
      </c>
      <c r="AL813" s="210">
        <v>3.99</v>
      </c>
      <c r="AM813" s="210">
        <v>7.1989999999999998</v>
      </c>
      <c r="AN813" s="203"/>
      <c r="AO813" s="203"/>
      <c r="AP813" s="203"/>
      <c r="AQ813" s="203"/>
      <c r="AR813" s="203">
        <f t="shared" si="1195"/>
        <v>2.0614909136719999</v>
      </c>
      <c r="AS813" s="203">
        <f t="shared" si="1196"/>
        <v>2.5196000000000001</v>
      </c>
      <c r="AT813" s="203">
        <f t="shared" si="1197"/>
        <v>3.0795111055119997</v>
      </c>
      <c r="AU813" s="203">
        <f t="shared" si="1198"/>
        <v>3.2548090981419997</v>
      </c>
      <c r="AV813" s="203">
        <f t="shared" si="1199"/>
        <v>3.9781</v>
      </c>
      <c r="AW813" s="203">
        <f t="shared" si="1200"/>
        <v>4.8621222133819995</v>
      </c>
      <c r="AX813" s="203">
        <f t="shared" si="1201"/>
        <v>5.8365818311520004</v>
      </c>
      <c r="AY813" s="203">
        <f t="shared" si="1202"/>
        <v>7.1336000000000004</v>
      </c>
      <c r="AZ813" s="203">
        <f t="shared" si="1203"/>
        <v>8.7188444285919999</v>
      </c>
      <c r="BB813" s="1" t="str">
        <f t="shared" si="1134"/>
        <v>NP</v>
      </c>
      <c r="BC813" s="1" t="str">
        <f t="shared" si="1135"/>
        <v>NP</v>
      </c>
      <c r="BD813" s="1" t="str">
        <f t="shared" si="1136"/>
        <v>NP</v>
      </c>
      <c r="BE813" s="1" t="str">
        <f t="shared" si="1137"/>
        <v>NO</v>
      </c>
      <c r="BF813" s="1" t="str">
        <f t="shared" si="1138"/>
        <v>NO</v>
      </c>
      <c r="BG813" s="1" t="str">
        <f t="shared" si="1139"/>
        <v>NO</v>
      </c>
      <c r="BH813" s="1" t="str">
        <f t="shared" si="1119"/>
        <v>YES</v>
      </c>
      <c r="BJ813" s="12">
        <v>13</v>
      </c>
      <c r="BK813" s="1" t="str">
        <f t="shared" si="1140"/>
        <v>NP</v>
      </c>
      <c r="BL813" s="1" t="str">
        <f t="shared" si="1141"/>
        <v>NA</v>
      </c>
      <c r="BM813" s="1" t="str">
        <f t="shared" si="1142"/>
        <v>NA</v>
      </c>
      <c r="BN813" s="1" t="str">
        <f t="shared" si="1143"/>
        <v>NO</v>
      </c>
      <c r="BO813" s="1" t="str">
        <f t="shared" si="1144"/>
        <v>NO</v>
      </c>
      <c r="BP813" s="1" t="str">
        <f t="shared" si="1145"/>
        <v>NO</v>
      </c>
      <c r="BQ813" s="1" t="str">
        <f t="shared" si="1146"/>
        <v>YES</v>
      </c>
      <c r="BS813" s="1" t="str">
        <f t="shared" si="1147"/>
        <v>TP</v>
      </c>
      <c r="BT813" s="1" t="str">
        <f t="shared" si="1148"/>
        <v>FP</v>
      </c>
      <c r="BU813" s="1" t="str">
        <f t="shared" si="1149"/>
        <v>FP</v>
      </c>
      <c r="BV813" s="1" t="str">
        <f t="shared" si="1150"/>
        <v>NO</v>
      </c>
      <c r="BW813" s="1" t="str">
        <f t="shared" si="1151"/>
        <v>NO</v>
      </c>
      <c r="BX813" s="1" t="str">
        <f t="shared" si="1152"/>
        <v>YES</v>
      </c>
      <c r="BY813" s="244" t="str">
        <f t="shared" si="1153"/>
        <v>YES</v>
      </c>
      <c r="BZ813" s="244" t="str">
        <f t="shared" si="1154"/>
        <v>NO</v>
      </c>
      <c r="CA813" s="244" t="str">
        <f t="shared" si="1155"/>
        <v>NO</v>
      </c>
      <c r="CB813" s="244" t="str">
        <f t="shared" si="1156"/>
        <v>NO</v>
      </c>
      <c r="CC813" s="244" t="str">
        <f t="shared" si="1157"/>
        <v>NO</v>
      </c>
      <c r="CD813" s="244" t="str">
        <f t="shared" si="1129"/>
        <v>YES</v>
      </c>
      <c r="CE813" s="1" t="str">
        <f t="shared" si="1130"/>
        <v>NO</v>
      </c>
      <c r="CF813" s="1" t="str">
        <f t="shared" si="1131"/>
        <v>NO</v>
      </c>
      <c r="CG813" s="1" t="str">
        <f t="shared" si="1132"/>
        <v>NO</v>
      </c>
      <c r="CH813" s="1" t="str">
        <f t="shared" si="1133"/>
        <v>YES</v>
      </c>
      <c r="CI813" s="244" t="str">
        <f t="shared" si="1158"/>
        <v>NO</v>
      </c>
      <c r="CJ813" s="244" t="str">
        <f t="shared" si="1159"/>
        <v>NO</v>
      </c>
      <c r="CK813" s="244" t="str">
        <f t="shared" si="1160"/>
        <v>NO</v>
      </c>
      <c r="CL813" s="244" t="str">
        <f t="shared" si="1161"/>
        <v>NO</v>
      </c>
      <c r="CM813" s="244" t="str">
        <f t="shared" si="1162"/>
        <v>NO</v>
      </c>
      <c r="CN813" s="244" t="str">
        <f t="shared" si="1163"/>
        <v>YES</v>
      </c>
      <c r="CO813" s="244" t="str">
        <f t="shared" si="1164"/>
        <v>NO</v>
      </c>
      <c r="CP813" s="244" t="str">
        <f t="shared" si="1165"/>
        <v>NO</v>
      </c>
      <c r="CQ813" s="244" t="str">
        <f t="shared" si="1166"/>
        <v>NO</v>
      </c>
      <c r="CR813" s="244" t="str">
        <f t="shared" si="1167"/>
        <v>YES</v>
      </c>
    </row>
    <row r="814" spans="1:96">
      <c r="A814" s="61">
        <v>10</v>
      </c>
      <c r="B814" s="62">
        <v>360</v>
      </c>
      <c r="C814" s="62">
        <v>4</v>
      </c>
      <c r="D814" s="62">
        <v>0.25</v>
      </c>
      <c r="E814" s="62">
        <v>17636686</v>
      </c>
      <c r="F814" s="62">
        <f>E814/1000/60</f>
        <v>293.94476666666668</v>
      </c>
      <c r="G814" s="62">
        <v>218</v>
      </c>
      <c r="H814" s="63">
        <f>G814/B814*100</f>
        <v>60.55555555555555</v>
      </c>
      <c r="I814" s="60" t="s">
        <v>12</v>
      </c>
      <c r="J814" s="69">
        <v>0.93252470815039601</v>
      </c>
      <c r="K814" s="69">
        <v>1.2797786191820501E-2</v>
      </c>
      <c r="L814" s="69">
        <v>5.4677505657782698E-2</v>
      </c>
      <c r="M814" s="69">
        <v>0.89795443263846597</v>
      </c>
      <c r="N814" s="69">
        <v>3.4637902035969698E-2</v>
      </c>
      <c r="O814" s="69">
        <v>6.7407665325564095E-2</v>
      </c>
      <c r="P814" s="69">
        <v>0.56590837681696304</v>
      </c>
      <c r="Q814" s="69">
        <v>0.11890271191504399</v>
      </c>
      <c r="R814" s="69">
        <v>0.31518891126799198</v>
      </c>
      <c r="S814" s="69">
        <v>0.38508267642621202</v>
      </c>
      <c r="T814" s="69">
        <v>0.45151205788146698</v>
      </c>
      <c r="U814" s="69">
        <v>0.16340526569232</v>
      </c>
      <c r="V814" s="69">
        <v>0.20382134826217499</v>
      </c>
      <c r="W814" s="69">
        <v>0.53219091070559799</v>
      </c>
      <c r="X814" s="69">
        <v>0.263987741032226</v>
      </c>
      <c r="Y814" s="69">
        <v>7.23772144872835E-2</v>
      </c>
      <c r="Z814" s="69">
        <v>0.66057870907534999</v>
      </c>
      <c r="AA814" s="69">
        <v>0.267044076437366</v>
      </c>
      <c r="AB814" s="69">
        <v>0.28067987349784801</v>
      </c>
      <c r="AC814" s="69">
        <v>0.41288987680692202</v>
      </c>
      <c r="AD814" s="69">
        <v>0.30643024969522897</v>
      </c>
      <c r="AE814" s="69">
        <v>0.93665840893753904</v>
      </c>
      <c r="AF814" s="69">
        <v>4.3505140715865802E-2</v>
      </c>
      <c r="AG814" s="309">
        <v>1.98364503465942E-2</v>
      </c>
      <c r="AH814" s="208">
        <v>2.738</v>
      </c>
      <c r="AI814" s="208">
        <v>4.9080000000000004</v>
      </c>
      <c r="AJ814" s="209">
        <v>7.3540000000000001</v>
      </c>
      <c r="AK814" s="210">
        <v>2.9449999999999998</v>
      </c>
      <c r="AL814" s="210">
        <v>5.0380000000000003</v>
      </c>
      <c r="AM814" s="210">
        <v>7.4690000000000003</v>
      </c>
      <c r="AN814" s="203">
        <v>3.6139999999999999</v>
      </c>
      <c r="AO814" s="203">
        <v>5.3277999999999999</v>
      </c>
      <c r="AP814" s="203">
        <v>8.3733000000000004</v>
      </c>
      <c r="AQ814" s="203"/>
      <c r="AR814" s="203">
        <f>$AN$35*0.81818182</f>
        <v>2.9569090974799996</v>
      </c>
      <c r="AS814" s="203">
        <f>$AN$35</f>
        <v>3.6139999999999999</v>
      </c>
      <c r="AT814" s="203">
        <f>$AN$35*1.22222222</f>
        <v>4.4171111030799999</v>
      </c>
      <c r="AU814" s="203">
        <f>$AO$35*0.81818182</f>
        <v>4.3591091005959992</v>
      </c>
      <c r="AV814" s="203">
        <f>$AO$35</f>
        <v>5.3277999999999999</v>
      </c>
      <c r="AW814" s="203">
        <f>$AO$35*1.22222222</f>
        <v>6.5117555437159993</v>
      </c>
      <c r="AX814" s="203">
        <f>$AP$35*0.81818182</f>
        <v>6.8508818334059995</v>
      </c>
      <c r="AY814" s="203">
        <f>$AP$35</f>
        <v>8.3733000000000004</v>
      </c>
      <c r="AZ814" s="203">
        <f>$AP$35*1.22222222</f>
        <v>10.234033314726</v>
      </c>
      <c r="BB814" s="1" t="str">
        <f t="shared" si="1134"/>
        <v>A</v>
      </c>
      <c r="BC814" s="1" t="str">
        <f t="shared" si="1135"/>
        <v>NP</v>
      </c>
      <c r="BD814" s="1" t="str">
        <f t="shared" si="1136"/>
        <v>NP</v>
      </c>
      <c r="BE814" s="1" t="str">
        <f t="shared" si="1137"/>
        <v>NO</v>
      </c>
      <c r="BF814" s="1" t="str">
        <f t="shared" si="1138"/>
        <v>NO</v>
      </c>
      <c r="BG814" s="1" t="str">
        <f t="shared" si="1139"/>
        <v>YES</v>
      </c>
      <c r="BH814" s="1" t="str">
        <f t="shared" si="1119"/>
        <v>YES</v>
      </c>
      <c r="BJ814" s="12">
        <v>24</v>
      </c>
      <c r="BK814" s="1" t="str">
        <f t="shared" si="1140"/>
        <v>A</v>
      </c>
      <c r="BL814" s="1" t="str">
        <f t="shared" si="1141"/>
        <v>NP</v>
      </c>
      <c r="BM814" s="1" t="str">
        <f t="shared" si="1142"/>
        <v>NP</v>
      </c>
      <c r="BN814" s="1" t="str">
        <f t="shared" si="1143"/>
        <v>NO</v>
      </c>
      <c r="BO814" s="1" t="str">
        <f t="shared" si="1144"/>
        <v>NO</v>
      </c>
      <c r="BP814" s="1" t="str">
        <f t="shared" si="1145"/>
        <v>YES</v>
      </c>
      <c r="BQ814" s="1" t="str">
        <f t="shared" si="1146"/>
        <v>YES</v>
      </c>
      <c r="BS814" s="1" t="str">
        <f t="shared" si="1147"/>
        <v>TP</v>
      </c>
      <c r="BT814" s="1" t="str">
        <f t="shared" si="1148"/>
        <v>TP</v>
      </c>
      <c r="BU814" s="1" t="str">
        <f t="shared" si="1149"/>
        <v>TP</v>
      </c>
      <c r="BV814" s="1" t="str">
        <f t="shared" si="1150"/>
        <v>YES</v>
      </c>
      <c r="BW814" s="1" t="str">
        <f t="shared" si="1151"/>
        <v>YES</v>
      </c>
      <c r="BX814" s="1" t="str">
        <f t="shared" si="1152"/>
        <v>YES</v>
      </c>
      <c r="BY814" s="244" t="str">
        <f t="shared" si="1153"/>
        <v>YES</v>
      </c>
      <c r="BZ814" s="244" t="str">
        <f t="shared" si="1154"/>
        <v>NO</v>
      </c>
      <c r="CA814" s="244" t="str">
        <f t="shared" si="1155"/>
        <v>NO</v>
      </c>
      <c r="CB814" s="244" t="str">
        <f t="shared" si="1156"/>
        <v>NO</v>
      </c>
      <c r="CC814" s="244" t="str">
        <f t="shared" si="1157"/>
        <v>NO</v>
      </c>
      <c r="CD814" s="244" t="str">
        <f t="shared" si="1129"/>
        <v>NO</v>
      </c>
      <c r="CE814" s="1" t="str">
        <f t="shared" si="1130"/>
        <v>NO</v>
      </c>
      <c r="CF814" s="1" t="str">
        <f t="shared" si="1131"/>
        <v>NO</v>
      </c>
      <c r="CG814" s="1" t="str">
        <f t="shared" si="1132"/>
        <v>NO</v>
      </c>
      <c r="CH814" s="1" t="str">
        <f t="shared" si="1133"/>
        <v>NO</v>
      </c>
      <c r="CI814" s="244" t="str">
        <f t="shared" si="1158"/>
        <v>NO</v>
      </c>
      <c r="CJ814" s="244" t="str">
        <f t="shared" si="1159"/>
        <v>NO</v>
      </c>
      <c r="CK814" s="244" t="str">
        <f t="shared" si="1160"/>
        <v>NO</v>
      </c>
      <c r="CL814" s="244" t="str">
        <f t="shared" si="1161"/>
        <v>NO</v>
      </c>
      <c r="CM814" s="244" t="str">
        <f t="shared" si="1162"/>
        <v>NO</v>
      </c>
      <c r="CN814" s="244" t="str">
        <f t="shared" si="1163"/>
        <v>NO</v>
      </c>
      <c r="CO814" s="244" t="str">
        <f t="shared" si="1164"/>
        <v>NO</v>
      </c>
      <c r="CP814" s="244" t="str">
        <f t="shared" si="1165"/>
        <v>NO</v>
      </c>
      <c r="CQ814" s="244" t="str">
        <f t="shared" si="1166"/>
        <v>NO</v>
      </c>
      <c r="CR814" s="244" t="str">
        <f t="shared" si="1167"/>
        <v>NO</v>
      </c>
    </row>
    <row r="815" spans="1:96">
      <c r="A815" s="64"/>
      <c r="B815" s="15"/>
      <c r="C815" s="15"/>
      <c r="D815" s="15"/>
      <c r="E815" s="15"/>
      <c r="F815" s="15"/>
      <c r="G815" s="15"/>
      <c r="H815" s="15"/>
      <c r="I815" s="52" t="s">
        <v>13</v>
      </c>
      <c r="J815" s="6">
        <v>0.93252470815039601</v>
      </c>
      <c r="K815" s="6">
        <v>1.2797786191820501E-2</v>
      </c>
      <c r="L815" s="6">
        <v>5.4677505657782698E-2</v>
      </c>
      <c r="M815" s="6">
        <v>0.89795443263846597</v>
      </c>
      <c r="N815" s="6">
        <v>3.4637902035969698E-2</v>
      </c>
      <c r="O815" s="6">
        <v>6.7407665325564095E-2</v>
      </c>
      <c r="P815" s="6">
        <v>0.56590837681696304</v>
      </c>
      <c r="Q815" s="6">
        <v>0.11890271191504399</v>
      </c>
      <c r="R815" s="6">
        <v>0.31518891126799198</v>
      </c>
      <c r="S815" s="6">
        <v>0.38508267642621202</v>
      </c>
      <c r="T815" s="6">
        <v>0.45151205788146698</v>
      </c>
      <c r="U815" s="6">
        <v>0.16340526569232</v>
      </c>
      <c r="V815" s="6">
        <v>0.20382134826217499</v>
      </c>
      <c r="W815" s="6">
        <v>0.53219091070559799</v>
      </c>
      <c r="X815" s="6">
        <v>0.263987741032226</v>
      </c>
      <c r="Y815" s="6">
        <v>7.23772144872835E-2</v>
      </c>
      <c r="Z815" s="6">
        <v>0.66057870907534999</v>
      </c>
      <c r="AA815" s="6">
        <v>0.267044076437366</v>
      </c>
      <c r="AB815" s="6">
        <v>0.28067987349784801</v>
      </c>
      <c r="AC815" s="6">
        <v>0.41288987680692202</v>
      </c>
      <c r="AD815" s="6">
        <v>0.30643024969522897</v>
      </c>
      <c r="AE815" s="6">
        <v>0.93665840893753904</v>
      </c>
      <c r="AF815" s="6">
        <v>4.3505140715865802E-2</v>
      </c>
      <c r="AG815" s="310">
        <v>1.98364503465942E-2</v>
      </c>
      <c r="AH815" s="211">
        <v>2.9910000000000001</v>
      </c>
      <c r="AI815" s="211">
        <v>4.9279999999999999</v>
      </c>
      <c r="AJ815" s="212">
        <v>7.2060000000000004</v>
      </c>
      <c r="AK815" s="210">
        <v>2.867</v>
      </c>
      <c r="AL815" s="210">
        <v>4.9569999999999999</v>
      </c>
      <c r="AM815" s="210">
        <v>7.391</v>
      </c>
      <c r="AN815" s="203"/>
      <c r="AO815" s="203"/>
      <c r="AP815" s="203"/>
      <c r="AQ815" s="203"/>
      <c r="AR815" s="203">
        <f t="shared" ref="AR815:AR823" si="1204">$AN$35*0.81818182</f>
        <v>2.9569090974799996</v>
      </c>
      <c r="AS815" s="203">
        <f t="shared" ref="AS815:AS823" si="1205">$AN$35</f>
        <v>3.6139999999999999</v>
      </c>
      <c r="AT815" s="203">
        <f t="shared" ref="AT815:AT823" si="1206">$AN$35*1.22222222</f>
        <v>4.4171111030799999</v>
      </c>
      <c r="AU815" s="203">
        <f t="shared" ref="AU815:AU823" si="1207">$AO$35*0.81818182</f>
        <v>4.3591091005959992</v>
      </c>
      <c r="AV815" s="203">
        <f t="shared" ref="AV815:AV823" si="1208">$AO$35</f>
        <v>5.3277999999999999</v>
      </c>
      <c r="AW815" s="203">
        <f t="shared" ref="AW815:AW823" si="1209">$AO$35*1.22222222</f>
        <v>6.5117555437159993</v>
      </c>
      <c r="AX815" s="203">
        <f t="shared" ref="AX815:AX823" si="1210">$AP$35*0.81818182</f>
        <v>6.8508818334059995</v>
      </c>
      <c r="AY815" s="203">
        <f t="shared" ref="AY815:AY823" si="1211">$AP$35</f>
        <v>8.3733000000000004</v>
      </c>
      <c r="AZ815" s="203">
        <f t="shared" ref="AZ815:AZ823" si="1212">$AP$35*1.22222222</f>
        <v>10.234033314726</v>
      </c>
      <c r="BB815" s="1" t="str">
        <f t="shared" si="1134"/>
        <v>NP</v>
      </c>
      <c r="BC815" s="1" t="str">
        <f t="shared" si="1135"/>
        <v>NP</v>
      </c>
      <c r="BD815" s="1" t="str">
        <f t="shared" si="1136"/>
        <v>NP</v>
      </c>
      <c r="BE815" s="1" t="str">
        <f t="shared" si="1137"/>
        <v>NO</v>
      </c>
      <c r="BF815" s="1" t="str">
        <f t="shared" si="1138"/>
        <v>NO</v>
      </c>
      <c r="BG815" s="1" t="str">
        <f t="shared" si="1139"/>
        <v>NO</v>
      </c>
      <c r="BH815" s="1" t="str">
        <f t="shared" si="1119"/>
        <v>YES</v>
      </c>
      <c r="BJ815" s="12">
        <v>136</v>
      </c>
      <c r="BK815" s="1" t="str">
        <f t="shared" si="1140"/>
        <v>A</v>
      </c>
      <c r="BL815" s="1" t="str">
        <f t="shared" si="1141"/>
        <v>NP</v>
      </c>
      <c r="BM815" s="1" t="str">
        <f t="shared" si="1142"/>
        <v>NP</v>
      </c>
      <c r="BN815" s="1" t="str">
        <f t="shared" si="1143"/>
        <v>NO</v>
      </c>
      <c r="BO815" s="1" t="str">
        <f t="shared" si="1144"/>
        <v>NO</v>
      </c>
      <c r="BP815" s="1" t="str">
        <f t="shared" si="1145"/>
        <v>YES</v>
      </c>
      <c r="BQ815" s="1" t="str">
        <f t="shared" si="1146"/>
        <v>YES</v>
      </c>
      <c r="BS815" s="1" t="str">
        <f t="shared" si="1147"/>
        <v>TP</v>
      </c>
      <c r="BT815" s="1" t="str">
        <f t="shared" si="1148"/>
        <v>TP</v>
      </c>
      <c r="BU815" s="1" t="str">
        <f t="shared" si="1149"/>
        <v>TP</v>
      </c>
      <c r="BV815" s="1" t="str">
        <f t="shared" si="1150"/>
        <v>YES</v>
      </c>
      <c r="BW815" s="1" t="str">
        <f t="shared" si="1151"/>
        <v>YES</v>
      </c>
      <c r="BX815" s="1" t="str">
        <f t="shared" si="1152"/>
        <v>YES</v>
      </c>
      <c r="BY815" s="244" t="str">
        <f t="shared" si="1153"/>
        <v>YES</v>
      </c>
      <c r="BZ815" s="244" t="str">
        <f t="shared" si="1154"/>
        <v>NO</v>
      </c>
      <c r="CA815" s="244" t="str">
        <f t="shared" si="1155"/>
        <v>NO</v>
      </c>
      <c r="CB815" s="244" t="str">
        <f t="shared" si="1156"/>
        <v>NO</v>
      </c>
      <c r="CC815" s="244" t="str">
        <f t="shared" si="1157"/>
        <v>NO</v>
      </c>
      <c r="CD815" s="244" t="str">
        <f t="shared" si="1129"/>
        <v>NO</v>
      </c>
      <c r="CE815" s="1" t="str">
        <f t="shared" si="1130"/>
        <v>NO</v>
      </c>
      <c r="CF815" s="1" t="str">
        <f t="shared" si="1131"/>
        <v>NO</v>
      </c>
      <c r="CG815" s="1" t="str">
        <f t="shared" si="1132"/>
        <v>NO</v>
      </c>
      <c r="CH815" s="1" t="str">
        <f t="shared" si="1133"/>
        <v>NO</v>
      </c>
      <c r="CI815" s="244" t="str">
        <f t="shared" si="1158"/>
        <v>NO</v>
      </c>
      <c r="CJ815" s="244" t="str">
        <f t="shared" si="1159"/>
        <v>NO</v>
      </c>
      <c r="CK815" s="244" t="str">
        <f t="shared" si="1160"/>
        <v>NO</v>
      </c>
      <c r="CL815" s="244" t="str">
        <f t="shared" si="1161"/>
        <v>NO</v>
      </c>
      <c r="CM815" s="244" t="str">
        <f t="shared" si="1162"/>
        <v>NO</v>
      </c>
      <c r="CN815" s="244" t="str">
        <f t="shared" si="1163"/>
        <v>NO</v>
      </c>
      <c r="CO815" s="244" t="str">
        <f t="shared" si="1164"/>
        <v>NO</v>
      </c>
      <c r="CP815" s="244" t="str">
        <f t="shared" si="1165"/>
        <v>NO</v>
      </c>
      <c r="CQ815" s="244" t="str">
        <f t="shared" si="1166"/>
        <v>NO</v>
      </c>
      <c r="CR815" s="244" t="str">
        <f t="shared" si="1167"/>
        <v>NO</v>
      </c>
    </row>
    <row r="816" spans="1:96">
      <c r="A816" s="64"/>
      <c r="B816" s="15"/>
      <c r="C816" s="15"/>
      <c r="D816" s="15"/>
      <c r="E816" s="15"/>
      <c r="F816" s="15"/>
      <c r="G816" s="15"/>
      <c r="H816" s="15"/>
      <c r="I816" s="52" t="s">
        <v>14</v>
      </c>
      <c r="J816" s="6">
        <v>0.89646593053722401</v>
      </c>
      <c r="K816" s="6">
        <v>9.0326206310938101E-2</v>
      </c>
      <c r="L816" s="6">
        <v>1.32078631518371E-2</v>
      </c>
      <c r="M816" s="6">
        <v>0.89795443263846597</v>
      </c>
      <c r="N816" s="6">
        <v>3.4637902035969698E-2</v>
      </c>
      <c r="O816" s="6">
        <v>6.7407665325564095E-2</v>
      </c>
      <c r="P816" s="6">
        <v>0.56590837681696304</v>
      </c>
      <c r="Q816" s="6">
        <v>0.11890271191504399</v>
      </c>
      <c r="R816" s="6">
        <v>0.31518891126799198</v>
      </c>
      <c r="S816" s="6">
        <v>0.38508267642621202</v>
      </c>
      <c r="T816" s="6">
        <v>0.45151205788146698</v>
      </c>
      <c r="U816" s="6">
        <v>0.16340526569232</v>
      </c>
      <c r="V816" s="6">
        <v>0.20382134826217499</v>
      </c>
      <c r="W816" s="6">
        <v>0.53219091070559799</v>
      </c>
      <c r="X816" s="6">
        <v>0.263987741032226</v>
      </c>
      <c r="Y816" s="6">
        <v>0.417392547813905</v>
      </c>
      <c r="Z816" s="6">
        <v>0.56239650938785402</v>
      </c>
      <c r="AA816" s="6">
        <v>2.0210942798239599E-2</v>
      </c>
      <c r="AB816" s="6">
        <v>0.18519216133862501</v>
      </c>
      <c r="AC816" s="6">
        <v>0.561957267160344</v>
      </c>
      <c r="AD816" s="6">
        <v>0.25285057150102902</v>
      </c>
      <c r="AE816" s="6">
        <v>0.93665840893753904</v>
      </c>
      <c r="AF816" s="6">
        <v>4.3505140715865802E-2</v>
      </c>
      <c r="AG816" s="310">
        <v>1.98364503465942E-2</v>
      </c>
      <c r="AH816" s="211">
        <v>2.7959999999999998</v>
      </c>
      <c r="AI816" s="211">
        <v>4.3220000000000001</v>
      </c>
      <c r="AJ816" s="212">
        <v>7.7850000000000001</v>
      </c>
      <c r="AK816" s="210">
        <v>3.008</v>
      </c>
      <c r="AL816" s="210">
        <v>4.7919999999999998</v>
      </c>
      <c r="AM816" s="210">
        <v>7.5</v>
      </c>
      <c r="AN816" s="203"/>
      <c r="AO816" s="203"/>
      <c r="AP816" s="203"/>
      <c r="AQ816" s="203"/>
      <c r="AR816" s="203">
        <f t="shared" si="1204"/>
        <v>2.9569090974799996</v>
      </c>
      <c r="AS816" s="203">
        <f t="shared" si="1205"/>
        <v>3.6139999999999999</v>
      </c>
      <c r="AT816" s="203">
        <f t="shared" si="1206"/>
        <v>4.4171111030799999</v>
      </c>
      <c r="AU816" s="203">
        <f t="shared" si="1207"/>
        <v>4.3591091005959992</v>
      </c>
      <c r="AV816" s="203">
        <f t="shared" si="1208"/>
        <v>5.3277999999999999</v>
      </c>
      <c r="AW816" s="203">
        <f t="shared" si="1209"/>
        <v>6.5117555437159993</v>
      </c>
      <c r="AX816" s="203">
        <f t="shared" si="1210"/>
        <v>6.8508818334059995</v>
      </c>
      <c r="AY816" s="203">
        <f t="shared" si="1211"/>
        <v>8.3733000000000004</v>
      </c>
      <c r="AZ816" s="203">
        <f t="shared" si="1212"/>
        <v>10.234033314726</v>
      </c>
      <c r="BB816" s="1" t="str">
        <f t="shared" si="1134"/>
        <v>A</v>
      </c>
      <c r="BC816" s="1" t="str">
        <f t="shared" si="1135"/>
        <v>A</v>
      </c>
      <c r="BD816" s="1" t="str">
        <f t="shared" si="1136"/>
        <v>NP</v>
      </c>
      <c r="BE816" s="1" t="str">
        <f t="shared" si="1137"/>
        <v>NO</v>
      </c>
      <c r="BF816" s="1" t="str">
        <f t="shared" si="1138"/>
        <v>YES</v>
      </c>
      <c r="BG816" s="1" t="str">
        <f t="shared" si="1139"/>
        <v>YES</v>
      </c>
      <c r="BH816" s="1" t="str">
        <f t="shared" si="1119"/>
        <v>YES</v>
      </c>
      <c r="BJ816" s="12">
        <v>54</v>
      </c>
      <c r="BK816" s="1" t="str">
        <f t="shared" si="1140"/>
        <v>NP</v>
      </c>
      <c r="BL816" s="1" t="str">
        <f t="shared" si="1141"/>
        <v>NP</v>
      </c>
      <c r="BM816" s="1" t="str">
        <f t="shared" si="1142"/>
        <v>NP</v>
      </c>
      <c r="BN816" s="1" t="str">
        <f t="shared" si="1143"/>
        <v>NO</v>
      </c>
      <c r="BO816" s="1" t="str">
        <f t="shared" si="1144"/>
        <v>NO</v>
      </c>
      <c r="BP816" s="1" t="str">
        <f t="shared" si="1145"/>
        <v>NO</v>
      </c>
      <c r="BQ816" s="1" t="str">
        <f t="shared" si="1146"/>
        <v>YES</v>
      </c>
      <c r="BS816" s="1" t="str">
        <f t="shared" si="1147"/>
        <v>TP</v>
      </c>
      <c r="BT816" s="1" t="str">
        <f t="shared" si="1148"/>
        <v>TP</v>
      </c>
      <c r="BU816" s="1" t="str">
        <f t="shared" si="1149"/>
        <v>TP</v>
      </c>
      <c r="BV816" s="1" t="str">
        <f t="shared" si="1150"/>
        <v>YES</v>
      </c>
      <c r="BW816" s="1" t="str">
        <f t="shared" si="1151"/>
        <v>YES</v>
      </c>
      <c r="BX816" s="1" t="str">
        <f t="shared" si="1152"/>
        <v>YES</v>
      </c>
      <c r="BY816" s="244" t="str">
        <f t="shared" si="1153"/>
        <v>YES</v>
      </c>
      <c r="BZ816" s="244" t="str">
        <f t="shared" si="1154"/>
        <v>NO</v>
      </c>
      <c r="CA816" s="244" t="str">
        <f t="shared" si="1155"/>
        <v>NO</v>
      </c>
      <c r="CB816" s="244" t="str">
        <f t="shared" si="1156"/>
        <v>NO</v>
      </c>
      <c r="CC816" s="244" t="str">
        <f t="shared" si="1157"/>
        <v>NO</v>
      </c>
      <c r="CD816" s="244" t="str">
        <f t="shared" si="1129"/>
        <v>NO</v>
      </c>
      <c r="CE816" s="1" t="str">
        <f t="shared" si="1130"/>
        <v>NO</v>
      </c>
      <c r="CF816" s="1" t="str">
        <f t="shared" si="1131"/>
        <v>NO</v>
      </c>
      <c r="CG816" s="1" t="str">
        <f t="shared" si="1132"/>
        <v>NO</v>
      </c>
      <c r="CH816" s="1" t="str">
        <f t="shared" si="1133"/>
        <v>NO</v>
      </c>
      <c r="CI816" s="244" t="str">
        <f t="shared" si="1158"/>
        <v>NO</v>
      </c>
      <c r="CJ816" s="244" t="str">
        <f t="shared" si="1159"/>
        <v>NO</v>
      </c>
      <c r="CK816" s="244" t="str">
        <f t="shared" si="1160"/>
        <v>NO</v>
      </c>
      <c r="CL816" s="244" t="str">
        <f t="shared" si="1161"/>
        <v>NO</v>
      </c>
      <c r="CM816" s="244" t="str">
        <f t="shared" si="1162"/>
        <v>NO</v>
      </c>
      <c r="CN816" s="244" t="str">
        <f t="shared" si="1163"/>
        <v>NO</v>
      </c>
      <c r="CO816" s="244" t="str">
        <f t="shared" si="1164"/>
        <v>NO</v>
      </c>
      <c r="CP816" s="244" t="str">
        <f t="shared" si="1165"/>
        <v>NO</v>
      </c>
      <c r="CQ816" s="244" t="str">
        <f t="shared" si="1166"/>
        <v>NO</v>
      </c>
      <c r="CR816" s="244" t="str">
        <f t="shared" si="1167"/>
        <v>NO</v>
      </c>
    </row>
    <row r="817" spans="1:96">
      <c r="A817" s="64"/>
      <c r="B817" s="15"/>
      <c r="C817" s="15"/>
      <c r="D817" s="15"/>
      <c r="E817" s="15"/>
      <c r="F817" s="15"/>
      <c r="G817" s="15"/>
      <c r="H817" s="15"/>
      <c r="I817" s="52" t="s">
        <v>15</v>
      </c>
      <c r="J817" s="6">
        <v>0.89646593053722401</v>
      </c>
      <c r="K817" s="6">
        <v>9.0326206310938101E-2</v>
      </c>
      <c r="L817" s="6">
        <v>1.32078631518371E-2</v>
      </c>
      <c r="M817" s="6">
        <v>0.176219585847635</v>
      </c>
      <c r="N817" s="6">
        <v>0.81613814495286297</v>
      </c>
      <c r="O817" s="6">
        <v>7.6422691995010599E-3</v>
      </c>
      <c r="P817" s="6">
        <v>0.41218816337319603</v>
      </c>
      <c r="Q817" s="6">
        <v>0.57736727867785098</v>
      </c>
      <c r="R817" s="6">
        <v>1.0444557948952099E-2</v>
      </c>
      <c r="S817" s="6">
        <v>0.38508267642621202</v>
      </c>
      <c r="T817" s="6">
        <v>0.45151205788146698</v>
      </c>
      <c r="U817" s="6">
        <v>0.16340526569232</v>
      </c>
      <c r="V817" s="6">
        <v>0.20382134826217499</v>
      </c>
      <c r="W817" s="6">
        <v>0.53219091070559799</v>
      </c>
      <c r="X817" s="6">
        <v>0.263987741032226</v>
      </c>
      <c r="Y817" s="6">
        <v>0.417392547813905</v>
      </c>
      <c r="Z817" s="6">
        <v>0.56239650938785402</v>
      </c>
      <c r="AA817" s="6">
        <v>2.0210942798239599E-2</v>
      </c>
      <c r="AB817" s="6">
        <v>0.18519216133862501</v>
      </c>
      <c r="AC817" s="6">
        <v>0.561957267160344</v>
      </c>
      <c r="AD817" s="6">
        <v>0.25285057150102902</v>
      </c>
      <c r="AE817" s="6">
        <v>0.93665840893753904</v>
      </c>
      <c r="AF817" s="6">
        <v>4.3505140715865802E-2</v>
      </c>
      <c r="AG817" s="310">
        <v>1.98364503465942E-2</v>
      </c>
      <c r="AH817" s="211">
        <v>2.9910000000000001</v>
      </c>
      <c r="AI817" s="211">
        <v>4.5279999999999996</v>
      </c>
      <c r="AJ817" s="212">
        <v>7.6580000000000004</v>
      </c>
      <c r="AK817" s="210">
        <v>6.609</v>
      </c>
      <c r="AL817" s="210">
        <v>8.4030000000000005</v>
      </c>
      <c r="AM817" s="210">
        <v>9.4589999999999996</v>
      </c>
      <c r="AN817" s="203"/>
      <c r="AO817" s="203"/>
      <c r="AP817" s="203"/>
      <c r="AQ817" s="203"/>
      <c r="AR817" s="203">
        <f t="shared" si="1204"/>
        <v>2.9569090974799996</v>
      </c>
      <c r="AS817" s="203">
        <f t="shared" si="1205"/>
        <v>3.6139999999999999</v>
      </c>
      <c r="AT817" s="203">
        <f t="shared" si="1206"/>
        <v>4.4171111030799999</v>
      </c>
      <c r="AU817" s="203">
        <f t="shared" si="1207"/>
        <v>4.3591091005959992</v>
      </c>
      <c r="AV817" s="203">
        <f t="shared" si="1208"/>
        <v>5.3277999999999999</v>
      </c>
      <c r="AW817" s="203">
        <f t="shared" si="1209"/>
        <v>6.5117555437159993</v>
      </c>
      <c r="AX817" s="203">
        <f t="shared" si="1210"/>
        <v>6.8508818334059995</v>
      </c>
      <c r="AY817" s="203">
        <f t="shared" si="1211"/>
        <v>8.3733000000000004</v>
      </c>
      <c r="AZ817" s="203">
        <f t="shared" si="1212"/>
        <v>10.234033314726</v>
      </c>
      <c r="BB817" s="1" t="str">
        <f t="shared" si="1134"/>
        <v>NP</v>
      </c>
      <c r="BC817" s="1" t="str">
        <f t="shared" si="1135"/>
        <v>NP</v>
      </c>
      <c r="BD817" s="1" t="str">
        <f t="shared" si="1136"/>
        <v>NP</v>
      </c>
      <c r="BE817" s="1" t="str">
        <f t="shared" si="1137"/>
        <v>NO</v>
      </c>
      <c r="BF817" s="1" t="str">
        <f t="shared" si="1138"/>
        <v>NO</v>
      </c>
      <c r="BG817" s="1" t="str">
        <f t="shared" si="1139"/>
        <v>NO</v>
      </c>
      <c r="BH817" s="1" t="str">
        <f t="shared" si="1119"/>
        <v>YES</v>
      </c>
      <c r="BJ817" s="12">
        <v>2214</v>
      </c>
      <c r="BK817" s="1" t="str">
        <f t="shared" si="1140"/>
        <v>P</v>
      </c>
      <c r="BL817" s="1" t="str">
        <f t="shared" si="1141"/>
        <v>P</v>
      </c>
      <c r="BM817" s="1" t="str">
        <f t="shared" si="1142"/>
        <v>NA</v>
      </c>
      <c r="BN817" s="1" t="str">
        <f t="shared" si="1143"/>
        <v>NO</v>
      </c>
      <c r="BO817" s="1" t="str">
        <f t="shared" si="1144"/>
        <v>NO</v>
      </c>
      <c r="BP817" s="1" t="str">
        <f t="shared" si="1145"/>
        <v>NO</v>
      </c>
      <c r="BQ817" s="1" t="str">
        <f t="shared" si="1146"/>
        <v>NO</v>
      </c>
      <c r="BS817" s="1" t="str">
        <f t="shared" si="1147"/>
        <v>FP</v>
      </c>
      <c r="BT817" s="1" t="str">
        <f t="shared" si="1148"/>
        <v>FP</v>
      </c>
      <c r="BU817" s="1" t="str">
        <f t="shared" si="1149"/>
        <v>FP</v>
      </c>
      <c r="BV817" s="1" t="str">
        <f t="shared" si="1150"/>
        <v>NO</v>
      </c>
      <c r="BW817" s="1" t="str">
        <f t="shared" si="1151"/>
        <v>NO</v>
      </c>
      <c r="BX817" s="1" t="str">
        <f t="shared" si="1152"/>
        <v>NO</v>
      </c>
      <c r="BY817" s="244" t="str">
        <f t="shared" si="1153"/>
        <v>NO</v>
      </c>
      <c r="BZ817" s="244" t="str">
        <f t="shared" si="1154"/>
        <v>YES</v>
      </c>
      <c r="CA817" s="244" t="str">
        <f t="shared" si="1155"/>
        <v>YES</v>
      </c>
      <c r="CB817" s="244" t="str">
        <f t="shared" si="1156"/>
        <v>NO</v>
      </c>
      <c r="CC817" s="244" t="str">
        <f t="shared" si="1157"/>
        <v>NO</v>
      </c>
      <c r="CD817" s="244" t="str">
        <f t="shared" si="1129"/>
        <v>YES</v>
      </c>
      <c r="CE817" s="1" t="str">
        <f t="shared" si="1130"/>
        <v>YES</v>
      </c>
      <c r="CF817" s="1" t="str">
        <f t="shared" si="1131"/>
        <v>YES</v>
      </c>
      <c r="CG817" s="1" t="str">
        <f t="shared" si="1132"/>
        <v>NO</v>
      </c>
      <c r="CH817" s="1" t="str">
        <f t="shared" si="1133"/>
        <v>NO</v>
      </c>
      <c r="CI817" s="244" t="str">
        <f t="shared" si="1158"/>
        <v>NO</v>
      </c>
      <c r="CJ817" s="244" t="str">
        <f t="shared" si="1159"/>
        <v>NO</v>
      </c>
      <c r="CK817" s="244" t="str">
        <f t="shared" si="1160"/>
        <v>NO</v>
      </c>
      <c r="CL817" s="244" t="str">
        <f t="shared" si="1161"/>
        <v>NO</v>
      </c>
      <c r="CM817" s="244" t="str">
        <f t="shared" si="1162"/>
        <v>NO</v>
      </c>
      <c r="CN817" s="244" t="str">
        <f t="shared" si="1163"/>
        <v>YES</v>
      </c>
      <c r="CO817" s="244" t="str">
        <f t="shared" si="1164"/>
        <v>YES</v>
      </c>
      <c r="CP817" s="244" t="str">
        <f t="shared" si="1165"/>
        <v>YES</v>
      </c>
      <c r="CQ817" s="244" t="str">
        <f t="shared" si="1166"/>
        <v>NO</v>
      </c>
      <c r="CR817" s="244" t="str">
        <f t="shared" si="1167"/>
        <v>NO</v>
      </c>
    </row>
    <row r="818" spans="1:96">
      <c r="A818" s="64"/>
      <c r="B818" s="15"/>
      <c r="C818" s="15"/>
      <c r="D818" s="15"/>
      <c r="E818" s="15"/>
      <c r="F818" s="15"/>
      <c r="G818" s="15"/>
      <c r="H818" s="15"/>
      <c r="I818" s="52" t="s">
        <v>16</v>
      </c>
      <c r="J818" s="6">
        <v>0.89646593053722401</v>
      </c>
      <c r="K818" s="6">
        <v>9.0326206310938101E-2</v>
      </c>
      <c r="L818" s="6">
        <v>1.32078631518371E-2</v>
      </c>
      <c r="M818" s="6">
        <v>0.89795443263846597</v>
      </c>
      <c r="N818" s="6">
        <v>3.4637902035969698E-2</v>
      </c>
      <c r="O818" s="6">
        <v>6.7407665325564095E-2</v>
      </c>
      <c r="P818" s="6">
        <v>0.56590837681696304</v>
      </c>
      <c r="Q818" s="6">
        <v>0.11890271191504399</v>
      </c>
      <c r="R818" s="6">
        <v>0.31518891126799198</v>
      </c>
      <c r="S818" s="6">
        <v>0.38508267642621202</v>
      </c>
      <c r="T818" s="6">
        <v>0.45151205788146698</v>
      </c>
      <c r="U818" s="6">
        <v>0.16340526569232</v>
      </c>
      <c r="V818" s="6">
        <v>0.20382134826217499</v>
      </c>
      <c r="W818" s="6">
        <v>0.53219091070559799</v>
      </c>
      <c r="X818" s="6">
        <v>0.263987741032226</v>
      </c>
      <c r="Y818" s="6">
        <v>0.417392547813905</v>
      </c>
      <c r="Z818" s="6">
        <v>0.56239650938785402</v>
      </c>
      <c r="AA818" s="6">
        <v>2.0210942798239599E-2</v>
      </c>
      <c r="AB818" s="6">
        <v>0.18519216133862501</v>
      </c>
      <c r="AC818" s="6">
        <v>0.561957267160344</v>
      </c>
      <c r="AD818" s="6">
        <v>0.25285057150102902</v>
      </c>
      <c r="AE818" s="6">
        <v>0.93665840893753904</v>
      </c>
      <c r="AF818" s="6">
        <v>4.3505140715865802E-2</v>
      </c>
      <c r="AG818" s="310">
        <v>1.98364503465942E-2</v>
      </c>
      <c r="AH818" s="211">
        <v>2.859</v>
      </c>
      <c r="AI818" s="211">
        <v>4.681</v>
      </c>
      <c r="AJ818" s="212">
        <v>7.4340000000000002</v>
      </c>
      <c r="AK818" s="210">
        <v>2.7250000000000001</v>
      </c>
      <c r="AL818" s="210">
        <v>4.8470000000000004</v>
      </c>
      <c r="AM818" s="210">
        <v>7.1390000000000002</v>
      </c>
      <c r="AN818" s="203"/>
      <c r="AO818" s="203"/>
      <c r="AP818" s="203"/>
      <c r="AQ818" s="203"/>
      <c r="AR818" s="203">
        <f t="shared" si="1204"/>
        <v>2.9569090974799996</v>
      </c>
      <c r="AS818" s="203">
        <f t="shared" si="1205"/>
        <v>3.6139999999999999</v>
      </c>
      <c r="AT818" s="203">
        <f t="shared" si="1206"/>
        <v>4.4171111030799999</v>
      </c>
      <c r="AU818" s="203">
        <f t="shared" si="1207"/>
        <v>4.3591091005959992</v>
      </c>
      <c r="AV818" s="203">
        <f t="shared" si="1208"/>
        <v>5.3277999999999999</v>
      </c>
      <c r="AW818" s="203">
        <f t="shared" si="1209"/>
        <v>6.5117555437159993</v>
      </c>
      <c r="AX818" s="203">
        <f t="shared" si="1210"/>
        <v>6.8508818334059995</v>
      </c>
      <c r="AY818" s="203">
        <f t="shared" si="1211"/>
        <v>8.3733000000000004</v>
      </c>
      <c r="AZ818" s="203">
        <f t="shared" si="1212"/>
        <v>10.234033314726</v>
      </c>
      <c r="BB818" s="1" t="str">
        <f t="shared" si="1134"/>
        <v>A</v>
      </c>
      <c r="BC818" s="1" t="str">
        <f t="shared" si="1135"/>
        <v>NP</v>
      </c>
      <c r="BD818" s="1" t="str">
        <f t="shared" si="1136"/>
        <v>NP</v>
      </c>
      <c r="BE818" s="1" t="str">
        <f t="shared" si="1137"/>
        <v>NO</v>
      </c>
      <c r="BF818" s="1" t="str">
        <f t="shared" si="1138"/>
        <v>NO</v>
      </c>
      <c r="BG818" s="1" t="str">
        <f t="shared" si="1139"/>
        <v>YES</v>
      </c>
      <c r="BH818" s="1" t="str">
        <f t="shared" si="1119"/>
        <v>YES</v>
      </c>
      <c r="BJ818" s="12">
        <v>21</v>
      </c>
      <c r="BK818" s="1" t="str">
        <f t="shared" si="1140"/>
        <v>A</v>
      </c>
      <c r="BL818" s="1" t="str">
        <f t="shared" si="1141"/>
        <v>NP</v>
      </c>
      <c r="BM818" s="1" t="str">
        <f t="shared" si="1142"/>
        <v>NP</v>
      </c>
      <c r="BN818" s="1" t="str">
        <f t="shared" si="1143"/>
        <v>NO</v>
      </c>
      <c r="BO818" s="1" t="str">
        <f t="shared" si="1144"/>
        <v>NO</v>
      </c>
      <c r="BP818" s="1" t="str">
        <f t="shared" si="1145"/>
        <v>YES</v>
      </c>
      <c r="BQ818" s="1" t="str">
        <f t="shared" si="1146"/>
        <v>YES</v>
      </c>
      <c r="BS818" s="1" t="str">
        <f t="shared" si="1147"/>
        <v>TP</v>
      </c>
      <c r="BT818" s="1" t="str">
        <f t="shared" si="1148"/>
        <v>TP</v>
      </c>
      <c r="BU818" s="1" t="str">
        <f t="shared" si="1149"/>
        <v>TP</v>
      </c>
      <c r="BV818" s="1" t="str">
        <f t="shared" si="1150"/>
        <v>YES</v>
      </c>
      <c r="BW818" s="1" t="str">
        <f t="shared" si="1151"/>
        <v>YES</v>
      </c>
      <c r="BX818" s="1" t="str">
        <f t="shared" si="1152"/>
        <v>YES</v>
      </c>
      <c r="BY818" s="244" t="str">
        <f t="shared" si="1153"/>
        <v>YES</v>
      </c>
      <c r="BZ818" s="244" t="str">
        <f t="shared" si="1154"/>
        <v>NO</v>
      </c>
      <c r="CA818" s="244" t="str">
        <f t="shared" si="1155"/>
        <v>NO</v>
      </c>
      <c r="CB818" s="244" t="str">
        <f t="shared" si="1156"/>
        <v>NO</v>
      </c>
      <c r="CC818" s="244" t="str">
        <f t="shared" si="1157"/>
        <v>NO</v>
      </c>
      <c r="CD818" s="244" t="str">
        <f t="shared" si="1129"/>
        <v>NO</v>
      </c>
      <c r="CE818" s="1" t="str">
        <f t="shared" si="1130"/>
        <v>NO</v>
      </c>
      <c r="CF818" s="1" t="str">
        <f t="shared" si="1131"/>
        <v>NO</v>
      </c>
      <c r="CG818" s="1" t="str">
        <f t="shared" si="1132"/>
        <v>NO</v>
      </c>
      <c r="CH818" s="1" t="str">
        <f t="shared" si="1133"/>
        <v>NO</v>
      </c>
      <c r="CI818" s="244" t="str">
        <f t="shared" si="1158"/>
        <v>NO</v>
      </c>
      <c r="CJ818" s="244" t="str">
        <f t="shared" si="1159"/>
        <v>NO</v>
      </c>
      <c r="CK818" s="244" t="str">
        <f t="shared" si="1160"/>
        <v>NO</v>
      </c>
      <c r="CL818" s="244" t="str">
        <f t="shared" si="1161"/>
        <v>NO</v>
      </c>
      <c r="CM818" s="244" t="str">
        <f t="shared" si="1162"/>
        <v>NO</v>
      </c>
      <c r="CN818" s="244" t="str">
        <f t="shared" si="1163"/>
        <v>NO</v>
      </c>
      <c r="CO818" s="244" t="str">
        <f t="shared" si="1164"/>
        <v>NO</v>
      </c>
      <c r="CP818" s="244" t="str">
        <f t="shared" si="1165"/>
        <v>NO</v>
      </c>
      <c r="CQ818" s="244" t="str">
        <f t="shared" si="1166"/>
        <v>NO</v>
      </c>
      <c r="CR818" s="244" t="str">
        <f t="shared" si="1167"/>
        <v>NO</v>
      </c>
    </row>
    <row r="819" spans="1:96">
      <c r="A819" s="64"/>
      <c r="B819" s="15"/>
      <c r="C819" s="15"/>
      <c r="D819" s="15"/>
      <c r="E819" s="15"/>
      <c r="F819" s="15"/>
      <c r="G819" s="15"/>
      <c r="H819" s="15"/>
      <c r="I819" s="52" t="s">
        <v>17</v>
      </c>
      <c r="J819" s="6">
        <v>0.89646593053722401</v>
      </c>
      <c r="K819" s="6">
        <v>9.0326206310938101E-2</v>
      </c>
      <c r="L819" s="6">
        <v>1.32078631518371E-2</v>
      </c>
      <c r="M819" s="6">
        <v>0.89795443263846597</v>
      </c>
      <c r="N819" s="6">
        <v>3.4637902035969698E-2</v>
      </c>
      <c r="O819" s="6">
        <v>6.7407665325564095E-2</v>
      </c>
      <c r="P819" s="6">
        <v>0.56590837681696304</v>
      </c>
      <c r="Q819" s="6">
        <v>0.11890271191504399</v>
      </c>
      <c r="R819" s="6">
        <v>0.31518891126799198</v>
      </c>
      <c r="S819" s="6">
        <v>0.38508267642621202</v>
      </c>
      <c r="T819" s="6">
        <v>0.45151205788146698</v>
      </c>
      <c r="U819" s="6">
        <v>0.16340526569232</v>
      </c>
      <c r="V819" s="6">
        <v>0.20382134826217499</v>
      </c>
      <c r="W819" s="6">
        <v>0.53219091070559799</v>
      </c>
      <c r="X819" s="6">
        <v>0.263987741032226</v>
      </c>
      <c r="Y819" s="6">
        <v>0.417392547813905</v>
      </c>
      <c r="Z819" s="6">
        <v>0.56239650938785402</v>
      </c>
      <c r="AA819" s="6">
        <v>2.0210942798239599E-2</v>
      </c>
      <c r="AB819" s="6">
        <v>0.28067987349784801</v>
      </c>
      <c r="AC819" s="6">
        <v>0.41288987680692202</v>
      </c>
      <c r="AD819" s="6">
        <v>0.30643024969522897</v>
      </c>
      <c r="AE819" s="6">
        <v>0.93665840893753904</v>
      </c>
      <c r="AF819" s="6">
        <v>4.3505140715865802E-2</v>
      </c>
      <c r="AG819" s="310">
        <v>1.98364503465942E-2</v>
      </c>
      <c r="AH819" s="211">
        <v>2.8540000000000001</v>
      </c>
      <c r="AI819" s="211">
        <v>4.53</v>
      </c>
      <c r="AJ819" s="212">
        <v>7.524</v>
      </c>
      <c r="AK819" s="210">
        <v>2.8490000000000002</v>
      </c>
      <c r="AL819" s="210">
        <v>4.8419999999999996</v>
      </c>
      <c r="AM819" s="210">
        <v>7.4749999999999996</v>
      </c>
      <c r="AN819" s="203"/>
      <c r="AO819" s="203"/>
      <c r="AP819" s="203"/>
      <c r="AQ819" s="203"/>
      <c r="AR819" s="203">
        <f t="shared" si="1204"/>
        <v>2.9569090974799996</v>
      </c>
      <c r="AS819" s="203">
        <f t="shared" si="1205"/>
        <v>3.6139999999999999</v>
      </c>
      <c r="AT819" s="203">
        <f t="shared" si="1206"/>
        <v>4.4171111030799999</v>
      </c>
      <c r="AU819" s="203">
        <f t="shared" si="1207"/>
        <v>4.3591091005959992</v>
      </c>
      <c r="AV819" s="203">
        <f t="shared" si="1208"/>
        <v>5.3277999999999999</v>
      </c>
      <c r="AW819" s="203">
        <f t="shared" si="1209"/>
        <v>6.5117555437159993</v>
      </c>
      <c r="AX819" s="203">
        <f t="shared" si="1210"/>
        <v>6.8508818334059995</v>
      </c>
      <c r="AY819" s="203">
        <f t="shared" si="1211"/>
        <v>8.3733000000000004</v>
      </c>
      <c r="AZ819" s="203">
        <f t="shared" si="1212"/>
        <v>10.234033314726</v>
      </c>
      <c r="BB819" s="1" t="str">
        <f t="shared" si="1134"/>
        <v>A</v>
      </c>
      <c r="BC819" s="1" t="str">
        <f t="shared" si="1135"/>
        <v>NP</v>
      </c>
      <c r="BD819" s="1" t="str">
        <f t="shared" si="1136"/>
        <v>NP</v>
      </c>
      <c r="BE819" s="1" t="str">
        <f t="shared" si="1137"/>
        <v>NO</v>
      </c>
      <c r="BF819" s="1" t="str">
        <f t="shared" si="1138"/>
        <v>NO</v>
      </c>
      <c r="BG819" s="1" t="str">
        <f t="shared" si="1139"/>
        <v>YES</v>
      </c>
      <c r="BH819" s="1" t="str">
        <f t="shared" si="1119"/>
        <v>YES</v>
      </c>
      <c r="BJ819" s="12">
        <v>88</v>
      </c>
      <c r="BK819" s="1" t="str">
        <f t="shared" si="1140"/>
        <v>A</v>
      </c>
      <c r="BL819" s="1" t="str">
        <f t="shared" si="1141"/>
        <v>NP</v>
      </c>
      <c r="BM819" s="1" t="str">
        <f t="shared" si="1142"/>
        <v>NP</v>
      </c>
      <c r="BN819" s="1" t="str">
        <f t="shared" si="1143"/>
        <v>NO</v>
      </c>
      <c r="BO819" s="1" t="str">
        <f t="shared" si="1144"/>
        <v>NO</v>
      </c>
      <c r="BP819" s="1" t="str">
        <f t="shared" si="1145"/>
        <v>YES</v>
      </c>
      <c r="BQ819" s="1" t="str">
        <f t="shared" si="1146"/>
        <v>YES</v>
      </c>
      <c r="BS819" s="1" t="str">
        <f t="shared" si="1147"/>
        <v>TP</v>
      </c>
      <c r="BT819" s="1" t="str">
        <f t="shared" si="1148"/>
        <v>TP</v>
      </c>
      <c r="BU819" s="1" t="str">
        <f t="shared" si="1149"/>
        <v>TP</v>
      </c>
      <c r="BV819" s="1" t="str">
        <f t="shared" si="1150"/>
        <v>YES</v>
      </c>
      <c r="BW819" s="1" t="str">
        <f t="shared" si="1151"/>
        <v>YES</v>
      </c>
      <c r="BX819" s="1" t="str">
        <f t="shared" si="1152"/>
        <v>YES</v>
      </c>
      <c r="BY819" s="244" t="str">
        <f t="shared" si="1153"/>
        <v>YES</v>
      </c>
      <c r="BZ819" s="244" t="str">
        <f t="shared" si="1154"/>
        <v>NO</v>
      </c>
      <c r="CA819" s="244" t="str">
        <f t="shared" si="1155"/>
        <v>NO</v>
      </c>
      <c r="CB819" s="244" t="str">
        <f t="shared" si="1156"/>
        <v>NO</v>
      </c>
      <c r="CC819" s="244" t="str">
        <f t="shared" si="1157"/>
        <v>NO</v>
      </c>
      <c r="CD819" s="244" t="str">
        <f t="shared" si="1129"/>
        <v>NO</v>
      </c>
      <c r="CE819" s="1" t="str">
        <f t="shared" si="1130"/>
        <v>NO</v>
      </c>
      <c r="CF819" s="1" t="str">
        <f t="shared" si="1131"/>
        <v>NO</v>
      </c>
      <c r="CG819" s="1" t="str">
        <f t="shared" si="1132"/>
        <v>NO</v>
      </c>
      <c r="CH819" s="1" t="str">
        <f t="shared" si="1133"/>
        <v>NO</v>
      </c>
      <c r="CI819" s="244" t="str">
        <f t="shared" si="1158"/>
        <v>NO</v>
      </c>
      <c r="CJ819" s="244" t="str">
        <f t="shared" si="1159"/>
        <v>NO</v>
      </c>
      <c r="CK819" s="244" t="str">
        <f t="shared" si="1160"/>
        <v>NO</v>
      </c>
      <c r="CL819" s="244" t="str">
        <f t="shared" si="1161"/>
        <v>NO</v>
      </c>
      <c r="CM819" s="244" t="str">
        <f t="shared" si="1162"/>
        <v>NO</v>
      </c>
      <c r="CN819" s="244" t="str">
        <f t="shared" si="1163"/>
        <v>NO</v>
      </c>
      <c r="CO819" s="244" t="str">
        <f t="shared" si="1164"/>
        <v>NO</v>
      </c>
      <c r="CP819" s="244" t="str">
        <f t="shared" si="1165"/>
        <v>NO</v>
      </c>
      <c r="CQ819" s="244" t="str">
        <f t="shared" si="1166"/>
        <v>NO</v>
      </c>
      <c r="CR819" s="244" t="str">
        <f t="shared" si="1167"/>
        <v>NO</v>
      </c>
    </row>
    <row r="820" spans="1:96">
      <c r="A820" s="64"/>
      <c r="B820" s="15"/>
      <c r="C820" s="15"/>
      <c r="D820" s="15"/>
      <c r="E820" s="15"/>
      <c r="F820" s="15"/>
      <c r="G820" s="15"/>
      <c r="H820" s="15"/>
      <c r="I820" s="52" t="s">
        <v>18</v>
      </c>
      <c r="J820" s="6">
        <v>0.89646593053722401</v>
      </c>
      <c r="K820" s="6">
        <v>9.0326206310938101E-2</v>
      </c>
      <c r="L820" s="6">
        <v>1.32078631518371E-2</v>
      </c>
      <c r="M820" s="6">
        <v>0.89795443263846597</v>
      </c>
      <c r="N820" s="6">
        <v>3.4637902035969698E-2</v>
      </c>
      <c r="O820" s="6">
        <v>6.7407665325564095E-2</v>
      </c>
      <c r="P820" s="6">
        <v>0.56590837681696304</v>
      </c>
      <c r="Q820" s="6">
        <v>0.11890271191504399</v>
      </c>
      <c r="R820" s="6">
        <v>0.31518891126799198</v>
      </c>
      <c r="S820" s="6">
        <v>0.38508267642621202</v>
      </c>
      <c r="T820" s="6">
        <v>0.45151205788146698</v>
      </c>
      <c r="U820" s="6">
        <v>0.16340526569232</v>
      </c>
      <c r="V820" s="6">
        <v>0.20382134826217499</v>
      </c>
      <c r="W820" s="6">
        <v>0.53219091070559799</v>
      </c>
      <c r="X820" s="6">
        <v>0.263987741032226</v>
      </c>
      <c r="Y820" s="6">
        <v>0.417392547813905</v>
      </c>
      <c r="Z820" s="6">
        <v>0.56239650938785402</v>
      </c>
      <c r="AA820" s="6">
        <v>2.0210942798239599E-2</v>
      </c>
      <c r="AB820" s="6">
        <v>0.18519216133862501</v>
      </c>
      <c r="AC820" s="6">
        <v>0.561957267160344</v>
      </c>
      <c r="AD820" s="6">
        <v>0.25285057150102902</v>
      </c>
      <c r="AE820" s="6">
        <v>0.93665840893753904</v>
      </c>
      <c r="AF820" s="6">
        <v>4.3505140715865802E-2</v>
      </c>
      <c r="AG820" s="310">
        <v>1.98364503465942E-2</v>
      </c>
      <c r="AH820" s="211">
        <v>2.7559999999999998</v>
      </c>
      <c r="AI820" s="211">
        <v>4.8540000000000001</v>
      </c>
      <c r="AJ820" s="212">
        <v>7.5880000000000001</v>
      </c>
      <c r="AK820" s="210">
        <v>2.83</v>
      </c>
      <c r="AL820" s="210">
        <v>4.8010000000000002</v>
      </c>
      <c r="AM820" s="210">
        <v>7.4390000000000001</v>
      </c>
      <c r="AN820" s="203"/>
      <c r="AO820" s="203"/>
      <c r="AP820" s="203"/>
      <c r="AQ820" s="203"/>
      <c r="AR820" s="203">
        <f t="shared" si="1204"/>
        <v>2.9569090974799996</v>
      </c>
      <c r="AS820" s="203">
        <f t="shared" si="1205"/>
        <v>3.6139999999999999</v>
      </c>
      <c r="AT820" s="203">
        <f t="shared" si="1206"/>
        <v>4.4171111030799999</v>
      </c>
      <c r="AU820" s="203">
        <f t="shared" si="1207"/>
        <v>4.3591091005959992</v>
      </c>
      <c r="AV820" s="203">
        <f t="shared" si="1208"/>
        <v>5.3277999999999999</v>
      </c>
      <c r="AW820" s="203">
        <f t="shared" si="1209"/>
        <v>6.5117555437159993</v>
      </c>
      <c r="AX820" s="203">
        <f t="shared" si="1210"/>
        <v>6.8508818334059995</v>
      </c>
      <c r="AY820" s="203">
        <f t="shared" si="1211"/>
        <v>8.3733000000000004</v>
      </c>
      <c r="AZ820" s="203">
        <f t="shared" si="1212"/>
        <v>10.234033314726</v>
      </c>
      <c r="BB820" s="1" t="str">
        <f t="shared" si="1134"/>
        <v>A</v>
      </c>
      <c r="BC820" s="1" t="str">
        <f t="shared" si="1135"/>
        <v>NP</v>
      </c>
      <c r="BD820" s="1" t="str">
        <f t="shared" si="1136"/>
        <v>NP</v>
      </c>
      <c r="BE820" s="1" t="str">
        <f t="shared" si="1137"/>
        <v>NO</v>
      </c>
      <c r="BF820" s="1" t="str">
        <f t="shared" si="1138"/>
        <v>NO</v>
      </c>
      <c r="BG820" s="1" t="str">
        <f t="shared" si="1139"/>
        <v>YES</v>
      </c>
      <c r="BH820" s="1" t="str">
        <f t="shared" si="1119"/>
        <v>YES</v>
      </c>
      <c r="BJ820" s="12">
        <v>15</v>
      </c>
      <c r="BK820" s="1" t="str">
        <f t="shared" si="1140"/>
        <v>A</v>
      </c>
      <c r="BL820" s="1" t="str">
        <f t="shared" si="1141"/>
        <v>NP</v>
      </c>
      <c r="BM820" s="1" t="str">
        <f t="shared" si="1142"/>
        <v>NP</v>
      </c>
      <c r="BN820" s="1" t="str">
        <f t="shared" si="1143"/>
        <v>NO</v>
      </c>
      <c r="BO820" s="1" t="str">
        <f t="shared" si="1144"/>
        <v>NO</v>
      </c>
      <c r="BP820" s="1" t="str">
        <f t="shared" si="1145"/>
        <v>YES</v>
      </c>
      <c r="BQ820" s="1" t="str">
        <f t="shared" si="1146"/>
        <v>YES</v>
      </c>
      <c r="BS820" s="1" t="str">
        <f t="shared" si="1147"/>
        <v>TP</v>
      </c>
      <c r="BT820" s="1" t="str">
        <f t="shared" si="1148"/>
        <v>TP</v>
      </c>
      <c r="BU820" s="1" t="str">
        <f t="shared" si="1149"/>
        <v>TP</v>
      </c>
      <c r="BV820" s="1" t="str">
        <f t="shared" si="1150"/>
        <v>YES</v>
      </c>
      <c r="BW820" s="1" t="str">
        <f t="shared" si="1151"/>
        <v>YES</v>
      </c>
      <c r="BX820" s="1" t="str">
        <f t="shared" si="1152"/>
        <v>YES</v>
      </c>
      <c r="BY820" s="244" t="str">
        <f t="shared" si="1153"/>
        <v>YES</v>
      </c>
      <c r="BZ820" s="244" t="str">
        <f t="shared" si="1154"/>
        <v>NO</v>
      </c>
      <c r="CA820" s="244" t="str">
        <f t="shared" si="1155"/>
        <v>NO</v>
      </c>
      <c r="CB820" s="244" t="str">
        <f t="shared" si="1156"/>
        <v>NO</v>
      </c>
      <c r="CC820" s="244" t="str">
        <f t="shared" si="1157"/>
        <v>NO</v>
      </c>
      <c r="CD820" s="244" t="str">
        <f t="shared" si="1129"/>
        <v>NO</v>
      </c>
      <c r="CE820" s="1" t="str">
        <f t="shared" si="1130"/>
        <v>NO</v>
      </c>
      <c r="CF820" s="1" t="str">
        <f t="shared" si="1131"/>
        <v>NO</v>
      </c>
      <c r="CG820" s="1" t="str">
        <f t="shared" si="1132"/>
        <v>NO</v>
      </c>
      <c r="CH820" s="1" t="str">
        <f t="shared" si="1133"/>
        <v>NO</v>
      </c>
      <c r="CI820" s="244" t="str">
        <f t="shared" si="1158"/>
        <v>NO</v>
      </c>
      <c r="CJ820" s="244" t="str">
        <f t="shared" si="1159"/>
        <v>NO</v>
      </c>
      <c r="CK820" s="244" t="str">
        <f t="shared" si="1160"/>
        <v>NO</v>
      </c>
      <c r="CL820" s="244" t="str">
        <f t="shared" si="1161"/>
        <v>NO</v>
      </c>
      <c r="CM820" s="244" t="str">
        <f t="shared" si="1162"/>
        <v>NO</v>
      </c>
      <c r="CN820" s="244" t="str">
        <f t="shared" si="1163"/>
        <v>NO</v>
      </c>
      <c r="CO820" s="244" t="str">
        <f t="shared" si="1164"/>
        <v>NO</v>
      </c>
      <c r="CP820" s="244" t="str">
        <f t="shared" si="1165"/>
        <v>NO</v>
      </c>
      <c r="CQ820" s="244" t="str">
        <f t="shared" si="1166"/>
        <v>NO</v>
      </c>
      <c r="CR820" s="244" t="str">
        <f t="shared" si="1167"/>
        <v>NO</v>
      </c>
    </row>
    <row r="821" spans="1:96">
      <c r="A821" s="64"/>
      <c r="B821" s="15"/>
      <c r="C821" s="15"/>
      <c r="D821" s="15"/>
      <c r="E821" s="15"/>
      <c r="F821" s="15"/>
      <c r="G821" s="15"/>
      <c r="H821" s="15"/>
      <c r="I821" s="52" t="s">
        <v>19</v>
      </c>
      <c r="J821" s="6">
        <v>0.89646593053722401</v>
      </c>
      <c r="K821" s="6">
        <v>9.0326206310938101E-2</v>
      </c>
      <c r="L821" s="6">
        <v>1.32078631518371E-2</v>
      </c>
      <c r="M821" s="6">
        <v>0.89795443263846597</v>
      </c>
      <c r="N821" s="6">
        <v>3.4637902035969698E-2</v>
      </c>
      <c r="O821" s="6">
        <v>6.7407665325564095E-2</v>
      </c>
      <c r="P821" s="6">
        <v>0.56590837681696304</v>
      </c>
      <c r="Q821" s="6">
        <v>0.11890271191504399</v>
      </c>
      <c r="R821" s="6">
        <v>0.31518891126799198</v>
      </c>
      <c r="S821" s="6">
        <v>0.38508267642621202</v>
      </c>
      <c r="T821" s="6">
        <v>0.45151205788146698</v>
      </c>
      <c r="U821" s="6">
        <v>0.16340526569232</v>
      </c>
      <c r="V821" s="6">
        <v>0.20382134826217499</v>
      </c>
      <c r="W821" s="6">
        <v>0.53219091070559799</v>
      </c>
      <c r="X821" s="6">
        <v>0.263987741032226</v>
      </c>
      <c r="Y821" s="6">
        <v>0.417392547813905</v>
      </c>
      <c r="Z821" s="6">
        <v>0.56239650938785402</v>
      </c>
      <c r="AA821" s="6">
        <v>2.0210942798239599E-2</v>
      </c>
      <c r="AB821" s="6">
        <v>0.28067987349784801</v>
      </c>
      <c r="AC821" s="6">
        <v>0.41288987680692202</v>
      </c>
      <c r="AD821" s="6">
        <v>0.30643024969522897</v>
      </c>
      <c r="AE821" s="6">
        <v>0.93665840893753904</v>
      </c>
      <c r="AF821" s="6">
        <v>4.3505140715865802E-2</v>
      </c>
      <c r="AG821" s="310">
        <v>1.98364503465942E-2</v>
      </c>
      <c r="AH821" s="211">
        <v>2.8</v>
      </c>
      <c r="AI821" s="211">
        <v>4.7329999999999997</v>
      </c>
      <c r="AJ821" s="212">
        <v>7.4039999999999999</v>
      </c>
      <c r="AK821" s="210">
        <v>2.7930000000000001</v>
      </c>
      <c r="AL821" s="210">
        <v>4.6929999999999996</v>
      </c>
      <c r="AM821" s="210">
        <v>7.306</v>
      </c>
      <c r="AN821" s="203"/>
      <c r="AO821" s="203"/>
      <c r="AP821" s="203"/>
      <c r="AQ821" s="203"/>
      <c r="AR821" s="203">
        <f t="shared" si="1204"/>
        <v>2.9569090974799996</v>
      </c>
      <c r="AS821" s="203">
        <f t="shared" si="1205"/>
        <v>3.6139999999999999</v>
      </c>
      <c r="AT821" s="203">
        <f t="shared" si="1206"/>
        <v>4.4171111030799999</v>
      </c>
      <c r="AU821" s="203">
        <f t="shared" si="1207"/>
        <v>4.3591091005959992</v>
      </c>
      <c r="AV821" s="203">
        <f t="shared" si="1208"/>
        <v>5.3277999999999999</v>
      </c>
      <c r="AW821" s="203">
        <f t="shared" si="1209"/>
        <v>6.5117555437159993</v>
      </c>
      <c r="AX821" s="203">
        <f t="shared" si="1210"/>
        <v>6.8508818334059995</v>
      </c>
      <c r="AY821" s="203">
        <f t="shared" si="1211"/>
        <v>8.3733000000000004</v>
      </c>
      <c r="AZ821" s="203">
        <f t="shared" si="1212"/>
        <v>10.234033314726</v>
      </c>
      <c r="BB821" s="1" t="str">
        <f t="shared" si="1134"/>
        <v>A</v>
      </c>
      <c r="BC821" s="1" t="str">
        <f t="shared" si="1135"/>
        <v>NP</v>
      </c>
      <c r="BD821" s="1" t="str">
        <f t="shared" si="1136"/>
        <v>NP</v>
      </c>
      <c r="BE821" s="1" t="str">
        <f t="shared" si="1137"/>
        <v>NO</v>
      </c>
      <c r="BF821" s="1" t="str">
        <f t="shared" si="1138"/>
        <v>NO</v>
      </c>
      <c r="BG821" s="1" t="str">
        <f t="shared" si="1139"/>
        <v>YES</v>
      </c>
      <c r="BH821" s="1" t="str">
        <f t="shared" si="1119"/>
        <v>YES</v>
      </c>
      <c r="BJ821" s="12">
        <v>61</v>
      </c>
      <c r="BK821" s="1" t="str">
        <f t="shared" si="1140"/>
        <v>A</v>
      </c>
      <c r="BL821" s="1" t="str">
        <f t="shared" si="1141"/>
        <v>NP</v>
      </c>
      <c r="BM821" s="1" t="str">
        <f t="shared" si="1142"/>
        <v>NP</v>
      </c>
      <c r="BN821" s="1" t="str">
        <f t="shared" si="1143"/>
        <v>NO</v>
      </c>
      <c r="BO821" s="1" t="str">
        <f t="shared" si="1144"/>
        <v>NO</v>
      </c>
      <c r="BP821" s="1" t="str">
        <f t="shared" si="1145"/>
        <v>YES</v>
      </c>
      <c r="BQ821" s="1" t="str">
        <f t="shared" si="1146"/>
        <v>YES</v>
      </c>
      <c r="BS821" s="1" t="str">
        <f t="shared" si="1147"/>
        <v>TP</v>
      </c>
      <c r="BT821" s="1" t="str">
        <f t="shared" si="1148"/>
        <v>TP</v>
      </c>
      <c r="BU821" s="1" t="str">
        <f t="shared" si="1149"/>
        <v>TP</v>
      </c>
      <c r="BV821" s="1" t="str">
        <f t="shared" si="1150"/>
        <v>YES</v>
      </c>
      <c r="BW821" s="1" t="str">
        <f t="shared" si="1151"/>
        <v>YES</v>
      </c>
      <c r="BX821" s="1" t="str">
        <f t="shared" si="1152"/>
        <v>YES</v>
      </c>
      <c r="BY821" s="244" t="str">
        <f t="shared" si="1153"/>
        <v>YES</v>
      </c>
      <c r="BZ821" s="244" t="str">
        <f t="shared" si="1154"/>
        <v>NO</v>
      </c>
      <c r="CA821" s="244" t="str">
        <f t="shared" si="1155"/>
        <v>NO</v>
      </c>
      <c r="CB821" s="244" t="str">
        <f t="shared" si="1156"/>
        <v>NO</v>
      </c>
      <c r="CC821" s="244" t="str">
        <f t="shared" si="1157"/>
        <v>NO</v>
      </c>
      <c r="CD821" s="244" t="str">
        <f t="shared" si="1129"/>
        <v>NO</v>
      </c>
      <c r="CE821" s="1" t="str">
        <f t="shared" si="1130"/>
        <v>NO</v>
      </c>
      <c r="CF821" s="1" t="str">
        <f t="shared" si="1131"/>
        <v>NO</v>
      </c>
      <c r="CG821" s="1" t="str">
        <f t="shared" si="1132"/>
        <v>NO</v>
      </c>
      <c r="CH821" s="1" t="str">
        <f t="shared" si="1133"/>
        <v>NO</v>
      </c>
      <c r="CI821" s="244" t="str">
        <f t="shared" si="1158"/>
        <v>NO</v>
      </c>
      <c r="CJ821" s="244" t="str">
        <f t="shared" si="1159"/>
        <v>NO</v>
      </c>
      <c r="CK821" s="244" t="str">
        <f t="shared" si="1160"/>
        <v>NO</v>
      </c>
      <c r="CL821" s="244" t="str">
        <f t="shared" si="1161"/>
        <v>NO</v>
      </c>
      <c r="CM821" s="244" t="str">
        <f t="shared" si="1162"/>
        <v>NO</v>
      </c>
      <c r="CN821" s="244" t="str">
        <f t="shared" si="1163"/>
        <v>NO</v>
      </c>
      <c r="CO821" s="244" t="str">
        <f t="shared" si="1164"/>
        <v>NO</v>
      </c>
      <c r="CP821" s="244" t="str">
        <f t="shared" si="1165"/>
        <v>NO</v>
      </c>
      <c r="CQ821" s="244" t="str">
        <f t="shared" si="1166"/>
        <v>NO</v>
      </c>
      <c r="CR821" s="244" t="str">
        <f t="shared" si="1167"/>
        <v>NO</v>
      </c>
    </row>
    <row r="822" spans="1:96">
      <c r="A822" s="9"/>
      <c r="B822" s="6"/>
      <c r="C822" s="6"/>
      <c r="D822" s="6"/>
      <c r="E822" s="6"/>
      <c r="F822" s="6"/>
      <c r="G822" s="6"/>
      <c r="H822" s="6"/>
      <c r="I822" s="52" t="s">
        <v>42</v>
      </c>
      <c r="J822" s="6">
        <v>0.89646593053722401</v>
      </c>
      <c r="K822" s="6">
        <v>9.0326206310938101E-2</v>
      </c>
      <c r="L822" s="6">
        <v>1.32078631518371E-2</v>
      </c>
      <c r="M822" s="6">
        <v>0.89795443263846597</v>
      </c>
      <c r="N822" s="6">
        <v>3.4637902035969698E-2</v>
      </c>
      <c r="O822" s="6">
        <v>6.7407665325564095E-2</v>
      </c>
      <c r="P822" s="6">
        <v>0.56590837681696304</v>
      </c>
      <c r="Q822" s="6">
        <v>0.11890271191504399</v>
      </c>
      <c r="R822" s="6">
        <v>0.31518891126799198</v>
      </c>
      <c r="S822" s="6">
        <v>0.38508267642621202</v>
      </c>
      <c r="T822" s="6">
        <v>0.45151205788146698</v>
      </c>
      <c r="U822" s="6">
        <v>0.16340526569232</v>
      </c>
      <c r="V822" s="6">
        <v>0.20382134826217499</v>
      </c>
      <c r="W822" s="6">
        <v>0.53219091070559799</v>
      </c>
      <c r="X822" s="6">
        <v>0.263987741032226</v>
      </c>
      <c r="Y822" s="6">
        <v>7.23772144872835E-2</v>
      </c>
      <c r="Z822" s="6">
        <v>0.66057870907534999</v>
      </c>
      <c r="AA822" s="6">
        <v>0.267044076437366</v>
      </c>
      <c r="AB822" s="6">
        <v>0.28067987349784801</v>
      </c>
      <c r="AC822" s="6">
        <v>0.41288987680692202</v>
      </c>
      <c r="AD822" s="6">
        <v>0.30643024969522897</v>
      </c>
      <c r="AE822" s="6">
        <v>0.93665840893753904</v>
      </c>
      <c r="AF822" s="6">
        <v>4.3505140715865802E-2</v>
      </c>
      <c r="AG822" s="310">
        <v>1.98364503465942E-2</v>
      </c>
      <c r="AH822" s="211">
        <v>2.8</v>
      </c>
      <c r="AI822" s="211">
        <v>4.9180000000000001</v>
      </c>
      <c r="AJ822" s="212">
        <v>7.2350000000000003</v>
      </c>
      <c r="AK822" s="210">
        <v>2.8959999999999999</v>
      </c>
      <c r="AL822" s="210">
        <v>5.0270000000000001</v>
      </c>
      <c r="AM822" s="210">
        <v>7.4580000000000002</v>
      </c>
      <c r="AN822" s="203"/>
      <c r="AO822" s="203"/>
      <c r="AP822" s="203"/>
      <c r="AQ822" s="203"/>
      <c r="AR822" s="203">
        <f t="shared" si="1204"/>
        <v>2.9569090974799996</v>
      </c>
      <c r="AS822" s="203">
        <f t="shared" si="1205"/>
        <v>3.6139999999999999</v>
      </c>
      <c r="AT822" s="203">
        <f t="shared" si="1206"/>
        <v>4.4171111030799999</v>
      </c>
      <c r="AU822" s="203">
        <f t="shared" si="1207"/>
        <v>4.3591091005959992</v>
      </c>
      <c r="AV822" s="203">
        <f t="shared" si="1208"/>
        <v>5.3277999999999999</v>
      </c>
      <c r="AW822" s="203">
        <f t="shared" si="1209"/>
        <v>6.5117555437159993</v>
      </c>
      <c r="AX822" s="203">
        <f t="shared" si="1210"/>
        <v>6.8508818334059995</v>
      </c>
      <c r="AY822" s="203">
        <f t="shared" si="1211"/>
        <v>8.3733000000000004</v>
      </c>
      <c r="AZ822" s="203">
        <f t="shared" si="1212"/>
        <v>10.234033314726</v>
      </c>
      <c r="BB822" s="1" t="str">
        <f t="shared" si="1134"/>
        <v>A</v>
      </c>
      <c r="BC822" s="1" t="str">
        <f t="shared" si="1135"/>
        <v>NP</v>
      </c>
      <c r="BD822" s="1" t="str">
        <f t="shared" si="1136"/>
        <v>NP</v>
      </c>
      <c r="BE822" s="1" t="str">
        <f t="shared" si="1137"/>
        <v>NO</v>
      </c>
      <c r="BF822" s="1" t="str">
        <f t="shared" si="1138"/>
        <v>NO</v>
      </c>
      <c r="BG822" s="1" t="str">
        <f t="shared" si="1139"/>
        <v>YES</v>
      </c>
      <c r="BH822" s="1" t="str">
        <f t="shared" si="1119"/>
        <v>YES</v>
      </c>
      <c r="BJ822" s="12">
        <v>24</v>
      </c>
      <c r="BK822" s="1" t="str">
        <f t="shared" si="1140"/>
        <v>A</v>
      </c>
      <c r="BL822" s="1" t="str">
        <f t="shared" si="1141"/>
        <v>NP</v>
      </c>
      <c r="BM822" s="1" t="str">
        <f t="shared" si="1142"/>
        <v>NP</v>
      </c>
      <c r="BN822" s="1" t="str">
        <f t="shared" si="1143"/>
        <v>NO</v>
      </c>
      <c r="BO822" s="1" t="str">
        <f t="shared" si="1144"/>
        <v>NO</v>
      </c>
      <c r="BP822" s="1" t="str">
        <f t="shared" si="1145"/>
        <v>YES</v>
      </c>
      <c r="BQ822" s="1" t="str">
        <f t="shared" si="1146"/>
        <v>YES</v>
      </c>
      <c r="BS822" s="1" t="str">
        <f t="shared" si="1147"/>
        <v>TP</v>
      </c>
      <c r="BT822" s="1" t="str">
        <f t="shared" si="1148"/>
        <v>TP</v>
      </c>
      <c r="BU822" s="1" t="str">
        <f t="shared" si="1149"/>
        <v>TP</v>
      </c>
      <c r="BV822" s="1" t="str">
        <f t="shared" si="1150"/>
        <v>YES</v>
      </c>
      <c r="BW822" s="1" t="str">
        <f t="shared" si="1151"/>
        <v>YES</v>
      </c>
      <c r="BX822" s="1" t="str">
        <f t="shared" si="1152"/>
        <v>YES</v>
      </c>
      <c r="BY822" s="244" t="str">
        <f t="shared" si="1153"/>
        <v>YES</v>
      </c>
      <c r="BZ822" s="244" t="str">
        <f t="shared" si="1154"/>
        <v>NO</v>
      </c>
      <c r="CA822" s="244" t="str">
        <f t="shared" si="1155"/>
        <v>NO</v>
      </c>
      <c r="CB822" s="244" t="str">
        <f t="shared" si="1156"/>
        <v>NO</v>
      </c>
      <c r="CC822" s="244" t="str">
        <f t="shared" si="1157"/>
        <v>NO</v>
      </c>
      <c r="CD822" s="244" t="str">
        <f t="shared" si="1129"/>
        <v>NO</v>
      </c>
      <c r="CE822" s="1" t="str">
        <f t="shared" si="1130"/>
        <v>NO</v>
      </c>
      <c r="CF822" s="1" t="str">
        <f t="shared" si="1131"/>
        <v>NO</v>
      </c>
      <c r="CG822" s="1" t="str">
        <f t="shared" si="1132"/>
        <v>NO</v>
      </c>
      <c r="CH822" s="1" t="str">
        <f t="shared" si="1133"/>
        <v>NO</v>
      </c>
      <c r="CI822" s="244" t="str">
        <f t="shared" si="1158"/>
        <v>NO</v>
      </c>
      <c r="CJ822" s="244" t="str">
        <f t="shared" si="1159"/>
        <v>NO</v>
      </c>
      <c r="CK822" s="244" t="str">
        <f t="shared" si="1160"/>
        <v>NO</v>
      </c>
      <c r="CL822" s="244" t="str">
        <f t="shared" si="1161"/>
        <v>NO</v>
      </c>
      <c r="CM822" s="244" t="str">
        <f t="shared" si="1162"/>
        <v>NO</v>
      </c>
      <c r="CN822" s="244" t="str">
        <f t="shared" si="1163"/>
        <v>NO</v>
      </c>
      <c r="CO822" s="244" t="str">
        <f t="shared" si="1164"/>
        <v>NO</v>
      </c>
      <c r="CP822" s="244" t="str">
        <f t="shared" si="1165"/>
        <v>NO</v>
      </c>
      <c r="CQ822" s="244" t="str">
        <f t="shared" si="1166"/>
        <v>NO</v>
      </c>
      <c r="CR822" s="244" t="str">
        <f t="shared" si="1167"/>
        <v>NO</v>
      </c>
    </row>
    <row r="823" spans="1:96" ht="16.5" thickBot="1">
      <c r="A823" s="10"/>
      <c r="B823" s="8"/>
      <c r="C823" s="8"/>
      <c r="D823" s="8"/>
      <c r="E823" s="8"/>
      <c r="F823" s="8"/>
      <c r="G823" s="8"/>
      <c r="H823" s="8"/>
      <c r="I823" s="53" t="s">
        <v>43</v>
      </c>
      <c r="J823" s="8">
        <v>0.89646593053722401</v>
      </c>
      <c r="K823" s="8">
        <v>9.0326206310938101E-2</v>
      </c>
      <c r="L823" s="8">
        <v>1.32078631518371E-2</v>
      </c>
      <c r="M823" s="8">
        <v>0.89795443263846597</v>
      </c>
      <c r="N823" s="8">
        <v>3.4637902035969698E-2</v>
      </c>
      <c r="O823" s="8">
        <v>6.7407665325564095E-2</v>
      </c>
      <c r="P823" s="8">
        <v>0.56590837681696304</v>
      </c>
      <c r="Q823" s="8">
        <v>0.11890271191504399</v>
      </c>
      <c r="R823" s="8">
        <v>0.31518891126799198</v>
      </c>
      <c r="S823" s="8">
        <v>0.38508267642621202</v>
      </c>
      <c r="T823" s="8">
        <v>0.45151205788146698</v>
      </c>
      <c r="U823" s="8">
        <v>0.16340526569232</v>
      </c>
      <c r="V823" s="8">
        <v>0.20382134826217499</v>
      </c>
      <c r="W823" s="8">
        <v>0.53219091070559799</v>
      </c>
      <c r="X823" s="8">
        <v>0.263987741032226</v>
      </c>
      <c r="Y823" s="8">
        <v>7.23772144872835E-2</v>
      </c>
      <c r="Z823" s="8">
        <v>0.66057870907534999</v>
      </c>
      <c r="AA823" s="8">
        <v>0.267044076437366</v>
      </c>
      <c r="AB823" s="8">
        <v>0.28067987349784801</v>
      </c>
      <c r="AC823" s="8">
        <v>0.41288987680692202</v>
      </c>
      <c r="AD823" s="8">
        <v>0.30643024969522897</v>
      </c>
      <c r="AE823" s="8">
        <v>0.93665840893753904</v>
      </c>
      <c r="AF823" s="8">
        <v>4.3505140715865802E-2</v>
      </c>
      <c r="AG823" s="311">
        <v>1.98364503465942E-2</v>
      </c>
      <c r="AH823" s="213">
        <v>2.8570000000000002</v>
      </c>
      <c r="AI823" s="213">
        <v>4.899</v>
      </c>
      <c r="AJ823" s="214">
        <v>7.3879999999999999</v>
      </c>
      <c r="AK823" s="210">
        <v>2.9369999999999998</v>
      </c>
      <c r="AL823" s="210">
        <v>4.9329999999999998</v>
      </c>
      <c r="AM823" s="210">
        <v>7.4749999999999996</v>
      </c>
      <c r="AN823" s="203"/>
      <c r="AO823" s="203"/>
      <c r="AP823" s="203"/>
      <c r="AQ823" s="203"/>
      <c r="AR823" s="203">
        <f t="shared" si="1204"/>
        <v>2.9569090974799996</v>
      </c>
      <c r="AS823" s="203">
        <f t="shared" si="1205"/>
        <v>3.6139999999999999</v>
      </c>
      <c r="AT823" s="203">
        <f t="shared" si="1206"/>
        <v>4.4171111030799999</v>
      </c>
      <c r="AU823" s="203">
        <f t="shared" si="1207"/>
        <v>4.3591091005959992</v>
      </c>
      <c r="AV823" s="203">
        <f t="shared" si="1208"/>
        <v>5.3277999999999999</v>
      </c>
      <c r="AW823" s="203">
        <f t="shared" si="1209"/>
        <v>6.5117555437159993</v>
      </c>
      <c r="AX823" s="203">
        <f t="shared" si="1210"/>
        <v>6.8508818334059995</v>
      </c>
      <c r="AY823" s="203">
        <f t="shared" si="1211"/>
        <v>8.3733000000000004</v>
      </c>
      <c r="AZ823" s="203">
        <f t="shared" si="1212"/>
        <v>10.234033314726</v>
      </c>
      <c r="BB823" s="1" t="str">
        <f t="shared" si="1134"/>
        <v>A</v>
      </c>
      <c r="BC823" s="1" t="str">
        <f t="shared" si="1135"/>
        <v>NP</v>
      </c>
      <c r="BD823" s="1" t="str">
        <f t="shared" si="1136"/>
        <v>NP</v>
      </c>
      <c r="BE823" s="1" t="str">
        <f t="shared" si="1137"/>
        <v>NO</v>
      </c>
      <c r="BF823" s="1" t="str">
        <f t="shared" si="1138"/>
        <v>NO</v>
      </c>
      <c r="BG823" s="1" t="str">
        <f t="shared" si="1139"/>
        <v>YES</v>
      </c>
      <c r="BH823" s="1" t="str">
        <f t="shared" si="1119"/>
        <v>YES</v>
      </c>
      <c r="BJ823" s="12">
        <v>44</v>
      </c>
      <c r="BK823" s="1" t="str">
        <f t="shared" si="1140"/>
        <v>A</v>
      </c>
      <c r="BL823" s="1" t="str">
        <f t="shared" si="1141"/>
        <v>NP</v>
      </c>
      <c r="BM823" s="1" t="str">
        <f t="shared" si="1142"/>
        <v>NP</v>
      </c>
      <c r="BN823" s="1" t="str">
        <f t="shared" si="1143"/>
        <v>NO</v>
      </c>
      <c r="BO823" s="1" t="str">
        <f t="shared" si="1144"/>
        <v>NO</v>
      </c>
      <c r="BP823" s="1" t="str">
        <f t="shared" si="1145"/>
        <v>YES</v>
      </c>
      <c r="BQ823" s="1" t="str">
        <f t="shared" si="1146"/>
        <v>YES</v>
      </c>
      <c r="BS823" s="1" t="str">
        <f t="shared" si="1147"/>
        <v>TP</v>
      </c>
      <c r="BT823" s="1" t="str">
        <f t="shared" si="1148"/>
        <v>TP</v>
      </c>
      <c r="BU823" s="1" t="str">
        <f t="shared" si="1149"/>
        <v>TP</v>
      </c>
      <c r="BV823" s="1" t="str">
        <f t="shared" si="1150"/>
        <v>YES</v>
      </c>
      <c r="BW823" s="1" t="str">
        <f t="shared" si="1151"/>
        <v>YES</v>
      </c>
      <c r="BX823" s="1" t="str">
        <f t="shared" si="1152"/>
        <v>YES</v>
      </c>
      <c r="BY823" s="244" t="str">
        <f t="shared" si="1153"/>
        <v>YES</v>
      </c>
      <c r="BZ823" s="244" t="str">
        <f t="shared" si="1154"/>
        <v>NO</v>
      </c>
      <c r="CA823" s="244" t="str">
        <f t="shared" si="1155"/>
        <v>NO</v>
      </c>
      <c r="CB823" s="244" t="str">
        <f t="shared" si="1156"/>
        <v>NO</v>
      </c>
      <c r="CC823" s="244" t="str">
        <f t="shared" si="1157"/>
        <v>NO</v>
      </c>
      <c r="CD823" s="244" t="str">
        <f t="shared" si="1129"/>
        <v>NO</v>
      </c>
      <c r="CE823" s="1" t="str">
        <f t="shared" si="1130"/>
        <v>NO</v>
      </c>
      <c r="CF823" s="1" t="str">
        <f t="shared" si="1131"/>
        <v>NO</v>
      </c>
      <c r="CG823" s="1" t="str">
        <f t="shared" si="1132"/>
        <v>NO</v>
      </c>
      <c r="CH823" s="1" t="str">
        <f t="shared" si="1133"/>
        <v>NO</v>
      </c>
      <c r="CI823" s="244" t="str">
        <f t="shared" si="1158"/>
        <v>NO</v>
      </c>
      <c r="CJ823" s="244" t="str">
        <f t="shared" si="1159"/>
        <v>NO</v>
      </c>
      <c r="CK823" s="244" t="str">
        <f t="shared" si="1160"/>
        <v>NO</v>
      </c>
      <c r="CL823" s="244" t="str">
        <f t="shared" si="1161"/>
        <v>NO</v>
      </c>
      <c r="CM823" s="244" t="str">
        <f t="shared" si="1162"/>
        <v>NO</v>
      </c>
      <c r="CN823" s="244" t="str">
        <f t="shared" si="1163"/>
        <v>NO</v>
      </c>
      <c r="CO823" s="244" t="str">
        <f t="shared" si="1164"/>
        <v>NO</v>
      </c>
      <c r="CP823" s="244" t="str">
        <f t="shared" si="1165"/>
        <v>NO</v>
      </c>
      <c r="CQ823" s="244" t="str">
        <f t="shared" si="1166"/>
        <v>NO</v>
      </c>
      <c r="CR823" s="244" t="str">
        <f t="shared" si="1167"/>
        <v>NO</v>
      </c>
    </row>
    <row r="824" spans="1:96">
      <c r="A824" s="61">
        <v>10</v>
      </c>
      <c r="B824" s="62">
        <v>360</v>
      </c>
      <c r="C824" s="62">
        <v>5</v>
      </c>
      <c r="D824" s="62">
        <v>0.2</v>
      </c>
      <c r="E824" s="62">
        <v>20636199</v>
      </c>
      <c r="F824" s="62">
        <f>E824/1000/60</f>
        <v>343.93664999999999</v>
      </c>
      <c r="G824" s="62">
        <v>307</v>
      </c>
      <c r="H824" s="63">
        <f>G824/B824*100</f>
        <v>85.277777777777771</v>
      </c>
      <c r="I824" s="60" t="s">
        <v>12</v>
      </c>
      <c r="J824" s="69">
        <v>0.45151705736411601</v>
      </c>
      <c r="K824" s="69">
        <v>0.36188721002140101</v>
      </c>
      <c r="L824" s="69">
        <v>0.18659573261448101</v>
      </c>
      <c r="M824" s="69">
        <v>0.72581097156762497</v>
      </c>
      <c r="N824" s="69">
        <v>0.179223405967155</v>
      </c>
      <c r="O824" s="69">
        <v>9.4965622465219293E-2</v>
      </c>
      <c r="P824" s="69">
        <v>0.965696176568272</v>
      </c>
      <c r="Q824" s="69">
        <v>2.4372409433736902E-2</v>
      </c>
      <c r="R824" s="69">
        <v>9.9314139979907994E-3</v>
      </c>
      <c r="S824" s="69">
        <v>0.12873651360235799</v>
      </c>
      <c r="T824" s="69">
        <v>7.5852967716615205E-2</v>
      </c>
      <c r="U824" s="69">
        <v>0.79541051868102597</v>
      </c>
      <c r="V824" s="69">
        <v>0.50636770758082805</v>
      </c>
      <c r="W824" s="69">
        <v>0.31047291669485899</v>
      </c>
      <c r="X824" s="69">
        <v>0.18315937572431101</v>
      </c>
      <c r="Y824" s="69">
        <v>9.3440020776592497E-2</v>
      </c>
      <c r="Z824" s="69">
        <v>0.20278312117323899</v>
      </c>
      <c r="AA824" s="69">
        <v>0.70377685805016699</v>
      </c>
      <c r="AB824" s="69">
        <v>0.578371848354444</v>
      </c>
      <c r="AC824" s="69">
        <v>6.1554836538214197E-2</v>
      </c>
      <c r="AD824" s="69">
        <v>0.36007331510734097</v>
      </c>
      <c r="AE824" s="69">
        <v>0.95695892938198401</v>
      </c>
      <c r="AF824" s="69">
        <v>3.3645295988259001E-2</v>
      </c>
      <c r="AG824" s="309">
        <v>9.3957746297567094E-3</v>
      </c>
      <c r="AH824" s="208">
        <v>4.8369999999999997</v>
      </c>
      <c r="AI824" s="208">
        <v>7.8570000000000002</v>
      </c>
      <c r="AJ824" s="209">
        <v>8.9969999999999999</v>
      </c>
      <c r="AK824" s="203">
        <v>50000</v>
      </c>
      <c r="AL824" s="203">
        <v>50000</v>
      </c>
      <c r="AM824" s="203">
        <v>50000</v>
      </c>
      <c r="AN824" s="203">
        <v>5.5549999999999997</v>
      </c>
      <c r="AO824" s="203">
        <v>7.4057000000000004</v>
      </c>
      <c r="AP824" s="203">
        <v>10.4861</v>
      </c>
      <c r="AQ824" s="203"/>
      <c r="AR824" s="203">
        <f>$AN$41*0.81818182</f>
        <v>4.5450000100999999</v>
      </c>
      <c r="AS824" s="203">
        <f>$AN$41</f>
        <v>5.5549999999999997</v>
      </c>
      <c r="AT824" s="203">
        <f>$AN$41*1.22222222</f>
        <v>6.7894444320999989</v>
      </c>
      <c r="AU824" s="203">
        <f>$AO$41*0.81818182</f>
        <v>6.0592091043740002</v>
      </c>
      <c r="AV824" s="203">
        <f>$AO$41</f>
        <v>7.4057000000000004</v>
      </c>
      <c r="AW824" s="203">
        <f>$AO$41*1.22222222</f>
        <v>9.0514110946540001</v>
      </c>
      <c r="AX824" s="203">
        <f>$AP$41*0.81818182</f>
        <v>8.579536382701999</v>
      </c>
      <c r="AY824" s="203">
        <f>$AP$41</f>
        <v>10.4861</v>
      </c>
      <c r="AZ824" s="203">
        <f>$AP$41*1.22222222</f>
        <v>12.816344421142</v>
      </c>
      <c r="BB824" s="1" t="str">
        <f t="shared" si="1134"/>
        <v>NP</v>
      </c>
      <c r="BC824" s="1" t="str">
        <f t="shared" si="1135"/>
        <v>NA</v>
      </c>
      <c r="BD824" s="1" t="str">
        <f t="shared" si="1136"/>
        <v>NP</v>
      </c>
      <c r="BE824" s="1" t="str">
        <f t="shared" si="1137"/>
        <v>NO</v>
      </c>
      <c r="BF824" s="1" t="str">
        <f t="shared" si="1138"/>
        <v>NO</v>
      </c>
      <c r="BG824" s="1" t="str">
        <f t="shared" si="1139"/>
        <v>NO</v>
      </c>
      <c r="BH824" s="1" t="str">
        <f t="shared" si="1119"/>
        <v>YES</v>
      </c>
      <c r="BJ824" s="1" t="s">
        <v>289</v>
      </c>
      <c r="BK824" s="1" t="str">
        <f t="shared" si="1140"/>
        <v>P</v>
      </c>
      <c r="BL824" s="1" t="str">
        <f t="shared" si="1141"/>
        <v>P</v>
      </c>
      <c r="BM824" s="1" t="str">
        <f t="shared" si="1142"/>
        <v>P</v>
      </c>
      <c r="BN824" s="1" t="str">
        <f t="shared" si="1143"/>
        <v>NO</v>
      </c>
      <c r="BO824" s="1" t="str">
        <f t="shared" si="1144"/>
        <v>NO</v>
      </c>
      <c r="BP824" s="1" t="str">
        <f t="shared" si="1145"/>
        <v>NO</v>
      </c>
      <c r="BQ824" s="1" t="str">
        <f t="shared" si="1146"/>
        <v>NO</v>
      </c>
      <c r="BS824" s="1" t="str">
        <f t="shared" si="1147"/>
        <v>FP</v>
      </c>
      <c r="BT824" s="1" t="str">
        <f t="shared" si="1148"/>
        <v>TN</v>
      </c>
      <c r="BU824" s="1" t="str">
        <f t="shared" si="1149"/>
        <v>FP</v>
      </c>
      <c r="BV824" s="1" t="str">
        <f t="shared" si="1150"/>
        <v>NO</v>
      </c>
      <c r="BW824" s="1" t="str">
        <f t="shared" si="1151"/>
        <v>NO</v>
      </c>
      <c r="BX824" s="1" t="str">
        <f t="shared" si="1152"/>
        <v>NO</v>
      </c>
      <c r="BY824" s="244" t="str">
        <f t="shared" si="1153"/>
        <v>YES</v>
      </c>
      <c r="BZ824" s="244" t="str">
        <f t="shared" si="1154"/>
        <v>NO</v>
      </c>
      <c r="CA824" s="244" t="str">
        <f t="shared" si="1155"/>
        <v>NO</v>
      </c>
      <c r="CB824" s="244" t="str">
        <f t="shared" si="1156"/>
        <v>NO</v>
      </c>
      <c r="CC824" s="244" t="str">
        <f t="shared" si="1157"/>
        <v>NO</v>
      </c>
      <c r="CD824" s="244" t="str">
        <f t="shared" si="1129"/>
        <v>YES</v>
      </c>
      <c r="CE824" s="1" t="str">
        <f t="shared" si="1130"/>
        <v>YES</v>
      </c>
      <c r="CF824" s="1" t="str">
        <f t="shared" si="1131"/>
        <v>NO</v>
      </c>
      <c r="CG824" s="1" t="str">
        <f t="shared" si="1132"/>
        <v>YES</v>
      </c>
      <c r="CH824" s="1" t="str">
        <f t="shared" si="1133"/>
        <v>NO</v>
      </c>
      <c r="CI824" s="244" t="str">
        <f t="shared" si="1158"/>
        <v>NO</v>
      </c>
      <c r="CJ824" s="244" t="str">
        <f t="shared" si="1159"/>
        <v>NO</v>
      </c>
      <c r="CK824" s="244" t="str">
        <f t="shared" si="1160"/>
        <v>NO</v>
      </c>
      <c r="CL824" s="244" t="str">
        <f t="shared" si="1161"/>
        <v>NO</v>
      </c>
      <c r="CM824" s="244" t="str">
        <f t="shared" si="1162"/>
        <v>NO</v>
      </c>
      <c r="CN824" s="244" t="str">
        <f t="shared" si="1163"/>
        <v>YES</v>
      </c>
      <c r="CO824" s="244" t="str">
        <f t="shared" si="1164"/>
        <v>YES</v>
      </c>
      <c r="CP824" s="244" t="str">
        <f t="shared" si="1165"/>
        <v>NO</v>
      </c>
      <c r="CQ824" s="244" t="str">
        <f t="shared" si="1166"/>
        <v>YES</v>
      </c>
      <c r="CR824" s="244" t="str">
        <f t="shared" si="1167"/>
        <v>NO</v>
      </c>
    </row>
    <row r="825" spans="1:96">
      <c r="A825" s="64"/>
      <c r="B825" s="15"/>
      <c r="C825" s="15"/>
      <c r="D825" s="15"/>
      <c r="E825" s="15"/>
      <c r="F825" s="15"/>
      <c r="G825" s="15"/>
      <c r="H825" s="15"/>
      <c r="I825" s="52" t="s">
        <v>13</v>
      </c>
      <c r="J825" s="6">
        <v>0.45151705736411601</v>
      </c>
      <c r="K825" s="6">
        <v>0.36188721002140101</v>
      </c>
      <c r="L825" s="6">
        <v>0.18659573261448101</v>
      </c>
      <c r="M825" s="6">
        <v>0.47360147878033698</v>
      </c>
      <c r="N825" s="6">
        <v>0.200715850840857</v>
      </c>
      <c r="O825" s="6">
        <v>0.32568267037880499</v>
      </c>
      <c r="P825" s="6">
        <v>0.965696176568272</v>
      </c>
      <c r="Q825" s="6">
        <v>2.4372409433736902E-2</v>
      </c>
      <c r="R825" s="6">
        <v>9.9314139979907994E-3</v>
      </c>
      <c r="S825" s="6">
        <v>0.12873651360235799</v>
      </c>
      <c r="T825" s="6">
        <v>7.5852967716615205E-2</v>
      </c>
      <c r="U825" s="6">
        <v>0.79541051868102597</v>
      </c>
      <c r="V825" s="6">
        <v>0.39593832250593602</v>
      </c>
      <c r="W825" s="6">
        <v>0.32002164126481197</v>
      </c>
      <c r="X825" s="6">
        <v>0.28404003622925</v>
      </c>
      <c r="Y825" s="6">
        <v>0.95654084949414897</v>
      </c>
      <c r="Z825" s="6">
        <v>2.8039043339053299E-2</v>
      </c>
      <c r="AA825" s="6">
        <v>1.54201071667969E-2</v>
      </c>
      <c r="AB825" s="6">
        <v>0.72370271720582602</v>
      </c>
      <c r="AC825" s="6">
        <v>5.4297422559067998E-2</v>
      </c>
      <c r="AD825" s="6">
        <v>0.22199986023510501</v>
      </c>
      <c r="AE825" s="6">
        <v>0.47216502640466201</v>
      </c>
      <c r="AF825" s="6">
        <v>0.31905152065855702</v>
      </c>
      <c r="AG825" s="310">
        <v>0.20878345293678</v>
      </c>
      <c r="AH825" s="211">
        <v>5.1680000000000001</v>
      </c>
      <c r="AI825" s="211">
        <v>5.4820000000000002</v>
      </c>
      <c r="AJ825" s="212">
        <v>10.285</v>
      </c>
      <c r="AK825" s="203">
        <v>50000</v>
      </c>
      <c r="AL825" s="203">
        <v>50000</v>
      </c>
      <c r="AM825" s="203">
        <v>50000</v>
      </c>
      <c r="AN825" s="203"/>
      <c r="AO825" s="203"/>
      <c r="AP825" s="203"/>
      <c r="AQ825" s="203"/>
      <c r="AR825" s="203">
        <f t="shared" ref="AR825:AR832" si="1213">$AN$41*0.81818182</f>
        <v>4.5450000100999999</v>
      </c>
      <c r="AS825" s="203">
        <f t="shared" ref="AS825:AS832" si="1214">$AN$41</f>
        <v>5.5549999999999997</v>
      </c>
      <c r="AT825" s="203">
        <f t="shared" ref="AT825:AT832" si="1215">$AN$41*1.22222222</f>
        <v>6.7894444320999989</v>
      </c>
      <c r="AU825" s="203">
        <f t="shared" ref="AU825:AU832" si="1216">$AO$41*0.81818182</f>
        <v>6.0592091043740002</v>
      </c>
      <c r="AV825" s="203">
        <f t="shared" ref="AV825:AV832" si="1217">$AO$41</f>
        <v>7.4057000000000004</v>
      </c>
      <c r="AW825" s="203">
        <f t="shared" ref="AW825:AW832" si="1218">$AO$41*1.22222222</f>
        <v>9.0514110946540001</v>
      </c>
      <c r="AX825" s="203">
        <f t="shared" ref="AX825:AX832" si="1219">$AP$41*0.81818182</f>
        <v>8.579536382701999</v>
      </c>
      <c r="AY825" s="203">
        <f t="shared" ref="AY825:AY832" si="1220">$AP$41</f>
        <v>10.4861</v>
      </c>
      <c r="AZ825" s="203">
        <f t="shared" ref="AZ825:AZ832" si="1221">$AP$41*1.22222222</f>
        <v>12.816344421142</v>
      </c>
      <c r="BB825" s="1" t="str">
        <f t="shared" si="1134"/>
        <v>NP</v>
      </c>
      <c r="BC825" s="1" t="str">
        <f t="shared" si="1135"/>
        <v>A</v>
      </c>
      <c r="BD825" s="1" t="str">
        <f t="shared" si="1136"/>
        <v>NP</v>
      </c>
      <c r="BE825" s="1" t="str">
        <f t="shared" si="1137"/>
        <v>NO</v>
      </c>
      <c r="BF825" s="1" t="str">
        <f t="shared" si="1138"/>
        <v>NO</v>
      </c>
      <c r="BG825" s="1" t="str">
        <f t="shared" si="1139"/>
        <v>YES</v>
      </c>
      <c r="BH825" s="1" t="str">
        <f t="shared" si="1119"/>
        <v>YES</v>
      </c>
      <c r="BJ825" s="1" t="s">
        <v>289</v>
      </c>
      <c r="BK825" s="1" t="str">
        <f t="shared" si="1140"/>
        <v>P</v>
      </c>
      <c r="BL825" s="1" t="str">
        <f t="shared" si="1141"/>
        <v>P</v>
      </c>
      <c r="BM825" s="1" t="str">
        <f t="shared" si="1142"/>
        <v>P</v>
      </c>
      <c r="BN825" s="1" t="str">
        <f t="shared" si="1143"/>
        <v>NO</v>
      </c>
      <c r="BO825" s="1" t="str">
        <f t="shared" si="1144"/>
        <v>NO</v>
      </c>
      <c r="BP825" s="1" t="str">
        <f t="shared" si="1145"/>
        <v>NO</v>
      </c>
      <c r="BQ825" s="1" t="str">
        <f t="shared" si="1146"/>
        <v>NO</v>
      </c>
      <c r="BS825" s="1" t="str">
        <f t="shared" si="1147"/>
        <v>FP</v>
      </c>
      <c r="BT825" s="1" t="str">
        <f t="shared" si="1148"/>
        <v>FP</v>
      </c>
      <c r="BU825" s="1" t="str">
        <f t="shared" si="1149"/>
        <v>FP</v>
      </c>
      <c r="BV825" s="1" t="str">
        <f t="shared" si="1150"/>
        <v>NO</v>
      </c>
      <c r="BW825" s="1" t="str">
        <f t="shared" si="1151"/>
        <v>NO</v>
      </c>
      <c r="BX825" s="1" t="str">
        <f t="shared" si="1152"/>
        <v>NO</v>
      </c>
      <c r="BY825" s="244" t="str">
        <f t="shared" si="1153"/>
        <v>NO</v>
      </c>
      <c r="BZ825" s="244" t="str">
        <f t="shared" si="1154"/>
        <v>YES</v>
      </c>
      <c r="CA825" s="244" t="str">
        <f t="shared" si="1155"/>
        <v>NO</v>
      </c>
      <c r="CB825" s="244" t="str">
        <f t="shared" si="1156"/>
        <v>YES</v>
      </c>
      <c r="CC825" s="244" t="str">
        <f t="shared" si="1157"/>
        <v>NO</v>
      </c>
      <c r="CD825" s="244" t="str">
        <f t="shared" si="1129"/>
        <v>YES</v>
      </c>
      <c r="CE825" s="1" t="str">
        <f t="shared" si="1130"/>
        <v>YES</v>
      </c>
      <c r="CF825" s="1" t="str">
        <f t="shared" si="1131"/>
        <v>NO</v>
      </c>
      <c r="CG825" s="1" t="str">
        <f t="shared" si="1132"/>
        <v>YES</v>
      </c>
      <c r="CH825" s="1" t="str">
        <f t="shared" si="1133"/>
        <v>NO</v>
      </c>
      <c r="CI825" s="244" t="str">
        <f t="shared" si="1158"/>
        <v>NO</v>
      </c>
      <c r="CJ825" s="244" t="str">
        <f t="shared" si="1159"/>
        <v>NO</v>
      </c>
      <c r="CK825" s="244" t="str">
        <f t="shared" si="1160"/>
        <v>NO</v>
      </c>
      <c r="CL825" s="244" t="str">
        <f t="shared" si="1161"/>
        <v>NO</v>
      </c>
      <c r="CM825" s="244" t="str">
        <f t="shared" si="1162"/>
        <v>NO</v>
      </c>
      <c r="CN825" s="244" t="str">
        <f t="shared" si="1163"/>
        <v>YES</v>
      </c>
      <c r="CO825" s="244" t="str">
        <f t="shared" si="1164"/>
        <v>YES</v>
      </c>
      <c r="CP825" s="244" t="str">
        <f t="shared" si="1165"/>
        <v>NO</v>
      </c>
      <c r="CQ825" s="244" t="str">
        <f t="shared" si="1166"/>
        <v>YES</v>
      </c>
      <c r="CR825" s="244" t="str">
        <f t="shared" si="1167"/>
        <v>NO</v>
      </c>
    </row>
    <row r="826" spans="1:96">
      <c r="A826" s="64"/>
      <c r="B826" s="15"/>
      <c r="C826" s="15"/>
      <c r="D826" s="15"/>
      <c r="E826" s="15"/>
      <c r="F826" s="15"/>
      <c r="G826" s="15"/>
      <c r="H826" s="15"/>
      <c r="I826" s="52" t="s">
        <v>162</v>
      </c>
      <c r="J826" s="6">
        <v>0.45151705736411601</v>
      </c>
      <c r="K826" s="6">
        <v>0.36188721002140101</v>
      </c>
      <c r="L826" s="6">
        <v>0.18659573261448101</v>
      </c>
      <c r="M826" s="6">
        <v>0.72581097156762497</v>
      </c>
      <c r="N826" s="6">
        <v>0.179223405967155</v>
      </c>
      <c r="O826" s="6">
        <v>9.4965622465219293E-2</v>
      </c>
      <c r="P826" s="6">
        <v>0.721469978440063</v>
      </c>
      <c r="Q826" s="6">
        <v>0.25414612669837999</v>
      </c>
      <c r="R826" s="6">
        <v>2.4383894861556201E-2</v>
      </c>
      <c r="S826" s="6">
        <v>0.28960577317719099</v>
      </c>
      <c r="T826" s="6">
        <v>0.63554126027277402</v>
      </c>
      <c r="U826" s="6">
        <v>7.48529665500344E-2</v>
      </c>
      <c r="V826" s="6">
        <v>0.39593832250593602</v>
      </c>
      <c r="W826" s="6">
        <v>0.32002164126481197</v>
      </c>
      <c r="X826" s="6">
        <v>0.28404003622925</v>
      </c>
      <c r="Y826" s="6">
        <v>0.95654084949414897</v>
      </c>
      <c r="Z826" s="6">
        <v>2.8039043339053299E-2</v>
      </c>
      <c r="AA826" s="6">
        <v>1.54201071667969E-2</v>
      </c>
      <c r="AB826" s="6">
        <v>0.72370271720582602</v>
      </c>
      <c r="AC826" s="6">
        <v>5.4297422559067998E-2</v>
      </c>
      <c r="AD826" s="6">
        <v>0.22199986023510501</v>
      </c>
      <c r="AE826" s="6">
        <v>0.95695892938198401</v>
      </c>
      <c r="AF826" s="6">
        <v>3.3645295988259001E-2</v>
      </c>
      <c r="AG826" s="310">
        <v>9.3957746297567094E-3</v>
      </c>
      <c r="AH826" s="211">
        <v>3.7669999999999999</v>
      </c>
      <c r="AI826" s="211">
        <v>6.99</v>
      </c>
      <c r="AJ826" s="212">
        <v>10.996</v>
      </c>
      <c r="AK826" s="203">
        <v>50000</v>
      </c>
      <c r="AL826" s="203">
        <v>50000</v>
      </c>
      <c r="AM826" s="203">
        <v>50000</v>
      </c>
      <c r="AN826" s="203"/>
      <c r="AO826" s="203"/>
      <c r="AP826" s="203"/>
      <c r="AQ826" s="203"/>
      <c r="AR826" s="203">
        <f t="shared" si="1213"/>
        <v>4.5450000100999999</v>
      </c>
      <c r="AS826" s="203">
        <f t="shared" si="1214"/>
        <v>5.5549999999999997</v>
      </c>
      <c r="AT826" s="203">
        <f t="shared" si="1215"/>
        <v>6.7894444320999989</v>
      </c>
      <c r="AU826" s="203">
        <f t="shared" si="1216"/>
        <v>6.0592091043740002</v>
      </c>
      <c r="AV826" s="203">
        <f t="shared" si="1217"/>
        <v>7.4057000000000004</v>
      </c>
      <c r="AW826" s="203">
        <f t="shared" si="1218"/>
        <v>9.0514110946540001</v>
      </c>
      <c r="AX826" s="203">
        <f t="shared" si="1219"/>
        <v>8.579536382701999</v>
      </c>
      <c r="AY826" s="203">
        <f t="shared" si="1220"/>
        <v>10.4861</v>
      </c>
      <c r="AZ826" s="203">
        <f t="shared" si="1221"/>
        <v>12.816344421142</v>
      </c>
      <c r="BB826" s="1" t="str">
        <f t="shared" si="1134"/>
        <v>A</v>
      </c>
      <c r="BC826" s="1" t="str">
        <f t="shared" si="1135"/>
        <v>NP</v>
      </c>
      <c r="BD826" s="1" t="str">
        <f t="shared" si="1136"/>
        <v>NA</v>
      </c>
      <c r="BE826" s="1" t="str">
        <f t="shared" si="1137"/>
        <v>NO</v>
      </c>
      <c r="BF826" s="1" t="str">
        <f t="shared" si="1138"/>
        <v>NO</v>
      </c>
      <c r="BG826" s="1" t="str">
        <f t="shared" si="1139"/>
        <v>YES</v>
      </c>
      <c r="BH826" s="1" t="str">
        <f t="shared" si="1119"/>
        <v>YES</v>
      </c>
      <c r="BJ826" s="1" t="s">
        <v>289</v>
      </c>
      <c r="BK826" s="1" t="str">
        <f t="shared" si="1140"/>
        <v>P</v>
      </c>
      <c r="BL826" s="1" t="str">
        <f t="shared" si="1141"/>
        <v>P</v>
      </c>
      <c r="BM826" s="1" t="str">
        <f t="shared" si="1142"/>
        <v>P</v>
      </c>
      <c r="BN826" s="1" t="str">
        <f t="shared" si="1143"/>
        <v>NO</v>
      </c>
      <c r="BO826" s="1" t="str">
        <f t="shared" si="1144"/>
        <v>NO</v>
      </c>
      <c r="BP826" s="1" t="str">
        <f t="shared" si="1145"/>
        <v>NO</v>
      </c>
      <c r="BQ826" s="1" t="str">
        <f t="shared" si="1146"/>
        <v>NO</v>
      </c>
      <c r="BS826" s="1" t="str">
        <f t="shared" si="1147"/>
        <v>FP</v>
      </c>
      <c r="BT826" s="1" t="str">
        <f t="shared" si="1148"/>
        <v>FP</v>
      </c>
      <c r="BU826" s="1" t="str">
        <f t="shared" si="1149"/>
        <v>TN</v>
      </c>
      <c r="BV826" s="1" t="str">
        <f t="shared" si="1150"/>
        <v>NO</v>
      </c>
      <c r="BW826" s="1" t="str">
        <f t="shared" si="1151"/>
        <v>NO</v>
      </c>
      <c r="BX826" s="1" t="str">
        <f t="shared" si="1152"/>
        <v>NO</v>
      </c>
      <c r="BY826" s="244" t="str">
        <f t="shared" si="1153"/>
        <v>YES</v>
      </c>
      <c r="BZ826" s="244" t="str">
        <f t="shared" si="1154"/>
        <v>NO</v>
      </c>
      <c r="CA826" s="244" t="str">
        <f t="shared" si="1155"/>
        <v>NO</v>
      </c>
      <c r="CB826" s="244" t="str">
        <f t="shared" si="1156"/>
        <v>NO</v>
      </c>
      <c r="CC826" s="244" t="str">
        <f t="shared" si="1157"/>
        <v>NO</v>
      </c>
      <c r="CD826" s="244" t="str">
        <f t="shared" si="1129"/>
        <v>YES</v>
      </c>
      <c r="CE826" s="1" t="str">
        <f t="shared" si="1130"/>
        <v>YES</v>
      </c>
      <c r="CF826" s="1" t="str">
        <f t="shared" si="1131"/>
        <v>NO</v>
      </c>
      <c r="CG826" s="1" t="str">
        <f t="shared" si="1132"/>
        <v>YES</v>
      </c>
      <c r="CH826" s="1" t="str">
        <f t="shared" si="1133"/>
        <v>NO</v>
      </c>
      <c r="CI826" s="244" t="str">
        <f t="shared" si="1158"/>
        <v>NO</v>
      </c>
      <c r="CJ826" s="244" t="str">
        <f t="shared" si="1159"/>
        <v>NO</v>
      </c>
      <c r="CK826" s="244" t="str">
        <f t="shared" si="1160"/>
        <v>NO</v>
      </c>
      <c r="CL826" s="244" t="str">
        <f t="shared" si="1161"/>
        <v>NO</v>
      </c>
      <c r="CM826" s="244" t="str">
        <f t="shared" si="1162"/>
        <v>NO</v>
      </c>
      <c r="CN826" s="244" t="str">
        <f t="shared" si="1163"/>
        <v>YES</v>
      </c>
      <c r="CO826" s="244" t="str">
        <f t="shared" si="1164"/>
        <v>YES</v>
      </c>
      <c r="CP826" s="244" t="str">
        <f t="shared" si="1165"/>
        <v>NO</v>
      </c>
      <c r="CQ826" s="244" t="str">
        <f t="shared" si="1166"/>
        <v>YES</v>
      </c>
      <c r="CR826" s="244" t="str">
        <f t="shared" si="1167"/>
        <v>NO</v>
      </c>
    </row>
    <row r="827" spans="1:96">
      <c r="A827" s="64"/>
      <c r="B827" s="15"/>
      <c r="C827" s="15"/>
      <c r="D827" s="15"/>
      <c r="E827" s="15"/>
      <c r="F827" s="15"/>
      <c r="G827" s="15"/>
      <c r="H827" s="15"/>
      <c r="I827" s="52" t="s">
        <v>15</v>
      </c>
      <c r="J827" s="6">
        <v>0.45151705736411601</v>
      </c>
      <c r="K827" s="6">
        <v>0.36188721002140101</v>
      </c>
      <c r="L827" s="6">
        <v>0.18659573261448101</v>
      </c>
      <c r="M827" s="6">
        <v>0.72581097156762497</v>
      </c>
      <c r="N827" s="6">
        <v>0.179223405967155</v>
      </c>
      <c r="O827" s="6">
        <v>9.4965622465219293E-2</v>
      </c>
      <c r="P827" s="6">
        <v>0.965696176568272</v>
      </c>
      <c r="Q827" s="6">
        <v>2.4372409433736902E-2</v>
      </c>
      <c r="R827" s="6">
        <v>9.9314139979907994E-3</v>
      </c>
      <c r="S827" s="6">
        <v>0.12873651360235799</v>
      </c>
      <c r="T827" s="6">
        <v>7.5852967716615205E-2</v>
      </c>
      <c r="U827" s="6">
        <v>0.79541051868102597</v>
      </c>
      <c r="V827" s="6">
        <v>0.39593832250593602</v>
      </c>
      <c r="W827" s="6">
        <v>0.32002164126481197</v>
      </c>
      <c r="X827" s="6">
        <v>0.28404003622925</v>
      </c>
      <c r="Y827" s="6">
        <v>0.95654084949414897</v>
      </c>
      <c r="Z827" s="6">
        <v>2.8039043339053299E-2</v>
      </c>
      <c r="AA827" s="6">
        <v>1.54201071667969E-2</v>
      </c>
      <c r="AB827" s="6">
        <v>0.72370271720582602</v>
      </c>
      <c r="AC827" s="6">
        <v>5.4297422559067998E-2</v>
      </c>
      <c r="AD827" s="6">
        <v>0.22199986023510501</v>
      </c>
      <c r="AE827" s="6">
        <v>0.78271689540297595</v>
      </c>
      <c r="AF827" s="6">
        <v>0.140889742482738</v>
      </c>
      <c r="AG827" s="310">
        <v>7.6393362114285296E-2</v>
      </c>
      <c r="AH827" s="211">
        <v>4.8319999999999999</v>
      </c>
      <c r="AI827" s="211">
        <v>6.4859999999999998</v>
      </c>
      <c r="AJ827" s="212">
        <v>10.167999999999999</v>
      </c>
      <c r="AK827" s="203">
        <v>50000</v>
      </c>
      <c r="AL827" s="203">
        <v>50000</v>
      </c>
      <c r="AM827" s="203">
        <v>50000</v>
      </c>
      <c r="AN827" s="203"/>
      <c r="AO827" s="203"/>
      <c r="AP827" s="203"/>
      <c r="AQ827" s="203"/>
      <c r="AR827" s="203">
        <f t="shared" si="1213"/>
        <v>4.5450000100999999</v>
      </c>
      <c r="AS827" s="203">
        <f t="shared" si="1214"/>
        <v>5.5549999999999997</v>
      </c>
      <c r="AT827" s="203">
        <f t="shared" si="1215"/>
        <v>6.7894444320999989</v>
      </c>
      <c r="AU827" s="203">
        <f t="shared" si="1216"/>
        <v>6.0592091043740002</v>
      </c>
      <c r="AV827" s="203">
        <f t="shared" si="1217"/>
        <v>7.4057000000000004</v>
      </c>
      <c r="AW827" s="203">
        <f t="shared" si="1218"/>
        <v>9.0514110946540001</v>
      </c>
      <c r="AX827" s="203">
        <f t="shared" si="1219"/>
        <v>8.579536382701999</v>
      </c>
      <c r="AY827" s="203">
        <f t="shared" si="1220"/>
        <v>10.4861</v>
      </c>
      <c r="AZ827" s="203">
        <f t="shared" si="1221"/>
        <v>12.816344421142</v>
      </c>
      <c r="BB827" s="1" t="str">
        <f t="shared" si="1134"/>
        <v>NP</v>
      </c>
      <c r="BC827" s="1" t="str">
        <f t="shared" si="1135"/>
        <v>NP</v>
      </c>
      <c r="BD827" s="1" t="str">
        <f t="shared" si="1136"/>
        <v>NP</v>
      </c>
      <c r="BE827" s="1" t="str">
        <f t="shared" si="1137"/>
        <v>NO</v>
      </c>
      <c r="BF827" s="1" t="str">
        <f t="shared" si="1138"/>
        <v>NO</v>
      </c>
      <c r="BG827" s="1" t="str">
        <f t="shared" si="1139"/>
        <v>NO</v>
      </c>
      <c r="BH827" s="1" t="str">
        <f t="shared" si="1119"/>
        <v>YES</v>
      </c>
      <c r="BJ827" s="1" t="s">
        <v>289</v>
      </c>
      <c r="BK827" s="1" t="str">
        <f t="shared" si="1140"/>
        <v>P</v>
      </c>
      <c r="BL827" s="1" t="str">
        <f t="shared" si="1141"/>
        <v>P</v>
      </c>
      <c r="BM827" s="1" t="str">
        <f t="shared" si="1142"/>
        <v>P</v>
      </c>
      <c r="BN827" s="1" t="str">
        <f t="shared" si="1143"/>
        <v>NO</v>
      </c>
      <c r="BO827" s="1" t="str">
        <f t="shared" si="1144"/>
        <v>NO</v>
      </c>
      <c r="BP827" s="1" t="str">
        <f t="shared" si="1145"/>
        <v>NO</v>
      </c>
      <c r="BQ827" s="1" t="str">
        <f t="shared" si="1146"/>
        <v>NO</v>
      </c>
      <c r="BS827" s="1" t="str">
        <f t="shared" si="1147"/>
        <v>FP</v>
      </c>
      <c r="BT827" s="1" t="str">
        <f t="shared" si="1148"/>
        <v>FP</v>
      </c>
      <c r="BU827" s="1" t="str">
        <f t="shared" si="1149"/>
        <v>FP</v>
      </c>
      <c r="BV827" s="1" t="str">
        <f t="shared" si="1150"/>
        <v>NO</v>
      </c>
      <c r="BW827" s="1" t="str">
        <f t="shared" si="1151"/>
        <v>NO</v>
      </c>
      <c r="BX827" s="1" t="str">
        <f t="shared" si="1152"/>
        <v>NO</v>
      </c>
      <c r="BY827" s="244" t="str">
        <f t="shared" si="1153"/>
        <v>NO</v>
      </c>
      <c r="BZ827" s="244" t="str">
        <f t="shared" si="1154"/>
        <v>YES</v>
      </c>
      <c r="CA827" s="244" t="str">
        <f t="shared" si="1155"/>
        <v>NO</v>
      </c>
      <c r="CB827" s="244" t="str">
        <f t="shared" si="1156"/>
        <v>YES</v>
      </c>
      <c r="CC827" s="244" t="str">
        <f t="shared" si="1157"/>
        <v>NO</v>
      </c>
      <c r="CD827" s="244" t="str">
        <f t="shared" si="1129"/>
        <v>YES</v>
      </c>
      <c r="CE827" s="1" t="str">
        <f t="shared" si="1130"/>
        <v>YES</v>
      </c>
      <c r="CF827" s="1" t="str">
        <f t="shared" si="1131"/>
        <v>NO</v>
      </c>
      <c r="CG827" s="1" t="str">
        <f t="shared" si="1132"/>
        <v>YES</v>
      </c>
      <c r="CH827" s="1" t="str">
        <f t="shared" si="1133"/>
        <v>NO</v>
      </c>
      <c r="CI827" s="244" t="str">
        <f t="shared" si="1158"/>
        <v>NO</v>
      </c>
      <c r="CJ827" s="244" t="str">
        <f t="shared" si="1159"/>
        <v>NO</v>
      </c>
      <c r="CK827" s="244" t="str">
        <f t="shared" si="1160"/>
        <v>NO</v>
      </c>
      <c r="CL827" s="244" t="str">
        <f t="shared" si="1161"/>
        <v>NO</v>
      </c>
      <c r="CM827" s="244" t="str">
        <f t="shared" si="1162"/>
        <v>NO</v>
      </c>
      <c r="CN827" s="244" t="str">
        <f t="shared" si="1163"/>
        <v>YES</v>
      </c>
      <c r="CO827" s="244" t="str">
        <f t="shared" si="1164"/>
        <v>YES</v>
      </c>
      <c r="CP827" s="244" t="str">
        <f t="shared" si="1165"/>
        <v>NO</v>
      </c>
      <c r="CQ827" s="244" t="str">
        <f t="shared" si="1166"/>
        <v>YES</v>
      </c>
      <c r="CR827" s="244" t="str">
        <f t="shared" si="1167"/>
        <v>NO</v>
      </c>
    </row>
    <row r="828" spans="1:96">
      <c r="A828" s="64"/>
      <c r="B828" s="15"/>
      <c r="C828" s="15"/>
      <c r="D828" s="15"/>
      <c r="E828" s="15"/>
      <c r="F828" s="15"/>
      <c r="G828" s="15"/>
      <c r="H828" s="15"/>
      <c r="I828" s="52" t="s">
        <v>164</v>
      </c>
      <c r="J828" s="6">
        <v>0.45151705736411601</v>
      </c>
      <c r="K828" s="6">
        <v>0.36188721002140101</v>
      </c>
      <c r="L828" s="6">
        <v>0.18659573261448101</v>
      </c>
      <c r="M828" s="6">
        <v>0.72581097156762497</v>
      </c>
      <c r="N828" s="6">
        <v>0.179223405967155</v>
      </c>
      <c r="O828" s="6">
        <v>9.4965622465219293E-2</v>
      </c>
      <c r="P828" s="6">
        <v>0.965696176568272</v>
      </c>
      <c r="Q828" s="6">
        <v>2.4372409433736902E-2</v>
      </c>
      <c r="R828" s="6">
        <v>9.9314139979907994E-3</v>
      </c>
      <c r="S828" s="6">
        <v>0.12873651360235799</v>
      </c>
      <c r="T828" s="6">
        <v>7.5852967716615205E-2</v>
      </c>
      <c r="U828" s="6">
        <v>0.79541051868102597</v>
      </c>
      <c r="V828" s="6">
        <v>0.50636770758082805</v>
      </c>
      <c r="W828" s="6">
        <v>0.31047291669485899</v>
      </c>
      <c r="X828" s="6">
        <v>0.18315937572431101</v>
      </c>
      <c r="Y828" s="6">
        <v>9.3440020776592497E-2</v>
      </c>
      <c r="Z828" s="6">
        <v>0.20278312117323899</v>
      </c>
      <c r="AA828" s="6">
        <v>0.70377685805016699</v>
      </c>
      <c r="AB828" s="6">
        <v>0.578371848354444</v>
      </c>
      <c r="AC828" s="6">
        <v>6.1554836538214197E-2</v>
      </c>
      <c r="AD828" s="6">
        <v>0.36007331510734097</v>
      </c>
      <c r="AE828" s="6">
        <v>0.47216502640466201</v>
      </c>
      <c r="AF828" s="6">
        <v>0.31905152065855702</v>
      </c>
      <c r="AG828" s="310">
        <v>0.20878345293678</v>
      </c>
      <c r="AH828" s="211">
        <v>5.0730000000000004</v>
      </c>
      <c r="AI828" s="211">
        <v>7.2990000000000004</v>
      </c>
      <c r="AJ828" s="212">
        <v>9.6370000000000005</v>
      </c>
      <c r="AK828" s="203">
        <v>50000</v>
      </c>
      <c r="AL828" s="203">
        <v>50000</v>
      </c>
      <c r="AM828" s="203">
        <v>50000</v>
      </c>
      <c r="AN828" s="203"/>
      <c r="AO828" s="203"/>
      <c r="AP828" s="203"/>
      <c r="AQ828" s="203"/>
      <c r="AR828" s="203">
        <f t="shared" si="1213"/>
        <v>4.5450000100999999</v>
      </c>
      <c r="AS828" s="203">
        <f t="shared" si="1214"/>
        <v>5.5549999999999997</v>
      </c>
      <c r="AT828" s="203">
        <f t="shared" si="1215"/>
        <v>6.7894444320999989</v>
      </c>
      <c r="AU828" s="203">
        <f t="shared" si="1216"/>
        <v>6.0592091043740002</v>
      </c>
      <c r="AV828" s="203">
        <f t="shared" si="1217"/>
        <v>7.4057000000000004</v>
      </c>
      <c r="AW828" s="203">
        <f t="shared" si="1218"/>
        <v>9.0514110946540001</v>
      </c>
      <c r="AX828" s="203">
        <f t="shared" si="1219"/>
        <v>8.579536382701999</v>
      </c>
      <c r="AY828" s="203">
        <f t="shared" si="1220"/>
        <v>10.4861</v>
      </c>
      <c r="AZ828" s="203">
        <f t="shared" si="1221"/>
        <v>12.816344421142</v>
      </c>
      <c r="BB828" s="1" t="str">
        <f t="shared" si="1134"/>
        <v>NP</v>
      </c>
      <c r="BC828" s="1" t="str">
        <f t="shared" si="1135"/>
        <v>NP</v>
      </c>
      <c r="BD828" s="1" t="str">
        <f t="shared" si="1136"/>
        <v>NP</v>
      </c>
      <c r="BE828" s="1" t="str">
        <f t="shared" si="1137"/>
        <v>NO</v>
      </c>
      <c r="BF828" s="1" t="str">
        <f t="shared" si="1138"/>
        <v>NO</v>
      </c>
      <c r="BG828" s="1" t="str">
        <f t="shared" si="1139"/>
        <v>NO</v>
      </c>
      <c r="BH828" s="1" t="str">
        <f t="shared" ref="BH828:BH891" si="1222">IF(OR(BB828="P",BC828="P",BD828="P"),"NO","YES")</f>
        <v>YES</v>
      </c>
      <c r="BJ828" s="1" t="s">
        <v>289</v>
      </c>
      <c r="BK828" s="1" t="str">
        <f t="shared" si="1140"/>
        <v>P</v>
      </c>
      <c r="BL828" s="1" t="str">
        <f t="shared" si="1141"/>
        <v>P</v>
      </c>
      <c r="BM828" s="1" t="str">
        <f t="shared" si="1142"/>
        <v>P</v>
      </c>
      <c r="BN828" s="1" t="str">
        <f t="shared" si="1143"/>
        <v>NO</v>
      </c>
      <c r="BO828" s="1" t="str">
        <f t="shared" si="1144"/>
        <v>NO</v>
      </c>
      <c r="BP828" s="1" t="str">
        <f t="shared" si="1145"/>
        <v>NO</v>
      </c>
      <c r="BQ828" s="1" t="str">
        <f t="shared" si="1146"/>
        <v>NO</v>
      </c>
      <c r="BS828" s="1" t="str">
        <f t="shared" si="1147"/>
        <v>FP</v>
      </c>
      <c r="BT828" s="1" t="str">
        <f t="shared" si="1148"/>
        <v>FP</v>
      </c>
      <c r="BU828" s="1" t="str">
        <f t="shared" si="1149"/>
        <v>FP</v>
      </c>
      <c r="BV828" s="1" t="str">
        <f t="shared" si="1150"/>
        <v>NO</v>
      </c>
      <c r="BW828" s="1" t="str">
        <f t="shared" si="1151"/>
        <v>NO</v>
      </c>
      <c r="BX828" s="1" t="str">
        <f t="shared" si="1152"/>
        <v>NO</v>
      </c>
      <c r="BY828" s="244" t="str">
        <f t="shared" si="1153"/>
        <v>NO</v>
      </c>
      <c r="BZ828" s="244" t="str">
        <f t="shared" si="1154"/>
        <v>YES</v>
      </c>
      <c r="CA828" s="244" t="str">
        <f t="shared" si="1155"/>
        <v>NO</v>
      </c>
      <c r="CB828" s="244" t="str">
        <f t="shared" si="1156"/>
        <v>YES</v>
      </c>
      <c r="CC828" s="244" t="str">
        <f t="shared" si="1157"/>
        <v>NO</v>
      </c>
      <c r="CD828" s="244" t="str">
        <f t="shared" si="1129"/>
        <v>YES</v>
      </c>
      <c r="CE828" s="1" t="str">
        <f t="shared" si="1130"/>
        <v>YES</v>
      </c>
      <c r="CF828" s="1" t="str">
        <f t="shared" si="1131"/>
        <v>NO</v>
      </c>
      <c r="CG828" s="1" t="str">
        <f t="shared" si="1132"/>
        <v>YES</v>
      </c>
      <c r="CH828" s="1" t="str">
        <f t="shared" si="1133"/>
        <v>NO</v>
      </c>
      <c r="CI828" s="244" t="str">
        <f t="shared" si="1158"/>
        <v>NO</v>
      </c>
      <c r="CJ828" s="244" t="str">
        <f t="shared" si="1159"/>
        <v>NO</v>
      </c>
      <c r="CK828" s="244" t="str">
        <f t="shared" si="1160"/>
        <v>NO</v>
      </c>
      <c r="CL828" s="244" t="str">
        <f t="shared" si="1161"/>
        <v>NO</v>
      </c>
      <c r="CM828" s="244" t="str">
        <f t="shared" si="1162"/>
        <v>NO</v>
      </c>
      <c r="CN828" s="244" t="str">
        <f t="shared" si="1163"/>
        <v>YES</v>
      </c>
      <c r="CO828" s="244" t="str">
        <f t="shared" si="1164"/>
        <v>YES</v>
      </c>
      <c r="CP828" s="244" t="str">
        <f t="shared" si="1165"/>
        <v>NO</v>
      </c>
      <c r="CQ828" s="244" t="str">
        <f t="shared" si="1166"/>
        <v>YES</v>
      </c>
      <c r="CR828" s="244" t="str">
        <f t="shared" si="1167"/>
        <v>NO</v>
      </c>
    </row>
    <row r="829" spans="1:96">
      <c r="A829" s="64"/>
      <c r="B829" s="15"/>
      <c r="C829" s="15"/>
      <c r="D829" s="15"/>
      <c r="E829" s="15"/>
      <c r="F829" s="15"/>
      <c r="G829" s="15"/>
      <c r="H829" s="15"/>
      <c r="I829" s="52" t="s">
        <v>165</v>
      </c>
      <c r="J829" s="6">
        <v>0.45151705736411601</v>
      </c>
      <c r="K829" s="6">
        <v>0.36188721002140101</v>
      </c>
      <c r="L829" s="6">
        <v>0.18659573261448101</v>
      </c>
      <c r="M829" s="6">
        <v>0.72581097156762497</v>
      </c>
      <c r="N829" s="6">
        <v>0.179223405967155</v>
      </c>
      <c r="O829" s="6">
        <v>9.4965622465219293E-2</v>
      </c>
      <c r="P829" s="6">
        <v>0.965696176568272</v>
      </c>
      <c r="Q829" s="6">
        <v>2.4372409433736902E-2</v>
      </c>
      <c r="R829" s="6">
        <v>9.9314139979907994E-3</v>
      </c>
      <c r="S829" s="6">
        <v>0.12873651360235799</v>
      </c>
      <c r="T829" s="6">
        <v>7.5852967716615205E-2</v>
      </c>
      <c r="U829" s="6">
        <v>0.79541051868102597</v>
      </c>
      <c r="V829" s="6">
        <v>0.50636770758082805</v>
      </c>
      <c r="W829" s="6">
        <v>0.31047291669485899</v>
      </c>
      <c r="X829" s="6">
        <v>0.18315937572431101</v>
      </c>
      <c r="Y829" s="6">
        <v>9.3440020776592497E-2</v>
      </c>
      <c r="Z829" s="6">
        <v>0.20278312117323899</v>
      </c>
      <c r="AA829" s="6">
        <v>0.70377685805016699</v>
      </c>
      <c r="AB829" s="6">
        <v>0.578371848354444</v>
      </c>
      <c r="AC829" s="6">
        <v>6.1554836538214197E-2</v>
      </c>
      <c r="AD829" s="6">
        <v>0.36007331510734097</v>
      </c>
      <c r="AE829" s="6">
        <v>0.47216502640466201</v>
      </c>
      <c r="AF829" s="6">
        <v>0.31905152065855702</v>
      </c>
      <c r="AG829" s="310">
        <v>0.20878345293678</v>
      </c>
      <c r="AH829" s="211">
        <v>4.9870000000000001</v>
      </c>
      <c r="AI829" s="211">
        <v>7.7169999999999996</v>
      </c>
      <c r="AJ829" s="212">
        <v>9.3420000000000005</v>
      </c>
      <c r="AK829" s="203">
        <v>50000</v>
      </c>
      <c r="AL829" s="203">
        <v>50000</v>
      </c>
      <c r="AM829" s="203">
        <v>50000</v>
      </c>
      <c r="AN829" s="203"/>
      <c r="AO829" s="203"/>
      <c r="AP829" s="203"/>
      <c r="AQ829" s="203"/>
      <c r="AR829" s="203">
        <f t="shared" si="1213"/>
        <v>4.5450000100999999</v>
      </c>
      <c r="AS829" s="203">
        <f t="shared" si="1214"/>
        <v>5.5549999999999997</v>
      </c>
      <c r="AT829" s="203">
        <f t="shared" si="1215"/>
        <v>6.7894444320999989</v>
      </c>
      <c r="AU829" s="203">
        <f t="shared" si="1216"/>
        <v>6.0592091043740002</v>
      </c>
      <c r="AV829" s="203">
        <f t="shared" si="1217"/>
        <v>7.4057000000000004</v>
      </c>
      <c r="AW829" s="203">
        <f t="shared" si="1218"/>
        <v>9.0514110946540001</v>
      </c>
      <c r="AX829" s="203">
        <f t="shared" si="1219"/>
        <v>8.579536382701999</v>
      </c>
      <c r="AY829" s="203">
        <f t="shared" si="1220"/>
        <v>10.4861</v>
      </c>
      <c r="AZ829" s="203">
        <f t="shared" si="1221"/>
        <v>12.816344421142</v>
      </c>
      <c r="BB829" s="1" t="str">
        <f t="shared" si="1134"/>
        <v>NP</v>
      </c>
      <c r="BC829" s="1" t="str">
        <f t="shared" si="1135"/>
        <v>NA</v>
      </c>
      <c r="BD829" s="1" t="str">
        <f t="shared" si="1136"/>
        <v>NP</v>
      </c>
      <c r="BE829" s="1" t="str">
        <f t="shared" si="1137"/>
        <v>NO</v>
      </c>
      <c r="BF829" s="1" t="str">
        <f t="shared" si="1138"/>
        <v>NO</v>
      </c>
      <c r="BG829" s="1" t="str">
        <f t="shared" si="1139"/>
        <v>NO</v>
      </c>
      <c r="BH829" s="1" t="str">
        <f t="shared" si="1222"/>
        <v>YES</v>
      </c>
      <c r="BJ829" s="1" t="s">
        <v>289</v>
      </c>
      <c r="BK829" s="1" t="str">
        <f t="shared" si="1140"/>
        <v>P</v>
      </c>
      <c r="BL829" s="1" t="str">
        <f t="shared" si="1141"/>
        <v>P</v>
      </c>
      <c r="BM829" s="1" t="str">
        <f t="shared" si="1142"/>
        <v>P</v>
      </c>
      <c r="BN829" s="1" t="str">
        <f t="shared" si="1143"/>
        <v>NO</v>
      </c>
      <c r="BO829" s="1" t="str">
        <f t="shared" si="1144"/>
        <v>NO</v>
      </c>
      <c r="BP829" s="1" t="str">
        <f t="shared" si="1145"/>
        <v>NO</v>
      </c>
      <c r="BQ829" s="1" t="str">
        <f t="shared" si="1146"/>
        <v>NO</v>
      </c>
      <c r="BS829" s="1" t="str">
        <f t="shared" si="1147"/>
        <v>FP</v>
      </c>
      <c r="BT829" s="1" t="str">
        <f t="shared" si="1148"/>
        <v>TN</v>
      </c>
      <c r="BU829" s="1" t="str">
        <f t="shared" si="1149"/>
        <v>FP</v>
      </c>
      <c r="BV829" s="1" t="str">
        <f t="shared" si="1150"/>
        <v>NO</v>
      </c>
      <c r="BW829" s="1" t="str">
        <f t="shared" si="1151"/>
        <v>NO</v>
      </c>
      <c r="BX829" s="1" t="str">
        <f t="shared" si="1152"/>
        <v>NO</v>
      </c>
      <c r="BY829" s="244" t="str">
        <f t="shared" si="1153"/>
        <v>YES</v>
      </c>
      <c r="BZ829" s="244" t="str">
        <f t="shared" si="1154"/>
        <v>NO</v>
      </c>
      <c r="CA829" s="244" t="str">
        <f t="shared" si="1155"/>
        <v>NO</v>
      </c>
      <c r="CB829" s="244" t="str">
        <f t="shared" si="1156"/>
        <v>NO</v>
      </c>
      <c r="CC829" s="244" t="str">
        <f t="shared" si="1157"/>
        <v>NO</v>
      </c>
      <c r="CD829" s="244" t="str">
        <f t="shared" si="1129"/>
        <v>YES</v>
      </c>
      <c r="CE829" s="1" t="str">
        <f t="shared" si="1130"/>
        <v>YES</v>
      </c>
      <c r="CF829" s="1" t="str">
        <f t="shared" si="1131"/>
        <v>NO</v>
      </c>
      <c r="CG829" s="1" t="str">
        <f t="shared" si="1132"/>
        <v>YES</v>
      </c>
      <c r="CH829" s="1" t="str">
        <f t="shared" si="1133"/>
        <v>NO</v>
      </c>
      <c r="CI829" s="244" t="str">
        <f t="shared" si="1158"/>
        <v>NO</v>
      </c>
      <c r="CJ829" s="244" t="str">
        <f t="shared" si="1159"/>
        <v>NO</v>
      </c>
      <c r="CK829" s="244" t="str">
        <f t="shared" si="1160"/>
        <v>NO</v>
      </c>
      <c r="CL829" s="244" t="str">
        <f t="shared" si="1161"/>
        <v>NO</v>
      </c>
      <c r="CM829" s="244" t="str">
        <f t="shared" si="1162"/>
        <v>NO</v>
      </c>
      <c r="CN829" s="244" t="str">
        <f t="shared" si="1163"/>
        <v>YES</v>
      </c>
      <c r="CO829" s="244" t="str">
        <f t="shared" si="1164"/>
        <v>YES</v>
      </c>
      <c r="CP829" s="244" t="str">
        <f t="shared" si="1165"/>
        <v>NO</v>
      </c>
      <c r="CQ829" s="244" t="str">
        <f t="shared" si="1166"/>
        <v>YES</v>
      </c>
      <c r="CR829" s="244" t="str">
        <f t="shared" si="1167"/>
        <v>NO</v>
      </c>
    </row>
    <row r="830" spans="1:96">
      <c r="A830" s="64"/>
      <c r="B830" s="15"/>
      <c r="C830" s="15"/>
      <c r="D830" s="15"/>
      <c r="E830" s="15"/>
      <c r="F830" s="15"/>
      <c r="G830" s="15"/>
      <c r="H830" s="15"/>
      <c r="I830" s="52" t="s">
        <v>18</v>
      </c>
      <c r="J830" s="6">
        <v>0.45151705736411601</v>
      </c>
      <c r="K830" s="6">
        <v>0.36188721002140101</v>
      </c>
      <c r="L830" s="6">
        <v>0.18659573261448101</v>
      </c>
      <c r="M830" s="6">
        <v>0.72581097156762497</v>
      </c>
      <c r="N830" s="6">
        <v>0.179223405967155</v>
      </c>
      <c r="O830" s="6">
        <v>9.4965622465219293E-2</v>
      </c>
      <c r="P830" s="6">
        <v>0.965696176568272</v>
      </c>
      <c r="Q830" s="6">
        <v>2.4372409433736902E-2</v>
      </c>
      <c r="R830" s="6">
        <v>9.9314139979907994E-3</v>
      </c>
      <c r="S830" s="6">
        <v>0.12873651360235799</v>
      </c>
      <c r="T830" s="6">
        <v>7.5852967716615205E-2</v>
      </c>
      <c r="U830" s="6">
        <v>0.79541051868102597</v>
      </c>
      <c r="V830" s="6">
        <v>0.39593832250593602</v>
      </c>
      <c r="W830" s="6">
        <v>0.32002164126481197</v>
      </c>
      <c r="X830" s="6">
        <v>0.28404003622925</v>
      </c>
      <c r="Y830" s="6">
        <v>0.95654084949414897</v>
      </c>
      <c r="Z830" s="6">
        <v>2.8039043339053299E-2</v>
      </c>
      <c r="AA830" s="6">
        <v>1.54201071667969E-2</v>
      </c>
      <c r="AB830" s="6">
        <v>0.72370271720582602</v>
      </c>
      <c r="AC830" s="6">
        <v>5.4297422559067998E-2</v>
      </c>
      <c r="AD830" s="6">
        <v>0.22199986023510501</v>
      </c>
      <c r="AE830" s="6">
        <v>0.95695892938198401</v>
      </c>
      <c r="AF830" s="6">
        <v>3.3645295988259001E-2</v>
      </c>
      <c r="AG830" s="310">
        <v>9.3957746297567094E-3</v>
      </c>
      <c r="AH830" s="211">
        <v>4.9279999999999999</v>
      </c>
      <c r="AI830" s="211">
        <v>5.5990000000000002</v>
      </c>
      <c r="AJ830" s="212">
        <v>10.032999999999999</v>
      </c>
      <c r="AK830" s="203">
        <v>50000</v>
      </c>
      <c r="AL830" s="203">
        <v>50000</v>
      </c>
      <c r="AM830" s="203">
        <v>50000</v>
      </c>
      <c r="AN830" s="203"/>
      <c r="AO830" s="203"/>
      <c r="AP830" s="203"/>
      <c r="AQ830" s="203"/>
      <c r="AR830" s="203">
        <f t="shared" si="1213"/>
        <v>4.5450000100999999</v>
      </c>
      <c r="AS830" s="203">
        <f t="shared" si="1214"/>
        <v>5.5549999999999997</v>
      </c>
      <c r="AT830" s="203">
        <f t="shared" si="1215"/>
        <v>6.7894444320999989</v>
      </c>
      <c r="AU830" s="203">
        <f t="shared" si="1216"/>
        <v>6.0592091043740002</v>
      </c>
      <c r="AV830" s="203">
        <f t="shared" si="1217"/>
        <v>7.4057000000000004</v>
      </c>
      <c r="AW830" s="203">
        <f t="shared" si="1218"/>
        <v>9.0514110946540001</v>
      </c>
      <c r="AX830" s="203">
        <f t="shared" si="1219"/>
        <v>8.579536382701999</v>
      </c>
      <c r="AY830" s="203">
        <f t="shared" si="1220"/>
        <v>10.4861</v>
      </c>
      <c r="AZ830" s="203">
        <f t="shared" si="1221"/>
        <v>12.816344421142</v>
      </c>
      <c r="BB830" s="1" t="str">
        <f t="shared" si="1134"/>
        <v>NP</v>
      </c>
      <c r="BC830" s="1" t="str">
        <f t="shared" si="1135"/>
        <v>A</v>
      </c>
      <c r="BD830" s="1" t="str">
        <f t="shared" si="1136"/>
        <v>NP</v>
      </c>
      <c r="BE830" s="1" t="str">
        <f t="shared" si="1137"/>
        <v>NO</v>
      </c>
      <c r="BF830" s="1" t="str">
        <f t="shared" si="1138"/>
        <v>NO</v>
      </c>
      <c r="BG830" s="1" t="str">
        <f t="shared" si="1139"/>
        <v>YES</v>
      </c>
      <c r="BH830" s="1" t="str">
        <f t="shared" si="1222"/>
        <v>YES</v>
      </c>
      <c r="BJ830" s="1" t="s">
        <v>289</v>
      </c>
      <c r="BK830" s="1" t="str">
        <f t="shared" si="1140"/>
        <v>P</v>
      </c>
      <c r="BL830" s="1" t="str">
        <f t="shared" si="1141"/>
        <v>P</v>
      </c>
      <c r="BM830" s="1" t="str">
        <f t="shared" si="1142"/>
        <v>P</v>
      </c>
      <c r="BN830" s="1" t="str">
        <f t="shared" si="1143"/>
        <v>NO</v>
      </c>
      <c r="BO830" s="1" t="str">
        <f t="shared" si="1144"/>
        <v>NO</v>
      </c>
      <c r="BP830" s="1" t="str">
        <f t="shared" si="1145"/>
        <v>NO</v>
      </c>
      <c r="BQ830" s="1" t="str">
        <f t="shared" si="1146"/>
        <v>NO</v>
      </c>
      <c r="BS830" s="1" t="str">
        <f t="shared" si="1147"/>
        <v>FP</v>
      </c>
      <c r="BT830" s="1" t="str">
        <f t="shared" si="1148"/>
        <v>FP</v>
      </c>
      <c r="BU830" s="1" t="str">
        <f t="shared" si="1149"/>
        <v>FP</v>
      </c>
      <c r="BV830" s="1" t="str">
        <f t="shared" si="1150"/>
        <v>NO</v>
      </c>
      <c r="BW830" s="1" t="str">
        <f t="shared" si="1151"/>
        <v>NO</v>
      </c>
      <c r="BX830" s="1" t="str">
        <f t="shared" si="1152"/>
        <v>NO</v>
      </c>
      <c r="BY830" s="244" t="str">
        <f t="shared" si="1153"/>
        <v>NO</v>
      </c>
      <c r="BZ830" s="244" t="str">
        <f t="shared" si="1154"/>
        <v>YES</v>
      </c>
      <c r="CA830" s="244" t="str">
        <f t="shared" si="1155"/>
        <v>NO</v>
      </c>
      <c r="CB830" s="244" t="str">
        <f t="shared" si="1156"/>
        <v>YES</v>
      </c>
      <c r="CC830" s="244" t="str">
        <f t="shared" si="1157"/>
        <v>NO</v>
      </c>
      <c r="CD830" s="244" t="str">
        <f t="shared" si="1129"/>
        <v>YES</v>
      </c>
      <c r="CE830" s="1" t="str">
        <f t="shared" si="1130"/>
        <v>YES</v>
      </c>
      <c r="CF830" s="1" t="str">
        <f t="shared" si="1131"/>
        <v>NO</v>
      </c>
      <c r="CG830" s="1" t="str">
        <f t="shared" si="1132"/>
        <v>YES</v>
      </c>
      <c r="CH830" s="1" t="str">
        <f t="shared" si="1133"/>
        <v>NO</v>
      </c>
      <c r="CI830" s="244" t="str">
        <f t="shared" si="1158"/>
        <v>NO</v>
      </c>
      <c r="CJ830" s="244" t="str">
        <f t="shared" si="1159"/>
        <v>NO</v>
      </c>
      <c r="CK830" s="244" t="str">
        <f t="shared" si="1160"/>
        <v>NO</v>
      </c>
      <c r="CL830" s="244" t="str">
        <f t="shared" si="1161"/>
        <v>NO</v>
      </c>
      <c r="CM830" s="244" t="str">
        <f t="shared" si="1162"/>
        <v>NO</v>
      </c>
      <c r="CN830" s="244" t="str">
        <f t="shared" si="1163"/>
        <v>YES</v>
      </c>
      <c r="CO830" s="244" t="str">
        <f t="shared" si="1164"/>
        <v>YES</v>
      </c>
      <c r="CP830" s="244" t="str">
        <f t="shared" si="1165"/>
        <v>NO</v>
      </c>
      <c r="CQ830" s="244" t="str">
        <f t="shared" si="1166"/>
        <v>YES</v>
      </c>
      <c r="CR830" s="244" t="str">
        <f t="shared" si="1167"/>
        <v>NO</v>
      </c>
    </row>
    <row r="831" spans="1:96">
      <c r="A831" s="64"/>
      <c r="B831" s="15"/>
      <c r="C831" s="15"/>
      <c r="D831" s="15"/>
      <c r="E831" s="15"/>
      <c r="F831" s="15"/>
      <c r="G831" s="15"/>
      <c r="H831" s="15"/>
      <c r="I831" s="52" t="s">
        <v>163</v>
      </c>
      <c r="J831" s="6">
        <v>0.45151705736411601</v>
      </c>
      <c r="K831" s="6">
        <v>0.36188721002140101</v>
      </c>
      <c r="L831" s="6">
        <v>0.18659573261448101</v>
      </c>
      <c r="M831" s="6">
        <v>0.72581097156762497</v>
      </c>
      <c r="N831" s="6">
        <v>0.179223405967155</v>
      </c>
      <c r="O831" s="6">
        <v>9.4965622465219293E-2</v>
      </c>
      <c r="P831" s="6">
        <v>0.721469978440063</v>
      </c>
      <c r="Q831" s="6">
        <v>0.25414612669837999</v>
      </c>
      <c r="R831" s="6">
        <v>2.4383894861556201E-2</v>
      </c>
      <c r="S831" s="6">
        <v>0.28960577317719099</v>
      </c>
      <c r="T831" s="6">
        <v>0.63554126027277402</v>
      </c>
      <c r="U831" s="6">
        <v>7.48529665500344E-2</v>
      </c>
      <c r="V831" s="6">
        <v>0.39593832250593602</v>
      </c>
      <c r="W831" s="6">
        <v>0.32002164126481197</v>
      </c>
      <c r="X831" s="6">
        <v>0.28404003622925</v>
      </c>
      <c r="Y831" s="6">
        <v>0.95654084949414897</v>
      </c>
      <c r="Z831" s="6">
        <v>2.8039043339053299E-2</v>
      </c>
      <c r="AA831" s="6">
        <v>1.54201071667969E-2</v>
      </c>
      <c r="AB831" s="6">
        <v>0.72370271720582602</v>
      </c>
      <c r="AC831" s="6">
        <v>5.4297422559067998E-2</v>
      </c>
      <c r="AD831" s="6">
        <v>0.22199986023510501</v>
      </c>
      <c r="AE831" s="6">
        <v>0.95695892938198401</v>
      </c>
      <c r="AF831" s="6">
        <v>3.3645295988259001E-2</v>
      </c>
      <c r="AG831" s="310">
        <v>9.3957746297567094E-3</v>
      </c>
      <c r="AH831" s="211">
        <v>4.0419999999999998</v>
      </c>
      <c r="AI831" s="211">
        <v>6.5960000000000001</v>
      </c>
      <c r="AJ831" s="212">
        <v>10.694000000000001</v>
      </c>
      <c r="AK831" s="203">
        <v>50000</v>
      </c>
      <c r="AL831" s="203">
        <v>50000</v>
      </c>
      <c r="AM831" s="203">
        <v>50000</v>
      </c>
      <c r="AN831" s="203"/>
      <c r="AO831" s="203"/>
      <c r="AP831" s="203"/>
      <c r="AQ831" s="203"/>
      <c r="AR831" s="203">
        <f t="shared" si="1213"/>
        <v>4.5450000100999999</v>
      </c>
      <c r="AS831" s="203">
        <f t="shared" si="1214"/>
        <v>5.5549999999999997</v>
      </c>
      <c r="AT831" s="203">
        <f t="shared" si="1215"/>
        <v>6.7894444320999989</v>
      </c>
      <c r="AU831" s="203">
        <f t="shared" si="1216"/>
        <v>6.0592091043740002</v>
      </c>
      <c r="AV831" s="203">
        <f t="shared" si="1217"/>
        <v>7.4057000000000004</v>
      </c>
      <c r="AW831" s="203">
        <f t="shared" si="1218"/>
        <v>9.0514110946540001</v>
      </c>
      <c r="AX831" s="203">
        <f t="shared" si="1219"/>
        <v>8.579536382701999</v>
      </c>
      <c r="AY831" s="203">
        <f t="shared" si="1220"/>
        <v>10.4861</v>
      </c>
      <c r="AZ831" s="203">
        <f t="shared" si="1221"/>
        <v>12.816344421142</v>
      </c>
      <c r="BB831" s="1" t="str">
        <f t="shared" si="1134"/>
        <v>A</v>
      </c>
      <c r="BC831" s="1" t="str">
        <f t="shared" si="1135"/>
        <v>NP</v>
      </c>
      <c r="BD831" s="1" t="str">
        <f t="shared" si="1136"/>
        <v>NA</v>
      </c>
      <c r="BE831" s="1" t="str">
        <f t="shared" si="1137"/>
        <v>NO</v>
      </c>
      <c r="BF831" s="1" t="str">
        <f t="shared" si="1138"/>
        <v>NO</v>
      </c>
      <c r="BG831" s="1" t="str">
        <f t="shared" si="1139"/>
        <v>YES</v>
      </c>
      <c r="BH831" s="1" t="str">
        <f t="shared" si="1222"/>
        <v>YES</v>
      </c>
      <c r="BJ831" s="1" t="s">
        <v>289</v>
      </c>
      <c r="BK831" s="1" t="str">
        <f t="shared" si="1140"/>
        <v>P</v>
      </c>
      <c r="BL831" s="1" t="str">
        <f t="shared" si="1141"/>
        <v>P</v>
      </c>
      <c r="BM831" s="1" t="str">
        <f t="shared" si="1142"/>
        <v>P</v>
      </c>
      <c r="BN831" s="1" t="str">
        <f t="shared" si="1143"/>
        <v>NO</v>
      </c>
      <c r="BO831" s="1" t="str">
        <f t="shared" si="1144"/>
        <v>NO</v>
      </c>
      <c r="BP831" s="1" t="str">
        <f t="shared" si="1145"/>
        <v>NO</v>
      </c>
      <c r="BQ831" s="1" t="str">
        <f t="shared" si="1146"/>
        <v>NO</v>
      </c>
      <c r="BS831" s="1" t="str">
        <f t="shared" si="1147"/>
        <v>FP</v>
      </c>
      <c r="BT831" s="1" t="str">
        <f t="shared" si="1148"/>
        <v>FP</v>
      </c>
      <c r="BU831" s="1" t="str">
        <f t="shared" si="1149"/>
        <v>TN</v>
      </c>
      <c r="BV831" s="1" t="str">
        <f t="shared" si="1150"/>
        <v>NO</v>
      </c>
      <c r="BW831" s="1" t="str">
        <f t="shared" si="1151"/>
        <v>NO</v>
      </c>
      <c r="BX831" s="1" t="str">
        <f t="shared" si="1152"/>
        <v>NO</v>
      </c>
      <c r="BY831" s="244" t="str">
        <f t="shared" si="1153"/>
        <v>YES</v>
      </c>
      <c r="BZ831" s="244" t="str">
        <f t="shared" si="1154"/>
        <v>NO</v>
      </c>
      <c r="CA831" s="244" t="str">
        <f t="shared" si="1155"/>
        <v>NO</v>
      </c>
      <c r="CB831" s="244" t="str">
        <f t="shared" si="1156"/>
        <v>NO</v>
      </c>
      <c r="CC831" s="244" t="str">
        <f t="shared" si="1157"/>
        <v>NO</v>
      </c>
      <c r="CD831" s="244" t="str">
        <f t="shared" si="1129"/>
        <v>YES</v>
      </c>
      <c r="CE831" s="1" t="str">
        <f t="shared" si="1130"/>
        <v>YES</v>
      </c>
      <c r="CF831" s="1" t="str">
        <f t="shared" si="1131"/>
        <v>NO</v>
      </c>
      <c r="CG831" s="1" t="str">
        <f t="shared" si="1132"/>
        <v>YES</v>
      </c>
      <c r="CH831" s="1" t="str">
        <f t="shared" si="1133"/>
        <v>NO</v>
      </c>
      <c r="CI831" s="244" t="str">
        <f t="shared" si="1158"/>
        <v>NO</v>
      </c>
      <c r="CJ831" s="244" t="str">
        <f t="shared" si="1159"/>
        <v>NO</v>
      </c>
      <c r="CK831" s="244" t="str">
        <f t="shared" si="1160"/>
        <v>NO</v>
      </c>
      <c r="CL831" s="244" t="str">
        <f t="shared" si="1161"/>
        <v>NO</v>
      </c>
      <c r="CM831" s="244" t="str">
        <f t="shared" si="1162"/>
        <v>NO</v>
      </c>
      <c r="CN831" s="244" t="str">
        <f t="shared" si="1163"/>
        <v>YES</v>
      </c>
      <c r="CO831" s="244" t="str">
        <f t="shared" si="1164"/>
        <v>YES</v>
      </c>
      <c r="CP831" s="244" t="str">
        <f t="shared" si="1165"/>
        <v>NO</v>
      </c>
      <c r="CQ831" s="244" t="str">
        <f t="shared" si="1166"/>
        <v>YES</v>
      </c>
      <c r="CR831" s="244" t="str">
        <f t="shared" si="1167"/>
        <v>NO</v>
      </c>
    </row>
    <row r="832" spans="1:96" ht="16.5" thickBot="1">
      <c r="A832" s="10"/>
      <c r="B832" s="8"/>
      <c r="C832" s="8"/>
      <c r="D832" s="8"/>
      <c r="E832" s="8"/>
      <c r="F832" s="8"/>
      <c r="G832" s="8"/>
      <c r="H832" s="8"/>
      <c r="I832" s="53" t="s">
        <v>42</v>
      </c>
      <c r="J832" s="8">
        <v>0.45151705736411601</v>
      </c>
      <c r="K832" s="8">
        <v>0.36188721002140101</v>
      </c>
      <c r="L832" s="8">
        <v>0.18659573261448101</v>
      </c>
      <c r="M832" s="8">
        <v>0.72581097156762497</v>
      </c>
      <c r="N832" s="8">
        <v>0.179223405967155</v>
      </c>
      <c r="O832" s="8">
        <v>9.4965622465219293E-2</v>
      </c>
      <c r="P832" s="8">
        <v>0.965696176568272</v>
      </c>
      <c r="Q832" s="8">
        <v>2.4372409433736902E-2</v>
      </c>
      <c r="R832" s="8">
        <v>9.9314139979907994E-3</v>
      </c>
      <c r="S832" s="8">
        <v>0.12873651360235799</v>
      </c>
      <c r="T832" s="8">
        <v>7.5852967716615205E-2</v>
      </c>
      <c r="U832" s="8">
        <v>0.79541051868102597</v>
      </c>
      <c r="V832" s="8">
        <v>0.39593832250593602</v>
      </c>
      <c r="W832" s="8">
        <v>0.32002164126481197</v>
      </c>
      <c r="X832" s="8">
        <v>0.28404003622925</v>
      </c>
      <c r="Y832" s="8">
        <v>0.95654084949414897</v>
      </c>
      <c r="Z832" s="8">
        <v>2.8039043339053299E-2</v>
      </c>
      <c r="AA832" s="8">
        <v>1.54201071667969E-2</v>
      </c>
      <c r="AB832" s="8">
        <v>0.72370271720582602</v>
      </c>
      <c r="AC832" s="8">
        <v>5.4297422559067998E-2</v>
      </c>
      <c r="AD832" s="8">
        <v>0.22199986023510501</v>
      </c>
      <c r="AE832" s="8">
        <v>0.78271689540297595</v>
      </c>
      <c r="AF832" s="8">
        <v>0.140889742482738</v>
      </c>
      <c r="AG832" s="311">
        <v>7.6393362114285296E-2</v>
      </c>
      <c r="AH832" s="213">
        <v>5.2839999999999998</v>
      </c>
      <c r="AI832" s="213">
        <v>5.5430000000000001</v>
      </c>
      <c r="AJ832" s="214">
        <v>10.262</v>
      </c>
      <c r="AK832" s="203">
        <v>50000</v>
      </c>
      <c r="AL832" s="203">
        <v>50000</v>
      </c>
      <c r="AM832" s="203">
        <v>50000</v>
      </c>
      <c r="AN832" s="203"/>
      <c r="AO832" s="203"/>
      <c r="AP832" s="203"/>
      <c r="AQ832" s="203"/>
      <c r="AR832" s="203">
        <f t="shared" si="1213"/>
        <v>4.5450000100999999</v>
      </c>
      <c r="AS832" s="203">
        <f t="shared" si="1214"/>
        <v>5.5549999999999997</v>
      </c>
      <c r="AT832" s="203">
        <f t="shared" si="1215"/>
        <v>6.7894444320999989</v>
      </c>
      <c r="AU832" s="203">
        <f t="shared" si="1216"/>
        <v>6.0592091043740002</v>
      </c>
      <c r="AV832" s="203">
        <f t="shared" si="1217"/>
        <v>7.4057000000000004</v>
      </c>
      <c r="AW832" s="203">
        <f t="shared" si="1218"/>
        <v>9.0514110946540001</v>
      </c>
      <c r="AX832" s="203">
        <f t="shared" si="1219"/>
        <v>8.579536382701999</v>
      </c>
      <c r="AY832" s="203">
        <f t="shared" si="1220"/>
        <v>10.4861</v>
      </c>
      <c r="AZ832" s="203">
        <f t="shared" si="1221"/>
        <v>12.816344421142</v>
      </c>
      <c r="BB832" s="1" t="str">
        <f t="shared" si="1134"/>
        <v>NP</v>
      </c>
      <c r="BC832" s="1" t="str">
        <f t="shared" si="1135"/>
        <v>A</v>
      </c>
      <c r="BD832" s="1" t="str">
        <f t="shared" si="1136"/>
        <v>NP</v>
      </c>
      <c r="BE832" s="1" t="str">
        <f t="shared" si="1137"/>
        <v>NO</v>
      </c>
      <c r="BF832" s="1" t="str">
        <f t="shared" si="1138"/>
        <v>NO</v>
      </c>
      <c r="BG832" s="1" t="str">
        <f t="shared" si="1139"/>
        <v>YES</v>
      </c>
      <c r="BH832" s="1" t="str">
        <f t="shared" si="1222"/>
        <v>YES</v>
      </c>
      <c r="BJ832" s="1" t="s">
        <v>289</v>
      </c>
      <c r="BK832" s="1" t="str">
        <f t="shared" si="1140"/>
        <v>P</v>
      </c>
      <c r="BL832" s="1" t="str">
        <f t="shared" si="1141"/>
        <v>P</v>
      </c>
      <c r="BM832" s="1" t="str">
        <f t="shared" si="1142"/>
        <v>P</v>
      </c>
      <c r="BN832" s="1" t="str">
        <f t="shared" si="1143"/>
        <v>NO</v>
      </c>
      <c r="BO832" s="1" t="str">
        <f t="shared" si="1144"/>
        <v>NO</v>
      </c>
      <c r="BP832" s="1" t="str">
        <f t="shared" si="1145"/>
        <v>NO</v>
      </c>
      <c r="BQ832" s="1" t="str">
        <f t="shared" si="1146"/>
        <v>NO</v>
      </c>
      <c r="BS832" s="1" t="str">
        <f t="shared" si="1147"/>
        <v>FP</v>
      </c>
      <c r="BT832" s="1" t="str">
        <f t="shared" si="1148"/>
        <v>FP</v>
      </c>
      <c r="BU832" s="1" t="str">
        <f t="shared" si="1149"/>
        <v>FP</v>
      </c>
      <c r="BV832" s="1" t="str">
        <f t="shared" si="1150"/>
        <v>NO</v>
      </c>
      <c r="BW832" s="1" t="str">
        <f t="shared" si="1151"/>
        <v>NO</v>
      </c>
      <c r="BX832" s="1" t="str">
        <f t="shared" si="1152"/>
        <v>NO</v>
      </c>
      <c r="BY832" s="244" t="str">
        <f t="shared" si="1153"/>
        <v>NO</v>
      </c>
      <c r="BZ832" s="244" t="str">
        <f t="shared" si="1154"/>
        <v>YES</v>
      </c>
      <c r="CA832" s="244" t="str">
        <f t="shared" si="1155"/>
        <v>NO</v>
      </c>
      <c r="CB832" s="244" t="str">
        <f t="shared" si="1156"/>
        <v>YES</v>
      </c>
      <c r="CC832" s="244" t="str">
        <f t="shared" si="1157"/>
        <v>NO</v>
      </c>
      <c r="CD832" s="244" t="str">
        <f t="shared" si="1129"/>
        <v>YES</v>
      </c>
      <c r="CE832" s="1" t="str">
        <f t="shared" si="1130"/>
        <v>YES</v>
      </c>
      <c r="CF832" s="1" t="str">
        <f t="shared" si="1131"/>
        <v>NO</v>
      </c>
      <c r="CG832" s="1" t="str">
        <f t="shared" si="1132"/>
        <v>YES</v>
      </c>
      <c r="CH832" s="1" t="str">
        <f t="shared" si="1133"/>
        <v>NO</v>
      </c>
      <c r="CI832" s="244" t="str">
        <f t="shared" si="1158"/>
        <v>NO</v>
      </c>
      <c r="CJ832" s="244" t="str">
        <f t="shared" si="1159"/>
        <v>NO</v>
      </c>
      <c r="CK832" s="244" t="str">
        <f t="shared" si="1160"/>
        <v>NO</v>
      </c>
      <c r="CL832" s="244" t="str">
        <f t="shared" si="1161"/>
        <v>NO</v>
      </c>
      <c r="CM832" s="244" t="str">
        <f t="shared" si="1162"/>
        <v>NO</v>
      </c>
      <c r="CN832" s="244" t="str">
        <f t="shared" si="1163"/>
        <v>YES</v>
      </c>
      <c r="CO832" s="244" t="str">
        <f t="shared" si="1164"/>
        <v>YES</v>
      </c>
      <c r="CP832" s="244" t="str">
        <f t="shared" si="1165"/>
        <v>NO</v>
      </c>
      <c r="CQ832" s="244" t="str">
        <f t="shared" si="1166"/>
        <v>YES</v>
      </c>
      <c r="CR832" s="244" t="str">
        <f t="shared" si="1167"/>
        <v>NO</v>
      </c>
    </row>
    <row r="833" spans="1:96">
      <c r="A833" s="61">
        <v>30</v>
      </c>
      <c r="B833" s="62">
        <v>360</v>
      </c>
      <c r="C833" s="62">
        <v>1</v>
      </c>
      <c r="D833" s="62">
        <v>1</v>
      </c>
      <c r="E833" s="62">
        <v>5914799</v>
      </c>
      <c r="F833" s="62">
        <f>E833/1000/60</f>
        <v>98.579983333333331</v>
      </c>
      <c r="G833" s="62">
        <v>28</v>
      </c>
      <c r="H833" s="63">
        <f>G833/B833*100</f>
        <v>7.7777777777777777</v>
      </c>
      <c r="I833" s="60" t="s">
        <v>12</v>
      </c>
      <c r="J833" s="69">
        <v>0.79595984321978197</v>
      </c>
      <c r="K833" s="69">
        <v>0.18152409633331201</v>
      </c>
      <c r="L833" s="69">
        <v>2.2516060446904199E-2</v>
      </c>
      <c r="M833" s="69">
        <v>0.170143256796919</v>
      </c>
      <c r="N833" s="69">
        <v>0.65922572387869205</v>
      </c>
      <c r="O833" s="69">
        <v>0.17063101932438701</v>
      </c>
      <c r="P833" s="69">
        <v>5.9927726461723001E-2</v>
      </c>
      <c r="Q833" s="69">
        <v>0.14431851994509601</v>
      </c>
      <c r="R833" s="69">
        <v>0.79575375359318001</v>
      </c>
      <c r="S833" s="69">
        <v>0.49082987346863599</v>
      </c>
      <c r="T833" s="69">
        <v>0.37156732522784702</v>
      </c>
      <c r="U833" s="69">
        <v>0.13760280130351499</v>
      </c>
      <c r="V833" s="69">
        <v>0.38481075046825902</v>
      </c>
      <c r="W833" s="69">
        <v>0.26439654638209098</v>
      </c>
      <c r="X833" s="69">
        <v>0.350792703149649</v>
      </c>
      <c r="Y833" s="69">
        <v>0.963985755538731</v>
      </c>
      <c r="Z833" s="69">
        <v>1.08930960753469E-2</v>
      </c>
      <c r="AA833" s="69">
        <v>2.5121148385921801E-2</v>
      </c>
      <c r="AB833" s="69">
        <v>0.78815385540426997</v>
      </c>
      <c r="AC833" s="69">
        <v>0.17944670569972801</v>
      </c>
      <c r="AD833" s="69">
        <v>3.2399438896001699E-2</v>
      </c>
      <c r="AE833" s="69">
        <v>0.34693747526853402</v>
      </c>
      <c r="AF833" s="69">
        <v>0.53188397504227203</v>
      </c>
      <c r="AG833" s="309">
        <v>0.12117854968919201</v>
      </c>
      <c r="AH833" s="208">
        <v>1.474</v>
      </c>
      <c r="AI833" s="208">
        <v>2.0840000000000001</v>
      </c>
      <c r="AJ833" s="209">
        <v>5.258</v>
      </c>
      <c r="AK833" s="210">
        <v>1.5109999999999999</v>
      </c>
      <c r="AL833" s="210">
        <v>2.4249999999999998</v>
      </c>
      <c r="AM833" s="210">
        <v>5.2430000000000003</v>
      </c>
      <c r="AN833" s="203">
        <v>0.55630000000000002</v>
      </c>
      <c r="AO833" s="203">
        <v>2.0175000000000001</v>
      </c>
      <c r="AP833" s="203">
        <v>5.0681000000000003</v>
      </c>
      <c r="AQ833" s="203"/>
      <c r="AR833" s="203">
        <f>$AN$6*0.81818182</f>
        <v>0.45515454646600001</v>
      </c>
      <c r="AS833" s="203">
        <f>$AN$6</f>
        <v>0.55630000000000002</v>
      </c>
      <c r="AT833" s="203">
        <f>$AN$6*1.22222222</f>
        <v>0.67992222098599997</v>
      </c>
      <c r="AU833" s="203">
        <f>$AO$6*0.81818182</f>
        <v>1.6506818218499999</v>
      </c>
      <c r="AV833" s="203">
        <f>$AO$6</f>
        <v>2.0175000000000001</v>
      </c>
      <c r="AW833" s="203">
        <f>$AO$6*1.22222222</f>
        <v>2.4658333288500001</v>
      </c>
      <c r="AX833" s="203">
        <f>$AP$6*0.81818182</f>
        <v>4.146627281942</v>
      </c>
      <c r="AY833" s="203">
        <f>$AP$6</f>
        <v>5.0681000000000003</v>
      </c>
      <c r="AZ833" s="203">
        <f>$AP$6*1.22222222</f>
        <v>6.1943444331819997</v>
      </c>
      <c r="BB833" s="1" t="str">
        <f t="shared" si="1134"/>
        <v>P</v>
      </c>
      <c r="BC833" s="1" t="str">
        <f t="shared" si="1135"/>
        <v>NA</v>
      </c>
      <c r="BD833" s="1" t="str">
        <f t="shared" si="1136"/>
        <v>NA</v>
      </c>
      <c r="BE833" s="1" t="str">
        <f t="shared" si="1137"/>
        <v>NO</v>
      </c>
      <c r="BF833" s="1" t="str">
        <f t="shared" si="1138"/>
        <v>NO</v>
      </c>
      <c r="BG833" s="1" t="str">
        <f t="shared" si="1139"/>
        <v>NO</v>
      </c>
      <c r="BH833" s="1" t="str">
        <f t="shared" si="1222"/>
        <v>NO</v>
      </c>
      <c r="BJ833" s="1">
        <v>31</v>
      </c>
      <c r="BK833" s="1" t="str">
        <f t="shared" si="1140"/>
        <v>P</v>
      </c>
      <c r="BL833" s="1" t="str">
        <f t="shared" si="1141"/>
        <v>NA</v>
      </c>
      <c r="BM833" s="1" t="str">
        <f t="shared" si="1142"/>
        <v>NA</v>
      </c>
      <c r="BN833" s="1" t="str">
        <f t="shared" si="1143"/>
        <v>NO</v>
      </c>
      <c r="BO833" s="1" t="str">
        <f t="shared" si="1144"/>
        <v>NO</v>
      </c>
      <c r="BP833" s="1" t="str">
        <f t="shared" si="1145"/>
        <v>NO</v>
      </c>
      <c r="BQ833" s="1" t="str">
        <f t="shared" si="1146"/>
        <v>NO</v>
      </c>
      <c r="BS833" s="1" t="str">
        <f t="shared" si="1147"/>
        <v>TN</v>
      </c>
      <c r="BT833" s="1" t="str">
        <f t="shared" si="1148"/>
        <v>TN</v>
      </c>
      <c r="BU833" s="1" t="str">
        <f t="shared" si="1149"/>
        <v>TN</v>
      </c>
      <c r="BV833" s="1" t="str">
        <f t="shared" si="1150"/>
        <v>NO</v>
      </c>
      <c r="BW833" s="1" t="str">
        <f t="shared" si="1151"/>
        <v>NO</v>
      </c>
      <c r="BX833" s="1" t="str">
        <f t="shared" si="1152"/>
        <v>NO</v>
      </c>
      <c r="BY833" s="244" t="str">
        <f t="shared" si="1153"/>
        <v>YES</v>
      </c>
      <c r="BZ833" s="244" t="str">
        <f t="shared" si="1154"/>
        <v>NO</v>
      </c>
      <c r="CA833" s="244" t="str">
        <f t="shared" si="1155"/>
        <v>NO</v>
      </c>
      <c r="CB833" s="244" t="str">
        <f t="shared" si="1156"/>
        <v>NO</v>
      </c>
      <c r="CC833" s="244" t="str">
        <f t="shared" si="1157"/>
        <v>NO</v>
      </c>
      <c r="CD833" s="244" t="str">
        <f t="shared" si="1129"/>
        <v>NO</v>
      </c>
      <c r="CE833" s="1" t="str">
        <f t="shared" si="1130"/>
        <v>NO</v>
      </c>
      <c r="CF833" s="1" t="str">
        <f t="shared" si="1131"/>
        <v>NO</v>
      </c>
      <c r="CG833" s="1" t="str">
        <f t="shared" si="1132"/>
        <v>NO</v>
      </c>
      <c r="CH833" s="1" t="str">
        <f t="shared" si="1133"/>
        <v>NO</v>
      </c>
      <c r="CI833" s="244" t="str">
        <f t="shared" si="1158"/>
        <v>NO</v>
      </c>
      <c r="CJ833" s="244" t="str">
        <f t="shared" si="1159"/>
        <v>NO</v>
      </c>
      <c r="CK833" s="244" t="str">
        <f t="shared" si="1160"/>
        <v>NO</v>
      </c>
      <c r="CL833" s="244" t="str">
        <f t="shared" si="1161"/>
        <v>NO</v>
      </c>
      <c r="CM833" s="244" t="str">
        <f t="shared" si="1162"/>
        <v>NO</v>
      </c>
      <c r="CN833" s="244" t="str">
        <f t="shared" si="1163"/>
        <v>NO</v>
      </c>
      <c r="CO833" s="244" t="str">
        <f t="shared" si="1164"/>
        <v>NO</v>
      </c>
      <c r="CP833" s="244" t="str">
        <f t="shared" si="1165"/>
        <v>NO</v>
      </c>
      <c r="CQ833" s="244" t="str">
        <f t="shared" si="1166"/>
        <v>NO</v>
      </c>
      <c r="CR833" s="244" t="str">
        <f t="shared" si="1167"/>
        <v>NO</v>
      </c>
    </row>
    <row r="834" spans="1:96">
      <c r="A834" s="64"/>
      <c r="B834" s="15"/>
      <c r="C834" s="15"/>
      <c r="D834" s="15"/>
      <c r="E834" s="15"/>
      <c r="F834" s="15"/>
      <c r="G834" s="15"/>
      <c r="H834" s="15"/>
      <c r="I834" s="52" t="s">
        <v>13</v>
      </c>
      <c r="J834" s="6">
        <v>0.92226957312338798</v>
      </c>
      <c r="K834" s="6">
        <v>1.86743250823595E-2</v>
      </c>
      <c r="L834" s="6">
        <v>5.9056101794251997E-2</v>
      </c>
      <c r="M834" s="6">
        <v>0.3677283597962</v>
      </c>
      <c r="N834" s="6">
        <v>2.3427908614058698E-3</v>
      </c>
      <c r="O834" s="6">
        <v>0.62992884934239302</v>
      </c>
      <c r="P834" s="6">
        <v>0.16898921536575001</v>
      </c>
      <c r="Q834" s="6">
        <v>0.45113461502660501</v>
      </c>
      <c r="R834" s="6">
        <v>0.37987616960764398</v>
      </c>
      <c r="S834" s="6">
        <v>0.155759905043764</v>
      </c>
      <c r="T834" s="6">
        <v>0.78106966699415203</v>
      </c>
      <c r="U834" s="6">
        <v>6.3170427962083303E-2</v>
      </c>
      <c r="V834" s="6">
        <v>0.40897525725949302</v>
      </c>
      <c r="W834" s="6">
        <v>0.41940731007377702</v>
      </c>
      <c r="X834" s="6">
        <v>0.17161743266672899</v>
      </c>
      <c r="Y834" s="6">
        <v>0.38764387225763602</v>
      </c>
      <c r="Z834" s="6">
        <v>1.26243572731418E-2</v>
      </c>
      <c r="AA834" s="6">
        <v>0.59973177046922099</v>
      </c>
      <c r="AB834" s="6">
        <v>2.6258502281238098E-2</v>
      </c>
      <c r="AC834" s="6">
        <v>0.63598866479967597</v>
      </c>
      <c r="AD834" s="6">
        <v>0.33775283291908498</v>
      </c>
      <c r="AE834" s="6">
        <v>0.91195943006616698</v>
      </c>
      <c r="AF834" s="6">
        <v>7.49134581491466E-2</v>
      </c>
      <c r="AG834" s="310">
        <v>1.3127111784685799E-2</v>
      </c>
      <c r="AH834" s="211">
        <v>1.609</v>
      </c>
      <c r="AI834" s="211">
        <v>2.278</v>
      </c>
      <c r="AJ834" s="212">
        <v>4.9880000000000004</v>
      </c>
      <c r="AK834" s="210">
        <v>1.0629999999999999</v>
      </c>
      <c r="AL834" s="210">
        <v>2.8559999999999999</v>
      </c>
      <c r="AM834" s="210">
        <v>5.5119999999999996</v>
      </c>
      <c r="AN834" s="203"/>
      <c r="AO834" s="203"/>
      <c r="AP834" s="203"/>
      <c r="AQ834" s="203"/>
      <c r="AR834" s="203">
        <f t="shared" ref="AR834:AR853" si="1223">$AN$6*0.81818182</f>
        <v>0.45515454646600001</v>
      </c>
      <c r="AS834" s="203">
        <f t="shared" ref="AS834:AS853" si="1224">$AN$6</f>
        <v>0.55630000000000002</v>
      </c>
      <c r="AT834" s="203">
        <f t="shared" ref="AT834:AT853" si="1225">$AN$6*1.22222222</f>
        <v>0.67992222098599997</v>
      </c>
      <c r="AU834" s="203">
        <f t="shared" ref="AU834:AU853" si="1226">$AO$6*0.81818182</f>
        <v>1.6506818218499999</v>
      </c>
      <c r="AV834" s="203">
        <f t="shared" ref="AV834:AV853" si="1227">$AO$6</f>
        <v>2.0175000000000001</v>
      </c>
      <c r="AW834" s="203">
        <f t="shared" ref="AW834:AW853" si="1228">$AO$6*1.22222222</f>
        <v>2.4658333288500001</v>
      </c>
      <c r="AX834" s="203">
        <f t="shared" ref="AX834:AX853" si="1229">$AP$6*0.81818182</f>
        <v>4.146627281942</v>
      </c>
      <c r="AY834" s="203">
        <f t="shared" ref="AY834:AY853" si="1230">$AP$6</f>
        <v>5.0681000000000003</v>
      </c>
      <c r="AZ834" s="203">
        <f t="shared" ref="AZ834:AZ853" si="1231">$AP$6*1.22222222</f>
        <v>6.1943444331819997</v>
      </c>
      <c r="BB834" s="1" t="str">
        <f t="shared" si="1134"/>
        <v>P</v>
      </c>
      <c r="BC834" s="1" t="str">
        <f t="shared" si="1135"/>
        <v>NA</v>
      </c>
      <c r="BD834" s="1" t="str">
        <f t="shared" si="1136"/>
        <v>NP</v>
      </c>
      <c r="BE834" s="1" t="str">
        <f t="shared" si="1137"/>
        <v>NO</v>
      </c>
      <c r="BF834" s="1" t="str">
        <f t="shared" si="1138"/>
        <v>NO</v>
      </c>
      <c r="BG834" s="1" t="str">
        <f t="shared" si="1139"/>
        <v>NO</v>
      </c>
      <c r="BH834" s="1" t="str">
        <f t="shared" si="1222"/>
        <v>NO</v>
      </c>
      <c r="BJ834" s="1">
        <v>22</v>
      </c>
      <c r="BK834" s="1" t="str">
        <f t="shared" si="1140"/>
        <v>P</v>
      </c>
      <c r="BL834" s="1" t="str">
        <f t="shared" si="1141"/>
        <v>P</v>
      </c>
      <c r="BM834" s="1" t="str">
        <f t="shared" si="1142"/>
        <v>NA</v>
      </c>
      <c r="BN834" s="1" t="str">
        <f t="shared" si="1143"/>
        <v>NO</v>
      </c>
      <c r="BO834" s="1" t="str">
        <f t="shared" si="1144"/>
        <v>NO</v>
      </c>
      <c r="BP834" s="1" t="str">
        <f t="shared" si="1145"/>
        <v>NO</v>
      </c>
      <c r="BQ834" s="1" t="str">
        <f t="shared" si="1146"/>
        <v>NO</v>
      </c>
      <c r="BS834" s="1" t="str">
        <f t="shared" si="1147"/>
        <v>TN</v>
      </c>
      <c r="BT834" s="1" t="str">
        <f t="shared" si="1148"/>
        <v>TN</v>
      </c>
      <c r="BU834" s="1" t="str">
        <f t="shared" si="1149"/>
        <v>FP</v>
      </c>
      <c r="BV834" s="1" t="str">
        <f t="shared" si="1150"/>
        <v>NO</v>
      </c>
      <c r="BW834" s="1" t="str">
        <f t="shared" si="1151"/>
        <v>NO</v>
      </c>
      <c r="BX834" s="1" t="str">
        <f t="shared" si="1152"/>
        <v>NO</v>
      </c>
      <c r="BY834" s="244" t="str">
        <f t="shared" si="1153"/>
        <v>YES</v>
      </c>
      <c r="BZ834" s="244" t="str">
        <f t="shared" si="1154"/>
        <v>NO</v>
      </c>
      <c r="CA834" s="244" t="str">
        <f t="shared" si="1155"/>
        <v>NO</v>
      </c>
      <c r="CB834" s="244" t="str">
        <f t="shared" si="1156"/>
        <v>NO</v>
      </c>
      <c r="CC834" s="244" t="str">
        <f t="shared" si="1157"/>
        <v>NO</v>
      </c>
      <c r="CD834" s="244" t="str">
        <f t="shared" si="1129"/>
        <v>YES</v>
      </c>
      <c r="CE834" s="1" t="str">
        <f t="shared" si="1130"/>
        <v>NO</v>
      </c>
      <c r="CF834" s="1" t="str">
        <f t="shared" si="1131"/>
        <v>NO</v>
      </c>
      <c r="CG834" s="1" t="str">
        <f t="shared" si="1132"/>
        <v>NO</v>
      </c>
      <c r="CH834" s="1" t="str">
        <f t="shared" si="1133"/>
        <v>YES</v>
      </c>
      <c r="CI834" s="244" t="str">
        <f t="shared" si="1158"/>
        <v>NO</v>
      </c>
      <c r="CJ834" s="244" t="str">
        <f t="shared" si="1159"/>
        <v>NO</v>
      </c>
      <c r="CK834" s="244" t="str">
        <f t="shared" si="1160"/>
        <v>NO</v>
      </c>
      <c r="CL834" s="244" t="str">
        <f t="shared" si="1161"/>
        <v>NO</v>
      </c>
      <c r="CM834" s="244" t="str">
        <f t="shared" si="1162"/>
        <v>NO</v>
      </c>
      <c r="CN834" s="244" t="str">
        <f t="shared" si="1163"/>
        <v>YES</v>
      </c>
      <c r="CO834" s="244" t="str">
        <f t="shared" si="1164"/>
        <v>NO</v>
      </c>
      <c r="CP834" s="244" t="str">
        <f t="shared" si="1165"/>
        <v>NO</v>
      </c>
      <c r="CQ834" s="244" t="str">
        <f t="shared" si="1166"/>
        <v>NO</v>
      </c>
      <c r="CR834" s="244" t="str">
        <f t="shared" si="1167"/>
        <v>YES</v>
      </c>
    </row>
    <row r="835" spans="1:96">
      <c r="A835" s="64"/>
      <c r="B835" s="15"/>
      <c r="C835" s="15"/>
      <c r="D835" s="15"/>
      <c r="E835" s="15"/>
      <c r="F835" s="15"/>
      <c r="G835" s="15"/>
      <c r="H835" s="15"/>
      <c r="I835" s="52" t="s">
        <v>14</v>
      </c>
      <c r="J835" s="6">
        <v>0.92226957312338798</v>
      </c>
      <c r="K835" s="6">
        <v>1.86743250823595E-2</v>
      </c>
      <c r="L835" s="6">
        <v>5.9056101794251997E-2</v>
      </c>
      <c r="M835" s="6">
        <v>0.3677283597962</v>
      </c>
      <c r="N835" s="6">
        <v>2.3427908614058698E-3</v>
      </c>
      <c r="O835" s="6">
        <v>0.62992884934239302</v>
      </c>
      <c r="P835" s="6">
        <v>0.16898921536575001</v>
      </c>
      <c r="Q835" s="6">
        <v>0.45113461502660501</v>
      </c>
      <c r="R835" s="6">
        <v>0.37987616960764398</v>
      </c>
      <c r="S835" s="6">
        <v>0.155759905043764</v>
      </c>
      <c r="T835" s="6">
        <v>0.78106966699415203</v>
      </c>
      <c r="U835" s="6">
        <v>6.3170427962083303E-2</v>
      </c>
      <c r="V835" s="6">
        <v>0.38481075046825902</v>
      </c>
      <c r="W835" s="6">
        <v>0.26439654638209098</v>
      </c>
      <c r="X835" s="6">
        <v>0.350792703149649</v>
      </c>
      <c r="Y835" s="6">
        <v>0.963985755538731</v>
      </c>
      <c r="Z835" s="6">
        <v>1.08930960753469E-2</v>
      </c>
      <c r="AA835" s="6">
        <v>2.5121148385921801E-2</v>
      </c>
      <c r="AB835" s="6">
        <v>0.78815385540426997</v>
      </c>
      <c r="AC835" s="6">
        <v>0.17944670569972801</v>
      </c>
      <c r="AD835" s="6">
        <v>3.2399438896001699E-2</v>
      </c>
      <c r="AE835" s="6">
        <v>0.34693747526853402</v>
      </c>
      <c r="AF835" s="6">
        <v>0.53188397504227203</v>
      </c>
      <c r="AG835" s="310">
        <v>0.12117854968919201</v>
      </c>
      <c r="AH835" s="211">
        <v>1.2709999999999999</v>
      </c>
      <c r="AI835" s="211">
        <v>2.0760000000000001</v>
      </c>
      <c r="AJ835" s="212">
        <v>5.274</v>
      </c>
      <c r="AK835" s="210">
        <v>1.018</v>
      </c>
      <c r="AL835" s="210">
        <v>2.5129999999999999</v>
      </c>
      <c r="AM835" s="210">
        <v>5.3140000000000001</v>
      </c>
      <c r="AN835" s="203"/>
      <c r="AO835" s="203"/>
      <c r="AP835" s="203"/>
      <c r="AQ835" s="203"/>
      <c r="AR835" s="203">
        <f t="shared" si="1223"/>
        <v>0.45515454646600001</v>
      </c>
      <c r="AS835" s="203">
        <f t="shared" si="1224"/>
        <v>0.55630000000000002</v>
      </c>
      <c r="AT835" s="203">
        <f t="shared" si="1225"/>
        <v>0.67992222098599997</v>
      </c>
      <c r="AU835" s="203">
        <f t="shared" si="1226"/>
        <v>1.6506818218499999</v>
      </c>
      <c r="AV835" s="203">
        <f t="shared" si="1227"/>
        <v>2.0175000000000001</v>
      </c>
      <c r="AW835" s="203">
        <f t="shared" si="1228"/>
        <v>2.4658333288500001</v>
      </c>
      <c r="AX835" s="203">
        <f t="shared" si="1229"/>
        <v>4.146627281942</v>
      </c>
      <c r="AY835" s="203">
        <f t="shared" si="1230"/>
        <v>5.0681000000000003</v>
      </c>
      <c r="AZ835" s="203">
        <f t="shared" si="1231"/>
        <v>6.1943444331819997</v>
      </c>
      <c r="BB835" s="1" t="str">
        <f t="shared" si="1134"/>
        <v>P</v>
      </c>
      <c r="BC835" s="1" t="str">
        <f t="shared" si="1135"/>
        <v>NA</v>
      </c>
      <c r="BD835" s="1" t="str">
        <f t="shared" si="1136"/>
        <v>NA</v>
      </c>
      <c r="BE835" s="1" t="str">
        <f t="shared" si="1137"/>
        <v>NO</v>
      </c>
      <c r="BF835" s="1" t="str">
        <f t="shared" si="1138"/>
        <v>NO</v>
      </c>
      <c r="BG835" s="1" t="str">
        <f t="shared" si="1139"/>
        <v>NO</v>
      </c>
      <c r="BH835" s="1" t="str">
        <f t="shared" si="1222"/>
        <v>NO</v>
      </c>
      <c r="BJ835" s="1">
        <v>3</v>
      </c>
      <c r="BK835" s="1" t="str">
        <f t="shared" si="1140"/>
        <v>P</v>
      </c>
      <c r="BL835" s="1" t="str">
        <f t="shared" si="1141"/>
        <v>P</v>
      </c>
      <c r="BM835" s="1" t="str">
        <f t="shared" si="1142"/>
        <v>NA</v>
      </c>
      <c r="BN835" s="1" t="str">
        <f t="shared" si="1143"/>
        <v>NO</v>
      </c>
      <c r="BO835" s="1" t="str">
        <f t="shared" si="1144"/>
        <v>NO</v>
      </c>
      <c r="BP835" s="1" t="str">
        <f t="shared" si="1145"/>
        <v>NO</v>
      </c>
      <c r="BQ835" s="1" t="str">
        <f t="shared" si="1146"/>
        <v>NO</v>
      </c>
      <c r="BS835" s="1" t="str">
        <f t="shared" si="1147"/>
        <v>TN</v>
      </c>
      <c r="BT835" s="1" t="str">
        <f t="shared" si="1148"/>
        <v>TN</v>
      </c>
      <c r="BU835" s="1" t="str">
        <f t="shared" si="1149"/>
        <v>TN</v>
      </c>
      <c r="BV835" s="1" t="str">
        <f t="shared" si="1150"/>
        <v>NO</v>
      </c>
      <c r="BW835" s="1" t="str">
        <f t="shared" si="1151"/>
        <v>NO</v>
      </c>
      <c r="BX835" s="1" t="str">
        <f t="shared" si="1152"/>
        <v>NO</v>
      </c>
      <c r="BY835" s="244" t="str">
        <f t="shared" si="1153"/>
        <v>YES</v>
      </c>
      <c r="BZ835" s="244" t="str">
        <f t="shared" si="1154"/>
        <v>NO</v>
      </c>
      <c r="CA835" s="244" t="str">
        <f t="shared" si="1155"/>
        <v>NO</v>
      </c>
      <c r="CB835" s="244" t="str">
        <f t="shared" si="1156"/>
        <v>NO</v>
      </c>
      <c r="CC835" s="244" t="str">
        <f t="shared" si="1157"/>
        <v>NO</v>
      </c>
      <c r="CD835" s="244" t="str">
        <f t="shared" si="1129"/>
        <v>NO</v>
      </c>
      <c r="CE835" s="1" t="str">
        <f t="shared" si="1130"/>
        <v>NO</v>
      </c>
      <c r="CF835" s="1" t="str">
        <f t="shared" si="1131"/>
        <v>NO</v>
      </c>
      <c r="CG835" s="1" t="str">
        <f t="shared" si="1132"/>
        <v>NO</v>
      </c>
      <c r="CH835" s="1" t="str">
        <f t="shared" si="1133"/>
        <v>NO</v>
      </c>
      <c r="CI835" s="244" t="str">
        <f t="shared" si="1158"/>
        <v>NO</v>
      </c>
      <c r="CJ835" s="244" t="str">
        <f t="shared" si="1159"/>
        <v>NO</v>
      </c>
      <c r="CK835" s="244" t="str">
        <f t="shared" si="1160"/>
        <v>NO</v>
      </c>
      <c r="CL835" s="244" t="str">
        <f t="shared" si="1161"/>
        <v>NO</v>
      </c>
      <c r="CM835" s="244" t="str">
        <f t="shared" si="1162"/>
        <v>NO</v>
      </c>
      <c r="CN835" s="244" t="str">
        <f t="shared" si="1163"/>
        <v>NO</v>
      </c>
      <c r="CO835" s="244" t="str">
        <f t="shared" si="1164"/>
        <v>NO</v>
      </c>
      <c r="CP835" s="244" t="str">
        <f t="shared" si="1165"/>
        <v>NO</v>
      </c>
      <c r="CQ835" s="244" t="str">
        <f t="shared" si="1166"/>
        <v>NO</v>
      </c>
      <c r="CR835" s="244" t="str">
        <f t="shared" si="1167"/>
        <v>NO</v>
      </c>
    </row>
    <row r="836" spans="1:96">
      <c r="A836" s="64"/>
      <c r="B836" s="15"/>
      <c r="C836" s="15"/>
      <c r="D836" s="15"/>
      <c r="E836" s="15"/>
      <c r="F836" s="15"/>
      <c r="G836" s="15"/>
      <c r="H836" s="15"/>
      <c r="I836" s="52" t="s">
        <v>15</v>
      </c>
      <c r="J836" s="6">
        <v>0.79595984321978197</v>
      </c>
      <c r="K836" s="6">
        <v>0.18152409633331201</v>
      </c>
      <c r="L836" s="6">
        <v>2.2516060446904199E-2</v>
      </c>
      <c r="M836" s="6">
        <v>0.170143256796919</v>
      </c>
      <c r="N836" s="6">
        <v>0.65922572387869205</v>
      </c>
      <c r="O836" s="6">
        <v>0.17063101932438701</v>
      </c>
      <c r="P836" s="6">
        <v>0.58552754600933499</v>
      </c>
      <c r="Q836" s="6">
        <v>0.36428326124244398</v>
      </c>
      <c r="R836" s="6">
        <v>5.01891927482193E-2</v>
      </c>
      <c r="S836" s="6">
        <v>0.66401211729837195</v>
      </c>
      <c r="T836" s="6">
        <v>0.214571102102697</v>
      </c>
      <c r="U836" s="6">
        <v>0.12141678059893</v>
      </c>
      <c r="V836" s="6">
        <v>0.38481075046825902</v>
      </c>
      <c r="W836" s="6">
        <v>0.26439654638209098</v>
      </c>
      <c r="X836" s="6">
        <v>0.350792703149649</v>
      </c>
      <c r="Y836" s="6">
        <v>0.963985755538731</v>
      </c>
      <c r="Z836" s="6">
        <v>1.08930960753469E-2</v>
      </c>
      <c r="AA836" s="6">
        <v>2.5121148385921801E-2</v>
      </c>
      <c r="AB836" s="6">
        <v>0.78815385540426997</v>
      </c>
      <c r="AC836" s="6">
        <v>0.17944670569972801</v>
      </c>
      <c r="AD836" s="6">
        <v>3.2399438896001699E-2</v>
      </c>
      <c r="AE836" s="6">
        <v>0.34693747526853402</v>
      </c>
      <c r="AF836" s="6">
        <v>0.53188397504227203</v>
      </c>
      <c r="AG836" s="310">
        <v>0.12117854968919201</v>
      </c>
      <c r="AH836" s="211">
        <v>0.75</v>
      </c>
      <c r="AI836" s="211">
        <v>2.06</v>
      </c>
      <c r="AJ836" s="212">
        <v>5.3410000000000002</v>
      </c>
      <c r="AK836" s="210">
        <v>0.72299999999999998</v>
      </c>
      <c r="AL836" s="210">
        <v>2.4529999999999998</v>
      </c>
      <c r="AM836" s="210">
        <v>5.1950000000000003</v>
      </c>
      <c r="AN836" s="203"/>
      <c r="AO836" s="203"/>
      <c r="AP836" s="203"/>
      <c r="AQ836" s="203"/>
      <c r="AR836" s="203">
        <f t="shared" si="1223"/>
        <v>0.45515454646600001</v>
      </c>
      <c r="AS836" s="203">
        <f t="shared" si="1224"/>
        <v>0.55630000000000002</v>
      </c>
      <c r="AT836" s="203">
        <f t="shared" si="1225"/>
        <v>0.67992222098599997</v>
      </c>
      <c r="AU836" s="203">
        <f t="shared" si="1226"/>
        <v>1.6506818218499999</v>
      </c>
      <c r="AV836" s="203">
        <f t="shared" si="1227"/>
        <v>2.0175000000000001</v>
      </c>
      <c r="AW836" s="203">
        <f t="shared" si="1228"/>
        <v>2.4658333288500001</v>
      </c>
      <c r="AX836" s="203">
        <f t="shared" si="1229"/>
        <v>4.146627281942</v>
      </c>
      <c r="AY836" s="203">
        <f t="shared" si="1230"/>
        <v>5.0681000000000003</v>
      </c>
      <c r="AZ836" s="203">
        <f t="shared" si="1231"/>
        <v>6.1943444331819997</v>
      </c>
      <c r="BB836" s="1" t="str">
        <f t="shared" si="1134"/>
        <v>P</v>
      </c>
      <c r="BC836" s="1" t="str">
        <f t="shared" si="1135"/>
        <v>NA</v>
      </c>
      <c r="BD836" s="1" t="str">
        <f t="shared" si="1136"/>
        <v>NA</v>
      </c>
      <c r="BE836" s="1" t="str">
        <f t="shared" si="1137"/>
        <v>NO</v>
      </c>
      <c r="BF836" s="1" t="str">
        <f t="shared" si="1138"/>
        <v>NO</v>
      </c>
      <c r="BG836" s="1" t="str">
        <f t="shared" si="1139"/>
        <v>NO</v>
      </c>
      <c r="BH836" s="1" t="str">
        <f t="shared" si="1222"/>
        <v>NO</v>
      </c>
      <c r="BJ836" s="1">
        <v>2</v>
      </c>
      <c r="BK836" s="1" t="str">
        <f t="shared" si="1140"/>
        <v>P</v>
      </c>
      <c r="BL836" s="1" t="str">
        <f t="shared" si="1141"/>
        <v>NA</v>
      </c>
      <c r="BM836" s="1" t="str">
        <f t="shared" si="1142"/>
        <v>NA</v>
      </c>
      <c r="BN836" s="1" t="str">
        <f t="shared" si="1143"/>
        <v>NO</v>
      </c>
      <c r="BO836" s="1" t="str">
        <f t="shared" si="1144"/>
        <v>NO</v>
      </c>
      <c r="BP836" s="1" t="str">
        <f t="shared" si="1145"/>
        <v>NO</v>
      </c>
      <c r="BQ836" s="1" t="str">
        <f t="shared" si="1146"/>
        <v>NO</v>
      </c>
      <c r="BS836" s="1" t="str">
        <f t="shared" si="1147"/>
        <v>TN</v>
      </c>
      <c r="BT836" s="1" t="str">
        <f t="shared" si="1148"/>
        <v>TN</v>
      </c>
      <c r="BU836" s="1" t="str">
        <f t="shared" si="1149"/>
        <v>TN</v>
      </c>
      <c r="BV836" s="1" t="str">
        <f t="shared" si="1150"/>
        <v>NO</v>
      </c>
      <c r="BW836" s="1" t="str">
        <f t="shared" si="1151"/>
        <v>NO</v>
      </c>
      <c r="BX836" s="1" t="str">
        <f t="shared" si="1152"/>
        <v>NO</v>
      </c>
      <c r="BY836" s="244" t="str">
        <f t="shared" si="1153"/>
        <v>YES</v>
      </c>
      <c r="BZ836" s="244" t="str">
        <f t="shared" si="1154"/>
        <v>NO</v>
      </c>
      <c r="CA836" s="244" t="str">
        <f t="shared" si="1155"/>
        <v>NO</v>
      </c>
      <c r="CB836" s="244" t="str">
        <f t="shared" si="1156"/>
        <v>NO</v>
      </c>
      <c r="CC836" s="244" t="str">
        <f t="shared" si="1157"/>
        <v>NO</v>
      </c>
      <c r="CD836" s="244" t="str">
        <f t="shared" si="1129"/>
        <v>NO</v>
      </c>
      <c r="CE836" s="1" t="str">
        <f t="shared" si="1130"/>
        <v>NO</v>
      </c>
      <c r="CF836" s="1" t="str">
        <f t="shared" si="1131"/>
        <v>NO</v>
      </c>
      <c r="CG836" s="1" t="str">
        <f t="shared" si="1132"/>
        <v>NO</v>
      </c>
      <c r="CH836" s="1" t="str">
        <f t="shared" si="1133"/>
        <v>NO</v>
      </c>
      <c r="CI836" s="244" t="str">
        <f t="shared" si="1158"/>
        <v>NO</v>
      </c>
      <c r="CJ836" s="244" t="str">
        <f t="shared" si="1159"/>
        <v>NO</v>
      </c>
      <c r="CK836" s="244" t="str">
        <f t="shared" si="1160"/>
        <v>NO</v>
      </c>
      <c r="CL836" s="244" t="str">
        <f t="shared" si="1161"/>
        <v>NO</v>
      </c>
      <c r="CM836" s="244" t="str">
        <f t="shared" si="1162"/>
        <v>NO</v>
      </c>
      <c r="CN836" s="244" t="str">
        <f t="shared" si="1163"/>
        <v>NO</v>
      </c>
      <c r="CO836" s="244" t="str">
        <f t="shared" si="1164"/>
        <v>NO</v>
      </c>
      <c r="CP836" s="244" t="str">
        <f t="shared" si="1165"/>
        <v>NO</v>
      </c>
      <c r="CQ836" s="244" t="str">
        <f t="shared" si="1166"/>
        <v>NO</v>
      </c>
      <c r="CR836" s="244" t="str">
        <f t="shared" si="1167"/>
        <v>NO</v>
      </c>
    </row>
    <row r="837" spans="1:96">
      <c r="A837" s="64"/>
      <c r="B837" s="15"/>
      <c r="C837" s="15"/>
      <c r="D837" s="15"/>
      <c r="E837" s="15"/>
      <c r="F837" s="15"/>
      <c r="G837" s="15"/>
      <c r="H837" s="15"/>
      <c r="I837" s="52" t="s">
        <v>16</v>
      </c>
      <c r="J837" s="6">
        <v>0.79595984321978197</v>
      </c>
      <c r="K837" s="6">
        <v>0.18152409633331201</v>
      </c>
      <c r="L837" s="6">
        <v>2.2516060446904199E-2</v>
      </c>
      <c r="M837" s="6">
        <v>0.74324437596834803</v>
      </c>
      <c r="N837" s="6">
        <v>0.11235467474003701</v>
      </c>
      <c r="O837" s="6">
        <v>0.14440094929161401</v>
      </c>
      <c r="P837" s="6">
        <v>0.73688140126837098</v>
      </c>
      <c r="Q837" s="6">
        <v>8.7647156785068597E-2</v>
      </c>
      <c r="R837" s="6">
        <v>0.175471441946559</v>
      </c>
      <c r="S837" s="6">
        <v>0.66401211729837195</v>
      </c>
      <c r="T837" s="6">
        <v>0.214571102102697</v>
      </c>
      <c r="U837" s="6">
        <v>0.12141678059893</v>
      </c>
      <c r="V837" s="6">
        <v>0.38481075046825902</v>
      </c>
      <c r="W837" s="6">
        <v>0.26439654638209098</v>
      </c>
      <c r="X837" s="6">
        <v>0.350792703149649</v>
      </c>
      <c r="Y837" s="6">
        <v>0.963985755538731</v>
      </c>
      <c r="Z837" s="6">
        <v>1.08930960753469E-2</v>
      </c>
      <c r="AA837" s="6">
        <v>2.5121148385921801E-2</v>
      </c>
      <c r="AB837" s="6">
        <v>2.6258502281238098E-2</v>
      </c>
      <c r="AC837" s="6">
        <v>0.63598866479967597</v>
      </c>
      <c r="AD837" s="6">
        <v>0.33775283291908498</v>
      </c>
      <c r="AE837" s="6">
        <v>0.91195943006616698</v>
      </c>
      <c r="AF837" s="6">
        <v>7.49134581491466E-2</v>
      </c>
      <c r="AG837" s="310">
        <v>1.3127111784685799E-2</v>
      </c>
      <c r="AH837" s="211">
        <v>0.85199999999999998</v>
      </c>
      <c r="AI837" s="211">
        <v>2.0870000000000002</v>
      </c>
      <c r="AJ837" s="212">
        <v>5.1420000000000003</v>
      </c>
      <c r="AK837" s="210">
        <v>0.78800000000000003</v>
      </c>
      <c r="AL837" s="210">
        <v>2.3620000000000001</v>
      </c>
      <c r="AM837" s="210">
        <v>5.5069999999999997</v>
      </c>
      <c r="AN837" s="203"/>
      <c r="AO837" s="203"/>
      <c r="AP837" s="203"/>
      <c r="AQ837" s="203"/>
      <c r="AR837" s="203">
        <f t="shared" si="1223"/>
        <v>0.45515454646600001</v>
      </c>
      <c r="AS837" s="203">
        <f t="shared" si="1224"/>
        <v>0.55630000000000002</v>
      </c>
      <c r="AT837" s="203">
        <f t="shared" si="1225"/>
        <v>0.67992222098599997</v>
      </c>
      <c r="AU837" s="203">
        <f t="shared" si="1226"/>
        <v>1.6506818218499999</v>
      </c>
      <c r="AV837" s="203">
        <f t="shared" si="1227"/>
        <v>2.0175000000000001</v>
      </c>
      <c r="AW837" s="203">
        <f t="shared" si="1228"/>
        <v>2.4658333288500001</v>
      </c>
      <c r="AX837" s="203">
        <f t="shared" si="1229"/>
        <v>4.146627281942</v>
      </c>
      <c r="AY837" s="203">
        <f t="shared" si="1230"/>
        <v>5.0681000000000003</v>
      </c>
      <c r="AZ837" s="203">
        <f t="shared" si="1231"/>
        <v>6.1943444331819997</v>
      </c>
      <c r="BB837" s="1" t="str">
        <f t="shared" si="1134"/>
        <v>P</v>
      </c>
      <c r="BC837" s="1" t="str">
        <f t="shared" si="1135"/>
        <v>NA</v>
      </c>
      <c r="BD837" s="1" t="str">
        <f t="shared" si="1136"/>
        <v>NA</v>
      </c>
      <c r="BE837" s="1" t="str">
        <f t="shared" si="1137"/>
        <v>NO</v>
      </c>
      <c r="BF837" s="1" t="str">
        <f t="shared" si="1138"/>
        <v>NO</v>
      </c>
      <c r="BG837" s="1" t="str">
        <f t="shared" si="1139"/>
        <v>NO</v>
      </c>
      <c r="BH837" s="1" t="str">
        <f t="shared" si="1222"/>
        <v>NO</v>
      </c>
      <c r="BJ837" s="1">
        <v>9</v>
      </c>
      <c r="BK837" s="1" t="str">
        <f t="shared" si="1140"/>
        <v>P</v>
      </c>
      <c r="BL837" s="1" t="str">
        <f t="shared" si="1141"/>
        <v>NA</v>
      </c>
      <c r="BM837" s="1" t="str">
        <f t="shared" si="1142"/>
        <v>NA</v>
      </c>
      <c r="BN837" s="1" t="str">
        <f t="shared" si="1143"/>
        <v>NO</v>
      </c>
      <c r="BO837" s="1" t="str">
        <f t="shared" si="1144"/>
        <v>NO</v>
      </c>
      <c r="BP837" s="1" t="str">
        <f t="shared" si="1145"/>
        <v>NO</v>
      </c>
      <c r="BQ837" s="1" t="str">
        <f t="shared" si="1146"/>
        <v>NO</v>
      </c>
      <c r="BS837" s="1" t="str">
        <f t="shared" si="1147"/>
        <v>TN</v>
      </c>
      <c r="BT837" s="1" t="str">
        <f t="shared" si="1148"/>
        <v>TN</v>
      </c>
      <c r="BU837" s="1" t="str">
        <f t="shared" si="1149"/>
        <v>TN</v>
      </c>
      <c r="BV837" s="1" t="str">
        <f t="shared" si="1150"/>
        <v>NO</v>
      </c>
      <c r="BW837" s="1" t="str">
        <f t="shared" si="1151"/>
        <v>NO</v>
      </c>
      <c r="BX837" s="1" t="str">
        <f t="shared" si="1152"/>
        <v>NO</v>
      </c>
      <c r="BY837" s="244" t="str">
        <f t="shared" si="1153"/>
        <v>YES</v>
      </c>
      <c r="BZ837" s="244" t="str">
        <f t="shared" si="1154"/>
        <v>NO</v>
      </c>
      <c r="CA837" s="244" t="str">
        <f t="shared" si="1155"/>
        <v>NO</v>
      </c>
      <c r="CB837" s="244" t="str">
        <f t="shared" si="1156"/>
        <v>NO</v>
      </c>
      <c r="CC837" s="244" t="str">
        <f t="shared" si="1157"/>
        <v>NO</v>
      </c>
      <c r="CD837" s="244" t="str">
        <f t="shared" si="1129"/>
        <v>NO</v>
      </c>
      <c r="CE837" s="1" t="str">
        <f t="shared" si="1130"/>
        <v>NO</v>
      </c>
      <c r="CF837" s="1" t="str">
        <f t="shared" si="1131"/>
        <v>NO</v>
      </c>
      <c r="CG837" s="1" t="str">
        <f t="shared" si="1132"/>
        <v>NO</v>
      </c>
      <c r="CH837" s="1" t="str">
        <f t="shared" si="1133"/>
        <v>NO</v>
      </c>
      <c r="CI837" s="244" t="str">
        <f t="shared" si="1158"/>
        <v>NO</v>
      </c>
      <c r="CJ837" s="244" t="str">
        <f t="shared" si="1159"/>
        <v>NO</v>
      </c>
      <c r="CK837" s="244" t="str">
        <f t="shared" si="1160"/>
        <v>NO</v>
      </c>
      <c r="CL837" s="244" t="str">
        <f t="shared" si="1161"/>
        <v>NO</v>
      </c>
      <c r="CM837" s="244" t="str">
        <f t="shared" si="1162"/>
        <v>NO</v>
      </c>
      <c r="CN837" s="244" t="str">
        <f t="shared" si="1163"/>
        <v>NO</v>
      </c>
      <c r="CO837" s="244" t="str">
        <f t="shared" si="1164"/>
        <v>NO</v>
      </c>
      <c r="CP837" s="244" t="str">
        <f t="shared" si="1165"/>
        <v>NO</v>
      </c>
      <c r="CQ837" s="244" t="str">
        <f t="shared" si="1166"/>
        <v>NO</v>
      </c>
      <c r="CR837" s="244" t="str">
        <f t="shared" si="1167"/>
        <v>NO</v>
      </c>
    </row>
    <row r="838" spans="1:96">
      <c r="A838" s="64"/>
      <c r="B838" s="15"/>
      <c r="C838" s="15"/>
      <c r="D838" s="15"/>
      <c r="E838" s="15"/>
      <c r="F838" s="15"/>
      <c r="G838" s="15"/>
      <c r="H838" s="15"/>
      <c r="I838" s="52" t="s">
        <v>17</v>
      </c>
      <c r="J838" s="6">
        <v>0.79595984321978197</v>
      </c>
      <c r="K838" s="6">
        <v>0.18152409633331201</v>
      </c>
      <c r="L838" s="6">
        <v>2.2516060446904199E-2</v>
      </c>
      <c r="M838" s="6">
        <v>0.24346832091766901</v>
      </c>
      <c r="N838" s="6">
        <v>0.70843185728065305</v>
      </c>
      <c r="O838" s="6">
        <v>4.8099821801677198E-2</v>
      </c>
      <c r="P838" s="6">
        <v>2.8772393197273299E-2</v>
      </c>
      <c r="Q838" s="6">
        <v>0.93018411376758203</v>
      </c>
      <c r="R838" s="6">
        <v>4.1043493035143902E-2</v>
      </c>
      <c r="S838" s="6">
        <v>0.40752327572338598</v>
      </c>
      <c r="T838" s="6">
        <v>0.57627441083024</v>
      </c>
      <c r="U838" s="6">
        <v>1.6202313446373101E-2</v>
      </c>
      <c r="V838" s="6">
        <v>0.40897525725949302</v>
      </c>
      <c r="W838" s="6">
        <v>0.41940731007377702</v>
      </c>
      <c r="X838" s="6">
        <v>0.17161743266672899</v>
      </c>
      <c r="Y838" s="6">
        <v>0.38764387225763602</v>
      </c>
      <c r="Z838" s="6">
        <v>1.26243572731418E-2</v>
      </c>
      <c r="AA838" s="6">
        <v>0.59973177046922099</v>
      </c>
      <c r="AB838" s="6">
        <v>2.6258502281238098E-2</v>
      </c>
      <c r="AC838" s="6">
        <v>0.63598866479967597</v>
      </c>
      <c r="AD838" s="6">
        <v>0.33775283291908498</v>
      </c>
      <c r="AE838" s="6">
        <v>0.91195943006616698</v>
      </c>
      <c r="AF838" s="6">
        <v>7.49134581491466E-2</v>
      </c>
      <c r="AG838" s="310">
        <v>1.3127111784685799E-2</v>
      </c>
      <c r="AH838" s="211">
        <v>0.63</v>
      </c>
      <c r="AI838" s="211">
        <v>2.2450000000000001</v>
      </c>
      <c r="AJ838" s="212">
        <v>5.1289999999999996</v>
      </c>
      <c r="AK838" s="210">
        <v>0.59</v>
      </c>
      <c r="AL838" s="210">
        <v>2.7949999999999999</v>
      </c>
      <c r="AM838" s="210">
        <v>5.3739999999999997</v>
      </c>
      <c r="AN838" s="203"/>
      <c r="AO838" s="203"/>
      <c r="AP838" s="203"/>
      <c r="AQ838" s="203"/>
      <c r="AR838" s="203">
        <f t="shared" si="1223"/>
        <v>0.45515454646600001</v>
      </c>
      <c r="AS838" s="203">
        <f t="shared" si="1224"/>
        <v>0.55630000000000002</v>
      </c>
      <c r="AT838" s="203">
        <f t="shared" si="1225"/>
        <v>0.67992222098599997</v>
      </c>
      <c r="AU838" s="203">
        <f t="shared" si="1226"/>
        <v>1.6506818218499999</v>
      </c>
      <c r="AV838" s="203">
        <f t="shared" si="1227"/>
        <v>2.0175000000000001</v>
      </c>
      <c r="AW838" s="203">
        <f t="shared" si="1228"/>
        <v>2.4658333288500001</v>
      </c>
      <c r="AX838" s="203">
        <f t="shared" si="1229"/>
        <v>4.146627281942</v>
      </c>
      <c r="AY838" s="203">
        <f t="shared" si="1230"/>
        <v>5.0681000000000003</v>
      </c>
      <c r="AZ838" s="203">
        <f t="shared" si="1231"/>
        <v>6.1943444331819997</v>
      </c>
      <c r="BB838" s="1" t="str">
        <f t="shared" si="1134"/>
        <v>NA</v>
      </c>
      <c r="BC838" s="1" t="str">
        <f t="shared" si="1135"/>
        <v>NA</v>
      </c>
      <c r="BD838" s="1" t="str">
        <f t="shared" si="1136"/>
        <v>NA</v>
      </c>
      <c r="BE838" s="1" t="str">
        <f t="shared" si="1137"/>
        <v>NO</v>
      </c>
      <c r="BF838" s="1" t="str">
        <f t="shared" si="1138"/>
        <v>NO</v>
      </c>
      <c r="BG838" s="1" t="str">
        <f t="shared" si="1139"/>
        <v>NO</v>
      </c>
      <c r="BH838" s="1" t="str">
        <f t="shared" si="1222"/>
        <v>YES</v>
      </c>
      <c r="BJ838" s="1">
        <v>15</v>
      </c>
      <c r="BK838" s="1" t="str">
        <f t="shared" si="1140"/>
        <v>NA</v>
      </c>
      <c r="BL838" s="1" t="str">
        <f t="shared" si="1141"/>
        <v>P</v>
      </c>
      <c r="BM838" s="1" t="str">
        <f t="shared" si="1142"/>
        <v>NA</v>
      </c>
      <c r="BN838" s="1" t="str">
        <f t="shared" si="1143"/>
        <v>NO</v>
      </c>
      <c r="BO838" s="1" t="str">
        <f t="shared" si="1144"/>
        <v>NO</v>
      </c>
      <c r="BP838" s="1" t="str">
        <f t="shared" si="1145"/>
        <v>NO</v>
      </c>
      <c r="BQ838" s="1" t="str">
        <f t="shared" si="1146"/>
        <v>NO</v>
      </c>
      <c r="BS838" s="1" t="str">
        <f t="shared" si="1147"/>
        <v>TN</v>
      </c>
      <c r="BT838" s="1" t="str">
        <f t="shared" si="1148"/>
        <v>TN</v>
      </c>
      <c r="BU838" s="1" t="str">
        <f t="shared" si="1149"/>
        <v>TN</v>
      </c>
      <c r="BV838" s="1" t="str">
        <f t="shared" si="1150"/>
        <v>NO</v>
      </c>
      <c r="BW838" s="1" t="str">
        <f t="shared" si="1151"/>
        <v>NO</v>
      </c>
      <c r="BX838" s="1" t="str">
        <f t="shared" si="1152"/>
        <v>NO</v>
      </c>
      <c r="BY838" s="244" t="str">
        <f t="shared" si="1153"/>
        <v>YES</v>
      </c>
      <c r="BZ838" s="244" t="str">
        <f t="shared" si="1154"/>
        <v>NO</v>
      </c>
      <c r="CA838" s="244" t="str">
        <f t="shared" si="1155"/>
        <v>NO</v>
      </c>
      <c r="CB838" s="244" t="str">
        <f t="shared" si="1156"/>
        <v>NO</v>
      </c>
      <c r="CC838" s="244" t="str">
        <f t="shared" si="1157"/>
        <v>NO</v>
      </c>
      <c r="CD838" s="244" t="str">
        <f t="shared" ref="CD838:CD901" si="1232">IF(AND(OR(BS838="FP",BS838="FN",BT838="FP",BT838="FN",BU838="FP",BU838="FN")),"YES","NO")</f>
        <v>NO</v>
      </c>
      <c r="CE838" s="1" t="str">
        <f t="shared" ref="CE838:CE901" si="1233">IF(AND(BJ838&gt;60,OR(BS838="FP",BS838="FN",BT838="FP",BT838="FN",BU838="FP",BU838="FN")),"YES","NO")</f>
        <v>NO</v>
      </c>
      <c r="CF838" s="1" t="str">
        <f t="shared" ref="CF838:CF901" si="1234">IF(AND(BJ838&lt;&gt;"inf",BJ838&gt;60,OR(BS838="FP",BS838="FN",BT838="FP",BT838="FN",BU838="FP",BU838="FN")),"YES","NO")</f>
        <v>NO</v>
      </c>
      <c r="CG838" s="1" t="str">
        <f t="shared" ref="CG838:CG901" si="1235">IF(AND(BJ838="inf",OR(BS838="FP",BS838="FN",BT838="FP",BT838="FN",BU838="FP",BU838="FN")),"YES","NO")</f>
        <v>NO</v>
      </c>
      <c r="CH838" s="1" t="str">
        <f t="shared" ref="CH838:CH901" si="1236">IF(AND(BJ838&lt;=60,OR(BS838="FP",BS838="FN",BT838="FP",BT838="FN",BU838="FP",BU838="FN")),"YES","NO")</f>
        <v>NO</v>
      </c>
      <c r="CI838" s="244" t="str">
        <f t="shared" si="1158"/>
        <v>NO</v>
      </c>
      <c r="CJ838" s="244" t="str">
        <f t="shared" si="1159"/>
        <v>NO</v>
      </c>
      <c r="CK838" s="244" t="str">
        <f t="shared" si="1160"/>
        <v>NO</v>
      </c>
      <c r="CL838" s="244" t="str">
        <f t="shared" si="1161"/>
        <v>NO</v>
      </c>
      <c r="CM838" s="244" t="str">
        <f t="shared" si="1162"/>
        <v>NO</v>
      </c>
      <c r="CN838" s="244" t="str">
        <f t="shared" si="1163"/>
        <v>NO</v>
      </c>
      <c r="CO838" s="244" t="str">
        <f t="shared" si="1164"/>
        <v>NO</v>
      </c>
      <c r="CP838" s="244" t="str">
        <f t="shared" si="1165"/>
        <v>NO</v>
      </c>
      <c r="CQ838" s="244" t="str">
        <f t="shared" si="1166"/>
        <v>NO</v>
      </c>
      <c r="CR838" s="244" t="str">
        <f t="shared" si="1167"/>
        <v>NO</v>
      </c>
    </row>
    <row r="839" spans="1:96">
      <c r="A839" s="64"/>
      <c r="B839" s="15"/>
      <c r="C839" s="15"/>
      <c r="D839" s="15"/>
      <c r="E839" s="15"/>
      <c r="F839" s="15"/>
      <c r="G839" s="15"/>
      <c r="H839" s="15"/>
      <c r="I839" s="52" t="s">
        <v>18</v>
      </c>
      <c r="J839" s="6">
        <v>0.79595984321978197</v>
      </c>
      <c r="K839" s="6">
        <v>0.18152409633331201</v>
      </c>
      <c r="L839" s="6">
        <v>2.2516060446904199E-2</v>
      </c>
      <c r="M839" s="6">
        <v>0.170143256796919</v>
      </c>
      <c r="N839" s="6">
        <v>0.65922572387869205</v>
      </c>
      <c r="O839" s="6">
        <v>0.17063101932438701</v>
      </c>
      <c r="P839" s="6">
        <v>0.72784949313793501</v>
      </c>
      <c r="Q839" s="6">
        <v>0.17974921458293999</v>
      </c>
      <c r="R839" s="6">
        <v>9.2401292279123706E-2</v>
      </c>
      <c r="S839" s="6">
        <v>0.49082987346863599</v>
      </c>
      <c r="T839" s="6">
        <v>0.37156732522784702</v>
      </c>
      <c r="U839" s="6">
        <v>0.13760280130351499</v>
      </c>
      <c r="V839" s="6">
        <v>0.53026388556902204</v>
      </c>
      <c r="W839" s="6">
        <v>0.39895709632648702</v>
      </c>
      <c r="X839" s="6">
        <v>7.0779018104489499E-2</v>
      </c>
      <c r="Y839" s="6">
        <v>0.38764387225763602</v>
      </c>
      <c r="Z839" s="6">
        <v>1.26243572731418E-2</v>
      </c>
      <c r="AA839" s="6">
        <v>0.59973177046922099</v>
      </c>
      <c r="AB839" s="6">
        <v>2.6258502281238098E-2</v>
      </c>
      <c r="AC839" s="6">
        <v>0.63598866479967597</v>
      </c>
      <c r="AD839" s="6">
        <v>0.33775283291908498</v>
      </c>
      <c r="AE839" s="6">
        <v>0.91195943006616698</v>
      </c>
      <c r="AF839" s="6">
        <v>7.49134581491466E-2</v>
      </c>
      <c r="AG839" s="310">
        <v>1.3127111784685799E-2</v>
      </c>
      <c r="AH839" s="211">
        <v>0.75800000000000001</v>
      </c>
      <c r="AI839" s="211">
        <v>2.1040000000000001</v>
      </c>
      <c r="AJ839" s="212">
        <v>5.1520000000000001</v>
      </c>
      <c r="AK839" s="210">
        <v>0.71199999999999997</v>
      </c>
      <c r="AL839" s="210">
        <v>2.6680000000000001</v>
      </c>
      <c r="AM839" s="210">
        <v>5.52</v>
      </c>
      <c r="AN839" s="203"/>
      <c r="AO839" s="203"/>
      <c r="AP839" s="203"/>
      <c r="AQ839" s="203"/>
      <c r="AR839" s="203">
        <f t="shared" si="1223"/>
        <v>0.45515454646600001</v>
      </c>
      <c r="AS839" s="203">
        <f t="shared" si="1224"/>
        <v>0.55630000000000002</v>
      </c>
      <c r="AT839" s="203">
        <f t="shared" si="1225"/>
        <v>0.67992222098599997</v>
      </c>
      <c r="AU839" s="203">
        <f t="shared" si="1226"/>
        <v>1.6506818218499999</v>
      </c>
      <c r="AV839" s="203">
        <f t="shared" si="1227"/>
        <v>2.0175000000000001</v>
      </c>
      <c r="AW839" s="203">
        <f t="shared" si="1228"/>
        <v>2.4658333288500001</v>
      </c>
      <c r="AX839" s="203">
        <f t="shared" si="1229"/>
        <v>4.146627281942</v>
      </c>
      <c r="AY839" s="203">
        <f t="shared" si="1230"/>
        <v>5.0681000000000003</v>
      </c>
      <c r="AZ839" s="203">
        <f t="shared" si="1231"/>
        <v>6.1943444331819997</v>
      </c>
      <c r="BB839" s="1" t="str">
        <f t="shared" ref="BB839:BB902" si="1237">IF(AH839&lt;AR839,"A",IF(AND(AR839&lt;=AH839,AH839&lt;=AS839),"NP",IF(AND(AS839&lt;AH839,AH839&lt;=AT839),"NA","P")))</f>
        <v>P</v>
      </c>
      <c r="BC839" s="1" t="str">
        <f t="shared" ref="BC839:BC902" si="1238">IF(AI839&lt;AU839,"A",IF(AND(AU839&lt;=AI839,AI839&lt;=AV839),"NP",IF(AND(AV839&lt;AI839,AI839&lt;=AW839),"NA","P")))</f>
        <v>NA</v>
      </c>
      <c r="BD839" s="1" t="str">
        <f t="shared" ref="BD839:BD902" si="1239">IF(AJ839&lt;AX839,"A",IF(AND(AX839&lt;=AJ839,AJ839&lt;=AY839),"NP",IF(AND(AY839&lt;AJ839,AJ839&lt;=AZ839),"NA","P")))</f>
        <v>NA</v>
      </c>
      <c r="BE839" s="1" t="str">
        <f t="shared" ref="BE839:BE902" si="1240">IF(AND(BB839="A",BC839="A",BD839="A"),"YES","NO")</f>
        <v>NO</v>
      </c>
      <c r="BF839" s="1" t="str">
        <f t="shared" ref="BF839:BF902" si="1241">IF(OR(AND(BB839="A",BC839="A"),AND(BB839="A",BD839="A"),AND(BC839="A",BD839="A")),"YES","NO")</f>
        <v>NO</v>
      </c>
      <c r="BG839" s="1" t="str">
        <f t="shared" ref="BG839:BG902" si="1242">IF(OR(BB839="A",BC839="A",BD839="A"),"YES","NO")</f>
        <v>NO</v>
      </c>
      <c r="BH839" s="1" t="str">
        <f t="shared" si="1222"/>
        <v>NO</v>
      </c>
      <c r="BJ839" s="1">
        <v>20</v>
      </c>
      <c r="BK839" s="1" t="str">
        <f t="shared" ref="BK839:BK902" si="1243">IF(AK839&lt;AR839,"A",IF(AND(AR839&lt;=AK839,AK839&lt;=AS839),"NP",IF(AND(AS839&lt;AK839,AK839&lt;=AT839),"NA","P")))</f>
        <v>P</v>
      </c>
      <c r="BL839" s="1" t="str">
        <f t="shared" ref="BL839:BL902" si="1244">IF(AL839&lt;AU839,"A",IF(AND(AU839&lt;=AL839,AL839&lt;=AV839),"NP",IF(AND(AV839&lt;AL839,AL839&lt;=AW839),"NA","P")))</f>
        <v>P</v>
      </c>
      <c r="BM839" s="1" t="str">
        <f t="shared" ref="BM839:BM902" si="1245">IF(AM839&lt;AX839,"A",IF(AND(AX839&lt;=AM839,AM839&lt;=AY839),"NP",IF(AND(AY839&lt;AM839,AM839&lt;=AZ839),"NA","P")))</f>
        <v>NA</v>
      </c>
      <c r="BN839" s="1" t="str">
        <f t="shared" ref="BN839:BN902" si="1246">IF(AND(BK839="A",BL839="A",BM839="A"),"YES","NO")</f>
        <v>NO</v>
      </c>
      <c r="BO839" s="1" t="str">
        <f t="shared" ref="BO839:BO902" si="1247">IF(OR(AND(BK839="A",BL839="A"),AND(BK839="A",BM839="A"),AND(BL839="A",BM839="A")),"YES","NO")</f>
        <v>NO</v>
      </c>
      <c r="BP839" s="1" t="str">
        <f t="shared" ref="BP839:BP902" si="1248">IF(OR(BK839="A",BL839="A",BM839="A"),"YES","NO")</f>
        <v>NO</v>
      </c>
      <c r="BQ839" s="1" t="str">
        <f t="shared" ref="BQ839:BQ902" si="1249">IF(OR(BK839="P",BL839="P",BM839="P"),"NO","YES")</f>
        <v>NO</v>
      </c>
      <c r="BS839" s="1" t="str">
        <f t="shared" ref="BS839:BS902" si="1250">IF(OR(AND(BB839="A",BK839="A"),AND(BB839="A",BK839="NP"),AND(BB839="NP",BK839="A"),AND(BB839="NP",BK839="NP")),"TP",IF(OR(AND(BB839="A",BK839="NA"),AND(BB839="A",BK839="P"),AND(BB839="NP",BK839="NA"),AND(BB839="NP",BK839="P")),"FP",IF(OR(AND(BB839="NA",BK839="A"),AND(BB839="NA",BK839="NP"),AND(BB839="P",BK839="A"),AND(BB839="P",BK839="NP")),"FN","TN")))</f>
        <v>TN</v>
      </c>
      <c r="BT839" s="1" t="str">
        <f t="shared" ref="BT839:BT902" si="1251">IF(OR(AND(BC839="A",BL839="A"),AND(BC839="A",BL839="NP"),AND(BC839="NP",BL839="A"),AND(BC839="NP",BL839="NP")),"TP",IF(OR(AND(BC839="A",BL839="NA"),AND(BC839="A",BL839="P"),AND(BC839="NP",BL839="NA"),AND(BC839="NP",BL839="P")),"FP",IF(OR(AND(BC839="NA",BL839="A"),AND(BC839="NA",BL839="NP"),AND(BC839="P",BL839="A"),AND(BC839="P",BL839="NP")),"FN","TN")))</f>
        <v>TN</v>
      </c>
      <c r="BU839" s="1" t="str">
        <f t="shared" ref="BU839:BU902" si="1252">IF(OR(AND(BD839="A",BM839="A"),AND(BD839="A",BM839="NP"),AND(BD839="NP",BM839="A"),AND(BD839="NP",BM839="NP")),"TP",IF(OR(AND(BD839="A",BM839="NA"),AND(BD839="A",BM839="P"),AND(BD839="NP",BM839="NA"),AND(BD839="NP",BM839="P")),"FP",IF(OR(AND(BD839="NA",BM839="A"),AND(BD839="NA",BM839="NP"),AND(BD839="P",BM839="A"),AND(BD839="P",BM839="NP")),"FN","TN")))</f>
        <v>TN</v>
      </c>
      <c r="BV839" s="1" t="str">
        <f t="shared" ref="BV839:BV902" si="1253">IF(AND(BS839="TP",BT839="TP",BU839="TP"),"YES","NO")</f>
        <v>NO</v>
      </c>
      <c r="BW839" s="1" t="str">
        <f t="shared" ref="BW839:BW902" si="1254">IF(OR(AND(BS839="TP",BT839="TP"),AND(BS839="TP",BU839="TP"),AND(BT839="TP",BU839="TP")),"YES","NO")</f>
        <v>NO</v>
      </c>
      <c r="BX839" s="1" t="str">
        <f t="shared" ref="BX839:BX902" si="1255">IF(OR(BS839="TP",BT839="TP",BU839="TP"),"YES","NO")</f>
        <v>NO</v>
      </c>
      <c r="BY839" s="244" t="str">
        <f t="shared" ref="BY839:BY902" si="1256">IF(AND(OR(BS839="TP",BS839="TN",BT839="TP",BT839="TN",BU839="TP",BU839="TN")),"YES","NO")</f>
        <v>YES</v>
      </c>
      <c r="BZ839" s="244" t="str">
        <f t="shared" ref="BZ839:BZ902" si="1257">IF(AND(BJ839&gt;60,BY839="NO"),"YES","NO")</f>
        <v>NO</v>
      </c>
      <c r="CA839" s="244" t="str">
        <f t="shared" ref="CA839:CA902" si="1258">IF(AND(BJ839&lt;&gt;"inf",BJ839&gt;60,BY839="NO"),"YES","NO")</f>
        <v>NO</v>
      </c>
      <c r="CB839" s="244" t="str">
        <f t="shared" ref="CB839:CB902" si="1259">IF(AND(BJ839="inf",BY839="NO"),"YES","NO")</f>
        <v>NO</v>
      </c>
      <c r="CC839" s="244" t="str">
        <f t="shared" ref="CC839:CC902" si="1260">IF(AND(BJ839&lt;=60,BY839="NO"),"YES","NO")</f>
        <v>NO</v>
      </c>
      <c r="CD839" s="244" t="str">
        <f t="shared" si="1232"/>
        <v>NO</v>
      </c>
      <c r="CE839" s="1" t="str">
        <f t="shared" si="1233"/>
        <v>NO</v>
      </c>
      <c r="CF839" s="1" t="str">
        <f t="shared" si="1234"/>
        <v>NO</v>
      </c>
      <c r="CG839" s="1" t="str">
        <f t="shared" si="1235"/>
        <v>NO</v>
      </c>
      <c r="CH839" s="1" t="str">
        <f t="shared" si="1236"/>
        <v>NO</v>
      </c>
      <c r="CI839" s="244" t="str">
        <f t="shared" ref="CI839:CI902" si="1261">IF(AND(OR(BS839="FN",BT839="FN",BU839="FN")),"YES","NO")</f>
        <v>NO</v>
      </c>
      <c r="CJ839" s="244" t="str">
        <f t="shared" ref="CJ839:CJ902" si="1262">IF(AND(BJ839&gt;60,OR(BS839="FN",BT839="FN",BU839="FN")),"YES","NO")</f>
        <v>NO</v>
      </c>
      <c r="CK839" s="244" t="str">
        <f t="shared" ref="CK839:CK902" si="1263">IF(AND(BJ839&lt;&gt;"inf",BJ839&gt;60,OR(BS839="FN",BT839="FN",BU839="FN")),"YES","NO")</f>
        <v>NO</v>
      </c>
      <c r="CL839" s="244" t="str">
        <f t="shared" ref="CL839:CL902" si="1264">IF(AND(BJ839="inf",OR(BS839="FN",BT839="FN",BU839="FN")),"YES","NO")</f>
        <v>NO</v>
      </c>
      <c r="CM839" s="244" t="str">
        <f t="shared" ref="CM839:CM902" si="1265">IF(AND(BJ839&lt;=60,OR(BS839="FN",BT839="FN",BU839="FN")),"YES","NO")</f>
        <v>NO</v>
      </c>
      <c r="CN839" s="244" t="str">
        <f t="shared" ref="CN839:CN902" si="1266">IF(AND(OR(BS839="FP",BT839="FP",BU839="FP")),"YES","NO")</f>
        <v>NO</v>
      </c>
      <c r="CO839" s="244" t="str">
        <f t="shared" ref="CO839:CO902" si="1267">IF(AND(BJ839&gt;60,OR(BS839="FP",BT839="FP",BU839="FP")),"YES","NO")</f>
        <v>NO</v>
      </c>
      <c r="CP839" s="244" t="str">
        <f t="shared" ref="CP839:CP902" si="1268">IF(AND(BJ839&lt;&gt;"inf",BJ839&gt;60,OR(BS839="FP",BT839="FP",BU839="FP")),"YES","NO")</f>
        <v>NO</v>
      </c>
      <c r="CQ839" s="244" t="str">
        <f t="shared" ref="CQ839:CQ902" si="1269">IF(AND(BJ839="inf",OR(BS839="FP",BT839="FP",BU839="FP")),"YES","NO")</f>
        <v>NO</v>
      </c>
      <c r="CR839" s="244" t="str">
        <f t="shared" ref="CR839:CR902" si="1270">IF(AND(BJ839&lt;=60,OR(BS839="FP",BT839="FP",BU839="FP")),"YES","NO")</f>
        <v>NO</v>
      </c>
    </row>
    <row r="840" spans="1:96">
      <c r="A840" s="64"/>
      <c r="B840" s="15"/>
      <c r="C840" s="15"/>
      <c r="D840" s="15"/>
      <c r="E840" s="15"/>
      <c r="F840" s="15"/>
      <c r="G840" s="15"/>
      <c r="H840" s="15"/>
      <c r="I840" s="52" t="s">
        <v>19</v>
      </c>
      <c r="J840" s="6">
        <v>0.92226957312338798</v>
      </c>
      <c r="K840" s="6">
        <v>1.86743250823595E-2</v>
      </c>
      <c r="L840" s="6">
        <v>5.9056101794251997E-2</v>
      </c>
      <c r="M840" s="6">
        <v>0.50828472952547998</v>
      </c>
      <c r="N840" s="6">
        <v>0.32700507241775401</v>
      </c>
      <c r="O840" s="6">
        <v>0.16471019805676501</v>
      </c>
      <c r="P840" s="6">
        <v>0.58552754600933499</v>
      </c>
      <c r="Q840" s="6">
        <v>0.36428326124244398</v>
      </c>
      <c r="R840" s="6">
        <v>5.01891927482193E-2</v>
      </c>
      <c r="S840" s="6">
        <v>0.678866960135868</v>
      </c>
      <c r="T840" s="6">
        <v>0.224510809971015</v>
      </c>
      <c r="U840" s="6">
        <v>9.6622229893116196E-2</v>
      </c>
      <c r="V840" s="6">
        <v>0.40897525725949302</v>
      </c>
      <c r="W840" s="6">
        <v>0.41940731007377702</v>
      </c>
      <c r="X840" s="6">
        <v>0.17161743266672899</v>
      </c>
      <c r="Y840" s="6">
        <v>0.38764387225763602</v>
      </c>
      <c r="Z840" s="6">
        <v>1.26243572731418E-2</v>
      </c>
      <c r="AA840" s="6">
        <v>0.59973177046922099</v>
      </c>
      <c r="AB840" s="6">
        <v>2.6258502281238098E-2</v>
      </c>
      <c r="AC840" s="6">
        <v>0.63598866479967597</v>
      </c>
      <c r="AD840" s="6">
        <v>0.33775283291908498</v>
      </c>
      <c r="AE840" s="6">
        <v>0.91195943006616698</v>
      </c>
      <c r="AF840" s="6">
        <v>7.49134581491466E-2</v>
      </c>
      <c r="AG840" s="310">
        <v>1.3127111784685799E-2</v>
      </c>
      <c r="AH840" s="211">
        <v>0.69199999999999995</v>
      </c>
      <c r="AI840" s="211">
        <v>2.234</v>
      </c>
      <c r="AJ840" s="212">
        <v>5.1239999999999997</v>
      </c>
      <c r="AK840" s="210">
        <v>0.69799999999999995</v>
      </c>
      <c r="AL840" s="210">
        <v>2.827</v>
      </c>
      <c r="AM840" s="210">
        <v>5.4589999999999996</v>
      </c>
      <c r="AN840" s="203"/>
      <c r="AO840" s="203"/>
      <c r="AP840" s="203"/>
      <c r="AQ840" s="203"/>
      <c r="AR840" s="203">
        <f t="shared" si="1223"/>
        <v>0.45515454646600001</v>
      </c>
      <c r="AS840" s="203">
        <f t="shared" si="1224"/>
        <v>0.55630000000000002</v>
      </c>
      <c r="AT840" s="203">
        <f t="shared" si="1225"/>
        <v>0.67992222098599997</v>
      </c>
      <c r="AU840" s="203">
        <f t="shared" si="1226"/>
        <v>1.6506818218499999</v>
      </c>
      <c r="AV840" s="203">
        <f t="shared" si="1227"/>
        <v>2.0175000000000001</v>
      </c>
      <c r="AW840" s="203">
        <f t="shared" si="1228"/>
        <v>2.4658333288500001</v>
      </c>
      <c r="AX840" s="203">
        <f t="shared" si="1229"/>
        <v>4.146627281942</v>
      </c>
      <c r="AY840" s="203">
        <f t="shared" si="1230"/>
        <v>5.0681000000000003</v>
      </c>
      <c r="AZ840" s="203">
        <f t="shared" si="1231"/>
        <v>6.1943444331819997</v>
      </c>
      <c r="BB840" s="1" t="str">
        <f t="shared" si="1237"/>
        <v>P</v>
      </c>
      <c r="BC840" s="1" t="str">
        <f t="shared" si="1238"/>
        <v>NA</v>
      </c>
      <c r="BD840" s="1" t="str">
        <f t="shared" si="1239"/>
        <v>NA</v>
      </c>
      <c r="BE840" s="1" t="str">
        <f t="shared" si="1240"/>
        <v>NO</v>
      </c>
      <c r="BF840" s="1" t="str">
        <f t="shared" si="1241"/>
        <v>NO</v>
      </c>
      <c r="BG840" s="1" t="str">
        <f t="shared" si="1242"/>
        <v>NO</v>
      </c>
      <c r="BH840" s="1" t="str">
        <f t="shared" si="1222"/>
        <v>NO</v>
      </c>
      <c r="BJ840" s="1">
        <v>11</v>
      </c>
      <c r="BK840" s="1" t="str">
        <f t="shared" si="1243"/>
        <v>P</v>
      </c>
      <c r="BL840" s="1" t="str">
        <f t="shared" si="1244"/>
        <v>P</v>
      </c>
      <c r="BM840" s="1" t="str">
        <f t="shared" si="1245"/>
        <v>NA</v>
      </c>
      <c r="BN840" s="1" t="str">
        <f t="shared" si="1246"/>
        <v>NO</v>
      </c>
      <c r="BO840" s="1" t="str">
        <f t="shared" si="1247"/>
        <v>NO</v>
      </c>
      <c r="BP840" s="1" t="str">
        <f t="shared" si="1248"/>
        <v>NO</v>
      </c>
      <c r="BQ840" s="1" t="str">
        <f t="shared" si="1249"/>
        <v>NO</v>
      </c>
      <c r="BS840" s="1" t="str">
        <f t="shared" si="1250"/>
        <v>TN</v>
      </c>
      <c r="BT840" s="1" t="str">
        <f t="shared" si="1251"/>
        <v>TN</v>
      </c>
      <c r="BU840" s="1" t="str">
        <f t="shared" si="1252"/>
        <v>TN</v>
      </c>
      <c r="BV840" s="1" t="str">
        <f t="shared" si="1253"/>
        <v>NO</v>
      </c>
      <c r="BW840" s="1" t="str">
        <f t="shared" si="1254"/>
        <v>NO</v>
      </c>
      <c r="BX840" s="1" t="str">
        <f t="shared" si="1255"/>
        <v>NO</v>
      </c>
      <c r="BY840" s="244" t="str">
        <f t="shared" si="1256"/>
        <v>YES</v>
      </c>
      <c r="BZ840" s="244" t="str">
        <f t="shared" si="1257"/>
        <v>NO</v>
      </c>
      <c r="CA840" s="244" t="str">
        <f t="shared" si="1258"/>
        <v>NO</v>
      </c>
      <c r="CB840" s="244" t="str">
        <f t="shared" si="1259"/>
        <v>NO</v>
      </c>
      <c r="CC840" s="244" t="str">
        <f t="shared" si="1260"/>
        <v>NO</v>
      </c>
      <c r="CD840" s="244" t="str">
        <f t="shared" si="1232"/>
        <v>NO</v>
      </c>
      <c r="CE840" s="1" t="str">
        <f t="shared" si="1233"/>
        <v>NO</v>
      </c>
      <c r="CF840" s="1" t="str">
        <f t="shared" si="1234"/>
        <v>NO</v>
      </c>
      <c r="CG840" s="1" t="str">
        <f t="shared" si="1235"/>
        <v>NO</v>
      </c>
      <c r="CH840" s="1" t="str">
        <f t="shared" si="1236"/>
        <v>NO</v>
      </c>
      <c r="CI840" s="244" t="str">
        <f t="shared" si="1261"/>
        <v>NO</v>
      </c>
      <c r="CJ840" s="244" t="str">
        <f t="shared" si="1262"/>
        <v>NO</v>
      </c>
      <c r="CK840" s="244" t="str">
        <f t="shared" si="1263"/>
        <v>NO</v>
      </c>
      <c r="CL840" s="244" t="str">
        <f t="shared" si="1264"/>
        <v>NO</v>
      </c>
      <c r="CM840" s="244" t="str">
        <f t="shared" si="1265"/>
        <v>NO</v>
      </c>
      <c r="CN840" s="244" t="str">
        <f t="shared" si="1266"/>
        <v>NO</v>
      </c>
      <c r="CO840" s="244" t="str">
        <f t="shared" si="1267"/>
        <v>NO</v>
      </c>
      <c r="CP840" s="244" t="str">
        <f t="shared" si="1268"/>
        <v>NO</v>
      </c>
      <c r="CQ840" s="244" t="str">
        <f t="shared" si="1269"/>
        <v>NO</v>
      </c>
      <c r="CR840" s="244" t="str">
        <f t="shared" si="1270"/>
        <v>NO</v>
      </c>
    </row>
    <row r="841" spans="1:96">
      <c r="A841" s="64"/>
      <c r="B841" s="15"/>
      <c r="C841" s="15"/>
      <c r="D841" s="15"/>
      <c r="E841" s="15"/>
      <c r="F841" s="15"/>
      <c r="G841" s="15"/>
      <c r="H841" s="15"/>
      <c r="I841" s="52" t="s">
        <v>42</v>
      </c>
      <c r="J841" s="6">
        <v>0.79595984321978197</v>
      </c>
      <c r="K841" s="6">
        <v>0.18152409633331201</v>
      </c>
      <c r="L841" s="6">
        <v>2.2516060446904199E-2</v>
      </c>
      <c r="M841" s="6">
        <v>0.170143256796919</v>
      </c>
      <c r="N841" s="6">
        <v>0.65922572387869205</v>
      </c>
      <c r="O841" s="6">
        <v>0.17063101932438701</v>
      </c>
      <c r="P841" s="6">
        <v>0.58552754600933499</v>
      </c>
      <c r="Q841" s="6">
        <v>0.36428326124244398</v>
      </c>
      <c r="R841" s="6">
        <v>5.01891927482193E-2</v>
      </c>
      <c r="S841" s="6">
        <v>0.66401211729837195</v>
      </c>
      <c r="T841" s="6">
        <v>0.214571102102697</v>
      </c>
      <c r="U841" s="6">
        <v>0.12141678059893</v>
      </c>
      <c r="V841" s="6">
        <v>0.38481075046825902</v>
      </c>
      <c r="W841" s="6">
        <v>0.26439654638209098</v>
      </c>
      <c r="X841" s="6">
        <v>0.350792703149649</v>
      </c>
      <c r="Y841" s="6">
        <v>0.963985755538731</v>
      </c>
      <c r="Z841" s="6">
        <v>1.08930960753469E-2</v>
      </c>
      <c r="AA841" s="6">
        <v>2.5121148385921801E-2</v>
      </c>
      <c r="AB841" s="6">
        <v>0.78815385540426997</v>
      </c>
      <c r="AC841" s="6">
        <v>0.17944670569972801</v>
      </c>
      <c r="AD841" s="6">
        <v>3.2399438896001699E-2</v>
      </c>
      <c r="AE841" s="6">
        <v>0.34693747526853402</v>
      </c>
      <c r="AF841" s="6">
        <v>0.53188397504227203</v>
      </c>
      <c r="AG841" s="310">
        <v>0.12117854968919201</v>
      </c>
      <c r="AH841" s="211">
        <v>0.72699999999999998</v>
      </c>
      <c r="AI841" s="211">
        <v>2.0760000000000001</v>
      </c>
      <c r="AJ841" s="212">
        <v>5.2789999999999999</v>
      </c>
      <c r="AK841" s="210">
        <v>0.76500000000000001</v>
      </c>
      <c r="AL841" s="210">
        <v>2.4740000000000002</v>
      </c>
      <c r="AM841" s="210">
        <v>5.2889999999999997</v>
      </c>
      <c r="AN841" s="203"/>
      <c r="AO841" s="203"/>
      <c r="AP841" s="203"/>
      <c r="AQ841" s="203"/>
      <c r="AR841" s="203">
        <f t="shared" si="1223"/>
        <v>0.45515454646600001</v>
      </c>
      <c r="AS841" s="203">
        <f t="shared" si="1224"/>
        <v>0.55630000000000002</v>
      </c>
      <c r="AT841" s="203">
        <f t="shared" si="1225"/>
        <v>0.67992222098599997</v>
      </c>
      <c r="AU841" s="203">
        <f t="shared" si="1226"/>
        <v>1.6506818218499999</v>
      </c>
      <c r="AV841" s="203">
        <f t="shared" si="1227"/>
        <v>2.0175000000000001</v>
      </c>
      <c r="AW841" s="203">
        <f t="shared" si="1228"/>
        <v>2.4658333288500001</v>
      </c>
      <c r="AX841" s="203">
        <f t="shared" si="1229"/>
        <v>4.146627281942</v>
      </c>
      <c r="AY841" s="203">
        <f t="shared" si="1230"/>
        <v>5.0681000000000003</v>
      </c>
      <c r="AZ841" s="203">
        <f t="shared" si="1231"/>
        <v>6.1943444331819997</v>
      </c>
      <c r="BB841" s="1" t="str">
        <f t="shared" si="1237"/>
        <v>P</v>
      </c>
      <c r="BC841" s="1" t="str">
        <f t="shared" si="1238"/>
        <v>NA</v>
      </c>
      <c r="BD841" s="1" t="str">
        <f t="shared" si="1239"/>
        <v>NA</v>
      </c>
      <c r="BE841" s="1" t="str">
        <f t="shared" si="1240"/>
        <v>NO</v>
      </c>
      <c r="BF841" s="1" t="str">
        <f t="shared" si="1241"/>
        <v>NO</v>
      </c>
      <c r="BG841" s="1" t="str">
        <f t="shared" si="1242"/>
        <v>NO</v>
      </c>
      <c r="BH841" s="1" t="str">
        <f t="shared" si="1222"/>
        <v>NO</v>
      </c>
      <c r="BJ841" s="1">
        <v>8</v>
      </c>
      <c r="BK841" s="1" t="str">
        <f t="shared" si="1243"/>
        <v>P</v>
      </c>
      <c r="BL841" s="1" t="str">
        <f t="shared" si="1244"/>
        <v>P</v>
      </c>
      <c r="BM841" s="1" t="str">
        <f t="shared" si="1245"/>
        <v>NA</v>
      </c>
      <c r="BN841" s="1" t="str">
        <f t="shared" si="1246"/>
        <v>NO</v>
      </c>
      <c r="BO841" s="1" t="str">
        <f t="shared" si="1247"/>
        <v>NO</v>
      </c>
      <c r="BP841" s="1" t="str">
        <f t="shared" si="1248"/>
        <v>NO</v>
      </c>
      <c r="BQ841" s="1" t="str">
        <f t="shared" si="1249"/>
        <v>NO</v>
      </c>
      <c r="BS841" s="1" t="str">
        <f t="shared" si="1250"/>
        <v>TN</v>
      </c>
      <c r="BT841" s="1" t="str">
        <f t="shared" si="1251"/>
        <v>TN</v>
      </c>
      <c r="BU841" s="1" t="str">
        <f t="shared" si="1252"/>
        <v>TN</v>
      </c>
      <c r="BV841" s="1" t="str">
        <f t="shared" si="1253"/>
        <v>NO</v>
      </c>
      <c r="BW841" s="1" t="str">
        <f t="shared" si="1254"/>
        <v>NO</v>
      </c>
      <c r="BX841" s="1" t="str">
        <f t="shared" si="1255"/>
        <v>NO</v>
      </c>
      <c r="BY841" s="244" t="str">
        <f t="shared" si="1256"/>
        <v>YES</v>
      </c>
      <c r="BZ841" s="244" t="str">
        <f t="shared" si="1257"/>
        <v>NO</v>
      </c>
      <c r="CA841" s="244" t="str">
        <f t="shared" si="1258"/>
        <v>NO</v>
      </c>
      <c r="CB841" s="244" t="str">
        <f t="shared" si="1259"/>
        <v>NO</v>
      </c>
      <c r="CC841" s="244" t="str">
        <f t="shared" si="1260"/>
        <v>NO</v>
      </c>
      <c r="CD841" s="244" t="str">
        <f t="shared" si="1232"/>
        <v>NO</v>
      </c>
      <c r="CE841" s="1" t="str">
        <f t="shared" si="1233"/>
        <v>NO</v>
      </c>
      <c r="CF841" s="1" t="str">
        <f t="shared" si="1234"/>
        <v>NO</v>
      </c>
      <c r="CG841" s="1" t="str">
        <f t="shared" si="1235"/>
        <v>NO</v>
      </c>
      <c r="CH841" s="1" t="str">
        <f t="shared" si="1236"/>
        <v>NO</v>
      </c>
      <c r="CI841" s="244" t="str">
        <f t="shared" si="1261"/>
        <v>NO</v>
      </c>
      <c r="CJ841" s="244" t="str">
        <f t="shared" si="1262"/>
        <v>NO</v>
      </c>
      <c r="CK841" s="244" t="str">
        <f t="shared" si="1263"/>
        <v>NO</v>
      </c>
      <c r="CL841" s="244" t="str">
        <f t="shared" si="1264"/>
        <v>NO</v>
      </c>
      <c r="CM841" s="244" t="str">
        <f t="shared" si="1265"/>
        <v>NO</v>
      </c>
      <c r="CN841" s="244" t="str">
        <f t="shared" si="1266"/>
        <v>NO</v>
      </c>
      <c r="CO841" s="244" t="str">
        <f t="shared" si="1267"/>
        <v>NO</v>
      </c>
      <c r="CP841" s="244" t="str">
        <f t="shared" si="1268"/>
        <v>NO</v>
      </c>
      <c r="CQ841" s="244" t="str">
        <f t="shared" si="1269"/>
        <v>NO</v>
      </c>
      <c r="CR841" s="244" t="str">
        <f t="shared" si="1270"/>
        <v>NO</v>
      </c>
    </row>
    <row r="842" spans="1:96">
      <c r="A842" s="64"/>
      <c r="B842" s="15"/>
      <c r="C842" s="15"/>
      <c r="D842" s="15"/>
      <c r="E842" s="15"/>
      <c r="F842" s="15"/>
      <c r="G842" s="15"/>
      <c r="H842" s="15"/>
      <c r="I842" s="52" t="s">
        <v>43</v>
      </c>
      <c r="J842" s="6">
        <v>0.79595984321978197</v>
      </c>
      <c r="K842" s="6">
        <v>0.18152409633331201</v>
      </c>
      <c r="L842" s="6">
        <v>2.2516060446904199E-2</v>
      </c>
      <c r="M842" s="6">
        <v>0.24346832091766901</v>
      </c>
      <c r="N842" s="6">
        <v>0.70843185728065305</v>
      </c>
      <c r="O842" s="6">
        <v>4.8099821801677198E-2</v>
      </c>
      <c r="P842" s="6">
        <v>2.8772393197273299E-2</v>
      </c>
      <c r="Q842" s="6">
        <v>0.93018411376758203</v>
      </c>
      <c r="R842" s="6">
        <v>4.1043493035143902E-2</v>
      </c>
      <c r="S842" s="6">
        <v>0.40752327572338598</v>
      </c>
      <c r="T842" s="6">
        <v>0.57627441083024</v>
      </c>
      <c r="U842" s="6">
        <v>1.6202313446373101E-2</v>
      </c>
      <c r="V842" s="6">
        <v>0.38481075046825902</v>
      </c>
      <c r="W842" s="6">
        <v>0.26439654638209098</v>
      </c>
      <c r="X842" s="6">
        <v>0.350792703149649</v>
      </c>
      <c r="Y842" s="6">
        <v>0.963985755538731</v>
      </c>
      <c r="Z842" s="6">
        <v>1.08930960753469E-2</v>
      </c>
      <c r="AA842" s="6">
        <v>2.5121148385921801E-2</v>
      </c>
      <c r="AB842" s="6">
        <v>2.6258502281238098E-2</v>
      </c>
      <c r="AC842" s="6">
        <v>0.63598866479967597</v>
      </c>
      <c r="AD842" s="6">
        <v>0.33775283291908498</v>
      </c>
      <c r="AE842" s="6">
        <v>0.91195943006616698</v>
      </c>
      <c r="AF842" s="6">
        <v>7.49134581491466E-2</v>
      </c>
      <c r="AG842" s="310">
        <v>1.3127111784685799E-2</v>
      </c>
      <c r="AH842" s="211">
        <v>0.621</v>
      </c>
      <c r="AI842" s="211">
        <v>2.0939999999999999</v>
      </c>
      <c r="AJ842" s="212">
        <v>5.1630000000000003</v>
      </c>
      <c r="AK842" s="210">
        <v>0.60499999999999998</v>
      </c>
      <c r="AL842" s="210">
        <v>2.3439999999999999</v>
      </c>
      <c r="AM842" s="210">
        <v>5.2960000000000003</v>
      </c>
      <c r="AN842" s="203"/>
      <c r="AO842" s="203"/>
      <c r="AP842" s="203"/>
      <c r="AQ842" s="203"/>
      <c r="AR842" s="203">
        <f t="shared" si="1223"/>
        <v>0.45515454646600001</v>
      </c>
      <c r="AS842" s="203">
        <f t="shared" si="1224"/>
        <v>0.55630000000000002</v>
      </c>
      <c r="AT842" s="203">
        <f t="shared" si="1225"/>
        <v>0.67992222098599997</v>
      </c>
      <c r="AU842" s="203">
        <f t="shared" si="1226"/>
        <v>1.6506818218499999</v>
      </c>
      <c r="AV842" s="203">
        <f t="shared" si="1227"/>
        <v>2.0175000000000001</v>
      </c>
      <c r="AW842" s="203">
        <f t="shared" si="1228"/>
        <v>2.4658333288500001</v>
      </c>
      <c r="AX842" s="203">
        <f t="shared" si="1229"/>
        <v>4.146627281942</v>
      </c>
      <c r="AY842" s="203">
        <f t="shared" si="1230"/>
        <v>5.0681000000000003</v>
      </c>
      <c r="AZ842" s="203">
        <f t="shared" si="1231"/>
        <v>6.1943444331819997</v>
      </c>
      <c r="BB842" s="1" t="str">
        <f t="shared" si="1237"/>
        <v>NA</v>
      </c>
      <c r="BC842" s="1" t="str">
        <f t="shared" si="1238"/>
        <v>NA</v>
      </c>
      <c r="BD842" s="1" t="str">
        <f t="shared" si="1239"/>
        <v>NA</v>
      </c>
      <c r="BE842" s="1" t="str">
        <f t="shared" si="1240"/>
        <v>NO</v>
      </c>
      <c r="BF842" s="1" t="str">
        <f t="shared" si="1241"/>
        <v>NO</v>
      </c>
      <c r="BG842" s="1" t="str">
        <f t="shared" si="1242"/>
        <v>NO</v>
      </c>
      <c r="BH842" s="1" t="str">
        <f t="shared" si="1222"/>
        <v>YES</v>
      </c>
      <c r="BJ842" s="1">
        <v>13</v>
      </c>
      <c r="BK842" s="1" t="str">
        <f t="shared" si="1243"/>
        <v>NA</v>
      </c>
      <c r="BL842" s="1" t="str">
        <f t="shared" si="1244"/>
        <v>NA</v>
      </c>
      <c r="BM842" s="1" t="str">
        <f t="shared" si="1245"/>
        <v>NA</v>
      </c>
      <c r="BN842" s="1" t="str">
        <f t="shared" si="1246"/>
        <v>NO</v>
      </c>
      <c r="BO842" s="1" t="str">
        <f t="shared" si="1247"/>
        <v>NO</v>
      </c>
      <c r="BP842" s="1" t="str">
        <f t="shared" si="1248"/>
        <v>NO</v>
      </c>
      <c r="BQ842" s="1" t="str">
        <f t="shared" si="1249"/>
        <v>YES</v>
      </c>
      <c r="BS842" s="1" t="str">
        <f t="shared" si="1250"/>
        <v>TN</v>
      </c>
      <c r="BT842" s="1" t="str">
        <f t="shared" si="1251"/>
        <v>TN</v>
      </c>
      <c r="BU842" s="1" t="str">
        <f t="shared" si="1252"/>
        <v>TN</v>
      </c>
      <c r="BV842" s="1" t="str">
        <f t="shared" si="1253"/>
        <v>NO</v>
      </c>
      <c r="BW842" s="1" t="str">
        <f t="shared" si="1254"/>
        <v>NO</v>
      </c>
      <c r="BX842" s="1" t="str">
        <f t="shared" si="1255"/>
        <v>NO</v>
      </c>
      <c r="BY842" s="244" t="str">
        <f t="shared" si="1256"/>
        <v>YES</v>
      </c>
      <c r="BZ842" s="244" t="str">
        <f t="shared" si="1257"/>
        <v>NO</v>
      </c>
      <c r="CA842" s="244" t="str">
        <f t="shared" si="1258"/>
        <v>NO</v>
      </c>
      <c r="CB842" s="244" t="str">
        <f t="shared" si="1259"/>
        <v>NO</v>
      </c>
      <c r="CC842" s="244" t="str">
        <f t="shared" si="1260"/>
        <v>NO</v>
      </c>
      <c r="CD842" s="244" t="str">
        <f t="shared" si="1232"/>
        <v>NO</v>
      </c>
      <c r="CE842" s="1" t="str">
        <f t="shared" si="1233"/>
        <v>NO</v>
      </c>
      <c r="CF842" s="1" t="str">
        <f t="shared" si="1234"/>
        <v>NO</v>
      </c>
      <c r="CG842" s="1" t="str">
        <f t="shared" si="1235"/>
        <v>NO</v>
      </c>
      <c r="CH842" s="1" t="str">
        <f t="shared" si="1236"/>
        <v>NO</v>
      </c>
      <c r="CI842" s="244" t="str">
        <f t="shared" si="1261"/>
        <v>NO</v>
      </c>
      <c r="CJ842" s="244" t="str">
        <f t="shared" si="1262"/>
        <v>NO</v>
      </c>
      <c r="CK842" s="244" t="str">
        <f t="shared" si="1263"/>
        <v>NO</v>
      </c>
      <c r="CL842" s="244" t="str">
        <f t="shared" si="1264"/>
        <v>NO</v>
      </c>
      <c r="CM842" s="244" t="str">
        <f t="shared" si="1265"/>
        <v>NO</v>
      </c>
      <c r="CN842" s="244" t="str">
        <f t="shared" si="1266"/>
        <v>NO</v>
      </c>
      <c r="CO842" s="244" t="str">
        <f t="shared" si="1267"/>
        <v>NO</v>
      </c>
      <c r="CP842" s="244" t="str">
        <f t="shared" si="1268"/>
        <v>NO</v>
      </c>
      <c r="CQ842" s="244" t="str">
        <f t="shared" si="1269"/>
        <v>NO</v>
      </c>
      <c r="CR842" s="244" t="str">
        <f t="shared" si="1270"/>
        <v>NO</v>
      </c>
    </row>
    <row r="843" spans="1:96">
      <c r="A843" s="64"/>
      <c r="B843" s="15"/>
      <c r="C843" s="15"/>
      <c r="D843" s="15"/>
      <c r="E843" s="15"/>
      <c r="F843" s="15"/>
      <c r="G843" s="15"/>
      <c r="H843" s="15"/>
      <c r="I843" s="52" t="s">
        <v>45</v>
      </c>
      <c r="J843" s="6">
        <v>0.79595984321978197</v>
      </c>
      <c r="K843" s="6">
        <v>0.18152409633331201</v>
      </c>
      <c r="L843" s="6">
        <v>2.2516060446904199E-2</v>
      </c>
      <c r="M843" s="6">
        <v>0.170143256796919</v>
      </c>
      <c r="N843" s="6">
        <v>0.65922572387869205</v>
      </c>
      <c r="O843" s="6">
        <v>0.17063101932438701</v>
      </c>
      <c r="P843" s="6">
        <v>5.9927726461723001E-2</v>
      </c>
      <c r="Q843" s="6">
        <v>0.14431851994509601</v>
      </c>
      <c r="R843" s="6">
        <v>0.79575375359318001</v>
      </c>
      <c r="S843" s="6">
        <v>0.49082987346863599</v>
      </c>
      <c r="T843" s="6">
        <v>0.37156732522784702</v>
      </c>
      <c r="U843" s="6">
        <v>0.13760280130351499</v>
      </c>
      <c r="V843" s="6">
        <v>0.38481075046825902</v>
      </c>
      <c r="W843" s="6">
        <v>0.26439654638209098</v>
      </c>
      <c r="X843" s="6">
        <v>0.350792703149649</v>
      </c>
      <c r="Y843" s="6">
        <v>0.963985755538731</v>
      </c>
      <c r="Z843" s="6">
        <v>1.08930960753469E-2</v>
      </c>
      <c r="AA843" s="6">
        <v>2.5121148385921801E-2</v>
      </c>
      <c r="AB843" s="6">
        <v>0.78815385540426997</v>
      </c>
      <c r="AC843" s="6">
        <v>0.17944670569972801</v>
      </c>
      <c r="AD843" s="6">
        <v>3.2399438896001699E-2</v>
      </c>
      <c r="AE843" s="6">
        <v>0.34693747526853402</v>
      </c>
      <c r="AF843" s="6">
        <v>0.53188397504227203</v>
      </c>
      <c r="AG843" s="310">
        <v>0.12117854968919201</v>
      </c>
      <c r="AH843" s="211">
        <v>1.5029999999999999</v>
      </c>
      <c r="AI843" s="211">
        <v>2.0459999999999998</v>
      </c>
      <c r="AJ843" s="212">
        <v>5.3070000000000004</v>
      </c>
      <c r="AK843" s="210">
        <v>1.518</v>
      </c>
      <c r="AL843" s="210">
        <v>2.399</v>
      </c>
      <c r="AM843" s="210">
        <v>5.3109999999999999</v>
      </c>
      <c r="AN843" s="203"/>
      <c r="AO843" s="203"/>
      <c r="AP843" s="203"/>
      <c r="AQ843" s="203"/>
      <c r="AR843" s="203">
        <f t="shared" si="1223"/>
        <v>0.45515454646600001</v>
      </c>
      <c r="AS843" s="203">
        <f t="shared" si="1224"/>
        <v>0.55630000000000002</v>
      </c>
      <c r="AT843" s="203">
        <f t="shared" si="1225"/>
        <v>0.67992222098599997</v>
      </c>
      <c r="AU843" s="203">
        <f t="shared" si="1226"/>
        <v>1.6506818218499999</v>
      </c>
      <c r="AV843" s="203">
        <f t="shared" si="1227"/>
        <v>2.0175000000000001</v>
      </c>
      <c r="AW843" s="203">
        <f t="shared" si="1228"/>
        <v>2.4658333288500001</v>
      </c>
      <c r="AX843" s="203">
        <f t="shared" si="1229"/>
        <v>4.146627281942</v>
      </c>
      <c r="AY843" s="203">
        <f t="shared" si="1230"/>
        <v>5.0681000000000003</v>
      </c>
      <c r="AZ843" s="203">
        <f t="shared" si="1231"/>
        <v>6.1943444331819997</v>
      </c>
      <c r="BB843" s="1" t="str">
        <f t="shared" si="1237"/>
        <v>P</v>
      </c>
      <c r="BC843" s="1" t="str">
        <f t="shared" si="1238"/>
        <v>NA</v>
      </c>
      <c r="BD843" s="1" t="str">
        <f t="shared" si="1239"/>
        <v>NA</v>
      </c>
      <c r="BE843" s="1" t="str">
        <f t="shared" si="1240"/>
        <v>NO</v>
      </c>
      <c r="BF843" s="1" t="str">
        <f t="shared" si="1241"/>
        <v>NO</v>
      </c>
      <c r="BG843" s="1" t="str">
        <f t="shared" si="1242"/>
        <v>NO</v>
      </c>
      <c r="BH843" s="1" t="str">
        <f t="shared" si="1222"/>
        <v>NO</v>
      </c>
      <c r="BJ843" s="1">
        <v>18</v>
      </c>
      <c r="BK843" s="1" t="str">
        <f t="shared" si="1243"/>
        <v>P</v>
      </c>
      <c r="BL843" s="1" t="str">
        <f t="shared" si="1244"/>
        <v>NA</v>
      </c>
      <c r="BM843" s="1" t="str">
        <f t="shared" si="1245"/>
        <v>NA</v>
      </c>
      <c r="BN843" s="1" t="str">
        <f t="shared" si="1246"/>
        <v>NO</v>
      </c>
      <c r="BO843" s="1" t="str">
        <f t="shared" si="1247"/>
        <v>NO</v>
      </c>
      <c r="BP843" s="1" t="str">
        <f t="shared" si="1248"/>
        <v>NO</v>
      </c>
      <c r="BQ843" s="1" t="str">
        <f t="shared" si="1249"/>
        <v>NO</v>
      </c>
      <c r="BS843" s="1" t="str">
        <f t="shared" si="1250"/>
        <v>TN</v>
      </c>
      <c r="BT843" s="1" t="str">
        <f t="shared" si="1251"/>
        <v>TN</v>
      </c>
      <c r="BU843" s="1" t="str">
        <f t="shared" si="1252"/>
        <v>TN</v>
      </c>
      <c r="BV843" s="1" t="str">
        <f t="shared" si="1253"/>
        <v>NO</v>
      </c>
      <c r="BW843" s="1" t="str">
        <f t="shared" si="1254"/>
        <v>NO</v>
      </c>
      <c r="BX843" s="1" t="str">
        <f t="shared" si="1255"/>
        <v>NO</v>
      </c>
      <c r="BY843" s="244" t="str">
        <f t="shared" si="1256"/>
        <v>YES</v>
      </c>
      <c r="BZ843" s="244" t="str">
        <f t="shared" si="1257"/>
        <v>NO</v>
      </c>
      <c r="CA843" s="244" t="str">
        <f t="shared" si="1258"/>
        <v>NO</v>
      </c>
      <c r="CB843" s="244" t="str">
        <f t="shared" si="1259"/>
        <v>NO</v>
      </c>
      <c r="CC843" s="244" t="str">
        <f t="shared" si="1260"/>
        <v>NO</v>
      </c>
      <c r="CD843" s="244" t="str">
        <f t="shared" si="1232"/>
        <v>NO</v>
      </c>
      <c r="CE843" s="1" t="str">
        <f t="shared" si="1233"/>
        <v>NO</v>
      </c>
      <c r="CF843" s="1" t="str">
        <f t="shared" si="1234"/>
        <v>NO</v>
      </c>
      <c r="CG843" s="1" t="str">
        <f t="shared" si="1235"/>
        <v>NO</v>
      </c>
      <c r="CH843" s="1" t="str">
        <f t="shared" si="1236"/>
        <v>NO</v>
      </c>
      <c r="CI843" s="244" t="str">
        <f t="shared" si="1261"/>
        <v>NO</v>
      </c>
      <c r="CJ843" s="244" t="str">
        <f t="shared" si="1262"/>
        <v>NO</v>
      </c>
      <c r="CK843" s="244" t="str">
        <f t="shared" si="1263"/>
        <v>NO</v>
      </c>
      <c r="CL843" s="244" t="str">
        <f t="shared" si="1264"/>
        <v>NO</v>
      </c>
      <c r="CM843" s="244" t="str">
        <f t="shared" si="1265"/>
        <v>NO</v>
      </c>
      <c r="CN843" s="244" t="str">
        <f t="shared" si="1266"/>
        <v>NO</v>
      </c>
      <c r="CO843" s="244" t="str">
        <f t="shared" si="1267"/>
        <v>NO</v>
      </c>
      <c r="CP843" s="244" t="str">
        <f t="shared" si="1268"/>
        <v>NO</v>
      </c>
      <c r="CQ843" s="244" t="str">
        <f t="shared" si="1269"/>
        <v>NO</v>
      </c>
      <c r="CR843" s="244" t="str">
        <f t="shared" si="1270"/>
        <v>NO</v>
      </c>
    </row>
    <row r="844" spans="1:96">
      <c r="A844" s="64"/>
      <c r="B844" s="15"/>
      <c r="C844" s="15"/>
      <c r="D844" s="15"/>
      <c r="E844" s="15"/>
      <c r="F844" s="15"/>
      <c r="G844" s="15"/>
      <c r="H844" s="15"/>
      <c r="I844" s="52" t="s">
        <v>44</v>
      </c>
      <c r="J844" s="6">
        <v>0.79595984321978197</v>
      </c>
      <c r="K844" s="6">
        <v>0.18152409633331201</v>
      </c>
      <c r="L844" s="6">
        <v>2.2516060446904199E-2</v>
      </c>
      <c r="M844" s="6">
        <v>0.170143256796919</v>
      </c>
      <c r="N844" s="6">
        <v>0.65922572387869205</v>
      </c>
      <c r="O844" s="6">
        <v>0.17063101932438701</v>
      </c>
      <c r="P844" s="6">
        <v>0.58552754600933499</v>
      </c>
      <c r="Q844" s="6">
        <v>0.36428326124244398</v>
      </c>
      <c r="R844" s="6">
        <v>5.01891927482193E-2</v>
      </c>
      <c r="S844" s="6">
        <v>0.66401211729837195</v>
      </c>
      <c r="T844" s="6">
        <v>0.214571102102697</v>
      </c>
      <c r="U844" s="6">
        <v>0.12141678059893</v>
      </c>
      <c r="V844" s="6">
        <v>0.38481075046825902</v>
      </c>
      <c r="W844" s="6">
        <v>0.26439654638209098</v>
      </c>
      <c r="X844" s="6">
        <v>0.350792703149649</v>
      </c>
      <c r="Y844" s="6">
        <v>0.963985755538731</v>
      </c>
      <c r="Z844" s="6">
        <v>1.08930960753469E-2</v>
      </c>
      <c r="AA844" s="6">
        <v>2.5121148385921801E-2</v>
      </c>
      <c r="AB844" s="6">
        <v>2.6258502281238098E-2</v>
      </c>
      <c r="AC844" s="6">
        <v>0.63598866479967597</v>
      </c>
      <c r="AD844" s="6">
        <v>0.33775283291908498</v>
      </c>
      <c r="AE844" s="6">
        <v>0.91195943006616698</v>
      </c>
      <c r="AF844" s="6">
        <v>7.49134581491466E-2</v>
      </c>
      <c r="AG844" s="310">
        <v>1.3127111784685799E-2</v>
      </c>
      <c r="AH844" s="211">
        <v>0.68700000000000006</v>
      </c>
      <c r="AI844" s="211">
        <v>2.0169999999999999</v>
      </c>
      <c r="AJ844" s="212">
        <v>5.3780000000000001</v>
      </c>
      <c r="AK844" s="210">
        <v>0.68</v>
      </c>
      <c r="AL844" s="210">
        <v>2.3410000000000002</v>
      </c>
      <c r="AM844" s="210">
        <v>5.46</v>
      </c>
      <c r="AN844" s="203"/>
      <c r="AO844" s="203"/>
      <c r="AP844" s="203"/>
      <c r="AQ844" s="203"/>
      <c r="AR844" s="203">
        <f t="shared" si="1223"/>
        <v>0.45515454646600001</v>
      </c>
      <c r="AS844" s="203">
        <f t="shared" si="1224"/>
        <v>0.55630000000000002</v>
      </c>
      <c r="AT844" s="203">
        <f t="shared" si="1225"/>
        <v>0.67992222098599997</v>
      </c>
      <c r="AU844" s="203">
        <f t="shared" si="1226"/>
        <v>1.6506818218499999</v>
      </c>
      <c r="AV844" s="203">
        <f t="shared" si="1227"/>
        <v>2.0175000000000001</v>
      </c>
      <c r="AW844" s="203">
        <f t="shared" si="1228"/>
        <v>2.4658333288500001</v>
      </c>
      <c r="AX844" s="203">
        <f t="shared" si="1229"/>
        <v>4.146627281942</v>
      </c>
      <c r="AY844" s="203">
        <f t="shared" si="1230"/>
        <v>5.0681000000000003</v>
      </c>
      <c r="AZ844" s="203">
        <f t="shared" si="1231"/>
        <v>6.1943444331819997</v>
      </c>
      <c r="BB844" s="1" t="str">
        <f t="shared" si="1237"/>
        <v>P</v>
      </c>
      <c r="BC844" s="1" t="str">
        <f t="shared" si="1238"/>
        <v>NP</v>
      </c>
      <c r="BD844" s="1" t="str">
        <f t="shared" si="1239"/>
        <v>NA</v>
      </c>
      <c r="BE844" s="1" t="str">
        <f t="shared" si="1240"/>
        <v>NO</v>
      </c>
      <c r="BF844" s="1" t="str">
        <f t="shared" si="1241"/>
        <v>NO</v>
      </c>
      <c r="BG844" s="1" t="str">
        <f t="shared" si="1242"/>
        <v>NO</v>
      </c>
      <c r="BH844" s="1" t="str">
        <f t="shared" si="1222"/>
        <v>NO</v>
      </c>
      <c r="BJ844" s="1">
        <v>36</v>
      </c>
      <c r="BK844" s="1" t="str">
        <f t="shared" si="1243"/>
        <v>P</v>
      </c>
      <c r="BL844" s="1" t="str">
        <f t="shared" si="1244"/>
        <v>NA</v>
      </c>
      <c r="BM844" s="1" t="str">
        <f t="shared" si="1245"/>
        <v>NA</v>
      </c>
      <c r="BN844" s="1" t="str">
        <f t="shared" si="1246"/>
        <v>NO</v>
      </c>
      <c r="BO844" s="1" t="str">
        <f t="shared" si="1247"/>
        <v>NO</v>
      </c>
      <c r="BP844" s="1" t="str">
        <f t="shared" si="1248"/>
        <v>NO</v>
      </c>
      <c r="BQ844" s="1" t="str">
        <f t="shared" si="1249"/>
        <v>NO</v>
      </c>
      <c r="BS844" s="1" t="str">
        <f t="shared" si="1250"/>
        <v>TN</v>
      </c>
      <c r="BT844" s="1" t="str">
        <f t="shared" si="1251"/>
        <v>FP</v>
      </c>
      <c r="BU844" s="1" t="str">
        <f t="shared" si="1252"/>
        <v>TN</v>
      </c>
      <c r="BV844" s="1" t="str">
        <f t="shared" si="1253"/>
        <v>NO</v>
      </c>
      <c r="BW844" s="1" t="str">
        <f t="shared" si="1254"/>
        <v>NO</v>
      </c>
      <c r="BX844" s="1" t="str">
        <f t="shared" si="1255"/>
        <v>NO</v>
      </c>
      <c r="BY844" s="244" t="str">
        <f t="shared" si="1256"/>
        <v>YES</v>
      </c>
      <c r="BZ844" s="244" t="str">
        <f t="shared" si="1257"/>
        <v>NO</v>
      </c>
      <c r="CA844" s="244" t="str">
        <f t="shared" si="1258"/>
        <v>NO</v>
      </c>
      <c r="CB844" s="244" t="str">
        <f t="shared" si="1259"/>
        <v>NO</v>
      </c>
      <c r="CC844" s="244" t="str">
        <f t="shared" si="1260"/>
        <v>NO</v>
      </c>
      <c r="CD844" s="244" t="str">
        <f t="shared" si="1232"/>
        <v>YES</v>
      </c>
      <c r="CE844" s="1" t="str">
        <f t="shared" si="1233"/>
        <v>NO</v>
      </c>
      <c r="CF844" s="1" t="str">
        <f t="shared" si="1234"/>
        <v>NO</v>
      </c>
      <c r="CG844" s="1" t="str">
        <f t="shared" si="1235"/>
        <v>NO</v>
      </c>
      <c r="CH844" s="1" t="str">
        <f t="shared" si="1236"/>
        <v>YES</v>
      </c>
      <c r="CI844" s="244" t="str">
        <f t="shared" si="1261"/>
        <v>NO</v>
      </c>
      <c r="CJ844" s="244" t="str">
        <f t="shared" si="1262"/>
        <v>NO</v>
      </c>
      <c r="CK844" s="244" t="str">
        <f t="shared" si="1263"/>
        <v>NO</v>
      </c>
      <c r="CL844" s="244" t="str">
        <f t="shared" si="1264"/>
        <v>NO</v>
      </c>
      <c r="CM844" s="244" t="str">
        <f t="shared" si="1265"/>
        <v>NO</v>
      </c>
      <c r="CN844" s="244" t="str">
        <f t="shared" si="1266"/>
        <v>YES</v>
      </c>
      <c r="CO844" s="244" t="str">
        <f t="shared" si="1267"/>
        <v>NO</v>
      </c>
      <c r="CP844" s="244" t="str">
        <f t="shared" si="1268"/>
        <v>NO</v>
      </c>
      <c r="CQ844" s="244" t="str">
        <f t="shared" si="1269"/>
        <v>NO</v>
      </c>
      <c r="CR844" s="244" t="str">
        <f t="shared" si="1270"/>
        <v>YES</v>
      </c>
    </row>
    <row r="845" spans="1:96">
      <c r="A845" s="64"/>
      <c r="B845" s="15"/>
      <c r="C845" s="15"/>
      <c r="D845" s="15"/>
      <c r="E845" s="15"/>
      <c r="F845" s="15"/>
      <c r="G845" s="15"/>
      <c r="H845" s="15"/>
      <c r="I845" s="52" t="s">
        <v>20</v>
      </c>
      <c r="J845" s="6">
        <v>0.79595984321978197</v>
      </c>
      <c r="K845" s="6">
        <v>0.18152409633331201</v>
      </c>
      <c r="L845" s="6">
        <v>2.2516060446904199E-2</v>
      </c>
      <c r="M845" s="6">
        <v>0.170143256796919</v>
      </c>
      <c r="N845" s="6">
        <v>0.65922572387869205</v>
      </c>
      <c r="O845" s="6">
        <v>0.17063101932438701</v>
      </c>
      <c r="P845" s="6">
        <v>0.58552754600933499</v>
      </c>
      <c r="Q845" s="6">
        <v>0.36428326124244398</v>
      </c>
      <c r="R845" s="6">
        <v>5.01891927482193E-2</v>
      </c>
      <c r="S845" s="6">
        <v>0.678866960135868</v>
      </c>
      <c r="T845" s="6">
        <v>0.224510809971015</v>
      </c>
      <c r="U845" s="6">
        <v>9.6622229893116196E-2</v>
      </c>
      <c r="V845" s="6">
        <v>0.38481075046825902</v>
      </c>
      <c r="W845" s="6">
        <v>0.26439654638209098</v>
      </c>
      <c r="X845" s="6">
        <v>0.350792703149649</v>
      </c>
      <c r="Y845" s="6">
        <v>0.963985755538731</v>
      </c>
      <c r="Z845" s="6">
        <v>1.08930960753469E-2</v>
      </c>
      <c r="AA845" s="6">
        <v>2.5121148385921801E-2</v>
      </c>
      <c r="AB845" s="6">
        <v>0.78815385540426997</v>
      </c>
      <c r="AC845" s="6">
        <v>0.17944670569972801</v>
      </c>
      <c r="AD845" s="6">
        <v>3.2399438896001699E-2</v>
      </c>
      <c r="AE845" s="6">
        <v>0.98496534941265501</v>
      </c>
      <c r="AF845" s="6">
        <v>5.39669229491901E-3</v>
      </c>
      <c r="AG845" s="310">
        <v>9.6379582924251903E-3</v>
      </c>
      <c r="AH845" s="211">
        <v>0.70199999999999996</v>
      </c>
      <c r="AI845" s="211">
        <v>2.085</v>
      </c>
      <c r="AJ845" s="212">
        <v>5.2320000000000002</v>
      </c>
      <c r="AK845" s="210">
        <v>0.72399999999999998</v>
      </c>
      <c r="AL845" s="210">
        <v>2.448</v>
      </c>
      <c r="AM845" s="210">
        <v>5.2009999999999996</v>
      </c>
      <c r="AN845" s="203"/>
      <c r="AO845" s="203"/>
      <c r="AP845" s="203"/>
      <c r="AQ845" s="203"/>
      <c r="AR845" s="203">
        <f t="shared" si="1223"/>
        <v>0.45515454646600001</v>
      </c>
      <c r="AS845" s="203">
        <f t="shared" si="1224"/>
        <v>0.55630000000000002</v>
      </c>
      <c r="AT845" s="203">
        <f t="shared" si="1225"/>
        <v>0.67992222098599997</v>
      </c>
      <c r="AU845" s="203">
        <f t="shared" si="1226"/>
        <v>1.6506818218499999</v>
      </c>
      <c r="AV845" s="203">
        <f t="shared" si="1227"/>
        <v>2.0175000000000001</v>
      </c>
      <c r="AW845" s="203">
        <f t="shared" si="1228"/>
        <v>2.4658333288500001</v>
      </c>
      <c r="AX845" s="203">
        <f t="shared" si="1229"/>
        <v>4.146627281942</v>
      </c>
      <c r="AY845" s="203">
        <f t="shared" si="1230"/>
        <v>5.0681000000000003</v>
      </c>
      <c r="AZ845" s="203">
        <f t="shared" si="1231"/>
        <v>6.1943444331819997</v>
      </c>
      <c r="BB845" s="1" t="str">
        <f t="shared" si="1237"/>
        <v>P</v>
      </c>
      <c r="BC845" s="1" t="str">
        <f t="shared" si="1238"/>
        <v>NA</v>
      </c>
      <c r="BD845" s="1" t="str">
        <f t="shared" si="1239"/>
        <v>NA</v>
      </c>
      <c r="BE845" s="1" t="str">
        <f t="shared" si="1240"/>
        <v>NO</v>
      </c>
      <c r="BF845" s="1" t="str">
        <f t="shared" si="1241"/>
        <v>NO</v>
      </c>
      <c r="BG845" s="1" t="str">
        <f t="shared" si="1242"/>
        <v>NO</v>
      </c>
      <c r="BH845" s="1" t="str">
        <f t="shared" si="1222"/>
        <v>NO</v>
      </c>
      <c r="BJ845" s="1">
        <v>40</v>
      </c>
      <c r="BK845" s="1" t="str">
        <f t="shared" si="1243"/>
        <v>P</v>
      </c>
      <c r="BL845" s="1" t="str">
        <f t="shared" si="1244"/>
        <v>NA</v>
      </c>
      <c r="BM845" s="1" t="str">
        <f t="shared" si="1245"/>
        <v>NA</v>
      </c>
      <c r="BN845" s="1" t="str">
        <f t="shared" si="1246"/>
        <v>NO</v>
      </c>
      <c r="BO845" s="1" t="str">
        <f t="shared" si="1247"/>
        <v>NO</v>
      </c>
      <c r="BP845" s="1" t="str">
        <f t="shared" si="1248"/>
        <v>NO</v>
      </c>
      <c r="BQ845" s="1" t="str">
        <f t="shared" si="1249"/>
        <v>NO</v>
      </c>
      <c r="BS845" s="1" t="str">
        <f t="shared" si="1250"/>
        <v>TN</v>
      </c>
      <c r="BT845" s="1" t="str">
        <f t="shared" si="1251"/>
        <v>TN</v>
      </c>
      <c r="BU845" s="1" t="str">
        <f t="shared" si="1252"/>
        <v>TN</v>
      </c>
      <c r="BV845" s="1" t="str">
        <f t="shared" si="1253"/>
        <v>NO</v>
      </c>
      <c r="BW845" s="1" t="str">
        <f t="shared" si="1254"/>
        <v>NO</v>
      </c>
      <c r="BX845" s="1" t="str">
        <f t="shared" si="1255"/>
        <v>NO</v>
      </c>
      <c r="BY845" s="244" t="str">
        <f t="shared" si="1256"/>
        <v>YES</v>
      </c>
      <c r="BZ845" s="244" t="str">
        <f t="shared" si="1257"/>
        <v>NO</v>
      </c>
      <c r="CA845" s="244" t="str">
        <f t="shared" si="1258"/>
        <v>NO</v>
      </c>
      <c r="CB845" s="244" t="str">
        <f t="shared" si="1259"/>
        <v>NO</v>
      </c>
      <c r="CC845" s="244" t="str">
        <f t="shared" si="1260"/>
        <v>NO</v>
      </c>
      <c r="CD845" s="244" t="str">
        <f t="shared" si="1232"/>
        <v>NO</v>
      </c>
      <c r="CE845" s="1" t="str">
        <f t="shared" si="1233"/>
        <v>NO</v>
      </c>
      <c r="CF845" s="1" t="str">
        <f t="shared" si="1234"/>
        <v>NO</v>
      </c>
      <c r="CG845" s="1" t="str">
        <f t="shared" si="1235"/>
        <v>NO</v>
      </c>
      <c r="CH845" s="1" t="str">
        <f t="shared" si="1236"/>
        <v>NO</v>
      </c>
      <c r="CI845" s="244" t="str">
        <f t="shared" si="1261"/>
        <v>NO</v>
      </c>
      <c r="CJ845" s="244" t="str">
        <f t="shared" si="1262"/>
        <v>NO</v>
      </c>
      <c r="CK845" s="244" t="str">
        <f t="shared" si="1263"/>
        <v>NO</v>
      </c>
      <c r="CL845" s="244" t="str">
        <f t="shared" si="1264"/>
        <v>NO</v>
      </c>
      <c r="CM845" s="244" t="str">
        <f t="shared" si="1265"/>
        <v>NO</v>
      </c>
      <c r="CN845" s="244" t="str">
        <f t="shared" si="1266"/>
        <v>NO</v>
      </c>
      <c r="CO845" s="244" t="str">
        <f t="shared" si="1267"/>
        <v>NO</v>
      </c>
      <c r="CP845" s="244" t="str">
        <f t="shared" si="1268"/>
        <v>NO</v>
      </c>
      <c r="CQ845" s="244" t="str">
        <f t="shared" si="1269"/>
        <v>NO</v>
      </c>
      <c r="CR845" s="244" t="str">
        <f t="shared" si="1270"/>
        <v>NO</v>
      </c>
    </row>
    <row r="846" spans="1:96">
      <c r="A846" s="64"/>
      <c r="B846" s="15"/>
      <c r="C846" s="15"/>
      <c r="D846" s="15"/>
      <c r="E846" s="15"/>
      <c r="F846" s="15"/>
      <c r="G846" s="15"/>
      <c r="H846" s="15"/>
      <c r="I846" s="52" t="s">
        <v>32</v>
      </c>
      <c r="J846" s="6">
        <v>0.79595984321978197</v>
      </c>
      <c r="K846" s="6">
        <v>0.18152409633331201</v>
      </c>
      <c r="L846" s="6">
        <v>2.2516060446904199E-2</v>
      </c>
      <c r="M846" s="6">
        <v>0.170143256796919</v>
      </c>
      <c r="N846" s="6">
        <v>0.65922572387869205</v>
      </c>
      <c r="O846" s="6">
        <v>0.17063101932438701</v>
      </c>
      <c r="P846" s="6">
        <v>5.9927726461723001E-2</v>
      </c>
      <c r="Q846" s="6">
        <v>0.14431851994509601</v>
      </c>
      <c r="R846" s="6">
        <v>0.79575375359318001</v>
      </c>
      <c r="S846" s="6">
        <v>0.49082987346863599</v>
      </c>
      <c r="T846" s="6">
        <v>0.37156732522784702</v>
      </c>
      <c r="U846" s="6">
        <v>0.13760280130351499</v>
      </c>
      <c r="V846" s="6">
        <v>0.38481075046825902</v>
      </c>
      <c r="W846" s="6">
        <v>0.26439654638209098</v>
      </c>
      <c r="X846" s="6">
        <v>0.350792703149649</v>
      </c>
      <c r="Y846" s="6">
        <v>0.963985755538731</v>
      </c>
      <c r="Z846" s="6">
        <v>1.08930960753469E-2</v>
      </c>
      <c r="AA846" s="6">
        <v>2.5121148385921801E-2</v>
      </c>
      <c r="AB846" s="6">
        <v>2.6258502281238098E-2</v>
      </c>
      <c r="AC846" s="6">
        <v>0.63598866479967597</v>
      </c>
      <c r="AD846" s="6">
        <v>0.33775283291908498</v>
      </c>
      <c r="AE846" s="6">
        <v>0.91195943006616698</v>
      </c>
      <c r="AF846" s="6">
        <v>7.49134581491466E-2</v>
      </c>
      <c r="AG846" s="310">
        <v>1.3127111784685799E-2</v>
      </c>
      <c r="AH846" s="211">
        <v>1.504</v>
      </c>
      <c r="AI846" s="211">
        <v>1.972</v>
      </c>
      <c r="AJ846" s="212">
        <v>5.5110000000000001</v>
      </c>
      <c r="AK846" s="210">
        <v>1.478</v>
      </c>
      <c r="AL846" s="210">
        <v>2.4140000000000001</v>
      </c>
      <c r="AM846" s="210">
        <v>5.3159999999999998</v>
      </c>
      <c r="AN846" s="203"/>
      <c r="AO846" s="203"/>
      <c r="AP846" s="203"/>
      <c r="AQ846" s="203"/>
      <c r="AR846" s="203">
        <f t="shared" si="1223"/>
        <v>0.45515454646600001</v>
      </c>
      <c r="AS846" s="203">
        <f t="shared" si="1224"/>
        <v>0.55630000000000002</v>
      </c>
      <c r="AT846" s="203">
        <f t="shared" si="1225"/>
        <v>0.67992222098599997</v>
      </c>
      <c r="AU846" s="203">
        <f t="shared" si="1226"/>
        <v>1.6506818218499999</v>
      </c>
      <c r="AV846" s="203">
        <f t="shared" si="1227"/>
        <v>2.0175000000000001</v>
      </c>
      <c r="AW846" s="203">
        <f t="shared" si="1228"/>
        <v>2.4658333288500001</v>
      </c>
      <c r="AX846" s="203">
        <f t="shared" si="1229"/>
        <v>4.146627281942</v>
      </c>
      <c r="AY846" s="203">
        <f t="shared" si="1230"/>
        <v>5.0681000000000003</v>
      </c>
      <c r="AZ846" s="203">
        <f t="shared" si="1231"/>
        <v>6.1943444331819997</v>
      </c>
      <c r="BB846" s="1" t="str">
        <f t="shared" si="1237"/>
        <v>P</v>
      </c>
      <c r="BC846" s="1" t="str">
        <f t="shared" si="1238"/>
        <v>NP</v>
      </c>
      <c r="BD846" s="1" t="str">
        <f t="shared" si="1239"/>
        <v>NA</v>
      </c>
      <c r="BE846" s="1" t="str">
        <f t="shared" si="1240"/>
        <v>NO</v>
      </c>
      <c r="BF846" s="1" t="str">
        <f t="shared" si="1241"/>
        <v>NO</v>
      </c>
      <c r="BG846" s="1" t="str">
        <f t="shared" si="1242"/>
        <v>NO</v>
      </c>
      <c r="BH846" s="1" t="str">
        <f t="shared" si="1222"/>
        <v>NO</v>
      </c>
      <c r="BJ846" s="1">
        <v>6</v>
      </c>
      <c r="BK846" s="1" t="str">
        <f t="shared" si="1243"/>
        <v>P</v>
      </c>
      <c r="BL846" s="1" t="str">
        <f t="shared" si="1244"/>
        <v>NA</v>
      </c>
      <c r="BM846" s="1" t="str">
        <f t="shared" si="1245"/>
        <v>NA</v>
      </c>
      <c r="BN846" s="1" t="str">
        <f t="shared" si="1246"/>
        <v>NO</v>
      </c>
      <c r="BO846" s="1" t="str">
        <f t="shared" si="1247"/>
        <v>NO</v>
      </c>
      <c r="BP846" s="1" t="str">
        <f t="shared" si="1248"/>
        <v>NO</v>
      </c>
      <c r="BQ846" s="1" t="str">
        <f t="shared" si="1249"/>
        <v>NO</v>
      </c>
      <c r="BS846" s="1" t="str">
        <f t="shared" si="1250"/>
        <v>TN</v>
      </c>
      <c r="BT846" s="1" t="str">
        <f t="shared" si="1251"/>
        <v>FP</v>
      </c>
      <c r="BU846" s="1" t="str">
        <f t="shared" si="1252"/>
        <v>TN</v>
      </c>
      <c r="BV846" s="1" t="str">
        <f t="shared" si="1253"/>
        <v>NO</v>
      </c>
      <c r="BW846" s="1" t="str">
        <f t="shared" si="1254"/>
        <v>NO</v>
      </c>
      <c r="BX846" s="1" t="str">
        <f t="shared" si="1255"/>
        <v>NO</v>
      </c>
      <c r="BY846" s="244" t="str">
        <f t="shared" si="1256"/>
        <v>YES</v>
      </c>
      <c r="BZ846" s="244" t="str">
        <f t="shared" si="1257"/>
        <v>NO</v>
      </c>
      <c r="CA846" s="244" t="str">
        <f t="shared" si="1258"/>
        <v>NO</v>
      </c>
      <c r="CB846" s="244" t="str">
        <f t="shared" si="1259"/>
        <v>NO</v>
      </c>
      <c r="CC846" s="244" t="str">
        <f t="shared" si="1260"/>
        <v>NO</v>
      </c>
      <c r="CD846" s="244" t="str">
        <f t="shared" si="1232"/>
        <v>YES</v>
      </c>
      <c r="CE846" s="1" t="str">
        <f t="shared" si="1233"/>
        <v>NO</v>
      </c>
      <c r="CF846" s="1" t="str">
        <f t="shared" si="1234"/>
        <v>NO</v>
      </c>
      <c r="CG846" s="1" t="str">
        <f t="shared" si="1235"/>
        <v>NO</v>
      </c>
      <c r="CH846" s="1" t="str">
        <f t="shared" si="1236"/>
        <v>YES</v>
      </c>
      <c r="CI846" s="244" t="str">
        <f t="shared" si="1261"/>
        <v>NO</v>
      </c>
      <c r="CJ846" s="244" t="str">
        <f t="shared" si="1262"/>
        <v>NO</v>
      </c>
      <c r="CK846" s="244" t="str">
        <f t="shared" si="1263"/>
        <v>NO</v>
      </c>
      <c r="CL846" s="244" t="str">
        <f t="shared" si="1264"/>
        <v>NO</v>
      </c>
      <c r="CM846" s="244" t="str">
        <f t="shared" si="1265"/>
        <v>NO</v>
      </c>
      <c r="CN846" s="244" t="str">
        <f t="shared" si="1266"/>
        <v>YES</v>
      </c>
      <c r="CO846" s="244" t="str">
        <f t="shared" si="1267"/>
        <v>NO</v>
      </c>
      <c r="CP846" s="244" t="str">
        <f t="shared" si="1268"/>
        <v>NO</v>
      </c>
      <c r="CQ846" s="244" t="str">
        <f t="shared" si="1269"/>
        <v>NO</v>
      </c>
      <c r="CR846" s="244" t="str">
        <f t="shared" si="1270"/>
        <v>YES</v>
      </c>
    </row>
    <row r="847" spans="1:96">
      <c r="A847" s="64"/>
      <c r="B847" s="15"/>
      <c r="C847" s="15"/>
      <c r="D847" s="15"/>
      <c r="E847" s="15"/>
      <c r="F847" s="15"/>
      <c r="G847" s="15"/>
      <c r="H847" s="15"/>
      <c r="I847" s="52" t="s">
        <v>31</v>
      </c>
      <c r="J847" s="6">
        <v>0.79595984321978197</v>
      </c>
      <c r="K847" s="6">
        <v>0.18152409633331201</v>
      </c>
      <c r="L847" s="6">
        <v>2.2516060446904199E-2</v>
      </c>
      <c r="M847" s="6">
        <v>0.24346832091766901</v>
      </c>
      <c r="N847" s="6">
        <v>0.70843185728065305</v>
      </c>
      <c r="O847" s="6">
        <v>4.8099821801677198E-2</v>
      </c>
      <c r="P847" s="6">
        <v>2.8772393197273299E-2</v>
      </c>
      <c r="Q847" s="6">
        <v>0.93018411376758203</v>
      </c>
      <c r="R847" s="6">
        <v>4.1043493035143902E-2</v>
      </c>
      <c r="S847" s="6">
        <v>0.40752327572338598</v>
      </c>
      <c r="T847" s="6">
        <v>0.57627441083024</v>
      </c>
      <c r="U847" s="6">
        <v>1.6202313446373101E-2</v>
      </c>
      <c r="V847" s="6">
        <v>0.84197733695334298</v>
      </c>
      <c r="W847" s="6">
        <v>6.4658818235672202E-3</v>
      </c>
      <c r="X847" s="6">
        <v>0.15155678122308799</v>
      </c>
      <c r="Y847" s="6">
        <v>0.45770585372462402</v>
      </c>
      <c r="Z847" s="6">
        <v>0.23441276416545201</v>
      </c>
      <c r="AA847" s="6">
        <v>0.307881382109922</v>
      </c>
      <c r="AB847" s="6">
        <v>0.78815385540426997</v>
      </c>
      <c r="AC847" s="6">
        <v>0.17944670569972801</v>
      </c>
      <c r="AD847" s="6">
        <v>3.2399438896001699E-2</v>
      </c>
      <c r="AE847" s="6">
        <v>0.34693747526853402</v>
      </c>
      <c r="AF847" s="6">
        <v>0.53188397504227203</v>
      </c>
      <c r="AG847" s="310">
        <v>0.12117854968919201</v>
      </c>
      <c r="AH847" s="211">
        <v>0.61799999999999999</v>
      </c>
      <c r="AI847" s="211">
        <v>2.5409999999999999</v>
      </c>
      <c r="AJ847" s="212">
        <v>5.2489999999999997</v>
      </c>
      <c r="AK847" s="210">
        <v>0.63300000000000001</v>
      </c>
      <c r="AL847" s="210">
        <v>2.516</v>
      </c>
      <c r="AM847" s="210">
        <v>5.25</v>
      </c>
      <c r="AN847" s="203"/>
      <c r="AO847" s="203"/>
      <c r="AP847" s="203"/>
      <c r="AQ847" s="203"/>
      <c r="AR847" s="203">
        <f t="shared" si="1223"/>
        <v>0.45515454646600001</v>
      </c>
      <c r="AS847" s="203">
        <f t="shared" si="1224"/>
        <v>0.55630000000000002</v>
      </c>
      <c r="AT847" s="203">
        <f t="shared" si="1225"/>
        <v>0.67992222098599997</v>
      </c>
      <c r="AU847" s="203">
        <f t="shared" si="1226"/>
        <v>1.6506818218499999</v>
      </c>
      <c r="AV847" s="203">
        <f t="shared" si="1227"/>
        <v>2.0175000000000001</v>
      </c>
      <c r="AW847" s="203">
        <f t="shared" si="1228"/>
        <v>2.4658333288500001</v>
      </c>
      <c r="AX847" s="203">
        <f t="shared" si="1229"/>
        <v>4.146627281942</v>
      </c>
      <c r="AY847" s="203">
        <f t="shared" si="1230"/>
        <v>5.0681000000000003</v>
      </c>
      <c r="AZ847" s="203">
        <f t="shared" si="1231"/>
        <v>6.1943444331819997</v>
      </c>
      <c r="BB847" s="1" t="str">
        <f t="shared" si="1237"/>
        <v>NA</v>
      </c>
      <c r="BC847" s="1" t="str">
        <f t="shared" si="1238"/>
        <v>P</v>
      </c>
      <c r="BD847" s="1" t="str">
        <f t="shared" si="1239"/>
        <v>NA</v>
      </c>
      <c r="BE847" s="1" t="str">
        <f t="shared" si="1240"/>
        <v>NO</v>
      </c>
      <c r="BF847" s="1" t="str">
        <f t="shared" si="1241"/>
        <v>NO</v>
      </c>
      <c r="BG847" s="1" t="str">
        <f t="shared" si="1242"/>
        <v>NO</v>
      </c>
      <c r="BH847" s="1" t="str">
        <f t="shared" si="1222"/>
        <v>NO</v>
      </c>
      <c r="BJ847" s="1">
        <v>6</v>
      </c>
      <c r="BK847" s="1" t="str">
        <f t="shared" si="1243"/>
        <v>NA</v>
      </c>
      <c r="BL847" s="1" t="str">
        <f t="shared" si="1244"/>
        <v>P</v>
      </c>
      <c r="BM847" s="1" t="str">
        <f t="shared" si="1245"/>
        <v>NA</v>
      </c>
      <c r="BN847" s="1" t="str">
        <f t="shared" si="1246"/>
        <v>NO</v>
      </c>
      <c r="BO847" s="1" t="str">
        <f t="shared" si="1247"/>
        <v>NO</v>
      </c>
      <c r="BP847" s="1" t="str">
        <f t="shared" si="1248"/>
        <v>NO</v>
      </c>
      <c r="BQ847" s="1" t="str">
        <f t="shared" si="1249"/>
        <v>NO</v>
      </c>
      <c r="BS847" s="1" t="str">
        <f t="shared" si="1250"/>
        <v>TN</v>
      </c>
      <c r="BT847" s="1" t="str">
        <f t="shared" si="1251"/>
        <v>TN</v>
      </c>
      <c r="BU847" s="1" t="str">
        <f t="shared" si="1252"/>
        <v>TN</v>
      </c>
      <c r="BV847" s="1" t="str">
        <f t="shared" si="1253"/>
        <v>NO</v>
      </c>
      <c r="BW847" s="1" t="str">
        <f t="shared" si="1254"/>
        <v>NO</v>
      </c>
      <c r="BX847" s="1" t="str">
        <f t="shared" si="1255"/>
        <v>NO</v>
      </c>
      <c r="BY847" s="244" t="str">
        <f t="shared" si="1256"/>
        <v>YES</v>
      </c>
      <c r="BZ847" s="244" t="str">
        <f t="shared" si="1257"/>
        <v>NO</v>
      </c>
      <c r="CA847" s="244" t="str">
        <f t="shared" si="1258"/>
        <v>NO</v>
      </c>
      <c r="CB847" s="244" t="str">
        <f t="shared" si="1259"/>
        <v>NO</v>
      </c>
      <c r="CC847" s="244" t="str">
        <f t="shared" si="1260"/>
        <v>NO</v>
      </c>
      <c r="CD847" s="244" t="str">
        <f t="shared" si="1232"/>
        <v>NO</v>
      </c>
      <c r="CE847" s="1" t="str">
        <f t="shared" si="1233"/>
        <v>NO</v>
      </c>
      <c r="CF847" s="1" t="str">
        <f t="shared" si="1234"/>
        <v>NO</v>
      </c>
      <c r="CG847" s="1" t="str">
        <f t="shared" si="1235"/>
        <v>NO</v>
      </c>
      <c r="CH847" s="1" t="str">
        <f t="shared" si="1236"/>
        <v>NO</v>
      </c>
      <c r="CI847" s="244" t="str">
        <f t="shared" si="1261"/>
        <v>NO</v>
      </c>
      <c r="CJ847" s="244" t="str">
        <f t="shared" si="1262"/>
        <v>NO</v>
      </c>
      <c r="CK847" s="244" t="str">
        <f t="shared" si="1263"/>
        <v>NO</v>
      </c>
      <c r="CL847" s="244" t="str">
        <f t="shared" si="1264"/>
        <v>NO</v>
      </c>
      <c r="CM847" s="244" t="str">
        <f t="shared" si="1265"/>
        <v>NO</v>
      </c>
      <c r="CN847" s="244" t="str">
        <f t="shared" si="1266"/>
        <v>NO</v>
      </c>
      <c r="CO847" s="244" t="str">
        <f t="shared" si="1267"/>
        <v>NO</v>
      </c>
      <c r="CP847" s="244" t="str">
        <f t="shared" si="1268"/>
        <v>NO</v>
      </c>
      <c r="CQ847" s="244" t="str">
        <f t="shared" si="1269"/>
        <v>NO</v>
      </c>
      <c r="CR847" s="244" t="str">
        <f t="shared" si="1270"/>
        <v>NO</v>
      </c>
    </row>
    <row r="848" spans="1:96">
      <c r="A848" s="64"/>
      <c r="B848" s="15"/>
      <c r="C848" s="15"/>
      <c r="D848" s="15"/>
      <c r="E848" s="15"/>
      <c r="F848" s="15"/>
      <c r="G848" s="15"/>
      <c r="H848" s="15"/>
      <c r="I848" s="52" t="s">
        <v>53</v>
      </c>
      <c r="J848" s="6">
        <v>0.79595984321978197</v>
      </c>
      <c r="K848" s="6">
        <v>0.18152409633331201</v>
      </c>
      <c r="L848" s="6">
        <v>2.2516060446904199E-2</v>
      </c>
      <c r="M848" s="6">
        <v>0.170143256796919</v>
      </c>
      <c r="N848" s="6">
        <v>0.65922572387869205</v>
      </c>
      <c r="O848" s="6">
        <v>0.17063101932438701</v>
      </c>
      <c r="P848" s="6">
        <v>2.8772393197273299E-2</v>
      </c>
      <c r="Q848" s="6">
        <v>0.93018411376758203</v>
      </c>
      <c r="R848" s="6">
        <v>4.1043493035143902E-2</v>
      </c>
      <c r="S848" s="6">
        <v>0.40752327572338598</v>
      </c>
      <c r="T848" s="6">
        <v>0.57627441083024</v>
      </c>
      <c r="U848" s="6">
        <v>1.6202313446373101E-2</v>
      </c>
      <c r="V848" s="6">
        <v>0.38481075046825902</v>
      </c>
      <c r="W848" s="6">
        <v>0.26439654638209098</v>
      </c>
      <c r="X848" s="6">
        <v>0.350792703149649</v>
      </c>
      <c r="Y848" s="6">
        <v>0.963985755538731</v>
      </c>
      <c r="Z848" s="6">
        <v>1.08930960753469E-2</v>
      </c>
      <c r="AA848" s="6">
        <v>2.5121148385921801E-2</v>
      </c>
      <c r="AB848" s="6">
        <v>2.6258502281238098E-2</v>
      </c>
      <c r="AC848" s="6">
        <v>0.63598866479967597</v>
      </c>
      <c r="AD848" s="6">
        <v>0.33775283291908498</v>
      </c>
      <c r="AE848" s="6">
        <v>0.91195943006616698</v>
      </c>
      <c r="AF848" s="6">
        <v>7.49134581491466E-2</v>
      </c>
      <c r="AG848" s="310">
        <v>1.3127111784685799E-2</v>
      </c>
      <c r="AH848" s="211">
        <v>0.59099999999999997</v>
      </c>
      <c r="AI848" s="211">
        <v>2.3340000000000001</v>
      </c>
      <c r="AJ848" s="212">
        <v>5.4329999999999998</v>
      </c>
      <c r="AK848" s="210">
        <v>0.61</v>
      </c>
      <c r="AL848" s="210">
        <v>2.3740000000000001</v>
      </c>
      <c r="AM848" s="210">
        <v>5.3659999999999997</v>
      </c>
      <c r="AN848" s="203"/>
      <c r="AO848" s="203"/>
      <c r="AP848" s="203"/>
      <c r="AQ848" s="203"/>
      <c r="AR848" s="203">
        <f t="shared" si="1223"/>
        <v>0.45515454646600001</v>
      </c>
      <c r="AS848" s="203">
        <f t="shared" si="1224"/>
        <v>0.55630000000000002</v>
      </c>
      <c r="AT848" s="203">
        <f t="shared" si="1225"/>
        <v>0.67992222098599997</v>
      </c>
      <c r="AU848" s="203">
        <f t="shared" si="1226"/>
        <v>1.6506818218499999</v>
      </c>
      <c r="AV848" s="203">
        <f t="shared" si="1227"/>
        <v>2.0175000000000001</v>
      </c>
      <c r="AW848" s="203">
        <f t="shared" si="1228"/>
        <v>2.4658333288500001</v>
      </c>
      <c r="AX848" s="203">
        <f t="shared" si="1229"/>
        <v>4.146627281942</v>
      </c>
      <c r="AY848" s="203">
        <f t="shared" si="1230"/>
        <v>5.0681000000000003</v>
      </c>
      <c r="AZ848" s="203">
        <f t="shared" si="1231"/>
        <v>6.1943444331819997</v>
      </c>
      <c r="BB848" s="1" t="str">
        <f t="shared" si="1237"/>
        <v>NA</v>
      </c>
      <c r="BC848" s="1" t="str">
        <f t="shared" si="1238"/>
        <v>NA</v>
      </c>
      <c r="BD848" s="1" t="str">
        <f t="shared" si="1239"/>
        <v>NA</v>
      </c>
      <c r="BE848" s="1" t="str">
        <f t="shared" si="1240"/>
        <v>NO</v>
      </c>
      <c r="BF848" s="1" t="str">
        <f t="shared" si="1241"/>
        <v>NO</v>
      </c>
      <c r="BG848" s="1" t="str">
        <f t="shared" si="1242"/>
        <v>NO</v>
      </c>
      <c r="BH848" s="1" t="str">
        <f t="shared" si="1222"/>
        <v>YES</v>
      </c>
      <c r="BJ848" s="1">
        <v>4</v>
      </c>
      <c r="BK848" s="1" t="str">
        <f t="shared" si="1243"/>
        <v>NA</v>
      </c>
      <c r="BL848" s="1" t="str">
        <f t="shared" si="1244"/>
        <v>NA</v>
      </c>
      <c r="BM848" s="1" t="str">
        <f t="shared" si="1245"/>
        <v>NA</v>
      </c>
      <c r="BN848" s="1" t="str">
        <f t="shared" si="1246"/>
        <v>NO</v>
      </c>
      <c r="BO848" s="1" t="str">
        <f t="shared" si="1247"/>
        <v>NO</v>
      </c>
      <c r="BP848" s="1" t="str">
        <f t="shared" si="1248"/>
        <v>NO</v>
      </c>
      <c r="BQ848" s="1" t="str">
        <f t="shared" si="1249"/>
        <v>YES</v>
      </c>
      <c r="BS848" s="1" t="str">
        <f t="shared" si="1250"/>
        <v>TN</v>
      </c>
      <c r="BT848" s="1" t="str">
        <f t="shared" si="1251"/>
        <v>TN</v>
      </c>
      <c r="BU848" s="1" t="str">
        <f t="shared" si="1252"/>
        <v>TN</v>
      </c>
      <c r="BV848" s="1" t="str">
        <f t="shared" si="1253"/>
        <v>NO</v>
      </c>
      <c r="BW848" s="1" t="str">
        <f t="shared" si="1254"/>
        <v>NO</v>
      </c>
      <c r="BX848" s="1" t="str">
        <f t="shared" si="1255"/>
        <v>NO</v>
      </c>
      <c r="BY848" s="244" t="str">
        <f t="shared" si="1256"/>
        <v>YES</v>
      </c>
      <c r="BZ848" s="244" t="str">
        <f t="shared" si="1257"/>
        <v>NO</v>
      </c>
      <c r="CA848" s="244" t="str">
        <f t="shared" si="1258"/>
        <v>NO</v>
      </c>
      <c r="CB848" s="244" t="str">
        <f t="shared" si="1259"/>
        <v>NO</v>
      </c>
      <c r="CC848" s="244" t="str">
        <f t="shared" si="1260"/>
        <v>NO</v>
      </c>
      <c r="CD848" s="244" t="str">
        <f t="shared" si="1232"/>
        <v>NO</v>
      </c>
      <c r="CE848" s="1" t="str">
        <f t="shared" si="1233"/>
        <v>NO</v>
      </c>
      <c r="CF848" s="1" t="str">
        <f t="shared" si="1234"/>
        <v>NO</v>
      </c>
      <c r="CG848" s="1" t="str">
        <f t="shared" si="1235"/>
        <v>NO</v>
      </c>
      <c r="CH848" s="1" t="str">
        <f t="shared" si="1236"/>
        <v>NO</v>
      </c>
      <c r="CI848" s="244" t="str">
        <f t="shared" si="1261"/>
        <v>NO</v>
      </c>
      <c r="CJ848" s="244" t="str">
        <f t="shared" si="1262"/>
        <v>NO</v>
      </c>
      <c r="CK848" s="244" t="str">
        <f t="shared" si="1263"/>
        <v>NO</v>
      </c>
      <c r="CL848" s="244" t="str">
        <f t="shared" si="1264"/>
        <v>NO</v>
      </c>
      <c r="CM848" s="244" t="str">
        <f t="shared" si="1265"/>
        <v>NO</v>
      </c>
      <c r="CN848" s="244" t="str">
        <f t="shared" si="1266"/>
        <v>NO</v>
      </c>
      <c r="CO848" s="244" t="str">
        <f t="shared" si="1267"/>
        <v>NO</v>
      </c>
      <c r="CP848" s="244" t="str">
        <f t="shared" si="1268"/>
        <v>NO</v>
      </c>
      <c r="CQ848" s="244" t="str">
        <f t="shared" si="1269"/>
        <v>NO</v>
      </c>
      <c r="CR848" s="244" t="str">
        <f t="shared" si="1270"/>
        <v>NO</v>
      </c>
    </row>
    <row r="849" spans="1:96">
      <c r="A849" s="64"/>
      <c r="B849" s="15"/>
      <c r="C849" s="15"/>
      <c r="D849" s="15"/>
      <c r="E849" s="15"/>
      <c r="F849" s="15"/>
      <c r="G849" s="15"/>
      <c r="H849" s="15"/>
      <c r="I849" s="52" t="s">
        <v>54</v>
      </c>
      <c r="J849" s="6">
        <v>0.79595984321978197</v>
      </c>
      <c r="K849" s="6">
        <v>0.18152409633331201</v>
      </c>
      <c r="L849" s="6">
        <v>2.2516060446904199E-2</v>
      </c>
      <c r="M849" s="6">
        <v>0.50828472952547998</v>
      </c>
      <c r="N849" s="6">
        <v>0.32700507241775401</v>
      </c>
      <c r="O849" s="6">
        <v>0.16471019805676501</v>
      </c>
      <c r="P849" s="6">
        <v>0.58552754600933499</v>
      </c>
      <c r="Q849" s="6">
        <v>0.36428326124244398</v>
      </c>
      <c r="R849" s="6">
        <v>5.01891927482193E-2</v>
      </c>
      <c r="S849" s="6">
        <v>0.84157772281744603</v>
      </c>
      <c r="T849" s="6">
        <v>7.6830783863856306E-2</v>
      </c>
      <c r="U849" s="6">
        <v>8.1591493318697306E-2</v>
      </c>
      <c r="V849" s="6">
        <v>0.41490613306007101</v>
      </c>
      <c r="W849" s="6">
        <v>0.56152987692858303</v>
      </c>
      <c r="X849" s="6">
        <v>2.3563990011345098E-2</v>
      </c>
      <c r="Y849" s="6">
        <v>0.963985755538731</v>
      </c>
      <c r="Z849" s="6">
        <v>1.08930960753469E-2</v>
      </c>
      <c r="AA849" s="6">
        <v>2.5121148385921801E-2</v>
      </c>
      <c r="AB849" s="6">
        <v>0.47808437010723598</v>
      </c>
      <c r="AC849" s="6">
        <v>6.9284444081014196E-2</v>
      </c>
      <c r="AD849" s="6">
        <v>0.45263118581174799</v>
      </c>
      <c r="AE849" s="6">
        <v>0.225274806413756</v>
      </c>
      <c r="AF849" s="6">
        <v>0.41519065447339598</v>
      </c>
      <c r="AG849" s="310">
        <v>0.359534539112847</v>
      </c>
      <c r="AH849" s="211">
        <v>0.66</v>
      </c>
      <c r="AI849" s="211">
        <v>2.0640000000000001</v>
      </c>
      <c r="AJ849" s="212">
        <v>5.8150000000000004</v>
      </c>
      <c r="AK849" s="210">
        <v>0.65900000000000003</v>
      </c>
      <c r="AL849" s="210">
        <v>2.0790000000000002</v>
      </c>
      <c r="AM849" s="210">
        <v>5.9020000000000001</v>
      </c>
      <c r="AN849" s="203"/>
      <c r="AO849" s="203"/>
      <c r="AP849" s="203"/>
      <c r="AQ849" s="203"/>
      <c r="AR849" s="203">
        <f t="shared" si="1223"/>
        <v>0.45515454646600001</v>
      </c>
      <c r="AS849" s="203">
        <f t="shared" si="1224"/>
        <v>0.55630000000000002</v>
      </c>
      <c r="AT849" s="203">
        <f t="shared" si="1225"/>
        <v>0.67992222098599997</v>
      </c>
      <c r="AU849" s="203">
        <f t="shared" si="1226"/>
        <v>1.6506818218499999</v>
      </c>
      <c r="AV849" s="203">
        <f t="shared" si="1227"/>
        <v>2.0175000000000001</v>
      </c>
      <c r="AW849" s="203">
        <f t="shared" si="1228"/>
        <v>2.4658333288500001</v>
      </c>
      <c r="AX849" s="203">
        <f t="shared" si="1229"/>
        <v>4.146627281942</v>
      </c>
      <c r="AY849" s="203">
        <f t="shared" si="1230"/>
        <v>5.0681000000000003</v>
      </c>
      <c r="AZ849" s="203">
        <f t="shared" si="1231"/>
        <v>6.1943444331819997</v>
      </c>
      <c r="BB849" s="1" t="str">
        <f t="shared" si="1237"/>
        <v>NA</v>
      </c>
      <c r="BC849" s="1" t="str">
        <f t="shared" si="1238"/>
        <v>NA</v>
      </c>
      <c r="BD849" s="1" t="str">
        <f t="shared" si="1239"/>
        <v>NA</v>
      </c>
      <c r="BE849" s="1" t="str">
        <f t="shared" si="1240"/>
        <v>NO</v>
      </c>
      <c r="BF849" s="1" t="str">
        <f t="shared" si="1241"/>
        <v>NO</v>
      </c>
      <c r="BG849" s="1" t="str">
        <f t="shared" si="1242"/>
        <v>NO</v>
      </c>
      <c r="BH849" s="1" t="str">
        <f t="shared" si="1222"/>
        <v>YES</v>
      </c>
      <c r="BJ849" s="1">
        <v>17</v>
      </c>
      <c r="BK849" s="1" t="str">
        <f t="shared" si="1243"/>
        <v>NA</v>
      </c>
      <c r="BL849" s="1" t="str">
        <f t="shared" si="1244"/>
        <v>NA</v>
      </c>
      <c r="BM849" s="1" t="str">
        <f t="shared" si="1245"/>
        <v>NA</v>
      </c>
      <c r="BN849" s="1" t="str">
        <f t="shared" si="1246"/>
        <v>NO</v>
      </c>
      <c r="BO849" s="1" t="str">
        <f t="shared" si="1247"/>
        <v>NO</v>
      </c>
      <c r="BP849" s="1" t="str">
        <f t="shared" si="1248"/>
        <v>NO</v>
      </c>
      <c r="BQ849" s="1" t="str">
        <f t="shared" si="1249"/>
        <v>YES</v>
      </c>
      <c r="BS849" s="1" t="str">
        <f t="shared" si="1250"/>
        <v>TN</v>
      </c>
      <c r="BT849" s="1" t="str">
        <f t="shared" si="1251"/>
        <v>TN</v>
      </c>
      <c r="BU849" s="1" t="str">
        <f t="shared" si="1252"/>
        <v>TN</v>
      </c>
      <c r="BV849" s="1" t="str">
        <f t="shared" si="1253"/>
        <v>NO</v>
      </c>
      <c r="BW849" s="1" t="str">
        <f t="shared" si="1254"/>
        <v>NO</v>
      </c>
      <c r="BX849" s="1" t="str">
        <f t="shared" si="1255"/>
        <v>NO</v>
      </c>
      <c r="BY849" s="244" t="str">
        <f t="shared" si="1256"/>
        <v>YES</v>
      </c>
      <c r="BZ849" s="244" t="str">
        <f t="shared" si="1257"/>
        <v>NO</v>
      </c>
      <c r="CA849" s="244" t="str">
        <f t="shared" si="1258"/>
        <v>NO</v>
      </c>
      <c r="CB849" s="244" t="str">
        <f t="shared" si="1259"/>
        <v>NO</v>
      </c>
      <c r="CC849" s="244" t="str">
        <f t="shared" si="1260"/>
        <v>NO</v>
      </c>
      <c r="CD849" s="244" t="str">
        <f t="shared" si="1232"/>
        <v>NO</v>
      </c>
      <c r="CE849" s="1" t="str">
        <f t="shared" si="1233"/>
        <v>NO</v>
      </c>
      <c r="CF849" s="1" t="str">
        <f t="shared" si="1234"/>
        <v>NO</v>
      </c>
      <c r="CG849" s="1" t="str">
        <f t="shared" si="1235"/>
        <v>NO</v>
      </c>
      <c r="CH849" s="1" t="str">
        <f t="shared" si="1236"/>
        <v>NO</v>
      </c>
      <c r="CI849" s="244" t="str">
        <f t="shared" si="1261"/>
        <v>NO</v>
      </c>
      <c r="CJ849" s="244" t="str">
        <f t="shared" si="1262"/>
        <v>NO</v>
      </c>
      <c r="CK849" s="244" t="str">
        <f t="shared" si="1263"/>
        <v>NO</v>
      </c>
      <c r="CL849" s="244" t="str">
        <f t="shared" si="1264"/>
        <v>NO</v>
      </c>
      <c r="CM849" s="244" t="str">
        <f t="shared" si="1265"/>
        <v>NO</v>
      </c>
      <c r="CN849" s="244" t="str">
        <f t="shared" si="1266"/>
        <v>NO</v>
      </c>
      <c r="CO849" s="244" t="str">
        <f t="shared" si="1267"/>
        <v>NO</v>
      </c>
      <c r="CP849" s="244" t="str">
        <f t="shared" si="1268"/>
        <v>NO</v>
      </c>
      <c r="CQ849" s="244" t="str">
        <f t="shared" si="1269"/>
        <v>NO</v>
      </c>
      <c r="CR849" s="244" t="str">
        <f t="shared" si="1270"/>
        <v>NO</v>
      </c>
    </row>
    <row r="850" spans="1:96">
      <c r="A850" s="64"/>
      <c r="B850" s="15"/>
      <c r="C850" s="15"/>
      <c r="D850" s="15"/>
      <c r="E850" s="15"/>
      <c r="F850" s="15"/>
      <c r="G850" s="15"/>
      <c r="H850" s="15"/>
      <c r="I850" s="52" t="s">
        <v>55</v>
      </c>
      <c r="J850" s="6">
        <v>0.79595984321978197</v>
      </c>
      <c r="K850" s="6">
        <v>0.18152409633331201</v>
      </c>
      <c r="L850" s="6">
        <v>2.2516060446904199E-2</v>
      </c>
      <c r="M850" s="6">
        <v>0.3677283597962</v>
      </c>
      <c r="N850" s="6">
        <v>2.3427908614058698E-3</v>
      </c>
      <c r="O850" s="6">
        <v>0.62992884934239302</v>
      </c>
      <c r="P850" s="6">
        <v>0.16898921536575001</v>
      </c>
      <c r="Q850" s="6">
        <v>0.45113461502660501</v>
      </c>
      <c r="R850" s="6">
        <v>0.37987616960764398</v>
      </c>
      <c r="S850" s="6">
        <v>0.155759905043764</v>
      </c>
      <c r="T850" s="6">
        <v>0.78106966699415203</v>
      </c>
      <c r="U850" s="6">
        <v>6.3170427962083303E-2</v>
      </c>
      <c r="V850" s="6">
        <v>0.38481075046825902</v>
      </c>
      <c r="W850" s="6">
        <v>0.26439654638209098</v>
      </c>
      <c r="X850" s="6">
        <v>0.350792703149649</v>
      </c>
      <c r="Y850" s="6">
        <v>0.963985755538731</v>
      </c>
      <c r="Z850" s="6">
        <v>1.08930960753469E-2</v>
      </c>
      <c r="AA850" s="6">
        <v>2.5121148385921801E-2</v>
      </c>
      <c r="AB850" s="6">
        <v>0.78815385540426997</v>
      </c>
      <c r="AC850" s="6">
        <v>0.17944670569972801</v>
      </c>
      <c r="AD850" s="6">
        <v>3.2399438896001699E-2</v>
      </c>
      <c r="AE850" s="6">
        <v>0.91195943006616698</v>
      </c>
      <c r="AF850" s="6">
        <v>7.49134581491466E-2</v>
      </c>
      <c r="AG850" s="310">
        <v>1.3127111784685799E-2</v>
      </c>
      <c r="AH850" s="211">
        <v>1.6060000000000001</v>
      </c>
      <c r="AI850" s="211">
        <v>2.3660000000000001</v>
      </c>
      <c r="AJ850" s="212">
        <v>5.1100000000000003</v>
      </c>
      <c r="AK850" s="210">
        <v>1.0269999999999999</v>
      </c>
      <c r="AL850" s="210">
        <v>2.468</v>
      </c>
      <c r="AM850" s="210">
        <v>5.1340000000000003</v>
      </c>
      <c r="AN850" s="203"/>
      <c r="AO850" s="203"/>
      <c r="AP850" s="203"/>
      <c r="AQ850" s="203"/>
      <c r="AR850" s="203">
        <f t="shared" si="1223"/>
        <v>0.45515454646600001</v>
      </c>
      <c r="AS850" s="203">
        <f t="shared" si="1224"/>
        <v>0.55630000000000002</v>
      </c>
      <c r="AT850" s="203">
        <f t="shared" si="1225"/>
        <v>0.67992222098599997</v>
      </c>
      <c r="AU850" s="203">
        <f t="shared" si="1226"/>
        <v>1.6506818218499999</v>
      </c>
      <c r="AV850" s="203">
        <f t="shared" si="1227"/>
        <v>2.0175000000000001</v>
      </c>
      <c r="AW850" s="203">
        <f t="shared" si="1228"/>
        <v>2.4658333288500001</v>
      </c>
      <c r="AX850" s="203">
        <f t="shared" si="1229"/>
        <v>4.146627281942</v>
      </c>
      <c r="AY850" s="203">
        <f t="shared" si="1230"/>
        <v>5.0681000000000003</v>
      </c>
      <c r="AZ850" s="203">
        <f t="shared" si="1231"/>
        <v>6.1943444331819997</v>
      </c>
      <c r="BB850" s="1" t="str">
        <f t="shared" si="1237"/>
        <v>P</v>
      </c>
      <c r="BC850" s="1" t="str">
        <f t="shared" si="1238"/>
        <v>NA</v>
      </c>
      <c r="BD850" s="1" t="str">
        <f t="shared" si="1239"/>
        <v>NA</v>
      </c>
      <c r="BE850" s="1" t="str">
        <f t="shared" si="1240"/>
        <v>NO</v>
      </c>
      <c r="BF850" s="1" t="str">
        <f t="shared" si="1241"/>
        <v>NO</v>
      </c>
      <c r="BG850" s="1" t="str">
        <f t="shared" si="1242"/>
        <v>NO</v>
      </c>
      <c r="BH850" s="1" t="str">
        <f t="shared" si="1222"/>
        <v>NO</v>
      </c>
      <c r="BJ850" s="1">
        <v>36</v>
      </c>
      <c r="BK850" s="1" t="str">
        <f t="shared" si="1243"/>
        <v>P</v>
      </c>
      <c r="BL850" s="1" t="str">
        <f t="shared" si="1244"/>
        <v>P</v>
      </c>
      <c r="BM850" s="1" t="str">
        <f t="shared" si="1245"/>
        <v>NA</v>
      </c>
      <c r="BN850" s="1" t="str">
        <f t="shared" si="1246"/>
        <v>NO</v>
      </c>
      <c r="BO850" s="1" t="str">
        <f t="shared" si="1247"/>
        <v>NO</v>
      </c>
      <c r="BP850" s="1" t="str">
        <f t="shared" si="1248"/>
        <v>NO</v>
      </c>
      <c r="BQ850" s="1" t="str">
        <f t="shared" si="1249"/>
        <v>NO</v>
      </c>
      <c r="BS850" s="1" t="str">
        <f t="shared" si="1250"/>
        <v>TN</v>
      </c>
      <c r="BT850" s="1" t="str">
        <f t="shared" si="1251"/>
        <v>TN</v>
      </c>
      <c r="BU850" s="1" t="str">
        <f t="shared" si="1252"/>
        <v>TN</v>
      </c>
      <c r="BV850" s="1" t="str">
        <f t="shared" si="1253"/>
        <v>NO</v>
      </c>
      <c r="BW850" s="1" t="str">
        <f t="shared" si="1254"/>
        <v>NO</v>
      </c>
      <c r="BX850" s="1" t="str">
        <f t="shared" si="1255"/>
        <v>NO</v>
      </c>
      <c r="BY850" s="244" t="str">
        <f t="shared" si="1256"/>
        <v>YES</v>
      </c>
      <c r="BZ850" s="244" t="str">
        <f t="shared" si="1257"/>
        <v>NO</v>
      </c>
      <c r="CA850" s="244" t="str">
        <f t="shared" si="1258"/>
        <v>NO</v>
      </c>
      <c r="CB850" s="244" t="str">
        <f t="shared" si="1259"/>
        <v>NO</v>
      </c>
      <c r="CC850" s="244" t="str">
        <f t="shared" si="1260"/>
        <v>NO</v>
      </c>
      <c r="CD850" s="244" t="str">
        <f t="shared" si="1232"/>
        <v>NO</v>
      </c>
      <c r="CE850" s="1" t="str">
        <f t="shared" si="1233"/>
        <v>NO</v>
      </c>
      <c r="CF850" s="1" t="str">
        <f t="shared" si="1234"/>
        <v>NO</v>
      </c>
      <c r="CG850" s="1" t="str">
        <f t="shared" si="1235"/>
        <v>NO</v>
      </c>
      <c r="CH850" s="1" t="str">
        <f t="shared" si="1236"/>
        <v>NO</v>
      </c>
      <c r="CI850" s="244" t="str">
        <f t="shared" si="1261"/>
        <v>NO</v>
      </c>
      <c r="CJ850" s="244" t="str">
        <f t="shared" si="1262"/>
        <v>NO</v>
      </c>
      <c r="CK850" s="244" t="str">
        <f t="shared" si="1263"/>
        <v>NO</v>
      </c>
      <c r="CL850" s="244" t="str">
        <f t="shared" si="1264"/>
        <v>NO</v>
      </c>
      <c r="CM850" s="244" t="str">
        <f t="shared" si="1265"/>
        <v>NO</v>
      </c>
      <c r="CN850" s="244" t="str">
        <f t="shared" si="1266"/>
        <v>NO</v>
      </c>
      <c r="CO850" s="244" t="str">
        <f t="shared" si="1267"/>
        <v>NO</v>
      </c>
      <c r="CP850" s="244" t="str">
        <f t="shared" si="1268"/>
        <v>NO</v>
      </c>
      <c r="CQ850" s="244" t="str">
        <f t="shared" si="1269"/>
        <v>NO</v>
      </c>
      <c r="CR850" s="244" t="str">
        <f t="shared" si="1270"/>
        <v>NO</v>
      </c>
    </row>
    <row r="851" spans="1:96">
      <c r="A851" s="64"/>
      <c r="B851" s="15"/>
      <c r="C851" s="15"/>
      <c r="D851" s="15"/>
      <c r="E851" s="15"/>
      <c r="F851" s="15"/>
      <c r="G851" s="15"/>
      <c r="H851" s="15"/>
      <c r="I851" s="52" t="s">
        <v>56</v>
      </c>
      <c r="J851" s="6">
        <v>0.92226957312338798</v>
      </c>
      <c r="K851" s="6">
        <v>1.86743250823595E-2</v>
      </c>
      <c r="L851" s="6">
        <v>5.9056101794251997E-2</v>
      </c>
      <c r="M851" s="6">
        <v>0.50828472952547998</v>
      </c>
      <c r="N851" s="6">
        <v>0.32700507241775401</v>
      </c>
      <c r="O851" s="6">
        <v>0.16471019805676501</v>
      </c>
      <c r="P851" s="6">
        <v>0.58552754600933499</v>
      </c>
      <c r="Q851" s="6">
        <v>0.36428326124244398</v>
      </c>
      <c r="R851" s="6">
        <v>5.01891927482193E-2</v>
      </c>
      <c r="S851" s="6">
        <v>0.678866960135868</v>
      </c>
      <c r="T851" s="6">
        <v>0.224510809971015</v>
      </c>
      <c r="U851" s="6">
        <v>9.6622229893116196E-2</v>
      </c>
      <c r="V851" s="6">
        <v>0.38481075046825902</v>
      </c>
      <c r="W851" s="6">
        <v>0.26439654638209098</v>
      </c>
      <c r="X851" s="6">
        <v>0.350792703149649</v>
      </c>
      <c r="Y851" s="6">
        <v>0.963985755538731</v>
      </c>
      <c r="Z851" s="6">
        <v>1.08930960753469E-2</v>
      </c>
      <c r="AA851" s="6">
        <v>2.5121148385921801E-2</v>
      </c>
      <c r="AB851" s="6">
        <v>0.78815385540426997</v>
      </c>
      <c r="AC851" s="6">
        <v>0.17944670569972801</v>
      </c>
      <c r="AD851" s="6">
        <v>3.2399438896001699E-2</v>
      </c>
      <c r="AE851" s="6">
        <v>0.34693747526853402</v>
      </c>
      <c r="AF851" s="6">
        <v>0.53188397504227203</v>
      </c>
      <c r="AG851" s="310">
        <v>0.12117854968919201</v>
      </c>
      <c r="AH851" s="211">
        <v>0.71899999999999997</v>
      </c>
      <c r="AI851" s="211">
        <v>2.4060000000000001</v>
      </c>
      <c r="AJ851" s="212">
        <v>5.0570000000000004</v>
      </c>
      <c r="AK851" s="210">
        <v>0.749</v>
      </c>
      <c r="AL851" s="210">
        <v>2.4940000000000002</v>
      </c>
      <c r="AM851" s="210">
        <v>5.2590000000000003</v>
      </c>
      <c r="AN851" s="203"/>
      <c r="AO851" s="203"/>
      <c r="AP851" s="203"/>
      <c r="AQ851" s="203"/>
      <c r="AR851" s="203">
        <f t="shared" si="1223"/>
        <v>0.45515454646600001</v>
      </c>
      <c r="AS851" s="203">
        <f t="shared" si="1224"/>
        <v>0.55630000000000002</v>
      </c>
      <c r="AT851" s="203">
        <f t="shared" si="1225"/>
        <v>0.67992222098599997</v>
      </c>
      <c r="AU851" s="203">
        <f t="shared" si="1226"/>
        <v>1.6506818218499999</v>
      </c>
      <c r="AV851" s="203">
        <f t="shared" si="1227"/>
        <v>2.0175000000000001</v>
      </c>
      <c r="AW851" s="203">
        <f t="shared" si="1228"/>
        <v>2.4658333288500001</v>
      </c>
      <c r="AX851" s="203">
        <f t="shared" si="1229"/>
        <v>4.146627281942</v>
      </c>
      <c r="AY851" s="203">
        <f t="shared" si="1230"/>
        <v>5.0681000000000003</v>
      </c>
      <c r="AZ851" s="203">
        <f t="shared" si="1231"/>
        <v>6.1943444331819997</v>
      </c>
      <c r="BB851" s="1" t="str">
        <f t="shared" si="1237"/>
        <v>P</v>
      </c>
      <c r="BC851" s="1" t="str">
        <f t="shared" si="1238"/>
        <v>NA</v>
      </c>
      <c r="BD851" s="1" t="str">
        <f t="shared" si="1239"/>
        <v>NP</v>
      </c>
      <c r="BE851" s="1" t="str">
        <f t="shared" si="1240"/>
        <v>NO</v>
      </c>
      <c r="BF851" s="1" t="str">
        <f t="shared" si="1241"/>
        <v>NO</v>
      </c>
      <c r="BG851" s="1" t="str">
        <f t="shared" si="1242"/>
        <v>NO</v>
      </c>
      <c r="BH851" s="1" t="str">
        <f t="shared" si="1222"/>
        <v>NO</v>
      </c>
      <c r="BJ851" s="1">
        <v>25</v>
      </c>
      <c r="BK851" s="1" t="str">
        <f t="shared" si="1243"/>
        <v>P</v>
      </c>
      <c r="BL851" s="1" t="str">
        <f t="shared" si="1244"/>
        <v>P</v>
      </c>
      <c r="BM851" s="1" t="str">
        <f t="shared" si="1245"/>
        <v>NA</v>
      </c>
      <c r="BN851" s="1" t="str">
        <f t="shared" si="1246"/>
        <v>NO</v>
      </c>
      <c r="BO851" s="1" t="str">
        <f t="shared" si="1247"/>
        <v>NO</v>
      </c>
      <c r="BP851" s="1" t="str">
        <f t="shared" si="1248"/>
        <v>NO</v>
      </c>
      <c r="BQ851" s="1" t="str">
        <f t="shared" si="1249"/>
        <v>NO</v>
      </c>
      <c r="BS851" s="1" t="str">
        <f t="shared" si="1250"/>
        <v>TN</v>
      </c>
      <c r="BT851" s="1" t="str">
        <f t="shared" si="1251"/>
        <v>TN</v>
      </c>
      <c r="BU851" s="1" t="str">
        <f t="shared" si="1252"/>
        <v>FP</v>
      </c>
      <c r="BV851" s="1" t="str">
        <f t="shared" si="1253"/>
        <v>NO</v>
      </c>
      <c r="BW851" s="1" t="str">
        <f t="shared" si="1254"/>
        <v>NO</v>
      </c>
      <c r="BX851" s="1" t="str">
        <f t="shared" si="1255"/>
        <v>NO</v>
      </c>
      <c r="BY851" s="244" t="str">
        <f t="shared" si="1256"/>
        <v>YES</v>
      </c>
      <c r="BZ851" s="244" t="str">
        <f t="shared" si="1257"/>
        <v>NO</v>
      </c>
      <c r="CA851" s="244" t="str">
        <f t="shared" si="1258"/>
        <v>NO</v>
      </c>
      <c r="CB851" s="244" t="str">
        <f t="shared" si="1259"/>
        <v>NO</v>
      </c>
      <c r="CC851" s="244" t="str">
        <f t="shared" si="1260"/>
        <v>NO</v>
      </c>
      <c r="CD851" s="244" t="str">
        <f t="shared" si="1232"/>
        <v>YES</v>
      </c>
      <c r="CE851" s="1" t="str">
        <f t="shared" si="1233"/>
        <v>NO</v>
      </c>
      <c r="CF851" s="1" t="str">
        <f t="shared" si="1234"/>
        <v>NO</v>
      </c>
      <c r="CG851" s="1" t="str">
        <f t="shared" si="1235"/>
        <v>NO</v>
      </c>
      <c r="CH851" s="1" t="str">
        <f t="shared" si="1236"/>
        <v>YES</v>
      </c>
      <c r="CI851" s="244" t="str">
        <f t="shared" si="1261"/>
        <v>NO</v>
      </c>
      <c r="CJ851" s="244" t="str">
        <f t="shared" si="1262"/>
        <v>NO</v>
      </c>
      <c r="CK851" s="244" t="str">
        <f t="shared" si="1263"/>
        <v>NO</v>
      </c>
      <c r="CL851" s="244" t="str">
        <f t="shared" si="1264"/>
        <v>NO</v>
      </c>
      <c r="CM851" s="244" t="str">
        <f t="shared" si="1265"/>
        <v>NO</v>
      </c>
      <c r="CN851" s="244" t="str">
        <f t="shared" si="1266"/>
        <v>YES</v>
      </c>
      <c r="CO851" s="244" t="str">
        <f t="shared" si="1267"/>
        <v>NO</v>
      </c>
      <c r="CP851" s="244" t="str">
        <f t="shared" si="1268"/>
        <v>NO</v>
      </c>
      <c r="CQ851" s="244" t="str">
        <f t="shared" si="1269"/>
        <v>NO</v>
      </c>
      <c r="CR851" s="244" t="str">
        <f t="shared" si="1270"/>
        <v>YES</v>
      </c>
    </row>
    <row r="852" spans="1:96">
      <c r="A852" s="9"/>
      <c r="B852" s="6"/>
      <c r="C852" s="6"/>
      <c r="D852" s="6"/>
      <c r="E852" s="6"/>
      <c r="F852" s="6"/>
      <c r="G852" s="6"/>
      <c r="H852" s="6"/>
      <c r="I852" s="52" t="s">
        <v>57</v>
      </c>
      <c r="J852" s="6">
        <v>0.79595984321978197</v>
      </c>
      <c r="K852" s="6">
        <v>0.18152409633331201</v>
      </c>
      <c r="L852" s="6">
        <v>2.2516060446904199E-2</v>
      </c>
      <c r="M852" s="6">
        <v>0.170143256796919</v>
      </c>
      <c r="N852" s="6">
        <v>0.65922572387869205</v>
      </c>
      <c r="O852" s="6">
        <v>0.17063101932438701</v>
      </c>
      <c r="P852" s="6">
        <v>2.8772393197273299E-2</v>
      </c>
      <c r="Q852" s="6">
        <v>0.93018411376758203</v>
      </c>
      <c r="R852" s="6">
        <v>4.1043493035143902E-2</v>
      </c>
      <c r="S852" s="6">
        <v>0.40752327572338598</v>
      </c>
      <c r="T852" s="6">
        <v>0.57627441083024</v>
      </c>
      <c r="U852" s="6">
        <v>1.6202313446373101E-2</v>
      </c>
      <c r="V852" s="6">
        <v>0.41490613306007101</v>
      </c>
      <c r="W852" s="6">
        <v>0.56152987692858303</v>
      </c>
      <c r="X852" s="6">
        <v>2.3563990011345098E-2</v>
      </c>
      <c r="Y852" s="6">
        <v>0.963985755538731</v>
      </c>
      <c r="Z852" s="6">
        <v>1.08930960753469E-2</v>
      </c>
      <c r="AA852" s="6">
        <v>2.5121148385921801E-2</v>
      </c>
      <c r="AB852" s="6">
        <v>0.47808437010723598</v>
      </c>
      <c r="AC852" s="6">
        <v>6.9284444081014196E-2</v>
      </c>
      <c r="AD852" s="6">
        <v>0.45263118581174799</v>
      </c>
      <c r="AE852" s="6">
        <v>0.225274806413756</v>
      </c>
      <c r="AF852" s="6">
        <v>0.41519065447339598</v>
      </c>
      <c r="AG852" s="310">
        <v>0.359534539112847</v>
      </c>
      <c r="AH852" s="211">
        <v>0.57399999999999995</v>
      </c>
      <c r="AI852" s="211">
        <v>2.0430000000000001</v>
      </c>
      <c r="AJ852" s="212">
        <v>5.891</v>
      </c>
      <c r="AK852" s="210">
        <v>0.59</v>
      </c>
      <c r="AL852" s="210">
        <v>2.2000000000000002</v>
      </c>
      <c r="AM852" s="210">
        <v>5.9850000000000003</v>
      </c>
      <c r="AN852" s="203"/>
      <c r="AO852" s="203"/>
      <c r="AP852" s="203"/>
      <c r="AQ852" s="203"/>
      <c r="AR852" s="203">
        <f t="shared" si="1223"/>
        <v>0.45515454646600001</v>
      </c>
      <c r="AS852" s="203">
        <f t="shared" si="1224"/>
        <v>0.55630000000000002</v>
      </c>
      <c r="AT852" s="203">
        <f t="shared" si="1225"/>
        <v>0.67992222098599997</v>
      </c>
      <c r="AU852" s="203">
        <f t="shared" si="1226"/>
        <v>1.6506818218499999</v>
      </c>
      <c r="AV852" s="203">
        <f t="shared" si="1227"/>
        <v>2.0175000000000001</v>
      </c>
      <c r="AW852" s="203">
        <f t="shared" si="1228"/>
        <v>2.4658333288500001</v>
      </c>
      <c r="AX852" s="203">
        <f t="shared" si="1229"/>
        <v>4.146627281942</v>
      </c>
      <c r="AY852" s="203">
        <f t="shared" si="1230"/>
        <v>5.0681000000000003</v>
      </c>
      <c r="AZ852" s="203">
        <f t="shared" si="1231"/>
        <v>6.1943444331819997</v>
      </c>
      <c r="BB852" s="1" t="str">
        <f t="shared" si="1237"/>
        <v>NA</v>
      </c>
      <c r="BC852" s="1" t="str">
        <f t="shared" si="1238"/>
        <v>NA</v>
      </c>
      <c r="BD852" s="1" t="str">
        <f t="shared" si="1239"/>
        <v>NA</v>
      </c>
      <c r="BE852" s="1" t="str">
        <f t="shared" si="1240"/>
        <v>NO</v>
      </c>
      <c r="BF852" s="1" t="str">
        <f t="shared" si="1241"/>
        <v>NO</v>
      </c>
      <c r="BG852" s="1" t="str">
        <f t="shared" si="1242"/>
        <v>NO</v>
      </c>
      <c r="BH852" s="1" t="str">
        <f t="shared" si="1222"/>
        <v>YES</v>
      </c>
      <c r="BJ852" s="1">
        <v>5</v>
      </c>
      <c r="BK852" s="1" t="str">
        <f t="shared" si="1243"/>
        <v>NA</v>
      </c>
      <c r="BL852" s="1" t="str">
        <f t="shared" si="1244"/>
        <v>NA</v>
      </c>
      <c r="BM852" s="1" t="str">
        <f t="shared" si="1245"/>
        <v>NA</v>
      </c>
      <c r="BN852" s="1" t="str">
        <f t="shared" si="1246"/>
        <v>NO</v>
      </c>
      <c r="BO852" s="1" t="str">
        <f t="shared" si="1247"/>
        <v>NO</v>
      </c>
      <c r="BP852" s="1" t="str">
        <f t="shared" si="1248"/>
        <v>NO</v>
      </c>
      <c r="BQ852" s="1" t="str">
        <f t="shared" si="1249"/>
        <v>YES</v>
      </c>
      <c r="BS852" s="1" t="str">
        <f t="shared" si="1250"/>
        <v>TN</v>
      </c>
      <c r="BT852" s="1" t="str">
        <f t="shared" si="1251"/>
        <v>TN</v>
      </c>
      <c r="BU852" s="1" t="str">
        <f t="shared" si="1252"/>
        <v>TN</v>
      </c>
      <c r="BV852" s="1" t="str">
        <f t="shared" si="1253"/>
        <v>NO</v>
      </c>
      <c r="BW852" s="1" t="str">
        <f t="shared" si="1254"/>
        <v>NO</v>
      </c>
      <c r="BX852" s="1" t="str">
        <f t="shared" si="1255"/>
        <v>NO</v>
      </c>
      <c r="BY852" s="244" t="str">
        <f t="shared" si="1256"/>
        <v>YES</v>
      </c>
      <c r="BZ852" s="244" t="str">
        <f t="shared" si="1257"/>
        <v>NO</v>
      </c>
      <c r="CA852" s="244" t="str">
        <f t="shared" si="1258"/>
        <v>NO</v>
      </c>
      <c r="CB852" s="244" t="str">
        <f t="shared" si="1259"/>
        <v>NO</v>
      </c>
      <c r="CC852" s="244" t="str">
        <f t="shared" si="1260"/>
        <v>NO</v>
      </c>
      <c r="CD852" s="244" t="str">
        <f t="shared" si="1232"/>
        <v>NO</v>
      </c>
      <c r="CE852" s="1" t="str">
        <f t="shared" si="1233"/>
        <v>NO</v>
      </c>
      <c r="CF852" s="1" t="str">
        <f t="shared" si="1234"/>
        <v>NO</v>
      </c>
      <c r="CG852" s="1" t="str">
        <f t="shared" si="1235"/>
        <v>NO</v>
      </c>
      <c r="CH852" s="1" t="str">
        <f t="shared" si="1236"/>
        <v>NO</v>
      </c>
      <c r="CI852" s="244" t="str">
        <f t="shared" si="1261"/>
        <v>NO</v>
      </c>
      <c r="CJ852" s="244" t="str">
        <f t="shared" si="1262"/>
        <v>NO</v>
      </c>
      <c r="CK852" s="244" t="str">
        <f t="shared" si="1263"/>
        <v>NO</v>
      </c>
      <c r="CL852" s="244" t="str">
        <f t="shared" si="1264"/>
        <v>NO</v>
      </c>
      <c r="CM852" s="244" t="str">
        <f t="shared" si="1265"/>
        <v>NO</v>
      </c>
      <c r="CN852" s="244" t="str">
        <f t="shared" si="1266"/>
        <v>NO</v>
      </c>
      <c r="CO852" s="244" t="str">
        <f t="shared" si="1267"/>
        <v>NO</v>
      </c>
      <c r="CP852" s="244" t="str">
        <f t="shared" si="1268"/>
        <v>NO</v>
      </c>
      <c r="CQ852" s="244" t="str">
        <f t="shared" si="1269"/>
        <v>NO</v>
      </c>
      <c r="CR852" s="244" t="str">
        <f t="shared" si="1270"/>
        <v>NO</v>
      </c>
    </row>
    <row r="853" spans="1:96" ht="16.5" thickBot="1">
      <c r="A853" s="10"/>
      <c r="B853" s="8"/>
      <c r="C853" s="8"/>
      <c r="D853" s="8"/>
      <c r="E853" s="8"/>
      <c r="F853" s="8"/>
      <c r="G853" s="8"/>
      <c r="H853" s="8"/>
      <c r="I853" s="53" t="s">
        <v>58</v>
      </c>
      <c r="J853" s="8">
        <v>0.79595984321978197</v>
      </c>
      <c r="K853" s="8">
        <v>0.18152409633331201</v>
      </c>
      <c r="L853" s="8">
        <v>2.2516060446904199E-2</v>
      </c>
      <c r="M853" s="8">
        <v>0.24346832091766901</v>
      </c>
      <c r="N853" s="8">
        <v>0.70843185728065305</v>
      </c>
      <c r="O853" s="8">
        <v>4.8099821801677198E-2</v>
      </c>
      <c r="P853" s="8">
        <v>2.8772393197273299E-2</v>
      </c>
      <c r="Q853" s="8">
        <v>0.93018411376758203</v>
      </c>
      <c r="R853" s="8">
        <v>4.1043493035143902E-2</v>
      </c>
      <c r="S853" s="8">
        <v>0.40752327572338598</v>
      </c>
      <c r="T853" s="8">
        <v>0.57627441083024</v>
      </c>
      <c r="U853" s="8">
        <v>1.6202313446373101E-2</v>
      </c>
      <c r="V853" s="8">
        <v>0.40897525725949302</v>
      </c>
      <c r="W853" s="8">
        <v>0.41940731007377702</v>
      </c>
      <c r="X853" s="8">
        <v>0.17161743266672899</v>
      </c>
      <c r="Y853" s="8">
        <v>0.38764387225763602</v>
      </c>
      <c r="Z853" s="8">
        <v>1.26243572731418E-2</v>
      </c>
      <c r="AA853" s="8">
        <v>0.59973177046922099</v>
      </c>
      <c r="AB853" s="8">
        <v>2.6258502281238098E-2</v>
      </c>
      <c r="AC853" s="8">
        <v>0.63598866479967597</v>
      </c>
      <c r="AD853" s="8">
        <v>0.33775283291908498</v>
      </c>
      <c r="AE853" s="8">
        <v>0.91195943006616698</v>
      </c>
      <c r="AF853" s="8">
        <v>7.49134581491466E-2</v>
      </c>
      <c r="AG853" s="311">
        <v>1.3127111784685799E-2</v>
      </c>
      <c r="AH853" s="213">
        <v>0.61399999999999999</v>
      </c>
      <c r="AI853" s="213">
        <v>2.8079999999999998</v>
      </c>
      <c r="AJ853" s="214">
        <v>5.375</v>
      </c>
      <c r="AK853" s="210">
        <v>0.61799999999999999</v>
      </c>
      <c r="AL853" s="210">
        <v>2.7749999999999999</v>
      </c>
      <c r="AM853" s="210">
        <v>5.5090000000000003</v>
      </c>
      <c r="AN853" s="203"/>
      <c r="AO853" s="203"/>
      <c r="AP853" s="203"/>
      <c r="AQ853" s="203"/>
      <c r="AR853" s="203">
        <f t="shared" si="1223"/>
        <v>0.45515454646600001</v>
      </c>
      <c r="AS853" s="203">
        <f t="shared" si="1224"/>
        <v>0.55630000000000002</v>
      </c>
      <c r="AT853" s="203">
        <f t="shared" si="1225"/>
        <v>0.67992222098599997</v>
      </c>
      <c r="AU853" s="203">
        <f t="shared" si="1226"/>
        <v>1.6506818218499999</v>
      </c>
      <c r="AV853" s="203">
        <f t="shared" si="1227"/>
        <v>2.0175000000000001</v>
      </c>
      <c r="AW853" s="203">
        <f t="shared" si="1228"/>
        <v>2.4658333288500001</v>
      </c>
      <c r="AX853" s="203">
        <f t="shared" si="1229"/>
        <v>4.146627281942</v>
      </c>
      <c r="AY853" s="203">
        <f t="shared" si="1230"/>
        <v>5.0681000000000003</v>
      </c>
      <c r="AZ853" s="203">
        <f t="shared" si="1231"/>
        <v>6.1943444331819997</v>
      </c>
      <c r="BB853" s="1" t="str">
        <f t="shared" si="1237"/>
        <v>NA</v>
      </c>
      <c r="BC853" s="1" t="str">
        <f t="shared" si="1238"/>
        <v>P</v>
      </c>
      <c r="BD853" s="1" t="str">
        <f t="shared" si="1239"/>
        <v>NA</v>
      </c>
      <c r="BE853" s="1" t="str">
        <f t="shared" si="1240"/>
        <v>NO</v>
      </c>
      <c r="BF853" s="1" t="str">
        <f t="shared" si="1241"/>
        <v>NO</v>
      </c>
      <c r="BG853" s="1" t="str">
        <f t="shared" si="1242"/>
        <v>NO</v>
      </c>
      <c r="BH853" s="1" t="str">
        <f t="shared" si="1222"/>
        <v>NO</v>
      </c>
      <c r="BJ853" s="1">
        <v>17</v>
      </c>
      <c r="BK853" s="1" t="str">
        <f t="shared" si="1243"/>
        <v>NA</v>
      </c>
      <c r="BL853" s="1" t="str">
        <f t="shared" si="1244"/>
        <v>P</v>
      </c>
      <c r="BM853" s="1" t="str">
        <f t="shared" si="1245"/>
        <v>NA</v>
      </c>
      <c r="BN853" s="1" t="str">
        <f t="shared" si="1246"/>
        <v>NO</v>
      </c>
      <c r="BO853" s="1" t="str">
        <f t="shared" si="1247"/>
        <v>NO</v>
      </c>
      <c r="BP853" s="1" t="str">
        <f t="shared" si="1248"/>
        <v>NO</v>
      </c>
      <c r="BQ853" s="1" t="str">
        <f t="shared" si="1249"/>
        <v>NO</v>
      </c>
      <c r="BS853" s="1" t="str">
        <f t="shared" si="1250"/>
        <v>TN</v>
      </c>
      <c r="BT853" s="1" t="str">
        <f t="shared" si="1251"/>
        <v>TN</v>
      </c>
      <c r="BU853" s="1" t="str">
        <f t="shared" si="1252"/>
        <v>TN</v>
      </c>
      <c r="BV853" s="1" t="str">
        <f t="shared" si="1253"/>
        <v>NO</v>
      </c>
      <c r="BW853" s="1" t="str">
        <f t="shared" si="1254"/>
        <v>NO</v>
      </c>
      <c r="BX853" s="1" t="str">
        <f t="shared" si="1255"/>
        <v>NO</v>
      </c>
      <c r="BY853" s="244" t="str">
        <f t="shared" si="1256"/>
        <v>YES</v>
      </c>
      <c r="BZ853" s="244" t="str">
        <f t="shared" si="1257"/>
        <v>NO</v>
      </c>
      <c r="CA853" s="244" t="str">
        <f t="shared" si="1258"/>
        <v>NO</v>
      </c>
      <c r="CB853" s="244" t="str">
        <f t="shared" si="1259"/>
        <v>NO</v>
      </c>
      <c r="CC853" s="244" t="str">
        <f t="shared" si="1260"/>
        <v>NO</v>
      </c>
      <c r="CD853" s="244" t="str">
        <f t="shared" si="1232"/>
        <v>NO</v>
      </c>
      <c r="CE853" s="1" t="str">
        <f t="shared" si="1233"/>
        <v>NO</v>
      </c>
      <c r="CF853" s="1" t="str">
        <f t="shared" si="1234"/>
        <v>NO</v>
      </c>
      <c r="CG853" s="1" t="str">
        <f t="shared" si="1235"/>
        <v>NO</v>
      </c>
      <c r="CH853" s="1" t="str">
        <f t="shared" si="1236"/>
        <v>NO</v>
      </c>
      <c r="CI853" s="244" t="str">
        <f t="shared" si="1261"/>
        <v>NO</v>
      </c>
      <c r="CJ853" s="244" t="str">
        <f t="shared" si="1262"/>
        <v>NO</v>
      </c>
      <c r="CK853" s="244" t="str">
        <f t="shared" si="1263"/>
        <v>NO</v>
      </c>
      <c r="CL853" s="244" t="str">
        <f t="shared" si="1264"/>
        <v>NO</v>
      </c>
      <c r="CM853" s="244" t="str">
        <f t="shared" si="1265"/>
        <v>NO</v>
      </c>
      <c r="CN853" s="244" t="str">
        <f t="shared" si="1266"/>
        <v>NO</v>
      </c>
      <c r="CO853" s="244" t="str">
        <f t="shared" si="1267"/>
        <v>NO</v>
      </c>
      <c r="CP853" s="244" t="str">
        <f t="shared" si="1268"/>
        <v>NO</v>
      </c>
      <c r="CQ853" s="244" t="str">
        <f t="shared" si="1269"/>
        <v>NO</v>
      </c>
      <c r="CR853" s="244" t="str">
        <f t="shared" si="1270"/>
        <v>NO</v>
      </c>
    </row>
    <row r="854" spans="1:96">
      <c r="A854" s="61">
        <v>30</v>
      </c>
      <c r="B854" s="62">
        <v>360</v>
      </c>
      <c r="C854" s="62">
        <v>1.5</v>
      </c>
      <c r="D854" s="62">
        <v>0.66</v>
      </c>
      <c r="E854" s="62">
        <v>7086238</v>
      </c>
      <c r="F854" s="62">
        <f>E854/1000/60</f>
        <v>118.10396666666666</v>
      </c>
      <c r="G854" s="62">
        <v>25</v>
      </c>
      <c r="H854" s="63">
        <f>G854/B854*100</f>
        <v>6.9444444444444446</v>
      </c>
      <c r="I854" s="60" t="s">
        <v>153</v>
      </c>
      <c r="J854" s="69">
        <v>0.81334937496554904</v>
      </c>
      <c r="K854" s="69">
        <v>0.18285526176414699</v>
      </c>
      <c r="L854" s="69">
        <v>3.7953632703036002E-3</v>
      </c>
      <c r="M854" s="69">
        <v>7.9908699660685104E-2</v>
      </c>
      <c r="N854" s="69">
        <v>1.1274807832262699E-2</v>
      </c>
      <c r="O854" s="69">
        <v>0.90881649250705199</v>
      </c>
      <c r="P854" s="69">
        <v>0.194328751047396</v>
      </c>
      <c r="Q854" s="69">
        <v>0.31676433705873802</v>
      </c>
      <c r="R854" s="69">
        <v>0.48890691189386498</v>
      </c>
      <c r="S854" s="69">
        <v>0.84626226113223701</v>
      </c>
      <c r="T854" s="69">
        <v>6.5450147583190996E-2</v>
      </c>
      <c r="U854" s="69">
        <v>8.8287591284571004E-2</v>
      </c>
      <c r="V854" s="69">
        <v>0.53326187970253702</v>
      </c>
      <c r="W854" s="69">
        <v>0.15698389713607</v>
      </c>
      <c r="X854" s="69">
        <v>0.30975422316139201</v>
      </c>
      <c r="Y854" s="69">
        <v>0.19332986993040999</v>
      </c>
      <c r="Z854" s="69">
        <v>0.35400663518137099</v>
      </c>
      <c r="AA854" s="69">
        <v>0.452663494888218</v>
      </c>
      <c r="AB854" s="69">
        <v>0.99833051531237904</v>
      </c>
      <c r="AC854" s="69">
        <v>9.0601445724880405E-4</v>
      </c>
      <c r="AD854" s="69">
        <v>7.6347023037148798E-4</v>
      </c>
      <c r="AE854" s="69">
        <v>0.22754909526819</v>
      </c>
      <c r="AF854" s="69">
        <v>0.55642964837522002</v>
      </c>
      <c r="AG854" s="309">
        <v>0.216021256356589</v>
      </c>
      <c r="AH854" s="208">
        <v>1.004</v>
      </c>
      <c r="AI854" s="208">
        <v>2.4089999999999998</v>
      </c>
      <c r="AJ854" s="209">
        <v>5.5839999999999996</v>
      </c>
      <c r="AK854" s="210">
        <v>1.4</v>
      </c>
      <c r="AL854" s="210">
        <v>3.0270000000000001</v>
      </c>
      <c r="AM854" s="210">
        <v>5.59</v>
      </c>
      <c r="AN854" s="203">
        <v>0.8518</v>
      </c>
      <c r="AO854" s="203">
        <v>2.2370999999999999</v>
      </c>
      <c r="AP854" s="203">
        <v>5.3787000000000003</v>
      </c>
      <c r="AQ854" s="203"/>
      <c r="AR854" s="203">
        <f>$AN$16*0.81818182</f>
        <v>0.69692727427599999</v>
      </c>
      <c r="AS854" s="203">
        <f>$AN$16</f>
        <v>0.8518</v>
      </c>
      <c r="AT854" s="203">
        <f>$AN$16*1.22222222</f>
        <v>1.041088886996</v>
      </c>
      <c r="AU854" s="203">
        <f>$AO$16*0.81818182</f>
        <v>1.8303545495219997</v>
      </c>
      <c r="AV854" s="203">
        <f>$AO$16</f>
        <v>2.2370999999999999</v>
      </c>
      <c r="AW854" s="203">
        <f>$AO$16*1.22222222</f>
        <v>2.7342333283619995</v>
      </c>
      <c r="AX854" s="203">
        <f>$AP$16*0.81818182</f>
        <v>4.4007545552340002</v>
      </c>
      <c r="AY854" s="203">
        <f>$AP$16</f>
        <v>5.3787000000000003</v>
      </c>
      <c r="AZ854" s="203">
        <f>$AP$16*1.22222222</f>
        <v>6.5739666547139999</v>
      </c>
      <c r="BB854" s="1" t="str">
        <f t="shared" si="1237"/>
        <v>NA</v>
      </c>
      <c r="BC854" s="1" t="str">
        <f t="shared" si="1238"/>
        <v>NA</v>
      </c>
      <c r="BD854" s="1" t="str">
        <f t="shared" si="1239"/>
        <v>NA</v>
      </c>
      <c r="BE854" s="1" t="str">
        <f t="shared" si="1240"/>
        <v>NO</v>
      </c>
      <c r="BF854" s="1" t="str">
        <f t="shared" si="1241"/>
        <v>NO</v>
      </c>
      <c r="BG854" s="1" t="str">
        <f t="shared" si="1242"/>
        <v>NO</v>
      </c>
      <c r="BH854" s="1" t="str">
        <f t="shared" si="1222"/>
        <v>YES</v>
      </c>
      <c r="BJ854" s="12">
        <v>23</v>
      </c>
      <c r="BK854" s="1" t="str">
        <f t="shared" si="1243"/>
        <v>P</v>
      </c>
      <c r="BL854" s="1" t="str">
        <f t="shared" si="1244"/>
        <v>P</v>
      </c>
      <c r="BM854" s="1" t="str">
        <f t="shared" si="1245"/>
        <v>NA</v>
      </c>
      <c r="BN854" s="1" t="str">
        <f t="shared" si="1246"/>
        <v>NO</v>
      </c>
      <c r="BO854" s="1" t="str">
        <f t="shared" si="1247"/>
        <v>NO</v>
      </c>
      <c r="BP854" s="1" t="str">
        <f t="shared" si="1248"/>
        <v>NO</v>
      </c>
      <c r="BQ854" s="1" t="str">
        <f t="shared" si="1249"/>
        <v>NO</v>
      </c>
      <c r="BS854" s="1" t="str">
        <f t="shared" si="1250"/>
        <v>TN</v>
      </c>
      <c r="BT854" s="1" t="str">
        <f t="shared" si="1251"/>
        <v>TN</v>
      </c>
      <c r="BU854" s="1" t="str">
        <f t="shared" si="1252"/>
        <v>TN</v>
      </c>
      <c r="BV854" s="1" t="str">
        <f t="shared" si="1253"/>
        <v>NO</v>
      </c>
      <c r="BW854" s="1" t="str">
        <f t="shared" si="1254"/>
        <v>NO</v>
      </c>
      <c r="BX854" s="1" t="str">
        <f t="shared" si="1255"/>
        <v>NO</v>
      </c>
      <c r="BY854" s="244" t="str">
        <f t="shared" si="1256"/>
        <v>YES</v>
      </c>
      <c r="BZ854" s="244" t="str">
        <f t="shared" si="1257"/>
        <v>NO</v>
      </c>
      <c r="CA854" s="244" t="str">
        <f t="shared" si="1258"/>
        <v>NO</v>
      </c>
      <c r="CB854" s="244" t="str">
        <f t="shared" si="1259"/>
        <v>NO</v>
      </c>
      <c r="CC854" s="244" t="str">
        <f t="shared" si="1260"/>
        <v>NO</v>
      </c>
      <c r="CD854" s="244" t="str">
        <f t="shared" si="1232"/>
        <v>NO</v>
      </c>
      <c r="CE854" s="1" t="str">
        <f t="shared" si="1233"/>
        <v>NO</v>
      </c>
      <c r="CF854" s="1" t="str">
        <f t="shared" si="1234"/>
        <v>NO</v>
      </c>
      <c r="CG854" s="1" t="str">
        <f t="shared" si="1235"/>
        <v>NO</v>
      </c>
      <c r="CH854" s="1" t="str">
        <f t="shared" si="1236"/>
        <v>NO</v>
      </c>
      <c r="CI854" s="244" t="str">
        <f t="shared" si="1261"/>
        <v>NO</v>
      </c>
      <c r="CJ854" s="244" t="str">
        <f t="shared" si="1262"/>
        <v>NO</v>
      </c>
      <c r="CK854" s="244" t="str">
        <f t="shared" si="1263"/>
        <v>NO</v>
      </c>
      <c r="CL854" s="244" t="str">
        <f t="shared" si="1264"/>
        <v>NO</v>
      </c>
      <c r="CM854" s="244" t="str">
        <f t="shared" si="1265"/>
        <v>NO</v>
      </c>
      <c r="CN854" s="244" t="str">
        <f t="shared" si="1266"/>
        <v>NO</v>
      </c>
      <c r="CO854" s="244" t="str">
        <f t="shared" si="1267"/>
        <v>NO</v>
      </c>
      <c r="CP854" s="244" t="str">
        <f t="shared" si="1268"/>
        <v>NO</v>
      </c>
      <c r="CQ854" s="244" t="str">
        <f t="shared" si="1269"/>
        <v>NO</v>
      </c>
      <c r="CR854" s="244" t="str">
        <f t="shared" si="1270"/>
        <v>NO</v>
      </c>
    </row>
    <row r="855" spans="1:96">
      <c r="A855" s="64"/>
      <c r="B855" s="15"/>
      <c r="C855" s="15"/>
      <c r="D855" s="15"/>
      <c r="E855" s="15"/>
      <c r="F855" s="15"/>
      <c r="G855" s="15"/>
      <c r="H855" s="15"/>
      <c r="I855" s="52" t="s">
        <v>154</v>
      </c>
      <c r="J855" s="6">
        <v>0.81334937496554904</v>
      </c>
      <c r="K855" s="6">
        <v>0.18285526176414699</v>
      </c>
      <c r="L855" s="6">
        <v>3.7953632703036002E-3</v>
      </c>
      <c r="M855" s="6">
        <v>7.9908699660685104E-2</v>
      </c>
      <c r="N855" s="6">
        <v>1.1274807832262699E-2</v>
      </c>
      <c r="O855" s="6">
        <v>0.90881649250705199</v>
      </c>
      <c r="P855" s="6">
        <v>0.194328751047396</v>
      </c>
      <c r="Q855" s="6">
        <v>0.31676433705873802</v>
      </c>
      <c r="R855" s="6">
        <v>0.48890691189386498</v>
      </c>
      <c r="S855" s="6">
        <v>0.84626226113223701</v>
      </c>
      <c r="T855" s="6">
        <v>6.5450147583190996E-2</v>
      </c>
      <c r="U855" s="6">
        <v>8.8287591284571004E-2</v>
      </c>
      <c r="V855" s="6">
        <v>0.53326187970253702</v>
      </c>
      <c r="W855" s="6">
        <v>0.15698389713607</v>
      </c>
      <c r="X855" s="6">
        <v>0.30975422316139201</v>
      </c>
      <c r="Y855" s="6">
        <v>0.19332986993040999</v>
      </c>
      <c r="Z855" s="6">
        <v>0.35400663518137099</v>
      </c>
      <c r="AA855" s="6">
        <v>0.452663494888218</v>
      </c>
      <c r="AB855" s="6">
        <v>0.99833051531237904</v>
      </c>
      <c r="AC855" s="6">
        <v>9.0601445724880405E-4</v>
      </c>
      <c r="AD855" s="6">
        <v>7.6347023037148798E-4</v>
      </c>
      <c r="AE855" s="6">
        <v>0.22754909526819</v>
      </c>
      <c r="AF855" s="6">
        <v>0.55642964837522002</v>
      </c>
      <c r="AG855" s="310">
        <v>0.216021256356589</v>
      </c>
      <c r="AH855" s="211">
        <v>0.91500000000000004</v>
      </c>
      <c r="AI855" s="211">
        <v>2.25</v>
      </c>
      <c r="AJ855" s="212">
        <v>6.0679999999999996</v>
      </c>
      <c r="AK855" s="210">
        <v>1.4990000000000001</v>
      </c>
      <c r="AL855" s="210">
        <v>3.1080000000000001</v>
      </c>
      <c r="AM855" s="210">
        <v>5.5940000000000003</v>
      </c>
      <c r="AN855" s="203"/>
      <c r="AO855" s="203"/>
      <c r="AP855" s="203"/>
      <c r="AQ855" s="203"/>
      <c r="AR855" s="203">
        <f t="shared" ref="AR855:AR877" si="1271">$AN$16*0.81818182</f>
        <v>0.69692727427599999</v>
      </c>
      <c r="AS855" s="203">
        <f t="shared" ref="AS855:AS877" si="1272">$AN$16</f>
        <v>0.8518</v>
      </c>
      <c r="AT855" s="203">
        <f t="shared" ref="AT855:AT877" si="1273">$AN$16*1.22222222</f>
        <v>1.041088886996</v>
      </c>
      <c r="AU855" s="203">
        <f t="shared" ref="AU855:AU877" si="1274">$AO$16*0.81818182</f>
        <v>1.8303545495219997</v>
      </c>
      <c r="AV855" s="203">
        <f t="shared" ref="AV855:AV877" si="1275">$AO$16</f>
        <v>2.2370999999999999</v>
      </c>
      <c r="AW855" s="203">
        <f t="shared" ref="AW855:AW877" si="1276">$AO$16*1.22222222</f>
        <v>2.7342333283619995</v>
      </c>
      <c r="AX855" s="203">
        <f t="shared" ref="AX855:AX877" si="1277">$AP$16*0.81818182</f>
        <v>4.4007545552340002</v>
      </c>
      <c r="AY855" s="203">
        <f t="shared" ref="AY855:AY877" si="1278">$AP$16</f>
        <v>5.3787000000000003</v>
      </c>
      <c r="AZ855" s="203">
        <f t="shared" ref="AZ855:AZ877" si="1279">$AP$16*1.22222222</f>
        <v>6.5739666547139999</v>
      </c>
      <c r="BB855" s="1" t="str">
        <f t="shared" si="1237"/>
        <v>NA</v>
      </c>
      <c r="BC855" s="1" t="str">
        <f t="shared" si="1238"/>
        <v>NA</v>
      </c>
      <c r="BD855" s="1" t="str">
        <f t="shared" si="1239"/>
        <v>NA</v>
      </c>
      <c r="BE855" s="1" t="str">
        <f t="shared" si="1240"/>
        <v>NO</v>
      </c>
      <c r="BF855" s="1" t="str">
        <f t="shared" si="1241"/>
        <v>NO</v>
      </c>
      <c r="BG855" s="1" t="str">
        <f t="shared" si="1242"/>
        <v>NO</v>
      </c>
      <c r="BH855" s="1" t="str">
        <f t="shared" si="1222"/>
        <v>YES</v>
      </c>
      <c r="BJ855" s="12">
        <v>15</v>
      </c>
      <c r="BK855" s="1" t="str">
        <f t="shared" si="1243"/>
        <v>P</v>
      </c>
      <c r="BL855" s="1" t="str">
        <f t="shared" si="1244"/>
        <v>P</v>
      </c>
      <c r="BM855" s="1" t="str">
        <f t="shared" si="1245"/>
        <v>NA</v>
      </c>
      <c r="BN855" s="1" t="str">
        <f t="shared" si="1246"/>
        <v>NO</v>
      </c>
      <c r="BO855" s="1" t="str">
        <f t="shared" si="1247"/>
        <v>NO</v>
      </c>
      <c r="BP855" s="1" t="str">
        <f t="shared" si="1248"/>
        <v>NO</v>
      </c>
      <c r="BQ855" s="1" t="str">
        <f t="shared" si="1249"/>
        <v>NO</v>
      </c>
      <c r="BS855" s="1" t="str">
        <f t="shared" si="1250"/>
        <v>TN</v>
      </c>
      <c r="BT855" s="1" t="str">
        <f t="shared" si="1251"/>
        <v>TN</v>
      </c>
      <c r="BU855" s="1" t="str">
        <f t="shared" si="1252"/>
        <v>TN</v>
      </c>
      <c r="BV855" s="1" t="str">
        <f t="shared" si="1253"/>
        <v>NO</v>
      </c>
      <c r="BW855" s="1" t="str">
        <f t="shared" si="1254"/>
        <v>NO</v>
      </c>
      <c r="BX855" s="1" t="str">
        <f t="shared" si="1255"/>
        <v>NO</v>
      </c>
      <c r="BY855" s="244" t="str">
        <f t="shared" si="1256"/>
        <v>YES</v>
      </c>
      <c r="BZ855" s="244" t="str">
        <f t="shared" si="1257"/>
        <v>NO</v>
      </c>
      <c r="CA855" s="244" t="str">
        <f t="shared" si="1258"/>
        <v>NO</v>
      </c>
      <c r="CB855" s="244" t="str">
        <f t="shared" si="1259"/>
        <v>NO</v>
      </c>
      <c r="CC855" s="244" t="str">
        <f t="shared" si="1260"/>
        <v>NO</v>
      </c>
      <c r="CD855" s="244" t="str">
        <f t="shared" si="1232"/>
        <v>NO</v>
      </c>
      <c r="CE855" s="1" t="str">
        <f t="shared" si="1233"/>
        <v>NO</v>
      </c>
      <c r="CF855" s="1" t="str">
        <f t="shared" si="1234"/>
        <v>NO</v>
      </c>
      <c r="CG855" s="1" t="str">
        <f t="shared" si="1235"/>
        <v>NO</v>
      </c>
      <c r="CH855" s="1" t="str">
        <f t="shared" si="1236"/>
        <v>NO</v>
      </c>
      <c r="CI855" s="244" t="str">
        <f t="shared" si="1261"/>
        <v>NO</v>
      </c>
      <c r="CJ855" s="244" t="str">
        <f t="shared" si="1262"/>
        <v>NO</v>
      </c>
      <c r="CK855" s="244" t="str">
        <f t="shared" si="1263"/>
        <v>NO</v>
      </c>
      <c r="CL855" s="244" t="str">
        <f t="shared" si="1264"/>
        <v>NO</v>
      </c>
      <c r="CM855" s="244" t="str">
        <f t="shared" si="1265"/>
        <v>NO</v>
      </c>
      <c r="CN855" s="244" t="str">
        <f t="shared" si="1266"/>
        <v>NO</v>
      </c>
      <c r="CO855" s="244" t="str">
        <f t="shared" si="1267"/>
        <v>NO</v>
      </c>
      <c r="CP855" s="244" t="str">
        <f t="shared" si="1268"/>
        <v>NO</v>
      </c>
      <c r="CQ855" s="244" t="str">
        <f t="shared" si="1269"/>
        <v>NO</v>
      </c>
      <c r="CR855" s="244" t="str">
        <f t="shared" si="1270"/>
        <v>NO</v>
      </c>
    </row>
    <row r="856" spans="1:96">
      <c r="A856" s="64"/>
      <c r="B856" s="15"/>
      <c r="C856" s="15"/>
      <c r="D856" s="15"/>
      <c r="E856" s="15"/>
      <c r="F856" s="15"/>
      <c r="G856" s="15"/>
      <c r="H856" s="15"/>
      <c r="I856" s="52" t="s">
        <v>14</v>
      </c>
      <c r="J856" s="6">
        <v>0.81334937496554904</v>
      </c>
      <c r="K856" s="6">
        <v>0.18285526176414699</v>
      </c>
      <c r="L856" s="6">
        <v>3.7953632703036002E-3</v>
      </c>
      <c r="M856" s="6">
        <v>0.64163332312501498</v>
      </c>
      <c r="N856" s="6">
        <v>0.26669209669510002</v>
      </c>
      <c r="O856" s="6">
        <v>9.1674580179883294E-2</v>
      </c>
      <c r="P856" s="6">
        <v>0.92684513080703901</v>
      </c>
      <c r="Q856" s="6">
        <v>6.8496795588839393E-2</v>
      </c>
      <c r="R856" s="6">
        <v>4.6580736041206203E-3</v>
      </c>
      <c r="S856" s="6">
        <v>0.49065021384771201</v>
      </c>
      <c r="T856" s="6">
        <v>0.50556158183641697</v>
      </c>
      <c r="U856" s="6">
        <v>3.7882043158704499E-3</v>
      </c>
      <c r="V856" s="6">
        <v>0.33777282616978999</v>
      </c>
      <c r="W856" s="6">
        <v>0.56876893413080298</v>
      </c>
      <c r="X856" s="6">
        <v>9.3458239699406406E-2</v>
      </c>
      <c r="Y856" s="6">
        <v>0.88375357298483004</v>
      </c>
      <c r="Z856" s="6">
        <v>6.1698707961106297E-2</v>
      </c>
      <c r="AA856" s="6">
        <v>5.45477190540627E-2</v>
      </c>
      <c r="AB856" s="6">
        <v>0.68792268287176095</v>
      </c>
      <c r="AC856" s="6">
        <v>0.24666102076257301</v>
      </c>
      <c r="AD856" s="6">
        <v>6.54162963656654E-2</v>
      </c>
      <c r="AE856" s="6">
        <v>0.34372484600491598</v>
      </c>
      <c r="AF856" s="6">
        <v>4.0382317615619501E-2</v>
      </c>
      <c r="AG856" s="310">
        <v>0.61589283637946302</v>
      </c>
      <c r="AH856" s="211">
        <v>0.80400000000000005</v>
      </c>
      <c r="AI856" s="211">
        <v>2.3919999999999999</v>
      </c>
      <c r="AJ856" s="212">
        <v>6.1660000000000004</v>
      </c>
      <c r="AK856" s="210">
        <v>0.77900000000000003</v>
      </c>
      <c r="AL856" s="210">
        <v>2.4620000000000002</v>
      </c>
      <c r="AM856" s="210">
        <v>5.9740000000000002</v>
      </c>
      <c r="AN856" s="203"/>
      <c r="AO856" s="203"/>
      <c r="AP856" s="203"/>
      <c r="AQ856" s="203"/>
      <c r="AR856" s="203">
        <f t="shared" si="1271"/>
        <v>0.69692727427599999</v>
      </c>
      <c r="AS856" s="203">
        <f t="shared" si="1272"/>
        <v>0.8518</v>
      </c>
      <c r="AT856" s="203">
        <f t="shared" si="1273"/>
        <v>1.041088886996</v>
      </c>
      <c r="AU856" s="203">
        <f t="shared" si="1274"/>
        <v>1.8303545495219997</v>
      </c>
      <c r="AV856" s="203">
        <f t="shared" si="1275"/>
        <v>2.2370999999999999</v>
      </c>
      <c r="AW856" s="203">
        <f t="shared" si="1276"/>
        <v>2.7342333283619995</v>
      </c>
      <c r="AX856" s="203">
        <f t="shared" si="1277"/>
        <v>4.4007545552340002</v>
      </c>
      <c r="AY856" s="203">
        <f t="shared" si="1278"/>
        <v>5.3787000000000003</v>
      </c>
      <c r="AZ856" s="203">
        <f t="shared" si="1279"/>
        <v>6.5739666547139999</v>
      </c>
      <c r="BB856" s="1" t="str">
        <f t="shared" si="1237"/>
        <v>NP</v>
      </c>
      <c r="BC856" s="1" t="str">
        <f t="shared" si="1238"/>
        <v>NA</v>
      </c>
      <c r="BD856" s="1" t="str">
        <f t="shared" si="1239"/>
        <v>NA</v>
      </c>
      <c r="BE856" s="1" t="str">
        <f t="shared" si="1240"/>
        <v>NO</v>
      </c>
      <c r="BF856" s="1" t="str">
        <f t="shared" si="1241"/>
        <v>NO</v>
      </c>
      <c r="BG856" s="1" t="str">
        <f t="shared" si="1242"/>
        <v>NO</v>
      </c>
      <c r="BH856" s="1" t="str">
        <f t="shared" si="1222"/>
        <v>YES</v>
      </c>
      <c r="BJ856" s="12">
        <v>100</v>
      </c>
      <c r="BK856" s="1" t="str">
        <f t="shared" si="1243"/>
        <v>NP</v>
      </c>
      <c r="BL856" s="1" t="str">
        <f t="shared" si="1244"/>
        <v>NA</v>
      </c>
      <c r="BM856" s="1" t="str">
        <f t="shared" si="1245"/>
        <v>NA</v>
      </c>
      <c r="BN856" s="1" t="str">
        <f t="shared" si="1246"/>
        <v>NO</v>
      </c>
      <c r="BO856" s="1" t="str">
        <f t="shared" si="1247"/>
        <v>NO</v>
      </c>
      <c r="BP856" s="1" t="str">
        <f t="shared" si="1248"/>
        <v>NO</v>
      </c>
      <c r="BQ856" s="1" t="str">
        <f t="shared" si="1249"/>
        <v>YES</v>
      </c>
      <c r="BS856" s="1" t="str">
        <f t="shared" si="1250"/>
        <v>TP</v>
      </c>
      <c r="BT856" s="1" t="str">
        <f t="shared" si="1251"/>
        <v>TN</v>
      </c>
      <c r="BU856" s="1" t="str">
        <f t="shared" si="1252"/>
        <v>TN</v>
      </c>
      <c r="BV856" s="1" t="str">
        <f t="shared" si="1253"/>
        <v>NO</v>
      </c>
      <c r="BW856" s="1" t="str">
        <f t="shared" si="1254"/>
        <v>NO</v>
      </c>
      <c r="BX856" s="1" t="str">
        <f t="shared" si="1255"/>
        <v>YES</v>
      </c>
      <c r="BY856" s="244" t="str">
        <f t="shared" si="1256"/>
        <v>YES</v>
      </c>
      <c r="BZ856" s="244" t="str">
        <f t="shared" si="1257"/>
        <v>NO</v>
      </c>
      <c r="CA856" s="244" t="str">
        <f t="shared" si="1258"/>
        <v>NO</v>
      </c>
      <c r="CB856" s="244" t="str">
        <f t="shared" si="1259"/>
        <v>NO</v>
      </c>
      <c r="CC856" s="244" t="str">
        <f t="shared" si="1260"/>
        <v>NO</v>
      </c>
      <c r="CD856" s="244" t="str">
        <f t="shared" si="1232"/>
        <v>NO</v>
      </c>
      <c r="CE856" s="1" t="str">
        <f t="shared" si="1233"/>
        <v>NO</v>
      </c>
      <c r="CF856" s="1" t="str">
        <f t="shared" si="1234"/>
        <v>NO</v>
      </c>
      <c r="CG856" s="1" t="str">
        <f t="shared" si="1235"/>
        <v>NO</v>
      </c>
      <c r="CH856" s="1" t="str">
        <f t="shared" si="1236"/>
        <v>NO</v>
      </c>
      <c r="CI856" s="244" t="str">
        <f t="shared" si="1261"/>
        <v>NO</v>
      </c>
      <c r="CJ856" s="244" t="str">
        <f t="shared" si="1262"/>
        <v>NO</v>
      </c>
      <c r="CK856" s="244" t="str">
        <f t="shared" si="1263"/>
        <v>NO</v>
      </c>
      <c r="CL856" s="244" t="str">
        <f t="shared" si="1264"/>
        <v>NO</v>
      </c>
      <c r="CM856" s="244" t="str">
        <f t="shared" si="1265"/>
        <v>NO</v>
      </c>
      <c r="CN856" s="244" t="str">
        <f t="shared" si="1266"/>
        <v>NO</v>
      </c>
      <c r="CO856" s="244" t="str">
        <f t="shared" si="1267"/>
        <v>NO</v>
      </c>
      <c r="CP856" s="244" t="str">
        <f t="shared" si="1268"/>
        <v>NO</v>
      </c>
      <c r="CQ856" s="244" t="str">
        <f t="shared" si="1269"/>
        <v>NO</v>
      </c>
      <c r="CR856" s="244" t="str">
        <f t="shared" si="1270"/>
        <v>NO</v>
      </c>
    </row>
    <row r="857" spans="1:96">
      <c r="A857" s="64"/>
      <c r="B857" s="15"/>
      <c r="C857" s="15"/>
      <c r="D857" s="15"/>
      <c r="E857" s="15"/>
      <c r="F857" s="15"/>
      <c r="G857" s="15"/>
      <c r="H857" s="15"/>
      <c r="I857" s="52" t="s">
        <v>15</v>
      </c>
      <c r="J857" s="6">
        <v>0.41186127879878098</v>
      </c>
      <c r="K857" s="6">
        <v>0.56770461649383497</v>
      </c>
      <c r="L857" s="6">
        <v>2.0434104707382598E-2</v>
      </c>
      <c r="M857" s="6">
        <v>0.58649891579658597</v>
      </c>
      <c r="N857" s="6">
        <v>0.33683565909219398</v>
      </c>
      <c r="O857" s="6">
        <v>7.6665425111219099E-2</v>
      </c>
      <c r="P857" s="6">
        <v>0.90254242875781199</v>
      </c>
      <c r="Q857" s="6">
        <v>8.7495471569646502E-2</v>
      </c>
      <c r="R857" s="6">
        <v>9.9620996725410197E-3</v>
      </c>
      <c r="S857" s="6">
        <v>0.72971466685466302</v>
      </c>
      <c r="T857" s="6">
        <v>0.109639774008104</v>
      </c>
      <c r="U857" s="6">
        <v>0.160645559137232</v>
      </c>
      <c r="V857" s="6">
        <v>0.53326187970253702</v>
      </c>
      <c r="W857" s="6">
        <v>0.15698389713607</v>
      </c>
      <c r="X857" s="6">
        <v>0.30975422316139201</v>
      </c>
      <c r="Y857" s="6">
        <v>0.19332986993040999</v>
      </c>
      <c r="Z857" s="6">
        <v>0.35400663518137099</v>
      </c>
      <c r="AA857" s="6">
        <v>0.452663494888218</v>
      </c>
      <c r="AB857" s="6">
        <v>0.99833051531237904</v>
      </c>
      <c r="AC857" s="6">
        <v>9.0601445724880405E-4</v>
      </c>
      <c r="AD857" s="6">
        <v>7.6347023037148798E-4</v>
      </c>
      <c r="AE857" s="6">
        <v>0.22754909526819</v>
      </c>
      <c r="AF857" s="6">
        <v>0.55642964837522002</v>
      </c>
      <c r="AG857" s="310">
        <v>0.216021256356589</v>
      </c>
      <c r="AH857" s="211">
        <v>0.97</v>
      </c>
      <c r="AI857" s="211">
        <v>2.3290000000000002</v>
      </c>
      <c r="AJ857" s="212">
        <v>6.04</v>
      </c>
      <c r="AK857" s="210">
        <v>1.165</v>
      </c>
      <c r="AL857" s="210">
        <v>3.1749999999999998</v>
      </c>
      <c r="AM857" s="210">
        <v>5.798</v>
      </c>
      <c r="AN857" s="203"/>
      <c r="AO857" s="203"/>
      <c r="AP857" s="203"/>
      <c r="AQ857" s="203"/>
      <c r="AR857" s="203">
        <f t="shared" si="1271"/>
        <v>0.69692727427599999</v>
      </c>
      <c r="AS857" s="203">
        <f t="shared" si="1272"/>
        <v>0.8518</v>
      </c>
      <c r="AT857" s="203">
        <f t="shared" si="1273"/>
        <v>1.041088886996</v>
      </c>
      <c r="AU857" s="203">
        <f t="shared" si="1274"/>
        <v>1.8303545495219997</v>
      </c>
      <c r="AV857" s="203">
        <f t="shared" si="1275"/>
        <v>2.2370999999999999</v>
      </c>
      <c r="AW857" s="203">
        <f t="shared" si="1276"/>
        <v>2.7342333283619995</v>
      </c>
      <c r="AX857" s="203">
        <f t="shared" si="1277"/>
        <v>4.4007545552340002</v>
      </c>
      <c r="AY857" s="203">
        <f t="shared" si="1278"/>
        <v>5.3787000000000003</v>
      </c>
      <c r="AZ857" s="203">
        <f t="shared" si="1279"/>
        <v>6.5739666547139999</v>
      </c>
      <c r="BB857" s="1" t="str">
        <f t="shared" si="1237"/>
        <v>NA</v>
      </c>
      <c r="BC857" s="1" t="str">
        <f t="shared" si="1238"/>
        <v>NA</v>
      </c>
      <c r="BD857" s="1" t="str">
        <f t="shared" si="1239"/>
        <v>NA</v>
      </c>
      <c r="BE857" s="1" t="str">
        <f t="shared" si="1240"/>
        <v>NO</v>
      </c>
      <c r="BF857" s="1" t="str">
        <f t="shared" si="1241"/>
        <v>NO</v>
      </c>
      <c r="BG857" s="1" t="str">
        <f t="shared" si="1242"/>
        <v>NO</v>
      </c>
      <c r="BH857" s="1" t="str">
        <f t="shared" si="1222"/>
        <v>YES</v>
      </c>
      <c r="BJ857" s="12">
        <v>23</v>
      </c>
      <c r="BK857" s="1" t="str">
        <f t="shared" si="1243"/>
        <v>P</v>
      </c>
      <c r="BL857" s="1" t="str">
        <f t="shared" si="1244"/>
        <v>P</v>
      </c>
      <c r="BM857" s="1" t="str">
        <f t="shared" si="1245"/>
        <v>NA</v>
      </c>
      <c r="BN857" s="1" t="str">
        <f t="shared" si="1246"/>
        <v>NO</v>
      </c>
      <c r="BO857" s="1" t="str">
        <f t="shared" si="1247"/>
        <v>NO</v>
      </c>
      <c r="BP857" s="1" t="str">
        <f t="shared" si="1248"/>
        <v>NO</v>
      </c>
      <c r="BQ857" s="1" t="str">
        <f t="shared" si="1249"/>
        <v>NO</v>
      </c>
      <c r="BS857" s="1" t="str">
        <f t="shared" si="1250"/>
        <v>TN</v>
      </c>
      <c r="BT857" s="1" t="str">
        <f t="shared" si="1251"/>
        <v>TN</v>
      </c>
      <c r="BU857" s="1" t="str">
        <f t="shared" si="1252"/>
        <v>TN</v>
      </c>
      <c r="BV857" s="1" t="str">
        <f t="shared" si="1253"/>
        <v>NO</v>
      </c>
      <c r="BW857" s="1" t="str">
        <f t="shared" si="1254"/>
        <v>NO</v>
      </c>
      <c r="BX857" s="1" t="str">
        <f t="shared" si="1255"/>
        <v>NO</v>
      </c>
      <c r="BY857" s="244" t="str">
        <f t="shared" si="1256"/>
        <v>YES</v>
      </c>
      <c r="BZ857" s="244" t="str">
        <f t="shared" si="1257"/>
        <v>NO</v>
      </c>
      <c r="CA857" s="244" t="str">
        <f t="shared" si="1258"/>
        <v>NO</v>
      </c>
      <c r="CB857" s="244" t="str">
        <f t="shared" si="1259"/>
        <v>NO</v>
      </c>
      <c r="CC857" s="244" t="str">
        <f t="shared" si="1260"/>
        <v>NO</v>
      </c>
      <c r="CD857" s="244" t="str">
        <f t="shared" si="1232"/>
        <v>NO</v>
      </c>
      <c r="CE857" s="1" t="str">
        <f t="shared" si="1233"/>
        <v>NO</v>
      </c>
      <c r="CF857" s="1" t="str">
        <f t="shared" si="1234"/>
        <v>NO</v>
      </c>
      <c r="CG857" s="1" t="str">
        <f t="shared" si="1235"/>
        <v>NO</v>
      </c>
      <c r="CH857" s="1" t="str">
        <f t="shared" si="1236"/>
        <v>NO</v>
      </c>
      <c r="CI857" s="244" t="str">
        <f t="shared" si="1261"/>
        <v>NO</v>
      </c>
      <c r="CJ857" s="244" t="str">
        <f t="shared" si="1262"/>
        <v>NO</v>
      </c>
      <c r="CK857" s="244" t="str">
        <f t="shared" si="1263"/>
        <v>NO</v>
      </c>
      <c r="CL857" s="244" t="str">
        <f t="shared" si="1264"/>
        <v>NO</v>
      </c>
      <c r="CM857" s="244" t="str">
        <f t="shared" si="1265"/>
        <v>NO</v>
      </c>
      <c r="CN857" s="244" t="str">
        <f t="shared" si="1266"/>
        <v>NO</v>
      </c>
      <c r="CO857" s="244" t="str">
        <f t="shared" si="1267"/>
        <v>NO</v>
      </c>
      <c r="CP857" s="244" t="str">
        <f t="shared" si="1268"/>
        <v>NO</v>
      </c>
      <c r="CQ857" s="244" t="str">
        <f t="shared" si="1269"/>
        <v>NO</v>
      </c>
      <c r="CR857" s="244" t="str">
        <f t="shared" si="1270"/>
        <v>NO</v>
      </c>
    </row>
    <row r="858" spans="1:96">
      <c r="A858" s="64"/>
      <c r="B858" s="15"/>
      <c r="C858" s="15"/>
      <c r="D858" s="15"/>
      <c r="E858" s="15"/>
      <c r="F858" s="15"/>
      <c r="G858" s="15"/>
      <c r="H858" s="15"/>
      <c r="I858" s="52" t="s">
        <v>16</v>
      </c>
      <c r="J858" s="6">
        <v>0.81334937496554904</v>
      </c>
      <c r="K858" s="6">
        <v>0.18285526176414699</v>
      </c>
      <c r="L858" s="6">
        <v>3.7953632703036002E-3</v>
      </c>
      <c r="M858" s="6">
        <v>7.9908699660685104E-2</v>
      </c>
      <c r="N858" s="6">
        <v>1.1274807832262699E-2</v>
      </c>
      <c r="O858" s="6">
        <v>0.90881649250705199</v>
      </c>
      <c r="P858" s="6">
        <v>0.194328751047396</v>
      </c>
      <c r="Q858" s="6">
        <v>0.31676433705873802</v>
      </c>
      <c r="R858" s="6">
        <v>0.48890691189386498</v>
      </c>
      <c r="S858" s="6">
        <v>0.84626226113223701</v>
      </c>
      <c r="T858" s="6">
        <v>6.5450147583190996E-2</v>
      </c>
      <c r="U858" s="6">
        <v>8.8287591284571004E-2</v>
      </c>
      <c r="V858" s="6">
        <v>0.53326187970253702</v>
      </c>
      <c r="W858" s="6">
        <v>0.15698389713607</v>
      </c>
      <c r="X858" s="6">
        <v>0.30975422316139201</v>
      </c>
      <c r="Y858" s="6">
        <v>0.19332986993040999</v>
      </c>
      <c r="Z858" s="6">
        <v>0.35400663518137099</v>
      </c>
      <c r="AA858" s="6">
        <v>0.452663494888218</v>
      </c>
      <c r="AB858" s="6">
        <v>0.99833051531237904</v>
      </c>
      <c r="AC858" s="6">
        <v>9.0601445724880405E-4</v>
      </c>
      <c r="AD858" s="6">
        <v>7.6347023037148798E-4</v>
      </c>
      <c r="AE858" s="6">
        <v>0.176499750787591</v>
      </c>
      <c r="AF858" s="6">
        <v>0.61846108270988798</v>
      </c>
      <c r="AG858" s="310">
        <v>0.20503916650251899</v>
      </c>
      <c r="AH858" s="211">
        <v>0.90400000000000003</v>
      </c>
      <c r="AI858" s="211">
        <v>2.2869999999999999</v>
      </c>
      <c r="AJ858" s="212">
        <v>6.157</v>
      </c>
      <c r="AK858" s="210">
        <v>1.4490000000000001</v>
      </c>
      <c r="AL858" s="210">
        <v>3.1040000000000001</v>
      </c>
      <c r="AM858" s="210">
        <v>5.5659999999999998</v>
      </c>
      <c r="AN858" s="203"/>
      <c r="AO858" s="203"/>
      <c r="AP858" s="203"/>
      <c r="AQ858" s="203"/>
      <c r="AR858" s="203">
        <f t="shared" si="1271"/>
        <v>0.69692727427599999</v>
      </c>
      <c r="AS858" s="203">
        <f t="shared" si="1272"/>
        <v>0.8518</v>
      </c>
      <c r="AT858" s="203">
        <f t="shared" si="1273"/>
        <v>1.041088886996</v>
      </c>
      <c r="AU858" s="203">
        <f t="shared" si="1274"/>
        <v>1.8303545495219997</v>
      </c>
      <c r="AV858" s="203">
        <f t="shared" si="1275"/>
        <v>2.2370999999999999</v>
      </c>
      <c r="AW858" s="203">
        <f t="shared" si="1276"/>
        <v>2.7342333283619995</v>
      </c>
      <c r="AX858" s="203">
        <f t="shared" si="1277"/>
        <v>4.4007545552340002</v>
      </c>
      <c r="AY858" s="203">
        <f t="shared" si="1278"/>
        <v>5.3787000000000003</v>
      </c>
      <c r="AZ858" s="203">
        <f t="shared" si="1279"/>
        <v>6.5739666547139999</v>
      </c>
      <c r="BB858" s="1" t="str">
        <f t="shared" si="1237"/>
        <v>NA</v>
      </c>
      <c r="BC858" s="1" t="str">
        <f t="shared" si="1238"/>
        <v>NA</v>
      </c>
      <c r="BD858" s="1" t="str">
        <f t="shared" si="1239"/>
        <v>NA</v>
      </c>
      <c r="BE858" s="1" t="str">
        <f t="shared" si="1240"/>
        <v>NO</v>
      </c>
      <c r="BF858" s="1" t="str">
        <f t="shared" si="1241"/>
        <v>NO</v>
      </c>
      <c r="BG858" s="1" t="str">
        <f t="shared" si="1242"/>
        <v>NO</v>
      </c>
      <c r="BH858" s="1" t="str">
        <f t="shared" si="1222"/>
        <v>YES</v>
      </c>
      <c r="BJ858" s="12">
        <v>5</v>
      </c>
      <c r="BK858" s="1" t="str">
        <f t="shared" si="1243"/>
        <v>P</v>
      </c>
      <c r="BL858" s="1" t="str">
        <f t="shared" si="1244"/>
        <v>P</v>
      </c>
      <c r="BM858" s="1" t="str">
        <f t="shared" si="1245"/>
        <v>NA</v>
      </c>
      <c r="BN858" s="1" t="str">
        <f t="shared" si="1246"/>
        <v>NO</v>
      </c>
      <c r="BO858" s="1" t="str">
        <f t="shared" si="1247"/>
        <v>NO</v>
      </c>
      <c r="BP858" s="1" t="str">
        <f t="shared" si="1248"/>
        <v>NO</v>
      </c>
      <c r="BQ858" s="1" t="str">
        <f t="shared" si="1249"/>
        <v>NO</v>
      </c>
      <c r="BS858" s="1" t="str">
        <f t="shared" si="1250"/>
        <v>TN</v>
      </c>
      <c r="BT858" s="1" t="str">
        <f t="shared" si="1251"/>
        <v>TN</v>
      </c>
      <c r="BU858" s="1" t="str">
        <f t="shared" si="1252"/>
        <v>TN</v>
      </c>
      <c r="BV858" s="1" t="str">
        <f t="shared" si="1253"/>
        <v>NO</v>
      </c>
      <c r="BW858" s="1" t="str">
        <f t="shared" si="1254"/>
        <v>NO</v>
      </c>
      <c r="BX858" s="1" t="str">
        <f t="shared" si="1255"/>
        <v>NO</v>
      </c>
      <c r="BY858" s="244" t="str">
        <f t="shared" si="1256"/>
        <v>YES</v>
      </c>
      <c r="BZ858" s="244" t="str">
        <f t="shared" si="1257"/>
        <v>NO</v>
      </c>
      <c r="CA858" s="244" t="str">
        <f t="shared" si="1258"/>
        <v>NO</v>
      </c>
      <c r="CB858" s="244" t="str">
        <f t="shared" si="1259"/>
        <v>NO</v>
      </c>
      <c r="CC858" s="244" t="str">
        <f t="shared" si="1260"/>
        <v>NO</v>
      </c>
      <c r="CD858" s="244" t="str">
        <f t="shared" si="1232"/>
        <v>NO</v>
      </c>
      <c r="CE858" s="1" t="str">
        <f t="shared" si="1233"/>
        <v>NO</v>
      </c>
      <c r="CF858" s="1" t="str">
        <f t="shared" si="1234"/>
        <v>NO</v>
      </c>
      <c r="CG858" s="1" t="str">
        <f t="shared" si="1235"/>
        <v>NO</v>
      </c>
      <c r="CH858" s="1" t="str">
        <f t="shared" si="1236"/>
        <v>NO</v>
      </c>
      <c r="CI858" s="244" t="str">
        <f t="shared" si="1261"/>
        <v>NO</v>
      </c>
      <c r="CJ858" s="244" t="str">
        <f t="shared" si="1262"/>
        <v>NO</v>
      </c>
      <c r="CK858" s="244" t="str">
        <f t="shared" si="1263"/>
        <v>NO</v>
      </c>
      <c r="CL858" s="244" t="str">
        <f t="shared" si="1264"/>
        <v>NO</v>
      </c>
      <c r="CM858" s="244" t="str">
        <f t="shared" si="1265"/>
        <v>NO</v>
      </c>
      <c r="CN858" s="244" t="str">
        <f t="shared" si="1266"/>
        <v>NO</v>
      </c>
      <c r="CO858" s="244" t="str">
        <f t="shared" si="1267"/>
        <v>NO</v>
      </c>
      <c r="CP858" s="244" t="str">
        <f t="shared" si="1268"/>
        <v>NO</v>
      </c>
      <c r="CQ858" s="244" t="str">
        <f t="shared" si="1269"/>
        <v>NO</v>
      </c>
      <c r="CR858" s="244" t="str">
        <f t="shared" si="1270"/>
        <v>NO</v>
      </c>
    </row>
    <row r="859" spans="1:96">
      <c r="A859" s="64"/>
      <c r="B859" s="15"/>
      <c r="C859" s="15"/>
      <c r="D859" s="15"/>
      <c r="E859" s="15"/>
      <c r="F859" s="15"/>
      <c r="G859" s="15"/>
      <c r="H859" s="15"/>
      <c r="I859" s="52" t="s">
        <v>166</v>
      </c>
      <c r="J859" s="6">
        <v>0.81334937496554904</v>
      </c>
      <c r="K859" s="6">
        <v>0.18285526176414699</v>
      </c>
      <c r="L859" s="6">
        <v>3.7953632703036002E-3</v>
      </c>
      <c r="M859" s="6">
        <v>7.9908699660685104E-2</v>
      </c>
      <c r="N859" s="6">
        <v>1.1274807832262699E-2</v>
      </c>
      <c r="O859" s="6">
        <v>0.90881649250705199</v>
      </c>
      <c r="P859" s="6">
        <v>0.194328751047396</v>
      </c>
      <c r="Q859" s="6">
        <v>0.31676433705873802</v>
      </c>
      <c r="R859" s="6">
        <v>0.48890691189386498</v>
      </c>
      <c r="S859" s="6">
        <v>6.5964183575487501E-2</v>
      </c>
      <c r="T859" s="6">
        <v>0.50375096443616696</v>
      </c>
      <c r="U859" s="6">
        <v>0.43028485198834499</v>
      </c>
      <c r="V859" s="6">
        <v>0.86000338418890798</v>
      </c>
      <c r="W859" s="6">
        <v>8.0214669583276194E-2</v>
      </c>
      <c r="X859" s="6">
        <v>5.9781946227815401E-2</v>
      </c>
      <c r="Y859" s="6">
        <v>3.0382003688072499E-2</v>
      </c>
      <c r="Z859" s="6">
        <v>0.95871726185775796</v>
      </c>
      <c r="AA859" s="6">
        <v>1.0900734454169199E-2</v>
      </c>
      <c r="AB859" s="6">
        <v>0.49086418595440401</v>
      </c>
      <c r="AC859" s="6">
        <v>2.6061432660304099E-2</v>
      </c>
      <c r="AD859" s="6">
        <v>0.48307438138529102</v>
      </c>
      <c r="AE859" s="6">
        <v>0.176499750787591</v>
      </c>
      <c r="AF859" s="6">
        <v>0.61846108270988798</v>
      </c>
      <c r="AG859" s="310">
        <v>0.20503916650251899</v>
      </c>
      <c r="AH859" s="211">
        <v>1.244</v>
      </c>
      <c r="AI859" s="211">
        <v>2.2799999999999998</v>
      </c>
      <c r="AJ859" s="212">
        <v>6.0330000000000004</v>
      </c>
      <c r="AK859" s="210">
        <v>1.673</v>
      </c>
      <c r="AL859" s="210">
        <v>2.258</v>
      </c>
      <c r="AM859" s="210">
        <v>6.0140000000000002</v>
      </c>
      <c r="AN859" s="203"/>
      <c r="AO859" s="203"/>
      <c r="AP859" s="203"/>
      <c r="AQ859" s="203"/>
      <c r="AR859" s="203">
        <f t="shared" si="1271"/>
        <v>0.69692727427599999</v>
      </c>
      <c r="AS859" s="203">
        <f t="shared" si="1272"/>
        <v>0.8518</v>
      </c>
      <c r="AT859" s="203">
        <f t="shared" si="1273"/>
        <v>1.041088886996</v>
      </c>
      <c r="AU859" s="203">
        <f t="shared" si="1274"/>
        <v>1.8303545495219997</v>
      </c>
      <c r="AV859" s="203">
        <f t="shared" si="1275"/>
        <v>2.2370999999999999</v>
      </c>
      <c r="AW859" s="203">
        <f t="shared" si="1276"/>
        <v>2.7342333283619995</v>
      </c>
      <c r="AX859" s="203">
        <f t="shared" si="1277"/>
        <v>4.4007545552340002</v>
      </c>
      <c r="AY859" s="203">
        <f t="shared" si="1278"/>
        <v>5.3787000000000003</v>
      </c>
      <c r="AZ859" s="203">
        <f t="shared" si="1279"/>
        <v>6.5739666547139999</v>
      </c>
      <c r="BB859" s="1" t="str">
        <f t="shared" si="1237"/>
        <v>P</v>
      </c>
      <c r="BC859" s="1" t="str">
        <f t="shared" si="1238"/>
        <v>NA</v>
      </c>
      <c r="BD859" s="1" t="str">
        <f t="shared" si="1239"/>
        <v>NA</v>
      </c>
      <c r="BE859" s="1" t="str">
        <f t="shared" si="1240"/>
        <v>NO</v>
      </c>
      <c r="BF859" s="1" t="str">
        <f t="shared" si="1241"/>
        <v>NO</v>
      </c>
      <c r="BG859" s="1" t="str">
        <f t="shared" si="1242"/>
        <v>NO</v>
      </c>
      <c r="BH859" s="1" t="str">
        <f t="shared" si="1222"/>
        <v>NO</v>
      </c>
      <c r="BJ859" s="12">
        <v>10</v>
      </c>
      <c r="BK859" s="1" t="str">
        <f t="shared" si="1243"/>
        <v>P</v>
      </c>
      <c r="BL859" s="1" t="str">
        <f t="shared" si="1244"/>
        <v>NA</v>
      </c>
      <c r="BM859" s="1" t="str">
        <f t="shared" si="1245"/>
        <v>NA</v>
      </c>
      <c r="BN859" s="1" t="str">
        <f t="shared" si="1246"/>
        <v>NO</v>
      </c>
      <c r="BO859" s="1" t="str">
        <f t="shared" si="1247"/>
        <v>NO</v>
      </c>
      <c r="BP859" s="1" t="str">
        <f t="shared" si="1248"/>
        <v>NO</v>
      </c>
      <c r="BQ859" s="1" t="str">
        <f t="shared" si="1249"/>
        <v>NO</v>
      </c>
      <c r="BS859" s="1" t="str">
        <f t="shared" si="1250"/>
        <v>TN</v>
      </c>
      <c r="BT859" s="1" t="str">
        <f t="shared" si="1251"/>
        <v>TN</v>
      </c>
      <c r="BU859" s="1" t="str">
        <f t="shared" si="1252"/>
        <v>TN</v>
      </c>
      <c r="BV859" s="1" t="str">
        <f t="shared" si="1253"/>
        <v>NO</v>
      </c>
      <c r="BW859" s="1" t="str">
        <f t="shared" si="1254"/>
        <v>NO</v>
      </c>
      <c r="BX859" s="1" t="str">
        <f t="shared" si="1255"/>
        <v>NO</v>
      </c>
      <c r="BY859" s="244" t="str">
        <f t="shared" si="1256"/>
        <v>YES</v>
      </c>
      <c r="BZ859" s="244" t="str">
        <f t="shared" si="1257"/>
        <v>NO</v>
      </c>
      <c r="CA859" s="244" t="str">
        <f t="shared" si="1258"/>
        <v>NO</v>
      </c>
      <c r="CB859" s="244" t="str">
        <f t="shared" si="1259"/>
        <v>NO</v>
      </c>
      <c r="CC859" s="244" t="str">
        <f t="shared" si="1260"/>
        <v>NO</v>
      </c>
      <c r="CD859" s="244" t="str">
        <f t="shared" si="1232"/>
        <v>NO</v>
      </c>
      <c r="CE859" s="1" t="str">
        <f t="shared" si="1233"/>
        <v>NO</v>
      </c>
      <c r="CF859" s="1" t="str">
        <f t="shared" si="1234"/>
        <v>NO</v>
      </c>
      <c r="CG859" s="1" t="str">
        <f t="shared" si="1235"/>
        <v>NO</v>
      </c>
      <c r="CH859" s="1" t="str">
        <f t="shared" si="1236"/>
        <v>NO</v>
      </c>
      <c r="CI859" s="244" t="str">
        <f t="shared" si="1261"/>
        <v>NO</v>
      </c>
      <c r="CJ859" s="244" t="str">
        <f t="shared" si="1262"/>
        <v>NO</v>
      </c>
      <c r="CK859" s="244" t="str">
        <f t="shared" si="1263"/>
        <v>NO</v>
      </c>
      <c r="CL859" s="244" t="str">
        <f t="shared" si="1264"/>
        <v>NO</v>
      </c>
      <c r="CM859" s="244" t="str">
        <f t="shared" si="1265"/>
        <v>NO</v>
      </c>
      <c r="CN859" s="244" t="str">
        <f t="shared" si="1266"/>
        <v>NO</v>
      </c>
      <c r="CO859" s="244" t="str">
        <f t="shared" si="1267"/>
        <v>NO</v>
      </c>
      <c r="CP859" s="244" t="str">
        <f t="shared" si="1268"/>
        <v>NO</v>
      </c>
      <c r="CQ859" s="244" t="str">
        <f t="shared" si="1269"/>
        <v>NO</v>
      </c>
      <c r="CR859" s="244" t="str">
        <f t="shared" si="1270"/>
        <v>NO</v>
      </c>
    </row>
    <row r="860" spans="1:96">
      <c r="A860" s="64"/>
      <c r="B860" s="15"/>
      <c r="C860" s="15"/>
      <c r="D860" s="15"/>
      <c r="E860" s="15"/>
      <c r="F860" s="15"/>
      <c r="G860" s="15"/>
      <c r="H860" s="15"/>
      <c r="I860" s="52" t="s">
        <v>125</v>
      </c>
      <c r="J860" s="6">
        <v>0.33181661722168299</v>
      </c>
      <c r="K860" s="6">
        <v>0.66311246859587503</v>
      </c>
      <c r="L860" s="6">
        <v>5.0709141824407597E-3</v>
      </c>
      <c r="M860" s="6">
        <v>7.9908699660685104E-2</v>
      </c>
      <c r="N860" s="6">
        <v>1.1274807832262699E-2</v>
      </c>
      <c r="O860" s="6">
        <v>0.90881649250705199</v>
      </c>
      <c r="P860" s="6">
        <v>0.92684513080703901</v>
      </c>
      <c r="Q860" s="6">
        <v>6.8496795588839393E-2</v>
      </c>
      <c r="R860" s="6">
        <v>4.6580736041206203E-3</v>
      </c>
      <c r="S860" s="6">
        <v>0.49065021384771201</v>
      </c>
      <c r="T860" s="6">
        <v>0.50556158183641697</v>
      </c>
      <c r="U860" s="6">
        <v>3.7882043158704499E-3</v>
      </c>
      <c r="V860" s="6">
        <v>0.33777282616978999</v>
      </c>
      <c r="W860" s="6">
        <v>0.56876893413080298</v>
      </c>
      <c r="X860" s="6">
        <v>9.3458239699406406E-2</v>
      </c>
      <c r="Y860" s="6">
        <v>0.88375357298483004</v>
      </c>
      <c r="Z860" s="6">
        <v>6.1698707961106297E-2</v>
      </c>
      <c r="AA860" s="6">
        <v>5.45477190540627E-2</v>
      </c>
      <c r="AB860" s="6">
        <v>0.68792268287176095</v>
      </c>
      <c r="AC860" s="6">
        <v>0.24666102076257301</v>
      </c>
      <c r="AD860" s="6">
        <v>6.54162963656654E-2</v>
      </c>
      <c r="AE860" s="6">
        <v>0.34372484600491598</v>
      </c>
      <c r="AF860" s="6">
        <v>4.0382317615619501E-2</v>
      </c>
      <c r="AG860" s="310">
        <v>0.61589283637946302</v>
      </c>
      <c r="AH860" s="211">
        <v>0.877</v>
      </c>
      <c r="AI860" s="211">
        <v>2.3330000000000002</v>
      </c>
      <c r="AJ860" s="212">
        <v>6.0350000000000001</v>
      </c>
      <c r="AK860" s="210">
        <v>0.83699999999999997</v>
      </c>
      <c r="AL860" s="210">
        <v>2.4809999999999999</v>
      </c>
      <c r="AM860" s="210">
        <v>6.1230000000000002</v>
      </c>
      <c r="AN860" s="203"/>
      <c r="AO860" s="203"/>
      <c r="AP860" s="203"/>
      <c r="AQ860" s="203"/>
      <c r="AR860" s="203">
        <f t="shared" si="1271"/>
        <v>0.69692727427599999</v>
      </c>
      <c r="AS860" s="203">
        <f t="shared" si="1272"/>
        <v>0.8518</v>
      </c>
      <c r="AT860" s="203">
        <f t="shared" si="1273"/>
        <v>1.041088886996</v>
      </c>
      <c r="AU860" s="203">
        <f t="shared" si="1274"/>
        <v>1.8303545495219997</v>
      </c>
      <c r="AV860" s="203">
        <f t="shared" si="1275"/>
        <v>2.2370999999999999</v>
      </c>
      <c r="AW860" s="203">
        <f t="shared" si="1276"/>
        <v>2.7342333283619995</v>
      </c>
      <c r="AX860" s="203">
        <f t="shared" si="1277"/>
        <v>4.4007545552340002</v>
      </c>
      <c r="AY860" s="203">
        <f t="shared" si="1278"/>
        <v>5.3787000000000003</v>
      </c>
      <c r="AZ860" s="203">
        <f t="shared" si="1279"/>
        <v>6.5739666547139999</v>
      </c>
      <c r="BB860" s="1" t="str">
        <f t="shared" si="1237"/>
        <v>NA</v>
      </c>
      <c r="BC860" s="1" t="str">
        <f t="shared" si="1238"/>
        <v>NA</v>
      </c>
      <c r="BD860" s="1" t="str">
        <f t="shared" si="1239"/>
        <v>NA</v>
      </c>
      <c r="BE860" s="1" t="str">
        <f t="shared" si="1240"/>
        <v>NO</v>
      </c>
      <c r="BF860" s="1" t="str">
        <f t="shared" si="1241"/>
        <v>NO</v>
      </c>
      <c r="BG860" s="1" t="str">
        <f t="shared" si="1242"/>
        <v>NO</v>
      </c>
      <c r="BH860" s="1" t="str">
        <f t="shared" si="1222"/>
        <v>YES</v>
      </c>
      <c r="BJ860" s="12">
        <v>387</v>
      </c>
      <c r="BK860" s="1" t="str">
        <f t="shared" si="1243"/>
        <v>NP</v>
      </c>
      <c r="BL860" s="1" t="str">
        <f t="shared" si="1244"/>
        <v>NA</v>
      </c>
      <c r="BM860" s="1" t="str">
        <f t="shared" si="1245"/>
        <v>NA</v>
      </c>
      <c r="BN860" s="1" t="str">
        <f t="shared" si="1246"/>
        <v>NO</v>
      </c>
      <c r="BO860" s="1" t="str">
        <f t="shared" si="1247"/>
        <v>NO</v>
      </c>
      <c r="BP860" s="1" t="str">
        <f t="shared" si="1248"/>
        <v>NO</v>
      </c>
      <c r="BQ860" s="1" t="str">
        <f t="shared" si="1249"/>
        <v>YES</v>
      </c>
      <c r="BS860" s="1" t="str">
        <f t="shared" si="1250"/>
        <v>FN</v>
      </c>
      <c r="BT860" s="1" t="str">
        <f t="shared" si="1251"/>
        <v>TN</v>
      </c>
      <c r="BU860" s="1" t="str">
        <f t="shared" si="1252"/>
        <v>TN</v>
      </c>
      <c r="BV860" s="1" t="str">
        <f t="shared" si="1253"/>
        <v>NO</v>
      </c>
      <c r="BW860" s="1" t="str">
        <f t="shared" si="1254"/>
        <v>NO</v>
      </c>
      <c r="BX860" s="1" t="str">
        <f t="shared" si="1255"/>
        <v>NO</v>
      </c>
      <c r="BY860" s="244" t="str">
        <f t="shared" si="1256"/>
        <v>YES</v>
      </c>
      <c r="BZ860" s="244" t="str">
        <f t="shared" si="1257"/>
        <v>NO</v>
      </c>
      <c r="CA860" s="244" t="str">
        <f t="shared" si="1258"/>
        <v>NO</v>
      </c>
      <c r="CB860" s="244" t="str">
        <f t="shared" si="1259"/>
        <v>NO</v>
      </c>
      <c r="CC860" s="244" t="str">
        <f t="shared" si="1260"/>
        <v>NO</v>
      </c>
      <c r="CD860" s="244" t="str">
        <f t="shared" si="1232"/>
        <v>YES</v>
      </c>
      <c r="CE860" s="1" t="str">
        <f t="shared" si="1233"/>
        <v>YES</v>
      </c>
      <c r="CF860" s="1" t="str">
        <f t="shared" si="1234"/>
        <v>YES</v>
      </c>
      <c r="CG860" s="1" t="str">
        <f t="shared" si="1235"/>
        <v>NO</v>
      </c>
      <c r="CH860" s="1" t="str">
        <f t="shared" si="1236"/>
        <v>NO</v>
      </c>
      <c r="CI860" s="244" t="str">
        <f t="shared" si="1261"/>
        <v>YES</v>
      </c>
      <c r="CJ860" s="244" t="str">
        <f t="shared" si="1262"/>
        <v>YES</v>
      </c>
      <c r="CK860" s="244" t="str">
        <f t="shared" si="1263"/>
        <v>YES</v>
      </c>
      <c r="CL860" s="244" t="str">
        <f t="shared" si="1264"/>
        <v>NO</v>
      </c>
      <c r="CM860" s="244" t="str">
        <f t="shared" si="1265"/>
        <v>NO</v>
      </c>
      <c r="CN860" s="244" t="str">
        <f t="shared" si="1266"/>
        <v>NO</v>
      </c>
      <c r="CO860" s="244" t="str">
        <f t="shared" si="1267"/>
        <v>NO</v>
      </c>
      <c r="CP860" s="244" t="str">
        <f t="shared" si="1268"/>
        <v>NO</v>
      </c>
      <c r="CQ860" s="244" t="str">
        <f t="shared" si="1269"/>
        <v>NO</v>
      </c>
      <c r="CR860" s="244" t="str">
        <f t="shared" si="1270"/>
        <v>NO</v>
      </c>
    </row>
    <row r="861" spans="1:96">
      <c r="A861" s="64"/>
      <c r="B861" s="15"/>
      <c r="C861" s="15"/>
      <c r="D861" s="15"/>
      <c r="E861" s="15"/>
      <c r="F861" s="15"/>
      <c r="G861" s="15"/>
      <c r="H861" s="15"/>
      <c r="I861" s="52" t="s">
        <v>19</v>
      </c>
      <c r="J861" s="6">
        <v>0.81334937496554904</v>
      </c>
      <c r="K861" s="6">
        <v>0.18285526176414699</v>
      </c>
      <c r="L861" s="6">
        <v>3.7953632703036002E-3</v>
      </c>
      <c r="M861" s="6">
        <v>0.58649891579658597</v>
      </c>
      <c r="N861" s="6">
        <v>0.33683565909219398</v>
      </c>
      <c r="O861" s="6">
        <v>7.6665425111219099E-2</v>
      </c>
      <c r="P861" s="6">
        <v>0.90254242875781199</v>
      </c>
      <c r="Q861" s="6">
        <v>8.7495471569646502E-2</v>
      </c>
      <c r="R861" s="6">
        <v>9.9620996725410197E-3</v>
      </c>
      <c r="S861" s="6">
        <v>0.72971466685466302</v>
      </c>
      <c r="T861" s="6">
        <v>0.109639774008104</v>
      </c>
      <c r="U861" s="6">
        <v>0.160645559137232</v>
      </c>
      <c r="V861" s="6">
        <v>0.53326187970253702</v>
      </c>
      <c r="W861" s="6">
        <v>0.15698389713607</v>
      </c>
      <c r="X861" s="6">
        <v>0.30975422316139201</v>
      </c>
      <c r="Y861" s="6">
        <v>0.19332986993040999</v>
      </c>
      <c r="Z861" s="6">
        <v>0.35400663518137099</v>
      </c>
      <c r="AA861" s="6">
        <v>0.452663494888218</v>
      </c>
      <c r="AB861" s="6">
        <v>0.99833051531237904</v>
      </c>
      <c r="AC861" s="6">
        <v>9.0601445724880405E-4</v>
      </c>
      <c r="AD861" s="6">
        <v>7.6347023037148798E-4</v>
      </c>
      <c r="AE861" s="6">
        <v>0.22754909526819</v>
      </c>
      <c r="AF861" s="6">
        <v>0.55642964837522002</v>
      </c>
      <c r="AG861" s="310">
        <v>0.216021256356589</v>
      </c>
      <c r="AH861" s="211">
        <v>0.8</v>
      </c>
      <c r="AI861" s="211">
        <v>2.1320000000000001</v>
      </c>
      <c r="AJ861" s="212">
        <v>6.3860000000000001</v>
      </c>
      <c r="AK861" s="210">
        <v>1.135</v>
      </c>
      <c r="AL861" s="210">
        <v>3.1259999999999999</v>
      </c>
      <c r="AM861" s="210">
        <v>5.6340000000000003</v>
      </c>
      <c r="AN861" s="203"/>
      <c r="AO861" s="203"/>
      <c r="AP861" s="203"/>
      <c r="AQ861" s="203"/>
      <c r="AR861" s="203">
        <f t="shared" si="1271"/>
        <v>0.69692727427599999</v>
      </c>
      <c r="AS861" s="203">
        <f t="shared" si="1272"/>
        <v>0.8518</v>
      </c>
      <c r="AT861" s="203">
        <f t="shared" si="1273"/>
        <v>1.041088886996</v>
      </c>
      <c r="AU861" s="203">
        <f t="shared" si="1274"/>
        <v>1.8303545495219997</v>
      </c>
      <c r="AV861" s="203">
        <f t="shared" si="1275"/>
        <v>2.2370999999999999</v>
      </c>
      <c r="AW861" s="203">
        <f t="shared" si="1276"/>
        <v>2.7342333283619995</v>
      </c>
      <c r="AX861" s="203">
        <f t="shared" si="1277"/>
        <v>4.4007545552340002</v>
      </c>
      <c r="AY861" s="203">
        <f t="shared" si="1278"/>
        <v>5.3787000000000003</v>
      </c>
      <c r="AZ861" s="203">
        <f t="shared" si="1279"/>
        <v>6.5739666547139999</v>
      </c>
      <c r="BB861" s="1" t="str">
        <f t="shared" si="1237"/>
        <v>NP</v>
      </c>
      <c r="BC861" s="1" t="str">
        <f t="shared" si="1238"/>
        <v>NP</v>
      </c>
      <c r="BD861" s="1" t="str">
        <f t="shared" si="1239"/>
        <v>NA</v>
      </c>
      <c r="BE861" s="1" t="str">
        <f t="shared" si="1240"/>
        <v>NO</v>
      </c>
      <c r="BF861" s="1" t="str">
        <f t="shared" si="1241"/>
        <v>NO</v>
      </c>
      <c r="BG861" s="1" t="str">
        <f t="shared" si="1242"/>
        <v>NO</v>
      </c>
      <c r="BH861" s="1" t="str">
        <f t="shared" si="1222"/>
        <v>YES</v>
      </c>
      <c r="BJ861" s="12">
        <v>36</v>
      </c>
      <c r="BK861" s="1" t="str">
        <f t="shared" si="1243"/>
        <v>P</v>
      </c>
      <c r="BL861" s="1" t="str">
        <f t="shared" si="1244"/>
        <v>P</v>
      </c>
      <c r="BM861" s="1" t="str">
        <f t="shared" si="1245"/>
        <v>NA</v>
      </c>
      <c r="BN861" s="1" t="str">
        <f t="shared" si="1246"/>
        <v>NO</v>
      </c>
      <c r="BO861" s="1" t="str">
        <f t="shared" si="1247"/>
        <v>NO</v>
      </c>
      <c r="BP861" s="1" t="str">
        <f t="shared" si="1248"/>
        <v>NO</v>
      </c>
      <c r="BQ861" s="1" t="str">
        <f t="shared" si="1249"/>
        <v>NO</v>
      </c>
      <c r="BS861" s="1" t="str">
        <f t="shared" si="1250"/>
        <v>FP</v>
      </c>
      <c r="BT861" s="1" t="str">
        <f t="shared" si="1251"/>
        <v>FP</v>
      </c>
      <c r="BU861" s="1" t="str">
        <f t="shared" si="1252"/>
        <v>TN</v>
      </c>
      <c r="BV861" s="1" t="str">
        <f t="shared" si="1253"/>
        <v>NO</v>
      </c>
      <c r="BW861" s="1" t="str">
        <f t="shared" si="1254"/>
        <v>NO</v>
      </c>
      <c r="BX861" s="1" t="str">
        <f t="shared" si="1255"/>
        <v>NO</v>
      </c>
      <c r="BY861" s="244" t="str">
        <f t="shared" si="1256"/>
        <v>YES</v>
      </c>
      <c r="BZ861" s="244" t="str">
        <f t="shared" si="1257"/>
        <v>NO</v>
      </c>
      <c r="CA861" s="244" t="str">
        <f t="shared" si="1258"/>
        <v>NO</v>
      </c>
      <c r="CB861" s="244" t="str">
        <f t="shared" si="1259"/>
        <v>NO</v>
      </c>
      <c r="CC861" s="244" t="str">
        <f t="shared" si="1260"/>
        <v>NO</v>
      </c>
      <c r="CD861" s="244" t="str">
        <f t="shared" si="1232"/>
        <v>YES</v>
      </c>
      <c r="CE861" s="1" t="str">
        <f t="shared" si="1233"/>
        <v>NO</v>
      </c>
      <c r="CF861" s="1" t="str">
        <f t="shared" si="1234"/>
        <v>NO</v>
      </c>
      <c r="CG861" s="1" t="str">
        <f t="shared" si="1235"/>
        <v>NO</v>
      </c>
      <c r="CH861" s="1" t="str">
        <f t="shared" si="1236"/>
        <v>YES</v>
      </c>
      <c r="CI861" s="244" t="str">
        <f t="shared" si="1261"/>
        <v>NO</v>
      </c>
      <c r="CJ861" s="244" t="str">
        <f t="shared" si="1262"/>
        <v>NO</v>
      </c>
      <c r="CK861" s="244" t="str">
        <f t="shared" si="1263"/>
        <v>NO</v>
      </c>
      <c r="CL861" s="244" t="str">
        <f t="shared" si="1264"/>
        <v>NO</v>
      </c>
      <c r="CM861" s="244" t="str">
        <f t="shared" si="1265"/>
        <v>NO</v>
      </c>
      <c r="CN861" s="244" t="str">
        <f t="shared" si="1266"/>
        <v>YES</v>
      </c>
      <c r="CO861" s="244" t="str">
        <f t="shared" si="1267"/>
        <v>NO</v>
      </c>
      <c r="CP861" s="244" t="str">
        <f t="shared" si="1268"/>
        <v>NO</v>
      </c>
      <c r="CQ861" s="244" t="str">
        <f t="shared" si="1269"/>
        <v>NO</v>
      </c>
      <c r="CR861" s="244" t="str">
        <f t="shared" si="1270"/>
        <v>YES</v>
      </c>
    </row>
    <row r="862" spans="1:96">
      <c r="A862" s="64"/>
      <c r="B862" s="15"/>
      <c r="C862" s="15"/>
      <c r="D862" s="15"/>
      <c r="E862" s="15"/>
      <c r="F862" s="15"/>
      <c r="G862" s="15"/>
      <c r="H862" s="15"/>
      <c r="I862" s="52" t="s">
        <v>126</v>
      </c>
      <c r="J862" s="6">
        <v>0.33181661722168299</v>
      </c>
      <c r="K862" s="6">
        <v>0.66311246859587503</v>
      </c>
      <c r="L862" s="6">
        <v>5.0709141824407597E-3</v>
      </c>
      <c r="M862" s="6">
        <v>7.9908699660685104E-2</v>
      </c>
      <c r="N862" s="6">
        <v>1.1274807832262699E-2</v>
      </c>
      <c r="O862" s="6">
        <v>0.90881649250705199</v>
      </c>
      <c r="P862" s="6">
        <v>0.92684513080703901</v>
      </c>
      <c r="Q862" s="6">
        <v>6.8496795588839393E-2</v>
      </c>
      <c r="R862" s="6">
        <v>4.6580736041206203E-3</v>
      </c>
      <c r="S862" s="6">
        <v>0.49065021384771201</v>
      </c>
      <c r="T862" s="6">
        <v>0.50556158183641697</v>
      </c>
      <c r="U862" s="6">
        <v>3.7882043158704499E-3</v>
      </c>
      <c r="V862" s="6">
        <v>0.33777282616978999</v>
      </c>
      <c r="W862" s="6">
        <v>0.56876893413080298</v>
      </c>
      <c r="X862" s="6">
        <v>9.3458239699406406E-2</v>
      </c>
      <c r="Y862" s="6">
        <v>0.88375357298483004</v>
      </c>
      <c r="Z862" s="6">
        <v>6.1698707961106297E-2</v>
      </c>
      <c r="AA862" s="6">
        <v>5.45477190540627E-2</v>
      </c>
      <c r="AB862" s="6">
        <v>0.68792268287176095</v>
      </c>
      <c r="AC862" s="6">
        <v>0.24666102076257301</v>
      </c>
      <c r="AD862" s="6">
        <v>6.54162963656654E-2</v>
      </c>
      <c r="AE862" s="6">
        <v>0.34372484600491598</v>
      </c>
      <c r="AF862" s="6">
        <v>4.0382317615619501E-2</v>
      </c>
      <c r="AG862" s="310">
        <v>0.61589283637946302</v>
      </c>
      <c r="AH862" s="211">
        <v>0.85899999999999999</v>
      </c>
      <c r="AI862" s="211">
        <v>2.2989999999999999</v>
      </c>
      <c r="AJ862" s="212">
        <v>6.1079999999999997</v>
      </c>
      <c r="AK862" s="210">
        <v>0.89200000000000002</v>
      </c>
      <c r="AL862" s="210">
        <v>2.5329999999999999</v>
      </c>
      <c r="AM862" s="210">
        <v>6.2009999999999996</v>
      </c>
      <c r="AN862" s="203"/>
      <c r="AO862" s="203"/>
      <c r="AP862" s="203"/>
      <c r="AQ862" s="203"/>
      <c r="AR862" s="203">
        <f t="shared" si="1271"/>
        <v>0.69692727427599999</v>
      </c>
      <c r="AS862" s="203">
        <f t="shared" si="1272"/>
        <v>0.8518</v>
      </c>
      <c r="AT862" s="203">
        <f t="shared" si="1273"/>
        <v>1.041088886996</v>
      </c>
      <c r="AU862" s="203">
        <f t="shared" si="1274"/>
        <v>1.8303545495219997</v>
      </c>
      <c r="AV862" s="203">
        <f t="shared" si="1275"/>
        <v>2.2370999999999999</v>
      </c>
      <c r="AW862" s="203">
        <f t="shared" si="1276"/>
        <v>2.7342333283619995</v>
      </c>
      <c r="AX862" s="203">
        <f t="shared" si="1277"/>
        <v>4.4007545552340002</v>
      </c>
      <c r="AY862" s="203">
        <f t="shared" si="1278"/>
        <v>5.3787000000000003</v>
      </c>
      <c r="AZ862" s="203">
        <f t="shared" si="1279"/>
        <v>6.5739666547139999</v>
      </c>
      <c r="BB862" s="1" t="str">
        <f t="shared" si="1237"/>
        <v>NA</v>
      </c>
      <c r="BC862" s="1" t="str">
        <f t="shared" si="1238"/>
        <v>NA</v>
      </c>
      <c r="BD862" s="1" t="str">
        <f t="shared" si="1239"/>
        <v>NA</v>
      </c>
      <c r="BE862" s="1" t="str">
        <f t="shared" si="1240"/>
        <v>NO</v>
      </c>
      <c r="BF862" s="1" t="str">
        <f t="shared" si="1241"/>
        <v>NO</v>
      </c>
      <c r="BG862" s="1" t="str">
        <f t="shared" si="1242"/>
        <v>NO</v>
      </c>
      <c r="BH862" s="1" t="str">
        <f t="shared" si="1222"/>
        <v>YES</v>
      </c>
      <c r="BJ862" s="12">
        <v>24</v>
      </c>
      <c r="BK862" s="1" t="str">
        <f t="shared" si="1243"/>
        <v>NA</v>
      </c>
      <c r="BL862" s="1" t="str">
        <f t="shared" si="1244"/>
        <v>NA</v>
      </c>
      <c r="BM862" s="1" t="str">
        <f t="shared" si="1245"/>
        <v>NA</v>
      </c>
      <c r="BN862" s="1" t="str">
        <f t="shared" si="1246"/>
        <v>NO</v>
      </c>
      <c r="BO862" s="1" t="str">
        <f t="shared" si="1247"/>
        <v>NO</v>
      </c>
      <c r="BP862" s="1" t="str">
        <f t="shared" si="1248"/>
        <v>NO</v>
      </c>
      <c r="BQ862" s="1" t="str">
        <f t="shared" si="1249"/>
        <v>YES</v>
      </c>
      <c r="BS862" s="1" t="str">
        <f t="shared" si="1250"/>
        <v>TN</v>
      </c>
      <c r="BT862" s="1" t="str">
        <f t="shared" si="1251"/>
        <v>TN</v>
      </c>
      <c r="BU862" s="1" t="str">
        <f t="shared" si="1252"/>
        <v>TN</v>
      </c>
      <c r="BV862" s="1" t="str">
        <f t="shared" si="1253"/>
        <v>NO</v>
      </c>
      <c r="BW862" s="1" t="str">
        <f t="shared" si="1254"/>
        <v>NO</v>
      </c>
      <c r="BX862" s="1" t="str">
        <f t="shared" si="1255"/>
        <v>NO</v>
      </c>
      <c r="BY862" s="244" t="str">
        <f t="shared" si="1256"/>
        <v>YES</v>
      </c>
      <c r="BZ862" s="244" t="str">
        <f t="shared" si="1257"/>
        <v>NO</v>
      </c>
      <c r="CA862" s="244" t="str">
        <f t="shared" si="1258"/>
        <v>NO</v>
      </c>
      <c r="CB862" s="244" t="str">
        <f t="shared" si="1259"/>
        <v>NO</v>
      </c>
      <c r="CC862" s="244" t="str">
        <f t="shared" si="1260"/>
        <v>NO</v>
      </c>
      <c r="CD862" s="244" t="str">
        <f t="shared" si="1232"/>
        <v>NO</v>
      </c>
      <c r="CE862" s="1" t="str">
        <f t="shared" si="1233"/>
        <v>NO</v>
      </c>
      <c r="CF862" s="1" t="str">
        <f t="shared" si="1234"/>
        <v>NO</v>
      </c>
      <c r="CG862" s="1" t="str">
        <f t="shared" si="1235"/>
        <v>NO</v>
      </c>
      <c r="CH862" s="1" t="str">
        <f t="shared" si="1236"/>
        <v>NO</v>
      </c>
      <c r="CI862" s="244" t="str">
        <f t="shared" si="1261"/>
        <v>NO</v>
      </c>
      <c r="CJ862" s="244" t="str">
        <f t="shared" si="1262"/>
        <v>NO</v>
      </c>
      <c r="CK862" s="244" t="str">
        <f t="shared" si="1263"/>
        <v>NO</v>
      </c>
      <c r="CL862" s="244" t="str">
        <f t="shared" si="1264"/>
        <v>NO</v>
      </c>
      <c r="CM862" s="244" t="str">
        <f t="shared" si="1265"/>
        <v>NO</v>
      </c>
      <c r="CN862" s="244" t="str">
        <f t="shared" si="1266"/>
        <v>NO</v>
      </c>
      <c r="CO862" s="244" t="str">
        <f t="shared" si="1267"/>
        <v>NO</v>
      </c>
      <c r="CP862" s="244" t="str">
        <f t="shared" si="1268"/>
        <v>NO</v>
      </c>
      <c r="CQ862" s="244" t="str">
        <f t="shared" si="1269"/>
        <v>NO</v>
      </c>
      <c r="CR862" s="244" t="str">
        <f t="shared" si="1270"/>
        <v>NO</v>
      </c>
    </row>
    <row r="863" spans="1:96">
      <c r="A863" s="64"/>
      <c r="B863" s="15"/>
      <c r="C863" s="15"/>
      <c r="D863" s="15"/>
      <c r="E863" s="15"/>
      <c r="F863" s="15"/>
      <c r="G863" s="15"/>
      <c r="H863" s="15"/>
      <c r="I863" s="52" t="s">
        <v>43</v>
      </c>
      <c r="J863" s="6">
        <v>0.81334937496554904</v>
      </c>
      <c r="K863" s="6">
        <v>0.18285526176414699</v>
      </c>
      <c r="L863" s="6">
        <v>3.7953632703036002E-3</v>
      </c>
      <c r="M863" s="6">
        <v>7.9908699660685104E-2</v>
      </c>
      <c r="N863" s="6">
        <v>1.1274807832262699E-2</v>
      </c>
      <c r="O863" s="6">
        <v>0.90881649250705199</v>
      </c>
      <c r="P863" s="6">
        <v>0.194328751047396</v>
      </c>
      <c r="Q863" s="6">
        <v>0.31676433705873802</v>
      </c>
      <c r="R863" s="6">
        <v>0.48890691189386498</v>
      </c>
      <c r="S863" s="6">
        <v>0.84626226113223701</v>
      </c>
      <c r="T863" s="6">
        <v>6.5450147583190996E-2</v>
      </c>
      <c r="U863" s="6">
        <v>8.8287591284571004E-2</v>
      </c>
      <c r="V863" s="6">
        <v>0.53326187970253702</v>
      </c>
      <c r="W863" s="6">
        <v>0.15698389713607</v>
      </c>
      <c r="X863" s="6">
        <v>0.30975422316139201</v>
      </c>
      <c r="Y863" s="6">
        <v>0.19332986993040999</v>
      </c>
      <c r="Z863" s="6">
        <v>0.35400663518137099</v>
      </c>
      <c r="AA863" s="6">
        <v>0.452663494888218</v>
      </c>
      <c r="AB863" s="6">
        <v>0.99833051531237904</v>
      </c>
      <c r="AC863" s="6">
        <v>9.0601445724880405E-4</v>
      </c>
      <c r="AD863" s="6">
        <v>7.6347023037148798E-4</v>
      </c>
      <c r="AE863" s="6">
        <v>0.22754909526819</v>
      </c>
      <c r="AF863" s="6">
        <v>0.55642964837522002</v>
      </c>
      <c r="AG863" s="310">
        <v>0.216021256356589</v>
      </c>
      <c r="AH863" s="211">
        <v>1.4279999999999999</v>
      </c>
      <c r="AI863" s="211">
        <v>2.3679999999999999</v>
      </c>
      <c r="AJ863" s="212">
        <v>5.4219999999999997</v>
      </c>
      <c r="AK863" s="210">
        <v>1.4750000000000001</v>
      </c>
      <c r="AL863" s="210">
        <v>3.0779999999999998</v>
      </c>
      <c r="AM863" s="210">
        <v>5.6070000000000002</v>
      </c>
      <c r="AN863" s="203"/>
      <c r="AO863" s="203"/>
      <c r="AP863" s="203"/>
      <c r="AQ863" s="203"/>
      <c r="AR863" s="203">
        <f t="shared" si="1271"/>
        <v>0.69692727427599999</v>
      </c>
      <c r="AS863" s="203">
        <f t="shared" si="1272"/>
        <v>0.8518</v>
      </c>
      <c r="AT863" s="203">
        <f t="shared" si="1273"/>
        <v>1.041088886996</v>
      </c>
      <c r="AU863" s="203">
        <f t="shared" si="1274"/>
        <v>1.8303545495219997</v>
      </c>
      <c r="AV863" s="203">
        <f t="shared" si="1275"/>
        <v>2.2370999999999999</v>
      </c>
      <c r="AW863" s="203">
        <f t="shared" si="1276"/>
        <v>2.7342333283619995</v>
      </c>
      <c r="AX863" s="203">
        <f t="shared" si="1277"/>
        <v>4.4007545552340002</v>
      </c>
      <c r="AY863" s="203">
        <f t="shared" si="1278"/>
        <v>5.3787000000000003</v>
      </c>
      <c r="AZ863" s="203">
        <f t="shared" si="1279"/>
        <v>6.5739666547139999</v>
      </c>
      <c r="BB863" s="1" t="str">
        <f t="shared" si="1237"/>
        <v>P</v>
      </c>
      <c r="BC863" s="1" t="str">
        <f t="shared" si="1238"/>
        <v>NA</v>
      </c>
      <c r="BD863" s="1" t="str">
        <f t="shared" si="1239"/>
        <v>NA</v>
      </c>
      <c r="BE863" s="1" t="str">
        <f t="shared" si="1240"/>
        <v>NO</v>
      </c>
      <c r="BF863" s="1" t="str">
        <f t="shared" si="1241"/>
        <v>NO</v>
      </c>
      <c r="BG863" s="1" t="str">
        <f t="shared" si="1242"/>
        <v>NO</v>
      </c>
      <c r="BH863" s="1" t="str">
        <f t="shared" si="1222"/>
        <v>NO</v>
      </c>
      <c r="BJ863" s="12">
        <v>17</v>
      </c>
      <c r="BK863" s="1" t="str">
        <f t="shared" si="1243"/>
        <v>P</v>
      </c>
      <c r="BL863" s="1" t="str">
        <f t="shared" si="1244"/>
        <v>P</v>
      </c>
      <c r="BM863" s="1" t="str">
        <f t="shared" si="1245"/>
        <v>NA</v>
      </c>
      <c r="BN863" s="1" t="str">
        <f t="shared" si="1246"/>
        <v>NO</v>
      </c>
      <c r="BO863" s="1" t="str">
        <f t="shared" si="1247"/>
        <v>NO</v>
      </c>
      <c r="BP863" s="1" t="str">
        <f t="shared" si="1248"/>
        <v>NO</v>
      </c>
      <c r="BQ863" s="1" t="str">
        <f t="shared" si="1249"/>
        <v>NO</v>
      </c>
      <c r="BS863" s="1" t="str">
        <f t="shared" si="1250"/>
        <v>TN</v>
      </c>
      <c r="BT863" s="1" t="str">
        <f t="shared" si="1251"/>
        <v>TN</v>
      </c>
      <c r="BU863" s="1" t="str">
        <f t="shared" si="1252"/>
        <v>TN</v>
      </c>
      <c r="BV863" s="1" t="str">
        <f t="shared" si="1253"/>
        <v>NO</v>
      </c>
      <c r="BW863" s="1" t="str">
        <f t="shared" si="1254"/>
        <v>NO</v>
      </c>
      <c r="BX863" s="1" t="str">
        <f t="shared" si="1255"/>
        <v>NO</v>
      </c>
      <c r="BY863" s="244" t="str">
        <f t="shared" si="1256"/>
        <v>YES</v>
      </c>
      <c r="BZ863" s="244" t="str">
        <f t="shared" si="1257"/>
        <v>NO</v>
      </c>
      <c r="CA863" s="244" t="str">
        <f t="shared" si="1258"/>
        <v>NO</v>
      </c>
      <c r="CB863" s="244" t="str">
        <f t="shared" si="1259"/>
        <v>NO</v>
      </c>
      <c r="CC863" s="244" t="str">
        <f t="shared" si="1260"/>
        <v>NO</v>
      </c>
      <c r="CD863" s="244" t="str">
        <f t="shared" si="1232"/>
        <v>NO</v>
      </c>
      <c r="CE863" s="1" t="str">
        <f t="shared" si="1233"/>
        <v>NO</v>
      </c>
      <c r="CF863" s="1" t="str">
        <f t="shared" si="1234"/>
        <v>NO</v>
      </c>
      <c r="CG863" s="1" t="str">
        <f t="shared" si="1235"/>
        <v>NO</v>
      </c>
      <c r="CH863" s="1" t="str">
        <f t="shared" si="1236"/>
        <v>NO</v>
      </c>
      <c r="CI863" s="244" t="str">
        <f t="shared" si="1261"/>
        <v>NO</v>
      </c>
      <c r="CJ863" s="244" t="str">
        <f t="shared" si="1262"/>
        <v>NO</v>
      </c>
      <c r="CK863" s="244" t="str">
        <f t="shared" si="1263"/>
        <v>NO</v>
      </c>
      <c r="CL863" s="244" t="str">
        <f t="shared" si="1264"/>
        <v>NO</v>
      </c>
      <c r="CM863" s="244" t="str">
        <f t="shared" si="1265"/>
        <v>NO</v>
      </c>
      <c r="CN863" s="244" t="str">
        <f t="shared" si="1266"/>
        <v>NO</v>
      </c>
      <c r="CO863" s="244" t="str">
        <f t="shared" si="1267"/>
        <v>NO</v>
      </c>
      <c r="CP863" s="244" t="str">
        <f t="shared" si="1268"/>
        <v>NO</v>
      </c>
      <c r="CQ863" s="244" t="str">
        <f t="shared" si="1269"/>
        <v>NO</v>
      </c>
      <c r="CR863" s="244" t="str">
        <f t="shared" si="1270"/>
        <v>NO</v>
      </c>
    </row>
    <row r="864" spans="1:96">
      <c r="A864" s="64"/>
      <c r="B864" s="15"/>
      <c r="C864" s="15"/>
      <c r="D864" s="15"/>
      <c r="E864" s="15"/>
      <c r="F864" s="15"/>
      <c r="G864" s="15"/>
      <c r="H864" s="15"/>
      <c r="I864" s="52" t="s">
        <v>168</v>
      </c>
      <c r="J864" s="6">
        <v>0.81334937496554904</v>
      </c>
      <c r="K864" s="6">
        <v>0.18285526176414699</v>
      </c>
      <c r="L864" s="6">
        <v>3.7953632703036002E-3</v>
      </c>
      <c r="M864" s="6">
        <v>7.9908699660685104E-2</v>
      </c>
      <c r="N864" s="6">
        <v>1.1274807832262699E-2</v>
      </c>
      <c r="O864" s="6">
        <v>0.90881649250705199</v>
      </c>
      <c r="P864" s="6">
        <v>0.40821347064208702</v>
      </c>
      <c r="Q864" s="6">
        <v>0.38874647291715703</v>
      </c>
      <c r="R864" s="6">
        <v>0.20304005644075401</v>
      </c>
      <c r="S864" s="6">
        <v>0.34177505141012199</v>
      </c>
      <c r="T864" s="6">
        <v>0.65021590976286703</v>
      </c>
      <c r="U864" s="6">
        <v>8.0090388270092003E-3</v>
      </c>
      <c r="V864" s="6">
        <v>7.5981223860289299E-2</v>
      </c>
      <c r="W864" s="6">
        <v>0.71880001136405802</v>
      </c>
      <c r="X864" s="6">
        <v>0.20521876477565201</v>
      </c>
      <c r="Y864" s="6">
        <v>0.58396850690371405</v>
      </c>
      <c r="Z864" s="6">
        <v>0.33275552738525999</v>
      </c>
      <c r="AA864" s="6">
        <v>8.3275965711024205E-2</v>
      </c>
      <c r="AB864" s="6">
        <v>0.54293236604315398</v>
      </c>
      <c r="AC864" s="6">
        <v>0.39510019250112899</v>
      </c>
      <c r="AD864" s="6">
        <v>6.1967441455715797E-2</v>
      </c>
      <c r="AE864" s="6">
        <v>0.96355895653955903</v>
      </c>
      <c r="AF864" s="6">
        <v>2.8377952258714902E-2</v>
      </c>
      <c r="AG864" s="310">
        <v>8.0630912017259897E-3</v>
      </c>
      <c r="AH864" s="211">
        <v>0.95699999999999996</v>
      </c>
      <c r="AI864" s="211">
        <v>2.5979999999999999</v>
      </c>
      <c r="AJ864" s="212">
        <v>5.2409999999999997</v>
      </c>
      <c r="AK864" s="210">
        <v>1.0329999999999999</v>
      </c>
      <c r="AL864" s="210">
        <v>2.613</v>
      </c>
      <c r="AM864" s="210">
        <v>5.3470000000000004</v>
      </c>
      <c r="AN864" s="203"/>
      <c r="AO864" s="203"/>
      <c r="AP864" s="203"/>
      <c r="AQ864" s="203"/>
      <c r="AR864" s="203">
        <f t="shared" si="1271"/>
        <v>0.69692727427599999</v>
      </c>
      <c r="AS864" s="203">
        <f t="shared" si="1272"/>
        <v>0.8518</v>
      </c>
      <c r="AT864" s="203">
        <f t="shared" si="1273"/>
        <v>1.041088886996</v>
      </c>
      <c r="AU864" s="203">
        <f t="shared" si="1274"/>
        <v>1.8303545495219997</v>
      </c>
      <c r="AV864" s="203">
        <f t="shared" si="1275"/>
        <v>2.2370999999999999</v>
      </c>
      <c r="AW864" s="203">
        <f t="shared" si="1276"/>
        <v>2.7342333283619995</v>
      </c>
      <c r="AX864" s="203">
        <f t="shared" si="1277"/>
        <v>4.4007545552340002</v>
      </c>
      <c r="AY864" s="203">
        <f t="shared" si="1278"/>
        <v>5.3787000000000003</v>
      </c>
      <c r="AZ864" s="203">
        <f t="shared" si="1279"/>
        <v>6.5739666547139999</v>
      </c>
      <c r="BB864" s="1" t="str">
        <f t="shared" si="1237"/>
        <v>NA</v>
      </c>
      <c r="BC864" s="1" t="str">
        <f t="shared" si="1238"/>
        <v>NA</v>
      </c>
      <c r="BD864" s="1" t="str">
        <f t="shared" si="1239"/>
        <v>NP</v>
      </c>
      <c r="BE864" s="1" t="str">
        <f t="shared" si="1240"/>
        <v>NO</v>
      </c>
      <c r="BF864" s="1" t="str">
        <f t="shared" si="1241"/>
        <v>NO</v>
      </c>
      <c r="BG864" s="1" t="str">
        <f t="shared" si="1242"/>
        <v>NO</v>
      </c>
      <c r="BH864" s="1" t="str">
        <f t="shared" si="1222"/>
        <v>YES</v>
      </c>
      <c r="BJ864" s="12">
        <v>17</v>
      </c>
      <c r="BK864" s="1" t="str">
        <f t="shared" si="1243"/>
        <v>NA</v>
      </c>
      <c r="BL864" s="1" t="str">
        <f t="shared" si="1244"/>
        <v>NA</v>
      </c>
      <c r="BM864" s="1" t="str">
        <f t="shared" si="1245"/>
        <v>NP</v>
      </c>
      <c r="BN864" s="1" t="str">
        <f t="shared" si="1246"/>
        <v>NO</v>
      </c>
      <c r="BO864" s="1" t="str">
        <f t="shared" si="1247"/>
        <v>NO</v>
      </c>
      <c r="BP864" s="1" t="str">
        <f t="shared" si="1248"/>
        <v>NO</v>
      </c>
      <c r="BQ864" s="1" t="str">
        <f t="shared" si="1249"/>
        <v>YES</v>
      </c>
      <c r="BS864" s="1" t="str">
        <f t="shared" si="1250"/>
        <v>TN</v>
      </c>
      <c r="BT864" s="1" t="str">
        <f t="shared" si="1251"/>
        <v>TN</v>
      </c>
      <c r="BU864" s="1" t="str">
        <f t="shared" si="1252"/>
        <v>TP</v>
      </c>
      <c r="BV864" s="1" t="str">
        <f t="shared" si="1253"/>
        <v>NO</v>
      </c>
      <c r="BW864" s="1" t="str">
        <f t="shared" si="1254"/>
        <v>NO</v>
      </c>
      <c r="BX864" s="1" t="str">
        <f t="shared" si="1255"/>
        <v>YES</v>
      </c>
      <c r="BY864" s="244" t="str">
        <f t="shared" si="1256"/>
        <v>YES</v>
      </c>
      <c r="BZ864" s="244" t="str">
        <f t="shared" si="1257"/>
        <v>NO</v>
      </c>
      <c r="CA864" s="244" t="str">
        <f t="shared" si="1258"/>
        <v>NO</v>
      </c>
      <c r="CB864" s="244" t="str">
        <f t="shared" si="1259"/>
        <v>NO</v>
      </c>
      <c r="CC864" s="244" t="str">
        <f t="shared" si="1260"/>
        <v>NO</v>
      </c>
      <c r="CD864" s="244" t="str">
        <f t="shared" si="1232"/>
        <v>NO</v>
      </c>
      <c r="CE864" s="1" t="str">
        <f t="shared" si="1233"/>
        <v>NO</v>
      </c>
      <c r="CF864" s="1" t="str">
        <f t="shared" si="1234"/>
        <v>NO</v>
      </c>
      <c r="CG864" s="1" t="str">
        <f t="shared" si="1235"/>
        <v>NO</v>
      </c>
      <c r="CH864" s="1" t="str">
        <f t="shared" si="1236"/>
        <v>NO</v>
      </c>
      <c r="CI864" s="244" t="str">
        <f t="shared" si="1261"/>
        <v>NO</v>
      </c>
      <c r="CJ864" s="244" t="str">
        <f t="shared" si="1262"/>
        <v>NO</v>
      </c>
      <c r="CK864" s="244" t="str">
        <f t="shared" si="1263"/>
        <v>NO</v>
      </c>
      <c r="CL864" s="244" t="str">
        <f t="shared" si="1264"/>
        <v>NO</v>
      </c>
      <c r="CM864" s="244" t="str">
        <f t="shared" si="1265"/>
        <v>NO</v>
      </c>
      <c r="CN864" s="244" t="str">
        <f t="shared" si="1266"/>
        <v>NO</v>
      </c>
      <c r="CO864" s="244" t="str">
        <f t="shared" si="1267"/>
        <v>NO</v>
      </c>
      <c r="CP864" s="244" t="str">
        <f t="shared" si="1268"/>
        <v>NO</v>
      </c>
      <c r="CQ864" s="244" t="str">
        <f t="shared" si="1269"/>
        <v>NO</v>
      </c>
      <c r="CR864" s="244" t="str">
        <f t="shared" si="1270"/>
        <v>NO</v>
      </c>
    </row>
    <row r="865" spans="1:96">
      <c r="A865" s="64"/>
      <c r="B865" s="15"/>
      <c r="C865" s="15"/>
      <c r="D865" s="15"/>
      <c r="E865" s="15"/>
      <c r="F865" s="15"/>
      <c r="G865" s="15"/>
      <c r="H865" s="15"/>
      <c r="I865" s="52" t="s">
        <v>44</v>
      </c>
      <c r="J865" s="6">
        <v>0.33181661722168299</v>
      </c>
      <c r="K865" s="6">
        <v>0.66311246859587503</v>
      </c>
      <c r="L865" s="6">
        <v>5.0709141824407597E-3</v>
      </c>
      <c r="M865" s="6">
        <v>7.9908699660685104E-2</v>
      </c>
      <c r="N865" s="6">
        <v>1.1274807832262699E-2</v>
      </c>
      <c r="O865" s="6">
        <v>0.90881649250705199</v>
      </c>
      <c r="P865" s="6">
        <v>0.92684513080703901</v>
      </c>
      <c r="Q865" s="6">
        <v>6.8496795588839393E-2</v>
      </c>
      <c r="R865" s="6">
        <v>4.6580736041206203E-3</v>
      </c>
      <c r="S865" s="6">
        <v>0.49065021384771201</v>
      </c>
      <c r="T865" s="6">
        <v>0.50556158183641697</v>
      </c>
      <c r="U865" s="6">
        <v>3.7882043158704499E-3</v>
      </c>
      <c r="V865" s="6">
        <v>7.5981223860289299E-2</v>
      </c>
      <c r="W865" s="6">
        <v>0.71880001136405802</v>
      </c>
      <c r="X865" s="6">
        <v>0.20521876477565201</v>
      </c>
      <c r="Y865" s="6">
        <v>0.58396850690371405</v>
      </c>
      <c r="Z865" s="6">
        <v>0.33275552738525999</v>
      </c>
      <c r="AA865" s="6">
        <v>8.3275965711024205E-2</v>
      </c>
      <c r="AB865" s="6">
        <v>0.54293236604315398</v>
      </c>
      <c r="AC865" s="6">
        <v>0.39510019250112899</v>
      </c>
      <c r="AD865" s="6">
        <v>6.1967441455715797E-2</v>
      </c>
      <c r="AE865" s="6">
        <v>0.96355895653955903</v>
      </c>
      <c r="AF865" s="6">
        <v>2.8377952258714902E-2</v>
      </c>
      <c r="AG865" s="310">
        <v>8.0630912017259897E-3</v>
      </c>
      <c r="AH865" s="211">
        <v>0.79600000000000004</v>
      </c>
      <c r="AI865" s="211">
        <v>2.6150000000000002</v>
      </c>
      <c r="AJ865" s="212">
        <v>5.33</v>
      </c>
      <c r="AK865" s="210">
        <v>0.81200000000000006</v>
      </c>
      <c r="AL865" s="210">
        <v>2.6070000000000002</v>
      </c>
      <c r="AM865" s="210">
        <v>5.45</v>
      </c>
      <c r="AN865" s="203"/>
      <c r="AO865" s="203"/>
      <c r="AP865" s="203"/>
      <c r="AQ865" s="203"/>
      <c r="AR865" s="203">
        <f t="shared" si="1271"/>
        <v>0.69692727427599999</v>
      </c>
      <c r="AS865" s="203">
        <f t="shared" si="1272"/>
        <v>0.8518</v>
      </c>
      <c r="AT865" s="203">
        <f t="shared" si="1273"/>
        <v>1.041088886996</v>
      </c>
      <c r="AU865" s="203">
        <f t="shared" si="1274"/>
        <v>1.8303545495219997</v>
      </c>
      <c r="AV865" s="203">
        <f t="shared" si="1275"/>
        <v>2.2370999999999999</v>
      </c>
      <c r="AW865" s="203">
        <f t="shared" si="1276"/>
        <v>2.7342333283619995</v>
      </c>
      <c r="AX865" s="203">
        <f t="shared" si="1277"/>
        <v>4.4007545552340002</v>
      </c>
      <c r="AY865" s="203">
        <f t="shared" si="1278"/>
        <v>5.3787000000000003</v>
      </c>
      <c r="AZ865" s="203">
        <f t="shared" si="1279"/>
        <v>6.5739666547139999</v>
      </c>
      <c r="BB865" s="1" t="str">
        <f t="shared" si="1237"/>
        <v>NP</v>
      </c>
      <c r="BC865" s="1" t="str">
        <f t="shared" si="1238"/>
        <v>NA</v>
      </c>
      <c r="BD865" s="1" t="str">
        <f t="shared" si="1239"/>
        <v>NP</v>
      </c>
      <c r="BE865" s="1" t="str">
        <f t="shared" si="1240"/>
        <v>NO</v>
      </c>
      <c r="BF865" s="1" t="str">
        <f t="shared" si="1241"/>
        <v>NO</v>
      </c>
      <c r="BG865" s="1" t="str">
        <f t="shared" si="1242"/>
        <v>NO</v>
      </c>
      <c r="BH865" s="1" t="str">
        <f t="shared" si="1222"/>
        <v>YES</v>
      </c>
      <c r="BJ865" s="12">
        <v>41</v>
      </c>
      <c r="BK865" s="1" t="str">
        <f t="shared" si="1243"/>
        <v>NP</v>
      </c>
      <c r="BL865" s="1" t="str">
        <f t="shared" si="1244"/>
        <v>NA</v>
      </c>
      <c r="BM865" s="1" t="str">
        <f t="shared" si="1245"/>
        <v>NA</v>
      </c>
      <c r="BN865" s="1" t="str">
        <f t="shared" si="1246"/>
        <v>NO</v>
      </c>
      <c r="BO865" s="1" t="str">
        <f t="shared" si="1247"/>
        <v>NO</v>
      </c>
      <c r="BP865" s="1" t="str">
        <f t="shared" si="1248"/>
        <v>NO</v>
      </c>
      <c r="BQ865" s="1" t="str">
        <f t="shared" si="1249"/>
        <v>YES</v>
      </c>
      <c r="BS865" s="1" t="str">
        <f t="shared" si="1250"/>
        <v>TP</v>
      </c>
      <c r="BT865" s="1" t="str">
        <f t="shared" si="1251"/>
        <v>TN</v>
      </c>
      <c r="BU865" s="1" t="str">
        <f t="shared" si="1252"/>
        <v>FP</v>
      </c>
      <c r="BV865" s="1" t="str">
        <f t="shared" si="1253"/>
        <v>NO</v>
      </c>
      <c r="BW865" s="1" t="str">
        <f t="shared" si="1254"/>
        <v>NO</v>
      </c>
      <c r="BX865" s="1" t="str">
        <f t="shared" si="1255"/>
        <v>YES</v>
      </c>
      <c r="BY865" s="244" t="str">
        <f t="shared" si="1256"/>
        <v>YES</v>
      </c>
      <c r="BZ865" s="244" t="str">
        <f t="shared" si="1257"/>
        <v>NO</v>
      </c>
      <c r="CA865" s="244" t="str">
        <f t="shared" si="1258"/>
        <v>NO</v>
      </c>
      <c r="CB865" s="244" t="str">
        <f t="shared" si="1259"/>
        <v>NO</v>
      </c>
      <c r="CC865" s="244" t="str">
        <f t="shared" si="1260"/>
        <v>NO</v>
      </c>
      <c r="CD865" s="244" t="str">
        <f t="shared" si="1232"/>
        <v>YES</v>
      </c>
      <c r="CE865" s="1" t="str">
        <f t="shared" si="1233"/>
        <v>NO</v>
      </c>
      <c r="CF865" s="1" t="str">
        <f t="shared" si="1234"/>
        <v>NO</v>
      </c>
      <c r="CG865" s="1" t="str">
        <f t="shared" si="1235"/>
        <v>NO</v>
      </c>
      <c r="CH865" s="1" t="str">
        <f t="shared" si="1236"/>
        <v>YES</v>
      </c>
      <c r="CI865" s="244" t="str">
        <f t="shared" si="1261"/>
        <v>NO</v>
      </c>
      <c r="CJ865" s="244" t="str">
        <f t="shared" si="1262"/>
        <v>NO</v>
      </c>
      <c r="CK865" s="244" t="str">
        <f t="shared" si="1263"/>
        <v>NO</v>
      </c>
      <c r="CL865" s="244" t="str">
        <f t="shared" si="1264"/>
        <v>NO</v>
      </c>
      <c r="CM865" s="244" t="str">
        <f t="shared" si="1265"/>
        <v>NO</v>
      </c>
      <c r="CN865" s="244" t="str">
        <f t="shared" si="1266"/>
        <v>YES</v>
      </c>
      <c r="CO865" s="244" t="str">
        <f t="shared" si="1267"/>
        <v>NO</v>
      </c>
      <c r="CP865" s="244" t="str">
        <f t="shared" si="1268"/>
        <v>NO</v>
      </c>
      <c r="CQ865" s="244" t="str">
        <f t="shared" si="1269"/>
        <v>NO</v>
      </c>
      <c r="CR865" s="244" t="str">
        <f t="shared" si="1270"/>
        <v>YES</v>
      </c>
    </row>
    <row r="866" spans="1:96">
      <c r="A866" s="64"/>
      <c r="B866" s="15"/>
      <c r="C866" s="15"/>
      <c r="D866" s="15"/>
      <c r="E866" s="15"/>
      <c r="F866" s="15"/>
      <c r="G866" s="15"/>
      <c r="H866" s="15"/>
      <c r="I866" s="52" t="s">
        <v>20</v>
      </c>
      <c r="J866" s="6">
        <v>0.81334937496554904</v>
      </c>
      <c r="K866" s="6">
        <v>0.18285526176414699</v>
      </c>
      <c r="L866" s="6">
        <v>3.7953632703036002E-3</v>
      </c>
      <c r="M866" s="6">
        <v>0.38402427860961602</v>
      </c>
      <c r="N866" s="6">
        <v>5.7249914784429701E-2</v>
      </c>
      <c r="O866" s="6">
        <v>0.55872580660595295</v>
      </c>
      <c r="P866" s="6">
        <v>0.144940570150004</v>
      </c>
      <c r="Q866" s="6">
        <v>0.26156764925604298</v>
      </c>
      <c r="R866" s="6">
        <v>0.59349178059395202</v>
      </c>
      <c r="S866" s="6">
        <v>3.3982875154603E-2</v>
      </c>
      <c r="T866" s="6">
        <v>8.4223865574313703E-2</v>
      </c>
      <c r="U866" s="6">
        <v>0.88179325927108299</v>
      </c>
      <c r="V866" s="6">
        <v>7.5981223860289299E-2</v>
      </c>
      <c r="W866" s="6">
        <v>0.71880001136405802</v>
      </c>
      <c r="X866" s="6">
        <v>0.20521876477565201</v>
      </c>
      <c r="Y866" s="6">
        <v>0.58396850690371405</v>
      </c>
      <c r="Z866" s="6">
        <v>0.33275552738525999</v>
      </c>
      <c r="AA866" s="6">
        <v>8.3275965711024205E-2</v>
      </c>
      <c r="AB866" s="6">
        <v>0.25021748197041899</v>
      </c>
      <c r="AC866" s="6">
        <v>0.68416522564746596</v>
      </c>
      <c r="AD866" s="6">
        <v>6.5617292382114806E-2</v>
      </c>
      <c r="AE866" s="6">
        <v>0.96355895653955903</v>
      </c>
      <c r="AF866" s="6">
        <v>2.8377952258714902E-2</v>
      </c>
      <c r="AG866" s="310">
        <v>8.0630912017259897E-3</v>
      </c>
      <c r="AH866" s="211">
        <v>2.17</v>
      </c>
      <c r="AI866" s="211">
        <v>2.5369999999999999</v>
      </c>
      <c r="AJ866" s="212">
        <v>5.3410000000000002</v>
      </c>
      <c r="AK866" s="210">
        <v>2.2250000000000001</v>
      </c>
      <c r="AL866" s="210">
        <v>2.5859999999999999</v>
      </c>
      <c r="AM866" s="210">
        <v>5.4</v>
      </c>
      <c r="AN866" s="203"/>
      <c r="AO866" s="203"/>
      <c r="AP866" s="203"/>
      <c r="AQ866" s="203"/>
      <c r="AR866" s="203">
        <f t="shared" si="1271"/>
        <v>0.69692727427599999</v>
      </c>
      <c r="AS866" s="203">
        <f t="shared" si="1272"/>
        <v>0.8518</v>
      </c>
      <c r="AT866" s="203">
        <f t="shared" si="1273"/>
        <v>1.041088886996</v>
      </c>
      <c r="AU866" s="203">
        <f t="shared" si="1274"/>
        <v>1.8303545495219997</v>
      </c>
      <c r="AV866" s="203">
        <f t="shared" si="1275"/>
        <v>2.2370999999999999</v>
      </c>
      <c r="AW866" s="203">
        <f t="shared" si="1276"/>
        <v>2.7342333283619995</v>
      </c>
      <c r="AX866" s="203">
        <f t="shared" si="1277"/>
        <v>4.4007545552340002</v>
      </c>
      <c r="AY866" s="203">
        <f t="shared" si="1278"/>
        <v>5.3787000000000003</v>
      </c>
      <c r="AZ866" s="203">
        <f t="shared" si="1279"/>
        <v>6.5739666547139999</v>
      </c>
      <c r="BB866" s="1" t="str">
        <f t="shared" si="1237"/>
        <v>P</v>
      </c>
      <c r="BC866" s="1" t="str">
        <f t="shared" si="1238"/>
        <v>NA</v>
      </c>
      <c r="BD866" s="1" t="str">
        <f t="shared" si="1239"/>
        <v>NP</v>
      </c>
      <c r="BE866" s="1" t="str">
        <f t="shared" si="1240"/>
        <v>NO</v>
      </c>
      <c r="BF866" s="1" t="str">
        <f t="shared" si="1241"/>
        <v>NO</v>
      </c>
      <c r="BG866" s="1" t="str">
        <f t="shared" si="1242"/>
        <v>NO</v>
      </c>
      <c r="BH866" s="1" t="str">
        <f t="shared" si="1222"/>
        <v>NO</v>
      </c>
      <c r="BJ866" s="12">
        <v>10</v>
      </c>
      <c r="BK866" s="1" t="str">
        <f t="shared" si="1243"/>
        <v>P</v>
      </c>
      <c r="BL866" s="1" t="str">
        <f t="shared" si="1244"/>
        <v>NA</v>
      </c>
      <c r="BM866" s="1" t="str">
        <f t="shared" si="1245"/>
        <v>NA</v>
      </c>
      <c r="BN866" s="1" t="str">
        <f t="shared" si="1246"/>
        <v>NO</v>
      </c>
      <c r="BO866" s="1" t="str">
        <f t="shared" si="1247"/>
        <v>NO</v>
      </c>
      <c r="BP866" s="1" t="str">
        <f t="shared" si="1248"/>
        <v>NO</v>
      </c>
      <c r="BQ866" s="1" t="str">
        <f t="shared" si="1249"/>
        <v>NO</v>
      </c>
      <c r="BS866" s="1" t="str">
        <f t="shared" si="1250"/>
        <v>TN</v>
      </c>
      <c r="BT866" s="1" t="str">
        <f t="shared" si="1251"/>
        <v>TN</v>
      </c>
      <c r="BU866" s="1" t="str">
        <f t="shared" si="1252"/>
        <v>FP</v>
      </c>
      <c r="BV866" s="1" t="str">
        <f t="shared" si="1253"/>
        <v>NO</v>
      </c>
      <c r="BW866" s="1" t="str">
        <f t="shared" si="1254"/>
        <v>NO</v>
      </c>
      <c r="BX866" s="1" t="str">
        <f t="shared" si="1255"/>
        <v>NO</v>
      </c>
      <c r="BY866" s="244" t="str">
        <f t="shared" si="1256"/>
        <v>YES</v>
      </c>
      <c r="BZ866" s="244" t="str">
        <f t="shared" si="1257"/>
        <v>NO</v>
      </c>
      <c r="CA866" s="244" t="str">
        <f t="shared" si="1258"/>
        <v>NO</v>
      </c>
      <c r="CB866" s="244" t="str">
        <f t="shared" si="1259"/>
        <v>NO</v>
      </c>
      <c r="CC866" s="244" t="str">
        <f t="shared" si="1260"/>
        <v>NO</v>
      </c>
      <c r="CD866" s="244" t="str">
        <f t="shared" si="1232"/>
        <v>YES</v>
      </c>
      <c r="CE866" s="1" t="str">
        <f t="shared" si="1233"/>
        <v>NO</v>
      </c>
      <c r="CF866" s="1" t="str">
        <f t="shared" si="1234"/>
        <v>NO</v>
      </c>
      <c r="CG866" s="1" t="str">
        <f t="shared" si="1235"/>
        <v>NO</v>
      </c>
      <c r="CH866" s="1" t="str">
        <f t="shared" si="1236"/>
        <v>YES</v>
      </c>
      <c r="CI866" s="244" t="str">
        <f t="shared" si="1261"/>
        <v>NO</v>
      </c>
      <c r="CJ866" s="244" t="str">
        <f t="shared" si="1262"/>
        <v>NO</v>
      </c>
      <c r="CK866" s="244" t="str">
        <f t="shared" si="1263"/>
        <v>NO</v>
      </c>
      <c r="CL866" s="244" t="str">
        <f t="shared" si="1264"/>
        <v>NO</v>
      </c>
      <c r="CM866" s="244" t="str">
        <f t="shared" si="1265"/>
        <v>NO</v>
      </c>
      <c r="CN866" s="244" t="str">
        <f t="shared" si="1266"/>
        <v>YES</v>
      </c>
      <c r="CO866" s="244" t="str">
        <f t="shared" si="1267"/>
        <v>NO</v>
      </c>
      <c r="CP866" s="244" t="str">
        <f t="shared" si="1268"/>
        <v>NO</v>
      </c>
      <c r="CQ866" s="244" t="str">
        <f t="shared" si="1269"/>
        <v>NO</v>
      </c>
      <c r="CR866" s="244" t="str">
        <f t="shared" si="1270"/>
        <v>YES</v>
      </c>
    </row>
    <row r="867" spans="1:96">
      <c r="A867" s="64"/>
      <c r="B867" s="15"/>
      <c r="C867" s="15"/>
      <c r="D867" s="15"/>
      <c r="E867" s="15"/>
      <c r="F867" s="15"/>
      <c r="G867" s="15"/>
      <c r="H867" s="15"/>
      <c r="I867" s="52" t="s">
        <v>32</v>
      </c>
      <c r="J867" s="6">
        <v>0.81334937496554904</v>
      </c>
      <c r="K867" s="6">
        <v>0.18285526176414699</v>
      </c>
      <c r="L867" s="6">
        <v>3.7953632703036002E-3</v>
      </c>
      <c r="M867" s="6">
        <v>7.9908699660685104E-2</v>
      </c>
      <c r="N867" s="6">
        <v>1.1274807832262699E-2</v>
      </c>
      <c r="O867" s="6">
        <v>0.90881649250705199</v>
      </c>
      <c r="P867" s="6">
        <v>0.194328751047396</v>
      </c>
      <c r="Q867" s="6">
        <v>0.31676433705873802</v>
      </c>
      <c r="R867" s="6">
        <v>0.48890691189386498</v>
      </c>
      <c r="S867" s="6">
        <v>0.84626226113223701</v>
      </c>
      <c r="T867" s="6">
        <v>6.5450147583190996E-2</v>
      </c>
      <c r="U867" s="6">
        <v>8.8287591284571004E-2</v>
      </c>
      <c r="V867" s="6">
        <v>0.53326187970253702</v>
      </c>
      <c r="W867" s="6">
        <v>0.15698389713607</v>
      </c>
      <c r="X867" s="6">
        <v>0.30975422316139201</v>
      </c>
      <c r="Y867" s="6">
        <v>0.58396850690371405</v>
      </c>
      <c r="Z867" s="6">
        <v>0.33275552738525999</v>
      </c>
      <c r="AA867" s="6">
        <v>8.3275965711024205E-2</v>
      </c>
      <c r="AB867" s="6">
        <v>0.54293236604315398</v>
      </c>
      <c r="AC867" s="6">
        <v>0.39510019250112899</v>
      </c>
      <c r="AD867" s="6">
        <v>6.1967441455715797E-2</v>
      </c>
      <c r="AE867" s="6">
        <v>0.86663215922167003</v>
      </c>
      <c r="AF867" s="6">
        <v>1.6575766650175398E-2</v>
      </c>
      <c r="AG867" s="310">
        <v>0.116792074128153</v>
      </c>
      <c r="AH867" s="211">
        <v>1.3819999999999999</v>
      </c>
      <c r="AI867" s="211">
        <v>2.347</v>
      </c>
      <c r="AJ867" s="212">
        <v>5.54</v>
      </c>
      <c r="AK867" s="210">
        <v>1.2909999999999999</v>
      </c>
      <c r="AL867" s="210">
        <v>2.6259999999999999</v>
      </c>
      <c r="AM867" s="210">
        <v>5.3259999999999996</v>
      </c>
      <c r="AN867" s="203"/>
      <c r="AO867" s="203"/>
      <c r="AP867" s="203"/>
      <c r="AQ867" s="203"/>
      <c r="AR867" s="203">
        <f t="shared" si="1271"/>
        <v>0.69692727427599999</v>
      </c>
      <c r="AS867" s="203">
        <f t="shared" si="1272"/>
        <v>0.8518</v>
      </c>
      <c r="AT867" s="203">
        <f t="shared" si="1273"/>
        <v>1.041088886996</v>
      </c>
      <c r="AU867" s="203">
        <f t="shared" si="1274"/>
        <v>1.8303545495219997</v>
      </c>
      <c r="AV867" s="203">
        <f t="shared" si="1275"/>
        <v>2.2370999999999999</v>
      </c>
      <c r="AW867" s="203">
        <f t="shared" si="1276"/>
        <v>2.7342333283619995</v>
      </c>
      <c r="AX867" s="203">
        <f t="shared" si="1277"/>
        <v>4.4007545552340002</v>
      </c>
      <c r="AY867" s="203">
        <f t="shared" si="1278"/>
        <v>5.3787000000000003</v>
      </c>
      <c r="AZ867" s="203">
        <f t="shared" si="1279"/>
        <v>6.5739666547139999</v>
      </c>
      <c r="BB867" s="1" t="str">
        <f t="shared" si="1237"/>
        <v>P</v>
      </c>
      <c r="BC867" s="1" t="str">
        <f t="shared" si="1238"/>
        <v>NA</v>
      </c>
      <c r="BD867" s="1" t="str">
        <f t="shared" si="1239"/>
        <v>NA</v>
      </c>
      <c r="BE867" s="1" t="str">
        <f t="shared" si="1240"/>
        <v>NO</v>
      </c>
      <c r="BF867" s="1" t="str">
        <f t="shared" si="1241"/>
        <v>NO</v>
      </c>
      <c r="BG867" s="1" t="str">
        <f t="shared" si="1242"/>
        <v>NO</v>
      </c>
      <c r="BH867" s="1" t="str">
        <f t="shared" si="1222"/>
        <v>NO</v>
      </c>
      <c r="BJ867" s="12">
        <v>9</v>
      </c>
      <c r="BK867" s="1" t="str">
        <f t="shared" si="1243"/>
        <v>P</v>
      </c>
      <c r="BL867" s="1" t="str">
        <f t="shared" si="1244"/>
        <v>NA</v>
      </c>
      <c r="BM867" s="1" t="str">
        <f t="shared" si="1245"/>
        <v>NP</v>
      </c>
      <c r="BN867" s="1" t="str">
        <f t="shared" si="1246"/>
        <v>NO</v>
      </c>
      <c r="BO867" s="1" t="str">
        <f t="shared" si="1247"/>
        <v>NO</v>
      </c>
      <c r="BP867" s="1" t="str">
        <f t="shared" si="1248"/>
        <v>NO</v>
      </c>
      <c r="BQ867" s="1" t="str">
        <f t="shared" si="1249"/>
        <v>NO</v>
      </c>
      <c r="BS867" s="1" t="str">
        <f t="shared" si="1250"/>
        <v>TN</v>
      </c>
      <c r="BT867" s="1" t="str">
        <f t="shared" si="1251"/>
        <v>TN</v>
      </c>
      <c r="BU867" s="1" t="str">
        <f t="shared" si="1252"/>
        <v>FN</v>
      </c>
      <c r="BV867" s="1" t="str">
        <f t="shared" si="1253"/>
        <v>NO</v>
      </c>
      <c r="BW867" s="1" t="str">
        <f t="shared" si="1254"/>
        <v>NO</v>
      </c>
      <c r="BX867" s="1" t="str">
        <f t="shared" si="1255"/>
        <v>NO</v>
      </c>
      <c r="BY867" s="244" t="str">
        <f t="shared" si="1256"/>
        <v>YES</v>
      </c>
      <c r="BZ867" s="244" t="str">
        <f t="shared" si="1257"/>
        <v>NO</v>
      </c>
      <c r="CA867" s="244" t="str">
        <f t="shared" si="1258"/>
        <v>NO</v>
      </c>
      <c r="CB867" s="244" t="str">
        <f t="shared" si="1259"/>
        <v>NO</v>
      </c>
      <c r="CC867" s="244" t="str">
        <f t="shared" si="1260"/>
        <v>NO</v>
      </c>
      <c r="CD867" s="244" t="str">
        <f t="shared" si="1232"/>
        <v>YES</v>
      </c>
      <c r="CE867" s="1" t="str">
        <f t="shared" si="1233"/>
        <v>NO</v>
      </c>
      <c r="CF867" s="1" t="str">
        <f t="shared" si="1234"/>
        <v>NO</v>
      </c>
      <c r="CG867" s="1" t="str">
        <f t="shared" si="1235"/>
        <v>NO</v>
      </c>
      <c r="CH867" s="1" t="str">
        <f t="shared" si="1236"/>
        <v>YES</v>
      </c>
      <c r="CI867" s="244" t="str">
        <f t="shared" si="1261"/>
        <v>YES</v>
      </c>
      <c r="CJ867" s="244" t="str">
        <f t="shared" si="1262"/>
        <v>NO</v>
      </c>
      <c r="CK867" s="244" t="str">
        <f t="shared" si="1263"/>
        <v>NO</v>
      </c>
      <c r="CL867" s="244" t="str">
        <f t="shared" si="1264"/>
        <v>NO</v>
      </c>
      <c r="CM867" s="244" t="str">
        <f t="shared" si="1265"/>
        <v>YES</v>
      </c>
      <c r="CN867" s="244" t="str">
        <f t="shared" si="1266"/>
        <v>NO</v>
      </c>
      <c r="CO867" s="244" t="str">
        <f t="shared" si="1267"/>
        <v>NO</v>
      </c>
      <c r="CP867" s="244" t="str">
        <f t="shared" si="1268"/>
        <v>NO</v>
      </c>
      <c r="CQ867" s="244" t="str">
        <f t="shared" si="1269"/>
        <v>NO</v>
      </c>
      <c r="CR867" s="244" t="str">
        <f t="shared" si="1270"/>
        <v>NO</v>
      </c>
    </row>
    <row r="868" spans="1:96">
      <c r="A868" s="64"/>
      <c r="B868" s="15"/>
      <c r="C868" s="15"/>
      <c r="D868" s="15"/>
      <c r="E868" s="15"/>
      <c r="F868" s="15"/>
      <c r="G868" s="15"/>
      <c r="H868" s="15"/>
      <c r="I868" s="52" t="s">
        <v>31</v>
      </c>
      <c r="J868" s="6">
        <v>0.33181661722168299</v>
      </c>
      <c r="K868" s="6">
        <v>0.66311246859587503</v>
      </c>
      <c r="L868" s="6">
        <v>5.0709141824407597E-3</v>
      </c>
      <c r="M868" s="6">
        <v>7.9908699660685104E-2</v>
      </c>
      <c r="N868" s="6">
        <v>1.1274807832262699E-2</v>
      </c>
      <c r="O868" s="6">
        <v>0.90881649250705199</v>
      </c>
      <c r="P868" s="6">
        <v>0.92684513080703901</v>
      </c>
      <c r="Q868" s="6">
        <v>6.8496795588839393E-2</v>
      </c>
      <c r="R868" s="6">
        <v>4.6580736041206203E-3</v>
      </c>
      <c r="S868" s="6">
        <v>0.49065021384771201</v>
      </c>
      <c r="T868" s="6">
        <v>0.50556158183641697</v>
      </c>
      <c r="U868" s="6">
        <v>3.7882043158704499E-3</v>
      </c>
      <c r="V868" s="6">
        <v>0.33777282616978999</v>
      </c>
      <c r="W868" s="6">
        <v>0.56876893413080298</v>
      </c>
      <c r="X868" s="6">
        <v>9.3458239699406406E-2</v>
      </c>
      <c r="Y868" s="6">
        <v>0.88375357298483004</v>
      </c>
      <c r="Z868" s="6">
        <v>6.1698707961106297E-2</v>
      </c>
      <c r="AA868" s="6">
        <v>5.45477190540627E-2</v>
      </c>
      <c r="AB868" s="6">
        <v>0.49086418595440401</v>
      </c>
      <c r="AC868" s="6">
        <v>2.6061432660304099E-2</v>
      </c>
      <c r="AD868" s="6">
        <v>0.48307438138529102</v>
      </c>
      <c r="AE868" s="6">
        <v>0.176499750787591</v>
      </c>
      <c r="AF868" s="6">
        <v>0.61846108270988798</v>
      </c>
      <c r="AG868" s="310">
        <v>0.20503916650251899</v>
      </c>
      <c r="AH868" s="211">
        <v>0.74</v>
      </c>
      <c r="AI868" s="211">
        <v>2.395</v>
      </c>
      <c r="AJ868" s="212">
        <v>5.9909999999999997</v>
      </c>
      <c r="AK868" s="210">
        <v>0.748</v>
      </c>
      <c r="AL868" s="210">
        <v>2.4009999999999998</v>
      </c>
      <c r="AM868" s="210">
        <v>6.0949999999999998</v>
      </c>
      <c r="AN868" s="203"/>
      <c r="AO868" s="203"/>
      <c r="AP868" s="203"/>
      <c r="AQ868" s="203"/>
      <c r="AR868" s="203">
        <f t="shared" si="1271"/>
        <v>0.69692727427599999</v>
      </c>
      <c r="AS868" s="203">
        <f t="shared" si="1272"/>
        <v>0.8518</v>
      </c>
      <c r="AT868" s="203">
        <f t="shared" si="1273"/>
        <v>1.041088886996</v>
      </c>
      <c r="AU868" s="203">
        <f t="shared" si="1274"/>
        <v>1.8303545495219997</v>
      </c>
      <c r="AV868" s="203">
        <f t="shared" si="1275"/>
        <v>2.2370999999999999</v>
      </c>
      <c r="AW868" s="203">
        <f t="shared" si="1276"/>
        <v>2.7342333283619995</v>
      </c>
      <c r="AX868" s="203">
        <f t="shared" si="1277"/>
        <v>4.4007545552340002</v>
      </c>
      <c r="AY868" s="203">
        <f t="shared" si="1278"/>
        <v>5.3787000000000003</v>
      </c>
      <c r="AZ868" s="203">
        <f t="shared" si="1279"/>
        <v>6.5739666547139999</v>
      </c>
      <c r="BB868" s="1" t="str">
        <f t="shared" si="1237"/>
        <v>NP</v>
      </c>
      <c r="BC868" s="1" t="str">
        <f t="shared" si="1238"/>
        <v>NA</v>
      </c>
      <c r="BD868" s="1" t="str">
        <f t="shared" si="1239"/>
        <v>NA</v>
      </c>
      <c r="BE868" s="1" t="str">
        <f t="shared" si="1240"/>
        <v>NO</v>
      </c>
      <c r="BF868" s="1" t="str">
        <f t="shared" si="1241"/>
        <v>NO</v>
      </c>
      <c r="BG868" s="1" t="str">
        <f t="shared" si="1242"/>
        <v>NO</v>
      </c>
      <c r="BH868" s="1" t="str">
        <f t="shared" si="1222"/>
        <v>YES</v>
      </c>
      <c r="BJ868" s="12">
        <v>14</v>
      </c>
      <c r="BK868" s="1" t="str">
        <f t="shared" si="1243"/>
        <v>NP</v>
      </c>
      <c r="BL868" s="1" t="str">
        <f t="shared" si="1244"/>
        <v>NA</v>
      </c>
      <c r="BM868" s="1" t="str">
        <f t="shared" si="1245"/>
        <v>NA</v>
      </c>
      <c r="BN868" s="1" t="str">
        <f t="shared" si="1246"/>
        <v>NO</v>
      </c>
      <c r="BO868" s="1" t="str">
        <f t="shared" si="1247"/>
        <v>NO</v>
      </c>
      <c r="BP868" s="1" t="str">
        <f t="shared" si="1248"/>
        <v>NO</v>
      </c>
      <c r="BQ868" s="1" t="str">
        <f t="shared" si="1249"/>
        <v>YES</v>
      </c>
      <c r="BS868" s="1" t="str">
        <f t="shared" si="1250"/>
        <v>TP</v>
      </c>
      <c r="BT868" s="1" t="str">
        <f t="shared" si="1251"/>
        <v>TN</v>
      </c>
      <c r="BU868" s="1" t="str">
        <f t="shared" si="1252"/>
        <v>TN</v>
      </c>
      <c r="BV868" s="1" t="str">
        <f t="shared" si="1253"/>
        <v>NO</v>
      </c>
      <c r="BW868" s="1" t="str">
        <f t="shared" si="1254"/>
        <v>NO</v>
      </c>
      <c r="BX868" s="1" t="str">
        <f t="shared" si="1255"/>
        <v>YES</v>
      </c>
      <c r="BY868" s="244" t="str">
        <f t="shared" si="1256"/>
        <v>YES</v>
      </c>
      <c r="BZ868" s="244" t="str">
        <f t="shared" si="1257"/>
        <v>NO</v>
      </c>
      <c r="CA868" s="244" t="str">
        <f t="shared" si="1258"/>
        <v>NO</v>
      </c>
      <c r="CB868" s="244" t="str">
        <f t="shared" si="1259"/>
        <v>NO</v>
      </c>
      <c r="CC868" s="244" t="str">
        <f t="shared" si="1260"/>
        <v>NO</v>
      </c>
      <c r="CD868" s="244" t="str">
        <f t="shared" si="1232"/>
        <v>NO</v>
      </c>
      <c r="CE868" s="1" t="str">
        <f t="shared" si="1233"/>
        <v>NO</v>
      </c>
      <c r="CF868" s="1" t="str">
        <f t="shared" si="1234"/>
        <v>NO</v>
      </c>
      <c r="CG868" s="1" t="str">
        <f t="shared" si="1235"/>
        <v>NO</v>
      </c>
      <c r="CH868" s="1" t="str">
        <f t="shared" si="1236"/>
        <v>NO</v>
      </c>
      <c r="CI868" s="244" t="str">
        <f t="shared" si="1261"/>
        <v>NO</v>
      </c>
      <c r="CJ868" s="244" t="str">
        <f t="shared" si="1262"/>
        <v>NO</v>
      </c>
      <c r="CK868" s="244" t="str">
        <f t="shared" si="1263"/>
        <v>NO</v>
      </c>
      <c r="CL868" s="244" t="str">
        <f t="shared" si="1264"/>
        <v>NO</v>
      </c>
      <c r="CM868" s="244" t="str">
        <f t="shared" si="1265"/>
        <v>NO</v>
      </c>
      <c r="CN868" s="244" t="str">
        <f t="shared" si="1266"/>
        <v>NO</v>
      </c>
      <c r="CO868" s="244" t="str">
        <f t="shared" si="1267"/>
        <v>NO</v>
      </c>
      <c r="CP868" s="244" t="str">
        <f t="shared" si="1268"/>
        <v>NO</v>
      </c>
      <c r="CQ868" s="244" t="str">
        <f t="shared" si="1269"/>
        <v>NO</v>
      </c>
      <c r="CR868" s="244" t="str">
        <f t="shared" si="1270"/>
        <v>NO</v>
      </c>
    </row>
    <row r="869" spans="1:96">
      <c r="A869" s="64"/>
      <c r="B869" s="15"/>
      <c r="C869" s="15"/>
      <c r="D869" s="15"/>
      <c r="E869" s="15"/>
      <c r="F869" s="15"/>
      <c r="G869" s="15"/>
      <c r="H869" s="15"/>
      <c r="I869" s="52" t="s">
        <v>53</v>
      </c>
      <c r="J869" s="6">
        <v>0.81334937496554904</v>
      </c>
      <c r="K869" s="6">
        <v>0.18285526176414699</v>
      </c>
      <c r="L869" s="6">
        <v>3.7953632703036002E-3</v>
      </c>
      <c r="M869" s="6">
        <v>7.9908699660685104E-2</v>
      </c>
      <c r="N869" s="6">
        <v>1.1274807832262699E-2</v>
      </c>
      <c r="O869" s="6">
        <v>0.90881649250705199</v>
      </c>
      <c r="P869" s="6">
        <v>0.194328751047396</v>
      </c>
      <c r="Q869" s="6">
        <v>0.31676433705873802</v>
      </c>
      <c r="R869" s="6">
        <v>0.48890691189386498</v>
      </c>
      <c r="S869" s="6">
        <v>0.84626226113223701</v>
      </c>
      <c r="T869" s="6">
        <v>6.5450147583190996E-2</v>
      </c>
      <c r="U869" s="6">
        <v>8.8287591284571004E-2</v>
      </c>
      <c r="V869" s="6">
        <v>0.86000338418890798</v>
      </c>
      <c r="W869" s="6">
        <v>8.0214669583276194E-2</v>
      </c>
      <c r="X869" s="6">
        <v>5.9781946227815401E-2</v>
      </c>
      <c r="Y869" s="6">
        <v>3.0382003688072499E-2</v>
      </c>
      <c r="Z869" s="6">
        <v>0.95871726185775796</v>
      </c>
      <c r="AA869" s="6">
        <v>1.0900734454169199E-2</v>
      </c>
      <c r="AB869" s="6">
        <v>0.49086418595440401</v>
      </c>
      <c r="AC869" s="6">
        <v>2.6061432660304099E-2</v>
      </c>
      <c r="AD869" s="6">
        <v>0.48307438138529102</v>
      </c>
      <c r="AE869" s="6">
        <v>0.176499750787591</v>
      </c>
      <c r="AF869" s="6">
        <v>0.61846108270988798</v>
      </c>
      <c r="AG869" s="310">
        <v>0.20503916650251899</v>
      </c>
      <c r="AH869" s="211">
        <v>1.373</v>
      </c>
      <c r="AI869" s="211">
        <v>2.262</v>
      </c>
      <c r="AJ869" s="212">
        <v>5.9560000000000004</v>
      </c>
      <c r="AK869" s="210">
        <v>1.4359999999999999</v>
      </c>
      <c r="AL869" s="210">
        <v>2.3149999999999999</v>
      </c>
      <c r="AM869" s="210">
        <v>5.9980000000000002</v>
      </c>
      <c r="AN869" s="203"/>
      <c r="AO869" s="203"/>
      <c r="AP869" s="203"/>
      <c r="AQ869" s="203"/>
      <c r="AR869" s="203">
        <f t="shared" si="1271"/>
        <v>0.69692727427599999</v>
      </c>
      <c r="AS869" s="203">
        <f t="shared" si="1272"/>
        <v>0.8518</v>
      </c>
      <c r="AT869" s="203">
        <f t="shared" si="1273"/>
        <v>1.041088886996</v>
      </c>
      <c r="AU869" s="203">
        <f t="shared" si="1274"/>
        <v>1.8303545495219997</v>
      </c>
      <c r="AV869" s="203">
        <f t="shared" si="1275"/>
        <v>2.2370999999999999</v>
      </c>
      <c r="AW869" s="203">
        <f t="shared" si="1276"/>
        <v>2.7342333283619995</v>
      </c>
      <c r="AX869" s="203">
        <f t="shared" si="1277"/>
        <v>4.4007545552340002</v>
      </c>
      <c r="AY869" s="203">
        <f t="shared" si="1278"/>
        <v>5.3787000000000003</v>
      </c>
      <c r="AZ869" s="203">
        <f t="shared" si="1279"/>
        <v>6.5739666547139999</v>
      </c>
      <c r="BB869" s="1" t="str">
        <f t="shared" si="1237"/>
        <v>P</v>
      </c>
      <c r="BC869" s="1" t="str">
        <f t="shared" si="1238"/>
        <v>NA</v>
      </c>
      <c r="BD869" s="1" t="str">
        <f t="shared" si="1239"/>
        <v>NA</v>
      </c>
      <c r="BE869" s="1" t="str">
        <f t="shared" si="1240"/>
        <v>NO</v>
      </c>
      <c r="BF869" s="1" t="str">
        <f t="shared" si="1241"/>
        <v>NO</v>
      </c>
      <c r="BG869" s="1" t="str">
        <f t="shared" si="1242"/>
        <v>NO</v>
      </c>
      <c r="BH869" s="1" t="str">
        <f t="shared" si="1222"/>
        <v>NO</v>
      </c>
      <c r="BJ869" s="12">
        <v>6</v>
      </c>
      <c r="BK869" s="1" t="str">
        <f t="shared" si="1243"/>
        <v>P</v>
      </c>
      <c r="BL869" s="1" t="str">
        <f t="shared" si="1244"/>
        <v>NA</v>
      </c>
      <c r="BM869" s="1" t="str">
        <f t="shared" si="1245"/>
        <v>NA</v>
      </c>
      <c r="BN869" s="1" t="str">
        <f t="shared" si="1246"/>
        <v>NO</v>
      </c>
      <c r="BO869" s="1" t="str">
        <f t="shared" si="1247"/>
        <v>NO</v>
      </c>
      <c r="BP869" s="1" t="str">
        <f t="shared" si="1248"/>
        <v>NO</v>
      </c>
      <c r="BQ869" s="1" t="str">
        <f t="shared" si="1249"/>
        <v>NO</v>
      </c>
      <c r="BS869" s="1" t="str">
        <f t="shared" si="1250"/>
        <v>TN</v>
      </c>
      <c r="BT869" s="1" t="str">
        <f t="shared" si="1251"/>
        <v>TN</v>
      </c>
      <c r="BU869" s="1" t="str">
        <f t="shared" si="1252"/>
        <v>TN</v>
      </c>
      <c r="BV869" s="1" t="str">
        <f t="shared" si="1253"/>
        <v>NO</v>
      </c>
      <c r="BW869" s="1" t="str">
        <f t="shared" si="1254"/>
        <v>NO</v>
      </c>
      <c r="BX869" s="1" t="str">
        <f t="shared" si="1255"/>
        <v>NO</v>
      </c>
      <c r="BY869" s="244" t="str">
        <f t="shared" si="1256"/>
        <v>YES</v>
      </c>
      <c r="BZ869" s="244" t="str">
        <f t="shared" si="1257"/>
        <v>NO</v>
      </c>
      <c r="CA869" s="244" t="str">
        <f t="shared" si="1258"/>
        <v>NO</v>
      </c>
      <c r="CB869" s="244" t="str">
        <f t="shared" si="1259"/>
        <v>NO</v>
      </c>
      <c r="CC869" s="244" t="str">
        <f t="shared" si="1260"/>
        <v>NO</v>
      </c>
      <c r="CD869" s="244" t="str">
        <f t="shared" si="1232"/>
        <v>NO</v>
      </c>
      <c r="CE869" s="1" t="str">
        <f t="shared" si="1233"/>
        <v>NO</v>
      </c>
      <c r="CF869" s="1" t="str">
        <f t="shared" si="1234"/>
        <v>NO</v>
      </c>
      <c r="CG869" s="1" t="str">
        <f t="shared" si="1235"/>
        <v>NO</v>
      </c>
      <c r="CH869" s="1" t="str">
        <f t="shared" si="1236"/>
        <v>NO</v>
      </c>
      <c r="CI869" s="244" t="str">
        <f t="shared" si="1261"/>
        <v>NO</v>
      </c>
      <c r="CJ869" s="244" t="str">
        <f t="shared" si="1262"/>
        <v>NO</v>
      </c>
      <c r="CK869" s="244" t="str">
        <f t="shared" si="1263"/>
        <v>NO</v>
      </c>
      <c r="CL869" s="244" t="str">
        <f t="shared" si="1264"/>
        <v>NO</v>
      </c>
      <c r="CM869" s="244" t="str">
        <f t="shared" si="1265"/>
        <v>NO</v>
      </c>
      <c r="CN869" s="244" t="str">
        <f t="shared" si="1266"/>
        <v>NO</v>
      </c>
      <c r="CO869" s="244" t="str">
        <f t="shared" si="1267"/>
        <v>NO</v>
      </c>
      <c r="CP869" s="244" t="str">
        <f t="shared" si="1268"/>
        <v>NO</v>
      </c>
      <c r="CQ869" s="244" t="str">
        <f t="shared" si="1269"/>
        <v>NO</v>
      </c>
      <c r="CR869" s="244" t="str">
        <f t="shared" si="1270"/>
        <v>NO</v>
      </c>
    </row>
    <row r="870" spans="1:96">
      <c r="A870" s="64"/>
      <c r="B870" s="15"/>
      <c r="C870" s="15"/>
      <c r="D870" s="15"/>
      <c r="E870" s="15"/>
      <c r="F870" s="15"/>
      <c r="G870" s="15"/>
      <c r="H870" s="15"/>
      <c r="I870" s="52" t="s">
        <v>54</v>
      </c>
      <c r="J870" s="6">
        <v>0.81334937496554904</v>
      </c>
      <c r="K870" s="6">
        <v>0.18285526176414699</v>
      </c>
      <c r="L870" s="6">
        <v>3.7953632703036002E-3</v>
      </c>
      <c r="M870" s="6">
        <v>0.64163332312501498</v>
      </c>
      <c r="N870" s="6">
        <v>0.26669209669510002</v>
      </c>
      <c r="O870" s="6">
        <v>9.1674580179883294E-2</v>
      </c>
      <c r="P870" s="6">
        <v>0.194328751047396</v>
      </c>
      <c r="Q870" s="6">
        <v>0.31676433705873802</v>
      </c>
      <c r="R870" s="6">
        <v>0.48890691189386498</v>
      </c>
      <c r="S870" s="6">
        <v>0.84626226113223701</v>
      </c>
      <c r="T870" s="6">
        <v>6.5450147583190996E-2</v>
      </c>
      <c r="U870" s="6">
        <v>8.8287591284571004E-2</v>
      </c>
      <c r="V870" s="6">
        <v>0.86000338418890798</v>
      </c>
      <c r="W870" s="6">
        <v>8.0214669583276194E-2</v>
      </c>
      <c r="X870" s="6">
        <v>5.9781946227815401E-2</v>
      </c>
      <c r="Y870" s="6">
        <v>3.0382003688072499E-2</v>
      </c>
      <c r="Z870" s="6">
        <v>0.95871726185775796</v>
      </c>
      <c r="AA870" s="6">
        <v>1.0900734454169199E-2</v>
      </c>
      <c r="AB870" s="6">
        <v>0.49086418595440401</v>
      </c>
      <c r="AC870" s="6">
        <v>2.6061432660304099E-2</v>
      </c>
      <c r="AD870" s="6">
        <v>0.48307438138529102</v>
      </c>
      <c r="AE870" s="6">
        <v>0.176499750787591</v>
      </c>
      <c r="AF870" s="6">
        <v>0.61846108270988798</v>
      </c>
      <c r="AG870" s="310">
        <v>0.20503916650251899</v>
      </c>
      <c r="AH870" s="211">
        <v>1.4159999999999999</v>
      </c>
      <c r="AI870" s="211">
        <v>2.2309999999999999</v>
      </c>
      <c r="AJ870" s="212">
        <v>6.0549999999999997</v>
      </c>
      <c r="AK870" s="210">
        <v>1.36</v>
      </c>
      <c r="AL870" s="210">
        <v>2.2570000000000001</v>
      </c>
      <c r="AM870" s="210">
        <v>5.9939999999999998</v>
      </c>
      <c r="AN870" s="203"/>
      <c r="AO870" s="203"/>
      <c r="AP870" s="203"/>
      <c r="AQ870" s="203"/>
      <c r="AR870" s="203">
        <f t="shared" si="1271"/>
        <v>0.69692727427599999</v>
      </c>
      <c r="AS870" s="203">
        <f t="shared" si="1272"/>
        <v>0.8518</v>
      </c>
      <c r="AT870" s="203">
        <f t="shared" si="1273"/>
        <v>1.041088886996</v>
      </c>
      <c r="AU870" s="203">
        <f t="shared" si="1274"/>
        <v>1.8303545495219997</v>
      </c>
      <c r="AV870" s="203">
        <f t="shared" si="1275"/>
        <v>2.2370999999999999</v>
      </c>
      <c r="AW870" s="203">
        <f t="shared" si="1276"/>
        <v>2.7342333283619995</v>
      </c>
      <c r="AX870" s="203">
        <f t="shared" si="1277"/>
        <v>4.4007545552340002</v>
      </c>
      <c r="AY870" s="203">
        <f t="shared" si="1278"/>
        <v>5.3787000000000003</v>
      </c>
      <c r="AZ870" s="203">
        <f t="shared" si="1279"/>
        <v>6.5739666547139999</v>
      </c>
      <c r="BB870" s="1" t="str">
        <f t="shared" si="1237"/>
        <v>P</v>
      </c>
      <c r="BC870" s="1" t="str">
        <f t="shared" si="1238"/>
        <v>NP</v>
      </c>
      <c r="BD870" s="1" t="str">
        <f t="shared" si="1239"/>
        <v>NA</v>
      </c>
      <c r="BE870" s="1" t="str">
        <f t="shared" si="1240"/>
        <v>NO</v>
      </c>
      <c r="BF870" s="1" t="str">
        <f t="shared" si="1241"/>
        <v>NO</v>
      </c>
      <c r="BG870" s="1" t="str">
        <f t="shared" si="1242"/>
        <v>NO</v>
      </c>
      <c r="BH870" s="1" t="str">
        <f t="shared" si="1222"/>
        <v>NO</v>
      </c>
      <c r="BJ870" s="12">
        <v>21</v>
      </c>
      <c r="BK870" s="1" t="str">
        <f t="shared" si="1243"/>
        <v>P</v>
      </c>
      <c r="BL870" s="1" t="str">
        <f t="shared" si="1244"/>
        <v>NA</v>
      </c>
      <c r="BM870" s="1" t="str">
        <f t="shared" si="1245"/>
        <v>NA</v>
      </c>
      <c r="BN870" s="1" t="str">
        <f t="shared" si="1246"/>
        <v>NO</v>
      </c>
      <c r="BO870" s="1" t="str">
        <f t="shared" si="1247"/>
        <v>NO</v>
      </c>
      <c r="BP870" s="1" t="str">
        <f t="shared" si="1248"/>
        <v>NO</v>
      </c>
      <c r="BQ870" s="1" t="str">
        <f t="shared" si="1249"/>
        <v>NO</v>
      </c>
      <c r="BS870" s="1" t="str">
        <f t="shared" si="1250"/>
        <v>TN</v>
      </c>
      <c r="BT870" s="1" t="str">
        <f t="shared" si="1251"/>
        <v>FP</v>
      </c>
      <c r="BU870" s="1" t="str">
        <f t="shared" si="1252"/>
        <v>TN</v>
      </c>
      <c r="BV870" s="1" t="str">
        <f t="shared" si="1253"/>
        <v>NO</v>
      </c>
      <c r="BW870" s="1" t="str">
        <f t="shared" si="1254"/>
        <v>NO</v>
      </c>
      <c r="BX870" s="1" t="str">
        <f t="shared" si="1255"/>
        <v>NO</v>
      </c>
      <c r="BY870" s="244" t="str">
        <f t="shared" si="1256"/>
        <v>YES</v>
      </c>
      <c r="BZ870" s="244" t="str">
        <f t="shared" si="1257"/>
        <v>NO</v>
      </c>
      <c r="CA870" s="244" t="str">
        <f t="shared" si="1258"/>
        <v>NO</v>
      </c>
      <c r="CB870" s="244" t="str">
        <f t="shared" si="1259"/>
        <v>NO</v>
      </c>
      <c r="CC870" s="244" t="str">
        <f t="shared" si="1260"/>
        <v>NO</v>
      </c>
      <c r="CD870" s="244" t="str">
        <f t="shared" si="1232"/>
        <v>YES</v>
      </c>
      <c r="CE870" s="1" t="str">
        <f t="shared" si="1233"/>
        <v>NO</v>
      </c>
      <c r="CF870" s="1" t="str">
        <f t="shared" si="1234"/>
        <v>NO</v>
      </c>
      <c r="CG870" s="1" t="str">
        <f t="shared" si="1235"/>
        <v>NO</v>
      </c>
      <c r="CH870" s="1" t="str">
        <f t="shared" si="1236"/>
        <v>YES</v>
      </c>
      <c r="CI870" s="244" t="str">
        <f t="shared" si="1261"/>
        <v>NO</v>
      </c>
      <c r="CJ870" s="244" t="str">
        <f t="shared" si="1262"/>
        <v>NO</v>
      </c>
      <c r="CK870" s="244" t="str">
        <f t="shared" si="1263"/>
        <v>NO</v>
      </c>
      <c r="CL870" s="244" t="str">
        <f t="shared" si="1264"/>
        <v>NO</v>
      </c>
      <c r="CM870" s="244" t="str">
        <f t="shared" si="1265"/>
        <v>NO</v>
      </c>
      <c r="CN870" s="244" t="str">
        <f t="shared" si="1266"/>
        <v>YES</v>
      </c>
      <c r="CO870" s="244" t="str">
        <f t="shared" si="1267"/>
        <v>NO</v>
      </c>
      <c r="CP870" s="244" t="str">
        <f t="shared" si="1268"/>
        <v>NO</v>
      </c>
      <c r="CQ870" s="244" t="str">
        <f t="shared" si="1269"/>
        <v>NO</v>
      </c>
      <c r="CR870" s="244" t="str">
        <f t="shared" si="1270"/>
        <v>YES</v>
      </c>
    </row>
    <row r="871" spans="1:96">
      <c r="A871" s="64"/>
      <c r="B871" s="15"/>
      <c r="C871" s="15"/>
      <c r="D871" s="15"/>
      <c r="E871" s="15"/>
      <c r="F871" s="15"/>
      <c r="G871" s="15"/>
      <c r="H871" s="15"/>
      <c r="I871" s="52" t="s">
        <v>55</v>
      </c>
      <c r="J871" s="6">
        <v>0.81334937496554904</v>
      </c>
      <c r="K871" s="6">
        <v>0.18285526176414699</v>
      </c>
      <c r="L871" s="6">
        <v>3.7953632703036002E-3</v>
      </c>
      <c r="M871" s="6">
        <v>0.38402427860961602</v>
      </c>
      <c r="N871" s="6">
        <v>5.7249914784429701E-2</v>
      </c>
      <c r="O871" s="6">
        <v>0.55872580660595295</v>
      </c>
      <c r="P871" s="6">
        <v>0.144940570150004</v>
      </c>
      <c r="Q871" s="6">
        <v>0.26156764925604298</v>
      </c>
      <c r="R871" s="6">
        <v>0.59349178059395202</v>
      </c>
      <c r="S871" s="6">
        <v>3.3982875154603E-2</v>
      </c>
      <c r="T871" s="6">
        <v>8.4223865574313703E-2</v>
      </c>
      <c r="U871" s="6">
        <v>0.88179325927108299</v>
      </c>
      <c r="V871" s="6">
        <v>0.33777282616978999</v>
      </c>
      <c r="W871" s="6">
        <v>0.56876893413080298</v>
      </c>
      <c r="X871" s="6">
        <v>9.3458239699406406E-2</v>
      </c>
      <c r="Y871" s="6">
        <v>0.88375357298483004</v>
      </c>
      <c r="Z871" s="6">
        <v>6.1698707961106297E-2</v>
      </c>
      <c r="AA871" s="6">
        <v>5.45477190540627E-2</v>
      </c>
      <c r="AB871" s="6">
        <v>0.54293236604315398</v>
      </c>
      <c r="AC871" s="6">
        <v>0.39510019250112899</v>
      </c>
      <c r="AD871" s="6">
        <v>6.1967441455715797E-2</v>
      </c>
      <c r="AE871" s="6">
        <v>0.86663215922167003</v>
      </c>
      <c r="AF871" s="6">
        <v>1.6575766650175398E-2</v>
      </c>
      <c r="AG871" s="310">
        <v>0.116792074128153</v>
      </c>
      <c r="AH871" s="211">
        <v>2.2719999999999998</v>
      </c>
      <c r="AI871" s="211">
        <v>2.3260000000000001</v>
      </c>
      <c r="AJ871" s="212">
        <v>5.4829999999999997</v>
      </c>
      <c r="AK871" s="210">
        <v>2.1549999999999998</v>
      </c>
      <c r="AL871" s="210">
        <v>2.39</v>
      </c>
      <c r="AM871" s="210">
        <v>5.4489999999999998</v>
      </c>
      <c r="AN871" s="203"/>
      <c r="AO871" s="203"/>
      <c r="AP871" s="203"/>
      <c r="AQ871" s="203"/>
      <c r="AR871" s="203">
        <f t="shared" si="1271"/>
        <v>0.69692727427599999</v>
      </c>
      <c r="AS871" s="203">
        <f t="shared" si="1272"/>
        <v>0.8518</v>
      </c>
      <c r="AT871" s="203">
        <f t="shared" si="1273"/>
        <v>1.041088886996</v>
      </c>
      <c r="AU871" s="203">
        <f t="shared" si="1274"/>
        <v>1.8303545495219997</v>
      </c>
      <c r="AV871" s="203">
        <f t="shared" si="1275"/>
        <v>2.2370999999999999</v>
      </c>
      <c r="AW871" s="203">
        <f t="shared" si="1276"/>
        <v>2.7342333283619995</v>
      </c>
      <c r="AX871" s="203">
        <f t="shared" si="1277"/>
        <v>4.4007545552340002</v>
      </c>
      <c r="AY871" s="203">
        <f t="shared" si="1278"/>
        <v>5.3787000000000003</v>
      </c>
      <c r="AZ871" s="203">
        <f t="shared" si="1279"/>
        <v>6.5739666547139999</v>
      </c>
      <c r="BB871" s="1" t="str">
        <f t="shared" si="1237"/>
        <v>P</v>
      </c>
      <c r="BC871" s="1" t="str">
        <f t="shared" si="1238"/>
        <v>NA</v>
      </c>
      <c r="BD871" s="1" t="str">
        <f t="shared" si="1239"/>
        <v>NA</v>
      </c>
      <c r="BE871" s="1" t="str">
        <f t="shared" si="1240"/>
        <v>NO</v>
      </c>
      <c r="BF871" s="1" t="str">
        <f t="shared" si="1241"/>
        <v>NO</v>
      </c>
      <c r="BG871" s="1" t="str">
        <f t="shared" si="1242"/>
        <v>NO</v>
      </c>
      <c r="BH871" s="1" t="str">
        <f t="shared" si="1222"/>
        <v>NO</v>
      </c>
      <c r="BJ871" s="12">
        <v>18</v>
      </c>
      <c r="BK871" s="1" t="str">
        <f t="shared" si="1243"/>
        <v>P</v>
      </c>
      <c r="BL871" s="1" t="str">
        <f t="shared" si="1244"/>
        <v>NA</v>
      </c>
      <c r="BM871" s="1" t="str">
        <f t="shared" si="1245"/>
        <v>NA</v>
      </c>
      <c r="BN871" s="1" t="str">
        <f t="shared" si="1246"/>
        <v>NO</v>
      </c>
      <c r="BO871" s="1" t="str">
        <f t="shared" si="1247"/>
        <v>NO</v>
      </c>
      <c r="BP871" s="1" t="str">
        <f t="shared" si="1248"/>
        <v>NO</v>
      </c>
      <c r="BQ871" s="1" t="str">
        <f t="shared" si="1249"/>
        <v>NO</v>
      </c>
      <c r="BS871" s="1" t="str">
        <f t="shared" si="1250"/>
        <v>TN</v>
      </c>
      <c r="BT871" s="1" t="str">
        <f t="shared" si="1251"/>
        <v>TN</v>
      </c>
      <c r="BU871" s="1" t="str">
        <f t="shared" si="1252"/>
        <v>TN</v>
      </c>
      <c r="BV871" s="1" t="str">
        <f t="shared" si="1253"/>
        <v>NO</v>
      </c>
      <c r="BW871" s="1" t="str">
        <f t="shared" si="1254"/>
        <v>NO</v>
      </c>
      <c r="BX871" s="1" t="str">
        <f t="shared" si="1255"/>
        <v>NO</v>
      </c>
      <c r="BY871" s="244" t="str">
        <f t="shared" si="1256"/>
        <v>YES</v>
      </c>
      <c r="BZ871" s="244" t="str">
        <f t="shared" si="1257"/>
        <v>NO</v>
      </c>
      <c r="CA871" s="244" t="str">
        <f t="shared" si="1258"/>
        <v>NO</v>
      </c>
      <c r="CB871" s="244" t="str">
        <f t="shared" si="1259"/>
        <v>NO</v>
      </c>
      <c r="CC871" s="244" t="str">
        <f t="shared" si="1260"/>
        <v>NO</v>
      </c>
      <c r="CD871" s="244" t="str">
        <f t="shared" si="1232"/>
        <v>NO</v>
      </c>
      <c r="CE871" s="1" t="str">
        <f t="shared" si="1233"/>
        <v>NO</v>
      </c>
      <c r="CF871" s="1" t="str">
        <f t="shared" si="1234"/>
        <v>NO</v>
      </c>
      <c r="CG871" s="1" t="str">
        <f t="shared" si="1235"/>
        <v>NO</v>
      </c>
      <c r="CH871" s="1" t="str">
        <f t="shared" si="1236"/>
        <v>NO</v>
      </c>
      <c r="CI871" s="244" t="str">
        <f t="shared" si="1261"/>
        <v>NO</v>
      </c>
      <c r="CJ871" s="244" t="str">
        <f t="shared" si="1262"/>
        <v>NO</v>
      </c>
      <c r="CK871" s="244" t="str">
        <f t="shared" si="1263"/>
        <v>NO</v>
      </c>
      <c r="CL871" s="244" t="str">
        <f t="shared" si="1264"/>
        <v>NO</v>
      </c>
      <c r="CM871" s="244" t="str">
        <f t="shared" si="1265"/>
        <v>NO</v>
      </c>
      <c r="CN871" s="244" t="str">
        <f t="shared" si="1266"/>
        <v>NO</v>
      </c>
      <c r="CO871" s="244" t="str">
        <f t="shared" si="1267"/>
        <v>NO</v>
      </c>
      <c r="CP871" s="244" t="str">
        <f t="shared" si="1268"/>
        <v>NO</v>
      </c>
      <c r="CQ871" s="244" t="str">
        <f t="shared" si="1269"/>
        <v>NO</v>
      </c>
      <c r="CR871" s="244" t="str">
        <f t="shared" si="1270"/>
        <v>NO</v>
      </c>
    </row>
    <row r="872" spans="1:96">
      <c r="A872" s="64"/>
      <c r="B872" s="15"/>
      <c r="C872" s="15"/>
      <c r="D872" s="15"/>
      <c r="E872" s="15"/>
      <c r="F872" s="15"/>
      <c r="G872" s="15"/>
      <c r="H872" s="15"/>
      <c r="I872" s="52" t="s">
        <v>167</v>
      </c>
      <c r="J872" s="6">
        <v>0.81334937496554904</v>
      </c>
      <c r="K872" s="6">
        <v>0.18285526176414699</v>
      </c>
      <c r="L872" s="6">
        <v>3.7953632703036002E-3</v>
      </c>
      <c r="M872" s="6">
        <v>7.9908699660685104E-2</v>
      </c>
      <c r="N872" s="6">
        <v>1.1274807832262699E-2</v>
      </c>
      <c r="O872" s="6">
        <v>0.90881649250705199</v>
      </c>
      <c r="P872" s="6">
        <v>0.194328751047396</v>
      </c>
      <c r="Q872" s="6">
        <v>0.31676433705873802</v>
      </c>
      <c r="R872" s="6">
        <v>0.48890691189386498</v>
      </c>
      <c r="S872" s="6">
        <v>6.5964183575487501E-2</v>
      </c>
      <c r="T872" s="6">
        <v>0.50375096443616696</v>
      </c>
      <c r="U872" s="6">
        <v>0.43028485198834499</v>
      </c>
      <c r="V872" s="6">
        <v>0.86000338418890798</v>
      </c>
      <c r="W872" s="6">
        <v>8.0214669583276194E-2</v>
      </c>
      <c r="X872" s="6">
        <v>5.9781946227815401E-2</v>
      </c>
      <c r="Y872" s="6">
        <v>3.0382003688072499E-2</v>
      </c>
      <c r="Z872" s="6">
        <v>0.95871726185775796</v>
      </c>
      <c r="AA872" s="6">
        <v>1.0900734454169199E-2</v>
      </c>
      <c r="AB872" s="6">
        <v>0.49086418595440401</v>
      </c>
      <c r="AC872" s="6">
        <v>2.6061432660304099E-2</v>
      </c>
      <c r="AD872" s="6">
        <v>0.48307438138529102</v>
      </c>
      <c r="AE872" s="6">
        <v>0.176499750787591</v>
      </c>
      <c r="AF872" s="6">
        <v>0.61846108270988798</v>
      </c>
      <c r="AG872" s="310">
        <v>0.20503916650251899</v>
      </c>
      <c r="AH872" s="211">
        <v>1.6859999999999999</v>
      </c>
      <c r="AI872" s="211">
        <v>2.2269999999999999</v>
      </c>
      <c r="AJ872" s="212">
        <v>6.0010000000000003</v>
      </c>
      <c r="AK872" s="210">
        <v>1.6910000000000001</v>
      </c>
      <c r="AL872" s="210">
        <v>2.2410000000000001</v>
      </c>
      <c r="AM872" s="210">
        <v>5.9160000000000004</v>
      </c>
      <c r="AN872" s="203"/>
      <c r="AO872" s="203"/>
      <c r="AP872" s="203"/>
      <c r="AQ872" s="203"/>
      <c r="AR872" s="203">
        <f t="shared" si="1271"/>
        <v>0.69692727427599999</v>
      </c>
      <c r="AS872" s="203">
        <f t="shared" si="1272"/>
        <v>0.8518</v>
      </c>
      <c r="AT872" s="203">
        <f t="shared" si="1273"/>
        <v>1.041088886996</v>
      </c>
      <c r="AU872" s="203">
        <f t="shared" si="1274"/>
        <v>1.8303545495219997</v>
      </c>
      <c r="AV872" s="203">
        <f t="shared" si="1275"/>
        <v>2.2370999999999999</v>
      </c>
      <c r="AW872" s="203">
        <f t="shared" si="1276"/>
        <v>2.7342333283619995</v>
      </c>
      <c r="AX872" s="203">
        <f t="shared" si="1277"/>
        <v>4.4007545552340002</v>
      </c>
      <c r="AY872" s="203">
        <f t="shared" si="1278"/>
        <v>5.3787000000000003</v>
      </c>
      <c r="AZ872" s="203">
        <f t="shared" si="1279"/>
        <v>6.5739666547139999</v>
      </c>
      <c r="BB872" s="1" t="str">
        <f t="shared" si="1237"/>
        <v>P</v>
      </c>
      <c r="BC872" s="1" t="str">
        <f t="shared" si="1238"/>
        <v>NP</v>
      </c>
      <c r="BD872" s="1" t="str">
        <f t="shared" si="1239"/>
        <v>NA</v>
      </c>
      <c r="BE872" s="1" t="str">
        <f t="shared" si="1240"/>
        <v>NO</v>
      </c>
      <c r="BF872" s="1" t="str">
        <f t="shared" si="1241"/>
        <v>NO</v>
      </c>
      <c r="BG872" s="1" t="str">
        <f t="shared" si="1242"/>
        <v>NO</v>
      </c>
      <c r="BH872" s="1" t="str">
        <f t="shared" si="1222"/>
        <v>NO</v>
      </c>
      <c r="BJ872" s="12">
        <v>5</v>
      </c>
      <c r="BK872" s="1" t="str">
        <f t="shared" si="1243"/>
        <v>P</v>
      </c>
      <c r="BL872" s="1" t="str">
        <f t="shared" si="1244"/>
        <v>NA</v>
      </c>
      <c r="BM872" s="1" t="str">
        <f t="shared" si="1245"/>
        <v>NA</v>
      </c>
      <c r="BN872" s="1" t="str">
        <f t="shared" si="1246"/>
        <v>NO</v>
      </c>
      <c r="BO872" s="1" t="str">
        <f t="shared" si="1247"/>
        <v>NO</v>
      </c>
      <c r="BP872" s="1" t="str">
        <f t="shared" si="1248"/>
        <v>NO</v>
      </c>
      <c r="BQ872" s="1" t="str">
        <f t="shared" si="1249"/>
        <v>NO</v>
      </c>
      <c r="BS872" s="1" t="str">
        <f t="shared" si="1250"/>
        <v>TN</v>
      </c>
      <c r="BT872" s="1" t="str">
        <f t="shared" si="1251"/>
        <v>FP</v>
      </c>
      <c r="BU872" s="1" t="str">
        <f t="shared" si="1252"/>
        <v>TN</v>
      </c>
      <c r="BV872" s="1" t="str">
        <f t="shared" si="1253"/>
        <v>NO</v>
      </c>
      <c r="BW872" s="1" t="str">
        <f t="shared" si="1254"/>
        <v>NO</v>
      </c>
      <c r="BX872" s="1" t="str">
        <f t="shared" si="1255"/>
        <v>NO</v>
      </c>
      <c r="BY872" s="244" t="str">
        <f t="shared" si="1256"/>
        <v>YES</v>
      </c>
      <c r="BZ872" s="244" t="str">
        <f t="shared" si="1257"/>
        <v>NO</v>
      </c>
      <c r="CA872" s="244" t="str">
        <f t="shared" si="1258"/>
        <v>NO</v>
      </c>
      <c r="CB872" s="244" t="str">
        <f t="shared" si="1259"/>
        <v>NO</v>
      </c>
      <c r="CC872" s="244" t="str">
        <f t="shared" si="1260"/>
        <v>NO</v>
      </c>
      <c r="CD872" s="244" t="str">
        <f t="shared" si="1232"/>
        <v>YES</v>
      </c>
      <c r="CE872" s="1" t="str">
        <f t="shared" si="1233"/>
        <v>NO</v>
      </c>
      <c r="CF872" s="1" t="str">
        <f t="shared" si="1234"/>
        <v>NO</v>
      </c>
      <c r="CG872" s="1" t="str">
        <f t="shared" si="1235"/>
        <v>NO</v>
      </c>
      <c r="CH872" s="1" t="str">
        <f t="shared" si="1236"/>
        <v>YES</v>
      </c>
      <c r="CI872" s="244" t="str">
        <f t="shared" si="1261"/>
        <v>NO</v>
      </c>
      <c r="CJ872" s="244" t="str">
        <f t="shared" si="1262"/>
        <v>NO</v>
      </c>
      <c r="CK872" s="244" t="str">
        <f t="shared" si="1263"/>
        <v>NO</v>
      </c>
      <c r="CL872" s="244" t="str">
        <f t="shared" si="1264"/>
        <v>NO</v>
      </c>
      <c r="CM872" s="244" t="str">
        <f t="shared" si="1265"/>
        <v>NO</v>
      </c>
      <c r="CN872" s="244" t="str">
        <f t="shared" si="1266"/>
        <v>YES</v>
      </c>
      <c r="CO872" s="244" t="str">
        <f t="shared" si="1267"/>
        <v>NO</v>
      </c>
      <c r="CP872" s="244" t="str">
        <f t="shared" si="1268"/>
        <v>NO</v>
      </c>
      <c r="CQ872" s="244" t="str">
        <f t="shared" si="1269"/>
        <v>NO</v>
      </c>
      <c r="CR872" s="244" t="str">
        <f t="shared" si="1270"/>
        <v>YES</v>
      </c>
    </row>
    <row r="873" spans="1:96">
      <c r="A873" s="64"/>
      <c r="B873" s="15"/>
      <c r="C873" s="15"/>
      <c r="D873" s="15"/>
      <c r="E873" s="15"/>
      <c r="F873" s="15"/>
      <c r="G873" s="15"/>
      <c r="H873" s="15"/>
      <c r="I873" s="52" t="s">
        <v>169</v>
      </c>
      <c r="J873" s="6">
        <v>0.33181661722168299</v>
      </c>
      <c r="K873" s="6">
        <v>0.66311246859587503</v>
      </c>
      <c r="L873" s="6">
        <v>5.0709141824407597E-3</v>
      </c>
      <c r="M873" s="6">
        <v>7.9908699660685104E-2</v>
      </c>
      <c r="N873" s="6">
        <v>1.1274807832262699E-2</v>
      </c>
      <c r="O873" s="6">
        <v>0.90881649250705199</v>
      </c>
      <c r="P873" s="6">
        <v>0.40821347064208702</v>
      </c>
      <c r="Q873" s="6">
        <v>0.38874647291715703</v>
      </c>
      <c r="R873" s="6">
        <v>0.20304005644075401</v>
      </c>
      <c r="S873" s="6">
        <v>0.34177505141012199</v>
      </c>
      <c r="T873" s="6">
        <v>0.65021590976286703</v>
      </c>
      <c r="U873" s="6">
        <v>8.0090388270092003E-3</v>
      </c>
      <c r="V873" s="6">
        <v>7.5981223860289299E-2</v>
      </c>
      <c r="W873" s="6">
        <v>0.71880001136405802</v>
      </c>
      <c r="X873" s="6">
        <v>0.20521876477565201</v>
      </c>
      <c r="Y873" s="6">
        <v>0.58396850690371405</v>
      </c>
      <c r="Z873" s="6">
        <v>0.33275552738525999</v>
      </c>
      <c r="AA873" s="6">
        <v>8.3275965711024205E-2</v>
      </c>
      <c r="AB873" s="6">
        <v>0.54293236604315398</v>
      </c>
      <c r="AC873" s="6">
        <v>0.39510019250112899</v>
      </c>
      <c r="AD873" s="6">
        <v>6.1967441455715797E-2</v>
      </c>
      <c r="AE873" s="6">
        <v>0.96355895653955903</v>
      </c>
      <c r="AF873" s="6">
        <v>2.8377952258714902E-2</v>
      </c>
      <c r="AG873" s="310">
        <v>8.0630912017259897E-3</v>
      </c>
      <c r="AH873" s="211">
        <v>0.95</v>
      </c>
      <c r="AI873" s="211">
        <v>2.569</v>
      </c>
      <c r="AJ873" s="212">
        <v>5.2990000000000004</v>
      </c>
      <c r="AK873" s="210">
        <v>1.04</v>
      </c>
      <c r="AL873" s="210">
        <v>2.637</v>
      </c>
      <c r="AM873" s="210">
        <v>5.4290000000000003</v>
      </c>
      <c r="AN873" s="203"/>
      <c r="AO873" s="203"/>
      <c r="AP873" s="203"/>
      <c r="AQ873" s="203"/>
      <c r="AR873" s="203">
        <f t="shared" si="1271"/>
        <v>0.69692727427599999</v>
      </c>
      <c r="AS873" s="203">
        <f t="shared" si="1272"/>
        <v>0.8518</v>
      </c>
      <c r="AT873" s="203">
        <f t="shared" si="1273"/>
        <v>1.041088886996</v>
      </c>
      <c r="AU873" s="203">
        <f t="shared" si="1274"/>
        <v>1.8303545495219997</v>
      </c>
      <c r="AV873" s="203">
        <f t="shared" si="1275"/>
        <v>2.2370999999999999</v>
      </c>
      <c r="AW873" s="203">
        <f t="shared" si="1276"/>
        <v>2.7342333283619995</v>
      </c>
      <c r="AX873" s="203">
        <f t="shared" si="1277"/>
        <v>4.4007545552340002</v>
      </c>
      <c r="AY873" s="203">
        <f t="shared" si="1278"/>
        <v>5.3787000000000003</v>
      </c>
      <c r="AZ873" s="203">
        <f t="shared" si="1279"/>
        <v>6.5739666547139999</v>
      </c>
      <c r="BB873" s="1" t="str">
        <f t="shared" si="1237"/>
        <v>NA</v>
      </c>
      <c r="BC873" s="1" t="str">
        <f t="shared" si="1238"/>
        <v>NA</v>
      </c>
      <c r="BD873" s="1" t="str">
        <f t="shared" si="1239"/>
        <v>NP</v>
      </c>
      <c r="BE873" s="1" t="str">
        <f t="shared" si="1240"/>
        <v>NO</v>
      </c>
      <c r="BF873" s="1" t="str">
        <f t="shared" si="1241"/>
        <v>NO</v>
      </c>
      <c r="BG873" s="1" t="str">
        <f t="shared" si="1242"/>
        <v>NO</v>
      </c>
      <c r="BH873" s="1" t="str">
        <f t="shared" si="1222"/>
        <v>YES</v>
      </c>
      <c r="BJ873" s="12">
        <v>74</v>
      </c>
      <c r="BK873" s="1" t="str">
        <f t="shared" si="1243"/>
        <v>NA</v>
      </c>
      <c r="BL873" s="1" t="str">
        <f t="shared" si="1244"/>
        <v>NA</v>
      </c>
      <c r="BM873" s="1" t="str">
        <f t="shared" si="1245"/>
        <v>NA</v>
      </c>
      <c r="BN873" s="1" t="str">
        <f t="shared" si="1246"/>
        <v>NO</v>
      </c>
      <c r="BO873" s="1" t="str">
        <f t="shared" si="1247"/>
        <v>NO</v>
      </c>
      <c r="BP873" s="1" t="str">
        <f t="shared" si="1248"/>
        <v>NO</v>
      </c>
      <c r="BQ873" s="1" t="str">
        <f t="shared" si="1249"/>
        <v>YES</v>
      </c>
      <c r="BS873" s="1" t="str">
        <f t="shared" si="1250"/>
        <v>TN</v>
      </c>
      <c r="BT873" s="1" t="str">
        <f t="shared" si="1251"/>
        <v>TN</v>
      </c>
      <c r="BU873" s="1" t="str">
        <f t="shared" si="1252"/>
        <v>FP</v>
      </c>
      <c r="BV873" s="1" t="str">
        <f t="shared" si="1253"/>
        <v>NO</v>
      </c>
      <c r="BW873" s="1" t="str">
        <f t="shared" si="1254"/>
        <v>NO</v>
      </c>
      <c r="BX873" s="1" t="str">
        <f t="shared" si="1255"/>
        <v>NO</v>
      </c>
      <c r="BY873" s="244" t="str">
        <f t="shared" si="1256"/>
        <v>YES</v>
      </c>
      <c r="BZ873" s="244" t="str">
        <f t="shared" si="1257"/>
        <v>NO</v>
      </c>
      <c r="CA873" s="244" t="str">
        <f t="shared" si="1258"/>
        <v>NO</v>
      </c>
      <c r="CB873" s="244" t="str">
        <f t="shared" si="1259"/>
        <v>NO</v>
      </c>
      <c r="CC873" s="244" t="str">
        <f t="shared" si="1260"/>
        <v>NO</v>
      </c>
      <c r="CD873" s="244" t="str">
        <f t="shared" si="1232"/>
        <v>YES</v>
      </c>
      <c r="CE873" s="1" t="str">
        <f t="shared" si="1233"/>
        <v>YES</v>
      </c>
      <c r="CF873" s="1" t="str">
        <f t="shared" si="1234"/>
        <v>YES</v>
      </c>
      <c r="CG873" s="1" t="str">
        <f t="shared" si="1235"/>
        <v>NO</v>
      </c>
      <c r="CH873" s="1" t="str">
        <f t="shared" si="1236"/>
        <v>NO</v>
      </c>
      <c r="CI873" s="244" t="str">
        <f t="shared" si="1261"/>
        <v>NO</v>
      </c>
      <c r="CJ873" s="244" t="str">
        <f t="shared" si="1262"/>
        <v>NO</v>
      </c>
      <c r="CK873" s="244" t="str">
        <f t="shared" si="1263"/>
        <v>NO</v>
      </c>
      <c r="CL873" s="244" t="str">
        <f t="shared" si="1264"/>
        <v>NO</v>
      </c>
      <c r="CM873" s="244" t="str">
        <f t="shared" si="1265"/>
        <v>NO</v>
      </c>
      <c r="CN873" s="244" t="str">
        <f t="shared" si="1266"/>
        <v>YES</v>
      </c>
      <c r="CO873" s="244" t="str">
        <f t="shared" si="1267"/>
        <v>YES</v>
      </c>
      <c r="CP873" s="244" t="str">
        <f t="shared" si="1268"/>
        <v>YES</v>
      </c>
      <c r="CQ873" s="244" t="str">
        <f t="shared" si="1269"/>
        <v>NO</v>
      </c>
      <c r="CR873" s="244" t="str">
        <f t="shared" si="1270"/>
        <v>NO</v>
      </c>
    </row>
    <row r="874" spans="1:96">
      <c r="A874" s="64"/>
      <c r="B874" s="15"/>
      <c r="C874" s="15"/>
      <c r="D874" s="15"/>
      <c r="E874" s="15"/>
      <c r="F874" s="15"/>
      <c r="G874" s="15"/>
      <c r="H874" s="15"/>
      <c r="I874" s="52" t="s">
        <v>58</v>
      </c>
      <c r="J874" s="6">
        <v>0.81334937496554904</v>
      </c>
      <c r="K874" s="6">
        <v>0.18285526176414699</v>
      </c>
      <c r="L874" s="6">
        <v>3.7953632703036002E-3</v>
      </c>
      <c r="M874" s="6">
        <v>0.64163332312501498</v>
      </c>
      <c r="N874" s="6">
        <v>0.26669209669510002</v>
      </c>
      <c r="O874" s="6">
        <v>9.1674580179883294E-2</v>
      </c>
      <c r="P874" s="6">
        <v>0.92684513080703901</v>
      </c>
      <c r="Q874" s="6">
        <v>6.8496795588839393E-2</v>
      </c>
      <c r="R874" s="6">
        <v>4.6580736041206203E-3</v>
      </c>
      <c r="S874" s="6">
        <v>3.3982875154603E-2</v>
      </c>
      <c r="T874" s="6">
        <v>8.4223865574313703E-2</v>
      </c>
      <c r="U874" s="6">
        <v>0.88179325927108299</v>
      </c>
      <c r="V874" s="6">
        <v>7.5981223860289299E-2</v>
      </c>
      <c r="W874" s="6">
        <v>0.71880001136405802</v>
      </c>
      <c r="X874" s="6">
        <v>0.20521876477565201</v>
      </c>
      <c r="Y874" s="6">
        <v>0.58396850690371405</v>
      </c>
      <c r="Z874" s="6">
        <v>0.33275552738525999</v>
      </c>
      <c r="AA874" s="6">
        <v>8.3275965711024205E-2</v>
      </c>
      <c r="AB874" s="6">
        <v>0.25021748197041899</v>
      </c>
      <c r="AC874" s="6">
        <v>0.68416522564746596</v>
      </c>
      <c r="AD874" s="6">
        <v>6.5617292382114806E-2</v>
      </c>
      <c r="AE874" s="6">
        <v>0.96355895653955903</v>
      </c>
      <c r="AF874" s="6">
        <v>2.8377952258714902E-2</v>
      </c>
      <c r="AG874" s="310">
        <v>8.0630912017259897E-3</v>
      </c>
      <c r="AH874" s="211">
        <v>1.512</v>
      </c>
      <c r="AI874" s="211">
        <v>2.5659999999999998</v>
      </c>
      <c r="AJ874" s="212">
        <v>5.2359999999999998</v>
      </c>
      <c r="AK874" s="210">
        <v>1.53</v>
      </c>
      <c r="AL874" s="210">
        <v>2.577</v>
      </c>
      <c r="AM874" s="210">
        <v>5.399</v>
      </c>
      <c r="AN874" s="203"/>
      <c r="AO874" s="203"/>
      <c r="AP874" s="203"/>
      <c r="AQ874" s="203"/>
      <c r="AR874" s="203">
        <f t="shared" si="1271"/>
        <v>0.69692727427599999</v>
      </c>
      <c r="AS874" s="203">
        <f t="shared" si="1272"/>
        <v>0.8518</v>
      </c>
      <c r="AT874" s="203">
        <f t="shared" si="1273"/>
        <v>1.041088886996</v>
      </c>
      <c r="AU874" s="203">
        <f t="shared" si="1274"/>
        <v>1.8303545495219997</v>
      </c>
      <c r="AV874" s="203">
        <f t="shared" si="1275"/>
        <v>2.2370999999999999</v>
      </c>
      <c r="AW874" s="203">
        <f t="shared" si="1276"/>
        <v>2.7342333283619995</v>
      </c>
      <c r="AX874" s="203">
        <f t="shared" si="1277"/>
        <v>4.4007545552340002</v>
      </c>
      <c r="AY874" s="203">
        <f t="shared" si="1278"/>
        <v>5.3787000000000003</v>
      </c>
      <c r="AZ874" s="203">
        <f t="shared" si="1279"/>
        <v>6.5739666547139999</v>
      </c>
      <c r="BB874" s="1" t="str">
        <f t="shared" si="1237"/>
        <v>P</v>
      </c>
      <c r="BC874" s="1" t="str">
        <f t="shared" si="1238"/>
        <v>NA</v>
      </c>
      <c r="BD874" s="1" t="str">
        <f t="shared" si="1239"/>
        <v>NP</v>
      </c>
      <c r="BE874" s="1" t="str">
        <f t="shared" si="1240"/>
        <v>NO</v>
      </c>
      <c r="BF874" s="1" t="str">
        <f t="shared" si="1241"/>
        <v>NO</v>
      </c>
      <c r="BG874" s="1" t="str">
        <f t="shared" si="1242"/>
        <v>NO</v>
      </c>
      <c r="BH874" s="1" t="str">
        <f t="shared" si="1222"/>
        <v>NO</v>
      </c>
      <c r="BJ874" s="12">
        <v>25</v>
      </c>
      <c r="BK874" s="1" t="str">
        <f t="shared" si="1243"/>
        <v>P</v>
      </c>
      <c r="BL874" s="1" t="str">
        <f t="shared" si="1244"/>
        <v>NA</v>
      </c>
      <c r="BM874" s="1" t="str">
        <f t="shared" si="1245"/>
        <v>NA</v>
      </c>
      <c r="BN874" s="1" t="str">
        <f t="shared" si="1246"/>
        <v>NO</v>
      </c>
      <c r="BO874" s="1" t="str">
        <f t="shared" si="1247"/>
        <v>NO</v>
      </c>
      <c r="BP874" s="1" t="str">
        <f t="shared" si="1248"/>
        <v>NO</v>
      </c>
      <c r="BQ874" s="1" t="str">
        <f t="shared" si="1249"/>
        <v>NO</v>
      </c>
      <c r="BS874" s="1" t="str">
        <f t="shared" si="1250"/>
        <v>TN</v>
      </c>
      <c r="BT874" s="1" t="str">
        <f t="shared" si="1251"/>
        <v>TN</v>
      </c>
      <c r="BU874" s="1" t="str">
        <f t="shared" si="1252"/>
        <v>FP</v>
      </c>
      <c r="BV874" s="1" t="str">
        <f t="shared" si="1253"/>
        <v>NO</v>
      </c>
      <c r="BW874" s="1" t="str">
        <f t="shared" si="1254"/>
        <v>NO</v>
      </c>
      <c r="BX874" s="1" t="str">
        <f t="shared" si="1255"/>
        <v>NO</v>
      </c>
      <c r="BY874" s="244" t="str">
        <f t="shared" si="1256"/>
        <v>YES</v>
      </c>
      <c r="BZ874" s="244" t="str">
        <f t="shared" si="1257"/>
        <v>NO</v>
      </c>
      <c r="CA874" s="244" t="str">
        <f t="shared" si="1258"/>
        <v>NO</v>
      </c>
      <c r="CB874" s="244" t="str">
        <f t="shared" si="1259"/>
        <v>NO</v>
      </c>
      <c r="CC874" s="244" t="str">
        <f t="shared" si="1260"/>
        <v>NO</v>
      </c>
      <c r="CD874" s="244" t="str">
        <f t="shared" si="1232"/>
        <v>YES</v>
      </c>
      <c r="CE874" s="1" t="str">
        <f t="shared" si="1233"/>
        <v>NO</v>
      </c>
      <c r="CF874" s="1" t="str">
        <f t="shared" si="1234"/>
        <v>NO</v>
      </c>
      <c r="CG874" s="1" t="str">
        <f t="shared" si="1235"/>
        <v>NO</v>
      </c>
      <c r="CH874" s="1" t="str">
        <f t="shared" si="1236"/>
        <v>YES</v>
      </c>
      <c r="CI874" s="244" t="str">
        <f t="shared" si="1261"/>
        <v>NO</v>
      </c>
      <c r="CJ874" s="244" t="str">
        <f t="shared" si="1262"/>
        <v>NO</v>
      </c>
      <c r="CK874" s="244" t="str">
        <f t="shared" si="1263"/>
        <v>NO</v>
      </c>
      <c r="CL874" s="244" t="str">
        <f t="shared" si="1264"/>
        <v>NO</v>
      </c>
      <c r="CM874" s="244" t="str">
        <f t="shared" si="1265"/>
        <v>NO</v>
      </c>
      <c r="CN874" s="244" t="str">
        <f t="shared" si="1266"/>
        <v>YES</v>
      </c>
      <c r="CO874" s="244" t="str">
        <f t="shared" si="1267"/>
        <v>NO</v>
      </c>
      <c r="CP874" s="244" t="str">
        <f t="shared" si="1268"/>
        <v>NO</v>
      </c>
      <c r="CQ874" s="244" t="str">
        <f t="shared" si="1269"/>
        <v>NO</v>
      </c>
      <c r="CR874" s="244" t="str">
        <f t="shared" si="1270"/>
        <v>YES</v>
      </c>
    </row>
    <row r="875" spans="1:96">
      <c r="A875" s="64"/>
      <c r="B875" s="15"/>
      <c r="C875" s="15"/>
      <c r="D875" s="15"/>
      <c r="E875" s="15"/>
      <c r="F875" s="15"/>
      <c r="G875" s="15"/>
      <c r="H875" s="15"/>
      <c r="I875" s="52" t="s">
        <v>59</v>
      </c>
      <c r="J875" s="6">
        <v>0.81334937496554904</v>
      </c>
      <c r="K875" s="6">
        <v>0.18285526176414699</v>
      </c>
      <c r="L875" s="6">
        <v>3.7953632703036002E-3</v>
      </c>
      <c r="M875" s="6">
        <v>7.9908699660685104E-2</v>
      </c>
      <c r="N875" s="6">
        <v>1.1274807832262699E-2</v>
      </c>
      <c r="O875" s="6">
        <v>0.90881649250705199</v>
      </c>
      <c r="P875" s="6">
        <v>0.144940570150004</v>
      </c>
      <c r="Q875" s="6">
        <v>0.26156764925604298</v>
      </c>
      <c r="R875" s="6">
        <v>0.59349178059395202</v>
      </c>
      <c r="S875" s="6">
        <v>3.3982875154603E-2</v>
      </c>
      <c r="T875" s="6">
        <v>8.4223865574313703E-2</v>
      </c>
      <c r="U875" s="6">
        <v>0.88179325927108299</v>
      </c>
      <c r="V875" s="6">
        <v>0.33777282616978999</v>
      </c>
      <c r="W875" s="6">
        <v>0.56876893413080298</v>
      </c>
      <c r="X875" s="6">
        <v>9.3458239699406406E-2</v>
      </c>
      <c r="Y875" s="6">
        <v>0.88375357298483004</v>
      </c>
      <c r="Z875" s="6">
        <v>6.1698707961106297E-2</v>
      </c>
      <c r="AA875" s="6">
        <v>5.45477190540627E-2</v>
      </c>
      <c r="AB875" s="6">
        <v>0.54293236604315398</v>
      </c>
      <c r="AC875" s="6">
        <v>0.39510019250112899</v>
      </c>
      <c r="AD875" s="6">
        <v>6.1967441455715797E-2</v>
      </c>
      <c r="AE875" s="6">
        <v>0.86663215922167003</v>
      </c>
      <c r="AF875" s="6">
        <v>1.6575766650175398E-2</v>
      </c>
      <c r="AG875" s="310">
        <v>0.116792074128153</v>
      </c>
      <c r="AH875" s="211">
        <v>2.2229999999999999</v>
      </c>
      <c r="AI875" s="211">
        <v>2.387</v>
      </c>
      <c r="AJ875" s="212">
        <v>5.3090000000000002</v>
      </c>
      <c r="AK875" s="210">
        <v>2.2160000000000002</v>
      </c>
      <c r="AL875" s="210">
        <v>2.4239999999999999</v>
      </c>
      <c r="AM875" s="210">
        <v>5.5</v>
      </c>
      <c r="AN875" s="203"/>
      <c r="AO875" s="203"/>
      <c r="AP875" s="203"/>
      <c r="AQ875" s="203"/>
      <c r="AR875" s="203">
        <f t="shared" si="1271"/>
        <v>0.69692727427599999</v>
      </c>
      <c r="AS875" s="203">
        <f t="shared" si="1272"/>
        <v>0.8518</v>
      </c>
      <c r="AT875" s="203">
        <f t="shared" si="1273"/>
        <v>1.041088886996</v>
      </c>
      <c r="AU875" s="203">
        <f t="shared" si="1274"/>
        <v>1.8303545495219997</v>
      </c>
      <c r="AV875" s="203">
        <f t="shared" si="1275"/>
        <v>2.2370999999999999</v>
      </c>
      <c r="AW875" s="203">
        <f t="shared" si="1276"/>
        <v>2.7342333283619995</v>
      </c>
      <c r="AX875" s="203">
        <f t="shared" si="1277"/>
        <v>4.4007545552340002</v>
      </c>
      <c r="AY875" s="203">
        <f t="shared" si="1278"/>
        <v>5.3787000000000003</v>
      </c>
      <c r="AZ875" s="203">
        <f t="shared" si="1279"/>
        <v>6.5739666547139999</v>
      </c>
      <c r="BB875" s="1" t="str">
        <f t="shared" si="1237"/>
        <v>P</v>
      </c>
      <c r="BC875" s="1" t="str">
        <f t="shared" si="1238"/>
        <v>NA</v>
      </c>
      <c r="BD875" s="1" t="str">
        <f t="shared" si="1239"/>
        <v>NP</v>
      </c>
      <c r="BE875" s="1" t="str">
        <f t="shared" si="1240"/>
        <v>NO</v>
      </c>
      <c r="BF875" s="1" t="str">
        <f t="shared" si="1241"/>
        <v>NO</v>
      </c>
      <c r="BG875" s="1" t="str">
        <f t="shared" si="1242"/>
        <v>NO</v>
      </c>
      <c r="BH875" s="1" t="str">
        <f t="shared" si="1222"/>
        <v>NO</v>
      </c>
      <c r="BJ875" s="12">
        <v>8</v>
      </c>
      <c r="BK875" s="1" t="str">
        <f t="shared" si="1243"/>
        <v>P</v>
      </c>
      <c r="BL875" s="1" t="str">
        <f t="shared" si="1244"/>
        <v>NA</v>
      </c>
      <c r="BM875" s="1" t="str">
        <f t="shared" si="1245"/>
        <v>NA</v>
      </c>
      <c r="BN875" s="1" t="str">
        <f t="shared" si="1246"/>
        <v>NO</v>
      </c>
      <c r="BO875" s="1" t="str">
        <f t="shared" si="1247"/>
        <v>NO</v>
      </c>
      <c r="BP875" s="1" t="str">
        <f t="shared" si="1248"/>
        <v>NO</v>
      </c>
      <c r="BQ875" s="1" t="str">
        <f t="shared" si="1249"/>
        <v>NO</v>
      </c>
      <c r="BS875" s="1" t="str">
        <f t="shared" si="1250"/>
        <v>TN</v>
      </c>
      <c r="BT875" s="1" t="str">
        <f t="shared" si="1251"/>
        <v>TN</v>
      </c>
      <c r="BU875" s="1" t="str">
        <f t="shared" si="1252"/>
        <v>FP</v>
      </c>
      <c r="BV875" s="1" t="str">
        <f t="shared" si="1253"/>
        <v>NO</v>
      </c>
      <c r="BW875" s="1" t="str">
        <f t="shared" si="1254"/>
        <v>NO</v>
      </c>
      <c r="BX875" s="1" t="str">
        <f t="shared" si="1255"/>
        <v>NO</v>
      </c>
      <c r="BY875" s="244" t="str">
        <f t="shared" si="1256"/>
        <v>YES</v>
      </c>
      <c r="BZ875" s="244" t="str">
        <f t="shared" si="1257"/>
        <v>NO</v>
      </c>
      <c r="CA875" s="244" t="str">
        <f t="shared" si="1258"/>
        <v>NO</v>
      </c>
      <c r="CB875" s="244" t="str">
        <f t="shared" si="1259"/>
        <v>NO</v>
      </c>
      <c r="CC875" s="244" t="str">
        <f t="shared" si="1260"/>
        <v>NO</v>
      </c>
      <c r="CD875" s="244" t="str">
        <f t="shared" si="1232"/>
        <v>YES</v>
      </c>
      <c r="CE875" s="1" t="str">
        <f t="shared" si="1233"/>
        <v>NO</v>
      </c>
      <c r="CF875" s="1" t="str">
        <f t="shared" si="1234"/>
        <v>NO</v>
      </c>
      <c r="CG875" s="1" t="str">
        <f t="shared" si="1235"/>
        <v>NO</v>
      </c>
      <c r="CH875" s="1" t="str">
        <f t="shared" si="1236"/>
        <v>YES</v>
      </c>
      <c r="CI875" s="244" t="str">
        <f t="shared" si="1261"/>
        <v>NO</v>
      </c>
      <c r="CJ875" s="244" t="str">
        <f t="shared" si="1262"/>
        <v>NO</v>
      </c>
      <c r="CK875" s="244" t="str">
        <f t="shared" si="1263"/>
        <v>NO</v>
      </c>
      <c r="CL875" s="244" t="str">
        <f t="shared" si="1264"/>
        <v>NO</v>
      </c>
      <c r="CM875" s="244" t="str">
        <f t="shared" si="1265"/>
        <v>NO</v>
      </c>
      <c r="CN875" s="244" t="str">
        <f t="shared" si="1266"/>
        <v>YES</v>
      </c>
      <c r="CO875" s="244" t="str">
        <f t="shared" si="1267"/>
        <v>NO</v>
      </c>
      <c r="CP875" s="244" t="str">
        <f t="shared" si="1268"/>
        <v>NO</v>
      </c>
      <c r="CQ875" s="244" t="str">
        <f t="shared" si="1269"/>
        <v>NO</v>
      </c>
      <c r="CR875" s="244" t="str">
        <f t="shared" si="1270"/>
        <v>YES</v>
      </c>
    </row>
    <row r="876" spans="1:96">
      <c r="A876" s="64"/>
      <c r="B876" s="15"/>
      <c r="C876" s="15"/>
      <c r="D876" s="15"/>
      <c r="E876" s="15"/>
      <c r="F876" s="15"/>
      <c r="G876" s="15"/>
      <c r="H876" s="15"/>
      <c r="I876" s="52" t="s">
        <v>21</v>
      </c>
      <c r="J876" s="6">
        <v>0.81334937496554904</v>
      </c>
      <c r="K876" s="6">
        <v>0.18285526176414699</v>
      </c>
      <c r="L876" s="6">
        <v>3.7953632703036002E-3</v>
      </c>
      <c r="M876" s="6">
        <v>0.38402427860961602</v>
      </c>
      <c r="N876" s="6">
        <v>5.7249914784429701E-2</v>
      </c>
      <c r="O876" s="6">
        <v>0.55872580660595295</v>
      </c>
      <c r="P876" s="6">
        <v>0.92684513080703901</v>
      </c>
      <c r="Q876" s="6">
        <v>6.8496795588839393E-2</v>
      </c>
      <c r="R876" s="6">
        <v>4.6580736041206203E-3</v>
      </c>
      <c r="S876" s="6">
        <v>0.49065021384771201</v>
      </c>
      <c r="T876" s="6">
        <v>0.50556158183641697</v>
      </c>
      <c r="U876" s="6">
        <v>3.7882043158704499E-3</v>
      </c>
      <c r="V876" s="6">
        <v>7.5981223860289299E-2</v>
      </c>
      <c r="W876" s="6">
        <v>0.71880001136405802</v>
      </c>
      <c r="X876" s="6">
        <v>0.20521876477565201</v>
      </c>
      <c r="Y876" s="6">
        <v>0.58396850690371405</v>
      </c>
      <c r="Z876" s="6">
        <v>0.33275552738525999</v>
      </c>
      <c r="AA876" s="6">
        <v>8.3275965711024205E-2</v>
      </c>
      <c r="AB876" s="6">
        <v>0.25021748197041899</v>
      </c>
      <c r="AC876" s="6">
        <v>0.68416522564746596</v>
      </c>
      <c r="AD876" s="6">
        <v>6.5617292382114806E-2</v>
      </c>
      <c r="AE876" s="6">
        <v>0.96355895653955903</v>
      </c>
      <c r="AF876" s="6">
        <v>2.8377952258714902E-2</v>
      </c>
      <c r="AG876" s="310">
        <v>8.0630912017259897E-3</v>
      </c>
      <c r="AH876" s="211">
        <v>0.71199999999999997</v>
      </c>
      <c r="AI876" s="211">
        <v>2.6040000000000001</v>
      </c>
      <c r="AJ876" s="212">
        <v>5.3540000000000001</v>
      </c>
      <c r="AK876" s="210">
        <v>0.70899999999999996</v>
      </c>
      <c r="AL876" s="210">
        <v>2.5739999999999998</v>
      </c>
      <c r="AM876" s="210">
        <v>5.3849999999999998</v>
      </c>
      <c r="AN876" s="203"/>
      <c r="AO876" s="203"/>
      <c r="AP876" s="203"/>
      <c r="AQ876" s="203"/>
      <c r="AR876" s="203">
        <f t="shared" si="1271"/>
        <v>0.69692727427599999</v>
      </c>
      <c r="AS876" s="203">
        <f t="shared" si="1272"/>
        <v>0.8518</v>
      </c>
      <c r="AT876" s="203">
        <f t="shared" si="1273"/>
        <v>1.041088886996</v>
      </c>
      <c r="AU876" s="203">
        <f t="shared" si="1274"/>
        <v>1.8303545495219997</v>
      </c>
      <c r="AV876" s="203">
        <f t="shared" si="1275"/>
        <v>2.2370999999999999</v>
      </c>
      <c r="AW876" s="203">
        <f t="shared" si="1276"/>
        <v>2.7342333283619995</v>
      </c>
      <c r="AX876" s="203">
        <f t="shared" si="1277"/>
        <v>4.4007545552340002</v>
      </c>
      <c r="AY876" s="203">
        <f t="shared" si="1278"/>
        <v>5.3787000000000003</v>
      </c>
      <c r="AZ876" s="203">
        <f t="shared" si="1279"/>
        <v>6.5739666547139999</v>
      </c>
      <c r="BB876" s="1" t="str">
        <f t="shared" si="1237"/>
        <v>NP</v>
      </c>
      <c r="BC876" s="1" t="str">
        <f t="shared" si="1238"/>
        <v>NA</v>
      </c>
      <c r="BD876" s="1" t="str">
        <f t="shared" si="1239"/>
        <v>NP</v>
      </c>
      <c r="BE876" s="1" t="str">
        <f t="shared" si="1240"/>
        <v>NO</v>
      </c>
      <c r="BF876" s="1" t="str">
        <f t="shared" si="1241"/>
        <v>NO</v>
      </c>
      <c r="BG876" s="1" t="str">
        <f t="shared" si="1242"/>
        <v>NO</v>
      </c>
      <c r="BH876" s="1" t="str">
        <f t="shared" si="1222"/>
        <v>YES</v>
      </c>
      <c r="BJ876" s="12">
        <v>8</v>
      </c>
      <c r="BK876" s="1" t="str">
        <f t="shared" si="1243"/>
        <v>NP</v>
      </c>
      <c r="BL876" s="1" t="str">
        <f t="shared" si="1244"/>
        <v>NA</v>
      </c>
      <c r="BM876" s="1" t="str">
        <f t="shared" si="1245"/>
        <v>NA</v>
      </c>
      <c r="BN876" s="1" t="str">
        <f t="shared" si="1246"/>
        <v>NO</v>
      </c>
      <c r="BO876" s="1" t="str">
        <f t="shared" si="1247"/>
        <v>NO</v>
      </c>
      <c r="BP876" s="1" t="str">
        <f t="shared" si="1248"/>
        <v>NO</v>
      </c>
      <c r="BQ876" s="1" t="str">
        <f t="shared" si="1249"/>
        <v>YES</v>
      </c>
      <c r="BS876" s="1" t="str">
        <f t="shared" si="1250"/>
        <v>TP</v>
      </c>
      <c r="BT876" s="1" t="str">
        <f t="shared" si="1251"/>
        <v>TN</v>
      </c>
      <c r="BU876" s="1" t="str">
        <f t="shared" si="1252"/>
        <v>FP</v>
      </c>
      <c r="BV876" s="1" t="str">
        <f t="shared" si="1253"/>
        <v>NO</v>
      </c>
      <c r="BW876" s="1" t="str">
        <f t="shared" si="1254"/>
        <v>NO</v>
      </c>
      <c r="BX876" s="1" t="str">
        <f t="shared" si="1255"/>
        <v>YES</v>
      </c>
      <c r="BY876" s="244" t="str">
        <f t="shared" si="1256"/>
        <v>YES</v>
      </c>
      <c r="BZ876" s="244" t="str">
        <f t="shared" si="1257"/>
        <v>NO</v>
      </c>
      <c r="CA876" s="244" t="str">
        <f t="shared" si="1258"/>
        <v>NO</v>
      </c>
      <c r="CB876" s="244" t="str">
        <f t="shared" si="1259"/>
        <v>NO</v>
      </c>
      <c r="CC876" s="244" t="str">
        <f t="shared" si="1260"/>
        <v>NO</v>
      </c>
      <c r="CD876" s="244" t="str">
        <f t="shared" si="1232"/>
        <v>YES</v>
      </c>
      <c r="CE876" s="1" t="str">
        <f t="shared" si="1233"/>
        <v>NO</v>
      </c>
      <c r="CF876" s="1" t="str">
        <f t="shared" si="1234"/>
        <v>NO</v>
      </c>
      <c r="CG876" s="1" t="str">
        <f t="shared" si="1235"/>
        <v>NO</v>
      </c>
      <c r="CH876" s="1" t="str">
        <f t="shared" si="1236"/>
        <v>YES</v>
      </c>
      <c r="CI876" s="244" t="str">
        <f t="shared" si="1261"/>
        <v>NO</v>
      </c>
      <c r="CJ876" s="244" t="str">
        <f t="shared" si="1262"/>
        <v>NO</v>
      </c>
      <c r="CK876" s="244" t="str">
        <f t="shared" si="1263"/>
        <v>NO</v>
      </c>
      <c r="CL876" s="244" t="str">
        <f t="shared" si="1264"/>
        <v>NO</v>
      </c>
      <c r="CM876" s="244" t="str">
        <f t="shared" si="1265"/>
        <v>NO</v>
      </c>
      <c r="CN876" s="244" t="str">
        <f t="shared" si="1266"/>
        <v>YES</v>
      </c>
      <c r="CO876" s="244" t="str">
        <f t="shared" si="1267"/>
        <v>NO</v>
      </c>
      <c r="CP876" s="244" t="str">
        <f t="shared" si="1268"/>
        <v>NO</v>
      </c>
      <c r="CQ876" s="244" t="str">
        <f t="shared" si="1269"/>
        <v>NO</v>
      </c>
      <c r="CR876" s="244" t="str">
        <f t="shared" si="1270"/>
        <v>YES</v>
      </c>
    </row>
    <row r="877" spans="1:96" ht="16.5" thickBot="1">
      <c r="A877" s="74"/>
      <c r="B877" s="75"/>
      <c r="C877" s="75"/>
      <c r="D877" s="75"/>
      <c r="E877" s="75"/>
      <c r="F877" s="75"/>
      <c r="G877" s="75"/>
      <c r="H877" s="75"/>
      <c r="I877" s="53" t="s">
        <v>60</v>
      </c>
      <c r="J877" s="8">
        <v>0.81334937496554904</v>
      </c>
      <c r="K877" s="8">
        <v>0.18285526176414699</v>
      </c>
      <c r="L877" s="8">
        <v>3.7953632703036002E-3</v>
      </c>
      <c r="M877" s="8">
        <v>0.64163332312501498</v>
      </c>
      <c r="N877" s="8">
        <v>0.26669209669510002</v>
      </c>
      <c r="O877" s="8">
        <v>9.1674580179883294E-2</v>
      </c>
      <c r="P877" s="8">
        <v>0.92684513080703901</v>
      </c>
      <c r="Q877" s="8">
        <v>6.8496795588839393E-2</v>
      </c>
      <c r="R877" s="8">
        <v>4.6580736041206203E-3</v>
      </c>
      <c r="S877" s="8">
        <v>0.49065021384771201</v>
      </c>
      <c r="T877" s="8">
        <v>0.50556158183641697</v>
      </c>
      <c r="U877" s="8">
        <v>3.7882043158704499E-3</v>
      </c>
      <c r="V877" s="8">
        <v>0.33777282616978999</v>
      </c>
      <c r="W877" s="8">
        <v>0.56876893413080298</v>
      </c>
      <c r="X877" s="8">
        <v>9.3458239699406406E-2</v>
      </c>
      <c r="Y877" s="8">
        <v>0.88375357298483004</v>
      </c>
      <c r="Z877" s="8">
        <v>6.1698707961106297E-2</v>
      </c>
      <c r="AA877" s="8">
        <v>5.45477190540627E-2</v>
      </c>
      <c r="AB877" s="8">
        <v>0.25021748197041899</v>
      </c>
      <c r="AC877" s="8">
        <v>0.68416522564746596</v>
      </c>
      <c r="AD877" s="8">
        <v>6.5617292382114806E-2</v>
      </c>
      <c r="AE877" s="8">
        <v>0.96355895653955903</v>
      </c>
      <c r="AF877" s="8">
        <v>2.8377952258714902E-2</v>
      </c>
      <c r="AG877" s="311">
        <v>8.0630912017259897E-3</v>
      </c>
      <c r="AH877" s="213">
        <v>0.72799999999999998</v>
      </c>
      <c r="AI877" s="213">
        <v>2.411</v>
      </c>
      <c r="AJ877" s="214">
        <v>5.3620000000000001</v>
      </c>
      <c r="AK877" s="210">
        <v>0.73699999999999999</v>
      </c>
      <c r="AL877" s="210">
        <v>2.4079999999999999</v>
      </c>
      <c r="AM877" s="210">
        <v>5.3570000000000002</v>
      </c>
      <c r="AN877" s="203"/>
      <c r="AO877" s="203"/>
      <c r="AP877" s="203"/>
      <c r="AQ877" s="203"/>
      <c r="AR877" s="203">
        <f t="shared" si="1271"/>
        <v>0.69692727427599999</v>
      </c>
      <c r="AS877" s="203">
        <f t="shared" si="1272"/>
        <v>0.8518</v>
      </c>
      <c r="AT877" s="203">
        <f t="shared" si="1273"/>
        <v>1.041088886996</v>
      </c>
      <c r="AU877" s="203">
        <f t="shared" si="1274"/>
        <v>1.8303545495219997</v>
      </c>
      <c r="AV877" s="203">
        <f t="shared" si="1275"/>
        <v>2.2370999999999999</v>
      </c>
      <c r="AW877" s="203">
        <f t="shared" si="1276"/>
        <v>2.7342333283619995</v>
      </c>
      <c r="AX877" s="203">
        <f t="shared" si="1277"/>
        <v>4.4007545552340002</v>
      </c>
      <c r="AY877" s="203">
        <f t="shared" si="1278"/>
        <v>5.3787000000000003</v>
      </c>
      <c r="AZ877" s="203">
        <f t="shared" si="1279"/>
        <v>6.5739666547139999</v>
      </c>
      <c r="BB877" s="1" t="str">
        <f t="shared" si="1237"/>
        <v>NP</v>
      </c>
      <c r="BC877" s="1" t="str">
        <f t="shared" si="1238"/>
        <v>NA</v>
      </c>
      <c r="BD877" s="1" t="str">
        <f t="shared" si="1239"/>
        <v>NP</v>
      </c>
      <c r="BE877" s="1" t="str">
        <f t="shared" si="1240"/>
        <v>NO</v>
      </c>
      <c r="BF877" s="1" t="str">
        <f t="shared" si="1241"/>
        <v>NO</v>
      </c>
      <c r="BG877" s="1" t="str">
        <f t="shared" si="1242"/>
        <v>NO</v>
      </c>
      <c r="BH877" s="1" t="str">
        <f t="shared" si="1222"/>
        <v>YES</v>
      </c>
      <c r="BJ877" s="12">
        <v>40</v>
      </c>
      <c r="BK877" s="1" t="str">
        <f t="shared" si="1243"/>
        <v>NP</v>
      </c>
      <c r="BL877" s="1" t="str">
        <f t="shared" si="1244"/>
        <v>NA</v>
      </c>
      <c r="BM877" s="1" t="str">
        <f t="shared" si="1245"/>
        <v>NP</v>
      </c>
      <c r="BN877" s="1" t="str">
        <f t="shared" si="1246"/>
        <v>NO</v>
      </c>
      <c r="BO877" s="1" t="str">
        <f t="shared" si="1247"/>
        <v>NO</v>
      </c>
      <c r="BP877" s="1" t="str">
        <f t="shared" si="1248"/>
        <v>NO</v>
      </c>
      <c r="BQ877" s="1" t="str">
        <f t="shared" si="1249"/>
        <v>YES</v>
      </c>
      <c r="BS877" s="1" t="str">
        <f t="shared" si="1250"/>
        <v>TP</v>
      </c>
      <c r="BT877" s="1" t="str">
        <f t="shared" si="1251"/>
        <v>TN</v>
      </c>
      <c r="BU877" s="1" t="str">
        <f t="shared" si="1252"/>
        <v>TP</v>
      </c>
      <c r="BV877" s="1" t="str">
        <f t="shared" si="1253"/>
        <v>NO</v>
      </c>
      <c r="BW877" s="1" t="str">
        <f t="shared" si="1254"/>
        <v>YES</v>
      </c>
      <c r="BX877" s="1" t="str">
        <f t="shared" si="1255"/>
        <v>YES</v>
      </c>
      <c r="BY877" s="244" t="str">
        <f t="shared" si="1256"/>
        <v>YES</v>
      </c>
      <c r="BZ877" s="244" t="str">
        <f t="shared" si="1257"/>
        <v>NO</v>
      </c>
      <c r="CA877" s="244" t="str">
        <f t="shared" si="1258"/>
        <v>NO</v>
      </c>
      <c r="CB877" s="244" t="str">
        <f t="shared" si="1259"/>
        <v>NO</v>
      </c>
      <c r="CC877" s="244" t="str">
        <f t="shared" si="1260"/>
        <v>NO</v>
      </c>
      <c r="CD877" s="244" t="str">
        <f t="shared" si="1232"/>
        <v>NO</v>
      </c>
      <c r="CE877" s="1" t="str">
        <f t="shared" si="1233"/>
        <v>NO</v>
      </c>
      <c r="CF877" s="1" t="str">
        <f t="shared" si="1234"/>
        <v>NO</v>
      </c>
      <c r="CG877" s="1" t="str">
        <f t="shared" si="1235"/>
        <v>NO</v>
      </c>
      <c r="CH877" s="1" t="str">
        <f t="shared" si="1236"/>
        <v>NO</v>
      </c>
      <c r="CI877" s="244" t="str">
        <f t="shared" si="1261"/>
        <v>NO</v>
      </c>
      <c r="CJ877" s="244" t="str">
        <f t="shared" si="1262"/>
        <v>NO</v>
      </c>
      <c r="CK877" s="244" t="str">
        <f t="shared" si="1263"/>
        <v>NO</v>
      </c>
      <c r="CL877" s="244" t="str">
        <f t="shared" si="1264"/>
        <v>NO</v>
      </c>
      <c r="CM877" s="244" t="str">
        <f t="shared" si="1265"/>
        <v>NO</v>
      </c>
      <c r="CN877" s="244" t="str">
        <f t="shared" si="1266"/>
        <v>NO</v>
      </c>
      <c r="CO877" s="244" t="str">
        <f t="shared" si="1267"/>
        <v>NO</v>
      </c>
      <c r="CP877" s="244" t="str">
        <f t="shared" si="1268"/>
        <v>NO</v>
      </c>
      <c r="CQ877" s="244" t="str">
        <f t="shared" si="1269"/>
        <v>NO</v>
      </c>
      <c r="CR877" s="244" t="str">
        <f t="shared" si="1270"/>
        <v>NO</v>
      </c>
    </row>
    <row r="878" spans="1:96">
      <c r="A878" s="61">
        <v>30</v>
      </c>
      <c r="B878" s="62">
        <v>360</v>
      </c>
      <c r="C878" s="62">
        <v>2</v>
      </c>
      <c r="D878" s="62">
        <v>0.5</v>
      </c>
      <c r="E878" s="62">
        <v>8142024</v>
      </c>
      <c r="F878" s="62">
        <f>E878/1000/60</f>
        <v>135.7004</v>
      </c>
      <c r="G878" s="62">
        <v>34</v>
      </c>
      <c r="H878" s="63">
        <f>G878/B878*100</f>
        <v>9.4444444444444446</v>
      </c>
      <c r="I878" s="60" t="s">
        <v>12</v>
      </c>
      <c r="J878" s="69">
        <v>0.92568389258098505</v>
      </c>
      <c r="K878" s="69">
        <v>3.70008028172049E-2</v>
      </c>
      <c r="L878" s="69">
        <v>3.7315304601809901E-2</v>
      </c>
      <c r="M878" s="69">
        <v>0.57020530413334303</v>
      </c>
      <c r="N878" s="69">
        <v>0.23665397932813301</v>
      </c>
      <c r="O878" s="69">
        <v>0.19314071653852199</v>
      </c>
      <c r="P878" s="69">
        <v>7.1061934576494401E-2</v>
      </c>
      <c r="Q878" s="69">
        <v>0.19047430466460399</v>
      </c>
      <c r="R878" s="69">
        <v>0.73846376075890097</v>
      </c>
      <c r="S878" s="69">
        <v>0.12738458354736701</v>
      </c>
      <c r="T878" s="69">
        <v>0.60948349273546398</v>
      </c>
      <c r="U878" s="69">
        <v>0.26313192371716798</v>
      </c>
      <c r="V878" s="69">
        <v>0.24654372765435101</v>
      </c>
      <c r="W878" s="69">
        <v>3.9817798415934802E-2</v>
      </c>
      <c r="X878" s="69">
        <v>0.71363847392971402</v>
      </c>
      <c r="Y878" s="69">
        <v>0.47962202585827701</v>
      </c>
      <c r="Z878" s="69">
        <v>0.34473027432549802</v>
      </c>
      <c r="AA878" s="69">
        <v>0.175647699816224</v>
      </c>
      <c r="AB878" s="69">
        <v>0.81330774337961098</v>
      </c>
      <c r="AC878" s="69">
        <v>0.16427873745825899</v>
      </c>
      <c r="AD878" s="69">
        <v>2.2413519162129698E-2</v>
      </c>
      <c r="AE878" s="69">
        <v>0.234241654592555</v>
      </c>
      <c r="AF878" s="69">
        <v>0.73717484987424597</v>
      </c>
      <c r="AG878" s="309">
        <v>2.8583495533197799E-2</v>
      </c>
      <c r="AH878" s="208">
        <v>2.5139999999999998</v>
      </c>
      <c r="AI878" s="208">
        <v>3.6139999999999999</v>
      </c>
      <c r="AJ878" s="209">
        <v>5.4370000000000003</v>
      </c>
      <c r="AK878" s="210">
        <v>2.2229999999999999</v>
      </c>
      <c r="AL878" s="210">
        <v>3.5750000000000002</v>
      </c>
      <c r="AM878" s="210">
        <v>5.5270000000000001</v>
      </c>
      <c r="AN878" s="203">
        <v>1.2084999999999999</v>
      </c>
      <c r="AO878" s="203">
        <v>2.7267999999999999</v>
      </c>
      <c r="AP878" s="203">
        <v>5.8274999999999997</v>
      </c>
      <c r="AQ878" s="203"/>
      <c r="AR878" s="203">
        <f>$AN$25*0.81818182</f>
        <v>0.98877272946999983</v>
      </c>
      <c r="AS878" s="203">
        <f>$AN$25</f>
        <v>1.2084999999999999</v>
      </c>
      <c r="AT878" s="203">
        <f>$AN$25*1.22222222</f>
        <v>1.4770555528699998</v>
      </c>
      <c r="AU878" s="203">
        <f>$AO$25*0.81818182</f>
        <v>2.2310181867759997</v>
      </c>
      <c r="AV878" s="203">
        <f>$AO$25</f>
        <v>2.7267999999999999</v>
      </c>
      <c r="AW878" s="203">
        <f>$AO$25*1.22222222</f>
        <v>3.3327555494959995</v>
      </c>
      <c r="AX878" s="203">
        <f>$AP$25*0.81818182</f>
        <v>4.7679545560499994</v>
      </c>
      <c r="AY878" s="203">
        <f>$AP$25</f>
        <v>5.8274999999999997</v>
      </c>
      <c r="AZ878" s="203">
        <f>$AP$25*1.22222222</f>
        <v>7.1224999870499994</v>
      </c>
      <c r="BB878" s="1" t="str">
        <f t="shared" si="1237"/>
        <v>P</v>
      </c>
      <c r="BC878" s="1" t="str">
        <f t="shared" si="1238"/>
        <v>P</v>
      </c>
      <c r="BD878" s="1" t="str">
        <f t="shared" si="1239"/>
        <v>NP</v>
      </c>
      <c r="BE878" s="1" t="str">
        <f t="shared" si="1240"/>
        <v>NO</v>
      </c>
      <c r="BF878" s="1" t="str">
        <f t="shared" si="1241"/>
        <v>NO</v>
      </c>
      <c r="BG878" s="1" t="str">
        <f t="shared" si="1242"/>
        <v>NO</v>
      </c>
      <c r="BH878" s="1" t="str">
        <f t="shared" si="1222"/>
        <v>NO</v>
      </c>
      <c r="BJ878" s="1">
        <v>17</v>
      </c>
      <c r="BK878" s="1" t="str">
        <f t="shared" si="1243"/>
        <v>P</v>
      </c>
      <c r="BL878" s="1" t="str">
        <f t="shared" si="1244"/>
        <v>P</v>
      </c>
      <c r="BM878" s="1" t="str">
        <f t="shared" si="1245"/>
        <v>NP</v>
      </c>
      <c r="BN878" s="1" t="str">
        <f t="shared" si="1246"/>
        <v>NO</v>
      </c>
      <c r="BO878" s="1" t="str">
        <f t="shared" si="1247"/>
        <v>NO</v>
      </c>
      <c r="BP878" s="1" t="str">
        <f t="shared" si="1248"/>
        <v>NO</v>
      </c>
      <c r="BQ878" s="1" t="str">
        <f t="shared" si="1249"/>
        <v>NO</v>
      </c>
      <c r="BS878" s="1" t="str">
        <f t="shared" si="1250"/>
        <v>TN</v>
      </c>
      <c r="BT878" s="1" t="str">
        <f t="shared" si="1251"/>
        <v>TN</v>
      </c>
      <c r="BU878" s="1" t="str">
        <f t="shared" si="1252"/>
        <v>TP</v>
      </c>
      <c r="BV878" s="1" t="str">
        <f t="shared" si="1253"/>
        <v>NO</v>
      </c>
      <c r="BW878" s="1" t="str">
        <f t="shared" si="1254"/>
        <v>NO</v>
      </c>
      <c r="BX878" s="1" t="str">
        <f t="shared" si="1255"/>
        <v>YES</v>
      </c>
      <c r="BY878" s="244" t="str">
        <f t="shared" si="1256"/>
        <v>YES</v>
      </c>
      <c r="BZ878" s="244" t="str">
        <f t="shared" si="1257"/>
        <v>NO</v>
      </c>
      <c r="CA878" s="244" t="str">
        <f t="shared" si="1258"/>
        <v>NO</v>
      </c>
      <c r="CB878" s="244" t="str">
        <f t="shared" si="1259"/>
        <v>NO</v>
      </c>
      <c r="CC878" s="244" t="str">
        <f t="shared" si="1260"/>
        <v>NO</v>
      </c>
      <c r="CD878" s="244" t="str">
        <f t="shared" si="1232"/>
        <v>NO</v>
      </c>
      <c r="CE878" s="1" t="str">
        <f t="shared" si="1233"/>
        <v>NO</v>
      </c>
      <c r="CF878" s="1" t="str">
        <f t="shared" si="1234"/>
        <v>NO</v>
      </c>
      <c r="CG878" s="1" t="str">
        <f t="shared" si="1235"/>
        <v>NO</v>
      </c>
      <c r="CH878" s="1" t="str">
        <f t="shared" si="1236"/>
        <v>NO</v>
      </c>
      <c r="CI878" s="244" t="str">
        <f t="shared" si="1261"/>
        <v>NO</v>
      </c>
      <c r="CJ878" s="244" t="str">
        <f t="shared" si="1262"/>
        <v>NO</v>
      </c>
      <c r="CK878" s="244" t="str">
        <f t="shared" si="1263"/>
        <v>NO</v>
      </c>
      <c r="CL878" s="244" t="str">
        <f t="shared" si="1264"/>
        <v>NO</v>
      </c>
      <c r="CM878" s="244" t="str">
        <f t="shared" si="1265"/>
        <v>NO</v>
      </c>
      <c r="CN878" s="244" t="str">
        <f t="shared" si="1266"/>
        <v>NO</v>
      </c>
      <c r="CO878" s="244" t="str">
        <f t="shared" si="1267"/>
        <v>NO</v>
      </c>
      <c r="CP878" s="244" t="str">
        <f t="shared" si="1268"/>
        <v>NO</v>
      </c>
      <c r="CQ878" s="244" t="str">
        <f t="shared" si="1269"/>
        <v>NO</v>
      </c>
      <c r="CR878" s="244" t="str">
        <f t="shared" si="1270"/>
        <v>NO</v>
      </c>
    </row>
    <row r="879" spans="1:96">
      <c r="A879" s="64"/>
      <c r="B879" s="15"/>
      <c r="C879" s="15"/>
      <c r="D879" s="15"/>
      <c r="E879" s="15"/>
      <c r="F879" s="15"/>
      <c r="G879" s="15"/>
      <c r="H879" s="15"/>
      <c r="I879" s="52" t="s">
        <v>13</v>
      </c>
      <c r="J879" s="6">
        <v>0.92568389258098505</v>
      </c>
      <c r="K879" s="6">
        <v>3.70008028172049E-2</v>
      </c>
      <c r="L879" s="6">
        <v>3.7315304601809901E-2</v>
      </c>
      <c r="M879" s="6">
        <v>0.57020530413334303</v>
      </c>
      <c r="N879" s="6">
        <v>0.23665397932813301</v>
      </c>
      <c r="O879" s="6">
        <v>0.19314071653852199</v>
      </c>
      <c r="P879" s="6">
        <v>7.1061934576494401E-2</v>
      </c>
      <c r="Q879" s="6">
        <v>0.19047430466460399</v>
      </c>
      <c r="R879" s="6">
        <v>0.73846376075890097</v>
      </c>
      <c r="S879" s="6">
        <v>0.49065842158788597</v>
      </c>
      <c r="T879" s="6">
        <v>6.0640741035107998E-2</v>
      </c>
      <c r="U879" s="6">
        <v>0.448700837377005</v>
      </c>
      <c r="V879" s="6">
        <v>0.440424144987837</v>
      </c>
      <c r="W879" s="6">
        <v>0.51294293131035595</v>
      </c>
      <c r="X879" s="6">
        <v>4.6632923701806397E-2</v>
      </c>
      <c r="Y879" s="6">
        <v>0.60582705966492001</v>
      </c>
      <c r="Z879" s="6">
        <v>0.32990087837596299</v>
      </c>
      <c r="AA879" s="6">
        <v>6.42720619591165E-2</v>
      </c>
      <c r="AB879" s="6">
        <v>0.460675637109906</v>
      </c>
      <c r="AC879" s="6">
        <v>0.29275392038395298</v>
      </c>
      <c r="AD879" s="6">
        <v>0.24657044250613899</v>
      </c>
      <c r="AE879" s="6">
        <v>9.2984179521090102E-2</v>
      </c>
      <c r="AF879" s="6">
        <v>0.86761156247561599</v>
      </c>
      <c r="AG879" s="310">
        <v>3.94042580032938E-2</v>
      </c>
      <c r="AH879" s="211">
        <v>2.246</v>
      </c>
      <c r="AI879" s="211">
        <v>2.5350000000000001</v>
      </c>
      <c r="AJ879" s="212">
        <v>5.7889999999999997</v>
      </c>
      <c r="AK879" s="210">
        <v>2.222</v>
      </c>
      <c r="AL879" s="210">
        <v>2.629</v>
      </c>
      <c r="AM879" s="210">
        <v>5.8559999999999999</v>
      </c>
      <c r="AN879" s="203"/>
      <c r="AO879" s="203"/>
      <c r="AP879" s="203"/>
      <c r="AQ879" s="203"/>
      <c r="AR879" s="203">
        <f t="shared" ref="AR879:AR907" si="1280">$AN$25*0.81818182</f>
        <v>0.98877272946999983</v>
      </c>
      <c r="AS879" s="203">
        <f t="shared" ref="AS879:AS907" si="1281">$AN$25</f>
        <v>1.2084999999999999</v>
      </c>
      <c r="AT879" s="203">
        <f t="shared" ref="AT879:AT907" si="1282">$AN$25*1.22222222</f>
        <v>1.4770555528699998</v>
      </c>
      <c r="AU879" s="203">
        <f t="shared" ref="AU879:AU907" si="1283">$AO$25*0.81818182</f>
        <v>2.2310181867759997</v>
      </c>
      <c r="AV879" s="203">
        <f t="shared" ref="AV879:AV907" si="1284">$AO$25</f>
        <v>2.7267999999999999</v>
      </c>
      <c r="AW879" s="203">
        <f t="shared" ref="AW879:AW907" si="1285">$AO$25*1.22222222</f>
        <v>3.3327555494959995</v>
      </c>
      <c r="AX879" s="203">
        <f t="shared" ref="AX879:AX907" si="1286">$AP$25*0.81818182</f>
        <v>4.7679545560499994</v>
      </c>
      <c r="AY879" s="203">
        <f t="shared" ref="AY879:AY907" si="1287">$AP$25</f>
        <v>5.8274999999999997</v>
      </c>
      <c r="AZ879" s="203">
        <f t="shared" ref="AZ879:AZ907" si="1288">$AP$25*1.22222222</f>
        <v>7.1224999870499994</v>
      </c>
      <c r="BB879" s="1" t="str">
        <f t="shared" si="1237"/>
        <v>P</v>
      </c>
      <c r="BC879" s="1" t="str">
        <f t="shared" si="1238"/>
        <v>NP</v>
      </c>
      <c r="BD879" s="1" t="str">
        <f t="shared" si="1239"/>
        <v>NP</v>
      </c>
      <c r="BE879" s="1" t="str">
        <f t="shared" si="1240"/>
        <v>NO</v>
      </c>
      <c r="BF879" s="1" t="str">
        <f t="shared" si="1241"/>
        <v>NO</v>
      </c>
      <c r="BG879" s="1" t="str">
        <f t="shared" si="1242"/>
        <v>NO</v>
      </c>
      <c r="BH879" s="1" t="str">
        <f t="shared" si="1222"/>
        <v>NO</v>
      </c>
      <c r="BJ879" s="1">
        <v>17</v>
      </c>
      <c r="BK879" s="1" t="str">
        <f t="shared" si="1243"/>
        <v>P</v>
      </c>
      <c r="BL879" s="1" t="str">
        <f t="shared" si="1244"/>
        <v>NP</v>
      </c>
      <c r="BM879" s="1" t="str">
        <f t="shared" si="1245"/>
        <v>NA</v>
      </c>
      <c r="BN879" s="1" t="str">
        <f t="shared" si="1246"/>
        <v>NO</v>
      </c>
      <c r="BO879" s="1" t="str">
        <f t="shared" si="1247"/>
        <v>NO</v>
      </c>
      <c r="BP879" s="1" t="str">
        <f t="shared" si="1248"/>
        <v>NO</v>
      </c>
      <c r="BQ879" s="1" t="str">
        <f t="shared" si="1249"/>
        <v>NO</v>
      </c>
      <c r="BS879" s="1" t="str">
        <f t="shared" si="1250"/>
        <v>TN</v>
      </c>
      <c r="BT879" s="1" t="str">
        <f t="shared" si="1251"/>
        <v>TP</v>
      </c>
      <c r="BU879" s="1" t="str">
        <f t="shared" si="1252"/>
        <v>FP</v>
      </c>
      <c r="BV879" s="1" t="str">
        <f t="shared" si="1253"/>
        <v>NO</v>
      </c>
      <c r="BW879" s="1" t="str">
        <f t="shared" si="1254"/>
        <v>NO</v>
      </c>
      <c r="BX879" s="1" t="str">
        <f t="shared" si="1255"/>
        <v>YES</v>
      </c>
      <c r="BY879" s="244" t="str">
        <f t="shared" si="1256"/>
        <v>YES</v>
      </c>
      <c r="BZ879" s="244" t="str">
        <f t="shared" si="1257"/>
        <v>NO</v>
      </c>
      <c r="CA879" s="244" t="str">
        <f t="shared" si="1258"/>
        <v>NO</v>
      </c>
      <c r="CB879" s="244" t="str">
        <f t="shared" si="1259"/>
        <v>NO</v>
      </c>
      <c r="CC879" s="244" t="str">
        <f t="shared" si="1260"/>
        <v>NO</v>
      </c>
      <c r="CD879" s="244" t="str">
        <f t="shared" si="1232"/>
        <v>YES</v>
      </c>
      <c r="CE879" s="1" t="str">
        <f t="shared" si="1233"/>
        <v>NO</v>
      </c>
      <c r="CF879" s="1" t="str">
        <f t="shared" si="1234"/>
        <v>NO</v>
      </c>
      <c r="CG879" s="1" t="str">
        <f t="shared" si="1235"/>
        <v>NO</v>
      </c>
      <c r="CH879" s="1" t="str">
        <f t="shared" si="1236"/>
        <v>YES</v>
      </c>
      <c r="CI879" s="244" t="str">
        <f t="shared" si="1261"/>
        <v>NO</v>
      </c>
      <c r="CJ879" s="244" t="str">
        <f t="shared" si="1262"/>
        <v>NO</v>
      </c>
      <c r="CK879" s="244" t="str">
        <f t="shared" si="1263"/>
        <v>NO</v>
      </c>
      <c r="CL879" s="244" t="str">
        <f t="shared" si="1264"/>
        <v>NO</v>
      </c>
      <c r="CM879" s="244" t="str">
        <f t="shared" si="1265"/>
        <v>NO</v>
      </c>
      <c r="CN879" s="244" t="str">
        <f t="shared" si="1266"/>
        <v>YES</v>
      </c>
      <c r="CO879" s="244" t="str">
        <f t="shared" si="1267"/>
        <v>NO</v>
      </c>
      <c r="CP879" s="244" t="str">
        <f t="shared" si="1268"/>
        <v>NO</v>
      </c>
      <c r="CQ879" s="244" t="str">
        <f t="shared" si="1269"/>
        <v>NO</v>
      </c>
      <c r="CR879" s="244" t="str">
        <f t="shared" si="1270"/>
        <v>YES</v>
      </c>
    </row>
    <row r="880" spans="1:96">
      <c r="A880" s="64"/>
      <c r="B880" s="15"/>
      <c r="C880" s="15"/>
      <c r="D880" s="15"/>
      <c r="E880" s="15"/>
      <c r="F880" s="15"/>
      <c r="G880" s="15"/>
      <c r="H880" s="15"/>
      <c r="I880" s="52" t="s">
        <v>14</v>
      </c>
      <c r="J880" s="6">
        <v>0.92568389258098505</v>
      </c>
      <c r="K880" s="6">
        <v>3.70008028172049E-2</v>
      </c>
      <c r="L880" s="6">
        <v>3.7315304601809901E-2</v>
      </c>
      <c r="M880" s="6">
        <v>0.57020530413334303</v>
      </c>
      <c r="N880" s="6">
        <v>0.23665397932813301</v>
      </c>
      <c r="O880" s="6">
        <v>0.19314071653852199</v>
      </c>
      <c r="P880" s="6">
        <v>0.77888272175661499</v>
      </c>
      <c r="Q880" s="6">
        <v>0.16323717322831299</v>
      </c>
      <c r="R880" s="6">
        <v>5.78801050150713E-2</v>
      </c>
      <c r="S880" s="6">
        <v>0.94251151170525904</v>
      </c>
      <c r="T880" s="6">
        <v>5.2403745975755901E-2</v>
      </c>
      <c r="U880" s="6">
        <v>5.0847423189842502E-3</v>
      </c>
      <c r="V880" s="6">
        <v>0.44028882786057399</v>
      </c>
      <c r="W880" s="6">
        <v>0.34787205491057099</v>
      </c>
      <c r="X880" s="6">
        <v>0.21183911722885301</v>
      </c>
      <c r="Y880" s="6">
        <v>0.40708483733776402</v>
      </c>
      <c r="Z880" s="6">
        <v>0.47513061601606799</v>
      </c>
      <c r="AA880" s="6">
        <v>0.117784546646166</v>
      </c>
      <c r="AB880" s="6">
        <v>9.6394170293699594E-2</v>
      </c>
      <c r="AC880" s="6">
        <v>0.45345882784215802</v>
      </c>
      <c r="AD880" s="6">
        <v>0.45014700186414203</v>
      </c>
      <c r="AE880" s="6">
        <v>9.2984179521090102E-2</v>
      </c>
      <c r="AF880" s="6">
        <v>0.86761156247561599</v>
      </c>
      <c r="AG880" s="310">
        <v>3.94042580032938E-2</v>
      </c>
      <c r="AH880" s="211">
        <v>0.875</v>
      </c>
      <c r="AI880" s="211">
        <v>2.8580000000000001</v>
      </c>
      <c r="AJ880" s="212">
        <v>6.2960000000000003</v>
      </c>
      <c r="AK880" s="210">
        <v>0.90400000000000003</v>
      </c>
      <c r="AL880" s="210">
        <v>2.9089999999999998</v>
      </c>
      <c r="AM880" s="210">
        <v>6.1619999999999999</v>
      </c>
      <c r="AN880" s="203"/>
      <c r="AO880" s="203"/>
      <c r="AP880" s="203"/>
      <c r="AQ880" s="203"/>
      <c r="AR880" s="203">
        <f t="shared" si="1280"/>
        <v>0.98877272946999983</v>
      </c>
      <c r="AS880" s="203">
        <f t="shared" si="1281"/>
        <v>1.2084999999999999</v>
      </c>
      <c r="AT880" s="203">
        <f t="shared" si="1282"/>
        <v>1.4770555528699998</v>
      </c>
      <c r="AU880" s="203">
        <f t="shared" si="1283"/>
        <v>2.2310181867759997</v>
      </c>
      <c r="AV880" s="203">
        <f t="shared" si="1284"/>
        <v>2.7267999999999999</v>
      </c>
      <c r="AW880" s="203">
        <f t="shared" si="1285"/>
        <v>3.3327555494959995</v>
      </c>
      <c r="AX880" s="203">
        <f t="shared" si="1286"/>
        <v>4.7679545560499994</v>
      </c>
      <c r="AY880" s="203">
        <f t="shared" si="1287"/>
        <v>5.8274999999999997</v>
      </c>
      <c r="AZ880" s="203">
        <f t="shared" si="1288"/>
        <v>7.1224999870499994</v>
      </c>
      <c r="BB880" s="1" t="str">
        <f t="shared" si="1237"/>
        <v>A</v>
      </c>
      <c r="BC880" s="1" t="str">
        <f t="shared" si="1238"/>
        <v>NA</v>
      </c>
      <c r="BD880" s="1" t="str">
        <f t="shared" si="1239"/>
        <v>NA</v>
      </c>
      <c r="BE880" s="1" t="str">
        <f t="shared" si="1240"/>
        <v>NO</v>
      </c>
      <c r="BF880" s="1" t="str">
        <f t="shared" si="1241"/>
        <v>NO</v>
      </c>
      <c r="BG880" s="1" t="str">
        <f t="shared" si="1242"/>
        <v>YES</v>
      </c>
      <c r="BH880" s="1" t="str">
        <f t="shared" si="1222"/>
        <v>YES</v>
      </c>
      <c r="BJ880" s="1">
        <v>9</v>
      </c>
      <c r="BK880" s="1" t="str">
        <f t="shared" si="1243"/>
        <v>A</v>
      </c>
      <c r="BL880" s="1" t="str">
        <f t="shared" si="1244"/>
        <v>NA</v>
      </c>
      <c r="BM880" s="1" t="str">
        <f t="shared" si="1245"/>
        <v>NA</v>
      </c>
      <c r="BN880" s="1" t="str">
        <f t="shared" si="1246"/>
        <v>NO</v>
      </c>
      <c r="BO880" s="1" t="str">
        <f t="shared" si="1247"/>
        <v>NO</v>
      </c>
      <c r="BP880" s="1" t="str">
        <f t="shared" si="1248"/>
        <v>YES</v>
      </c>
      <c r="BQ880" s="1" t="str">
        <f t="shared" si="1249"/>
        <v>YES</v>
      </c>
      <c r="BS880" s="1" t="str">
        <f t="shared" si="1250"/>
        <v>TP</v>
      </c>
      <c r="BT880" s="1" t="str">
        <f t="shared" si="1251"/>
        <v>TN</v>
      </c>
      <c r="BU880" s="1" t="str">
        <f t="shared" si="1252"/>
        <v>TN</v>
      </c>
      <c r="BV880" s="1" t="str">
        <f t="shared" si="1253"/>
        <v>NO</v>
      </c>
      <c r="BW880" s="1" t="str">
        <f t="shared" si="1254"/>
        <v>NO</v>
      </c>
      <c r="BX880" s="1" t="str">
        <f t="shared" si="1255"/>
        <v>YES</v>
      </c>
      <c r="BY880" s="244" t="str">
        <f t="shared" si="1256"/>
        <v>YES</v>
      </c>
      <c r="BZ880" s="244" t="str">
        <f t="shared" si="1257"/>
        <v>NO</v>
      </c>
      <c r="CA880" s="244" t="str">
        <f t="shared" si="1258"/>
        <v>NO</v>
      </c>
      <c r="CB880" s="244" t="str">
        <f t="shared" si="1259"/>
        <v>NO</v>
      </c>
      <c r="CC880" s="244" t="str">
        <f t="shared" si="1260"/>
        <v>NO</v>
      </c>
      <c r="CD880" s="244" t="str">
        <f t="shared" si="1232"/>
        <v>NO</v>
      </c>
      <c r="CE880" s="1" t="str">
        <f t="shared" si="1233"/>
        <v>NO</v>
      </c>
      <c r="CF880" s="1" t="str">
        <f t="shared" si="1234"/>
        <v>NO</v>
      </c>
      <c r="CG880" s="1" t="str">
        <f t="shared" si="1235"/>
        <v>NO</v>
      </c>
      <c r="CH880" s="1" t="str">
        <f t="shared" si="1236"/>
        <v>NO</v>
      </c>
      <c r="CI880" s="244" t="str">
        <f t="shared" si="1261"/>
        <v>NO</v>
      </c>
      <c r="CJ880" s="244" t="str">
        <f t="shared" si="1262"/>
        <v>NO</v>
      </c>
      <c r="CK880" s="244" t="str">
        <f t="shared" si="1263"/>
        <v>NO</v>
      </c>
      <c r="CL880" s="244" t="str">
        <f t="shared" si="1264"/>
        <v>NO</v>
      </c>
      <c r="CM880" s="244" t="str">
        <f t="shared" si="1265"/>
        <v>NO</v>
      </c>
      <c r="CN880" s="244" t="str">
        <f t="shared" si="1266"/>
        <v>NO</v>
      </c>
      <c r="CO880" s="244" t="str">
        <f t="shared" si="1267"/>
        <v>NO</v>
      </c>
      <c r="CP880" s="244" t="str">
        <f t="shared" si="1268"/>
        <v>NO</v>
      </c>
      <c r="CQ880" s="244" t="str">
        <f t="shared" si="1269"/>
        <v>NO</v>
      </c>
      <c r="CR880" s="244" t="str">
        <f t="shared" si="1270"/>
        <v>NO</v>
      </c>
    </row>
    <row r="881" spans="1:96">
      <c r="A881" s="64"/>
      <c r="B881" s="15"/>
      <c r="C881" s="15"/>
      <c r="D881" s="15"/>
      <c r="E881" s="15"/>
      <c r="F881" s="15"/>
      <c r="G881" s="15"/>
      <c r="H881" s="15"/>
      <c r="I881" s="52" t="s">
        <v>15</v>
      </c>
      <c r="J881" s="6">
        <v>0.83330424512764101</v>
      </c>
      <c r="K881" s="6">
        <v>0.148077695620842</v>
      </c>
      <c r="L881" s="6">
        <v>1.8618059251516099E-2</v>
      </c>
      <c r="M881" s="6">
        <v>0.92358099625268797</v>
      </c>
      <c r="N881" s="6">
        <v>1.6226293433161999E-2</v>
      </c>
      <c r="O881" s="6">
        <v>6.0192710314149502E-2</v>
      </c>
      <c r="P881" s="6">
        <v>0.13256334870860201</v>
      </c>
      <c r="Q881" s="6">
        <v>0.46636888284115802</v>
      </c>
      <c r="R881" s="6">
        <v>0.401067768450238</v>
      </c>
      <c r="S881" s="6">
        <v>0.88933952607408295</v>
      </c>
      <c r="T881" s="6">
        <v>1.14831877317159E-2</v>
      </c>
      <c r="U881" s="6">
        <v>9.9177286194200895E-2</v>
      </c>
      <c r="V881" s="6">
        <v>0.119006302862986</v>
      </c>
      <c r="W881" s="6">
        <v>0.25482019072398798</v>
      </c>
      <c r="X881" s="6">
        <v>0.62617350641302505</v>
      </c>
      <c r="Y881" s="6">
        <v>0.91509436795263299</v>
      </c>
      <c r="Z881" s="6">
        <v>5.9661406381272E-2</v>
      </c>
      <c r="AA881" s="6">
        <v>2.5244225666094799E-2</v>
      </c>
      <c r="AB881" s="6">
        <v>0.75079779820162695</v>
      </c>
      <c r="AC881" s="6">
        <v>3.64405415356638E-3</v>
      </c>
      <c r="AD881" s="6">
        <v>0.24555814764480599</v>
      </c>
      <c r="AE881" s="6">
        <v>0.234241654592555</v>
      </c>
      <c r="AF881" s="6">
        <v>0.73717484987424597</v>
      </c>
      <c r="AG881" s="310">
        <v>2.8583495533197799E-2</v>
      </c>
      <c r="AH881" s="211">
        <v>1.5640000000000001</v>
      </c>
      <c r="AI881" s="211">
        <v>3.2250000000000001</v>
      </c>
      <c r="AJ881" s="212">
        <v>5.6619999999999999</v>
      </c>
      <c r="AK881" s="210">
        <v>1.5389999999999999</v>
      </c>
      <c r="AL881" s="210">
        <v>3.2480000000000002</v>
      </c>
      <c r="AM881" s="210">
        <v>5.7560000000000002</v>
      </c>
      <c r="AN881" s="203"/>
      <c r="AO881" s="203"/>
      <c r="AP881" s="203"/>
      <c r="AQ881" s="203"/>
      <c r="AR881" s="203">
        <f t="shared" si="1280"/>
        <v>0.98877272946999983</v>
      </c>
      <c r="AS881" s="203">
        <f t="shared" si="1281"/>
        <v>1.2084999999999999</v>
      </c>
      <c r="AT881" s="203">
        <f t="shared" si="1282"/>
        <v>1.4770555528699998</v>
      </c>
      <c r="AU881" s="203">
        <f t="shared" si="1283"/>
        <v>2.2310181867759997</v>
      </c>
      <c r="AV881" s="203">
        <f t="shared" si="1284"/>
        <v>2.7267999999999999</v>
      </c>
      <c r="AW881" s="203">
        <f t="shared" si="1285"/>
        <v>3.3327555494959995</v>
      </c>
      <c r="AX881" s="203">
        <f t="shared" si="1286"/>
        <v>4.7679545560499994</v>
      </c>
      <c r="AY881" s="203">
        <f t="shared" si="1287"/>
        <v>5.8274999999999997</v>
      </c>
      <c r="AZ881" s="203">
        <f t="shared" si="1288"/>
        <v>7.1224999870499994</v>
      </c>
      <c r="BB881" s="1" t="str">
        <f t="shared" si="1237"/>
        <v>P</v>
      </c>
      <c r="BC881" s="1" t="str">
        <f t="shared" si="1238"/>
        <v>NA</v>
      </c>
      <c r="BD881" s="1" t="str">
        <f t="shared" si="1239"/>
        <v>NP</v>
      </c>
      <c r="BE881" s="1" t="str">
        <f t="shared" si="1240"/>
        <v>NO</v>
      </c>
      <c r="BF881" s="1" t="str">
        <f t="shared" si="1241"/>
        <v>NO</v>
      </c>
      <c r="BG881" s="1" t="str">
        <f t="shared" si="1242"/>
        <v>NO</v>
      </c>
      <c r="BH881" s="1" t="str">
        <f t="shared" si="1222"/>
        <v>NO</v>
      </c>
      <c r="BJ881" s="1">
        <v>22</v>
      </c>
      <c r="BK881" s="1" t="str">
        <f t="shared" si="1243"/>
        <v>P</v>
      </c>
      <c r="BL881" s="1" t="str">
        <f t="shared" si="1244"/>
        <v>NA</v>
      </c>
      <c r="BM881" s="1" t="str">
        <f t="shared" si="1245"/>
        <v>NP</v>
      </c>
      <c r="BN881" s="1" t="str">
        <f t="shared" si="1246"/>
        <v>NO</v>
      </c>
      <c r="BO881" s="1" t="str">
        <f t="shared" si="1247"/>
        <v>NO</v>
      </c>
      <c r="BP881" s="1" t="str">
        <f t="shared" si="1248"/>
        <v>NO</v>
      </c>
      <c r="BQ881" s="1" t="str">
        <f t="shared" si="1249"/>
        <v>NO</v>
      </c>
      <c r="BS881" s="1" t="str">
        <f t="shared" si="1250"/>
        <v>TN</v>
      </c>
      <c r="BT881" s="1" t="str">
        <f t="shared" si="1251"/>
        <v>TN</v>
      </c>
      <c r="BU881" s="1" t="str">
        <f t="shared" si="1252"/>
        <v>TP</v>
      </c>
      <c r="BV881" s="1" t="str">
        <f t="shared" si="1253"/>
        <v>NO</v>
      </c>
      <c r="BW881" s="1" t="str">
        <f t="shared" si="1254"/>
        <v>NO</v>
      </c>
      <c r="BX881" s="1" t="str">
        <f t="shared" si="1255"/>
        <v>YES</v>
      </c>
      <c r="BY881" s="244" t="str">
        <f t="shared" si="1256"/>
        <v>YES</v>
      </c>
      <c r="BZ881" s="244" t="str">
        <f t="shared" si="1257"/>
        <v>NO</v>
      </c>
      <c r="CA881" s="244" t="str">
        <f t="shared" si="1258"/>
        <v>NO</v>
      </c>
      <c r="CB881" s="244" t="str">
        <f t="shared" si="1259"/>
        <v>NO</v>
      </c>
      <c r="CC881" s="244" t="str">
        <f t="shared" si="1260"/>
        <v>NO</v>
      </c>
      <c r="CD881" s="244" t="str">
        <f t="shared" si="1232"/>
        <v>NO</v>
      </c>
      <c r="CE881" s="1" t="str">
        <f t="shared" si="1233"/>
        <v>NO</v>
      </c>
      <c r="CF881" s="1" t="str">
        <f t="shared" si="1234"/>
        <v>NO</v>
      </c>
      <c r="CG881" s="1" t="str">
        <f t="shared" si="1235"/>
        <v>NO</v>
      </c>
      <c r="CH881" s="1" t="str">
        <f t="shared" si="1236"/>
        <v>NO</v>
      </c>
      <c r="CI881" s="244" t="str">
        <f t="shared" si="1261"/>
        <v>NO</v>
      </c>
      <c r="CJ881" s="244" t="str">
        <f t="shared" si="1262"/>
        <v>NO</v>
      </c>
      <c r="CK881" s="244" t="str">
        <f t="shared" si="1263"/>
        <v>NO</v>
      </c>
      <c r="CL881" s="244" t="str">
        <f t="shared" si="1264"/>
        <v>NO</v>
      </c>
      <c r="CM881" s="244" t="str">
        <f t="shared" si="1265"/>
        <v>NO</v>
      </c>
      <c r="CN881" s="244" t="str">
        <f t="shared" si="1266"/>
        <v>NO</v>
      </c>
      <c r="CO881" s="244" t="str">
        <f t="shared" si="1267"/>
        <v>NO</v>
      </c>
      <c r="CP881" s="244" t="str">
        <f t="shared" si="1268"/>
        <v>NO</v>
      </c>
      <c r="CQ881" s="244" t="str">
        <f t="shared" si="1269"/>
        <v>NO</v>
      </c>
      <c r="CR881" s="244" t="str">
        <f t="shared" si="1270"/>
        <v>NO</v>
      </c>
    </row>
    <row r="882" spans="1:96">
      <c r="A882" s="64"/>
      <c r="B882" s="15"/>
      <c r="C882" s="15"/>
      <c r="D882" s="15"/>
      <c r="E882" s="15"/>
      <c r="F882" s="15"/>
      <c r="G882" s="15"/>
      <c r="H882" s="15"/>
      <c r="I882" s="52" t="s">
        <v>16</v>
      </c>
      <c r="J882" s="6">
        <v>0.83330424512764101</v>
      </c>
      <c r="K882" s="6">
        <v>0.148077695620842</v>
      </c>
      <c r="L882" s="6">
        <v>1.8618059251516099E-2</v>
      </c>
      <c r="M882" s="6">
        <v>0.57020530413334303</v>
      </c>
      <c r="N882" s="6">
        <v>0.23665397932813301</v>
      </c>
      <c r="O882" s="6">
        <v>0.19314071653852199</v>
      </c>
      <c r="P882" s="6">
        <v>7.1061934576494401E-2</v>
      </c>
      <c r="Q882" s="6">
        <v>0.19047430466460399</v>
      </c>
      <c r="R882" s="6">
        <v>0.73846376075890097</v>
      </c>
      <c r="S882" s="6">
        <v>0.49065842158788597</v>
      </c>
      <c r="T882" s="6">
        <v>6.0640741035107998E-2</v>
      </c>
      <c r="U882" s="6">
        <v>0.448700837377005</v>
      </c>
      <c r="V882" s="6">
        <v>0.440424144987837</v>
      </c>
      <c r="W882" s="6">
        <v>0.51294293131035595</v>
      </c>
      <c r="X882" s="6">
        <v>4.6632923701806397E-2</v>
      </c>
      <c r="Y882" s="6">
        <v>0.60582705966492001</v>
      </c>
      <c r="Z882" s="6">
        <v>0.32990087837596299</v>
      </c>
      <c r="AA882" s="6">
        <v>6.42720619591165E-2</v>
      </c>
      <c r="AB882" s="6">
        <v>0.460675637109906</v>
      </c>
      <c r="AC882" s="6">
        <v>0.29275392038395298</v>
      </c>
      <c r="AD882" s="6">
        <v>0.24657044250613899</v>
      </c>
      <c r="AE882" s="6">
        <v>0.39989187711417401</v>
      </c>
      <c r="AF882" s="6">
        <v>0.25204989807878803</v>
      </c>
      <c r="AG882" s="310">
        <v>0.34805822480703602</v>
      </c>
      <c r="AH882" s="211">
        <v>2.1749999999999998</v>
      </c>
      <c r="AI882" s="211">
        <v>2.548</v>
      </c>
      <c r="AJ882" s="212">
        <v>6.0060000000000002</v>
      </c>
      <c r="AK882" s="210">
        <v>2.1869999999999998</v>
      </c>
      <c r="AL882" s="210">
        <v>2.66</v>
      </c>
      <c r="AM882" s="210">
        <v>6.18</v>
      </c>
      <c r="AN882" s="203"/>
      <c r="AO882" s="203"/>
      <c r="AP882" s="203"/>
      <c r="AQ882" s="203"/>
      <c r="AR882" s="203">
        <f t="shared" si="1280"/>
        <v>0.98877272946999983</v>
      </c>
      <c r="AS882" s="203">
        <f t="shared" si="1281"/>
        <v>1.2084999999999999</v>
      </c>
      <c r="AT882" s="203">
        <f t="shared" si="1282"/>
        <v>1.4770555528699998</v>
      </c>
      <c r="AU882" s="203">
        <f t="shared" si="1283"/>
        <v>2.2310181867759997</v>
      </c>
      <c r="AV882" s="203">
        <f t="shared" si="1284"/>
        <v>2.7267999999999999</v>
      </c>
      <c r="AW882" s="203">
        <f t="shared" si="1285"/>
        <v>3.3327555494959995</v>
      </c>
      <c r="AX882" s="203">
        <f t="shared" si="1286"/>
        <v>4.7679545560499994</v>
      </c>
      <c r="AY882" s="203">
        <f t="shared" si="1287"/>
        <v>5.8274999999999997</v>
      </c>
      <c r="AZ882" s="203">
        <f t="shared" si="1288"/>
        <v>7.1224999870499994</v>
      </c>
      <c r="BB882" s="1" t="str">
        <f t="shared" si="1237"/>
        <v>P</v>
      </c>
      <c r="BC882" s="1" t="str">
        <f t="shared" si="1238"/>
        <v>NP</v>
      </c>
      <c r="BD882" s="1" t="str">
        <f t="shared" si="1239"/>
        <v>NA</v>
      </c>
      <c r="BE882" s="1" t="str">
        <f t="shared" si="1240"/>
        <v>NO</v>
      </c>
      <c r="BF882" s="1" t="str">
        <f t="shared" si="1241"/>
        <v>NO</v>
      </c>
      <c r="BG882" s="1" t="str">
        <f t="shared" si="1242"/>
        <v>NO</v>
      </c>
      <c r="BH882" s="1" t="str">
        <f t="shared" si="1222"/>
        <v>NO</v>
      </c>
      <c r="BJ882" s="1">
        <v>11</v>
      </c>
      <c r="BK882" s="1" t="str">
        <f t="shared" si="1243"/>
        <v>P</v>
      </c>
      <c r="BL882" s="1" t="str">
        <f t="shared" si="1244"/>
        <v>NP</v>
      </c>
      <c r="BM882" s="1" t="str">
        <f t="shared" si="1245"/>
        <v>NA</v>
      </c>
      <c r="BN882" s="1" t="str">
        <f t="shared" si="1246"/>
        <v>NO</v>
      </c>
      <c r="BO882" s="1" t="str">
        <f t="shared" si="1247"/>
        <v>NO</v>
      </c>
      <c r="BP882" s="1" t="str">
        <f t="shared" si="1248"/>
        <v>NO</v>
      </c>
      <c r="BQ882" s="1" t="str">
        <f t="shared" si="1249"/>
        <v>NO</v>
      </c>
      <c r="BS882" s="1" t="str">
        <f t="shared" si="1250"/>
        <v>TN</v>
      </c>
      <c r="BT882" s="1" t="str">
        <f t="shared" si="1251"/>
        <v>TP</v>
      </c>
      <c r="BU882" s="1" t="str">
        <f t="shared" si="1252"/>
        <v>TN</v>
      </c>
      <c r="BV882" s="1" t="str">
        <f t="shared" si="1253"/>
        <v>NO</v>
      </c>
      <c r="BW882" s="1" t="str">
        <f t="shared" si="1254"/>
        <v>NO</v>
      </c>
      <c r="BX882" s="1" t="str">
        <f t="shared" si="1255"/>
        <v>YES</v>
      </c>
      <c r="BY882" s="244" t="str">
        <f t="shared" si="1256"/>
        <v>YES</v>
      </c>
      <c r="BZ882" s="244" t="str">
        <f t="shared" si="1257"/>
        <v>NO</v>
      </c>
      <c r="CA882" s="244" t="str">
        <f t="shared" si="1258"/>
        <v>NO</v>
      </c>
      <c r="CB882" s="244" t="str">
        <f t="shared" si="1259"/>
        <v>NO</v>
      </c>
      <c r="CC882" s="244" t="str">
        <f t="shared" si="1260"/>
        <v>NO</v>
      </c>
      <c r="CD882" s="244" t="str">
        <f t="shared" si="1232"/>
        <v>NO</v>
      </c>
      <c r="CE882" s="1" t="str">
        <f t="shared" si="1233"/>
        <v>NO</v>
      </c>
      <c r="CF882" s="1" t="str">
        <f t="shared" si="1234"/>
        <v>NO</v>
      </c>
      <c r="CG882" s="1" t="str">
        <f t="shared" si="1235"/>
        <v>NO</v>
      </c>
      <c r="CH882" s="1" t="str">
        <f t="shared" si="1236"/>
        <v>NO</v>
      </c>
      <c r="CI882" s="244" t="str">
        <f t="shared" si="1261"/>
        <v>NO</v>
      </c>
      <c r="CJ882" s="244" t="str">
        <f t="shared" si="1262"/>
        <v>NO</v>
      </c>
      <c r="CK882" s="244" t="str">
        <f t="shared" si="1263"/>
        <v>NO</v>
      </c>
      <c r="CL882" s="244" t="str">
        <f t="shared" si="1264"/>
        <v>NO</v>
      </c>
      <c r="CM882" s="244" t="str">
        <f t="shared" si="1265"/>
        <v>NO</v>
      </c>
      <c r="CN882" s="244" t="str">
        <f t="shared" si="1266"/>
        <v>NO</v>
      </c>
      <c r="CO882" s="244" t="str">
        <f t="shared" si="1267"/>
        <v>NO</v>
      </c>
      <c r="CP882" s="244" t="str">
        <f t="shared" si="1268"/>
        <v>NO</v>
      </c>
      <c r="CQ882" s="244" t="str">
        <f t="shared" si="1269"/>
        <v>NO</v>
      </c>
      <c r="CR882" s="244" t="str">
        <f t="shared" si="1270"/>
        <v>NO</v>
      </c>
    </row>
    <row r="883" spans="1:96">
      <c r="A883" s="64"/>
      <c r="B883" s="15"/>
      <c r="C883" s="15"/>
      <c r="D883" s="15"/>
      <c r="E883" s="15"/>
      <c r="F883" s="15"/>
      <c r="G883" s="15"/>
      <c r="H883" s="15"/>
      <c r="I883" s="52" t="s">
        <v>17</v>
      </c>
      <c r="J883" s="6">
        <v>0.72428648219892799</v>
      </c>
      <c r="K883" s="6">
        <v>0.24058993841439799</v>
      </c>
      <c r="L883" s="6">
        <v>3.51235793866733E-2</v>
      </c>
      <c r="M883" s="6">
        <v>0.81605709291141204</v>
      </c>
      <c r="N883" s="6">
        <v>0.18283816976612699</v>
      </c>
      <c r="O883" s="6">
        <v>1.1047373224591899E-3</v>
      </c>
      <c r="P883" s="6">
        <v>0.66561230241021996</v>
      </c>
      <c r="Q883" s="6">
        <v>0.10151968769980201</v>
      </c>
      <c r="R883" s="6">
        <v>0.232868009889976</v>
      </c>
      <c r="S883" s="6">
        <v>0.94251151170525904</v>
      </c>
      <c r="T883" s="6">
        <v>5.2403745975755901E-2</v>
      </c>
      <c r="U883" s="6">
        <v>5.0847423189842502E-3</v>
      </c>
      <c r="V883" s="6">
        <v>0.44028882786057399</v>
      </c>
      <c r="W883" s="6">
        <v>0.34787205491057099</v>
      </c>
      <c r="X883" s="6">
        <v>0.21183911722885301</v>
      </c>
      <c r="Y883" s="6">
        <v>0.40708483733776402</v>
      </c>
      <c r="Z883" s="6">
        <v>0.47513061601606799</v>
      </c>
      <c r="AA883" s="6">
        <v>0.117784546646166</v>
      </c>
      <c r="AB883" s="6">
        <v>0.62382996005790903</v>
      </c>
      <c r="AC883" s="6">
        <v>0.18108354154848</v>
      </c>
      <c r="AD883" s="6">
        <v>0.19508649839361</v>
      </c>
      <c r="AE883" s="6">
        <v>9.2984179521090102E-2</v>
      </c>
      <c r="AF883" s="6">
        <v>0.86761156247561599</v>
      </c>
      <c r="AG883" s="310">
        <v>3.94042580032938E-2</v>
      </c>
      <c r="AH883" s="211">
        <v>1.143</v>
      </c>
      <c r="AI883" s="211">
        <v>2.9870000000000001</v>
      </c>
      <c r="AJ883" s="212">
        <v>5.6920000000000002</v>
      </c>
      <c r="AK883" s="210">
        <v>1.41</v>
      </c>
      <c r="AL883" s="210">
        <v>2.976</v>
      </c>
      <c r="AM883" s="210">
        <v>5.9139999999999997</v>
      </c>
      <c r="AN883" s="203"/>
      <c r="AO883" s="203"/>
      <c r="AP883" s="203"/>
      <c r="AQ883" s="203"/>
      <c r="AR883" s="203">
        <f t="shared" si="1280"/>
        <v>0.98877272946999983</v>
      </c>
      <c r="AS883" s="203">
        <f t="shared" si="1281"/>
        <v>1.2084999999999999</v>
      </c>
      <c r="AT883" s="203">
        <f t="shared" si="1282"/>
        <v>1.4770555528699998</v>
      </c>
      <c r="AU883" s="203">
        <f t="shared" si="1283"/>
        <v>2.2310181867759997</v>
      </c>
      <c r="AV883" s="203">
        <f t="shared" si="1284"/>
        <v>2.7267999999999999</v>
      </c>
      <c r="AW883" s="203">
        <f t="shared" si="1285"/>
        <v>3.3327555494959995</v>
      </c>
      <c r="AX883" s="203">
        <f t="shared" si="1286"/>
        <v>4.7679545560499994</v>
      </c>
      <c r="AY883" s="203">
        <f t="shared" si="1287"/>
        <v>5.8274999999999997</v>
      </c>
      <c r="AZ883" s="203">
        <f t="shared" si="1288"/>
        <v>7.1224999870499994</v>
      </c>
      <c r="BB883" s="1" t="str">
        <f t="shared" si="1237"/>
        <v>NP</v>
      </c>
      <c r="BC883" s="1" t="str">
        <f t="shared" si="1238"/>
        <v>NA</v>
      </c>
      <c r="BD883" s="1" t="str">
        <f t="shared" si="1239"/>
        <v>NP</v>
      </c>
      <c r="BE883" s="1" t="str">
        <f t="shared" si="1240"/>
        <v>NO</v>
      </c>
      <c r="BF883" s="1" t="str">
        <f t="shared" si="1241"/>
        <v>NO</v>
      </c>
      <c r="BG883" s="1" t="str">
        <f t="shared" si="1242"/>
        <v>NO</v>
      </c>
      <c r="BH883" s="1" t="str">
        <f t="shared" si="1222"/>
        <v>YES</v>
      </c>
      <c r="BJ883" s="1">
        <v>16</v>
      </c>
      <c r="BK883" s="1" t="str">
        <f t="shared" si="1243"/>
        <v>NA</v>
      </c>
      <c r="BL883" s="1" t="str">
        <f t="shared" si="1244"/>
        <v>NA</v>
      </c>
      <c r="BM883" s="1" t="str">
        <f t="shared" si="1245"/>
        <v>NA</v>
      </c>
      <c r="BN883" s="1" t="str">
        <f t="shared" si="1246"/>
        <v>NO</v>
      </c>
      <c r="BO883" s="1" t="str">
        <f t="shared" si="1247"/>
        <v>NO</v>
      </c>
      <c r="BP883" s="1" t="str">
        <f t="shared" si="1248"/>
        <v>NO</v>
      </c>
      <c r="BQ883" s="1" t="str">
        <f t="shared" si="1249"/>
        <v>YES</v>
      </c>
      <c r="BS883" s="1" t="str">
        <f t="shared" si="1250"/>
        <v>FP</v>
      </c>
      <c r="BT883" s="1" t="str">
        <f t="shared" si="1251"/>
        <v>TN</v>
      </c>
      <c r="BU883" s="1" t="str">
        <f t="shared" si="1252"/>
        <v>FP</v>
      </c>
      <c r="BV883" s="1" t="str">
        <f t="shared" si="1253"/>
        <v>NO</v>
      </c>
      <c r="BW883" s="1" t="str">
        <f t="shared" si="1254"/>
        <v>NO</v>
      </c>
      <c r="BX883" s="1" t="str">
        <f t="shared" si="1255"/>
        <v>NO</v>
      </c>
      <c r="BY883" s="244" t="str">
        <f t="shared" si="1256"/>
        <v>YES</v>
      </c>
      <c r="BZ883" s="244" t="str">
        <f t="shared" si="1257"/>
        <v>NO</v>
      </c>
      <c r="CA883" s="244" t="str">
        <f t="shared" si="1258"/>
        <v>NO</v>
      </c>
      <c r="CB883" s="244" t="str">
        <f t="shared" si="1259"/>
        <v>NO</v>
      </c>
      <c r="CC883" s="244" t="str">
        <f t="shared" si="1260"/>
        <v>NO</v>
      </c>
      <c r="CD883" s="244" t="str">
        <f t="shared" si="1232"/>
        <v>YES</v>
      </c>
      <c r="CE883" s="1" t="str">
        <f t="shared" si="1233"/>
        <v>NO</v>
      </c>
      <c r="CF883" s="1" t="str">
        <f t="shared" si="1234"/>
        <v>NO</v>
      </c>
      <c r="CG883" s="1" t="str">
        <f t="shared" si="1235"/>
        <v>NO</v>
      </c>
      <c r="CH883" s="1" t="str">
        <f t="shared" si="1236"/>
        <v>YES</v>
      </c>
      <c r="CI883" s="244" t="str">
        <f t="shared" si="1261"/>
        <v>NO</v>
      </c>
      <c r="CJ883" s="244" t="str">
        <f t="shared" si="1262"/>
        <v>NO</v>
      </c>
      <c r="CK883" s="244" t="str">
        <f t="shared" si="1263"/>
        <v>NO</v>
      </c>
      <c r="CL883" s="244" t="str">
        <f t="shared" si="1264"/>
        <v>NO</v>
      </c>
      <c r="CM883" s="244" t="str">
        <f t="shared" si="1265"/>
        <v>NO</v>
      </c>
      <c r="CN883" s="244" t="str">
        <f t="shared" si="1266"/>
        <v>YES</v>
      </c>
      <c r="CO883" s="244" t="str">
        <f t="shared" si="1267"/>
        <v>NO</v>
      </c>
      <c r="CP883" s="244" t="str">
        <f t="shared" si="1268"/>
        <v>NO</v>
      </c>
      <c r="CQ883" s="244" t="str">
        <f t="shared" si="1269"/>
        <v>NO</v>
      </c>
      <c r="CR883" s="244" t="str">
        <f t="shared" si="1270"/>
        <v>YES</v>
      </c>
    </row>
    <row r="884" spans="1:96">
      <c r="A884" s="64"/>
      <c r="B884" s="15"/>
      <c r="C884" s="15"/>
      <c r="D884" s="15"/>
      <c r="E884" s="15"/>
      <c r="F884" s="15"/>
      <c r="G884" s="15"/>
      <c r="H884" s="15"/>
      <c r="I884" s="52" t="s">
        <v>18</v>
      </c>
      <c r="J884" s="6">
        <v>0.83330424512764101</v>
      </c>
      <c r="K884" s="6">
        <v>0.148077695620842</v>
      </c>
      <c r="L884" s="6">
        <v>1.8618059251516099E-2</v>
      </c>
      <c r="M884" s="6">
        <v>0.38488990228458098</v>
      </c>
      <c r="N884" s="6">
        <v>0.52989073555149702</v>
      </c>
      <c r="O884" s="6">
        <v>8.5219362163920898E-2</v>
      </c>
      <c r="P884" s="6">
        <v>0.13256334870860201</v>
      </c>
      <c r="Q884" s="6">
        <v>0.46636888284115802</v>
      </c>
      <c r="R884" s="6">
        <v>0.401067768450238</v>
      </c>
      <c r="S884" s="6">
        <v>0.49065842158788597</v>
      </c>
      <c r="T884" s="6">
        <v>6.0640741035107998E-2</v>
      </c>
      <c r="U884" s="6">
        <v>0.448700837377005</v>
      </c>
      <c r="V884" s="6">
        <v>0.440424144987837</v>
      </c>
      <c r="W884" s="6">
        <v>0.51294293131035595</v>
      </c>
      <c r="X884" s="6">
        <v>4.6632923701806397E-2</v>
      </c>
      <c r="Y884" s="6">
        <v>0.60582705966492001</v>
      </c>
      <c r="Z884" s="6">
        <v>0.32990087837596299</v>
      </c>
      <c r="AA884" s="6">
        <v>6.42720619591165E-2</v>
      </c>
      <c r="AB884" s="6">
        <v>0.460675637109906</v>
      </c>
      <c r="AC884" s="6">
        <v>0.29275392038395298</v>
      </c>
      <c r="AD884" s="6">
        <v>0.24657044250613899</v>
      </c>
      <c r="AE884" s="6">
        <v>0.98567072533991595</v>
      </c>
      <c r="AF884" s="6">
        <v>8.5204197501217403E-3</v>
      </c>
      <c r="AG884" s="310">
        <v>5.8088549099614096E-3</v>
      </c>
      <c r="AH884" s="211">
        <v>1.84</v>
      </c>
      <c r="AI884" s="211">
        <v>2.6349999999999998</v>
      </c>
      <c r="AJ884" s="212">
        <v>5.7119999999999997</v>
      </c>
      <c r="AK884" s="210">
        <v>1.8520000000000001</v>
      </c>
      <c r="AL884" s="210">
        <v>2.613</v>
      </c>
      <c r="AM884" s="210">
        <v>5.8739999999999997</v>
      </c>
      <c r="AN884" s="203"/>
      <c r="AO884" s="203"/>
      <c r="AP884" s="203"/>
      <c r="AQ884" s="203"/>
      <c r="AR884" s="203">
        <f t="shared" si="1280"/>
        <v>0.98877272946999983</v>
      </c>
      <c r="AS884" s="203">
        <f t="shared" si="1281"/>
        <v>1.2084999999999999</v>
      </c>
      <c r="AT884" s="203">
        <f t="shared" si="1282"/>
        <v>1.4770555528699998</v>
      </c>
      <c r="AU884" s="203">
        <f t="shared" si="1283"/>
        <v>2.2310181867759997</v>
      </c>
      <c r="AV884" s="203">
        <f t="shared" si="1284"/>
        <v>2.7267999999999999</v>
      </c>
      <c r="AW884" s="203">
        <f t="shared" si="1285"/>
        <v>3.3327555494959995</v>
      </c>
      <c r="AX884" s="203">
        <f t="shared" si="1286"/>
        <v>4.7679545560499994</v>
      </c>
      <c r="AY884" s="203">
        <f t="shared" si="1287"/>
        <v>5.8274999999999997</v>
      </c>
      <c r="AZ884" s="203">
        <f t="shared" si="1288"/>
        <v>7.1224999870499994</v>
      </c>
      <c r="BB884" s="1" t="str">
        <f t="shared" si="1237"/>
        <v>P</v>
      </c>
      <c r="BC884" s="1" t="str">
        <f t="shared" si="1238"/>
        <v>NP</v>
      </c>
      <c r="BD884" s="1" t="str">
        <f t="shared" si="1239"/>
        <v>NP</v>
      </c>
      <c r="BE884" s="1" t="str">
        <f t="shared" si="1240"/>
        <v>NO</v>
      </c>
      <c r="BF884" s="1" t="str">
        <f t="shared" si="1241"/>
        <v>NO</v>
      </c>
      <c r="BG884" s="1" t="str">
        <f t="shared" si="1242"/>
        <v>NO</v>
      </c>
      <c r="BH884" s="1" t="str">
        <f t="shared" si="1222"/>
        <v>NO</v>
      </c>
      <c r="BJ884" s="1">
        <v>2</v>
      </c>
      <c r="BK884" s="1" t="str">
        <f t="shared" si="1243"/>
        <v>P</v>
      </c>
      <c r="BL884" s="1" t="str">
        <f t="shared" si="1244"/>
        <v>NP</v>
      </c>
      <c r="BM884" s="1" t="str">
        <f t="shared" si="1245"/>
        <v>NA</v>
      </c>
      <c r="BN884" s="1" t="str">
        <f t="shared" si="1246"/>
        <v>NO</v>
      </c>
      <c r="BO884" s="1" t="str">
        <f t="shared" si="1247"/>
        <v>NO</v>
      </c>
      <c r="BP884" s="1" t="str">
        <f t="shared" si="1248"/>
        <v>NO</v>
      </c>
      <c r="BQ884" s="1" t="str">
        <f t="shared" si="1249"/>
        <v>NO</v>
      </c>
      <c r="BS884" s="1" t="str">
        <f t="shared" si="1250"/>
        <v>TN</v>
      </c>
      <c r="BT884" s="1" t="str">
        <f t="shared" si="1251"/>
        <v>TP</v>
      </c>
      <c r="BU884" s="1" t="str">
        <f t="shared" si="1252"/>
        <v>FP</v>
      </c>
      <c r="BV884" s="1" t="str">
        <f t="shared" si="1253"/>
        <v>NO</v>
      </c>
      <c r="BW884" s="1" t="str">
        <f t="shared" si="1254"/>
        <v>NO</v>
      </c>
      <c r="BX884" s="1" t="str">
        <f t="shared" si="1255"/>
        <v>YES</v>
      </c>
      <c r="BY884" s="244" t="str">
        <f t="shared" si="1256"/>
        <v>YES</v>
      </c>
      <c r="BZ884" s="244" t="str">
        <f t="shared" si="1257"/>
        <v>NO</v>
      </c>
      <c r="CA884" s="244" t="str">
        <f t="shared" si="1258"/>
        <v>NO</v>
      </c>
      <c r="CB884" s="244" t="str">
        <f t="shared" si="1259"/>
        <v>NO</v>
      </c>
      <c r="CC884" s="244" t="str">
        <f t="shared" si="1260"/>
        <v>NO</v>
      </c>
      <c r="CD884" s="244" t="str">
        <f t="shared" si="1232"/>
        <v>YES</v>
      </c>
      <c r="CE884" s="1" t="str">
        <f t="shared" si="1233"/>
        <v>NO</v>
      </c>
      <c r="CF884" s="1" t="str">
        <f t="shared" si="1234"/>
        <v>NO</v>
      </c>
      <c r="CG884" s="1" t="str">
        <f t="shared" si="1235"/>
        <v>NO</v>
      </c>
      <c r="CH884" s="1" t="str">
        <f t="shared" si="1236"/>
        <v>YES</v>
      </c>
      <c r="CI884" s="244" t="str">
        <f t="shared" si="1261"/>
        <v>NO</v>
      </c>
      <c r="CJ884" s="244" t="str">
        <f t="shared" si="1262"/>
        <v>NO</v>
      </c>
      <c r="CK884" s="244" t="str">
        <f t="shared" si="1263"/>
        <v>NO</v>
      </c>
      <c r="CL884" s="244" t="str">
        <f t="shared" si="1264"/>
        <v>NO</v>
      </c>
      <c r="CM884" s="244" t="str">
        <f t="shared" si="1265"/>
        <v>NO</v>
      </c>
      <c r="CN884" s="244" t="str">
        <f t="shared" si="1266"/>
        <v>YES</v>
      </c>
      <c r="CO884" s="244" t="str">
        <f t="shared" si="1267"/>
        <v>NO</v>
      </c>
      <c r="CP884" s="244" t="str">
        <f t="shared" si="1268"/>
        <v>NO</v>
      </c>
      <c r="CQ884" s="244" t="str">
        <f t="shared" si="1269"/>
        <v>NO</v>
      </c>
      <c r="CR884" s="244" t="str">
        <f t="shared" si="1270"/>
        <v>YES</v>
      </c>
    </row>
    <row r="885" spans="1:96">
      <c r="A885" s="64"/>
      <c r="B885" s="15"/>
      <c r="C885" s="15"/>
      <c r="D885" s="15"/>
      <c r="E885" s="15"/>
      <c r="F885" s="15"/>
      <c r="G885" s="15"/>
      <c r="H885" s="15"/>
      <c r="I885" s="52" t="s">
        <v>19</v>
      </c>
      <c r="J885" s="6">
        <v>0.83330424512764101</v>
      </c>
      <c r="K885" s="6">
        <v>0.148077695620842</v>
      </c>
      <c r="L885" s="6">
        <v>1.8618059251516099E-2</v>
      </c>
      <c r="M885" s="6">
        <v>0.24148443167802899</v>
      </c>
      <c r="N885" s="6">
        <v>0.56332185845216598</v>
      </c>
      <c r="O885" s="6">
        <v>0.195193709869804</v>
      </c>
      <c r="P885" s="6">
        <v>7.1061934576494401E-2</v>
      </c>
      <c r="Q885" s="6">
        <v>0.19047430466460399</v>
      </c>
      <c r="R885" s="6">
        <v>0.73846376075890097</v>
      </c>
      <c r="S885" s="6">
        <v>0.12738458354736701</v>
      </c>
      <c r="T885" s="6">
        <v>0.60948349273546398</v>
      </c>
      <c r="U885" s="6">
        <v>0.26313192371716798</v>
      </c>
      <c r="V885" s="6">
        <v>0.24654372765435101</v>
      </c>
      <c r="W885" s="6">
        <v>3.9817798415934802E-2</v>
      </c>
      <c r="X885" s="6">
        <v>0.71363847392971402</v>
      </c>
      <c r="Y885" s="6">
        <v>0.47962202585827701</v>
      </c>
      <c r="Z885" s="6">
        <v>0.34473027432549802</v>
      </c>
      <c r="AA885" s="6">
        <v>0.175647699816224</v>
      </c>
      <c r="AB885" s="6">
        <v>0.81330774337961098</v>
      </c>
      <c r="AC885" s="6">
        <v>0.16427873745825899</v>
      </c>
      <c r="AD885" s="6">
        <v>2.2413519162129698E-2</v>
      </c>
      <c r="AE885" s="6">
        <v>9.2984179521090102E-2</v>
      </c>
      <c r="AF885" s="6">
        <v>0.86761156247561599</v>
      </c>
      <c r="AG885" s="310">
        <v>3.94042580032938E-2</v>
      </c>
      <c r="AH885" s="211">
        <v>2.407</v>
      </c>
      <c r="AI885" s="211">
        <v>3.5129999999999999</v>
      </c>
      <c r="AJ885" s="212">
        <v>5.4850000000000003</v>
      </c>
      <c r="AK885" s="210">
        <v>2.109</v>
      </c>
      <c r="AL885" s="210">
        <v>3.5430000000000001</v>
      </c>
      <c r="AM885" s="210">
        <v>5.5380000000000003</v>
      </c>
      <c r="AN885" s="203"/>
      <c r="AO885" s="203"/>
      <c r="AP885" s="203"/>
      <c r="AQ885" s="203"/>
      <c r="AR885" s="203">
        <f t="shared" si="1280"/>
        <v>0.98877272946999983</v>
      </c>
      <c r="AS885" s="203">
        <f t="shared" si="1281"/>
        <v>1.2084999999999999</v>
      </c>
      <c r="AT885" s="203">
        <f t="shared" si="1282"/>
        <v>1.4770555528699998</v>
      </c>
      <c r="AU885" s="203">
        <f t="shared" si="1283"/>
        <v>2.2310181867759997</v>
      </c>
      <c r="AV885" s="203">
        <f t="shared" si="1284"/>
        <v>2.7267999999999999</v>
      </c>
      <c r="AW885" s="203">
        <f t="shared" si="1285"/>
        <v>3.3327555494959995</v>
      </c>
      <c r="AX885" s="203">
        <f t="shared" si="1286"/>
        <v>4.7679545560499994</v>
      </c>
      <c r="AY885" s="203">
        <f t="shared" si="1287"/>
        <v>5.8274999999999997</v>
      </c>
      <c r="AZ885" s="203">
        <f t="shared" si="1288"/>
        <v>7.1224999870499994</v>
      </c>
      <c r="BB885" s="1" t="str">
        <f t="shared" si="1237"/>
        <v>P</v>
      </c>
      <c r="BC885" s="1" t="str">
        <f t="shared" si="1238"/>
        <v>P</v>
      </c>
      <c r="BD885" s="1" t="str">
        <f t="shared" si="1239"/>
        <v>NP</v>
      </c>
      <c r="BE885" s="1" t="str">
        <f t="shared" si="1240"/>
        <v>NO</v>
      </c>
      <c r="BF885" s="1" t="str">
        <f t="shared" si="1241"/>
        <v>NO</v>
      </c>
      <c r="BG885" s="1" t="str">
        <f t="shared" si="1242"/>
        <v>NO</v>
      </c>
      <c r="BH885" s="1" t="str">
        <f t="shared" si="1222"/>
        <v>NO</v>
      </c>
      <c r="BJ885" s="1">
        <v>15</v>
      </c>
      <c r="BK885" s="1" t="str">
        <f t="shared" si="1243"/>
        <v>P</v>
      </c>
      <c r="BL885" s="1" t="str">
        <f t="shared" si="1244"/>
        <v>P</v>
      </c>
      <c r="BM885" s="1" t="str">
        <f t="shared" si="1245"/>
        <v>NP</v>
      </c>
      <c r="BN885" s="1" t="str">
        <f t="shared" si="1246"/>
        <v>NO</v>
      </c>
      <c r="BO885" s="1" t="str">
        <f t="shared" si="1247"/>
        <v>NO</v>
      </c>
      <c r="BP885" s="1" t="str">
        <f t="shared" si="1248"/>
        <v>NO</v>
      </c>
      <c r="BQ885" s="1" t="str">
        <f t="shared" si="1249"/>
        <v>NO</v>
      </c>
      <c r="BS885" s="1" t="str">
        <f t="shared" si="1250"/>
        <v>TN</v>
      </c>
      <c r="BT885" s="1" t="str">
        <f t="shared" si="1251"/>
        <v>TN</v>
      </c>
      <c r="BU885" s="1" t="str">
        <f t="shared" si="1252"/>
        <v>TP</v>
      </c>
      <c r="BV885" s="1" t="str">
        <f t="shared" si="1253"/>
        <v>NO</v>
      </c>
      <c r="BW885" s="1" t="str">
        <f t="shared" si="1254"/>
        <v>NO</v>
      </c>
      <c r="BX885" s="1" t="str">
        <f t="shared" si="1255"/>
        <v>YES</v>
      </c>
      <c r="BY885" s="244" t="str">
        <f t="shared" si="1256"/>
        <v>YES</v>
      </c>
      <c r="BZ885" s="244" t="str">
        <f t="shared" si="1257"/>
        <v>NO</v>
      </c>
      <c r="CA885" s="244" t="str">
        <f t="shared" si="1258"/>
        <v>NO</v>
      </c>
      <c r="CB885" s="244" t="str">
        <f t="shared" si="1259"/>
        <v>NO</v>
      </c>
      <c r="CC885" s="244" t="str">
        <f t="shared" si="1260"/>
        <v>NO</v>
      </c>
      <c r="CD885" s="244" t="str">
        <f t="shared" si="1232"/>
        <v>NO</v>
      </c>
      <c r="CE885" s="1" t="str">
        <f t="shared" si="1233"/>
        <v>NO</v>
      </c>
      <c r="CF885" s="1" t="str">
        <f t="shared" si="1234"/>
        <v>NO</v>
      </c>
      <c r="CG885" s="1" t="str">
        <f t="shared" si="1235"/>
        <v>NO</v>
      </c>
      <c r="CH885" s="1" t="str">
        <f t="shared" si="1236"/>
        <v>NO</v>
      </c>
      <c r="CI885" s="244" t="str">
        <f t="shared" si="1261"/>
        <v>NO</v>
      </c>
      <c r="CJ885" s="244" t="str">
        <f t="shared" si="1262"/>
        <v>NO</v>
      </c>
      <c r="CK885" s="244" t="str">
        <f t="shared" si="1263"/>
        <v>NO</v>
      </c>
      <c r="CL885" s="244" t="str">
        <f t="shared" si="1264"/>
        <v>NO</v>
      </c>
      <c r="CM885" s="244" t="str">
        <f t="shared" si="1265"/>
        <v>NO</v>
      </c>
      <c r="CN885" s="244" t="str">
        <f t="shared" si="1266"/>
        <v>NO</v>
      </c>
      <c r="CO885" s="244" t="str">
        <f t="shared" si="1267"/>
        <v>NO</v>
      </c>
      <c r="CP885" s="244" t="str">
        <f t="shared" si="1268"/>
        <v>NO</v>
      </c>
      <c r="CQ885" s="244" t="str">
        <f t="shared" si="1269"/>
        <v>NO</v>
      </c>
      <c r="CR885" s="244" t="str">
        <f t="shared" si="1270"/>
        <v>NO</v>
      </c>
    </row>
    <row r="886" spans="1:96">
      <c r="A886" s="64"/>
      <c r="B886" s="15"/>
      <c r="C886" s="15"/>
      <c r="D886" s="15"/>
      <c r="E886" s="15"/>
      <c r="F886" s="15"/>
      <c r="G886" s="15"/>
      <c r="H886" s="15"/>
      <c r="I886" s="52" t="s">
        <v>42</v>
      </c>
      <c r="J886" s="6">
        <v>0.92568389258098505</v>
      </c>
      <c r="K886" s="6">
        <v>3.70008028172049E-2</v>
      </c>
      <c r="L886" s="6">
        <v>3.7315304601809901E-2</v>
      </c>
      <c r="M886" s="6">
        <v>0.57020530413334303</v>
      </c>
      <c r="N886" s="6">
        <v>0.23665397932813301</v>
      </c>
      <c r="O886" s="6">
        <v>0.19314071653852199</v>
      </c>
      <c r="P886" s="6">
        <v>0.77888272175661499</v>
      </c>
      <c r="Q886" s="6">
        <v>0.16323717322831299</v>
      </c>
      <c r="R886" s="6">
        <v>5.78801050150713E-2</v>
      </c>
      <c r="S886" s="6">
        <v>0.94251151170525904</v>
      </c>
      <c r="T886" s="6">
        <v>5.2403745975755901E-2</v>
      </c>
      <c r="U886" s="6">
        <v>5.0847423189842502E-3</v>
      </c>
      <c r="V886" s="6">
        <v>0.119006302862986</v>
      </c>
      <c r="W886" s="6">
        <v>0.25482019072398798</v>
      </c>
      <c r="X886" s="6">
        <v>0.62617350641302505</v>
      </c>
      <c r="Y886" s="6">
        <v>0.91509436795263299</v>
      </c>
      <c r="Z886" s="6">
        <v>5.9661406381272E-2</v>
      </c>
      <c r="AA886" s="6">
        <v>2.5244225666094799E-2</v>
      </c>
      <c r="AB886" s="6">
        <v>0.75079779820162695</v>
      </c>
      <c r="AC886" s="6">
        <v>3.64405415356638E-3</v>
      </c>
      <c r="AD886" s="6">
        <v>0.24555814764480599</v>
      </c>
      <c r="AE886" s="6">
        <v>0.234241654592555</v>
      </c>
      <c r="AF886" s="6">
        <v>0.73717484987424597</v>
      </c>
      <c r="AG886" s="310">
        <v>2.8583495533197799E-2</v>
      </c>
      <c r="AH886" s="211">
        <v>1.103</v>
      </c>
      <c r="AI886" s="211">
        <v>3.4</v>
      </c>
      <c r="AJ886" s="212">
        <v>5.8319999999999999</v>
      </c>
      <c r="AK886" s="210">
        <v>1.1180000000000001</v>
      </c>
      <c r="AL886" s="210">
        <v>3.41</v>
      </c>
      <c r="AM886" s="210">
        <v>5.91</v>
      </c>
      <c r="AN886" s="203"/>
      <c r="AO886" s="203"/>
      <c r="AP886" s="203"/>
      <c r="AQ886" s="203"/>
      <c r="AR886" s="203">
        <f t="shared" si="1280"/>
        <v>0.98877272946999983</v>
      </c>
      <c r="AS886" s="203">
        <f t="shared" si="1281"/>
        <v>1.2084999999999999</v>
      </c>
      <c r="AT886" s="203">
        <f t="shared" si="1282"/>
        <v>1.4770555528699998</v>
      </c>
      <c r="AU886" s="203">
        <f t="shared" si="1283"/>
        <v>2.2310181867759997</v>
      </c>
      <c r="AV886" s="203">
        <f t="shared" si="1284"/>
        <v>2.7267999999999999</v>
      </c>
      <c r="AW886" s="203">
        <f t="shared" si="1285"/>
        <v>3.3327555494959995</v>
      </c>
      <c r="AX886" s="203">
        <f t="shared" si="1286"/>
        <v>4.7679545560499994</v>
      </c>
      <c r="AY886" s="203">
        <f t="shared" si="1287"/>
        <v>5.8274999999999997</v>
      </c>
      <c r="AZ886" s="203">
        <f t="shared" si="1288"/>
        <v>7.1224999870499994</v>
      </c>
      <c r="BB886" s="1" t="str">
        <f t="shared" si="1237"/>
        <v>NP</v>
      </c>
      <c r="BC886" s="1" t="str">
        <f t="shared" si="1238"/>
        <v>P</v>
      </c>
      <c r="BD886" s="1" t="str">
        <f t="shared" si="1239"/>
        <v>NA</v>
      </c>
      <c r="BE886" s="1" t="str">
        <f t="shared" si="1240"/>
        <v>NO</v>
      </c>
      <c r="BF886" s="1" t="str">
        <f t="shared" si="1241"/>
        <v>NO</v>
      </c>
      <c r="BG886" s="1" t="str">
        <f t="shared" si="1242"/>
        <v>NO</v>
      </c>
      <c r="BH886" s="1" t="str">
        <f t="shared" si="1222"/>
        <v>NO</v>
      </c>
      <c r="BJ886" s="1">
        <v>17</v>
      </c>
      <c r="BK886" s="1" t="str">
        <f t="shared" si="1243"/>
        <v>NP</v>
      </c>
      <c r="BL886" s="1" t="str">
        <f t="shared" si="1244"/>
        <v>P</v>
      </c>
      <c r="BM886" s="1" t="str">
        <f t="shared" si="1245"/>
        <v>NA</v>
      </c>
      <c r="BN886" s="1" t="str">
        <f t="shared" si="1246"/>
        <v>NO</v>
      </c>
      <c r="BO886" s="1" t="str">
        <f t="shared" si="1247"/>
        <v>NO</v>
      </c>
      <c r="BP886" s="1" t="str">
        <f t="shared" si="1248"/>
        <v>NO</v>
      </c>
      <c r="BQ886" s="1" t="str">
        <f t="shared" si="1249"/>
        <v>NO</v>
      </c>
      <c r="BS886" s="1" t="str">
        <f t="shared" si="1250"/>
        <v>TP</v>
      </c>
      <c r="BT886" s="1" t="str">
        <f t="shared" si="1251"/>
        <v>TN</v>
      </c>
      <c r="BU886" s="1" t="str">
        <f t="shared" si="1252"/>
        <v>TN</v>
      </c>
      <c r="BV886" s="1" t="str">
        <f t="shared" si="1253"/>
        <v>NO</v>
      </c>
      <c r="BW886" s="1" t="str">
        <f t="shared" si="1254"/>
        <v>NO</v>
      </c>
      <c r="BX886" s="1" t="str">
        <f t="shared" si="1255"/>
        <v>YES</v>
      </c>
      <c r="BY886" s="244" t="str">
        <f t="shared" si="1256"/>
        <v>YES</v>
      </c>
      <c r="BZ886" s="244" t="str">
        <f t="shared" si="1257"/>
        <v>NO</v>
      </c>
      <c r="CA886" s="244" t="str">
        <f t="shared" si="1258"/>
        <v>NO</v>
      </c>
      <c r="CB886" s="244" t="str">
        <f t="shared" si="1259"/>
        <v>NO</v>
      </c>
      <c r="CC886" s="244" t="str">
        <f t="shared" si="1260"/>
        <v>NO</v>
      </c>
      <c r="CD886" s="244" t="str">
        <f t="shared" si="1232"/>
        <v>NO</v>
      </c>
      <c r="CE886" s="1" t="str">
        <f t="shared" si="1233"/>
        <v>NO</v>
      </c>
      <c r="CF886" s="1" t="str">
        <f t="shared" si="1234"/>
        <v>NO</v>
      </c>
      <c r="CG886" s="1" t="str">
        <f t="shared" si="1235"/>
        <v>NO</v>
      </c>
      <c r="CH886" s="1" t="str">
        <f t="shared" si="1236"/>
        <v>NO</v>
      </c>
      <c r="CI886" s="244" t="str">
        <f t="shared" si="1261"/>
        <v>NO</v>
      </c>
      <c r="CJ886" s="244" t="str">
        <f t="shared" si="1262"/>
        <v>NO</v>
      </c>
      <c r="CK886" s="244" t="str">
        <f t="shared" si="1263"/>
        <v>NO</v>
      </c>
      <c r="CL886" s="244" t="str">
        <f t="shared" si="1264"/>
        <v>NO</v>
      </c>
      <c r="CM886" s="244" t="str">
        <f t="shared" si="1265"/>
        <v>NO</v>
      </c>
      <c r="CN886" s="244" t="str">
        <f t="shared" si="1266"/>
        <v>NO</v>
      </c>
      <c r="CO886" s="244" t="str">
        <f t="shared" si="1267"/>
        <v>NO</v>
      </c>
      <c r="CP886" s="244" t="str">
        <f t="shared" si="1268"/>
        <v>NO</v>
      </c>
      <c r="CQ886" s="244" t="str">
        <f t="shared" si="1269"/>
        <v>NO</v>
      </c>
      <c r="CR886" s="244" t="str">
        <f t="shared" si="1270"/>
        <v>NO</v>
      </c>
    </row>
    <row r="887" spans="1:96">
      <c r="A887" s="64"/>
      <c r="B887" s="15"/>
      <c r="C887" s="15"/>
      <c r="D887" s="15"/>
      <c r="E887" s="15"/>
      <c r="F887" s="15"/>
      <c r="G887" s="15"/>
      <c r="H887" s="15"/>
      <c r="I887" s="52" t="s">
        <v>43</v>
      </c>
      <c r="J887" s="6">
        <v>0.92568389258098505</v>
      </c>
      <c r="K887" s="6">
        <v>3.70008028172049E-2</v>
      </c>
      <c r="L887" s="6">
        <v>3.7315304601809901E-2</v>
      </c>
      <c r="M887" s="6">
        <v>0.57020530413334303</v>
      </c>
      <c r="N887" s="6">
        <v>0.23665397932813301</v>
      </c>
      <c r="O887" s="6">
        <v>0.19314071653852199</v>
      </c>
      <c r="P887" s="6">
        <v>7.1061934576494401E-2</v>
      </c>
      <c r="Q887" s="6">
        <v>0.19047430466460399</v>
      </c>
      <c r="R887" s="6">
        <v>0.73846376075890097</v>
      </c>
      <c r="S887" s="6">
        <v>0.49065842158788597</v>
      </c>
      <c r="T887" s="6">
        <v>6.0640741035107998E-2</v>
      </c>
      <c r="U887" s="6">
        <v>0.448700837377005</v>
      </c>
      <c r="V887" s="6">
        <v>0.440424144987837</v>
      </c>
      <c r="W887" s="6">
        <v>0.51294293131035595</v>
      </c>
      <c r="X887" s="6">
        <v>4.6632923701806397E-2</v>
      </c>
      <c r="Y887" s="6">
        <v>0.47962202585827701</v>
      </c>
      <c r="Z887" s="6">
        <v>0.34473027432549802</v>
      </c>
      <c r="AA887" s="6">
        <v>0.175647699816224</v>
      </c>
      <c r="AB887" s="6">
        <v>0.81330774337961098</v>
      </c>
      <c r="AC887" s="6">
        <v>0.16427873745825899</v>
      </c>
      <c r="AD887" s="6">
        <v>2.2413519162129698E-2</v>
      </c>
      <c r="AE887" s="6">
        <v>0.234241654592555</v>
      </c>
      <c r="AF887" s="6">
        <v>0.73717484987424597</v>
      </c>
      <c r="AG887" s="310">
        <v>2.8583495533197799E-2</v>
      </c>
      <c r="AH887" s="211">
        <v>2.258</v>
      </c>
      <c r="AI887" s="211">
        <v>2.895</v>
      </c>
      <c r="AJ887" s="212">
        <v>5.6070000000000002</v>
      </c>
      <c r="AK887" s="210">
        <v>2.327</v>
      </c>
      <c r="AL887" s="210">
        <v>2.883</v>
      </c>
      <c r="AM887" s="210">
        <v>5.6719999999999997</v>
      </c>
      <c r="AN887" s="203"/>
      <c r="AO887" s="203"/>
      <c r="AP887" s="203"/>
      <c r="AQ887" s="203"/>
      <c r="AR887" s="203">
        <f t="shared" si="1280"/>
        <v>0.98877272946999983</v>
      </c>
      <c r="AS887" s="203">
        <f t="shared" si="1281"/>
        <v>1.2084999999999999</v>
      </c>
      <c r="AT887" s="203">
        <f t="shared" si="1282"/>
        <v>1.4770555528699998</v>
      </c>
      <c r="AU887" s="203">
        <f t="shared" si="1283"/>
        <v>2.2310181867759997</v>
      </c>
      <c r="AV887" s="203">
        <f t="shared" si="1284"/>
        <v>2.7267999999999999</v>
      </c>
      <c r="AW887" s="203">
        <f t="shared" si="1285"/>
        <v>3.3327555494959995</v>
      </c>
      <c r="AX887" s="203">
        <f t="shared" si="1286"/>
        <v>4.7679545560499994</v>
      </c>
      <c r="AY887" s="203">
        <f t="shared" si="1287"/>
        <v>5.8274999999999997</v>
      </c>
      <c r="AZ887" s="203">
        <f t="shared" si="1288"/>
        <v>7.1224999870499994</v>
      </c>
      <c r="BB887" s="1" t="str">
        <f t="shared" si="1237"/>
        <v>P</v>
      </c>
      <c r="BC887" s="1" t="str">
        <f t="shared" si="1238"/>
        <v>NA</v>
      </c>
      <c r="BD887" s="1" t="str">
        <f t="shared" si="1239"/>
        <v>NP</v>
      </c>
      <c r="BE887" s="1" t="str">
        <f t="shared" si="1240"/>
        <v>NO</v>
      </c>
      <c r="BF887" s="1" t="str">
        <f t="shared" si="1241"/>
        <v>NO</v>
      </c>
      <c r="BG887" s="1" t="str">
        <f t="shared" si="1242"/>
        <v>NO</v>
      </c>
      <c r="BH887" s="1" t="str">
        <f t="shared" si="1222"/>
        <v>NO</v>
      </c>
      <c r="BJ887" s="1">
        <v>15</v>
      </c>
      <c r="BK887" s="1" t="str">
        <f t="shared" si="1243"/>
        <v>P</v>
      </c>
      <c r="BL887" s="1" t="str">
        <f t="shared" si="1244"/>
        <v>NA</v>
      </c>
      <c r="BM887" s="1" t="str">
        <f t="shared" si="1245"/>
        <v>NP</v>
      </c>
      <c r="BN887" s="1" t="str">
        <f t="shared" si="1246"/>
        <v>NO</v>
      </c>
      <c r="BO887" s="1" t="str">
        <f t="shared" si="1247"/>
        <v>NO</v>
      </c>
      <c r="BP887" s="1" t="str">
        <f t="shared" si="1248"/>
        <v>NO</v>
      </c>
      <c r="BQ887" s="1" t="str">
        <f t="shared" si="1249"/>
        <v>NO</v>
      </c>
      <c r="BS887" s="1" t="str">
        <f t="shared" si="1250"/>
        <v>TN</v>
      </c>
      <c r="BT887" s="1" t="str">
        <f t="shared" si="1251"/>
        <v>TN</v>
      </c>
      <c r="BU887" s="1" t="str">
        <f t="shared" si="1252"/>
        <v>TP</v>
      </c>
      <c r="BV887" s="1" t="str">
        <f t="shared" si="1253"/>
        <v>NO</v>
      </c>
      <c r="BW887" s="1" t="str">
        <f t="shared" si="1254"/>
        <v>NO</v>
      </c>
      <c r="BX887" s="1" t="str">
        <f t="shared" si="1255"/>
        <v>YES</v>
      </c>
      <c r="BY887" s="244" t="str">
        <f t="shared" si="1256"/>
        <v>YES</v>
      </c>
      <c r="BZ887" s="244" t="str">
        <f t="shared" si="1257"/>
        <v>NO</v>
      </c>
      <c r="CA887" s="244" t="str">
        <f t="shared" si="1258"/>
        <v>NO</v>
      </c>
      <c r="CB887" s="244" t="str">
        <f t="shared" si="1259"/>
        <v>NO</v>
      </c>
      <c r="CC887" s="244" t="str">
        <f t="shared" si="1260"/>
        <v>NO</v>
      </c>
      <c r="CD887" s="244" t="str">
        <f t="shared" si="1232"/>
        <v>NO</v>
      </c>
      <c r="CE887" s="1" t="str">
        <f t="shared" si="1233"/>
        <v>NO</v>
      </c>
      <c r="CF887" s="1" t="str">
        <f t="shared" si="1234"/>
        <v>NO</v>
      </c>
      <c r="CG887" s="1" t="str">
        <f t="shared" si="1235"/>
        <v>NO</v>
      </c>
      <c r="CH887" s="1" t="str">
        <f t="shared" si="1236"/>
        <v>NO</v>
      </c>
      <c r="CI887" s="244" t="str">
        <f t="shared" si="1261"/>
        <v>NO</v>
      </c>
      <c r="CJ887" s="244" t="str">
        <f t="shared" si="1262"/>
        <v>NO</v>
      </c>
      <c r="CK887" s="244" t="str">
        <f t="shared" si="1263"/>
        <v>NO</v>
      </c>
      <c r="CL887" s="244" t="str">
        <f t="shared" si="1264"/>
        <v>NO</v>
      </c>
      <c r="CM887" s="244" t="str">
        <f t="shared" si="1265"/>
        <v>NO</v>
      </c>
      <c r="CN887" s="244" t="str">
        <f t="shared" si="1266"/>
        <v>NO</v>
      </c>
      <c r="CO887" s="244" t="str">
        <f t="shared" si="1267"/>
        <v>NO</v>
      </c>
      <c r="CP887" s="244" t="str">
        <f t="shared" si="1268"/>
        <v>NO</v>
      </c>
      <c r="CQ887" s="244" t="str">
        <f t="shared" si="1269"/>
        <v>NO</v>
      </c>
      <c r="CR887" s="244" t="str">
        <f t="shared" si="1270"/>
        <v>NO</v>
      </c>
    </row>
    <row r="888" spans="1:96">
      <c r="A888" s="64"/>
      <c r="B888" s="15"/>
      <c r="C888" s="15"/>
      <c r="D888" s="15"/>
      <c r="E888" s="15"/>
      <c r="F888" s="15"/>
      <c r="G888" s="15"/>
      <c r="H888" s="15"/>
      <c r="I888" s="52" t="s">
        <v>45</v>
      </c>
      <c r="J888" s="6">
        <v>0.83330424512764101</v>
      </c>
      <c r="K888" s="6">
        <v>0.148077695620842</v>
      </c>
      <c r="L888" s="6">
        <v>1.8618059251516099E-2</v>
      </c>
      <c r="M888" s="6">
        <v>0.38488990228458098</v>
      </c>
      <c r="N888" s="6">
        <v>0.52989073555149702</v>
      </c>
      <c r="O888" s="6">
        <v>8.5219362163920898E-2</v>
      </c>
      <c r="P888" s="6">
        <v>0.13256334870860201</v>
      </c>
      <c r="Q888" s="6">
        <v>0.46636888284115802</v>
      </c>
      <c r="R888" s="6">
        <v>0.401067768450238</v>
      </c>
      <c r="S888" s="6">
        <v>0.12738458354736701</v>
      </c>
      <c r="T888" s="6">
        <v>0.60948349273546398</v>
      </c>
      <c r="U888" s="6">
        <v>0.26313192371716798</v>
      </c>
      <c r="V888" s="6">
        <v>0.24654372765435101</v>
      </c>
      <c r="W888" s="6">
        <v>3.9817798415934802E-2</v>
      </c>
      <c r="X888" s="6">
        <v>0.71363847392971402</v>
      </c>
      <c r="Y888" s="6">
        <v>0.47962202585827701</v>
      </c>
      <c r="Z888" s="6">
        <v>0.34473027432549802</v>
      </c>
      <c r="AA888" s="6">
        <v>0.175647699816224</v>
      </c>
      <c r="AB888" s="6">
        <v>0.81330774337961098</v>
      </c>
      <c r="AC888" s="6">
        <v>0.16427873745825899</v>
      </c>
      <c r="AD888" s="6">
        <v>2.2413519162129698E-2</v>
      </c>
      <c r="AE888" s="6">
        <v>9.2984179521090102E-2</v>
      </c>
      <c r="AF888" s="6">
        <v>0.86761156247561599</v>
      </c>
      <c r="AG888" s="310">
        <v>3.94042580032938E-2</v>
      </c>
      <c r="AH888" s="211">
        <v>1.6879999999999999</v>
      </c>
      <c r="AI888" s="211">
        <v>3.5249999999999999</v>
      </c>
      <c r="AJ888" s="212">
        <v>5.54</v>
      </c>
      <c r="AK888" s="210">
        <v>1.665</v>
      </c>
      <c r="AL888" s="210">
        <v>3.5470000000000002</v>
      </c>
      <c r="AM888" s="210">
        <v>5.5309999999999997</v>
      </c>
      <c r="AN888" s="203"/>
      <c r="AO888" s="203"/>
      <c r="AP888" s="203"/>
      <c r="AQ888" s="203"/>
      <c r="AR888" s="203">
        <f t="shared" si="1280"/>
        <v>0.98877272946999983</v>
      </c>
      <c r="AS888" s="203">
        <f t="shared" si="1281"/>
        <v>1.2084999999999999</v>
      </c>
      <c r="AT888" s="203">
        <f t="shared" si="1282"/>
        <v>1.4770555528699998</v>
      </c>
      <c r="AU888" s="203">
        <f t="shared" si="1283"/>
        <v>2.2310181867759997</v>
      </c>
      <c r="AV888" s="203">
        <f t="shared" si="1284"/>
        <v>2.7267999999999999</v>
      </c>
      <c r="AW888" s="203">
        <f t="shared" si="1285"/>
        <v>3.3327555494959995</v>
      </c>
      <c r="AX888" s="203">
        <f t="shared" si="1286"/>
        <v>4.7679545560499994</v>
      </c>
      <c r="AY888" s="203">
        <f t="shared" si="1287"/>
        <v>5.8274999999999997</v>
      </c>
      <c r="AZ888" s="203">
        <f t="shared" si="1288"/>
        <v>7.1224999870499994</v>
      </c>
      <c r="BB888" s="1" t="str">
        <f t="shared" si="1237"/>
        <v>P</v>
      </c>
      <c r="BC888" s="1" t="str">
        <f t="shared" si="1238"/>
        <v>P</v>
      </c>
      <c r="BD888" s="1" t="str">
        <f t="shared" si="1239"/>
        <v>NP</v>
      </c>
      <c r="BE888" s="1" t="str">
        <f t="shared" si="1240"/>
        <v>NO</v>
      </c>
      <c r="BF888" s="1" t="str">
        <f t="shared" si="1241"/>
        <v>NO</v>
      </c>
      <c r="BG888" s="1" t="str">
        <f t="shared" si="1242"/>
        <v>NO</v>
      </c>
      <c r="BH888" s="1" t="str">
        <f t="shared" si="1222"/>
        <v>NO</v>
      </c>
      <c r="BJ888" s="1">
        <v>19</v>
      </c>
      <c r="BK888" s="1" t="str">
        <f t="shared" si="1243"/>
        <v>P</v>
      </c>
      <c r="BL888" s="1" t="str">
        <f t="shared" si="1244"/>
        <v>P</v>
      </c>
      <c r="BM888" s="1" t="str">
        <f t="shared" si="1245"/>
        <v>NP</v>
      </c>
      <c r="BN888" s="1" t="str">
        <f t="shared" si="1246"/>
        <v>NO</v>
      </c>
      <c r="BO888" s="1" t="str">
        <f t="shared" si="1247"/>
        <v>NO</v>
      </c>
      <c r="BP888" s="1" t="str">
        <f t="shared" si="1248"/>
        <v>NO</v>
      </c>
      <c r="BQ888" s="1" t="str">
        <f t="shared" si="1249"/>
        <v>NO</v>
      </c>
      <c r="BS888" s="1" t="str">
        <f t="shared" si="1250"/>
        <v>TN</v>
      </c>
      <c r="BT888" s="1" t="str">
        <f t="shared" si="1251"/>
        <v>TN</v>
      </c>
      <c r="BU888" s="1" t="str">
        <f t="shared" si="1252"/>
        <v>TP</v>
      </c>
      <c r="BV888" s="1" t="str">
        <f t="shared" si="1253"/>
        <v>NO</v>
      </c>
      <c r="BW888" s="1" t="str">
        <f t="shared" si="1254"/>
        <v>NO</v>
      </c>
      <c r="BX888" s="1" t="str">
        <f t="shared" si="1255"/>
        <v>YES</v>
      </c>
      <c r="BY888" s="244" t="str">
        <f t="shared" si="1256"/>
        <v>YES</v>
      </c>
      <c r="BZ888" s="244" t="str">
        <f t="shared" si="1257"/>
        <v>NO</v>
      </c>
      <c r="CA888" s="244" t="str">
        <f t="shared" si="1258"/>
        <v>NO</v>
      </c>
      <c r="CB888" s="244" t="str">
        <f t="shared" si="1259"/>
        <v>NO</v>
      </c>
      <c r="CC888" s="244" t="str">
        <f t="shared" si="1260"/>
        <v>NO</v>
      </c>
      <c r="CD888" s="244" t="str">
        <f t="shared" si="1232"/>
        <v>NO</v>
      </c>
      <c r="CE888" s="1" t="str">
        <f t="shared" si="1233"/>
        <v>NO</v>
      </c>
      <c r="CF888" s="1" t="str">
        <f t="shared" si="1234"/>
        <v>NO</v>
      </c>
      <c r="CG888" s="1" t="str">
        <f t="shared" si="1235"/>
        <v>NO</v>
      </c>
      <c r="CH888" s="1" t="str">
        <f t="shared" si="1236"/>
        <v>NO</v>
      </c>
      <c r="CI888" s="244" t="str">
        <f t="shared" si="1261"/>
        <v>NO</v>
      </c>
      <c r="CJ888" s="244" t="str">
        <f t="shared" si="1262"/>
        <v>NO</v>
      </c>
      <c r="CK888" s="244" t="str">
        <f t="shared" si="1263"/>
        <v>NO</v>
      </c>
      <c r="CL888" s="244" t="str">
        <f t="shared" si="1264"/>
        <v>NO</v>
      </c>
      <c r="CM888" s="244" t="str">
        <f t="shared" si="1265"/>
        <v>NO</v>
      </c>
      <c r="CN888" s="244" t="str">
        <f t="shared" si="1266"/>
        <v>NO</v>
      </c>
      <c r="CO888" s="244" t="str">
        <f t="shared" si="1267"/>
        <v>NO</v>
      </c>
      <c r="CP888" s="244" t="str">
        <f t="shared" si="1268"/>
        <v>NO</v>
      </c>
      <c r="CQ888" s="244" t="str">
        <f t="shared" si="1269"/>
        <v>NO</v>
      </c>
      <c r="CR888" s="244" t="str">
        <f t="shared" si="1270"/>
        <v>NO</v>
      </c>
    </row>
    <row r="889" spans="1:96">
      <c r="A889" s="64"/>
      <c r="B889" s="15"/>
      <c r="C889" s="15"/>
      <c r="D889" s="15"/>
      <c r="E889" s="15"/>
      <c r="F889" s="15"/>
      <c r="G889" s="15"/>
      <c r="H889" s="15"/>
      <c r="I889" s="52" t="s">
        <v>44</v>
      </c>
      <c r="J889" s="6">
        <v>0.83330424512764101</v>
      </c>
      <c r="K889" s="6">
        <v>0.148077695620842</v>
      </c>
      <c r="L889" s="6">
        <v>1.8618059251516099E-2</v>
      </c>
      <c r="M889" s="6">
        <v>0.38488990228458098</v>
      </c>
      <c r="N889" s="6">
        <v>0.52989073555149702</v>
      </c>
      <c r="O889" s="6">
        <v>8.5219362163920898E-2</v>
      </c>
      <c r="P889" s="6">
        <v>0.13256334870860201</v>
      </c>
      <c r="Q889" s="6">
        <v>0.46636888284115802</v>
      </c>
      <c r="R889" s="6">
        <v>0.401067768450238</v>
      </c>
      <c r="S889" s="6">
        <v>0.12738458354736701</v>
      </c>
      <c r="T889" s="6">
        <v>0.60948349273546398</v>
      </c>
      <c r="U889" s="6">
        <v>0.26313192371716798</v>
      </c>
      <c r="V889" s="6">
        <v>0.24654372765435101</v>
      </c>
      <c r="W889" s="6">
        <v>3.9817798415934802E-2</v>
      </c>
      <c r="X889" s="6">
        <v>0.71363847392971402</v>
      </c>
      <c r="Y889" s="6">
        <v>0.47962202585827701</v>
      </c>
      <c r="Z889" s="6">
        <v>0.34473027432549802</v>
      </c>
      <c r="AA889" s="6">
        <v>0.175647699816224</v>
      </c>
      <c r="AB889" s="6">
        <v>0.81330774337961098</v>
      </c>
      <c r="AC889" s="6">
        <v>0.16427873745825899</v>
      </c>
      <c r="AD889" s="6">
        <v>2.2413519162129698E-2</v>
      </c>
      <c r="AE889" s="6">
        <v>0.32293954262643199</v>
      </c>
      <c r="AF889" s="6">
        <v>0.52758130796873304</v>
      </c>
      <c r="AG889" s="310">
        <v>0.14947914940483301</v>
      </c>
      <c r="AH889" s="211">
        <v>1.6659999999999999</v>
      </c>
      <c r="AI889" s="211">
        <v>3.4649999999999999</v>
      </c>
      <c r="AJ889" s="212">
        <v>5.6219999999999999</v>
      </c>
      <c r="AK889" s="210">
        <v>1.7090000000000001</v>
      </c>
      <c r="AL889" s="210">
        <v>3.4780000000000002</v>
      </c>
      <c r="AM889" s="210">
        <v>5.5869999999999997</v>
      </c>
      <c r="AN889" s="203"/>
      <c r="AO889" s="203"/>
      <c r="AP889" s="203"/>
      <c r="AQ889" s="203"/>
      <c r="AR889" s="203">
        <f t="shared" si="1280"/>
        <v>0.98877272946999983</v>
      </c>
      <c r="AS889" s="203">
        <f t="shared" si="1281"/>
        <v>1.2084999999999999</v>
      </c>
      <c r="AT889" s="203">
        <f t="shared" si="1282"/>
        <v>1.4770555528699998</v>
      </c>
      <c r="AU889" s="203">
        <f t="shared" si="1283"/>
        <v>2.2310181867759997</v>
      </c>
      <c r="AV889" s="203">
        <f t="shared" si="1284"/>
        <v>2.7267999999999999</v>
      </c>
      <c r="AW889" s="203">
        <f t="shared" si="1285"/>
        <v>3.3327555494959995</v>
      </c>
      <c r="AX889" s="203">
        <f t="shared" si="1286"/>
        <v>4.7679545560499994</v>
      </c>
      <c r="AY889" s="203">
        <f t="shared" si="1287"/>
        <v>5.8274999999999997</v>
      </c>
      <c r="AZ889" s="203">
        <f t="shared" si="1288"/>
        <v>7.1224999870499994</v>
      </c>
      <c r="BB889" s="1" t="str">
        <f t="shared" si="1237"/>
        <v>P</v>
      </c>
      <c r="BC889" s="1" t="str">
        <f t="shared" si="1238"/>
        <v>P</v>
      </c>
      <c r="BD889" s="1" t="str">
        <f t="shared" si="1239"/>
        <v>NP</v>
      </c>
      <c r="BE889" s="1" t="str">
        <f t="shared" si="1240"/>
        <v>NO</v>
      </c>
      <c r="BF889" s="1" t="str">
        <f t="shared" si="1241"/>
        <v>NO</v>
      </c>
      <c r="BG889" s="1" t="str">
        <f t="shared" si="1242"/>
        <v>NO</v>
      </c>
      <c r="BH889" s="1" t="str">
        <f t="shared" si="1222"/>
        <v>NO</v>
      </c>
      <c r="BJ889" s="1">
        <v>26</v>
      </c>
      <c r="BK889" s="1" t="str">
        <f t="shared" si="1243"/>
        <v>P</v>
      </c>
      <c r="BL889" s="1" t="str">
        <f t="shared" si="1244"/>
        <v>P</v>
      </c>
      <c r="BM889" s="1" t="str">
        <f t="shared" si="1245"/>
        <v>NP</v>
      </c>
      <c r="BN889" s="1" t="str">
        <f t="shared" si="1246"/>
        <v>NO</v>
      </c>
      <c r="BO889" s="1" t="str">
        <f t="shared" si="1247"/>
        <v>NO</v>
      </c>
      <c r="BP889" s="1" t="str">
        <f t="shared" si="1248"/>
        <v>NO</v>
      </c>
      <c r="BQ889" s="1" t="str">
        <f t="shared" si="1249"/>
        <v>NO</v>
      </c>
      <c r="BS889" s="1" t="str">
        <f t="shared" si="1250"/>
        <v>TN</v>
      </c>
      <c r="BT889" s="1" t="str">
        <f t="shared" si="1251"/>
        <v>TN</v>
      </c>
      <c r="BU889" s="1" t="str">
        <f t="shared" si="1252"/>
        <v>TP</v>
      </c>
      <c r="BV889" s="1" t="str">
        <f t="shared" si="1253"/>
        <v>NO</v>
      </c>
      <c r="BW889" s="1" t="str">
        <f t="shared" si="1254"/>
        <v>NO</v>
      </c>
      <c r="BX889" s="1" t="str">
        <f t="shared" si="1255"/>
        <v>YES</v>
      </c>
      <c r="BY889" s="244" t="str">
        <f t="shared" si="1256"/>
        <v>YES</v>
      </c>
      <c r="BZ889" s="244" t="str">
        <f t="shared" si="1257"/>
        <v>NO</v>
      </c>
      <c r="CA889" s="244" t="str">
        <f t="shared" si="1258"/>
        <v>NO</v>
      </c>
      <c r="CB889" s="244" t="str">
        <f t="shared" si="1259"/>
        <v>NO</v>
      </c>
      <c r="CC889" s="244" t="str">
        <f t="shared" si="1260"/>
        <v>NO</v>
      </c>
      <c r="CD889" s="244" t="str">
        <f t="shared" si="1232"/>
        <v>NO</v>
      </c>
      <c r="CE889" s="1" t="str">
        <f t="shared" si="1233"/>
        <v>NO</v>
      </c>
      <c r="CF889" s="1" t="str">
        <f t="shared" si="1234"/>
        <v>NO</v>
      </c>
      <c r="CG889" s="1" t="str">
        <f t="shared" si="1235"/>
        <v>NO</v>
      </c>
      <c r="CH889" s="1" t="str">
        <f t="shared" si="1236"/>
        <v>NO</v>
      </c>
      <c r="CI889" s="244" t="str">
        <f t="shared" si="1261"/>
        <v>NO</v>
      </c>
      <c r="CJ889" s="244" t="str">
        <f t="shared" si="1262"/>
        <v>NO</v>
      </c>
      <c r="CK889" s="244" t="str">
        <f t="shared" si="1263"/>
        <v>NO</v>
      </c>
      <c r="CL889" s="244" t="str">
        <f t="shared" si="1264"/>
        <v>NO</v>
      </c>
      <c r="CM889" s="244" t="str">
        <f t="shared" si="1265"/>
        <v>NO</v>
      </c>
      <c r="CN889" s="244" t="str">
        <f t="shared" si="1266"/>
        <v>NO</v>
      </c>
      <c r="CO889" s="244" t="str">
        <f t="shared" si="1267"/>
        <v>NO</v>
      </c>
      <c r="CP889" s="244" t="str">
        <f t="shared" si="1268"/>
        <v>NO</v>
      </c>
      <c r="CQ889" s="244" t="str">
        <f t="shared" si="1269"/>
        <v>NO</v>
      </c>
      <c r="CR889" s="244" t="str">
        <f t="shared" si="1270"/>
        <v>NO</v>
      </c>
    </row>
    <row r="890" spans="1:96">
      <c r="A890" s="64"/>
      <c r="B890" s="15"/>
      <c r="C890" s="15"/>
      <c r="D890" s="15"/>
      <c r="E890" s="15"/>
      <c r="F890" s="15"/>
      <c r="G890" s="15"/>
      <c r="H890" s="15"/>
      <c r="I890" s="52" t="s">
        <v>20</v>
      </c>
      <c r="J890" s="6">
        <v>0.72428648219892799</v>
      </c>
      <c r="K890" s="6">
        <v>0.24058993841439799</v>
      </c>
      <c r="L890" s="6">
        <v>3.51235793866733E-2</v>
      </c>
      <c r="M890" s="6">
        <v>0.81605709291141204</v>
      </c>
      <c r="N890" s="6">
        <v>0.18283816976612699</v>
      </c>
      <c r="O890" s="6">
        <v>1.1047373224591899E-3</v>
      </c>
      <c r="P890" s="6">
        <v>0.66561230241021996</v>
      </c>
      <c r="Q890" s="6">
        <v>0.10151968769980201</v>
      </c>
      <c r="R890" s="6">
        <v>0.232868009889976</v>
      </c>
      <c r="S890" s="6">
        <v>0.94251151170525904</v>
      </c>
      <c r="T890" s="6">
        <v>5.2403745975755901E-2</v>
      </c>
      <c r="U890" s="6">
        <v>5.0847423189842502E-3</v>
      </c>
      <c r="V890" s="6">
        <v>0.44028882786057399</v>
      </c>
      <c r="W890" s="6">
        <v>0.34787205491057099</v>
      </c>
      <c r="X890" s="6">
        <v>0.21183911722885301</v>
      </c>
      <c r="Y890" s="6">
        <v>0.40708483733776402</v>
      </c>
      <c r="Z890" s="6">
        <v>0.47513061601606799</v>
      </c>
      <c r="AA890" s="6">
        <v>0.117784546646166</v>
      </c>
      <c r="AB890" s="6">
        <v>0.45591814278666098</v>
      </c>
      <c r="AC890" s="6">
        <v>0.14310059234392</v>
      </c>
      <c r="AD890" s="6">
        <v>0.40098126486941699</v>
      </c>
      <c r="AE890" s="6">
        <v>0.76168343380273396</v>
      </c>
      <c r="AF890" s="6">
        <v>0.180202153795366</v>
      </c>
      <c r="AG890" s="310">
        <v>5.8114412401898699E-2</v>
      </c>
      <c r="AH890" s="211">
        <v>0.98199999999999998</v>
      </c>
      <c r="AI890" s="211">
        <v>2.867</v>
      </c>
      <c r="AJ890" s="212">
        <v>6.12</v>
      </c>
      <c r="AK890" s="210">
        <v>1.274</v>
      </c>
      <c r="AL890" s="210">
        <v>2.8879999999999999</v>
      </c>
      <c r="AM890" s="210">
        <v>6.1559999999999997</v>
      </c>
      <c r="AN890" s="203"/>
      <c r="AO890" s="203"/>
      <c r="AP890" s="203"/>
      <c r="AQ890" s="203"/>
      <c r="AR890" s="203">
        <f t="shared" si="1280"/>
        <v>0.98877272946999983</v>
      </c>
      <c r="AS890" s="203">
        <f t="shared" si="1281"/>
        <v>1.2084999999999999</v>
      </c>
      <c r="AT890" s="203">
        <f t="shared" si="1282"/>
        <v>1.4770555528699998</v>
      </c>
      <c r="AU890" s="203">
        <f t="shared" si="1283"/>
        <v>2.2310181867759997</v>
      </c>
      <c r="AV890" s="203">
        <f t="shared" si="1284"/>
        <v>2.7267999999999999</v>
      </c>
      <c r="AW890" s="203">
        <f t="shared" si="1285"/>
        <v>3.3327555494959995</v>
      </c>
      <c r="AX890" s="203">
        <f t="shared" si="1286"/>
        <v>4.7679545560499994</v>
      </c>
      <c r="AY890" s="203">
        <f t="shared" si="1287"/>
        <v>5.8274999999999997</v>
      </c>
      <c r="AZ890" s="203">
        <f t="shared" si="1288"/>
        <v>7.1224999870499994</v>
      </c>
      <c r="BB890" s="1" t="str">
        <f t="shared" si="1237"/>
        <v>A</v>
      </c>
      <c r="BC890" s="1" t="str">
        <f t="shared" si="1238"/>
        <v>NA</v>
      </c>
      <c r="BD890" s="1" t="str">
        <f t="shared" si="1239"/>
        <v>NA</v>
      </c>
      <c r="BE890" s="1" t="str">
        <f t="shared" si="1240"/>
        <v>NO</v>
      </c>
      <c r="BF890" s="1" t="str">
        <f t="shared" si="1241"/>
        <v>NO</v>
      </c>
      <c r="BG890" s="1" t="str">
        <f t="shared" si="1242"/>
        <v>YES</v>
      </c>
      <c r="BH890" s="1" t="str">
        <f t="shared" si="1222"/>
        <v>YES</v>
      </c>
      <c r="BJ890" s="1">
        <v>51</v>
      </c>
      <c r="BK890" s="1" t="str">
        <f t="shared" si="1243"/>
        <v>NA</v>
      </c>
      <c r="BL890" s="1" t="str">
        <f t="shared" si="1244"/>
        <v>NA</v>
      </c>
      <c r="BM890" s="1" t="str">
        <f t="shared" si="1245"/>
        <v>NA</v>
      </c>
      <c r="BN890" s="1" t="str">
        <f t="shared" si="1246"/>
        <v>NO</v>
      </c>
      <c r="BO890" s="1" t="str">
        <f t="shared" si="1247"/>
        <v>NO</v>
      </c>
      <c r="BP890" s="1" t="str">
        <f t="shared" si="1248"/>
        <v>NO</v>
      </c>
      <c r="BQ890" s="1" t="str">
        <f t="shared" si="1249"/>
        <v>YES</v>
      </c>
      <c r="BS890" s="1" t="str">
        <f t="shared" si="1250"/>
        <v>FP</v>
      </c>
      <c r="BT890" s="1" t="str">
        <f t="shared" si="1251"/>
        <v>TN</v>
      </c>
      <c r="BU890" s="1" t="str">
        <f t="shared" si="1252"/>
        <v>TN</v>
      </c>
      <c r="BV890" s="1" t="str">
        <f t="shared" si="1253"/>
        <v>NO</v>
      </c>
      <c r="BW890" s="1" t="str">
        <f t="shared" si="1254"/>
        <v>NO</v>
      </c>
      <c r="BX890" s="1" t="str">
        <f t="shared" si="1255"/>
        <v>NO</v>
      </c>
      <c r="BY890" s="244" t="str">
        <f t="shared" si="1256"/>
        <v>YES</v>
      </c>
      <c r="BZ890" s="244" t="str">
        <f t="shared" si="1257"/>
        <v>NO</v>
      </c>
      <c r="CA890" s="244" t="str">
        <f t="shared" si="1258"/>
        <v>NO</v>
      </c>
      <c r="CB890" s="244" t="str">
        <f t="shared" si="1259"/>
        <v>NO</v>
      </c>
      <c r="CC890" s="244" t="str">
        <f t="shared" si="1260"/>
        <v>NO</v>
      </c>
      <c r="CD890" s="244" t="str">
        <f t="shared" si="1232"/>
        <v>YES</v>
      </c>
      <c r="CE890" s="1" t="str">
        <f t="shared" si="1233"/>
        <v>NO</v>
      </c>
      <c r="CF890" s="1" t="str">
        <f t="shared" si="1234"/>
        <v>NO</v>
      </c>
      <c r="CG890" s="1" t="str">
        <f t="shared" si="1235"/>
        <v>NO</v>
      </c>
      <c r="CH890" s="1" t="str">
        <f t="shared" si="1236"/>
        <v>YES</v>
      </c>
      <c r="CI890" s="244" t="str">
        <f t="shared" si="1261"/>
        <v>NO</v>
      </c>
      <c r="CJ890" s="244" t="str">
        <f t="shared" si="1262"/>
        <v>NO</v>
      </c>
      <c r="CK890" s="244" t="str">
        <f t="shared" si="1263"/>
        <v>NO</v>
      </c>
      <c r="CL890" s="244" t="str">
        <f t="shared" si="1264"/>
        <v>NO</v>
      </c>
      <c r="CM890" s="244" t="str">
        <f t="shared" si="1265"/>
        <v>NO</v>
      </c>
      <c r="CN890" s="244" t="str">
        <f t="shared" si="1266"/>
        <v>YES</v>
      </c>
      <c r="CO890" s="244" t="str">
        <f t="shared" si="1267"/>
        <v>NO</v>
      </c>
      <c r="CP890" s="244" t="str">
        <f t="shared" si="1268"/>
        <v>NO</v>
      </c>
      <c r="CQ890" s="244" t="str">
        <f t="shared" si="1269"/>
        <v>NO</v>
      </c>
      <c r="CR890" s="244" t="str">
        <f t="shared" si="1270"/>
        <v>YES</v>
      </c>
    </row>
    <row r="891" spans="1:96">
      <c r="A891" s="64"/>
      <c r="B891" s="15"/>
      <c r="C891" s="15"/>
      <c r="D891" s="15"/>
      <c r="E891" s="15"/>
      <c r="F891" s="15"/>
      <c r="G891" s="15"/>
      <c r="H891" s="15"/>
      <c r="I891" s="52" t="s">
        <v>32</v>
      </c>
      <c r="J891" s="6">
        <v>0.83330424512764101</v>
      </c>
      <c r="K891" s="6">
        <v>0.148077695620842</v>
      </c>
      <c r="L891" s="6">
        <v>1.8618059251516099E-2</v>
      </c>
      <c r="M891" s="6">
        <v>0.38488990228458098</v>
      </c>
      <c r="N891" s="6">
        <v>0.52989073555149702</v>
      </c>
      <c r="O891" s="6">
        <v>8.5219362163920898E-2</v>
      </c>
      <c r="P891" s="6">
        <v>0.13256334870860201</v>
      </c>
      <c r="Q891" s="6">
        <v>0.46636888284115802</v>
      </c>
      <c r="R891" s="6">
        <v>0.401067768450238</v>
      </c>
      <c r="S891" s="6">
        <v>0.12738458354736701</v>
      </c>
      <c r="T891" s="6">
        <v>0.60948349273546398</v>
      </c>
      <c r="U891" s="6">
        <v>0.26313192371716798</v>
      </c>
      <c r="V891" s="6">
        <v>0.24654372765435101</v>
      </c>
      <c r="W891" s="6">
        <v>3.9817798415934802E-2</v>
      </c>
      <c r="X891" s="6">
        <v>0.71363847392971402</v>
      </c>
      <c r="Y891" s="6">
        <v>0.47962202585827701</v>
      </c>
      <c r="Z891" s="6">
        <v>0.34473027432549802</v>
      </c>
      <c r="AA891" s="6">
        <v>0.175647699816224</v>
      </c>
      <c r="AB891" s="6">
        <v>0.81330774337961098</v>
      </c>
      <c r="AC891" s="6">
        <v>0.16427873745825899</v>
      </c>
      <c r="AD891" s="6">
        <v>2.2413519162129698E-2</v>
      </c>
      <c r="AE891" s="6">
        <v>0.234241654592555</v>
      </c>
      <c r="AF891" s="6">
        <v>0.73717484987424597</v>
      </c>
      <c r="AG891" s="310">
        <v>2.8583495533197799E-2</v>
      </c>
      <c r="AH891" s="211">
        <v>1.742</v>
      </c>
      <c r="AI891" s="211">
        <v>3.5070000000000001</v>
      </c>
      <c r="AJ891" s="212">
        <v>5.5469999999999997</v>
      </c>
      <c r="AK891" s="210">
        <v>1.6870000000000001</v>
      </c>
      <c r="AL891" s="210">
        <v>3.556</v>
      </c>
      <c r="AM891" s="210">
        <v>5.673</v>
      </c>
      <c r="AN891" s="203"/>
      <c r="AO891" s="203"/>
      <c r="AP891" s="203"/>
      <c r="AQ891" s="203"/>
      <c r="AR891" s="203">
        <f t="shared" si="1280"/>
        <v>0.98877272946999983</v>
      </c>
      <c r="AS891" s="203">
        <f t="shared" si="1281"/>
        <v>1.2084999999999999</v>
      </c>
      <c r="AT891" s="203">
        <f t="shared" si="1282"/>
        <v>1.4770555528699998</v>
      </c>
      <c r="AU891" s="203">
        <f t="shared" si="1283"/>
        <v>2.2310181867759997</v>
      </c>
      <c r="AV891" s="203">
        <f t="shared" si="1284"/>
        <v>2.7267999999999999</v>
      </c>
      <c r="AW891" s="203">
        <f t="shared" si="1285"/>
        <v>3.3327555494959995</v>
      </c>
      <c r="AX891" s="203">
        <f t="shared" si="1286"/>
        <v>4.7679545560499994</v>
      </c>
      <c r="AY891" s="203">
        <f t="shared" si="1287"/>
        <v>5.8274999999999997</v>
      </c>
      <c r="AZ891" s="203">
        <f t="shared" si="1288"/>
        <v>7.1224999870499994</v>
      </c>
      <c r="BB891" s="1" t="str">
        <f t="shared" si="1237"/>
        <v>P</v>
      </c>
      <c r="BC891" s="1" t="str">
        <f t="shared" si="1238"/>
        <v>P</v>
      </c>
      <c r="BD891" s="1" t="str">
        <f t="shared" si="1239"/>
        <v>NP</v>
      </c>
      <c r="BE891" s="1" t="str">
        <f t="shared" si="1240"/>
        <v>NO</v>
      </c>
      <c r="BF891" s="1" t="str">
        <f t="shared" si="1241"/>
        <v>NO</v>
      </c>
      <c r="BG891" s="1" t="str">
        <f t="shared" si="1242"/>
        <v>NO</v>
      </c>
      <c r="BH891" s="1" t="str">
        <f t="shared" si="1222"/>
        <v>NO</v>
      </c>
      <c r="BJ891" s="1">
        <v>11</v>
      </c>
      <c r="BK891" s="1" t="str">
        <f t="shared" si="1243"/>
        <v>P</v>
      </c>
      <c r="BL891" s="1" t="str">
        <f t="shared" si="1244"/>
        <v>P</v>
      </c>
      <c r="BM891" s="1" t="str">
        <f t="shared" si="1245"/>
        <v>NP</v>
      </c>
      <c r="BN891" s="1" t="str">
        <f t="shared" si="1246"/>
        <v>NO</v>
      </c>
      <c r="BO891" s="1" t="str">
        <f t="shared" si="1247"/>
        <v>NO</v>
      </c>
      <c r="BP891" s="1" t="str">
        <f t="shared" si="1248"/>
        <v>NO</v>
      </c>
      <c r="BQ891" s="1" t="str">
        <f t="shared" si="1249"/>
        <v>NO</v>
      </c>
      <c r="BS891" s="1" t="str">
        <f t="shared" si="1250"/>
        <v>TN</v>
      </c>
      <c r="BT891" s="1" t="str">
        <f t="shared" si="1251"/>
        <v>TN</v>
      </c>
      <c r="BU891" s="1" t="str">
        <f t="shared" si="1252"/>
        <v>TP</v>
      </c>
      <c r="BV891" s="1" t="str">
        <f t="shared" si="1253"/>
        <v>NO</v>
      </c>
      <c r="BW891" s="1" t="str">
        <f t="shared" si="1254"/>
        <v>NO</v>
      </c>
      <c r="BX891" s="1" t="str">
        <f t="shared" si="1255"/>
        <v>YES</v>
      </c>
      <c r="BY891" s="244" t="str">
        <f t="shared" si="1256"/>
        <v>YES</v>
      </c>
      <c r="BZ891" s="244" t="str">
        <f t="shared" si="1257"/>
        <v>NO</v>
      </c>
      <c r="CA891" s="244" t="str">
        <f t="shared" si="1258"/>
        <v>NO</v>
      </c>
      <c r="CB891" s="244" t="str">
        <f t="shared" si="1259"/>
        <v>NO</v>
      </c>
      <c r="CC891" s="244" t="str">
        <f t="shared" si="1260"/>
        <v>NO</v>
      </c>
      <c r="CD891" s="244" t="str">
        <f t="shared" si="1232"/>
        <v>NO</v>
      </c>
      <c r="CE891" s="1" t="str">
        <f t="shared" si="1233"/>
        <v>NO</v>
      </c>
      <c r="CF891" s="1" t="str">
        <f t="shared" si="1234"/>
        <v>NO</v>
      </c>
      <c r="CG891" s="1" t="str">
        <f t="shared" si="1235"/>
        <v>NO</v>
      </c>
      <c r="CH891" s="1" t="str">
        <f t="shared" si="1236"/>
        <v>NO</v>
      </c>
      <c r="CI891" s="244" t="str">
        <f t="shared" si="1261"/>
        <v>NO</v>
      </c>
      <c r="CJ891" s="244" t="str">
        <f t="shared" si="1262"/>
        <v>NO</v>
      </c>
      <c r="CK891" s="244" t="str">
        <f t="shared" si="1263"/>
        <v>NO</v>
      </c>
      <c r="CL891" s="244" t="str">
        <f t="shared" si="1264"/>
        <v>NO</v>
      </c>
      <c r="CM891" s="244" t="str">
        <f t="shared" si="1265"/>
        <v>NO</v>
      </c>
      <c r="CN891" s="244" t="str">
        <f t="shared" si="1266"/>
        <v>NO</v>
      </c>
      <c r="CO891" s="244" t="str">
        <f t="shared" si="1267"/>
        <v>NO</v>
      </c>
      <c r="CP891" s="244" t="str">
        <f t="shared" si="1268"/>
        <v>NO</v>
      </c>
      <c r="CQ891" s="244" t="str">
        <f t="shared" si="1269"/>
        <v>NO</v>
      </c>
      <c r="CR891" s="244" t="str">
        <f t="shared" si="1270"/>
        <v>NO</v>
      </c>
    </row>
    <row r="892" spans="1:96">
      <c r="A892" s="64"/>
      <c r="B892" s="15"/>
      <c r="C892" s="15"/>
      <c r="D892" s="15"/>
      <c r="E892" s="15"/>
      <c r="F892" s="15"/>
      <c r="G892" s="15"/>
      <c r="H892" s="15"/>
      <c r="I892" s="52" t="s">
        <v>31</v>
      </c>
      <c r="J892" s="6">
        <v>0.72428648219892799</v>
      </c>
      <c r="K892" s="6">
        <v>0.24058993841439799</v>
      </c>
      <c r="L892" s="6">
        <v>3.51235793866733E-2</v>
      </c>
      <c r="M892" s="6">
        <v>0.81605709291141204</v>
      </c>
      <c r="N892" s="6">
        <v>0.18283816976612699</v>
      </c>
      <c r="O892" s="6">
        <v>1.1047373224591899E-3</v>
      </c>
      <c r="P892" s="6">
        <v>0.66561230241021996</v>
      </c>
      <c r="Q892" s="6">
        <v>0.10151968769980201</v>
      </c>
      <c r="R892" s="6">
        <v>0.232868009889976</v>
      </c>
      <c r="S892" s="6">
        <v>0.94251151170525904</v>
      </c>
      <c r="T892" s="6">
        <v>5.2403745975755901E-2</v>
      </c>
      <c r="U892" s="6">
        <v>5.0847423189842502E-3</v>
      </c>
      <c r="V892" s="6">
        <v>0.440424144987837</v>
      </c>
      <c r="W892" s="6">
        <v>0.51294293131035595</v>
      </c>
      <c r="X892" s="6">
        <v>4.6632923701806397E-2</v>
      </c>
      <c r="Y892" s="6">
        <v>0.60582705966492001</v>
      </c>
      <c r="Z892" s="6">
        <v>0.32990087837596299</v>
      </c>
      <c r="AA892" s="6">
        <v>6.42720619591165E-2</v>
      </c>
      <c r="AB892" s="6">
        <v>0.460675637109906</v>
      </c>
      <c r="AC892" s="6">
        <v>0.29275392038395298</v>
      </c>
      <c r="AD892" s="6">
        <v>0.24657044250613899</v>
      </c>
      <c r="AE892" s="6">
        <v>0.76168343380273396</v>
      </c>
      <c r="AF892" s="6">
        <v>0.180202153795366</v>
      </c>
      <c r="AG892" s="310">
        <v>5.8114412401898699E-2</v>
      </c>
      <c r="AH892" s="211">
        <v>1.0740000000000001</v>
      </c>
      <c r="AI892" s="211">
        <v>2.73</v>
      </c>
      <c r="AJ892" s="212">
        <v>5.9390000000000001</v>
      </c>
      <c r="AK892" s="210">
        <v>1.333</v>
      </c>
      <c r="AL892" s="210">
        <v>2.67</v>
      </c>
      <c r="AM892" s="210">
        <v>6.024</v>
      </c>
      <c r="AN892" s="203"/>
      <c r="AO892" s="203"/>
      <c r="AP892" s="203"/>
      <c r="AQ892" s="203"/>
      <c r="AR892" s="203">
        <f t="shared" si="1280"/>
        <v>0.98877272946999983</v>
      </c>
      <c r="AS892" s="203">
        <f t="shared" si="1281"/>
        <v>1.2084999999999999</v>
      </c>
      <c r="AT892" s="203">
        <f t="shared" si="1282"/>
        <v>1.4770555528699998</v>
      </c>
      <c r="AU892" s="203">
        <f t="shared" si="1283"/>
        <v>2.2310181867759997</v>
      </c>
      <c r="AV892" s="203">
        <f t="shared" si="1284"/>
        <v>2.7267999999999999</v>
      </c>
      <c r="AW892" s="203">
        <f t="shared" si="1285"/>
        <v>3.3327555494959995</v>
      </c>
      <c r="AX892" s="203">
        <f t="shared" si="1286"/>
        <v>4.7679545560499994</v>
      </c>
      <c r="AY892" s="203">
        <f t="shared" si="1287"/>
        <v>5.8274999999999997</v>
      </c>
      <c r="AZ892" s="203">
        <f t="shared" si="1288"/>
        <v>7.1224999870499994</v>
      </c>
      <c r="BB892" s="1" t="str">
        <f t="shared" si="1237"/>
        <v>NP</v>
      </c>
      <c r="BC892" s="1" t="str">
        <f t="shared" si="1238"/>
        <v>NA</v>
      </c>
      <c r="BD892" s="1" t="str">
        <f t="shared" si="1239"/>
        <v>NA</v>
      </c>
      <c r="BE892" s="1" t="str">
        <f t="shared" si="1240"/>
        <v>NO</v>
      </c>
      <c r="BF892" s="1" t="str">
        <f t="shared" si="1241"/>
        <v>NO</v>
      </c>
      <c r="BG892" s="1" t="str">
        <f t="shared" si="1242"/>
        <v>NO</v>
      </c>
      <c r="BH892" s="1" t="str">
        <f t="shared" ref="BH892:BH955" si="1289">IF(OR(BB892="P",BC892="P",BD892="P"),"NO","YES")</f>
        <v>YES</v>
      </c>
      <c r="BJ892" s="1">
        <v>51</v>
      </c>
      <c r="BK892" s="1" t="str">
        <f t="shared" si="1243"/>
        <v>NA</v>
      </c>
      <c r="BL892" s="1" t="str">
        <f t="shared" si="1244"/>
        <v>NP</v>
      </c>
      <c r="BM892" s="1" t="str">
        <f t="shared" si="1245"/>
        <v>NA</v>
      </c>
      <c r="BN892" s="1" t="str">
        <f t="shared" si="1246"/>
        <v>NO</v>
      </c>
      <c r="BO892" s="1" t="str">
        <f t="shared" si="1247"/>
        <v>NO</v>
      </c>
      <c r="BP892" s="1" t="str">
        <f t="shared" si="1248"/>
        <v>NO</v>
      </c>
      <c r="BQ892" s="1" t="str">
        <f t="shared" si="1249"/>
        <v>YES</v>
      </c>
      <c r="BS892" s="1" t="str">
        <f t="shared" si="1250"/>
        <v>FP</v>
      </c>
      <c r="BT892" s="1" t="str">
        <f t="shared" si="1251"/>
        <v>FN</v>
      </c>
      <c r="BU892" s="1" t="str">
        <f t="shared" si="1252"/>
        <v>TN</v>
      </c>
      <c r="BV892" s="1" t="str">
        <f t="shared" si="1253"/>
        <v>NO</v>
      </c>
      <c r="BW892" s="1" t="str">
        <f t="shared" si="1254"/>
        <v>NO</v>
      </c>
      <c r="BX892" s="1" t="str">
        <f t="shared" si="1255"/>
        <v>NO</v>
      </c>
      <c r="BY892" s="244" t="str">
        <f t="shared" si="1256"/>
        <v>YES</v>
      </c>
      <c r="BZ892" s="244" t="str">
        <f t="shared" si="1257"/>
        <v>NO</v>
      </c>
      <c r="CA892" s="244" t="str">
        <f t="shared" si="1258"/>
        <v>NO</v>
      </c>
      <c r="CB892" s="244" t="str">
        <f t="shared" si="1259"/>
        <v>NO</v>
      </c>
      <c r="CC892" s="244" t="str">
        <f t="shared" si="1260"/>
        <v>NO</v>
      </c>
      <c r="CD892" s="244" t="str">
        <f t="shared" si="1232"/>
        <v>YES</v>
      </c>
      <c r="CE892" s="1" t="str">
        <f t="shared" si="1233"/>
        <v>NO</v>
      </c>
      <c r="CF892" s="1" t="str">
        <f t="shared" si="1234"/>
        <v>NO</v>
      </c>
      <c r="CG892" s="1" t="str">
        <f t="shared" si="1235"/>
        <v>NO</v>
      </c>
      <c r="CH892" s="1" t="str">
        <f t="shared" si="1236"/>
        <v>YES</v>
      </c>
      <c r="CI892" s="244" t="str">
        <f t="shared" si="1261"/>
        <v>YES</v>
      </c>
      <c r="CJ892" s="244" t="str">
        <f t="shared" si="1262"/>
        <v>NO</v>
      </c>
      <c r="CK892" s="244" t="str">
        <f t="shared" si="1263"/>
        <v>NO</v>
      </c>
      <c r="CL892" s="244" t="str">
        <f t="shared" si="1264"/>
        <v>NO</v>
      </c>
      <c r="CM892" s="244" t="str">
        <f t="shared" si="1265"/>
        <v>YES</v>
      </c>
      <c r="CN892" s="244" t="str">
        <f t="shared" si="1266"/>
        <v>YES</v>
      </c>
      <c r="CO892" s="244" t="str">
        <f t="shared" si="1267"/>
        <v>NO</v>
      </c>
      <c r="CP892" s="244" t="str">
        <f t="shared" si="1268"/>
        <v>NO</v>
      </c>
      <c r="CQ892" s="244" t="str">
        <f t="shared" si="1269"/>
        <v>NO</v>
      </c>
      <c r="CR892" s="244" t="str">
        <f t="shared" si="1270"/>
        <v>YES</v>
      </c>
    </row>
    <row r="893" spans="1:96">
      <c r="A893" s="64"/>
      <c r="B893" s="15"/>
      <c r="C893" s="15"/>
      <c r="D893" s="15"/>
      <c r="E893" s="15"/>
      <c r="F893" s="15"/>
      <c r="G893" s="15"/>
      <c r="H893" s="15"/>
      <c r="I893" s="52" t="s">
        <v>53</v>
      </c>
      <c r="J893" s="6">
        <v>0.83330424512764101</v>
      </c>
      <c r="K893" s="6">
        <v>0.148077695620842</v>
      </c>
      <c r="L893" s="6">
        <v>1.8618059251516099E-2</v>
      </c>
      <c r="M893" s="6">
        <v>0.15226024042629399</v>
      </c>
      <c r="N893" s="6">
        <v>0.26717446933320799</v>
      </c>
      <c r="O893" s="6">
        <v>0.58056529024049697</v>
      </c>
      <c r="P893" s="6">
        <v>0.77888272175661499</v>
      </c>
      <c r="Q893" s="6">
        <v>0.16323717322831299</v>
      </c>
      <c r="R893" s="6">
        <v>5.78801050150713E-2</v>
      </c>
      <c r="S893" s="6">
        <v>0.94251151170525904</v>
      </c>
      <c r="T893" s="6">
        <v>5.2403745975755901E-2</v>
      </c>
      <c r="U893" s="6">
        <v>5.0847423189842502E-3</v>
      </c>
      <c r="V893" s="6">
        <v>0.440424144987837</v>
      </c>
      <c r="W893" s="6">
        <v>0.51294293131035595</v>
      </c>
      <c r="X893" s="6">
        <v>4.6632923701806397E-2</v>
      </c>
      <c r="Y893" s="6">
        <v>0.60582705966492001</v>
      </c>
      <c r="Z893" s="6">
        <v>0.32990087837596299</v>
      </c>
      <c r="AA893" s="6">
        <v>6.42720619591165E-2</v>
      </c>
      <c r="AB893" s="6">
        <v>0.460675637109906</v>
      </c>
      <c r="AC893" s="6">
        <v>0.29275392038395298</v>
      </c>
      <c r="AD893" s="6">
        <v>0.24657044250613899</v>
      </c>
      <c r="AE893" s="6">
        <v>0.39989187711417401</v>
      </c>
      <c r="AF893" s="6">
        <v>0.25204989807878803</v>
      </c>
      <c r="AG893" s="310">
        <v>0.34805822480703602</v>
      </c>
      <c r="AH893" s="211">
        <v>1.0309999999999999</v>
      </c>
      <c r="AI893" s="211">
        <v>2.6949999999999998</v>
      </c>
      <c r="AJ893" s="212">
        <v>6.1719999999999997</v>
      </c>
      <c r="AK893" s="210">
        <v>1.1200000000000001</v>
      </c>
      <c r="AL893" s="210">
        <v>2.7090000000000001</v>
      </c>
      <c r="AM893" s="210">
        <v>6.2789999999999999</v>
      </c>
      <c r="AN893" s="203"/>
      <c r="AO893" s="203"/>
      <c r="AP893" s="203"/>
      <c r="AQ893" s="203"/>
      <c r="AR893" s="203">
        <f t="shared" si="1280"/>
        <v>0.98877272946999983</v>
      </c>
      <c r="AS893" s="203">
        <f t="shared" si="1281"/>
        <v>1.2084999999999999</v>
      </c>
      <c r="AT893" s="203">
        <f t="shared" si="1282"/>
        <v>1.4770555528699998</v>
      </c>
      <c r="AU893" s="203">
        <f t="shared" si="1283"/>
        <v>2.2310181867759997</v>
      </c>
      <c r="AV893" s="203">
        <f t="shared" si="1284"/>
        <v>2.7267999999999999</v>
      </c>
      <c r="AW893" s="203">
        <f t="shared" si="1285"/>
        <v>3.3327555494959995</v>
      </c>
      <c r="AX893" s="203">
        <f t="shared" si="1286"/>
        <v>4.7679545560499994</v>
      </c>
      <c r="AY893" s="203">
        <f t="shared" si="1287"/>
        <v>5.8274999999999997</v>
      </c>
      <c r="AZ893" s="203">
        <f t="shared" si="1288"/>
        <v>7.1224999870499994</v>
      </c>
      <c r="BB893" s="1" t="str">
        <f t="shared" si="1237"/>
        <v>NP</v>
      </c>
      <c r="BC893" s="1" t="str">
        <f t="shared" si="1238"/>
        <v>NP</v>
      </c>
      <c r="BD893" s="1" t="str">
        <f t="shared" si="1239"/>
        <v>NA</v>
      </c>
      <c r="BE893" s="1" t="str">
        <f t="shared" si="1240"/>
        <v>NO</v>
      </c>
      <c r="BF893" s="1" t="str">
        <f t="shared" si="1241"/>
        <v>NO</v>
      </c>
      <c r="BG893" s="1" t="str">
        <f t="shared" si="1242"/>
        <v>NO</v>
      </c>
      <c r="BH893" s="1" t="str">
        <f t="shared" si="1289"/>
        <v>YES</v>
      </c>
      <c r="BJ893" s="1">
        <v>84</v>
      </c>
      <c r="BK893" s="1" t="str">
        <f t="shared" si="1243"/>
        <v>NP</v>
      </c>
      <c r="BL893" s="1" t="str">
        <f t="shared" si="1244"/>
        <v>NP</v>
      </c>
      <c r="BM893" s="1" t="str">
        <f t="shared" si="1245"/>
        <v>NA</v>
      </c>
      <c r="BN893" s="1" t="str">
        <f t="shared" si="1246"/>
        <v>NO</v>
      </c>
      <c r="BO893" s="1" t="str">
        <f t="shared" si="1247"/>
        <v>NO</v>
      </c>
      <c r="BP893" s="1" t="str">
        <f t="shared" si="1248"/>
        <v>NO</v>
      </c>
      <c r="BQ893" s="1" t="str">
        <f t="shared" si="1249"/>
        <v>YES</v>
      </c>
      <c r="BS893" s="1" t="str">
        <f t="shared" si="1250"/>
        <v>TP</v>
      </c>
      <c r="BT893" s="1" t="str">
        <f t="shared" si="1251"/>
        <v>TP</v>
      </c>
      <c r="BU893" s="1" t="str">
        <f t="shared" si="1252"/>
        <v>TN</v>
      </c>
      <c r="BV893" s="1" t="str">
        <f t="shared" si="1253"/>
        <v>NO</v>
      </c>
      <c r="BW893" s="1" t="str">
        <f t="shared" si="1254"/>
        <v>YES</v>
      </c>
      <c r="BX893" s="1" t="str">
        <f t="shared" si="1255"/>
        <v>YES</v>
      </c>
      <c r="BY893" s="244" t="str">
        <f t="shared" si="1256"/>
        <v>YES</v>
      </c>
      <c r="BZ893" s="244" t="str">
        <f t="shared" si="1257"/>
        <v>NO</v>
      </c>
      <c r="CA893" s="244" t="str">
        <f t="shared" si="1258"/>
        <v>NO</v>
      </c>
      <c r="CB893" s="244" t="str">
        <f t="shared" si="1259"/>
        <v>NO</v>
      </c>
      <c r="CC893" s="244" t="str">
        <f t="shared" si="1260"/>
        <v>NO</v>
      </c>
      <c r="CD893" s="244" t="str">
        <f t="shared" si="1232"/>
        <v>NO</v>
      </c>
      <c r="CE893" s="1" t="str">
        <f t="shared" si="1233"/>
        <v>NO</v>
      </c>
      <c r="CF893" s="1" t="str">
        <f t="shared" si="1234"/>
        <v>NO</v>
      </c>
      <c r="CG893" s="1" t="str">
        <f t="shared" si="1235"/>
        <v>NO</v>
      </c>
      <c r="CH893" s="1" t="str">
        <f t="shared" si="1236"/>
        <v>NO</v>
      </c>
      <c r="CI893" s="244" t="str">
        <f t="shared" si="1261"/>
        <v>NO</v>
      </c>
      <c r="CJ893" s="244" t="str">
        <f t="shared" si="1262"/>
        <v>NO</v>
      </c>
      <c r="CK893" s="244" t="str">
        <f t="shared" si="1263"/>
        <v>NO</v>
      </c>
      <c r="CL893" s="244" t="str">
        <f t="shared" si="1264"/>
        <v>NO</v>
      </c>
      <c r="CM893" s="244" t="str">
        <f t="shared" si="1265"/>
        <v>NO</v>
      </c>
      <c r="CN893" s="244" t="str">
        <f t="shared" si="1266"/>
        <v>NO</v>
      </c>
      <c r="CO893" s="244" t="str">
        <f t="shared" si="1267"/>
        <v>NO</v>
      </c>
      <c r="CP893" s="244" t="str">
        <f t="shared" si="1268"/>
        <v>NO</v>
      </c>
      <c r="CQ893" s="244" t="str">
        <f t="shared" si="1269"/>
        <v>NO</v>
      </c>
      <c r="CR893" s="244" t="str">
        <f t="shared" si="1270"/>
        <v>NO</v>
      </c>
    </row>
    <row r="894" spans="1:96">
      <c r="A894" s="64"/>
      <c r="B894" s="15"/>
      <c r="C894" s="15"/>
      <c r="D894" s="15"/>
      <c r="E894" s="15"/>
      <c r="F894" s="15"/>
      <c r="G894" s="15"/>
      <c r="H894" s="15"/>
      <c r="I894" s="52" t="s">
        <v>54</v>
      </c>
      <c r="J894" s="6">
        <v>0.83330424512764101</v>
      </c>
      <c r="K894" s="6">
        <v>0.148077695620842</v>
      </c>
      <c r="L894" s="6">
        <v>1.8618059251516099E-2</v>
      </c>
      <c r="M894" s="6">
        <v>0.38488990228458098</v>
      </c>
      <c r="N894" s="6">
        <v>0.52989073555149702</v>
      </c>
      <c r="O894" s="6">
        <v>8.5219362163920898E-2</v>
      </c>
      <c r="P894" s="6">
        <v>0.13256334870860201</v>
      </c>
      <c r="Q894" s="6">
        <v>0.46636888284115802</v>
      </c>
      <c r="R894" s="6">
        <v>0.401067768450238</v>
      </c>
      <c r="S894" s="6">
        <v>0.94251151170525904</v>
      </c>
      <c r="T894" s="6">
        <v>5.2403745975755901E-2</v>
      </c>
      <c r="U894" s="6">
        <v>5.0847423189842502E-3</v>
      </c>
      <c r="V894" s="6">
        <v>0.440424144987837</v>
      </c>
      <c r="W894" s="6">
        <v>0.51294293131035595</v>
      </c>
      <c r="X894" s="6">
        <v>4.6632923701806397E-2</v>
      </c>
      <c r="Y894" s="6">
        <v>0.60582705966492001</v>
      </c>
      <c r="Z894" s="6">
        <v>0.32990087837596299</v>
      </c>
      <c r="AA894" s="6">
        <v>6.42720619591165E-2</v>
      </c>
      <c r="AB894" s="6">
        <v>0.45591814278666098</v>
      </c>
      <c r="AC894" s="6">
        <v>0.14310059234392</v>
      </c>
      <c r="AD894" s="6">
        <v>0.40098126486941699</v>
      </c>
      <c r="AE894" s="6">
        <v>0.76168343380273396</v>
      </c>
      <c r="AF894" s="6">
        <v>0.180202153795366</v>
      </c>
      <c r="AG894" s="310">
        <v>5.8114412401898699E-2</v>
      </c>
      <c r="AH894" s="211">
        <v>1.464</v>
      </c>
      <c r="AI894" s="211">
        <v>2.5920000000000001</v>
      </c>
      <c r="AJ894" s="212">
        <v>5.8840000000000003</v>
      </c>
      <c r="AK894" s="210">
        <v>1.4359999999999999</v>
      </c>
      <c r="AL894" s="210">
        <v>2.613</v>
      </c>
      <c r="AM894" s="210">
        <v>6.0640000000000001</v>
      </c>
      <c r="AN894" s="203"/>
      <c r="AO894" s="203"/>
      <c r="AP894" s="203"/>
      <c r="AQ894" s="203"/>
      <c r="AR894" s="203">
        <f t="shared" si="1280"/>
        <v>0.98877272946999983</v>
      </c>
      <c r="AS894" s="203">
        <f t="shared" si="1281"/>
        <v>1.2084999999999999</v>
      </c>
      <c r="AT894" s="203">
        <f t="shared" si="1282"/>
        <v>1.4770555528699998</v>
      </c>
      <c r="AU894" s="203">
        <f t="shared" si="1283"/>
        <v>2.2310181867759997</v>
      </c>
      <c r="AV894" s="203">
        <f t="shared" si="1284"/>
        <v>2.7267999999999999</v>
      </c>
      <c r="AW894" s="203">
        <f t="shared" si="1285"/>
        <v>3.3327555494959995</v>
      </c>
      <c r="AX894" s="203">
        <f t="shared" si="1286"/>
        <v>4.7679545560499994</v>
      </c>
      <c r="AY894" s="203">
        <f t="shared" si="1287"/>
        <v>5.8274999999999997</v>
      </c>
      <c r="AZ894" s="203">
        <f t="shared" si="1288"/>
        <v>7.1224999870499994</v>
      </c>
      <c r="BB894" s="1" t="str">
        <f t="shared" si="1237"/>
        <v>NA</v>
      </c>
      <c r="BC894" s="1" t="str">
        <f t="shared" si="1238"/>
        <v>NP</v>
      </c>
      <c r="BD894" s="1" t="str">
        <f t="shared" si="1239"/>
        <v>NA</v>
      </c>
      <c r="BE894" s="1" t="str">
        <f t="shared" si="1240"/>
        <v>NO</v>
      </c>
      <c r="BF894" s="1" t="str">
        <f t="shared" si="1241"/>
        <v>NO</v>
      </c>
      <c r="BG894" s="1" t="str">
        <f t="shared" si="1242"/>
        <v>NO</v>
      </c>
      <c r="BH894" s="1" t="str">
        <f t="shared" si="1289"/>
        <v>YES</v>
      </c>
      <c r="BJ894" s="1">
        <v>15</v>
      </c>
      <c r="BK894" s="1" t="str">
        <f t="shared" si="1243"/>
        <v>NA</v>
      </c>
      <c r="BL894" s="1" t="str">
        <f t="shared" si="1244"/>
        <v>NP</v>
      </c>
      <c r="BM894" s="1" t="str">
        <f t="shared" si="1245"/>
        <v>NA</v>
      </c>
      <c r="BN894" s="1" t="str">
        <f t="shared" si="1246"/>
        <v>NO</v>
      </c>
      <c r="BO894" s="1" t="str">
        <f t="shared" si="1247"/>
        <v>NO</v>
      </c>
      <c r="BP894" s="1" t="str">
        <f t="shared" si="1248"/>
        <v>NO</v>
      </c>
      <c r="BQ894" s="1" t="str">
        <f t="shared" si="1249"/>
        <v>YES</v>
      </c>
      <c r="BS894" s="1" t="str">
        <f t="shared" si="1250"/>
        <v>TN</v>
      </c>
      <c r="BT894" s="1" t="str">
        <f t="shared" si="1251"/>
        <v>TP</v>
      </c>
      <c r="BU894" s="1" t="str">
        <f t="shared" si="1252"/>
        <v>TN</v>
      </c>
      <c r="BV894" s="1" t="str">
        <f t="shared" si="1253"/>
        <v>NO</v>
      </c>
      <c r="BW894" s="1" t="str">
        <f t="shared" si="1254"/>
        <v>NO</v>
      </c>
      <c r="BX894" s="1" t="str">
        <f t="shared" si="1255"/>
        <v>YES</v>
      </c>
      <c r="BY894" s="244" t="str">
        <f t="shared" si="1256"/>
        <v>YES</v>
      </c>
      <c r="BZ894" s="244" t="str">
        <f t="shared" si="1257"/>
        <v>NO</v>
      </c>
      <c r="CA894" s="244" t="str">
        <f t="shared" si="1258"/>
        <v>NO</v>
      </c>
      <c r="CB894" s="244" t="str">
        <f t="shared" si="1259"/>
        <v>NO</v>
      </c>
      <c r="CC894" s="244" t="str">
        <f t="shared" si="1260"/>
        <v>NO</v>
      </c>
      <c r="CD894" s="244" t="str">
        <f t="shared" si="1232"/>
        <v>NO</v>
      </c>
      <c r="CE894" s="1" t="str">
        <f t="shared" si="1233"/>
        <v>NO</v>
      </c>
      <c r="CF894" s="1" t="str">
        <f t="shared" si="1234"/>
        <v>NO</v>
      </c>
      <c r="CG894" s="1" t="str">
        <f t="shared" si="1235"/>
        <v>NO</v>
      </c>
      <c r="CH894" s="1" t="str">
        <f t="shared" si="1236"/>
        <v>NO</v>
      </c>
      <c r="CI894" s="244" t="str">
        <f t="shared" si="1261"/>
        <v>NO</v>
      </c>
      <c r="CJ894" s="244" t="str">
        <f t="shared" si="1262"/>
        <v>NO</v>
      </c>
      <c r="CK894" s="244" t="str">
        <f t="shared" si="1263"/>
        <v>NO</v>
      </c>
      <c r="CL894" s="244" t="str">
        <f t="shared" si="1264"/>
        <v>NO</v>
      </c>
      <c r="CM894" s="244" t="str">
        <f t="shared" si="1265"/>
        <v>NO</v>
      </c>
      <c r="CN894" s="244" t="str">
        <f t="shared" si="1266"/>
        <v>NO</v>
      </c>
      <c r="CO894" s="244" t="str">
        <f t="shared" si="1267"/>
        <v>NO</v>
      </c>
      <c r="CP894" s="244" t="str">
        <f t="shared" si="1268"/>
        <v>NO</v>
      </c>
      <c r="CQ894" s="244" t="str">
        <f t="shared" si="1269"/>
        <v>NO</v>
      </c>
      <c r="CR894" s="244" t="str">
        <f t="shared" si="1270"/>
        <v>NO</v>
      </c>
    </row>
    <row r="895" spans="1:96">
      <c r="A895" s="64"/>
      <c r="B895" s="15"/>
      <c r="C895" s="15"/>
      <c r="D895" s="15"/>
      <c r="E895" s="15"/>
      <c r="F895" s="15"/>
      <c r="G895" s="15"/>
      <c r="H895" s="15"/>
      <c r="I895" s="52" t="s">
        <v>55</v>
      </c>
      <c r="J895" s="6">
        <v>0.72428648219892799</v>
      </c>
      <c r="K895" s="6">
        <v>0.24058993841439799</v>
      </c>
      <c r="L895" s="6">
        <v>3.51235793866733E-2</v>
      </c>
      <c r="M895" s="6">
        <v>0.81605709291141204</v>
      </c>
      <c r="N895" s="6">
        <v>0.18283816976612699</v>
      </c>
      <c r="O895" s="6">
        <v>1.1047373224591899E-3</v>
      </c>
      <c r="P895" s="6">
        <v>0.66561230241021996</v>
      </c>
      <c r="Q895" s="6">
        <v>0.10151968769980201</v>
      </c>
      <c r="R895" s="6">
        <v>0.232868009889976</v>
      </c>
      <c r="S895" s="6">
        <v>0.94251151170525904</v>
      </c>
      <c r="T895" s="6">
        <v>5.2403745975755901E-2</v>
      </c>
      <c r="U895" s="6">
        <v>5.0847423189842502E-3</v>
      </c>
      <c r="V895" s="6">
        <v>0.44028882786057399</v>
      </c>
      <c r="W895" s="6">
        <v>0.34787205491057099</v>
      </c>
      <c r="X895" s="6">
        <v>0.21183911722885301</v>
      </c>
      <c r="Y895" s="6">
        <v>0.40708483733776402</v>
      </c>
      <c r="Z895" s="6">
        <v>0.47513061601606799</v>
      </c>
      <c r="AA895" s="6">
        <v>0.117784546646166</v>
      </c>
      <c r="AB895" s="6">
        <v>0.62382996005790903</v>
      </c>
      <c r="AC895" s="6">
        <v>0.18108354154848</v>
      </c>
      <c r="AD895" s="6">
        <v>0.19508649839361</v>
      </c>
      <c r="AE895" s="6">
        <v>9.2984179521090102E-2</v>
      </c>
      <c r="AF895" s="6">
        <v>0.86761156247561599</v>
      </c>
      <c r="AG895" s="310">
        <v>3.94042580032938E-2</v>
      </c>
      <c r="AH895" s="211">
        <v>1.3859999999999999</v>
      </c>
      <c r="AI895" s="211">
        <v>2.92</v>
      </c>
      <c r="AJ895" s="212">
        <v>5.7539999999999996</v>
      </c>
      <c r="AK895" s="210">
        <v>1.385</v>
      </c>
      <c r="AL895" s="210">
        <v>2.9609999999999999</v>
      </c>
      <c r="AM895" s="210">
        <v>5.8390000000000004</v>
      </c>
      <c r="AN895" s="203"/>
      <c r="AO895" s="203"/>
      <c r="AP895" s="203"/>
      <c r="AQ895" s="203"/>
      <c r="AR895" s="203">
        <f t="shared" si="1280"/>
        <v>0.98877272946999983</v>
      </c>
      <c r="AS895" s="203">
        <f t="shared" si="1281"/>
        <v>1.2084999999999999</v>
      </c>
      <c r="AT895" s="203">
        <f t="shared" si="1282"/>
        <v>1.4770555528699998</v>
      </c>
      <c r="AU895" s="203">
        <f t="shared" si="1283"/>
        <v>2.2310181867759997</v>
      </c>
      <c r="AV895" s="203">
        <f t="shared" si="1284"/>
        <v>2.7267999999999999</v>
      </c>
      <c r="AW895" s="203">
        <f t="shared" si="1285"/>
        <v>3.3327555494959995</v>
      </c>
      <c r="AX895" s="203">
        <f t="shared" si="1286"/>
        <v>4.7679545560499994</v>
      </c>
      <c r="AY895" s="203">
        <f t="shared" si="1287"/>
        <v>5.8274999999999997</v>
      </c>
      <c r="AZ895" s="203">
        <f t="shared" si="1288"/>
        <v>7.1224999870499994</v>
      </c>
      <c r="BB895" s="1" t="str">
        <f t="shared" si="1237"/>
        <v>NA</v>
      </c>
      <c r="BC895" s="1" t="str">
        <f t="shared" si="1238"/>
        <v>NA</v>
      </c>
      <c r="BD895" s="1" t="str">
        <f t="shared" si="1239"/>
        <v>NP</v>
      </c>
      <c r="BE895" s="1" t="str">
        <f t="shared" si="1240"/>
        <v>NO</v>
      </c>
      <c r="BF895" s="1" t="str">
        <f t="shared" si="1241"/>
        <v>NO</v>
      </c>
      <c r="BG895" s="1" t="str">
        <f t="shared" si="1242"/>
        <v>NO</v>
      </c>
      <c r="BH895" s="1" t="str">
        <f t="shared" si="1289"/>
        <v>YES</v>
      </c>
      <c r="BJ895" s="1">
        <v>59</v>
      </c>
      <c r="BK895" s="1" t="str">
        <f t="shared" si="1243"/>
        <v>NA</v>
      </c>
      <c r="BL895" s="1" t="str">
        <f t="shared" si="1244"/>
        <v>NA</v>
      </c>
      <c r="BM895" s="1" t="str">
        <f t="shared" si="1245"/>
        <v>NA</v>
      </c>
      <c r="BN895" s="1" t="str">
        <f t="shared" si="1246"/>
        <v>NO</v>
      </c>
      <c r="BO895" s="1" t="str">
        <f t="shared" si="1247"/>
        <v>NO</v>
      </c>
      <c r="BP895" s="1" t="str">
        <f t="shared" si="1248"/>
        <v>NO</v>
      </c>
      <c r="BQ895" s="1" t="str">
        <f t="shared" si="1249"/>
        <v>YES</v>
      </c>
      <c r="BS895" s="1" t="str">
        <f t="shared" si="1250"/>
        <v>TN</v>
      </c>
      <c r="BT895" s="1" t="str">
        <f t="shared" si="1251"/>
        <v>TN</v>
      </c>
      <c r="BU895" s="1" t="str">
        <f t="shared" si="1252"/>
        <v>FP</v>
      </c>
      <c r="BV895" s="1" t="str">
        <f t="shared" si="1253"/>
        <v>NO</v>
      </c>
      <c r="BW895" s="1" t="str">
        <f t="shared" si="1254"/>
        <v>NO</v>
      </c>
      <c r="BX895" s="1" t="str">
        <f t="shared" si="1255"/>
        <v>NO</v>
      </c>
      <c r="BY895" s="244" t="str">
        <f t="shared" si="1256"/>
        <v>YES</v>
      </c>
      <c r="BZ895" s="244" t="str">
        <f t="shared" si="1257"/>
        <v>NO</v>
      </c>
      <c r="CA895" s="244" t="str">
        <f t="shared" si="1258"/>
        <v>NO</v>
      </c>
      <c r="CB895" s="244" t="str">
        <f t="shared" si="1259"/>
        <v>NO</v>
      </c>
      <c r="CC895" s="244" t="str">
        <f t="shared" si="1260"/>
        <v>NO</v>
      </c>
      <c r="CD895" s="244" t="str">
        <f t="shared" si="1232"/>
        <v>YES</v>
      </c>
      <c r="CE895" s="1" t="str">
        <f t="shared" si="1233"/>
        <v>NO</v>
      </c>
      <c r="CF895" s="1" t="str">
        <f t="shared" si="1234"/>
        <v>NO</v>
      </c>
      <c r="CG895" s="1" t="str">
        <f t="shared" si="1235"/>
        <v>NO</v>
      </c>
      <c r="CH895" s="1" t="str">
        <f t="shared" si="1236"/>
        <v>YES</v>
      </c>
      <c r="CI895" s="244" t="str">
        <f t="shared" si="1261"/>
        <v>NO</v>
      </c>
      <c r="CJ895" s="244" t="str">
        <f t="shared" si="1262"/>
        <v>NO</v>
      </c>
      <c r="CK895" s="244" t="str">
        <f t="shared" si="1263"/>
        <v>NO</v>
      </c>
      <c r="CL895" s="244" t="str">
        <f t="shared" si="1264"/>
        <v>NO</v>
      </c>
      <c r="CM895" s="244" t="str">
        <f t="shared" si="1265"/>
        <v>NO</v>
      </c>
      <c r="CN895" s="244" t="str">
        <f t="shared" si="1266"/>
        <v>YES</v>
      </c>
      <c r="CO895" s="244" t="str">
        <f t="shared" si="1267"/>
        <v>NO</v>
      </c>
      <c r="CP895" s="244" t="str">
        <f t="shared" si="1268"/>
        <v>NO</v>
      </c>
      <c r="CQ895" s="244" t="str">
        <f t="shared" si="1269"/>
        <v>NO</v>
      </c>
      <c r="CR895" s="244" t="str">
        <f t="shared" si="1270"/>
        <v>YES</v>
      </c>
    </row>
    <row r="896" spans="1:96">
      <c r="A896" s="64"/>
      <c r="B896" s="15"/>
      <c r="C896" s="15"/>
      <c r="D896" s="15"/>
      <c r="E896" s="15"/>
      <c r="F896" s="15"/>
      <c r="G896" s="15"/>
      <c r="H896" s="15"/>
      <c r="I896" s="52" t="s">
        <v>56</v>
      </c>
      <c r="J896" s="6">
        <v>0.72428648219892799</v>
      </c>
      <c r="K896" s="6">
        <v>0.24058993841439799</v>
      </c>
      <c r="L896" s="6">
        <v>3.51235793866733E-2</v>
      </c>
      <c r="M896" s="6">
        <v>0.81605709291141204</v>
      </c>
      <c r="N896" s="6">
        <v>0.18283816976612699</v>
      </c>
      <c r="O896" s="6">
        <v>1.1047373224591899E-3</v>
      </c>
      <c r="P896" s="6">
        <v>0.66561230241021996</v>
      </c>
      <c r="Q896" s="6">
        <v>0.10151968769980201</v>
      </c>
      <c r="R896" s="6">
        <v>0.232868009889976</v>
      </c>
      <c r="S896" s="6">
        <v>0.94251151170525904</v>
      </c>
      <c r="T896" s="6">
        <v>5.2403745975755901E-2</v>
      </c>
      <c r="U896" s="6">
        <v>5.0847423189842502E-3</v>
      </c>
      <c r="V896" s="6">
        <v>0.44028882786057399</v>
      </c>
      <c r="W896" s="6">
        <v>0.34787205491057099</v>
      </c>
      <c r="X896" s="6">
        <v>0.21183911722885301</v>
      </c>
      <c r="Y896" s="6">
        <v>0.60582705966492001</v>
      </c>
      <c r="Z896" s="6">
        <v>0.32990087837596299</v>
      </c>
      <c r="AA896" s="6">
        <v>6.42720619591165E-2</v>
      </c>
      <c r="AB896" s="6">
        <v>0.460675637109906</v>
      </c>
      <c r="AC896" s="6">
        <v>0.29275392038395298</v>
      </c>
      <c r="AD896" s="6">
        <v>0.24657044250613899</v>
      </c>
      <c r="AE896" s="6">
        <v>0.98567072533991595</v>
      </c>
      <c r="AF896" s="6">
        <v>8.5204197501217403E-3</v>
      </c>
      <c r="AG896" s="310">
        <v>5.8088549099614096E-3</v>
      </c>
      <c r="AH896" s="211">
        <v>1.2749999999999999</v>
      </c>
      <c r="AI896" s="211">
        <v>2.8210000000000002</v>
      </c>
      <c r="AJ896" s="212">
        <v>5.8380000000000001</v>
      </c>
      <c r="AK896" s="210">
        <v>1.2669999999999999</v>
      </c>
      <c r="AL896" s="210">
        <v>2.9380000000000002</v>
      </c>
      <c r="AM896" s="210">
        <v>5.8710000000000004</v>
      </c>
      <c r="AN896" s="203"/>
      <c r="AO896" s="203"/>
      <c r="AP896" s="203"/>
      <c r="AQ896" s="203"/>
      <c r="AR896" s="203">
        <f t="shared" si="1280"/>
        <v>0.98877272946999983</v>
      </c>
      <c r="AS896" s="203">
        <f t="shared" si="1281"/>
        <v>1.2084999999999999</v>
      </c>
      <c r="AT896" s="203">
        <f t="shared" si="1282"/>
        <v>1.4770555528699998</v>
      </c>
      <c r="AU896" s="203">
        <f t="shared" si="1283"/>
        <v>2.2310181867759997</v>
      </c>
      <c r="AV896" s="203">
        <f t="shared" si="1284"/>
        <v>2.7267999999999999</v>
      </c>
      <c r="AW896" s="203">
        <f t="shared" si="1285"/>
        <v>3.3327555494959995</v>
      </c>
      <c r="AX896" s="203">
        <f t="shared" si="1286"/>
        <v>4.7679545560499994</v>
      </c>
      <c r="AY896" s="203">
        <f t="shared" si="1287"/>
        <v>5.8274999999999997</v>
      </c>
      <c r="AZ896" s="203">
        <f t="shared" si="1288"/>
        <v>7.1224999870499994</v>
      </c>
      <c r="BB896" s="1" t="str">
        <f t="shared" si="1237"/>
        <v>NA</v>
      </c>
      <c r="BC896" s="1" t="str">
        <f t="shared" si="1238"/>
        <v>NA</v>
      </c>
      <c r="BD896" s="1" t="str">
        <f t="shared" si="1239"/>
        <v>NA</v>
      </c>
      <c r="BE896" s="1" t="str">
        <f t="shared" si="1240"/>
        <v>NO</v>
      </c>
      <c r="BF896" s="1" t="str">
        <f t="shared" si="1241"/>
        <v>NO</v>
      </c>
      <c r="BG896" s="1" t="str">
        <f t="shared" si="1242"/>
        <v>NO</v>
      </c>
      <c r="BH896" s="1" t="str">
        <f t="shared" si="1289"/>
        <v>YES</v>
      </c>
      <c r="BJ896" s="1">
        <v>35</v>
      </c>
      <c r="BK896" s="1" t="str">
        <f t="shared" si="1243"/>
        <v>NA</v>
      </c>
      <c r="BL896" s="1" t="str">
        <f t="shared" si="1244"/>
        <v>NA</v>
      </c>
      <c r="BM896" s="1" t="str">
        <f t="shared" si="1245"/>
        <v>NA</v>
      </c>
      <c r="BN896" s="1" t="str">
        <f t="shared" si="1246"/>
        <v>NO</v>
      </c>
      <c r="BO896" s="1" t="str">
        <f t="shared" si="1247"/>
        <v>NO</v>
      </c>
      <c r="BP896" s="1" t="str">
        <f t="shared" si="1248"/>
        <v>NO</v>
      </c>
      <c r="BQ896" s="1" t="str">
        <f t="shared" si="1249"/>
        <v>YES</v>
      </c>
      <c r="BS896" s="1" t="str">
        <f t="shared" si="1250"/>
        <v>TN</v>
      </c>
      <c r="BT896" s="1" t="str">
        <f t="shared" si="1251"/>
        <v>TN</v>
      </c>
      <c r="BU896" s="1" t="str">
        <f t="shared" si="1252"/>
        <v>TN</v>
      </c>
      <c r="BV896" s="1" t="str">
        <f t="shared" si="1253"/>
        <v>NO</v>
      </c>
      <c r="BW896" s="1" t="str">
        <f t="shared" si="1254"/>
        <v>NO</v>
      </c>
      <c r="BX896" s="1" t="str">
        <f t="shared" si="1255"/>
        <v>NO</v>
      </c>
      <c r="BY896" s="244" t="str">
        <f t="shared" si="1256"/>
        <v>YES</v>
      </c>
      <c r="BZ896" s="244" t="str">
        <f t="shared" si="1257"/>
        <v>NO</v>
      </c>
      <c r="CA896" s="244" t="str">
        <f t="shared" si="1258"/>
        <v>NO</v>
      </c>
      <c r="CB896" s="244" t="str">
        <f t="shared" si="1259"/>
        <v>NO</v>
      </c>
      <c r="CC896" s="244" t="str">
        <f t="shared" si="1260"/>
        <v>NO</v>
      </c>
      <c r="CD896" s="244" t="str">
        <f t="shared" si="1232"/>
        <v>NO</v>
      </c>
      <c r="CE896" s="1" t="str">
        <f t="shared" si="1233"/>
        <v>NO</v>
      </c>
      <c r="CF896" s="1" t="str">
        <f t="shared" si="1234"/>
        <v>NO</v>
      </c>
      <c r="CG896" s="1" t="str">
        <f t="shared" si="1235"/>
        <v>NO</v>
      </c>
      <c r="CH896" s="1" t="str">
        <f t="shared" si="1236"/>
        <v>NO</v>
      </c>
      <c r="CI896" s="244" t="str">
        <f t="shared" si="1261"/>
        <v>NO</v>
      </c>
      <c r="CJ896" s="244" t="str">
        <f t="shared" si="1262"/>
        <v>NO</v>
      </c>
      <c r="CK896" s="244" t="str">
        <f t="shared" si="1263"/>
        <v>NO</v>
      </c>
      <c r="CL896" s="244" t="str">
        <f t="shared" si="1264"/>
        <v>NO</v>
      </c>
      <c r="CM896" s="244" t="str">
        <f t="shared" si="1265"/>
        <v>NO</v>
      </c>
      <c r="CN896" s="244" t="str">
        <f t="shared" si="1266"/>
        <v>NO</v>
      </c>
      <c r="CO896" s="244" t="str">
        <f t="shared" si="1267"/>
        <v>NO</v>
      </c>
      <c r="CP896" s="244" t="str">
        <f t="shared" si="1268"/>
        <v>NO</v>
      </c>
      <c r="CQ896" s="244" t="str">
        <f t="shared" si="1269"/>
        <v>NO</v>
      </c>
      <c r="CR896" s="244" t="str">
        <f t="shared" si="1270"/>
        <v>NO</v>
      </c>
    </row>
    <row r="897" spans="1:96">
      <c r="A897" s="64"/>
      <c r="B897" s="15"/>
      <c r="C897" s="15"/>
      <c r="D897" s="15"/>
      <c r="E897" s="15"/>
      <c r="F897" s="15"/>
      <c r="G897" s="15"/>
      <c r="H897" s="15"/>
      <c r="I897" s="52" t="s">
        <v>57</v>
      </c>
      <c r="J897" s="6">
        <v>0.82569582481750003</v>
      </c>
      <c r="K897" s="6">
        <v>8.0609950236526701E-2</v>
      </c>
      <c r="L897" s="6">
        <v>9.3694224945972904E-2</v>
      </c>
      <c r="M897" s="6">
        <v>0.15226024042629399</v>
      </c>
      <c r="N897" s="6">
        <v>0.26717446933320799</v>
      </c>
      <c r="O897" s="6">
        <v>0.58056529024049697</v>
      </c>
      <c r="P897" s="6">
        <v>0.77888272175661499</v>
      </c>
      <c r="Q897" s="6">
        <v>0.16323717322831299</v>
      </c>
      <c r="R897" s="6">
        <v>5.78801050150713E-2</v>
      </c>
      <c r="S897" s="6">
        <v>0.94251151170525904</v>
      </c>
      <c r="T897" s="6">
        <v>5.2403745975755901E-2</v>
      </c>
      <c r="U897" s="6">
        <v>5.0847423189842502E-3</v>
      </c>
      <c r="V897" s="6">
        <v>0.440424144987837</v>
      </c>
      <c r="W897" s="6">
        <v>0.51294293131035595</v>
      </c>
      <c r="X897" s="6">
        <v>4.6632923701806397E-2</v>
      </c>
      <c r="Y897" s="6">
        <v>0.60582705966492001</v>
      </c>
      <c r="Z897" s="6">
        <v>0.32990087837596299</v>
      </c>
      <c r="AA897" s="6">
        <v>6.42720619591165E-2</v>
      </c>
      <c r="AB897" s="6">
        <v>0.460675637109906</v>
      </c>
      <c r="AC897" s="6">
        <v>0.29275392038395298</v>
      </c>
      <c r="AD897" s="6">
        <v>0.24657044250613899</v>
      </c>
      <c r="AE897" s="6">
        <v>0.39989187711417401</v>
      </c>
      <c r="AF897" s="6">
        <v>0.25204989807878803</v>
      </c>
      <c r="AG897" s="310">
        <v>0.34805822480703602</v>
      </c>
      <c r="AH897" s="211">
        <v>1.2010000000000001</v>
      </c>
      <c r="AI897" s="211">
        <v>2.645</v>
      </c>
      <c r="AJ897" s="212">
        <v>6.2160000000000002</v>
      </c>
      <c r="AK897" s="210">
        <v>1.222</v>
      </c>
      <c r="AL897" s="210">
        <v>2.7970000000000002</v>
      </c>
      <c r="AM897" s="210">
        <v>6.3810000000000002</v>
      </c>
      <c r="AN897" s="203"/>
      <c r="AO897" s="203"/>
      <c r="AP897" s="203"/>
      <c r="AQ897" s="203"/>
      <c r="AR897" s="203">
        <f t="shared" si="1280"/>
        <v>0.98877272946999983</v>
      </c>
      <c r="AS897" s="203">
        <f t="shared" si="1281"/>
        <v>1.2084999999999999</v>
      </c>
      <c r="AT897" s="203">
        <f t="shared" si="1282"/>
        <v>1.4770555528699998</v>
      </c>
      <c r="AU897" s="203">
        <f t="shared" si="1283"/>
        <v>2.2310181867759997</v>
      </c>
      <c r="AV897" s="203">
        <f t="shared" si="1284"/>
        <v>2.7267999999999999</v>
      </c>
      <c r="AW897" s="203">
        <f t="shared" si="1285"/>
        <v>3.3327555494959995</v>
      </c>
      <c r="AX897" s="203">
        <f t="shared" si="1286"/>
        <v>4.7679545560499994</v>
      </c>
      <c r="AY897" s="203">
        <f t="shared" si="1287"/>
        <v>5.8274999999999997</v>
      </c>
      <c r="AZ897" s="203">
        <f t="shared" si="1288"/>
        <v>7.1224999870499994</v>
      </c>
      <c r="BB897" s="1" t="str">
        <f t="shared" si="1237"/>
        <v>NP</v>
      </c>
      <c r="BC897" s="1" t="str">
        <f t="shared" si="1238"/>
        <v>NP</v>
      </c>
      <c r="BD897" s="1" t="str">
        <f t="shared" si="1239"/>
        <v>NA</v>
      </c>
      <c r="BE897" s="1" t="str">
        <f t="shared" si="1240"/>
        <v>NO</v>
      </c>
      <c r="BF897" s="1" t="str">
        <f t="shared" si="1241"/>
        <v>NO</v>
      </c>
      <c r="BG897" s="1" t="str">
        <f t="shared" si="1242"/>
        <v>NO</v>
      </c>
      <c r="BH897" s="1" t="str">
        <f t="shared" si="1289"/>
        <v>YES</v>
      </c>
      <c r="BJ897" s="1">
        <v>12</v>
      </c>
      <c r="BK897" s="1" t="str">
        <f t="shared" si="1243"/>
        <v>NA</v>
      </c>
      <c r="BL897" s="1" t="str">
        <f t="shared" si="1244"/>
        <v>NA</v>
      </c>
      <c r="BM897" s="1" t="str">
        <f t="shared" si="1245"/>
        <v>NA</v>
      </c>
      <c r="BN897" s="1" t="str">
        <f t="shared" si="1246"/>
        <v>NO</v>
      </c>
      <c r="BO897" s="1" t="str">
        <f t="shared" si="1247"/>
        <v>NO</v>
      </c>
      <c r="BP897" s="1" t="str">
        <f t="shared" si="1248"/>
        <v>NO</v>
      </c>
      <c r="BQ897" s="1" t="str">
        <f t="shared" si="1249"/>
        <v>YES</v>
      </c>
      <c r="BS897" s="1" t="str">
        <f t="shared" si="1250"/>
        <v>FP</v>
      </c>
      <c r="BT897" s="1" t="str">
        <f t="shared" si="1251"/>
        <v>FP</v>
      </c>
      <c r="BU897" s="1" t="str">
        <f t="shared" si="1252"/>
        <v>TN</v>
      </c>
      <c r="BV897" s="1" t="str">
        <f t="shared" si="1253"/>
        <v>NO</v>
      </c>
      <c r="BW897" s="1" t="str">
        <f t="shared" si="1254"/>
        <v>NO</v>
      </c>
      <c r="BX897" s="1" t="str">
        <f t="shared" si="1255"/>
        <v>NO</v>
      </c>
      <c r="BY897" s="244" t="str">
        <f t="shared" si="1256"/>
        <v>YES</v>
      </c>
      <c r="BZ897" s="244" t="str">
        <f t="shared" si="1257"/>
        <v>NO</v>
      </c>
      <c r="CA897" s="244" t="str">
        <f t="shared" si="1258"/>
        <v>NO</v>
      </c>
      <c r="CB897" s="244" t="str">
        <f t="shared" si="1259"/>
        <v>NO</v>
      </c>
      <c r="CC897" s="244" t="str">
        <f t="shared" si="1260"/>
        <v>NO</v>
      </c>
      <c r="CD897" s="244" t="str">
        <f t="shared" si="1232"/>
        <v>YES</v>
      </c>
      <c r="CE897" s="1" t="str">
        <f t="shared" si="1233"/>
        <v>NO</v>
      </c>
      <c r="CF897" s="1" t="str">
        <f t="shared" si="1234"/>
        <v>NO</v>
      </c>
      <c r="CG897" s="1" t="str">
        <f t="shared" si="1235"/>
        <v>NO</v>
      </c>
      <c r="CH897" s="1" t="str">
        <f t="shared" si="1236"/>
        <v>YES</v>
      </c>
      <c r="CI897" s="244" t="str">
        <f t="shared" si="1261"/>
        <v>NO</v>
      </c>
      <c r="CJ897" s="244" t="str">
        <f t="shared" si="1262"/>
        <v>NO</v>
      </c>
      <c r="CK897" s="244" t="str">
        <f t="shared" si="1263"/>
        <v>NO</v>
      </c>
      <c r="CL897" s="244" t="str">
        <f t="shared" si="1264"/>
        <v>NO</v>
      </c>
      <c r="CM897" s="244" t="str">
        <f t="shared" si="1265"/>
        <v>NO</v>
      </c>
      <c r="CN897" s="244" t="str">
        <f t="shared" si="1266"/>
        <v>YES</v>
      </c>
      <c r="CO897" s="244" t="str">
        <f t="shared" si="1267"/>
        <v>NO</v>
      </c>
      <c r="CP897" s="244" t="str">
        <f t="shared" si="1268"/>
        <v>NO</v>
      </c>
      <c r="CQ897" s="244" t="str">
        <f t="shared" si="1269"/>
        <v>NO</v>
      </c>
      <c r="CR897" s="244" t="str">
        <f t="shared" si="1270"/>
        <v>YES</v>
      </c>
    </row>
    <row r="898" spans="1:96">
      <c r="A898" s="64"/>
      <c r="B898" s="15"/>
      <c r="C898" s="15"/>
      <c r="D898" s="15"/>
      <c r="E898" s="15"/>
      <c r="F898" s="15"/>
      <c r="G898" s="15"/>
      <c r="H898" s="15"/>
      <c r="I898" s="52" t="s">
        <v>58</v>
      </c>
      <c r="J898" s="6">
        <v>0.97609589244360095</v>
      </c>
      <c r="K898" s="6">
        <v>6.6831316720679101E-3</v>
      </c>
      <c r="L898" s="6">
        <v>1.7220975884330299E-2</v>
      </c>
      <c r="M898" s="6">
        <v>0.24148443167802899</v>
      </c>
      <c r="N898" s="6">
        <v>0.56332185845216598</v>
      </c>
      <c r="O898" s="6">
        <v>0.195193709869804</v>
      </c>
      <c r="P898" s="6">
        <v>0.77888272175661499</v>
      </c>
      <c r="Q898" s="6">
        <v>0.16323717322831299</v>
      </c>
      <c r="R898" s="6">
        <v>5.78801050150713E-2</v>
      </c>
      <c r="S898" s="6">
        <v>0.94251151170525904</v>
      </c>
      <c r="T898" s="6">
        <v>5.2403745975755901E-2</v>
      </c>
      <c r="U898" s="6">
        <v>5.0847423189842502E-3</v>
      </c>
      <c r="V898" s="6">
        <v>0.440424144987837</v>
      </c>
      <c r="W898" s="6">
        <v>0.51294293131035595</v>
      </c>
      <c r="X898" s="6">
        <v>4.6632923701806397E-2</v>
      </c>
      <c r="Y898" s="6">
        <v>0.60582705966492001</v>
      </c>
      <c r="Z898" s="6">
        <v>0.32990087837596299</v>
      </c>
      <c r="AA898" s="6">
        <v>6.42720619591165E-2</v>
      </c>
      <c r="AB898" s="6">
        <v>0.460675637109906</v>
      </c>
      <c r="AC898" s="6">
        <v>0.29275392038395298</v>
      </c>
      <c r="AD898" s="6">
        <v>0.24657044250613899</v>
      </c>
      <c r="AE898" s="6">
        <v>0.76168343380273396</v>
      </c>
      <c r="AF898" s="6">
        <v>0.180202153795366</v>
      </c>
      <c r="AG898" s="310">
        <v>5.8114412401898699E-2</v>
      </c>
      <c r="AH898" s="211">
        <v>1.0569999999999999</v>
      </c>
      <c r="AI898" s="211">
        <v>2.7229999999999999</v>
      </c>
      <c r="AJ898" s="212">
        <v>5.9470000000000001</v>
      </c>
      <c r="AK898" s="210">
        <v>1.071</v>
      </c>
      <c r="AL898" s="210">
        <v>2.73</v>
      </c>
      <c r="AM898" s="210">
        <v>5.9210000000000003</v>
      </c>
      <c r="AN898" s="203"/>
      <c r="AO898" s="203"/>
      <c r="AP898" s="203"/>
      <c r="AQ898" s="203"/>
      <c r="AR898" s="203">
        <f t="shared" si="1280"/>
        <v>0.98877272946999983</v>
      </c>
      <c r="AS898" s="203">
        <f t="shared" si="1281"/>
        <v>1.2084999999999999</v>
      </c>
      <c r="AT898" s="203">
        <f t="shared" si="1282"/>
        <v>1.4770555528699998</v>
      </c>
      <c r="AU898" s="203">
        <f t="shared" si="1283"/>
        <v>2.2310181867759997</v>
      </c>
      <c r="AV898" s="203">
        <f t="shared" si="1284"/>
        <v>2.7267999999999999</v>
      </c>
      <c r="AW898" s="203">
        <f t="shared" si="1285"/>
        <v>3.3327555494959995</v>
      </c>
      <c r="AX898" s="203">
        <f t="shared" si="1286"/>
        <v>4.7679545560499994</v>
      </c>
      <c r="AY898" s="203">
        <f t="shared" si="1287"/>
        <v>5.8274999999999997</v>
      </c>
      <c r="AZ898" s="203">
        <f t="shared" si="1288"/>
        <v>7.1224999870499994</v>
      </c>
      <c r="BB898" s="1" t="str">
        <f t="shared" si="1237"/>
        <v>NP</v>
      </c>
      <c r="BC898" s="1" t="str">
        <f t="shared" si="1238"/>
        <v>NP</v>
      </c>
      <c r="BD898" s="1" t="str">
        <f t="shared" si="1239"/>
        <v>NA</v>
      </c>
      <c r="BE898" s="1" t="str">
        <f t="shared" si="1240"/>
        <v>NO</v>
      </c>
      <c r="BF898" s="1" t="str">
        <f t="shared" si="1241"/>
        <v>NO</v>
      </c>
      <c r="BG898" s="1" t="str">
        <f t="shared" si="1242"/>
        <v>NO</v>
      </c>
      <c r="BH898" s="1" t="str">
        <f t="shared" si="1289"/>
        <v>YES</v>
      </c>
      <c r="BJ898" s="1">
        <v>350</v>
      </c>
      <c r="BK898" s="1" t="str">
        <f t="shared" si="1243"/>
        <v>NP</v>
      </c>
      <c r="BL898" s="1" t="str">
        <f t="shared" si="1244"/>
        <v>NA</v>
      </c>
      <c r="BM898" s="1" t="str">
        <f t="shared" si="1245"/>
        <v>NA</v>
      </c>
      <c r="BN898" s="1" t="str">
        <f t="shared" si="1246"/>
        <v>NO</v>
      </c>
      <c r="BO898" s="1" t="str">
        <f t="shared" si="1247"/>
        <v>NO</v>
      </c>
      <c r="BP898" s="1" t="str">
        <f t="shared" si="1248"/>
        <v>NO</v>
      </c>
      <c r="BQ898" s="1" t="str">
        <f t="shared" si="1249"/>
        <v>YES</v>
      </c>
      <c r="BS898" s="1" t="str">
        <f t="shared" si="1250"/>
        <v>TP</v>
      </c>
      <c r="BT898" s="1" t="str">
        <f t="shared" si="1251"/>
        <v>FP</v>
      </c>
      <c r="BU898" s="1" t="str">
        <f t="shared" si="1252"/>
        <v>TN</v>
      </c>
      <c r="BV898" s="1" t="str">
        <f t="shared" si="1253"/>
        <v>NO</v>
      </c>
      <c r="BW898" s="1" t="str">
        <f t="shared" si="1254"/>
        <v>NO</v>
      </c>
      <c r="BX898" s="1" t="str">
        <f t="shared" si="1255"/>
        <v>YES</v>
      </c>
      <c r="BY898" s="244" t="str">
        <f t="shared" si="1256"/>
        <v>YES</v>
      </c>
      <c r="BZ898" s="244" t="str">
        <f t="shared" si="1257"/>
        <v>NO</v>
      </c>
      <c r="CA898" s="244" t="str">
        <f t="shared" si="1258"/>
        <v>NO</v>
      </c>
      <c r="CB898" s="244" t="str">
        <f t="shared" si="1259"/>
        <v>NO</v>
      </c>
      <c r="CC898" s="244" t="str">
        <f t="shared" si="1260"/>
        <v>NO</v>
      </c>
      <c r="CD898" s="244" t="str">
        <f t="shared" si="1232"/>
        <v>YES</v>
      </c>
      <c r="CE898" s="1" t="str">
        <f t="shared" si="1233"/>
        <v>YES</v>
      </c>
      <c r="CF898" s="1" t="str">
        <f t="shared" si="1234"/>
        <v>YES</v>
      </c>
      <c r="CG898" s="1" t="str">
        <f t="shared" si="1235"/>
        <v>NO</v>
      </c>
      <c r="CH898" s="1" t="str">
        <f t="shared" si="1236"/>
        <v>NO</v>
      </c>
      <c r="CI898" s="244" t="str">
        <f t="shared" si="1261"/>
        <v>NO</v>
      </c>
      <c r="CJ898" s="244" t="str">
        <f t="shared" si="1262"/>
        <v>NO</v>
      </c>
      <c r="CK898" s="244" t="str">
        <f t="shared" si="1263"/>
        <v>NO</v>
      </c>
      <c r="CL898" s="244" t="str">
        <f t="shared" si="1264"/>
        <v>NO</v>
      </c>
      <c r="CM898" s="244" t="str">
        <f t="shared" si="1265"/>
        <v>NO</v>
      </c>
      <c r="CN898" s="244" t="str">
        <f t="shared" si="1266"/>
        <v>YES</v>
      </c>
      <c r="CO898" s="244" t="str">
        <f t="shared" si="1267"/>
        <v>YES</v>
      </c>
      <c r="CP898" s="244" t="str">
        <f t="shared" si="1268"/>
        <v>YES</v>
      </c>
      <c r="CQ898" s="244" t="str">
        <f t="shared" si="1269"/>
        <v>NO</v>
      </c>
      <c r="CR898" s="244" t="str">
        <f t="shared" si="1270"/>
        <v>NO</v>
      </c>
    </row>
    <row r="899" spans="1:96">
      <c r="A899" s="64"/>
      <c r="B899" s="15"/>
      <c r="C899" s="15"/>
      <c r="D899" s="15"/>
      <c r="E899" s="15"/>
      <c r="F899" s="15"/>
      <c r="G899" s="15"/>
      <c r="H899" s="15"/>
      <c r="I899" s="52" t="s">
        <v>59</v>
      </c>
      <c r="J899" s="6">
        <v>0.97609589244360095</v>
      </c>
      <c r="K899" s="6">
        <v>6.6831316720679101E-3</v>
      </c>
      <c r="L899" s="6">
        <v>1.7220975884330299E-2</v>
      </c>
      <c r="M899" s="6">
        <v>0.24148443167802899</v>
      </c>
      <c r="N899" s="6">
        <v>0.56332185845216598</v>
      </c>
      <c r="O899" s="6">
        <v>0.195193709869804</v>
      </c>
      <c r="P899" s="6">
        <v>0.77888272175661499</v>
      </c>
      <c r="Q899" s="6">
        <v>0.16323717322831299</v>
      </c>
      <c r="R899" s="6">
        <v>5.78801050150713E-2</v>
      </c>
      <c r="S899" s="6">
        <v>0.94251151170525904</v>
      </c>
      <c r="T899" s="6">
        <v>5.2403745975755901E-2</v>
      </c>
      <c r="U899" s="6">
        <v>5.0847423189842502E-3</v>
      </c>
      <c r="V899" s="6">
        <v>0.440424144987837</v>
      </c>
      <c r="W899" s="6">
        <v>0.51294293131035595</v>
      </c>
      <c r="X899" s="6">
        <v>4.6632923701806397E-2</v>
      </c>
      <c r="Y899" s="6">
        <v>0.60582705966492001</v>
      </c>
      <c r="Z899" s="6">
        <v>0.32990087837596299</v>
      </c>
      <c r="AA899" s="6">
        <v>6.42720619591165E-2</v>
      </c>
      <c r="AB899" s="6">
        <v>0.460675637109906</v>
      </c>
      <c r="AC899" s="6">
        <v>0.29275392038395298</v>
      </c>
      <c r="AD899" s="6">
        <v>0.24657044250613899</v>
      </c>
      <c r="AE899" s="6">
        <v>0.39989187711417401</v>
      </c>
      <c r="AF899" s="6">
        <v>0.25204989807878803</v>
      </c>
      <c r="AG899" s="310">
        <v>0.34805822480703602</v>
      </c>
      <c r="AH899" s="211">
        <v>1.034</v>
      </c>
      <c r="AI899" s="211">
        <v>2.6480000000000001</v>
      </c>
      <c r="AJ899" s="212">
        <v>6.05</v>
      </c>
      <c r="AK899" s="210">
        <v>1.0609999999999999</v>
      </c>
      <c r="AL899" s="210">
        <v>2.7050000000000001</v>
      </c>
      <c r="AM899" s="210">
        <v>6.3289999999999997</v>
      </c>
      <c r="AN899" s="203"/>
      <c r="AO899" s="203"/>
      <c r="AP899" s="203"/>
      <c r="AQ899" s="203"/>
      <c r="AR899" s="203">
        <f t="shared" si="1280"/>
        <v>0.98877272946999983</v>
      </c>
      <c r="AS899" s="203">
        <f t="shared" si="1281"/>
        <v>1.2084999999999999</v>
      </c>
      <c r="AT899" s="203">
        <f t="shared" si="1282"/>
        <v>1.4770555528699998</v>
      </c>
      <c r="AU899" s="203">
        <f t="shared" si="1283"/>
        <v>2.2310181867759997</v>
      </c>
      <c r="AV899" s="203">
        <f t="shared" si="1284"/>
        <v>2.7267999999999999</v>
      </c>
      <c r="AW899" s="203">
        <f t="shared" si="1285"/>
        <v>3.3327555494959995</v>
      </c>
      <c r="AX899" s="203">
        <f t="shared" si="1286"/>
        <v>4.7679545560499994</v>
      </c>
      <c r="AY899" s="203">
        <f t="shared" si="1287"/>
        <v>5.8274999999999997</v>
      </c>
      <c r="AZ899" s="203">
        <f t="shared" si="1288"/>
        <v>7.1224999870499994</v>
      </c>
      <c r="BB899" s="1" t="str">
        <f t="shared" si="1237"/>
        <v>NP</v>
      </c>
      <c r="BC899" s="1" t="str">
        <f t="shared" si="1238"/>
        <v>NP</v>
      </c>
      <c r="BD899" s="1" t="str">
        <f t="shared" si="1239"/>
        <v>NA</v>
      </c>
      <c r="BE899" s="1" t="str">
        <f t="shared" si="1240"/>
        <v>NO</v>
      </c>
      <c r="BF899" s="1" t="str">
        <f t="shared" si="1241"/>
        <v>NO</v>
      </c>
      <c r="BG899" s="1" t="str">
        <f t="shared" si="1242"/>
        <v>NO</v>
      </c>
      <c r="BH899" s="1" t="str">
        <f t="shared" si="1289"/>
        <v>YES</v>
      </c>
      <c r="BJ899" s="1">
        <v>12</v>
      </c>
      <c r="BK899" s="1" t="str">
        <f t="shared" si="1243"/>
        <v>NP</v>
      </c>
      <c r="BL899" s="1" t="str">
        <f t="shared" si="1244"/>
        <v>NP</v>
      </c>
      <c r="BM899" s="1" t="str">
        <f t="shared" si="1245"/>
        <v>NA</v>
      </c>
      <c r="BN899" s="1" t="str">
        <f t="shared" si="1246"/>
        <v>NO</v>
      </c>
      <c r="BO899" s="1" t="str">
        <f t="shared" si="1247"/>
        <v>NO</v>
      </c>
      <c r="BP899" s="1" t="str">
        <f t="shared" si="1248"/>
        <v>NO</v>
      </c>
      <c r="BQ899" s="1" t="str">
        <f t="shared" si="1249"/>
        <v>YES</v>
      </c>
      <c r="BS899" s="1" t="str">
        <f t="shared" si="1250"/>
        <v>TP</v>
      </c>
      <c r="BT899" s="1" t="str">
        <f t="shared" si="1251"/>
        <v>TP</v>
      </c>
      <c r="BU899" s="1" t="str">
        <f t="shared" si="1252"/>
        <v>TN</v>
      </c>
      <c r="BV899" s="1" t="str">
        <f t="shared" si="1253"/>
        <v>NO</v>
      </c>
      <c r="BW899" s="1" t="str">
        <f t="shared" si="1254"/>
        <v>YES</v>
      </c>
      <c r="BX899" s="1" t="str">
        <f t="shared" si="1255"/>
        <v>YES</v>
      </c>
      <c r="BY899" s="244" t="str">
        <f t="shared" si="1256"/>
        <v>YES</v>
      </c>
      <c r="BZ899" s="244" t="str">
        <f t="shared" si="1257"/>
        <v>NO</v>
      </c>
      <c r="CA899" s="244" t="str">
        <f t="shared" si="1258"/>
        <v>NO</v>
      </c>
      <c r="CB899" s="244" t="str">
        <f t="shared" si="1259"/>
        <v>NO</v>
      </c>
      <c r="CC899" s="244" t="str">
        <f t="shared" si="1260"/>
        <v>NO</v>
      </c>
      <c r="CD899" s="244" t="str">
        <f t="shared" si="1232"/>
        <v>NO</v>
      </c>
      <c r="CE899" s="1" t="str">
        <f t="shared" si="1233"/>
        <v>NO</v>
      </c>
      <c r="CF899" s="1" t="str">
        <f t="shared" si="1234"/>
        <v>NO</v>
      </c>
      <c r="CG899" s="1" t="str">
        <f t="shared" si="1235"/>
        <v>NO</v>
      </c>
      <c r="CH899" s="1" t="str">
        <f t="shared" si="1236"/>
        <v>NO</v>
      </c>
      <c r="CI899" s="244" t="str">
        <f t="shared" si="1261"/>
        <v>NO</v>
      </c>
      <c r="CJ899" s="244" t="str">
        <f t="shared" si="1262"/>
        <v>NO</v>
      </c>
      <c r="CK899" s="244" t="str">
        <f t="shared" si="1263"/>
        <v>NO</v>
      </c>
      <c r="CL899" s="244" t="str">
        <f t="shared" si="1264"/>
        <v>NO</v>
      </c>
      <c r="CM899" s="244" t="str">
        <f t="shared" si="1265"/>
        <v>NO</v>
      </c>
      <c r="CN899" s="244" t="str">
        <f t="shared" si="1266"/>
        <v>NO</v>
      </c>
      <c r="CO899" s="244" t="str">
        <f t="shared" si="1267"/>
        <v>NO</v>
      </c>
      <c r="CP899" s="244" t="str">
        <f t="shared" si="1268"/>
        <v>NO</v>
      </c>
      <c r="CQ899" s="244" t="str">
        <f t="shared" si="1269"/>
        <v>NO</v>
      </c>
      <c r="CR899" s="244" t="str">
        <f t="shared" si="1270"/>
        <v>NO</v>
      </c>
    </row>
    <row r="900" spans="1:96">
      <c r="A900" s="64"/>
      <c r="B900" s="15"/>
      <c r="C900" s="15"/>
      <c r="D900" s="15"/>
      <c r="E900" s="15"/>
      <c r="F900" s="15"/>
      <c r="G900" s="15"/>
      <c r="H900" s="15"/>
      <c r="I900" s="52" t="s">
        <v>21</v>
      </c>
      <c r="J900" s="6">
        <v>0.83330424512764101</v>
      </c>
      <c r="K900" s="6">
        <v>0.148077695620842</v>
      </c>
      <c r="L900" s="6">
        <v>1.8618059251516099E-2</v>
      </c>
      <c r="M900" s="6">
        <v>0.38488990228458098</v>
      </c>
      <c r="N900" s="6">
        <v>0.52989073555149702</v>
      </c>
      <c r="O900" s="6">
        <v>8.5219362163920898E-2</v>
      </c>
      <c r="P900" s="6">
        <v>0.13256334870860201</v>
      </c>
      <c r="Q900" s="6">
        <v>0.46636888284115802</v>
      </c>
      <c r="R900" s="6">
        <v>0.401067768450238</v>
      </c>
      <c r="S900" s="6">
        <v>0.94251151170525904</v>
      </c>
      <c r="T900" s="6">
        <v>5.2403745975755901E-2</v>
      </c>
      <c r="U900" s="6">
        <v>5.0847423189842502E-3</v>
      </c>
      <c r="V900" s="6">
        <v>0.440424144987837</v>
      </c>
      <c r="W900" s="6">
        <v>0.51294293131035595</v>
      </c>
      <c r="X900" s="6">
        <v>4.6632923701806397E-2</v>
      </c>
      <c r="Y900" s="6">
        <v>0.60582705966492001</v>
      </c>
      <c r="Z900" s="6">
        <v>0.32990087837596299</v>
      </c>
      <c r="AA900" s="6">
        <v>6.42720619591165E-2</v>
      </c>
      <c r="AB900" s="6">
        <v>0.460675637109906</v>
      </c>
      <c r="AC900" s="6">
        <v>0.29275392038395298</v>
      </c>
      <c r="AD900" s="6">
        <v>0.24657044250613899</v>
      </c>
      <c r="AE900" s="6">
        <v>0.76168343380273396</v>
      </c>
      <c r="AF900" s="6">
        <v>0.180202153795366</v>
      </c>
      <c r="AG900" s="310">
        <v>5.8114412401898699E-2</v>
      </c>
      <c r="AH900" s="211">
        <v>1.4390000000000001</v>
      </c>
      <c r="AI900" s="211">
        <v>2.6850000000000001</v>
      </c>
      <c r="AJ900" s="212">
        <v>5.8140000000000001</v>
      </c>
      <c r="AK900" s="210">
        <v>1.4650000000000001</v>
      </c>
      <c r="AL900" s="210">
        <v>2.6880000000000002</v>
      </c>
      <c r="AM900" s="210">
        <v>5.9809999999999999</v>
      </c>
      <c r="AN900" s="203"/>
      <c r="AO900" s="203"/>
      <c r="AP900" s="203"/>
      <c r="AQ900" s="203"/>
      <c r="AR900" s="203">
        <f t="shared" si="1280"/>
        <v>0.98877272946999983</v>
      </c>
      <c r="AS900" s="203">
        <f t="shared" si="1281"/>
        <v>1.2084999999999999</v>
      </c>
      <c r="AT900" s="203">
        <f t="shared" si="1282"/>
        <v>1.4770555528699998</v>
      </c>
      <c r="AU900" s="203">
        <f t="shared" si="1283"/>
        <v>2.2310181867759997</v>
      </c>
      <c r="AV900" s="203">
        <f t="shared" si="1284"/>
        <v>2.7267999999999999</v>
      </c>
      <c r="AW900" s="203">
        <f t="shared" si="1285"/>
        <v>3.3327555494959995</v>
      </c>
      <c r="AX900" s="203">
        <f t="shared" si="1286"/>
        <v>4.7679545560499994</v>
      </c>
      <c r="AY900" s="203">
        <f t="shared" si="1287"/>
        <v>5.8274999999999997</v>
      </c>
      <c r="AZ900" s="203">
        <f t="shared" si="1288"/>
        <v>7.1224999870499994</v>
      </c>
      <c r="BB900" s="1" t="str">
        <f t="shared" si="1237"/>
        <v>NA</v>
      </c>
      <c r="BC900" s="1" t="str">
        <f t="shared" si="1238"/>
        <v>NP</v>
      </c>
      <c r="BD900" s="1" t="str">
        <f t="shared" si="1239"/>
        <v>NP</v>
      </c>
      <c r="BE900" s="1" t="str">
        <f t="shared" si="1240"/>
        <v>NO</v>
      </c>
      <c r="BF900" s="1" t="str">
        <f t="shared" si="1241"/>
        <v>NO</v>
      </c>
      <c r="BG900" s="1" t="str">
        <f t="shared" si="1242"/>
        <v>NO</v>
      </c>
      <c r="BH900" s="1" t="str">
        <f t="shared" si="1289"/>
        <v>YES</v>
      </c>
      <c r="BJ900" s="1">
        <v>14</v>
      </c>
      <c r="BK900" s="1" t="str">
        <f t="shared" si="1243"/>
        <v>NA</v>
      </c>
      <c r="BL900" s="1" t="str">
        <f t="shared" si="1244"/>
        <v>NP</v>
      </c>
      <c r="BM900" s="1" t="str">
        <f t="shared" si="1245"/>
        <v>NA</v>
      </c>
      <c r="BN900" s="1" t="str">
        <f t="shared" si="1246"/>
        <v>NO</v>
      </c>
      <c r="BO900" s="1" t="str">
        <f t="shared" si="1247"/>
        <v>NO</v>
      </c>
      <c r="BP900" s="1" t="str">
        <f t="shared" si="1248"/>
        <v>NO</v>
      </c>
      <c r="BQ900" s="1" t="str">
        <f t="shared" si="1249"/>
        <v>YES</v>
      </c>
      <c r="BS900" s="1" t="str">
        <f t="shared" si="1250"/>
        <v>TN</v>
      </c>
      <c r="BT900" s="1" t="str">
        <f t="shared" si="1251"/>
        <v>TP</v>
      </c>
      <c r="BU900" s="1" t="str">
        <f t="shared" si="1252"/>
        <v>FP</v>
      </c>
      <c r="BV900" s="1" t="str">
        <f t="shared" si="1253"/>
        <v>NO</v>
      </c>
      <c r="BW900" s="1" t="str">
        <f t="shared" si="1254"/>
        <v>NO</v>
      </c>
      <c r="BX900" s="1" t="str">
        <f t="shared" si="1255"/>
        <v>YES</v>
      </c>
      <c r="BY900" s="244" t="str">
        <f t="shared" si="1256"/>
        <v>YES</v>
      </c>
      <c r="BZ900" s="244" t="str">
        <f t="shared" si="1257"/>
        <v>NO</v>
      </c>
      <c r="CA900" s="244" t="str">
        <f t="shared" si="1258"/>
        <v>NO</v>
      </c>
      <c r="CB900" s="244" t="str">
        <f t="shared" si="1259"/>
        <v>NO</v>
      </c>
      <c r="CC900" s="244" t="str">
        <f t="shared" si="1260"/>
        <v>NO</v>
      </c>
      <c r="CD900" s="244" t="str">
        <f t="shared" si="1232"/>
        <v>YES</v>
      </c>
      <c r="CE900" s="1" t="str">
        <f t="shared" si="1233"/>
        <v>NO</v>
      </c>
      <c r="CF900" s="1" t="str">
        <f t="shared" si="1234"/>
        <v>NO</v>
      </c>
      <c r="CG900" s="1" t="str">
        <f t="shared" si="1235"/>
        <v>NO</v>
      </c>
      <c r="CH900" s="1" t="str">
        <f t="shared" si="1236"/>
        <v>YES</v>
      </c>
      <c r="CI900" s="244" t="str">
        <f t="shared" si="1261"/>
        <v>NO</v>
      </c>
      <c r="CJ900" s="244" t="str">
        <f t="shared" si="1262"/>
        <v>NO</v>
      </c>
      <c r="CK900" s="244" t="str">
        <f t="shared" si="1263"/>
        <v>NO</v>
      </c>
      <c r="CL900" s="244" t="str">
        <f t="shared" si="1264"/>
        <v>NO</v>
      </c>
      <c r="CM900" s="244" t="str">
        <f t="shared" si="1265"/>
        <v>NO</v>
      </c>
      <c r="CN900" s="244" t="str">
        <f t="shared" si="1266"/>
        <v>YES</v>
      </c>
      <c r="CO900" s="244" t="str">
        <f t="shared" si="1267"/>
        <v>NO</v>
      </c>
      <c r="CP900" s="244" t="str">
        <f t="shared" si="1268"/>
        <v>NO</v>
      </c>
      <c r="CQ900" s="244" t="str">
        <f t="shared" si="1269"/>
        <v>NO</v>
      </c>
      <c r="CR900" s="244" t="str">
        <f t="shared" si="1270"/>
        <v>YES</v>
      </c>
    </row>
    <row r="901" spans="1:96">
      <c r="A901" s="64"/>
      <c r="B901" s="15"/>
      <c r="C901" s="15"/>
      <c r="D901" s="15"/>
      <c r="E901" s="15"/>
      <c r="F901" s="15"/>
      <c r="G901" s="15"/>
      <c r="H901" s="15"/>
      <c r="I901" s="52" t="s">
        <v>60</v>
      </c>
      <c r="J901" s="6">
        <v>0.92568389258098505</v>
      </c>
      <c r="K901" s="6">
        <v>3.70008028172049E-2</v>
      </c>
      <c r="L901" s="6">
        <v>3.7315304601809901E-2</v>
      </c>
      <c r="M901" s="6">
        <v>0.57020530413334303</v>
      </c>
      <c r="N901" s="6">
        <v>0.23665397932813301</v>
      </c>
      <c r="O901" s="6">
        <v>0.19314071653852199</v>
      </c>
      <c r="P901" s="6">
        <v>0.77888272175661499</v>
      </c>
      <c r="Q901" s="6">
        <v>0.16323717322831299</v>
      </c>
      <c r="R901" s="6">
        <v>5.78801050150713E-2</v>
      </c>
      <c r="S901" s="6">
        <v>0.12738458354736701</v>
      </c>
      <c r="T901" s="6">
        <v>0.60948349273546398</v>
      </c>
      <c r="U901" s="6">
        <v>0.26313192371716798</v>
      </c>
      <c r="V901" s="6">
        <v>0.24654372765435101</v>
      </c>
      <c r="W901" s="6">
        <v>3.9817798415934802E-2</v>
      </c>
      <c r="X901" s="6">
        <v>0.71363847392971402</v>
      </c>
      <c r="Y901" s="6">
        <v>0.47962202585827701</v>
      </c>
      <c r="Z901" s="6">
        <v>0.34473027432549802</v>
      </c>
      <c r="AA901" s="6">
        <v>0.175647699816224</v>
      </c>
      <c r="AB901" s="6">
        <v>0.81330774337961098</v>
      </c>
      <c r="AC901" s="6">
        <v>0.16427873745825899</v>
      </c>
      <c r="AD901" s="6">
        <v>2.2413519162129698E-2</v>
      </c>
      <c r="AE901" s="6">
        <v>9.2984179521090102E-2</v>
      </c>
      <c r="AF901" s="6">
        <v>0.86761156247561599</v>
      </c>
      <c r="AG901" s="310">
        <v>3.94042580032938E-2</v>
      </c>
      <c r="AH901" s="211">
        <v>1.3819999999999999</v>
      </c>
      <c r="AI901" s="211">
        <v>3.4980000000000002</v>
      </c>
      <c r="AJ901" s="212">
        <v>5.641</v>
      </c>
      <c r="AK901" s="210">
        <v>1.429</v>
      </c>
      <c r="AL901" s="210">
        <v>3.5009999999999999</v>
      </c>
      <c r="AM901" s="210">
        <v>5.6379999999999999</v>
      </c>
      <c r="AN901" s="203"/>
      <c r="AO901" s="203"/>
      <c r="AP901" s="203"/>
      <c r="AQ901" s="203"/>
      <c r="AR901" s="203">
        <f t="shared" si="1280"/>
        <v>0.98877272946999983</v>
      </c>
      <c r="AS901" s="203">
        <f t="shared" si="1281"/>
        <v>1.2084999999999999</v>
      </c>
      <c r="AT901" s="203">
        <f t="shared" si="1282"/>
        <v>1.4770555528699998</v>
      </c>
      <c r="AU901" s="203">
        <f t="shared" si="1283"/>
        <v>2.2310181867759997</v>
      </c>
      <c r="AV901" s="203">
        <f t="shared" si="1284"/>
        <v>2.7267999999999999</v>
      </c>
      <c r="AW901" s="203">
        <f t="shared" si="1285"/>
        <v>3.3327555494959995</v>
      </c>
      <c r="AX901" s="203">
        <f t="shared" si="1286"/>
        <v>4.7679545560499994</v>
      </c>
      <c r="AY901" s="203">
        <f t="shared" si="1287"/>
        <v>5.8274999999999997</v>
      </c>
      <c r="AZ901" s="203">
        <f t="shared" si="1288"/>
        <v>7.1224999870499994</v>
      </c>
      <c r="BB901" s="1" t="str">
        <f t="shared" si="1237"/>
        <v>NA</v>
      </c>
      <c r="BC901" s="1" t="str">
        <f t="shared" si="1238"/>
        <v>P</v>
      </c>
      <c r="BD901" s="1" t="str">
        <f t="shared" si="1239"/>
        <v>NP</v>
      </c>
      <c r="BE901" s="1" t="str">
        <f t="shared" si="1240"/>
        <v>NO</v>
      </c>
      <c r="BF901" s="1" t="str">
        <f t="shared" si="1241"/>
        <v>NO</v>
      </c>
      <c r="BG901" s="1" t="str">
        <f t="shared" si="1242"/>
        <v>NO</v>
      </c>
      <c r="BH901" s="1" t="str">
        <f t="shared" si="1289"/>
        <v>NO</v>
      </c>
      <c r="BJ901" s="1">
        <v>14</v>
      </c>
      <c r="BK901" s="1" t="str">
        <f t="shared" si="1243"/>
        <v>NA</v>
      </c>
      <c r="BL901" s="1" t="str">
        <f t="shared" si="1244"/>
        <v>P</v>
      </c>
      <c r="BM901" s="1" t="str">
        <f t="shared" si="1245"/>
        <v>NP</v>
      </c>
      <c r="BN901" s="1" t="str">
        <f t="shared" si="1246"/>
        <v>NO</v>
      </c>
      <c r="BO901" s="1" t="str">
        <f t="shared" si="1247"/>
        <v>NO</v>
      </c>
      <c r="BP901" s="1" t="str">
        <f t="shared" si="1248"/>
        <v>NO</v>
      </c>
      <c r="BQ901" s="1" t="str">
        <f t="shared" si="1249"/>
        <v>NO</v>
      </c>
      <c r="BS901" s="1" t="str">
        <f t="shared" si="1250"/>
        <v>TN</v>
      </c>
      <c r="BT901" s="1" t="str">
        <f t="shared" si="1251"/>
        <v>TN</v>
      </c>
      <c r="BU901" s="1" t="str">
        <f t="shared" si="1252"/>
        <v>TP</v>
      </c>
      <c r="BV901" s="1" t="str">
        <f t="shared" si="1253"/>
        <v>NO</v>
      </c>
      <c r="BW901" s="1" t="str">
        <f t="shared" si="1254"/>
        <v>NO</v>
      </c>
      <c r="BX901" s="1" t="str">
        <f t="shared" si="1255"/>
        <v>YES</v>
      </c>
      <c r="BY901" s="244" t="str">
        <f t="shared" si="1256"/>
        <v>YES</v>
      </c>
      <c r="BZ901" s="244" t="str">
        <f t="shared" si="1257"/>
        <v>NO</v>
      </c>
      <c r="CA901" s="244" t="str">
        <f t="shared" si="1258"/>
        <v>NO</v>
      </c>
      <c r="CB901" s="244" t="str">
        <f t="shared" si="1259"/>
        <v>NO</v>
      </c>
      <c r="CC901" s="244" t="str">
        <f t="shared" si="1260"/>
        <v>NO</v>
      </c>
      <c r="CD901" s="244" t="str">
        <f t="shared" si="1232"/>
        <v>NO</v>
      </c>
      <c r="CE901" s="1" t="str">
        <f t="shared" si="1233"/>
        <v>NO</v>
      </c>
      <c r="CF901" s="1" t="str">
        <f t="shared" si="1234"/>
        <v>NO</v>
      </c>
      <c r="CG901" s="1" t="str">
        <f t="shared" si="1235"/>
        <v>NO</v>
      </c>
      <c r="CH901" s="1" t="str">
        <f t="shared" si="1236"/>
        <v>NO</v>
      </c>
      <c r="CI901" s="244" t="str">
        <f t="shared" si="1261"/>
        <v>NO</v>
      </c>
      <c r="CJ901" s="244" t="str">
        <f t="shared" si="1262"/>
        <v>NO</v>
      </c>
      <c r="CK901" s="244" t="str">
        <f t="shared" si="1263"/>
        <v>NO</v>
      </c>
      <c r="CL901" s="244" t="str">
        <f t="shared" si="1264"/>
        <v>NO</v>
      </c>
      <c r="CM901" s="244" t="str">
        <f t="shared" si="1265"/>
        <v>NO</v>
      </c>
      <c r="CN901" s="244" t="str">
        <f t="shared" si="1266"/>
        <v>NO</v>
      </c>
      <c r="CO901" s="244" t="str">
        <f t="shared" si="1267"/>
        <v>NO</v>
      </c>
      <c r="CP901" s="244" t="str">
        <f t="shared" si="1268"/>
        <v>NO</v>
      </c>
      <c r="CQ901" s="244" t="str">
        <f t="shared" si="1269"/>
        <v>NO</v>
      </c>
      <c r="CR901" s="244" t="str">
        <f t="shared" si="1270"/>
        <v>NO</v>
      </c>
    </row>
    <row r="902" spans="1:96">
      <c r="A902" s="64"/>
      <c r="B902" s="15"/>
      <c r="C902" s="15"/>
      <c r="D902" s="15"/>
      <c r="E902" s="15"/>
      <c r="F902" s="15"/>
      <c r="G902" s="15"/>
      <c r="H902" s="15"/>
      <c r="I902" s="52" t="s">
        <v>46</v>
      </c>
      <c r="J902" s="6">
        <v>0.97609589244360095</v>
      </c>
      <c r="K902" s="6">
        <v>6.6831316720679101E-3</v>
      </c>
      <c r="L902" s="6">
        <v>1.7220975884330299E-2</v>
      </c>
      <c r="M902" s="6">
        <v>0.772911604296459</v>
      </c>
      <c r="N902" s="6">
        <v>5.08029984108491E-2</v>
      </c>
      <c r="O902" s="6">
        <v>0.17628539729269099</v>
      </c>
      <c r="P902" s="6">
        <v>0.30985780024196202</v>
      </c>
      <c r="Q902" s="6">
        <v>0.374554130876466</v>
      </c>
      <c r="R902" s="6">
        <v>0.31558806888157098</v>
      </c>
      <c r="S902" s="6">
        <v>0.84799515462790398</v>
      </c>
      <c r="T902" s="6">
        <v>4.4485464054229103E-2</v>
      </c>
      <c r="U902" s="6">
        <v>0.10751938131786599</v>
      </c>
      <c r="V902" s="6">
        <v>0.65087369021680996</v>
      </c>
      <c r="W902" s="6">
        <v>0.21702831709002801</v>
      </c>
      <c r="X902" s="6">
        <v>0.132097992693161</v>
      </c>
      <c r="Y902" s="6">
        <v>2.2596119051548201E-2</v>
      </c>
      <c r="Z902" s="6">
        <v>0.95795812879174902</v>
      </c>
      <c r="AA902" s="6">
        <v>1.9445752156701801E-2</v>
      </c>
      <c r="AB902" s="6">
        <v>0.62382996005790903</v>
      </c>
      <c r="AC902" s="6">
        <v>0.18108354154848</v>
      </c>
      <c r="AD902" s="6">
        <v>0.19508649839361</v>
      </c>
      <c r="AE902" s="6">
        <v>9.2984179521090102E-2</v>
      </c>
      <c r="AF902" s="6">
        <v>0.86761156247561599</v>
      </c>
      <c r="AG902" s="310">
        <v>3.94042580032938E-2</v>
      </c>
      <c r="AH902" s="211">
        <v>1.5549999999999999</v>
      </c>
      <c r="AI902" s="211">
        <v>2.8580000000000001</v>
      </c>
      <c r="AJ902" s="212">
        <v>5.7220000000000004</v>
      </c>
      <c r="AK902" s="210">
        <v>1.5720000000000001</v>
      </c>
      <c r="AL902" s="210">
        <v>2.633</v>
      </c>
      <c r="AM902" s="210">
        <v>5.8029999999999999</v>
      </c>
      <c r="AN902" s="203"/>
      <c r="AO902" s="203"/>
      <c r="AP902" s="203"/>
      <c r="AQ902" s="203"/>
      <c r="AR902" s="203">
        <f t="shared" si="1280"/>
        <v>0.98877272946999983</v>
      </c>
      <c r="AS902" s="203">
        <f t="shared" si="1281"/>
        <v>1.2084999999999999</v>
      </c>
      <c r="AT902" s="203">
        <f t="shared" si="1282"/>
        <v>1.4770555528699998</v>
      </c>
      <c r="AU902" s="203">
        <f t="shared" si="1283"/>
        <v>2.2310181867759997</v>
      </c>
      <c r="AV902" s="203">
        <f t="shared" si="1284"/>
        <v>2.7267999999999999</v>
      </c>
      <c r="AW902" s="203">
        <f t="shared" si="1285"/>
        <v>3.3327555494959995</v>
      </c>
      <c r="AX902" s="203">
        <f t="shared" si="1286"/>
        <v>4.7679545560499994</v>
      </c>
      <c r="AY902" s="203">
        <f t="shared" si="1287"/>
        <v>5.8274999999999997</v>
      </c>
      <c r="AZ902" s="203">
        <f t="shared" si="1288"/>
        <v>7.1224999870499994</v>
      </c>
      <c r="BB902" s="1" t="str">
        <f t="shared" si="1237"/>
        <v>P</v>
      </c>
      <c r="BC902" s="1" t="str">
        <f t="shared" si="1238"/>
        <v>NA</v>
      </c>
      <c r="BD902" s="1" t="str">
        <f t="shared" si="1239"/>
        <v>NP</v>
      </c>
      <c r="BE902" s="1" t="str">
        <f t="shared" si="1240"/>
        <v>NO</v>
      </c>
      <c r="BF902" s="1" t="str">
        <f t="shared" si="1241"/>
        <v>NO</v>
      </c>
      <c r="BG902" s="1" t="str">
        <f t="shared" si="1242"/>
        <v>NO</v>
      </c>
      <c r="BH902" s="1" t="str">
        <f t="shared" si="1289"/>
        <v>NO</v>
      </c>
      <c r="BJ902" s="1">
        <v>36</v>
      </c>
      <c r="BK902" s="1" t="str">
        <f t="shared" si="1243"/>
        <v>P</v>
      </c>
      <c r="BL902" s="1" t="str">
        <f t="shared" si="1244"/>
        <v>NP</v>
      </c>
      <c r="BM902" s="1" t="str">
        <f t="shared" si="1245"/>
        <v>NP</v>
      </c>
      <c r="BN902" s="1" t="str">
        <f t="shared" si="1246"/>
        <v>NO</v>
      </c>
      <c r="BO902" s="1" t="str">
        <f t="shared" si="1247"/>
        <v>NO</v>
      </c>
      <c r="BP902" s="1" t="str">
        <f t="shared" si="1248"/>
        <v>NO</v>
      </c>
      <c r="BQ902" s="1" t="str">
        <f t="shared" si="1249"/>
        <v>NO</v>
      </c>
      <c r="BS902" s="1" t="str">
        <f t="shared" si="1250"/>
        <v>TN</v>
      </c>
      <c r="BT902" s="1" t="str">
        <f t="shared" si="1251"/>
        <v>FN</v>
      </c>
      <c r="BU902" s="1" t="str">
        <f t="shared" si="1252"/>
        <v>TP</v>
      </c>
      <c r="BV902" s="1" t="str">
        <f t="shared" si="1253"/>
        <v>NO</v>
      </c>
      <c r="BW902" s="1" t="str">
        <f t="shared" si="1254"/>
        <v>NO</v>
      </c>
      <c r="BX902" s="1" t="str">
        <f t="shared" si="1255"/>
        <v>YES</v>
      </c>
      <c r="BY902" s="244" t="str">
        <f t="shared" si="1256"/>
        <v>YES</v>
      </c>
      <c r="BZ902" s="244" t="str">
        <f t="shared" si="1257"/>
        <v>NO</v>
      </c>
      <c r="CA902" s="244" t="str">
        <f t="shared" si="1258"/>
        <v>NO</v>
      </c>
      <c r="CB902" s="244" t="str">
        <f t="shared" si="1259"/>
        <v>NO</v>
      </c>
      <c r="CC902" s="244" t="str">
        <f t="shared" si="1260"/>
        <v>NO</v>
      </c>
      <c r="CD902" s="244" t="str">
        <f t="shared" ref="CD902:CD965" si="1290">IF(AND(OR(BS902="FP",BS902="FN",BT902="FP",BT902="FN",BU902="FP",BU902="FN")),"YES","NO")</f>
        <v>YES</v>
      </c>
      <c r="CE902" s="1" t="str">
        <f t="shared" ref="CE902:CE965" si="1291">IF(AND(BJ902&gt;60,OR(BS902="FP",BS902="FN",BT902="FP",BT902="FN",BU902="FP",BU902="FN")),"YES","NO")</f>
        <v>NO</v>
      </c>
      <c r="CF902" s="1" t="str">
        <f t="shared" ref="CF902:CF965" si="1292">IF(AND(BJ902&lt;&gt;"inf",BJ902&gt;60,OR(BS902="FP",BS902="FN",BT902="FP",BT902="FN",BU902="FP",BU902="FN")),"YES","NO")</f>
        <v>NO</v>
      </c>
      <c r="CG902" s="1" t="str">
        <f t="shared" ref="CG902:CG965" si="1293">IF(AND(BJ902="inf",OR(BS902="FP",BS902="FN",BT902="FP",BT902="FN",BU902="FP",BU902="FN")),"YES","NO")</f>
        <v>NO</v>
      </c>
      <c r="CH902" s="1" t="str">
        <f t="shared" ref="CH902:CH965" si="1294">IF(AND(BJ902&lt;=60,OR(BS902="FP",BS902="FN",BT902="FP",BT902="FN",BU902="FP",BU902="FN")),"YES","NO")</f>
        <v>YES</v>
      </c>
      <c r="CI902" s="244" t="str">
        <f t="shared" si="1261"/>
        <v>YES</v>
      </c>
      <c r="CJ902" s="244" t="str">
        <f t="shared" si="1262"/>
        <v>NO</v>
      </c>
      <c r="CK902" s="244" t="str">
        <f t="shared" si="1263"/>
        <v>NO</v>
      </c>
      <c r="CL902" s="244" t="str">
        <f t="shared" si="1264"/>
        <v>NO</v>
      </c>
      <c r="CM902" s="244" t="str">
        <f t="shared" si="1265"/>
        <v>YES</v>
      </c>
      <c r="CN902" s="244" t="str">
        <f t="shared" si="1266"/>
        <v>NO</v>
      </c>
      <c r="CO902" s="244" t="str">
        <f t="shared" si="1267"/>
        <v>NO</v>
      </c>
      <c r="CP902" s="244" t="str">
        <f t="shared" si="1268"/>
        <v>NO</v>
      </c>
      <c r="CQ902" s="244" t="str">
        <f t="shared" si="1269"/>
        <v>NO</v>
      </c>
      <c r="CR902" s="244" t="str">
        <f t="shared" si="1270"/>
        <v>NO</v>
      </c>
    </row>
    <row r="903" spans="1:96">
      <c r="A903" s="64"/>
      <c r="B903" s="15"/>
      <c r="C903" s="15"/>
      <c r="D903" s="15"/>
      <c r="E903" s="15"/>
      <c r="F903" s="15"/>
      <c r="G903" s="15"/>
      <c r="H903" s="15"/>
      <c r="I903" s="52" t="s">
        <v>61</v>
      </c>
      <c r="J903" s="6">
        <v>0.72428648219892799</v>
      </c>
      <c r="K903" s="6">
        <v>0.24058993841439799</v>
      </c>
      <c r="L903" s="6">
        <v>3.51235793866733E-2</v>
      </c>
      <c r="M903" s="6">
        <v>0.81605709291141204</v>
      </c>
      <c r="N903" s="6">
        <v>0.18283816976612699</v>
      </c>
      <c r="O903" s="6">
        <v>1.1047373224591899E-3</v>
      </c>
      <c r="P903" s="6">
        <v>0.66561230241021996</v>
      </c>
      <c r="Q903" s="6">
        <v>0.10151968769980201</v>
      </c>
      <c r="R903" s="6">
        <v>0.232868009889976</v>
      </c>
      <c r="S903" s="6">
        <v>0.94251151170525904</v>
      </c>
      <c r="T903" s="6">
        <v>5.2403745975755901E-2</v>
      </c>
      <c r="U903" s="6">
        <v>5.0847423189842502E-3</v>
      </c>
      <c r="V903" s="6">
        <v>0.440424144987837</v>
      </c>
      <c r="W903" s="6">
        <v>0.51294293131035595</v>
      </c>
      <c r="X903" s="6">
        <v>4.6632923701806397E-2</v>
      </c>
      <c r="Y903" s="6">
        <v>0.60582705966492001</v>
      </c>
      <c r="Z903" s="6">
        <v>0.32990087837596299</v>
      </c>
      <c r="AA903" s="6">
        <v>6.42720619591165E-2</v>
      </c>
      <c r="AB903" s="6">
        <v>0.460675637109906</v>
      </c>
      <c r="AC903" s="6">
        <v>0.29275392038395298</v>
      </c>
      <c r="AD903" s="6">
        <v>0.24657044250613899</v>
      </c>
      <c r="AE903" s="6">
        <v>0.76168343380273396</v>
      </c>
      <c r="AF903" s="6">
        <v>0.180202153795366</v>
      </c>
      <c r="AG903" s="310">
        <v>5.8114412401898699E-2</v>
      </c>
      <c r="AH903" s="211">
        <v>1.3080000000000001</v>
      </c>
      <c r="AI903" s="211">
        <v>2.7040000000000002</v>
      </c>
      <c r="AJ903" s="212">
        <v>6.0350000000000001</v>
      </c>
      <c r="AK903" s="210">
        <v>1.339</v>
      </c>
      <c r="AL903" s="210">
        <v>2.67</v>
      </c>
      <c r="AM903" s="210">
        <v>6.0069999999999997</v>
      </c>
      <c r="AN903" s="203"/>
      <c r="AO903" s="203"/>
      <c r="AP903" s="203"/>
      <c r="AQ903" s="203"/>
      <c r="AR903" s="203">
        <f t="shared" si="1280"/>
        <v>0.98877272946999983</v>
      </c>
      <c r="AS903" s="203">
        <f t="shared" si="1281"/>
        <v>1.2084999999999999</v>
      </c>
      <c r="AT903" s="203">
        <f t="shared" si="1282"/>
        <v>1.4770555528699998</v>
      </c>
      <c r="AU903" s="203">
        <f t="shared" si="1283"/>
        <v>2.2310181867759997</v>
      </c>
      <c r="AV903" s="203">
        <f t="shared" si="1284"/>
        <v>2.7267999999999999</v>
      </c>
      <c r="AW903" s="203">
        <f t="shared" si="1285"/>
        <v>3.3327555494959995</v>
      </c>
      <c r="AX903" s="203">
        <f t="shared" si="1286"/>
        <v>4.7679545560499994</v>
      </c>
      <c r="AY903" s="203">
        <f t="shared" si="1287"/>
        <v>5.8274999999999997</v>
      </c>
      <c r="AZ903" s="203">
        <f t="shared" si="1288"/>
        <v>7.1224999870499994</v>
      </c>
      <c r="BB903" s="1" t="str">
        <f t="shared" ref="BB903:BB966" si="1295">IF(AH903&lt;AR903,"A",IF(AND(AR903&lt;=AH903,AH903&lt;=AS903),"NP",IF(AND(AS903&lt;AH903,AH903&lt;=AT903),"NA","P")))</f>
        <v>NA</v>
      </c>
      <c r="BC903" s="1" t="str">
        <f t="shared" ref="BC903:BC966" si="1296">IF(AI903&lt;AU903,"A",IF(AND(AU903&lt;=AI903,AI903&lt;=AV903),"NP",IF(AND(AV903&lt;AI903,AI903&lt;=AW903),"NA","P")))</f>
        <v>NP</v>
      </c>
      <c r="BD903" s="1" t="str">
        <f t="shared" ref="BD903:BD966" si="1297">IF(AJ903&lt;AX903,"A",IF(AND(AX903&lt;=AJ903,AJ903&lt;=AY903),"NP",IF(AND(AY903&lt;AJ903,AJ903&lt;=AZ903),"NA","P")))</f>
        <v>NA</v>
      </c>
      <c r="BE903" s="1" t="str">
        <f t="shared" ref="BE903:BE966" si="1298">IF(AND(BB903="A",BC903="A",BD903="A"),"YES","NO")</f>
        <v>NO</v>
      </c>
      <c r="BF903" s="1" t="str">
        <f t="shared" ref="BF903:BF966" si="1299">IF(OR(AND(BB903="A",BC903="A"),AND(BB903="A",BD903="A"),AND(BC903="A",BD903="A")),"YES","NO")</f>
        <v>NO</v>
      </c>
      <c r="BG903" s="1" t="str">
        <f t="shared" ref="BG903:BG966" si="1300">IF(OR(BB903="A",BC903="A",BD903="A"),"YES","NO")</f>
        <v>NO</v>
      </c>
      <c r="BH903" s="1" t="str">
        <f t="shared" si="1289"/>
        <v>YES</v>
      </c>
      <c r="BJ903" s="1">
        <v>17</v>
      </c>
      <c r="BK903" s="1" t="str">
        <f t="shared" ref="BK903:BK966" si="1301">IF(AK903&lt;AR903,"A",IF(AND(AR903&lt;=AK903,AK903&lt;=AS903),"NP",IF(AND(AS903&lt;AK903,AK903&lt;=AT903),"NA","P")))</f>
        <v>NA</v>
      </c>
      <c r="BL903" s="1" t="str">
        <f t="shared" ref="BL903:BL966" si="1302">IF(AL903&lt;AU903,"A",IF(AND(AU903&lt;=AL903,AL903&lt;=AV903),"NP",IF(AND(AV903&lt;AL903,AL903&lt;=AW903),"NA","P")))</f>
        <v>NP</v>
      </c>
      <c r="BM903" s="1" t="str">
        <f t="shared" ref="BM903:BM966" si="1303">IF(AM903&lt;AX903,"A",IF(AND(AX903&lt;=AM903,AM903&lt;=AY903),"NP",IF(AND(AY903&lt;AM903,AM903&lt;=AZ903),"NA","P")))</f>
        <v>NA</v>
      </c>
      <c r="BN903" s="1" t="str">
        <f t="shared" ref="BN903:BN966" si="1304">IF(AND(BK903="A",BL903="A",BM903="A"),"YES","NO")</f>
        <v>NO</v>
      </c>
      <c r="BO903" s="1" t="str">
        <f t="shared" ref="BO903:BO966" si="1305">IF(OR(AND(BK903="A",BL903="A"),AND(BK903="A",BM903="A"),AND(BL903="A",BM903="A")),"YES","NO")</f>
        <v>NO</v>
      </c>
      <c r="BP903" s="1" t="str">
        <f t="shared" ref="BP903:BP966" si="1306">IF(OR(BK903="A",BL903="A",BM903="A"),"YES","NO")</f>
        <v>NO</v>
      </c>
      <c r="BQ903" s="1" t="str">
        <f t="shared" ref="BQ903:BQ966" si="1307">IF(OR(BK903="P",BL903="P",BM903="P"),"NO","YES")</f>
        <v>YES</v>
      </c>
      <c r="BS903" s="1" t="str">
        <f t="shared" ref="BS903:BS966" si="1308">IF(OR(AND(BB903="A",BK903="A"),AND(BB903="A",BK903="NP"),AND(BB903="NP",BK903="A"),AND(BB903="NP",BK903="NP")),"TP",IF(OR(AND(BB903="A",BK903="NA"),AND(BB903="A",BK903="P"),AND(BB903="NP",BK903="NA"),AND(BB903="NP",BK903="P")),"FP",IF(OR(AND(BB903="NA",BK903="A"),AND(BB903="NA",BK903="NP"),AND(BB903="P",BK903="A"),AND(BB903="P",BK903="NP")),"FN","TN")))</f>
        <v>TN</v>
      </c>
      <c r="BT903" s="1" t="str">
        <f t="shared" ref="BT903:BT966" si="1309">IF(OR(AND(BC903="A",BL903="A"),AND(BC903="A",BL903="NP"),AND(BC903="NP",BL903="A"),AND(BC903="NP",BL903="NP")),"TP",IF(OR(AND(BC903="A",BL903="NA"),AND(BC903="A",BL903="P"),AND(BC903="NP",BL903="NA"),AND(BC903="NP",BL903="P")),"FP",IF(OR(AND(BC903="NA",BL903="A"),AND(BC903="NA",BL903="NP"),AND(BC903="P",BL903="A"),AND(BC903="P",BL903="NP")),"FN","TN")))</f>
        <v>TP</v>
      </c>
      <c r="BU903" s="1" t="str">
        <f t="shared" ref="BU903:BU966" si="1310">IF(OR(AND(BD903="A",BM903="A"),AND(BD903="A",BM903="NP"),AND(BD903="NP",BM903="A"),AND(BD903="NP",BM903="NP")),"TP",IF(OR(AND(BD903="A",BM903="NA"),AND(BD903="A",BM903="P"),AND(BD903="NP",BM903="NA"),AND(BD903="NP",BM903="P")),"FP",IF(OR(AND(BD903="NA",BM903="A"),AND(BD903="NA",BM903="NP"),AND(BD903="P",BM903="A"),AND(BD903="P",BM903="NP")),"FN","TN")))</f>
        <v>TN</v>
      </c>
      <c r="BV903" s="1" t="str">
        <f t="shared" ref="BV903:BV966" si="1311">IF(AND(BS903="TP",BT903="TP",BU903="TP"),"YES","NO")</f>
        <v>NO</v>
      </c>
      <c r="BW903" s="1" t="str">
        <f t="shared" ref="BW903:BW966" si="1312">IF(OR(AND(BS903="TP",BT903="TP"),AND(BS903="TP",BU903="TP"),AND(BT903="TP",BU903="TP")),"YES","NO")</f>
        <v>NO</v>
      </c>
      <c r="BX903" s="1" t="str">
        <f t="shared" ref="BX903:BX966" si="1313">IF(OR(BS903="TP",BT903="TP",BU903="TP"),"YES","NO")</f>
        <v>YES</v>
      </c>
      <c r="BY903" s="244" t="str">
        <f t="shared" ref="BY903:BY966" si="1314">IF(AND(OR(BS903="TP",BS903="TN",BT903="TP",BT903="TN",BU903="TP",BU903="TN")),"YES","NO")</f>
        <v>YES</v>
      </c>
      <c r="BZ903" s="244" t="str">
        <f t="shared" ref="BZ903:BZ966" si="1315">IF(AND(BJ903&gt;60,BY903="NO"),"YES","NO")</f>
        <v>NO</v>
      </c>
      <c r="CA903" s="244" t="str">
        <f t="shared" ref="CA903:CA966" si="1316">IF(AND(BJ903&lt;&gt;"inf",BJ903&gt;60,BY903="NO"),"YES","NO")</f>
        <v>NO</v>
      </c>
      <c r="CB903" s="244" t="str">
        <f t="shared" ref="CB903:CB966" si="1317">IF(AND(BJ903="inf",BY903="NO"),"YES","NO")</f>
        <v>NO</v>
      </c>
      <c r="CC903" s="244" t="str">
        <f t="shared" ref="CC903:CC966" si="1318">IF(AND(BJ903&lt;=60,BY903="NO"),"YES","NO")</f>
        <v>NO</v>
      </c>
      <c r="CD903" s="244" t="str">
        <f t="shared" si="1290"/>
        <v>NO</v>
      </c>
      <c r="CE903" s="1" t="str">
        <f t="shared" si="1291"/>
        <v>NO</v>
      </c>
      <c r="CF903" s="1" t="str">
        <f t="shared" si="1292"/>
        <v>NO</v>
      </c>
      <c r="CG903" s="1" t="str">
        <f t="shared" si="1293"/>
        <v>NO</v>
      </c>
      <c r="CH903" s="1" t="str">
        <f t="shared" si="1294"/>
        <v>NO</v>
      </c>
      <c r="CI903" s="244" t="str">
        <f t="shared" ref="CI903:CI966" si="1319">IF(AND(OR(BS903="FN",BT903="FN",BU903="FN")),"YES","NO")</f>
        <v>NO</v>
      </c>
      <c r="CJ903" s="244" t="str">
        <f t="shared" ref="CJ903:CJ966" si="1320">IF(AND(BJ903&gt;60,OR(BS903="FN",BT903="FN",BU903="FN")),"YES","NO")</f>
        <v>NO</v>
      </c>
      <c r="CK903" s="244" t="str">
        <f t="shared" ref="CK903:CK966" si="1321">IF(AND(BJ903&lt;&gt;"inf",BJ903&gt;60,OR(BS903="FN",BT903="FN",BU903="FN")),"YES","NO")</f>
        <v>NO</v>
      </c>
      <c r="CL903" s="244" t="str">
        <f t="shared" ref="CL903:CL966" si="1322">IF(AND(BJ903="inf",OR(BS903="FN",BT903="FN",BU903="FN")),"YES","NO")</f>
        <v>NO</v>
      </c>
      <c r="CM903" s="244" t="str">
        <f t="shared" ref="CM903:CM966" si="1323">IF(AND(BJ903&lt;=60,OR(BS903="FN",BT903="FN",BU903="FN")),"YES","NO")</f>
        <v>NO</v>
      </c>
      <c r="CN903" s="244" t="str">
        <f t="shared" ref="CN903:CN966" si="1324">IF(AND(OR(BS903="FP",BT903="FP",BU903="FP")),"YES","NO")</f>
        <v>NO</v>
      </c>
      <c r="CO903" s="244" t="str">
        <f t="shared" ref="CO903:CO966" si="1325">IF(AND(BJ903&gt;60,OR(BS903="FP",BT903="FP",BU903="FP")),"YES","NO")</f>
        <v>NO</v>
      </c>
      <c r="CP903" s="244" t="str">
        <f t="shared" ref="CP903:CP966" si="1326">IF(AND(BJ903&lt;&gt;"inf",BJ903&gt;60,OR(BS903="FP",BT903="FP",BU903="FP")),"YES","NO")</f>
        <v>NO</v>
      </c>
      <c r="CQ903" s="244" t="str">
        <f t="shared" ref="CQ903:CQ966" si="1327">IF(AND(BJ903="inf",OR(BS903="FP",BT903="FP",BU903="FP")),"YES","NO")</f>
        <v>NO</v>
      </c>
      <c r="CR903" s="244" t="str">
        <f t="shared" ref="CR903:CR966" si="1328">IF(AND(BJ903&lt;=60,OR(BS903="FP",BT903="FP",BU903="FP")),"YES","NO")</f>
        <v>NO</v>
      </c>
    </row>
    <row r="904" spans="1:96">
      <c r="A904" s="64"/>
      <c r="B904" s="15"/>
      <c r="C904" s="15"/>
      <c r="D904" s="15"/>
      <c r="E904" s="15"/>
      <c r="F904" s="15"/>
      <c r="G904" s="15"/>
      <c r="H904" s="15"/>
      <c r="I904" s="52" t="s">
        <v>37</v>
      </c>
      <c r="J904" s="6">
        <v>0.72428648219892799</v>
      </c>
      <c r="K904" s="6">
        <v>0.24058993841439799</v>
      </c>
      <c r="L904" s="6">
        <v>3.51235793866733E-2</v>
      </c>
      <c r="M904" s="6">
        <v>0.81605709291141204</v>
      </c>
      <c r="N904" s="6">
        <v>0.18283816976612699</v>
      </c>
      <c r="O904" s="6">
        <v>1.1047373224591899E-3</v>
      </c>
      <c r="P904" s="6">
        <v>0.66561230241021996</v>
      </c>
      <c r="Q904" s="6">
        <v>0.10151968769980201</v>
      </c>
      <c r="R904" s="6">
        <v>0.232868009889976</v>
      </c>
      <c r="S904" s="6">
        <v>0.94251151170525904</v>
      </c>
      <c r="T904" s="6">
        <v>5.2403745975755901E-2</v>
      </c>
      <c r="U904" s="6">
        <v>5.0847423189842502E-3</v>
      </c>
      <c r="V904" s="6">
        <v>0.44028882786057399</v>
      </c>
      <c r="W904" s="6">
        <v>0.34787205491057099</v>
      </c>
      <c r="X904" s="6">
        <v>0.21183911722885301</v>
      </c>
      <c r="Y904" s="6">
        <v>0.40708483733776402</v>
      </c>
      <c r="Z904" s="6">
        <v>0.47513061601606799</v>
      </c>
      <c r="AA904" s="6">
        <v>0.117784546646166</v>
      </c>
      <c r="AB904" s="6">
        <v>9.6394170293699594E-2</v>
      </c>
      <c r="AC904" s="6">
        <v>0.45345882784215802</v>
      </c>
      <c r="AD904" s="6">
        <v>0.45014700186414203</v>
      </c>
      <c r="AE904" s="6">
        <v>0.32293954262643199</v>
      </c>
      <c r="AF904" s="6">
        <v>0.52758130796873304</v>
      </c>
      <c r="AG904" s="310">
        <v>0.14947914940483301</v>
      </c>
      <c r="AH904" s="211">
        <v>0.94299999999999995</v>
      </c>
      <c r="AI904" s="211">
        <v>2.84</v>
      </c>
      <c r="AJ904" s="212">
        <v>6.2859999999999996</v>
      </c>
      <c r="AK904" s="210">
        <v>1.131</v>
      </c>
      <c r="AL904" s="210">
        <v>2.8210000000000002</v>
      </c>
      <c r="AM904" s="210">
        <v>6.2119999999999997</v>
      </c>
      <c r="AN904" s="203"/>
      <c r="AO904" s="203"/>
      <c r="AP904" s="203"/>
      <c r="AQ904" s="203"/>
      <c r="AR904" s="203">
        <f t="shared" si="1280"/>
        <v>0.98877272946999983</v>
      </c>
      <c r="AS904" s="203">
        <f t="shared" si="1281"/>
        <v>1.2084999999999999</v>
      </c>
      <c r="AT904" s="203">
        <f t="shared" si="1282"/>
        <v>1.4770555528699998</v>
      </c>
      <c r="AU904" s="203">
        <f t="shared" si="1283"/>
        <v>2.2310181867759997</v>
      </c>
      <c r="AV904" s="203">
        <f t="shared" si="1284"/>
        <v>2.7267999999999999</v>
      </c>
      <c r="AW904" s="203">
        <f t="shared" si="1285"/>
        <v>3.3327555494959995</v>
      </c>
      <c r="AX904" s="203">
        <f t="shared" si="1286"/>
        <v>4.7679545560499994</v>
      </c>
      <c r="AY904" s="203">
        <f t="shared" si="1287"/>
        <v>5.8274999999999997</v>
      </c>
      <c r="AZ904" s="203">
        <f t="shared" si="1288"/>
        <v>7.1224999870499994</v>
      </c>
      <c r="BB904" s="1" t="str">
        <f t="shared" si="1295"/>
        <v>A</v>
      </c>
      <c r="BC904" s="1" t="str">
        <f t="shared" si="1296"/>
        <v>NA</v>
      </c>
      <c r="BD904" s="1" t="str">
        <f t="shared" si="1297"/>
        <v>NA</v>
      </c>
      <c r="BE904" s="1" t="str">
        <f t="shared" si="1298"/>
        <v>NO</v>
      </c>
      <c r="BF904" s="1" t="str">
        <f t="shared" si="1299"/>
        <v>NO</v>
      </c>
      <c r="BG904" s="1" t="str">
        <f t="shared" si="1300"/>
        <v>YES</v>
      </c>
      <c r="BH904" s="1" t="str">
        <f t="shared" si="1289"/>
        <v>YES</v>
      </c>
      <c r="BJ904" s="1">
        <v>15</v>
      </c>
      <c r="BK904" s="1" t="str">
        <f t="shared" si="1301"/>
        <v>NP</v>
      </c>
      <c r="BL904" s="1" t="str">
        <f t="shared" si="1302"/>
        <v>NA</v>
      </c>
      <c r="BM904" s="1" t="str">
        <f t="shared" si="1303"/>
        <v>NA</v>
      </c>
      <c r="BN904" s="1" t="str">
        <f t="shared" si="1304"/>
        <v>NO</v>
      </c>
      <c r="BO904" s="1" t="str">
        <f t="shared" si="1305"/>
        <v>NO</v>
      </c>
      <c r="BP904" s="1" t="str">
        <f t="shared" si="1306"/>
        <v>NO</v>
      </c>
      <c r="BQ904" s="1" t="str">
        <f t="shared" si="1307"/>
        <v>YES</v>
      </c>
      <c r="BS904" s="1" t="str">
        <f t="shared" si="1308"/>
        <v>TP</v>
      </c>
      <c r="BT904" s="1" t="str">
        <f t="shared" si="1309"/>
        <v>TN</v>
      </c>
      <c r="BU904" s="1" t="str">
        <f t="shared" si="1310"/>
        <v>TN</v>
      </c>
      <c r="BV904" s="1" t="str">
        <f t="shared" si="1311"/>
        <v>NO</v>
      </c>
      <c r="BW904" s="1" t="str">
        <f t="shared" si="1312"/>
        <v>NO</v>
      </c>
      <c r="BX904" s="1" t="str">
        <f t="shared" si="1313"/>
        <v>YES</v>
      </c>
      <c r="BY904" s="244" t="str">
        <f t="shared" si="1314"/>
        <v>YES</v>
      </c>
      <c r="BZ904" s="244" t="str">
        <f t="shared" si="1315"/>
        <v>NO</v>
      </c>
      <c r="CA904" s="244" t="str">
        <f t="shared" si="1316"/>
        <v>NO</v>
      </c>
      <c r="CB904" s="244" t="str">
        <f t="shared" si="1317"/>
        <v>NO</v>
      </c>
      <c r="CC904" s="244" t="str">
        <f t="shared" si="1318"/>
        <v>NO</v>
      </c>
      <c r="CD904" s="244" t="str">
        <f t="shared" si="1290"/>
        <v>NO</v>
      </c>
      <c r="CE904" s="1" t="str">
        <f t="shared" si="1291"/>
        <v>NO</v>
      </c>
      <c r="CF904" s="1" t="str">
        <f t="shared" si="1292"/>
        <v>NO</v>
      </c>
      <c r="CG904" s="1" t="str">
        <f t="shared" si="1293"/>
        <v>NO</v>
      </c>
      <c r="CH904" s="1" t="str">
        <f t="shared" si="1294"/>
        <v>NO</v>
      </c>
      <c r="CI904" s="244" t="str">
        <f t="shared" si="1319"/>
        <v>NO</v>
      </c>
      <c r="CJ904" s="244" t="str">
        <f t="shared" si="1320"/>
        <v>NO</v>
      </c>
      <c r="CK904" s="244" t="str">
        <f t="shared" si="1321"/>
        <v>NO</v>
      </c>
      <c r="CL904" s="244" t="str">
        <f t="shared" si="1322"/>
        <v>NO</v>
      </c>
      <c r="CM904" s="244" t="str">
        <f t="shared" si="1323"/>
        <v>NO</v>
      </c>
      <c r="CN904" s="244" t="str">
        <f t="shared" si="1324"/>
        <v>NO</v>
      </c>
      <c r="CO904" s="244" t="str">
        <f t="shared" si="1325"/>
        <v>NO</v>
      </c>
      <c r="CP904" s="244" t="str">
        <f t="shared" si="1326"/>
        <v>NO</v>
      </c>
      <c r="CQ904" s="244" t="str">
        <f t="shared" si="1327"/>
        <v>NO</v>
      </c>
      <c r="CR904" s="244" t="str">
        <f t="shared" si="1328"/>
        <v>NO</v>
      </c>
    </row>
    <row r="905" spans="1:96">
      <c r="A905" s="64"/>
      <c r="B905" s="15"/>
      <c r="C905" s="15"/>
      <c r="D905" s="15"/>
      <c r="E905" s="15"/>
      <c r="F905" s="15"/>
      <c r="G905" s="15"/>
      <c r="H905" s="15"/>
      <c r="I905" s="52" t="s">
        <v>62</v>
      </c>
      <c r="J905" s="6">
        <v>0.72428648219892799</v>
      </c>
      <c r="K905" s="6">
        <v>0.24058993841439799</v>
      </c>
      <c r="L905" s="6">
        <v>3.51235793866733E-2</v>
      </c>
      <c r="M905" s="6">
        <v>0.81605709291141204</v>
      </c>
      <c r="N905" s="6">
        <v>0.18283816976612699</v>
      </c>
      <c r="O905" s="6">
        <v>1.1047373224591899E-3</v>
      </c>
      <c r="P905" s="6">
        <v>0.66561230241021996</v>
      </c>
      <c r="Q905" s="6">
        <v>0.10151968769980201</v>
      </c>
      <c r="R905" s="6">
        <v>0.232868009889976</v>
      </c>
      <c r="S905" s="6">
        <v>0.94251151170525904</v>
      </c>
      <c r="T905" s="6">
        <v>5.2403745975755901E-2</v>
      </c>
      <c r="U905" s="6">
        <v>5.0847423189842502E-3</v>
      </c>
      <c r="V905" s="6">
        <v>0.44028882786057399</v>
      </c>
      <c r="W905" s="6">
        <v>0.34787205491057099</v>
      </c>
      <c r="X905" s="6">
        <v>0.21183911722885301</v>
      </c>
      <c r="Y905" s="6">
        <v>0.40708483733776402</v>
      </c>
      <c r="Z905" s="6">
        <v>0.47513061601606799</v>
      </c>
      <c r="AA905" s="6">
        <v>0.117784546646166</v>
      </c>
      <c r="AB905" s="6">
        <v>0.62382996005790903</v>
      </c>
      <c r="AC905" s="6">
        <v>0.18108354154848</v>
      </c>
      <c r="AD905" s="6">
        <v>0.19508649839361</v>
      </c>
      <c r="AE905" s="6">
        <v>9.2984179521090102E-2</v>
      </c>
      <c r="AF905" s="6">
        <v>0.86761156247561599</v>
      </c>
      <c r="AG905" s="310">
        <v>3.94042580032938E-2</v>
      </c>
      <c r="AH905" s="211">
        <v>1.095</v>
      </c>
      <c r="AI905" s="211">
        <v>2.9569999999999999</v>
      </c>
      <c r="AJ905" s="212">
        <v>5.891</v>
      </c>
      <c r="AK905" s="210">
        <v>1.3939999999999999</v>
      </c>
      <c r="AL905" s="210">
        <v>2.9079999999999999</v>
      </c>
      <c r="AM905" s="210">
        <v>5.8879999999999999</v>
      </c>
      <c r="AN905" s="203"/>
      <c r="AO905" s="203"/>
      <c r="AP905" s="203"/>
      <c r="AQ905" s="203"/>
      <c r="AR905" s="203">
        <f t="shared" si="1280"/>
        <v>0.98877272946999983</v>
      </c>
      <c r="AS905" s="203">
        <f t="shared" si="1281"/>
        <v>1.2084999999999999</v>
      </c>
      <c r="AT905" s="203">
        <f t="shared" si="1282"/>
        <v>1.4770555528699998</v>
      </c>
      <c r="AU905" s="203">
        <f t="shared" si="1283"/>
        <v>2.2310181867759997</v>
      </c>
      <c r="AV905" s="203">
        <f t="shared" si="1284"/>
        <v>2.7267999999999999</v>
      </c>
      <c r="AW905" s="203">
        <f t="shared" si="1285"/>
        <v>3.3327555494959995</v>
      </c>
      <c r="AX905" s="203">
        <f t="shared" si="1286"/>
        <v>4.7679545560499994</v>
      </c>
      <c r="AY905" s="203">
        <f t="shared" si="1287"/>
        <v>5.8274999999999997</v>
      </c>
      <c r="AZ905" s="203">
        <f t="shared" si="1288"/>
        <v>7.1224999870499994</v>
      </c>
      <c r="BB905" s="1" t="str">
        <f t="shared" si="1295"/>
        <v>NP</v>
      </c>
      <c r="BC905" s="1" t="str">
        <f t="shared" si="1296"/>
        <v>NA</v>
      </c>
      <c r="BD905" s="1" t="str">
        <f t="shared" si="1297"/>
        <v>NA</v>
      </c>
      <c r="BE905" s="1" t="str">
        <f t="shared" si="1298"/>
        <v>NO</v>
      </c>
      <c r="BF905" s="1" t="str">
        <f t="shared" si="1299"/>
        <v>NO</v>
      </c>
      <c r="BG905" s="1" t="str">
        <f t="shared" si="1300"/>
        <v>NO</v>
      </c>
      <c r="BH905" s="1" t="str">
        <f t="shared" si="1289"/>
        <v>YES</v>
      </c>
      <c r="BJ905" s="1">
        <v>110</v>
      </c>
      <c r="BK905" s="1" t="str">
        <f t="shared" si="1301"/>
        <v>NA</v>
      </c>
      <c r="BL905" s="1" t="str">
        <f t="shared" si="1302"/>
        <v>NA</v>
      </c>
      <c r="BM905" s="1" t="str">
        <f t="shared" si="1303"/>
        <v>NA</v>
      </c>
      <c r="BN905" s="1" t="str">
        <f t="shared" si="1304"/>
        <v>NO</v>
      </c>
      <c r="BO905" s="1" t="str">
        <f t="shared" si="1305"/>
        <v>NO</v>
      </c>
      <c r="BP905" s="1" t="str">
        <f t="shared" si="1306"/>
        <v>NO</v>
      </c>
      <c r="BQ905" s="1" t="str">
        <f t="shared" si="1307"/>
        <v>YES</v>
      </c>
      <c r="BS905" s="1" t="str">
        <f t="shared" si="1308"/>
        <v>FP</v>
      </c>
      <c r="BT905" s="1" t="str">
        <f t="shared" si="1309"/>
        <v>TN</v>
      </c>
      <c r="BU905" s="1" t="str">
        <f t="shared" si="1310"/>
        <v>TN</v>
      </c>
      <c r="BV905" s="1" t="str">
        <f t="shared" si="1311"/>
        <v>NO</v>
      </c>
      <c r="BW905" s="1" t="str">
        <f t="shared" si="1312"/>
        <v>NO</v>
      </c>
      <c r="BX905" s="1" t="str">
        <f t="shared" si="1313"/>
        <v>NO</v>
      </c>
      <c r="BY905" s="244" t="str">
        <f t="shared" si="1314"/>
        <v>YES</v>
      </c>
      <c r="BZ905" s="244" t="str">
        <f t="shared" si="1315"/>
        <v>NO</v>
      </c>
      <c r="CA905" s="244" t="str">
        <f t="shared" si="1316"/>
        <v>NO</v>
      </c>
      <c r="CB905" s="244" t="str">
        <f t="shared" si="1317"/>
        <v>NO</v>
      </c>
      <c r="CC905" s="244" t="str">
        <f t="shared" si="1318"/>
        <v>NO</v>
      </c>
      <c r="CD905" s="244" t="str">
        <f t="shared" si="1290"/>
        <v>YES</v>
      </c>
      <c r="CE905" s="1" t="str">
        <f t="shared" si="1291"/>
        <v>YES</v>
      </c>
      <c r="CF905" s="1" t="str">
        <f t="shared" si="1292"/>
        <v>YES</v>
      </c>
      <c r="CG905" s="1" t="str">
        <f t="shared" si="1293"/>
        <v>NO</v>
      </c>
      <c r="CH905" s="1" t="str">
        <f t="shared" si="1294"/>
        <v>NO</v>
      </c>
      <c r="CI905" s="244" t="str">
        <f t="shared" si="1319"/>
        <v>NO</v>
      </c>
      <c r="CJ905" s="244" t="str">
        <f t="shared" si="1320"/>
        <v>NO</v>
      </c>
      <c r="CK905" s="244" t="str">
        <f t="shared" si="1321"/>
        <v>NO</v>
      </c>
      <c r="CL905" s="244" t="str">
        <f t="shared" si="1322"/>
        <v>NO</v>
      </c>
      <c r="CM905" s="244" t="str">
        <f t="shared" si="1323"/>
        <v>NO</v>
      </c>
      <c r="CN905" s="244" t="str">
        <f t="shared" si="1324"/>
        <v>YES</v>
      </c>
      <c r="CO905" s="244" t="str">
        <f t="shared" si="1325"/>
        <v>YES</v>
      </c>
      <c r="CP905" s="244" t="str">
        <f t="shared" si="1326"/>
        <v>YES</v>
      </c>
      <c r="CQ905" s="244" t="str">
        <f t="shared" si="1327"/>
        <v>NO</v>
      </c>
      <c r="CR905" s="244" t="str">
        <f t="shared" si="1328"/>
        <v>NO</v>
      </c>
    </row>
    <row r="906" spans="1:96">
      <c r="A906" s="64"/>
      <c r="B906" s="15"/>
      <c r="C906" s="15"/>
      <c r="D906" s="15"/>
      <c r="E906" s="15"/>
      <c r="F906" s="15"/>
      <c r="G906" s="15"/>
      <c r="H906" s="15"/>
      <c r="I906" s="52" t="s">
        <v>63</v>
      </c>
      <c r="J906" s="6">
        <v>0.92568389258098505</v>
      </c>
      <c r="K906" s="6">
        <v>3.70008028172049E-2</v>
      </c>
      <c r="L906" s="6">
        <v>3.7315304601809901E-2</v>
      </c>
      <c r="M906" s="6">
        <v>0.57020530413334303</v>
      </c>
      <c r="N906" s="6">
        <v>0.23665397932813301</v>
      </c>
      <c r="O906" s="6">
        <v>0.19314071653852199</v>
      </c>
      <c r="P906" s="6">
        <v>0.83056983833183395</v>
      </c>
      <c r="Q906" s="6">
        <v>1.20652085408594E-2</v>
      </c>
      <c r="R906" s="6">
        <v>0.157364953127305</v>
      </c>
      <c r="S906" s="6">
        <v>0.94251151170525904</v>
      </c>
      <c r="T906" s="6">
        <v>5.2403745975755901E-2</v>
      </c>
      <c r="U906" s="6">
        <v>5.0847423189842502E-3</v>
      </c>
      <c r="V906" s="6">
        <v>0.44028882786057399</v>
      </c>
      <c r="W906" s="6">
        <v>0.34787205491057099</v>
      </c>
      <c r="X906" s="6">
        <v>0.21183911722885301</v>
      </c>
      <c r="Y906" s="6">
        <v>0.40708483733776402</v>
      </c>
      <c r="Z906" s="6">
        <v>0.47513061601606799</v>
      </c>
      <c r="AA906" s="6">
        <v>0.117784546646166</v>
      </c>
      <c r="AB906" s="6">
        <v>9.6394170293699594E-2</v>
      </c>
      <c r="AC906" s="6">
        <v>0.45345882784215802</v>
      </c>
      <c r="AD906" s="6">
        <v>0.45014700186414203</v>
      </c>
      <c r="AE906" s="6">
        <v>0.32293954262643199</v>
      </c>
      <c r="AF906" s="6">
        <v>0.52758130796873304</v>
      </c>
      <c r="AG906" s="310">
        <v>0.14947914940483301</v>
      </c>
      <c r="AH906" s="211">
        <v>1.0069999999999999</v>
      </c>
      <c r="AI906" s="211">
        <v>2.8250000000000002</v>
      </c>
      <c r="AJ906" s="212">
        <v>6.2729999999999997</v>
      </c>
      <c r="AK906" s="210">
        <v>0.95599999999999996</v>
      </c>
      <c r="AL906" s="210">
        <v>2.8690000000000002</v>
      </c>
      <c r="AM906" s="210">
        <v>6.3460000000000001</v>
      </c>
      <c r="AN906" s="203"/>
      <c r="AO906" s="203"/>
      <c r="AP906" s="203"/>
      <c r="AQ906" s="203"/>
      <c r="AR906" s="203">
        <f t="shared" si="1280"/>
        <v>0.98877272946999983</v>
      </c>
      <c r="AS906" s="203">
        <f t="shared" si="1281"/>
        <v>1.2084999999999999</v>
      </c>
      <c r="AT906" s="203">
        <f t="shared" si="1282"/>
        <v>1.4770555528699998</v>
      </c>
      <c r="AU906" s="203">
        <f t="shared" si="1283"/>
        <v>2.2310181867759997</v>
      </c>
      <c r="AV906" s="203">
        <f t="shared" si="1284"/>
        <v>2.7267999999999999</v>
      </c>
      <c r="AW906" s="203">
        <f t="shared" si="1285"/>
        <v>3.3327555494959995</v>
      </c>
      <c r="AX906" s="203">
        <f t="shared" si="1286"/>
        <v>4.7679545560499994</v>
      </c>
      <c r="AY906" s="203">
        <f t="shared" si="1287"/>
        <v>5.8274999999999997</v>
      </c>
      <c r="AZ906" s="203">
        <f t="shared" si="1288"/>
        <v>7.1224999870499994</v>
      </c>
      <c r="BB906" s="1" t="str">
        <f t="shared" si="1295"/>
        <v>NP</v>
      </c>
      <c r="BC906" s="1" t="str">
        <f t="shared" si="1296"/>
        <v>NA</v>
      </c>
      <c r="BD906" s="1" t="str">
        <f t="shared" si="1297"/>
        <v>NA</v>
      </c>
      <c r="BE906" s="1" t="str">
        <f t="shared" si="1298"/>
        <v>NO</v>
      </c>
      <c r="BF906" s="1" t="str">
        <f t="shared" si="1299"/>
        <v>NO</v>
      </c>
      <c r="BG906" s="1" t="str">
        <f t="shared" si="1300"/>
        <v>NO</v>
      </c>
      <c r="BH906" s="1" t="str">
        <f t="shared" si="1289"/>
        <v>YES</v>
      </c>
      <c r="BJ906" s="1">
        <v>7</v>
      </c>
      <c r="BK906" s="1" t="str">
        <f t="shared" si="1301"/>
        <v>A</v>
      </c>
      <c r="BL906" s="1" t="str">
        <f t="shared" si="1302"/>
        <v>NA</v>
      </c>
      <c r="BM906" s="1" t="str">
        <f t="shared" si="1303"/>
        <v>NA</v>
      </c>
      <c r="BN906" s="1" t="str">
        <f t="shared" si="1304"/>
        <v>NO</v>
      </c>
      <c r="BO906" s="1" t="str">
        <f t="shared" si="1305"/>
        <v>NO</v>
      </c>
      <c r="BP906" s="1" t="str">
        <f t="shared" si="1306"/>
        <v>YES</v>
      </c>
      <c r="BQ906" s="1" t="str">
        <f t="shared" si="1307"/>
        <v>YES</v>
      </c>
      <c r="BS906" s="1" t="str">
        <f t="shared" si="1308"/>
        <v>TP</v>
      </c>
      <c r="BT906" s="1" t="str">
        <f t="shared" si="1309"/>
        <v>TN</v>
      </c>
      <c r="BU906" s="1" t="str">
        <f t="shared" si="1310"/>
        <v>TN</v>
      </c>
      <c r="BV906" s="1" t="str">
        <f t="shared" si="1311"/>
        <v>NO</v>
      </c>
      <c r="BW906" s="1" t="str">
        <f t="shared" si="1312"/>
        <v>NO</v>
      </c>
      <c r="BX906" s="1" t="str">
        <f t="shared" si="1313"/>
        <v>YES</v>
      </c>
      <c r="BY906" s="244" t="str">
        <f t="shared" si="1314"/>
        <v>YES</v>
      </c>
      <c r="BZ906" s="244" t="str">
        <f t="shared" si="1315"/>
        <v>NO</v>
      </c>
      <c r="CA906" s="244" t="str">
        <f t="shared" si="1316"/>
        <v>NO</v>
      </c>
      <c r="CB906" s="244" t="str">
        <f t="shared" si="1317"/>
        <v>NO</v>
      </c>
      <c r="CC906" s="244" t="str">
        <f t="shared" si="1318"/>
        <v>NO</v>
      </c>
      <c r="CD906" s="244" t="str">
        <f t="shared" si="1290"/>
        <v>NO</v>
      </c>
      <c r="CE906" s="1" t="str">
        <f t="shared" si="1291"/>
        <v>NO</v>
      </c>
      <c r="CF906" s="1" t="str">
        <f t="shared" si="1292"/>
        <v>NO</v>
      </c>
      <c r="CG906" s="1" t="str">
        <f t="shared" si="1293"/>
        <v>NO</v>
      </c>
      <c r="CH906" s="1" t="str">
        <f t="shared" si="1294"/>
        <v>NO</v>
      </c>
      <c r="CI906" s="244" t="str">
        <f t="shared" si="1319"/>
        <v>NO</v>
      </c>
      <c r="CJ906" s="244" t="str">
        <f t="shared" si="1320"/>
        <v>NO</v>
      </c>
      <c r="CK906" s="244" t="str">
        <f t="shared" si="1321"/>
        <v>NO</v>
      </c>
      <c r="CL906" s="244" t="str">
        <f t="shared" si="1322"/>
        <v>NO</v>
      </c>
      <c r="CM906" s="244" t="str">
        <f t="shared" si="1323"/>
        <v>NO</v>
      </c>
      <c r="CN906" s="244" t="str">
        <f t="shared" si="1324"/>
        <v>NO</v>
      </c>
      <c r="CO906" s="244" t="str">
        <f t="shared" si="1325"/>
        <v>NO</v>
      </c>
      <c r="CP906" s="244" t="str">
        <f t="shared" si="1326"/>
        <v>NO</v>
      </c>
      <c r="CQ906" s="244" t="str">
        <f t="shared" si="1327"/>
        <v>NO</v>
      </c>
      <c r="CR906" s="244" t="str">
        <f t="shared" si="1328"/>
        <v>NO</v>
      </c>
    </row>
    <row r="907" spans="1:96" ht="16.5" thickBot="1">
      <c r="A907" s="74"/>
      <c r="B907" s="75"/>
      <c r="C907" s="75"/>
      <c r="D907" s="75"/>
      <c r="E907" s="75"/>
      <c r="F907" s="75"/>
      <c r="G907" s="75"/>
      <c r="H907" s="75"/>
      <c r="I907" s="53" t="s">
        <v>64</v>
      </c>
      <c r="J907" s="8">
        <v>0.72428648219892799</v>
      </c>
      <c r="K907" s="8">
        <v>0.24058993841439799</v>
      </c>
      <c r="L907" s="8">
        <v>3.51235793866733E-2</v>
      </c>
      <c r="M907" s="8">
        <v>0.81605709291141204</v>
      </c>
      <c r="N907" s="8">
        <v>0.18283816976612699</v>
      </c>
      <c r="O907" s="8">
        <v>1.1047373224591899E-3</v>
      </c>
      <c r="P907" s="8">
        <v>0.66561230241021996</v>
      </c>
      <c r="Q907" s="8">
        <v>0.10151968769980201</v>
      </c>
      <c r="R907" s="8">
        <v>0.232868009889976</v>
      </c>
      <c r="S907" s="8">
        <v>0.94251151170525904</v>
      </c>
      <c r="T907" s="8">
        <v>5.2403745975755901E-2</v>
      </c>
      <c r="U907" s="8">
        <v>5.0847423189842502E-3</v>
      </c>
      <c r="V907" s="8">
        <v>0.440424144987837</v>
      </c>
      <c r="W907" s="8">
        <v>0.51294293131035595</v>
      </c>
      <c r="X907" s="8">
        <v>4.6632923701806397E-2</v>
      </c>
      <c r="Y907" s="8">
        <v>0.60582705966492001</v>
      </c>
      <c r="Z907" s="8">
        <v>0.32990087837596299</v>
      </c>
      <c r="AA907" s="8">
        <v>6.42720619591165E-2</v>
      </c>
      <c r="AB907" s="8">
        <v>0.460675637109906</v>
      </c>
      <c r="AC907" s="8">
        <v>0.29275392038395298</v>
      </c>
      <c r="AD907" s="8">
        <v>0.24657044250613899</v>
      </c>
      <c r="AE907" s="8">
        <v>0.76168343380273396</v>
      </c>
      <c r="AF907" s="8">
        <v>0.180202153795366</v>
      </c>
      <c r="AG907" s="311">
        <v>5.8114412401898699E-2</v>
      </c>
      <c r="AH907" s="213">
        <v>1.3340000000000001</v>
      </c>
      <c r="AI907" s="213">
        <v>2.573</v>
      </c>
      <c r="AJ907" s="214">
        <v>5.9180000000000001</v>
      </c>
      <c r="AK907" s="210">
        <v>1.286</v>
      </c>
      <c r="AL907" s="210">
        <v>2.7280000000000002</v>
      </c>
      <c r="AM907" s="210">
        <v>6.0090000000000003</v>
      </c>
      <c r="AN907" s="203"/>
      <c r="AO907" s="203"/>
      <c r="AP907" s="203"/>
      <c r="AQ907" s="203"/>
      <c r="AR907" s="203">
        <f t="shared" si="1280"/>
        <v>0.98877272946999983</v>
      </c>
      <c r="AS907" s="203">
        <f t="shared" si="1281"/>
        <v>1.2084999999999999</v>
      </c>
      <c r="AT907" s="203">
        <f t="shared" si="1282"/>
        <v>1.4770555528699998</v>
      </c>
      <c r="AU907" s="203">
        <f t="shared" si="1283"/>
        <v>2.2310181867759997</v>
      </c>
      <c r="AV907" s="203">
        <f t="shared" si="1284"/>
        <v>2.7267999999999999</v>
      </c>
      <c r="AW907" s="203">
        <f t="shared" si="1285"/>
        <v>3.3327555494959995</v>
      </c>
      <c r="AX907" s="203">
        <f t="shared" si="1286"/>
        <v>4.7679545560499994</v>
      </c>
      <c r="AY907" s="203">
        <f t="shared" si="1287"/>
        <v>5.8274999999999997</v>
      </c>
      <c r="AZ907" s="203">
        <f t="shared" si="1288"/>
        <v>7.1224999870499994</v>
      </c>
      <c r="BB907" s="1" t="str">
        <f t="shared" si="1295"/>
        <v>NA</v>
      </c>
      <c r="BC907" s="1" t="str">
        <f t="shared" si="1296"/>
        <v>NP</v>
      </c>
      <c r="BD907" s="1" t="str">
        <f t="shared" si="1297"/>
        <v>NA</v>
      </c>
      <c r="BE907" s="1" t="str">
        <f t="shared" si="1298"/>
        <v>NO</v>
      </c>
      <c r="BF907" s="1" t="str">
        <f t="shared" si="1299"/>
        <v>NO</v>
      </c>
      <c r="BG907" s="1" t="str">
        <f t="shared" si="1300"/>
        <v>NO</v>
      </c>
      <c r="BH907" s="1" t="str">
        <f t="shared" si="1289"/>
        <v>YES</v>
      </c>
      <c r="BJ907" s="1">
        <v>14</v>
      </c>
      <c r="BK907" s="1" t="str">
        <f t="shared" si="1301"/>
        <v>NA</v>
      </c>
      <c r="BL907" s="1" t="str">
        <f t="shared" si="1302"/>
        <v>NA</v>
      </c>
      <c r="BM907" s="1" t="str">
        <f t="shared" si="1303"/>
        <v>NA</v>
      </c>
      <c r="BN907" s="1" t="str">
        <f t="shared" si="1304"/>
        <v>NO</v>
      </c>
      <c r="BO907" s="1" t="str">
        <f t="shared" si="1305"/>
        <v>NO</v>
      </c>
      <c r="BP907" s="1" t="str">
        <f t="shared" si="1306"/>
        <v>NO</v>
      </c>
      <c r="BQ907" s="1" t="str">
        <f t="shared" si="1307"/>
        <v>YES</v>
      </c>
      <c r="BS907" s="1" t="str">
        <f t="shared" si="1308"/>
        <v>TN</v>
      </c>
      <c r="BT907" s="1" t="str">
        <f t="shared" si="1309"/>
        <v>FP</v>
      </c>
      <c r="BU907" s="1" t="str">
        <f t="shared" si="1310"/>
        <v>TN</v>
      </c>
      <c r="BV907" s="1" t="str">
        <f t="shared" si="1311"/>
        <v>NO</v>
      </c>
      <c r="BW907" s="1" t="str">
        <f t="shared" si="1312"/>
        <v>NO</v>
      </c>
      <c r="BX907" s="1" t="str">
        <f t="shared" si="1313"/>
        <v>NO</v>
      </c>
      <c r="BY907" s="244" t="str">
        <f t="shared" si="1314"/>
        <v>YES</v>
      </c>
      <c r="BZ907" s="244" t="str">
        <f t="shared" si="1315"/>
        <v>NO</v>
      </c>
      <c r="CA907" s="244" t="str">
        <f t="shared" si="1316"/>
        <v>NO</v>
      </c>
      <c r="CB907" s="244" t="str">
        <f t="shared" si="1317"/>
        <v>NO</v>
      </c>
      <c r="CC907" s="244" t="str">
        <f t="shared" si="1318"/>
        <v>NO</v>
      </c>
      <c r="CD907" s="244" t="str">
        <f t="shared" si="1290"/>
        <v>YES</v>
      </c>
      <c r="CE907" s="1" t="str">
        <f t="shared" si="1291"/>
        <v>NO</v>
      </c>
      <c r="CF907" s="1" t="str">
        <f t="shared" si="1292"/>
        <v>NO</v>
      </c>
      <c r="CG907" s="1" t="str">
        <f t="shared" si="1293"/>
        <v>NO</v>
      </c>
      <c r="CH907" s="1" t="str">
        <f t="shared" si="1294"/>
        <v>YES</v>
      </c>
      <c r="CI907" s="244" t="str">
        <f t="shared" si="1319"/>
        <v>NO</v>
      </c>
      <c r="CJ907" s="244" t="str">
        <f t="shared" si="1320"/>
        <v>NO</v>
      </c>
      <c r="CK907" s="244" t="str">
        <f t="shared" si="1321"/>
        <v>NO</v>
      </c>
      <c r="CL907" s="244" t="str">
        <f t="shared" si="1322"/>
        <v>NO</v>
      </c>
      <c r="CM907" s="244" t="str">
        <f t="shared" si="1323"/>
        <v>NO</v>
      </c>
      <c r="CN907" s="244" t="str">
        <f t="shared" si="1324"/>
        <v>YES</v>
      </c>
      <c r="CO907" s="244" t="str">
        <f t="shared" si="1325"/>
        <v>NO</v>
      </c>
      <c r="CP907" s="244" t="str">
        <f t="shared" si="1326"/>
        <v>NO</v>
      </c>
      <c r="CQ907" s="244" t="str">
        <f t="shared" si="1327"/>
        <v>NO</v>
      </c>
      <c r="CR907" s="244" t="str">
        <f t="shared" si="1328"/>
        <v>YES</v>
      </c>
    </row>
    <row r="908" spans="1:96">
      <c r="A908" s="61">
        <v>30</v>
      </c>
      <c r="B908" s="62">
        <v>360</v>
      </c>
      <c r="C908" s="62">
        <v>3</v>
      </c>
      <c r="D908" s="62">
        <v>0.33</v>
      </c>
      <c r="E908" s="62">
        <v>14102316</v>
      </c>
      <c r="F908" s="62">
        <f>E908/1000/60</f>
        <v>235.0386</v>
      </c>
      <c r="G908" s="62">
        <v>117</v>
      </c>
      <c r="H908" s="63">
        <f>G908/B908*100</f>
        <v>32.5</v>
      </c>
      <c r="I908" s="60" t="s">
        <v>12</v>
      </c>
      <c r="J908" s="69">
        <v>0.63061710262678605</v>
      </c>
      <c r="K908" s="69">
        <v>0.262081293614711</v>
      </c>
      <c r="L908" s="69">
        <v>0.10730160375850099</v>
      </c>
      <c r="M908" s="69">
        <v>0.156462800409289</v>
      </c>
      <c r="N908" s="69">
        <v>0.68923836997652999</v>
      </c>
      <c r="O908" s="69">
        <v>0.15429882961418001</v>
      </c>
      <c r="P908" s="69">
        <v>0.51540351501510195</v>
      </c>
      <c r="Q908" s="69">
        <v>0.13919029037177899</v>
      </c>
      <c r="R908" s="69">
        <v>0.345406194613118</v>
      </c>
      <c r="S908" s="69">
        <v>0.94211708807820704</v>
      </c>
      <c r="T908" s="69">
        <v>5.3274009241721799E-2</v>
      </c>
      <c r="U908" s="69">
        <v>4.6089026800709698E-3</v>
      </c>
      <c r="V908" s="69">
        <v>0.107720714633884</v>
      </c>
      <c r="W908" s="69">
        <v>0.85702719044972897</v>
      </c>
      <c r="X908" s="69">
        <v>3.5252094916385299E-2</v>
      </c>
      <c r="Y908" s="69">
        <v>0.74470282182816505</v>
      </c>
      <c r="Z908" s="69">
        <v>0.24989286957409201</v>
      </c>
      <c r="AA908" s="69">
        <v>5.4043085977420998E-3</v>
      </c>
      <c r="AB908" s="69">
        <v>0.96367944386836601</v>
      </c>
      <c r="AC908" s="69">
        <v>7.8697972558888704E-3</v>
      </c>
      <c r="AD908" s="69">
        <v>2.8450758875744501E-2</v>
      </c>
      <c r="AE908" s="69">
        <v>0.86379767282887698</v>
      </c>
      <c r="AF908" s="69">
        <v>2.0814853106375299E-2</v>
      </c>
      <c r="AG908" s="309">
        <v>0.115387474064747</v>
      </c>
      <c r="AH908" s="208">
        <v>1.946</v>
      </c>
      <c r="AI908" s="208">
        <v>3.43</v>
      </c>
      <c r="AJ908" s="209">
        <v>6.8239999999999998</v>
      </c>
      <c r="AK908" s="210">
        <v>2.573</v>
      </c>
      <c r="AL908" s="210">
        <v>3.8260000000000001</v>
      </c>
      <c r="AM908" s="210">
        <v>7.306</v>
      </c>
      <c r="AN908" s="203">
        <v>2.5196000000000001</v>
      </c>
      <c r="AO908" s="203">
        <v>3.9781</v>
      </c>
      <c r="AP908" s="203">
        <v>7.1336000000000004</v>
      </c>
      <c r="AQ908" s="203"/>
      <c r="AR908" s="203">
        <f>$AN$33*0.81818182</f>
        <v>2.0614909136719999</v>
      </c>
      <c r="AS908" s="203">
        <f>$AN$33</f>
        <v>2.5196000000000001</v>
      </c>
      <c r="AT908" s="203">
        <f>$AN$33*1.22222222</f>
        <v>3.0795111055119997</v>
      </c>
      <c r="AU908" s="203">
        <f>$AO$33*0.81818182</f>
        <v>3.2548090981419997</v>
      </c>
      <c r="AV908" s="203">
        <f>$AO$33</f>
        <v>3.9781</v>
      </c>
      <c r="AW908" s="203">
        <f>$AO$33*1.22222222</f>
        <v>4.8621222133819995</v>
      </c>
      <c r="AX908" s="203">
        <f>$AP$33*0.81818182</f>
        <v>5.8365818311520004</v>
      </c>
      <c r="AY908" s="203">
        <f>$AP$33</f>
        <v>7.1336000000000004</v>
      </c>
      <c r="AZ908" s="203">
        <f>$AP$33*1.22222222</f>
        <v>8.7188444285919999</v>
      </c>
      <c r="BB908" s="1" t="str">
        <f t="shared" si="1295"/>
        <v>A</v>
      </c>
      <c r="BC908" s="1" t="str">
        <f t="shared" si="1296"/>
        <v>NP</v>
      </c>
      <c r="BD908" s="1" t="str">
        <f t="shared" si="1297"/>
        <v>NP</v>
      </c>
      <c r="BE908" s="1" t="str">
        <f t="shared" si="1298"/>
        <v>NO</v>
      </c>
      <c r="BF908" s="1" t="str">
        <f t="shared" si="1299"/>
        <v>NO</v>
      </c>
      <c r="BG908" s="1" t="str">
        <f t="shared" si="1300"/>
        <v>YES</v>
      </c>
      <c r="BH908" s="1" t="str">
        <f t="shared" si="1289"/>
        <v>YES</v>
      </c>
      <c r="BJ908" s="12">
        <v>57</v>
      </c>
      <c r="BK908" s="1" t="str">
        <f t="shared" si="1301"/>
        <v>NA</v>
      </c>
      <c r="BL908" s="1" t="str">
        <f t="shared" si="1302"/>
        <v>NP</v>
      </c>
      <c r="BM908" s="1" t="str">
        <f t="shared" si="1303"/>
        <v>NA</v>
      </c>
      <c r="BN908" s="1" t="str">
        <f t="shared" si="1304"/>
        <v>NO</v>
      </c>
      <c r="BO908" s="1" t="str">
        <f t="shared" si="1305"/>
        <v>NO</v>
      </c>
      <c r="BP908" s="1" t="str">
        <f t="shared" si="1306"/>
        <v>NO</v>
      </c>
      <c r="BQ908" s="1" t="str">
        <f t="shared" si="1307"/>
        <v>YES</v>
      </c>
      <c r="BS908" s="1" t="str">
        <f t="shared" si="1308"/>
        <v>FP</v>
      </c>
      <c r="BT908" s="1" t="str">
        <f t="shared" si="1309"/>
        <v>TP</v>
      </c>
      <c r="BU908" s="1" t="str">
        <f t="shared" si="1310"/>
        <v>FP</v>
      </c>
      <c r="BV908" s="1" t="str">
        <f t="shared" si="1311"/>
        <v>NO</v>
      </c>
      <c r="BW908" s="1" t="str">
        <f t="shared" si="1312"/>
        <v>NO</v>
      </c>
      <c r="BX908" s="1" t="str">
        <f t="shared" si="1313"/>
        <v>YES</v>
      </c>
      <c r="BY908" s="244" t="str">
        <f t="shared" si="1314"/>
        <v>YES</v>
      </c>
      <c r="BZ908" s="244" t="str">
        <f t="shared" si="1315"/>
        <v>NO</v>
      </c>
      <c r="CA908" s="244" t="str">
        <f t="shared" si="1316"/>
        <v>NO</v>
      </c>
      <c r="CB908" s="244" t="str">
        <f t="shared" si="1317"/>
        <v>NO</v>
      </c>
      <c r="CC908" s="244" t="str">
        <f t="shared" si="1318"/>
        <v>NO</v>
      </c>
      <c r="CD908" s="244" t="str">
        <f t="shared" si="1290"/>
        <v>YES</v>
      </c>
      <c r="CE908" s="1" t="str">
        <f t="shared" si="1291"/>
        <v>NO</v>
      </c>
      <c r="CF908" s="1" t="str">
        <f t="shared" si="1292"/>
        <v>NO</v>
      </c>
      <c r="CG908" s="1" t="str">
        <f t="shared" si="1293"/>
        <v>NO</v>
      </c>
      <c r="CH908" s="1" t="str">
        <f t="shared" si="1294"/>
        <v>YES</v>
      </c>
      <c r="CI908" s="244" t="str">
        <f t="shared" si="1319"/>
        <v>NO</v>
      </c>
      <c r="CJ908" s="244" t="str">
        <f t="shared" si="1320"/>
        <v>NO</v>
      </c>
      <c r="CK908" s="244" t="str">
        <f t="shared" si="1321"/>
        <v>NO</v>
      </c>
      <c r="CL908" s="244" t="str">
        <f t="shared" si="1322"/>
        <v>NO</v>
      </c>
      <c r="CM908" s="244" t="str">
        <f t="shared" si="1323"/>
        <v>NO</v>
      </c>
      <c r="CN908" s="244" t="str">
        <f t="shared" si="1324"/>
        <v>YES</v>
      </c>
      <c r="CO908" s="244" t="str">
        <f t="shared" si="1325"/>
        <v>NO</v>
      </c>
      <c r="CP908" s="244" t="str">
        <f t="shared" si="1326"/>
        <v>NO</v>
      </c>
      <c r="CQ908" s="244" t="str">
        <f t="shared" si="1327"/>
        <v>NO</v>
      </c>
      <c r="CR908" s="244" t="str">
        <f t="shared" si="1328"/>
        <v>YES</v>
      </c>
    </row>
    <row r="909" spans="1:96">
      <c r="A909" s="64"/>
      <c r="B909" s="15"/>
      <c r="C909" s="15"/>
      <c r="D909" s="15"/>
      <c r="E909" s="15"/>
      <c r="F909" s="15"/>
      <c r="G909" s="15"/>
      <c r="H909" s="15"/>
      <c r="I909" s="52" t="s">
        <v>13</v>
      </c>
      <c r="J909" s="6">
        <v>0.86442458439456904</v>
      </c>
      <c r="K909" s="6">
        <v>9.4351320374140804E-2</v>
      </c>
      <c r="L909" s="6">
        <v>4.12240952312894E-2</v>
      </c>
      <c r="M909" s="6">
        <v>0.87549785953310899</v>
      </c>
      <c r="N909" s="6">
        <v>5.1544618668158397E-2</v>
      </c>
      <c r="O909" s="6">
        <v>7.2957521798732494E-2</v>
      </c>
      <c r="P909" s="6">
        <v>0.47552071589144501</v>
      </c>
      <c r="Q909" s="6">
        <v>0.34707771239919699</v>
      </c>
      <c r="R909" s="6">
        <v>0.177401571709356</v>
      </c>
      <c r="S909" s="6">
        <v>0.72933971966159605</v>
      </c>
      <c r="T909" s="6">
        <v>5.92854641662773E-2</v>
      </c>
      <c r="U909" s="6">
        <v>0.211374816172126</v>
      </c>
      <c r="V909" s="6">
        <v>0.107720714633884</v>
      </c>
      <c r="W909" s="6">
        <v>0.85702719044972897</v>
      </c>
      <c r="X909" s="6">
        <v>3.5252094916385299E-2</v>
      </c>
      <c r="Y909" s="6">
        <v>0.74470282182816505</v>
      </c>
      <c r="Z909" s="6">
        <v>0.24989286957409201</v>
      </c>
      <c r="AA909" s="6">
        <v>5.4043085977420998E-3</v>
      </c>
      <c r="AB909" s="6">
        <v>0.96367944386836601</v>
      </c>
      <c r="AC909" s="6">
        <v>7.8697972558888704E-3</v>
      </c>
      <c r="AD909" s="6">
        <v>2.8450758875744501E-2</v>
      </c>
      <c r="AE909" s="6">
        <v>0.54161689421643</v>
      </c>
      <c r="AF909" s="6">
        <v>0.13747448650552099</v>
      </c>
      <c r="AG909" s="310">
        <v>0.32090861927804698</v>
      </c>
      <c r="AH909" s="211">
        <v>1.5820000000000001</v>
      </c>
      <c r="AI909" s="211">
        <v>3.375</v>
      </c>
      <c r="AJ909" s="212">
        <v>7.1390000000000002</v>
      </c>
      <c r="AK909" s="210">
        <v>2.5190000000000001</v>
      </c>
      <c r="AL909" s="210">
        <v>4.1100000000000003</v>
      </c>
      <c r="AM909" s="210">
        <v>6.8490000000000002</v>
      </c>
      <c r="AN909" s="203"/>
      <c r="AO909" s="203"/>
      <c r="AP909" s="203"/>
      <c r="AQ909" s="203"/>
      <c r="AR909" s="203">
        <f t="shared" ref="AR909:AR934" si="1329">$AN$33*0.81818182</f>
        <v>2.0614909136719999</v>
      </c>
      <c r="AS909" s="203">
        <f t="shared" ref="AS909:AS934" si="1330">$AN$33</f>
        <v>2.5196000000000001</v>
      </c>
      <c r="AT909" s="203">
        <f t="shared" ref="AT909:AT934" si="1331">$AN$33*1.22222222</f>
        <v>3.0795111055119997</v>
      </c>
      <c r="AU909" s="203">
        <f t="shared" ref="AU909:AU934" si="1332">$AO$33*0.81818182</f>
        <v>3.2548090981419997</v>
      </c>
      <c r="AV909" s="203">
        <f t="shared" ref="AV909:AV934" si="1333">$AO$33</f>
        <v>3.9781</v>
      </c>
      <c r="AW909" s="203">
        <f t="shared" ref="AW909:AW934" si="1334">$AO$33*1.22222222</f>
        <v>4.8621222133819995</v>
      </c>
      <c r="AX909" s="203">
        <f t="shared" ref="AX909:AX934" si="1335">$AP$33*0.81818182</f>
        <v>5.8365818311520004</v>
      </c>
      <c r="AY909" s="203">
        <f t="shared" ref="AY909:AY934" si="1336">$AP$33</f>
        <v>7.1336000000000004</v>
      </c>
      <c r="AZ909" s="203">
        <f t="shared" ref="AZ909:AZ934" si="1337">$AP$33*1.22222222</f>
        <v>8.7188444285919999</v>
      </c>
      <c r="BB909" s="1" t="str">
        <f t="shared" si="1295"/>
        <v>A</v>
      </c>
      <c r="BC909" s="1" t="str">
        <f t="shared" si="1296"/>
        <v>NP</v>
      </c>
      <c r="BD909" s="1" t="str">
        <f t="shared" si="1297"/>
        <v>NA</v>
      </c>
      <c r="BE909" s="1" t="str">
        <f t="shared" si="1298"/>
        <v>NO</v>
      </c>
      <c r="BF909" s="1" t="str">
        <f t="shared" si="1299"/>
        <v>NO</v>
      </c>
      <c r="BG909" s="1" t="str">
        <f t="shared" si="1300"/>
        <v>YES</v>
      </c>
      <c r="BH909" s="1" t="str">
        <f t="shared" si="1289"/>
        <v>YES</v>
      </c>
      <c r="BJ909" s="12">
        <v>29</v>
      </c>
      <c r="BK909" s="1" t="str">
        <f t="shared" si="1301"/>
        <v>NP</v>
      </c>
      <c r="BL909" s="1" t="str">
        <f t="shared" si="1302"/>
        <v>NA</v>
      </c>
      <c r="BM909" s="1" t="str">
        <f t="shared" si="1303"/>
        <v>NP</v>
      </c>
      <c r="BN909" s="1" t="str">
        <f t="shared" si="1304"/>
        <v>NO</v>
      </c>
      <c r="BO909" s="1" t="str">
        <f t="shared" si="1305"/>
        <v>NO</v>
      </c>
      <c r="BP909" s="1" t="str">
        <f t="shared" si="1306"/>
        <v>NO</v>
      </c>
      <c r="BQ909" s="1" t="str">
        <f t="shared" si="1307"/>
        <v>YES</v>
      </c>
      <c r="BS909" s="1" t="str">
        <f t="shared" si="1308"/>
        <v>TP</v>
      </c>
      <c r="BT909" s="1" t="str">
        <f t="shared" si="1309"/>
        <v>FP</v>
      </c>
      <c r="BU909" s="1" t="str">
        <f t="shared" si="1310"/>
        <v>FN</v>
      </c>
      <c r="BV909" s="1" t="str">
        <f t="shared" si="1311"/>
        <v>NO</v>
      </c>
      <c r="BW909" s="1" t="str">
        <f t="shared" si="1312"/>
        <v>NO</v>
      </c>
      <c r="BX909" s="1" t="str">
        <f t="shared" si="1313"/>
        <v>YES</v>
      </c>
      <c r="BY909" s="244" t="str">
        <f t="shared" si="1314"/>
        <v>YES</v>
      </c>
      <c r="BZ909" s="244" t="str">
        <f t="shared" si="1315"/>
        <v>NO</v>
      </c>
      <c r="CA909" s="244" t="str">
        <f t="shared" si="1316"/>
        <v>NO</v>
      </c>
      <c r="CB909" s="244" t="str">
        <f t="shared" si="1317"/>
        <v>NO</v>
      </c>
      <c r="CC909" s="244" t="str">
        <f t="shared" si="1318"/>
        <v>NO</v>
      </c>
      <c r="CD909" s="244" t="str">
        <f t="shared" si="1290"/>
        <v>YES</v>
      </c>
      <c r="CE909" s="1" t="str">
        <f t="shared" si="1291"/>
        <v>NO</v>
      </c>
      <c r="CF909" s="1" t="str">
        <f t="shared" si="1292"/>
        <v>NO</v>
      </c>
      <c r="CG909" s="1" t="str">
        <f t="shared" si="1293"/>
        <v>NO</v>
      </c>
      <c r="CH909" s="1" t="str">
        <f t="shared" si="1294"/>
        <v>YES</v>
      </c>
      <c r="CI909" s="244" t="str">
        <f t="shared" si="1319"/>
        <v>YES</v>
      </c>
      <c r="CJ909" s="244" t="str">
        <f t="shared" si="1320"/>
        <v>NO</v>
      </c>
      <c r="CK909" s="244" t="str">
        <f t="shared" si="1321"/>
        <v>NO</v>
      </c>
      <c r="CL909" s="244" t="str">
        <f t="shared" si="1322"/>
        <v>NO</v>
      </c>
      <c r="CM909" s="244" t="str">
        <f t="shared" si="1323"/>
        <v>YES</v>
      </c>
      <c r="CN909" s="244" t="str">
        <f t="shared" si="1324"/>
        <v>YES</v>
      </c>
      <c r="CO909" s="244" t="str">
        <f t="shared" si="1325"/>
        <v>NO</v>
      </c>
      <c r="CP909" s="244" t="str">
        <f t="shared" si="1326"/>
        <v>NO</v>
      </c>
      <c r="CQ909" s="244" t="str">
        <f t="shared" si="1327"/>
        <v>NO</v>
      </c>
      <c r="CR909" s="244" t="str">
        <f t="shared" si="1328"/>
        <v>YES</v>
      </c>
    </row>
    <row r="910" spans="1:96">
      <c r="A910" s="64"/>
      <c r="B910" s="15"/>
      <c r="C910" s="15"/>
      <c r="D910" s="15"/>
      <c r="E910" s="15"/>
      <c r="F910" s="15"/>
      <c r="G910" s="15"/>
      <c r="H910" s="15"/>
      <c r="I910" s="52" t="s">
        <v>14</v>
      </c>
      <c r="J910" s="6">
        <v>0.86442458439456904</v>
      </c>
      <c r="K910" s="6">
        <v>9.4351320374140804E-2</v>
      </c>
      <c r="L910" s="6">
        <v>4.12240952312894E-2</v>
      </c>
      <c r="M910" s="6">
        <v>0.87549785953310899</v>
      </c>
      <c r="N910" s="6">
        <v>5.1544618668158397E-2</v>
      </c>
      <c r="O910" s="6">
        <v>7.2957521798732494E-2</v>
      </c>
      <c r="P910" s="6">
        <v>0.47552071589144501</v>
      </c>
      <c r="Q910" s="6">
        <v>0.34707771239919699</v>
      </c>
      <c r="R910" s="6">
        <v>0.177401571709356</v>
      </c>
      <c r="S910" s="6">
        <v>0.72933971966159605</v>
      </c>
      <c r="T910" s="6">
        <v>5.92854641662773E-2</v>
      </c>
      <c r="U910" s="6">
        <v>0.211374816172126</v>
      </c>
      <c r="V910" s="6">
        <v>0.51342653773333702</v>
      </c>
      <c r="W910" s="6">
        <v>0.470064083712881</v>
      </c>
      <c r="X910" s="6">
        <v>1.65093785537807E-2</v>
      </c>
      <c r="Y910" s="6">
        <v>0.27750902084700702</v>
      </c>
      <c r="Z910" s="6">
        <v>0.115815941203884</v>
      </c>
      <c r="AA910" s="6">
        <v>0.60667503794910804</v>
      </c>
      <c r="AB910" s="6">
        <v>0.106432785178036</v>
      </c>
      <c r="AC910" s="6">
        <v>0.69234786566700202</v>
      </c>
      <c r="AD910" s="6">
        <v>0.20121934915496101</v>
      </c>
      <c r="AE910" s="6">
        <v>0.468062528046572</v>
      </c>
      <c r="AF910" s="6">
        <v>0.204036546701515</v>
      </c>
      <c r="AG910" s="310">
        <v>0.327900925251912</v>
      </c>
      <c r="AH910" s="211">
        <v>1.1579999999999999</v>
      </c>
      <c r="AI910" s="211">
        <v>4.5019999999999998</v>
      </c>
      <c r="AJ910" s="212">
        <v>6.4370000000000003</v>
      </c>
      <c r="AK910" s="210">
        <v>2.0870000000000002</v>
      </c>
      <c r="AL910" s="210">
        <v>4.0330000000000004</v>
      </c>
      <c r="AM910" s="210">
        <v>7.3840000000000003</v>
      </c>
      <c r="AN910" s="203"/>
      <c r="AO910" s="203"/>
      <c r="AP910" s="203"/>
      <c r="AQ910" s="203"/>
      <c r="AR910" s="203">
        <f t="shared" si="1329"/>
        <v>2.0614909136719999</v>
      </c>
      <c r="AS910" s="203">
        <f t="shared" si="1330"/>
        <v>2.5196000000000001</v>
      </c>
      <c r="AT910" s="203">
        <f t="shared" si="1331"/>
        <v>3.0795111055119997</v>
      </c>
      <c r="AU910" s="203">
        <f t="shared" si="1332"/>
        <v>3.2548090981419997</v>
      </c>
      <c r="AV910" s="203">
        <f t="shared" si="1333"/>
        <v>3.9781</v>
      </c>
      <c r="AW910" s="203">
        <f t="shared" si="1334"/>
        <v>4.8621222133819995</v>
      </c>
      <c r="AX910" s="203">
        <f t="shared" si="1335"/>
        <v>5.8365818311520004</v>
      </c>
      <c r="AY910" s="203">
        <f t="shared" si="1336"/>
        <v>7.1336000000000004</v>
      </c>
      <c r="AZ910" s="203">
        <f t="shared" si="1337"/>
        <v>8.7188444285919999</v>
      </c>
      <c r="BB910" s="1" t="str">
        <f t="shared" si="1295"/>
        <v>A</v>
      </c>
      <c r="BC910" s="1" t="str">
        <f t="shared" si="1296"/>
        <v>NA</v>
      </c>
      <c r="BD910" s="1" t="str">
        <f t="shared" si="1297"/>
        <v>NP</v>
      </c>
      <c r="BE910" s="1" t="str">
        <f t="shared" si="1298"/>
        <v>NO</v>
      </c>
      <c r="BF910" s="1" t="str">
        <f t="shared" si="1299"/>
        <v>NO</v>
      </c>
      <c r="BG910" s="1" t="str">
        <f t="shared" si="1300"/>
        <v>YES</v>
      </c>
      <c r="BH910" s="1" t="str">
        <f t="shared" si="1289"/>
        <v>YES</v>
      </c>
      <c r="BJ910" s="12">
        <v>8</v>
      </c>
      <c r="BK910" s="1" t="str">
        <f t="shared" si="1301"/>
        <v>NP</v>
      </c>
      <c r="BL910" s="1" t="str">
        <f t="shared" si="1302"/>
        <v>NA</v>
      </c>
      <c r="BM910" s="1" t="str">
        <f t="shared" si="1303"/>
        <v>NA</v>
      </c>
      <c r="BN910" s="1" t="str">
        <f t="shared" si="1304"/>
        <v>NO</v>
      </c>
      <c r="BO910" s="1" t="str">
        <f t="shared" si="1305"/>
        <v>NO</v>
      </c>
      <c r="BP910" s="1" t="str">
        <f t="shared" si="1306"/>
        <v>NO</v>
      </c>
      <c r="BQ910" s="1" t="str">
        <f t="shared" si="1307"/>
        <v>YES</v>
      </c>
      <c r="BS910" s="1" t="str">
        <f t="shared" si="1308"/>
        <v>TP</v>
      </c>
      <c r="BT910" s="1" t="str">
        <f t="shared" si="1309"/>
        <v>TN</v>
      </c>
      <c r="BU910" s="1" t="str">
        <f t="shared" si="1310"/>
        <v>FP</v>
      </c>
      <c r="BV910" s="1" t="str">
        <f t="shared" si="1311"/>
        <v>NO</v>
      </c>
      <c r="BW910" s="1" t="str">
        <f t="shared" si="1312"/>
        <v>NO</v>
      </c>
      <c r="BX910" s="1" t="str">
        <f t="shared" si="1313"/>
        <v>YES</v>
      </c>
      <c r="BY910" s="244" t="str">
        <f t="shared" si="1314"/>
        <v>YES</v>
      </c>
      <c r="BZ910" s="244" t="str">
        <f t="shared" si="1315"/>
        <v>NO</v>
      </c>
      <c r="CA910" s="244" t="str">
        <f t="shared" si="1316"/>
        <v>NO</v>
      </c>
      <c r="CB910" s="244" t="str">
        <f t="shared" si="1317"/>
        <v>NO</v>
      </c>
      <c r="CC910" s="244" t="str">
        <f t="shared" si="1318"/>
        <v>NO</v>
      </c>
      <c r="CD910" s="244" t="str">
        <f t="shared" si="1290"/>
        <v>YES</v>
      </c>
      <c r="CE910" s="1" t="str">
        <f t="shared" si="1291"/>
        <v>NO</v>
      </c>
      <c r="CF910" s="1" t="str">
        <f t="shared" si="1292"/>
        <v>NO</v>
      </c>
      <c r="CG910" s="1" t="str">
        <f t="shared" si="1293"/>
        <v>NO</v>
      </c>
      <c r="CH910" s="1" t="str">
        <f t="shared" si="1294"/>
        <v>YES</v>
      </c>
      <c r="CI910" s="244" t="str">
        <f t="shared" si="1319"/>
        <v>NO</v>
      </c>
      <c r="CJ910" s="244" t="str">
        <f t="shared" si="1320"/>
        <v>NO</v>
      </c>
      <c r="CK910" s="244" t="str">
        <f t="shared" si="1321"/>
        <v>NO</v>
      </c>
      <c r="CL910" s="244" t="str">
        <f t="shared" si="1322"/>
        <v>NO</v>
      </c>
      <c r="CM910" s="244" t="str">
        <f t="shared" si="1323"/>
        <v>NO</v>
      </c>
      <c r="CN910" s="244" t="str">
        <f t="shared" si="1324"/>
        <v>YES</v>
      </c>
      <c r="CO910" s="244" t="str">
        <f t="shared" si="1325"/>
        <v>NO</v>
      </c>
      <c r="CP910" s="244" t="str">
        <f t="shared" si="1326"/>
        <v>NO</v>
      </c>
      <c r="CQ910" s="244" t="str">
        <f t="shared" si="1327"/>
        <v>NO</v>
      </c>
      <c r="CR910" s="244" t="str">
        <f t="shared" si="1328"/>
        <v>YES</v>
      </c>
    </row>
    <row r="911" spans="1:96">
      <c r="A911" s="64"/>
      <c r="B911" s="15"/>
      <c r="C911" s="15"/>
      <c r="D911" s="15"/>
      <c r="E911" s="15"/>
      <c r="F911" s="15"/>
      <c r="G911" s="15"/>
      <c r="H911" s="15"/>
      <c r="I911" s="52" t="s">
        <v>15</v>
      </c>
      <c r="J911" s="6">
        <v>0.86442458439456904</v>
      </c>
      <c r="K911" s="6">
        <v>9.4351320374140804E-2</v>
      </c>
      <c r="L911" s="6">
        <v>4.12240952312894E-2</v>
      </c>
      <c r="M911" s="6">
        <v>0.87549785953310899</v>
      </c>
      <c r="N911" s="6">
        <v>5.1544618668158397E-2</v>
      </c>
      <c r="O911" s="6">
        <v>7.2957521798732494E-2</v>
      </c>
      <c r="P911" s="6">
        <v>0.51540351501510195</v>
      </c>
      <c r="Q911" s="6">
        <v>0.13919029037177899</v>
      </c>
      <c r="R911" s="6">
        <v>0.345406194613118</v>
      </c>
      <c r="S911" s="6">
        <v>0.94211708807820704</v>
      </c>
      <c r="T911" s="6">
        <v>5.3274009241721799E-2</v>
      </c>
      <c r="U911" s="6">
        <v>4.6089026800709698E-3</v>
      </c>
      <c r="V911" s="6">
        <v>0.107720714633884</v>
      </c>
      <c r="W911" s="6">
        <v>0.85702719044972897</v>
      </c>
      <c r="X911" s="6">
        <v>3.5252094916385299E-2</v>
      </c>
      <c r="Y911" s="6">
        <v>0.74470282182816505</v>
      </c>
      <c r="Z911" s="6">
        <v>0.24989286957409201</v>
      </c>
      <c r="AA911" s="6">
        <v>5.4043085977420998E-3</v>
      </c>
      <c r="AB911" s="6">
        <v>0.96367944386836601</v>
      </c>
      <c r="AC911" s="6">
        <v>7.8697972558888704E-3</v>
      </c>
      <c r="AD911" s="6">
        <v>2.8450758875744501E-2</v>
      </c>
      <c r="AE911" s="6">
        <v>0.54161689421643</v>
      </c>
      <c r="AF911" s="6">
        <v>0.13747448650552099</v>
      </c>
      <c r="AG911" s="310">
        <v>0.32090861927804698</v>
      </c>
      <c r="AH911" s="211">
        <v>1.7150000000000001</v>
      </c>
      <c r="AI911" s="211">
        <v>3.24</v>
      </c>
      <c r="AJ911" s="212">
        <v>7.1840000000000002</v>
      </c>
      <c r="AK911" s="210">
        <v>2.5409999999999999</v>
      </c>
      <c r="AL911" s="210">
        <v>4.0049999999999999</v>
      </c>
      <c r="AM911" s="210">
        <v>7.0469999999999997</v>
      </c>
      <c r="AN911" s="203"/>
      <c r="AO911" s="203"/>
      <c r="AP911" s="203"/>
      <c r="AQ911" s="203"/>
      <c r="AR911" s="203">
        <f t="shared" si="1329"/>
        <v>2.0614909136719999</v>
      </c>
      <c r="AS911" s="203">
        <f t="shared" si="1330"/>
        <v>2.5196000000000001</v>
      </c>
      <c r="AT911" s="203">
        <f t="shared" si="1331"/>
        <v>3.0795111055119997</v>
      </c>
      <c r="AU911" s="203">
        <f t="shared" si="1332"/>
        <v>3.2548090981419997</v>
      </c>
      <c r="AV911" s="203">
        <f t="shared" si="1333"/>
        <v>3.9781</v>
      </c>
      <c r="AW911" s="203">
        <f t="shared" si="1334"/>
        <v>4.8621222133819995</v>
      </c>
      <c r="AX911" s="203">
        <f t="shared" si="1335"/>
        <v>5.8365818311520004</v>
      </c>
      <c r="AY911" s="203">
        <f t="shared" si="1336"/>
        <v>7.1336000000000004</v>
      </c>
      <c r="AZ911" s="203">
        <f t="shared" si="1337"/>
        <v>8.7188444285919999</v>
      </c>
      <c r="BB911" s="1" t="str">
        <f t="shared" si="1295"/>
        <v>A</v>
      </c>
      <c r="BC911" s="1" t="str">
        <f t="shared" si="1296"/>
        <v>A</v>
      </c>
      <c r="BD911" s="1" t="str">
        <f t="shared" si="1297"/>
        <v>NA</v>
      </c>
      <c r="BE911" s="1" t="str">
        <f t="shared" si="1298"/>
        <v>NO</v>
      </c>
      <c r="BF911" s="1" t="str">
        <f t="shared" si="1299"/>
        <v>YES</v>
      </c>
      <c r="BG911" s="1" t="str">
        <f t="shared" si="1300"/>
        <v>YES</v>
      </c>
      <c r="BH911" s="1" t="str">
        <f t="shared" si="1289"/>
        <v>YES</v>
      </c>
      <c r="BJ911" s="12">
        <v>35</v>
      </c>
      <c r="BK911" s="1" t="str">
        <f t="shared" si="1301"/>
        <v>NA</v>
      </c>
      <c r="BL911" s="1" t="str">
        <f t="shared" si="1302"/>
        <v>NA</v>
      </c>
      <c r="BM911" s="1" t="str">
        <f t="shared" si="1303"/>
        <v>NP</v>
      </c>
      <c r="BN911" s="1" t="str">
        <f t="shared" si="1304"/>
        <v>NO</v>
      </c>
      <c r="BO911" s="1" t="str">
        <f t="shared" si="1305"/>
        <v>NO</v>
      </c>
      <c r="BP911" s="1" t="str">
        <f t="shared" si="1306"/>
        <v>NO</v>
      </c>
      <c r="BQ911" s="1" t="str">
        <f t="shared" si="1307"/>
        <v>YES</v>
      </c>
      <c r="BS911" s="1" t="str">
        <f t="shared" si="1308"/>
        <v>FP</v>
      </c>
      <c r="BT911" s="1" t="str">
        <f t="shared" si="1309"/>
        <v>FP</v>
      </c>
      <c r="BU911" s="1" t="str">
        <f t="shared" si="1310"/>
        <v>FN</v>
      </c>
      <c r="BV911" s="1" t="str">
        <f t="shared" si="1311"/>
        <v>NO</v>
      </c>
      <c r="BW911" s="1" t="str">
        <f t="shared" si="1312"/>
        <v>NO</v>
      </c>
      <c r="BX911" s="1" t="str">
        <f t="shared" si="1313"/>
        <v>NO</v>
      </c>
      <c r="BY911" s="244" t="str">
        <f t="shared" si="1314"/>
        <v>NO</v>
      </c>
      <c r="BZ911" s="244" t="str">
        <f t="shared" si="1315"/>
        <v>NO</v>
      </c>
      <c r="CA911" s="244" t="str">
        <f t="shared" si="1316"/>
        <v>NO</v>
      </c>
      <c r="CB911" s="244" t="str">
        <f t="shared" si="1317"/>
        <v>NO</v>
      </c>
      <c r="CC911" s="244" t="str">
        <f t="shared" si="1318"/>
        <v>YES</v>
      </c>
      <c r="CD911" s="244" t="str">
        <f t="shared" si="1290"/>
        <v>YES</v>
      </c>
      <c r="CE911" s="1" t="str">
        <f t="shared" si="1291"/>
        <v>NO</v>
      </c>
      <c r="CF911" s="1" t="str">
        <f t="shared" si="1292"/>
        <v>NO</v>
      </c>
      <c r="CG911" s="1" t="str">
        <f t="shared" si="1293"/>
        <v>NO</v>
      </c>
      <c r="CH911" s="1" t="str">
        <f t="shared" si="1294"/>
        <v>YES</v>
      </c>
      <c r="CI911" s="244" t="str">
        <f t="shared" si="1319"/>
        <v>YES</v>
      </c>
      <c r="CJ911" s="244" t="str">
        <f t="shared" si="1320"/>
        <v>NO</v>
      </c>
      <c r="CK911" s="244" t="str">
        <f t="shared" si="1321"/>
        <v>NO</v>
      </c>
      <c r="CL911" s="244" t="str">
        <f t="shared" si="1322"/>
        <v>NO</v>
      </c>
      <c r="CM911" s="244" t="str">
        <f t="shared" si="1323"/>
        <v>YES</v>
      </c>
      <c r="CN911" s="244" t="str">
        <f t="shared" si="1324"/>
        <v>YES</v>
      </c>
      <c r="CO911" s="244" t="str">
        <f t="shared" si="1325"/>
        <v>NO</v>
      </c>
      <c r="CP911" s="244" t="str">
        <f t="shared" si="1326"/>
        <v>NO</v>
      </c>
      <c r="CQ911" s="244" t="str">
        <f t="shared" si="1327"/>
        <v>NO</v>
      </c>
      <c r="CR911" s="244" t="str">
        <f t="shared" si="1328"/>
        <v>YES</v>
      </c>
    </row>
    <row r="912" spans="1:96">
      <c r="A912" s="64"/>
      <c r="B912" s="15"/>
      <c r="C912" s="15"/>
      <c r="D912" s="15"/>
      <c r="E912" s="15"/>
      <c r="F912" s="15"/>
      <c r="G912" s="15"/>
      <c r="H912" s="15"/>
      <c r="I912" s="52" t="s">
        <v>16</v>
      </c>
      <c r="J912" s="6">
        <v>0.86442458439456904</v>
      </c>
      <c r="K912" s="6">
        <v>9.4351320374140804E-2</v>
      </c>
      <c r="L912" s="6">
        <v>4.12240952312894E-2</v>
      </c>
      <c r="M912" s="6">
        <v>0.87549785953310899</v>
      </c>
      <c r="N912" s="6">
        <v>5.1544618668158397E-2</v>
      </c>
      <c r="O912" s="6">
        <v>7.2957521798732494E-2</v>
      </c>
      <c r="P912" s="6">
        <v>0.47552071589144501</v>
      </c>
      <c r="Q912" s="6">
        <v>0.34707771239919699</v>
      </c>
      <c r="R912" s="6">
        <v>0.177401571709356</v>
      </c>
      <c r="S912" s="6">
        <v>0.72933971966159605</v>
      </c>
      <c r="T912" s="6">
        <v>5.92854641662773E-2</v>
      </c>
      <c r="U912" s="6">
        <v>0.211374816172126</v>
      </c>
      <c r="V912" s="6">
        <v>0.107720714633884</v>
      </c>
      <c r="W912" s="6">
        <v>0.85702719044972897</v>
      </c>
      <c r="X912" s="6">
        <v>3.5252094916385299E-2</v>
      </c>
      <c r="Y912" s="6">
        <v>0.74470282182816505</v>
      </c>
      <c r="Z912" s="6">
        <v>0.24989286957409201</v>
      </c>
      <c r="AA912" s="6">
        <v>5.4043085977420998E-3</v>
      </c>
      <c r="AB912" s="6">
        <v>0.96367944386836601</v>
      </c>
      <c r="AC912" s="6">
        <v>7.8697972558888704E-3</v>
      </c>
      <c r="AD912" s="6">
        <v>2.8450758875744501E-2</v>
      </c>
      <c r="AE912" s="6">
        <v>0.54161689421643</v>
      </c>
      <c r="AF912" s="6">
        <v>0.13747448650552099</v>
      </c>
      <c r="AG912" s="310">
        <v>0.32090861927804698</v>
      </c>
      <c r="AH912" s="211">
        <v>1.478</v>
      </c>
      <c r="AI912" s="211">
        <v>3.44</v>
      </c>
      <c r="AJ912" s="212">
        <v>7.1470000000000002</v>
      </c>
      <c r="AK912" s="210">
        <v>2.722</v>
      </c>
      <c r="AL912" s="210">
        <v>4.2560000000000002</v>
      </c>
      <c r="AM912" s="210">
        <v>7.1890000000000001</v>
      </c>
      <c r="AN912" s="203"/>
      <c r="AO912" s="203"/>
      <c r="AP912" s="203"/>
      <c r="AQ912" s="203"/>
      <c r="AR912" s="203">
        <f t="shared" si="1329"/>
        <v>2.0614909136719999</v>
      </c>
      <c r="AS912" s="203">
        <f t="shared" si="1330"/>
        <v>2.5196000000000001</v>
      </c>
      <c r="AT912" s="203">
        <f t="shared" si="1331"/>
        <v>3.0795111055119997</v>
      </c>
      <c r="AU912" s="203">
        <f t="shared" si="1332"/>
        <v>3.2548090981419997</v>
      </c>
      <c r="AV912" s="203">
        <f t="shared" si="1333"/>
        <v>3.9781</v>
      </c>
      <c r="AW912" s="203">
        <f t="shared" si="1334"/>
        <v>4.8621222133819995</v>
      </c>
      <c r="AX912" s="203">
        <f t="shared" si="1335"/>
        <v>5.8365818311520004</v>
      </c>
      <c r="AY912" s="203">
        <f t="shared" si="1336"/>
        <v>7.1336000000000004</v>
      </c>
      <c r="AZ912" s="203">
        <f t="shared" si="1337"/>
        <v>8.7188444285919999</v>
      </c>
      <c r="BB912" s="1" t="str">
        <f t="shared" si="1295"/>
        <v>A</v>
      </c>
      <c r="BC912" s="1" t="str">
        <f t="shared" si="1296"/>
        <v>NP</v>
      </c>
      <c r="BD912" s="1" t="str">
        <f t="shared" si="1297"/>
        <v>NA</v>
      </c>
      <c r="BE912" s="1" t="str">
        <f t="shared" si="1298"/>
        <v>NO</v>
      </c>
      <c r="BF912" s="1" t="str">
        <f t="shared" si="1299"/>
        <v>NO</v>
      </c>
      <c r="BG912" s="1" t="str">
        <f t="shared" si="1300"/>
        <v>YES</v>
      </c>
      <c r="BH912" s="1" t="str">
        <f t="shared" si="1289"/>
        <v>YES</v>
      </c>
      <c r="BJ912" s="12">
        <v>59</v>
      </c>
      <c r="BK912" s="1" t="str">
        <f t="shared" si="1301"/>
        <v>NA</v>
      </c>
      <c r="BL912" s="1" t="str">
        <f t="shared" si="1302"/>
        <v>NA</v>
      </c>
      <c r="BM912" s="1" t="str">
        <f t="shared" si="1303"/>
        <v>NA</v>
      </c>
      <c r="BN912" s="1" t="str">
        <f t="shared" si="1304"/>
        <v>NO</v>
      </c>
      <c r="BO912" s="1" t="str">
        <f t="shared" si="1305"/>
        <v>NO</v>
      </c>
      <c r="BP912" s="1" t="str">
        <f t="shared" si="1306"/>
        <v>NO</v>
      </c>
      <c r="BQ912" s="1" t="str">
        <f t="shared" si="1307"/>
        <v>YES</v>
      </c>
      <c r="BS912" s="1" t="str">
        <f t="shared" si="1308"/>
        <v>FP</v>
      </c>
      <c r="BT912" s="1" t="str">
        <f t="shared" si="1309"/>
        <v>FP</v>
      </c>
      <c r="BU912" s="1" t="str">
        <f t="shared" si="1310"/>
        <v>TN</v>
      </c>
      <c r="BV912" s="1" t="str">
        <f t="shared" si="1311"/>
        <v>NO</v>
      </c>
      <c r="BW912" s="1" t="str">
        <f t="shared" si="1312"/>
        <v>NO</v>
      </c>
      <c r="BX912" s="1" t="str">
        <f t="shared" si="1313"/>
        <v>NO</v>
      </c>
      <c r="BY912" s="244" t="str">
        <f t="shared" si="1314"/>
        <v>YES</v>
      </c>
      <c r="BZ912" s="244" t="str">
        <f t="shared" si="1315"/>
        <v>NO</v>
      </c>
      <c r="CA912" s="244" t="str">
        <f t="shared" si="1316"/>
        <v>NO</v>
      </c>
      <c r="CB912" s="244" t="str">
        <f t="shared" si="1317"/>
        <v>NO</v>
      </c>
      <c r="CC912" s="244" t="str">
        <f t="shared" si="1318"/>
        <v>NO</v>
      </c>
      <c r="CD912" s="244" t="str">
        <f t="shared" si="1290"/>
        <v>YES</v>
      </c>
      <c r="CE912" s="1" t="str">
        <f t="shared" si="1291"/>
        <v>NO</v>
      </c>
      <c r="CF912" s="1" t="str">
        <f t="shared" si="1292"/>
        <v>NO</v>
      </c>
      <c r="CG912" s="1" t="str">
        <f t="shared" si="1293"/>
        <v>NO</v>
      </c>
      <c r="CH912" s="1" t="str">
        <f t="shared" si="1294"/>
        <v>YES</v>
      </c>
      <c r="CI912" s="244" t="str">
        <f t="shared" si="1319"/>
        <v>NO</v>
      </c>
      <c r="CJ912" s="244" t="str">
        <f t="shared" si="1320"/>
        <v>NO</v>
      </c>
      <c r="CK912" s="244" t="str">
        <f t="shared" si="1321"/>
        <v>NO</v>
      </c>
      <c r="CL912" s="244" t="str">
        <f t="shared" si="1322"/>
        <v>NO</v>
      </c>
      <c r="CM912" s="244" t="str">
        <f t="shared" si="1323"/>
        <v>NO</v>
      </c>
      <c r="CN912" s="244" t="str">
        <f t="shared" si="1324"/>
        <v>YES</v>
      </c>
      <c r="CO912" s="244" t="str">
        <f t="shared" si="1325"/>
        <v>NO</v>
      </c>
      <c r="CP912" s="244" t="str">
        <f t="shared" si="1326"/>
        <v>NO</v>
      </c>
      <c r="CQ912" s="244" t="str">
        <f t="shared" si="1327"/>
        <v>NO</v>
      </c>
      <c r="CR912" s="244" t="str">
        <f t="shared" si="1328"/>
        <v>YES</v>
      </c>
    </row>
    <row r="913" spans="1:96">
      <c r="A913" s="64"/>
      <c r="B913" s="15"/>
      <c r="C913" s="15"/>
      <c r="D913" s="15"/>
      <c r="E913" s="15"/>
      <c r="F913" s="15"/>
      <c r="G913" s="15"/>
      <c r="H913" s="15"/>
      <c r="I913" s="52" t="s">
        <v>17</v>
      </c>
      <c r="J913" s="6">
        <v>0.41985139796465099</v>
      </c>
      <c r="K913" s="6">
        <v>0.48791789086958598</v>
      </c>
      <c r="L913" s="6">
        <v>9.2230711165761994E-2</v>
      </c>
      <c r="M913" s="6">
        <v>0.86609533703047903</v>
      </c>
      <c r="N913" s="6">
        <v>1.23593512705955E-3</v>
      </c>
      <c r="O913" s="6">
        <v>0.132668727842461</v>
      </c>
      <c r="P913" s="6">
        <v>0.51540351501510195</v>
      </c>
      <c r="Q913" s="6">
        <v>0.13919029037177899</v>
      </c>
      <c r="R913" s="6">
        <v>0.345406194613118</v>
      </c>
      <c r="S913" s="6">
        <v>0.94211708807820704</v>
      </c>
      <c r="T913" s="6">
        <v>5.3274009241721799E-2</v>
      </c>
      <c r="U913" s="6">
        <v>4.6089026800709698E-3</v>
      </c>
      <c r="V913" s="6">
        <v>0.107720714633884</v>
      </c>
      <c r="W913" s="6">
        <v>0.85702719044972897</v>
      </c>
      <c r="X913" s="6">
        <v>3.5252094916385299E-2</v>
      </c>
      <c r="Y913" s="6">
        <v>0.74470282182816505</v>
      </c>
      <c r="Z913" s="6">
        <v>0.24989286957409201</v>
      </c>
      <c r="AA913" s="6">
        <v>5.4043085977420998E-3</v>
      </c>
      <c r="AB913" s="6">
        <v>0.96367944386836601</v>
      </c>
      <c r="AC913" s="6">
        <v>7.8697972558888704E-3</v>
      </c>
      <c r="AD913" s="6">
        <v>2.8450758875744501E-2</v>
      </c>
      <c r="AE913" s="6">
        <v>0.86379767282887698</v>
      </c>
      <c r="AF913" s="6">
        <v>2.0814853106375299E-2</v>
      </c>
      <c r="AG913" s="310">
        <v>0.115387474064747</v>
      </c>
      <c r="AH913" s="211">
        <v>2.0190000000000001</v>
      </c>
      <c r="AI913" s="211">
        <v>3.2949999999999999</v>
      </c>
      <c r="AJ913" s="212">
        <v>7.0250000000000004</v>
      </c>
      <c r="AK913" s="210">
        <v>2.903</v>
      </c>
      <c r="AL913" s="210">
        <v>3.891</v>
      </c>
      <c r="AM913" s="210">
        <v>7.5069999999999997</v>
      </c>
      <c r="AN913" s="203"/>
      <c r="AO913" s="203"/>
      <c r="AP913" s="203"/>
      <c r="AQ913" s="203"/>
      <c r="AR913" s="203">
        <f t="shared" si="1329"/>
        <v>2.0614909136719999</v>
      </c>
      <c r="AS913" s="203">
        <f t="shared" si="1330"/>
        <v>2.5196000000000001</v>
      </c>
      <c r="AT913" s="203">
        <f t="shared" si="1331"/>
        <v>3.0795111055119997</v>
      </c>
      <c r="AU913" s="203">
        <f t="shared" si="1332"/>
        <v>3.2548090981419997</v>
      </c>
      <c r="AV913" s="203">
        <f t="shared" si="1333"/>
        <v>3.9781</v>
      </c>
      <c r="AW913" s="203">
        <f t="shared" si="1334"/>
        <v>4.8621222133819995</v>
      </c>
      <c r="AX913" s="203">
        <f t="shared" si="1335"/>
        <v>5.8365818311520004</v>
      </c>
      <c r="AY913" s="203">
        <f t="shared" si="1336"/>
        <v>7.1336000000000004</v>
      </c>
      <c r="AZ913" s="203">
        <f t="shared" si="1337"/>
        <v>8.7188444285919999</v>
      </c>
      <c r="BB913" s="1" t="str">
        <f t="shared" si="1295"/>
        <v>A</v>
      </c>
      <c r="BC913" s="1" t="str">
        <f t="shared" si="1296"/>
        <v>NP</v>
      </c>
      <c r="BD913" s="1" t="str">
        <f t="shared" si="1297"/>
        <v>NP</v>
      </c>
      <c r="BE913" s="1" t="str">
        <f t="shared" si="1298"/>
        <v>NO</v>
      </c>
      <c r="BF913" s="1" t="str">
        <f t="shared" si="1299"/>
        <v>NO</v>
      </c>
      <c r="BG913" s="1" t="str">
        <f t="shared" si="1300"/>
        <v>YES</v>
      </c>
      <c r="BH913" s="1" t="str">
        <f t="shared" si="1289"/>
        <v>YES</v>
      </c>
      <c r="BJ913" s="12">
        <v>61</v>
      </c>
      <c r="BK913" s="1" t="str">
        <f t="shared" si="1301"/>
        <v>NA</v>
      </c>
      <c r="BL913" s="1" t="str">
        <f t="shared" si="1302"/>
        <v>NP</v>
      </c>
      <c r="BM913" s="1" t="str">
        <f t="shared" si="1303"/>
        <v>NA</v>
      </c>
      <c r="BN913" s="1" t="str">
        <f t="shared" si="1304"/>
        <v>NO</v>
      </c>
      <c r="BO913" s="1" t="str">
        <f t="shared" si="1305"/>
        <v>NO</v>
      </c>
      <c r="BP913" s="1" t="str">
        <f t="shared" si="1306"/>
        <v>NO</v>
      </c>
      <c r="BQ913" s="1" t="str">
        <f t="shared" si="1307"/>
        <v>YES</v>
      </c>
      <c r="BS913" s="1" t="str">
        <f t="shared" si="1308"/>
        <v>FP</v>
      </c>
      <c r="BT913" s="1" t="str">
        <f t="shared" si="1309"/>
        <v>TP</v>
      </c>
      <c r="BU913" s="1" t="str">
        <f t="shared" si="1310"/>
        <v>FP</v>
      </c>
      <c r="BV913" s="1" t="str">
        <f t="shared" si="1311"/>
        <v>NO</v>
      </c>
      <c r="BW913" s="1" t="str">
        <f t="shared" si="1312"/>
        <v>NO</v>
      </c>
      <c r="BX913" s="1" t="str">
        <f t="shared" si="1313"/>
        <v>YES</v>
      </c>
      <c r="BY913" s="244" t="str">
        <f t="shared" si="1314"/>
        <v>YES</v>
      </c>
      <c r="BZ913" s="244" t="str">
        <f t="shared" si="1315"/>
        <v>NO</v>
      </c>
      <c r="CA913" s="244" t="str">
        <f t="shared" si="1316"/>
        <v>NO</v>
      </c>
      <c r="CB913" s="244" t="str">
        <f t="shared" si="1317"/>
        <v>NO</v>
      </c>
      <c r="CC913" s="244" t="str">
        <f t="shared" si="1318"/>
        <v>NO</v>
      </c>
      <c r="CD913" s="244" t="str">
        <f t="shared" si="1290"/>
        <v>YES</v>
      </c>
      <c r="CE913" s="1" t="str">
        <f t="shared" si="1291"/>
        <v>YES</v>
      </c>
      <c r="CF913" s="1" t="str">
        <f t="shared" si="1292"/>
        <v>YES</v>
      </c>
      <c r="CG913" s="1" t="str">
        <f t="shared" si="1293"/>
        <v>NO</v>
      </c>
      <c r="CH913" s="1" t="str">
        <f t="shared" si="1294"/>
        <v>NO</v>
      </c>
      <c r="CI913" s="244" t="str">
        <f t="shared" si="1319"/>
        <v>NO</v>
      </c>
      <c r="CJ913" s="244" t="str">
        <f t="shared" si="1320"/>
        <v>NO</v>
      </c>
      <c r="CK913" s="244" t="str">
        <f t="shared" si="1321"/>
        <v>NO</v>
      </c>
      <c r="CL913" s="244" t="str">
        <f t="shared" si="1322"/>
        <v>NO</v>
      </c>
      <c r="CM913" s="244" t="str">
        <f t="shared" si="1323"/>
        <v>NO</v>
      </c>
      <c r="CN913" s="244" t="str">
        <f t="shared" si="1324"/>
        <v>YES</v>
      </c>
      <c r="CO913" s="244" t="str">
        <f t="shared" si="1325"/>
        <v>YES</v>
      </c>
      <c r="CP913" s="244" t="str">
        <f t="shared" si="1326"/>
        <v>YES</v>
      </c>
      <c r="CQ913" s="244" t="str">
        <f t="shared" si="1327"/>
        <v>NO</v>
      </c>
      <c r="CR913" s="244" t="str">
        <f t="shared" si="1328"/>
        <v>NO</v>
      </c>
    </row>
    <row r="914" spans="1:96">
      <c r="A914" s="64"/>
      <c r="B914" s="15"/>
      <c r="C914" s="15"/>
      <c r="D914" s="15"/>
      <c r="E914" s="15"/>
      <c r="F914" s="15"/>
      <c r="G914" s="15"/>
      <c r="H914" s="15"/>
      <c r="I914" s="52" t="s">
        <v>18</v>
      </c>
      <c r="J914" s="6">
        <v>0.86442458439456904</v>
      </c>
      <c r="K914" s="6">
        <v>9.4351320374140804E-2</v>
      </c>
      <c r="L914" s="6">
        <v>4.12240952312894E-2</v>
      </c>
      <c r="M914" s="6">
        <v>0.87549785953310899</v>
      </c>
      <c r="N914" s="6">
        <v>5.1544618668158397E-2</v>
      </c>
      <c r="O914" s="6">
        <v>7.2957521798732494E-2</v>
      </c>
      <c r="P914" s="6">
        <v>0.47552071589144501</v>
      </c>
      <c r="Q914" s="6">
        <v>0.34707771239919699</v>
      </c>
      <c r="R914" s="6">
        <v>0.177401571709356</v>
      </c>
      <c r="S914" s="6">
        <v>0.72933971966159605</v>
      </c>
      <c r="T914" s="6">
        <v>5.92854641662773E-2</v>
      </c>
      <c r="U914" s="6">
        <v>0.211374816172126</v>
      </c>
      <c r="V914" s="6">
        <v>0.51342653773333702</v>
      </c>
      <c r="W914" s="6">
        <v>0.470064083712881</v>
      </c>
      <c r="X914" s="6">
        <v>1.65093785537807E-2</v>
      </c>
      <c r="Y914" s="6">
        <v>0.27750902084700702</v>
      </c>
      <c r="Z914" s="6">
        <v>0.115815941203884</v>
      </c>
      <c r="AA914" s="6">
        <v>0.60667503794910804</v>
      </c>
      <c r="AB914" s="6">
        <v>0.106432785178036</v>
      </c>
      <c r="AC914" s="6">
        <v>0.69234786566700202</v>
      </c>
      <c r="AD914" s="6">
        <v>0.20121934915496101</v>
      </c>
      <c r="AE914" s="6">
        <v>0.468062528046572</v>
      </c>
      <c r="AF914" s="6">
        <v>0.204036546701515</v>
      </c>
      <c r="AG914" s="310">
        <v>0.327900925251912</v>
      </c>
      <c r="AH914" s="211">
        <v>1.079</v>
      </c>
      <c r="AI914" s="211">
        <v>4.6500000000000004</v>
      </c>
      <c r="AJ914" s="212">
        <v>6.2779999999999996</v>
      </c>
      <c r="AK914" s="210">
        <v>2.0590000000000002</v>
      </c>
      <c r="AL914" s="210">
        <v>3.9910000000000001</v>
      </c>
      <c r="AM914" s="210">
        <v>7.2809999999999997</v>
      </c>
      <c r="AN914" s="203"/>
      <c r="AO914" s="203"/>
      <c r="AP914" s="203"/>
      <c r="AQ914" s="203"/>
      <c r="AR914" s="203">
        <f t="shared" si="1329"/>
        <v>2.0614909136719999</v>
      </c>
      <c r="AS914" s="203">
        <f t="shared" si="1330"/>
        <v>2.5196000000000001</v>
      </c>
      <c r="AT914" s="203">
        <f t="shared" si="1331"/>
        <v>3.0795111055119997</v>
      </c>
      <c r="AU914" s="203">
        <f t="shared" si="1332"/>
        <v>3.2548090981419997</v>
      </c>
      <c r="AV914" s="203">
        <f t="shared" si="1333"/>
        <v>3.9781</v>
      </c>
      <c r="AW914" s="203">
        <f t="shared" si="1334"/>
        <v>4.8621222133819995</v>
      </c>
      <c r="AX914" s="203">
        <f t="shared" si="1335"/>
        <v>5.8365818311520004</v>
      </c>
      <c r="AY914" s="203">
        <f t="shared" si="1336"/>
        <v>7.1336000000000004</v>
      </c>
      <c r="AZ914" s="203">
        <f t="shared" si="1337"/>
        <v>8.7188444285919999</v>
      </c>
      <c r="BB914" s="1" t="str">
        <f t="shared" si="1295"/>
        <v>A</v>
      </c>
      <c r="BC914" s="1" t="str">
        <f t="shared" si="1296"/>
        <v>NA</v>
      </c>
      <c r="BD914" s="1" t="str">
        <f t="shared" si="1297"/>
        <v>NP</v>
      </c>
      <c r="BE914" s="1" t="str">
        <f t="shared" si="1298"/>
        <v>NO</v>
      </c>
      <c r="BF914" s="1" t="str">
        <f t="shared" si="1299"/>
        <v>NO</v>
      </c>
      <c r="BG914" s="1" t="str">
        <f t="shared" si="1300"/>
        <v>YES</v>
      </c>
      <c r="BH914" s="1" t="str">
        <f t="shared" si="1289"/>
        <v>YES</v>
      </c>
      <c r="BJ914" s="12">
        <v>139</v>
      </c>
      <c r="BK914" s="1" t="str">
        <f t="shared" si="1301"/>
        <v>A</v>
      </c>
      <c r="BL914" s="1" t="str">
        <f t="shared" si="1302"/>
        <v>NA</v>
      </c>
      <c r="BM914" s="1" t="str">
        <f t="shared" si="1303"/>
        <v>NA</v>
      </c>
      <c r="BN914" s="1" t="str">
        <f t="shared" si="1304"/>
        <v>NO</v>
      </c>
      <c r="BO914" s="1" t="str">
        <f t="shared" si="1305"/>
        <v>NO</v>
      </c>
      <c r="BP914" s="1" t="str">
        <f t="shared" si="1306"/>
        <v>YES</v>
      </c>
      <c r="BQ914" s="1" t="str">
        <f t="shared" si="1307"/>
        <v>YES</v>
      </c>
      <c r="BS914" s="1" t="str">
        <f t="shared" si="1308"/>
        <v>TP</v>
      </c>
      <c r="BT914" s="1" t="str">
        <f t="shared" si="1309"/>
        <v>TN</v>
      </c>
      <c r="BU914" s="1" t="str">
        <f t="shared" si="1310"/>
        <v>FP</v>
      </c>
      <c r="BV914" s="1" t="str">
        <f t="shared" si="1311"/>
        <v>NO</v>
      </c>
      <c r="BW914" s="1" t="str">
        <f t="shared" si="1312"/>
        <v>NO</v>
      </c>
      <c r="BX914" s="1" t="str">
        <f t="shared" si="1313"/>
        <v>YES</v>
      </c>
      <c r="BY914" s="244" t="str">
        <f t="shared" si="1314"/>
        <v>YES</v>
      </c>
      <c r="BZ914" s="244" t="str">
        <f t="shared" si="1315"/>
        <v>NO</v>
      </c>
      <c r="CA914" s="244" t="str">
        <f t="shared" si="1316"/>
        <v>NO</v>
      </c>
      <c r="CB914" s="244" t="str">
        <f t="shared" si="1317"/>
        <v>NO</v>
      </c>
      <c r="CC914" s="244" t="str">
        <f t="shared" si="1318"/>
        <v>NO</v>
      </c>
      <c r="CD914" s="244" t="str">
        <f t="shared" si="1290"/>
        <v>YES</v>
      </c>
      <c r="CE914" s="1" t="str">
        <f t="shared" si="1291"/>
        <v>YES</v>
      </c>
      <c r="CF914" s="1" t="str">
        <f t="shared" si="1292"/>
        <v>YES</v>
      </c>
      <c r="CG914" s="1" t="str">
        <f t="shared" si="1293"/>
        <v>NO</v>
      </c>
      <c r="CH914" s="1" t="str">
        <f t="shared" si="1294"/>
        <v>NO</v>
      </c>
      <c r="CI914" s="244" t="str">
        <f t="shared" si="1319"/>
        <v>NO</v>
      </c>
      <c r="CJ914" s="244" t="str">
        <f t="shared" si="1320"/>
        <v>NO</v>
      </c>
      <c r="CK914" s="244" t="str">
        <f t="shared" si="1321"/>
        <v>NO</v>
      </c>
      <c r="CL914" s="244" t="str">
        <f t="shared" si="1322"/>
        <v>NO</v>
      </c>
      <c r="CM914" s="244" t="str">
        <f t="shared" si="1323"/>
        <v>NO</v>
      </c>
      <c r="CN914" s="244" t="str">
        <f t="shared" si="1324"/>
        <v>YES</v>
      </c>
      <c r="CO914" s="244" t="str">
        <f t="shared" si="1325"/>
        <v>YES</v>
      </c>
      <c r="CP914" s="244" t="str">
        <f t="shared" si="1326"/>
        <v>YES</v>
      </c>
      <c r="CQ914" s="244" t="str">
        <f t="shared" si="1327"/>
        <v>NO</v>
      </c>
      <c r="CR914" s="244" t="str">
        <f t="shared" si="1328"/>
        <v>NO</v>
      </c>
    </row>
    <row r="915" spans="1:96">
      <c r="A915" s="64"/>
      <c r="B915" s="15"/>
      <c r="C915" s="15"/>
      <c r="D915" s="15"/>
      <c r="E915" s="15"/>
      <c r="F915" s="15"/>
      <c r="G915" s="15"/>
      <c r="H915" s="15"/>
      <c r="I915" s="52" t="s">
        <v>19</v>
      </c>
      <c r="J915" s="6">
        <v>0.82483061893827803</v>
      </c>
      <c r="K915" s="6">
        <v>0.10847568525450101</v>
      </c>
      <c r="L915" s="6">
        <v>6.6693695807219497E-2</v>
      </c>
      <c r="M915" s="6">
        <v>0.61278390916828296</v>
      </c>
      <c r="N915" s="6">
        <v>7.3971140888247494E-2</v>
      </c>
      <c r="O915" s="6">
        <v>0.31324494994346902</v>
      </c>
      <c r="P915" s="6">
        <v>0.254739323126279</v>
      </c>
      <c r="Q915" s="6">
        <v>0.29414104244585698</v>
      </c>
      <c r="R915" s="6">
        <v>0.45111963442786202</v>
      </c>
      <c r="S915" s="6">
        <v>0.92957009751957298</v>
      </c>
      <c r="T915" s="6">
        <v>1.85488066735883E-3</v>
      </c>
      <c r="U915" s="6">
        <v>6.8575021813067794E-2</v>
      </c>
      <c r="V915" s="6">
        <v>0.70729699964804005</v>
      </c>
      <c r="W915" s="6">
        <v>3.26032269233257E-2</v>
      </c>
      <c r="X915" s="6">
        <v>0.260099773428633</v>
      </c>
      <c r="Y915" s="6">
        <v>0.89905899370470599</v>
      </c>
      <c r="Z915" s="6">
        <v>1.83007493536191E-3</v>
      </c>
      <c r="AA915" s="6">
        <v>9.9110931359931903E-2</v>
      </c>
      <c r="AB915" s="6">
        <v>5.7519570694444903E-2</v>
      </c>
      <c r="AC915" s="6">
        <v>0.62225169672068303</v>
      </c>
      <c r="AD915" s="6">
        <v>0.320228732584872</v>
      </c>
      <c r="AE915" s="6">
        <v>0.468062528046572</v>
      </c>
      <c r="AF915" s="6">
        <v>0.204036546701515</v>
      </c>
      <c r="AG915" s="310">
        <v>0.327900925251912</v>
      </c>
      <c r="AH915" s="211">
        <v>2.1280000000000001</v>
      </c>
      <c r="AI915" s="211">
        <v>3.4790000000000001</v>
      </c>
      <c r="AJ915" s="212">
        <v>6.7350000000000003</v>
      </c>
      <c r="AK915" s="210">
        <v>2.1150000000000002</v>
      </c>
      <c r="AL915" s="210">
        <v>3.4769999999999999</v>
      </c>
      <c r="AM915" s="210">
        <v>7.1219999999999999</v>
      </c>
      <c r="AN915" s="203"/>
      <c r="AO915" s="203"/>
      <c r="AP915" s="203"/>
      <c r="AQ915" s="203"/>
      <c r="AR915" s="203">
        <f t="shared" si="1329"/>
        <v>2.0614909136719999</v>
      </c>
      <c r="AS915" s="203">
        <f t="shared" si="1330"/>
        <v>2.5196000000000001</v>
      </c>
      <c r="AT915" s="203">
        <f t="shared" si="1331"/>
        <v>3.0795111055119997</v>
      </c>
      <c r="AU915" s="203">
        <f t="shared" si="1332"/>
        <v>3.2548090981419997</v>
      </c>
      <c r="AV915" s="203">
        <f t="shared" si="1333"/>
        <v>3.9781</v>
      </c>
      <c r="AW915" s="203">
        <f t="shared" si="1334"/>
        <v>4.8621222133819995</v>
      </c>
      <c r="AX915" s="203">
        <f t="shared" si="1335"/>
        <v>5.8365818311520004</v>
      </c>
      <c r="AY915" s="203">
        <f t="shared" si="1336"/>
        <v>7.1336000000000004</v>
      </c>
      <c r="AZ915" s="203">
        <f t="shared" si="1337"/>
        <v>8.7188444285919999</v>
      </c>
      <c r="BB915" s="1" t="str">
        <f t="shared" si="1295"/>
        <v>NP</v>
      </c>
      <c r="BC915" s="1" t="str">
        <f t="shared" si="1296"/>
        <v>NP</v>
      </c>
      <c r="BD915" s="1" t="str">
        <f t="shared" si="1297"/>
        <v>NP</v>
      </c>
      <c r="BE915" s="1" t="str">
        <f t="shared" si="1298"/>
        <v>NO</v>
      </c>
      <c r="BF915" s="1" t="str">
        <f t="shared" si="1299"/>
        <v>NO</v>
      </c>
      <c r="BG915" s="1" t="str">
        <f t="shared" si="1300"/>
        <v>NO</v>
      </c>
      <c r="BH915" s="1" t="str">
        <f t="shared" si="1289"/>
        <v>YES</v>
      </c>
      <c r="BJ915" s="12">
        <v>15</v>
      </c>
      <c r="BK915" s="1" t="str">
        <f t="shared" si="1301"/>
        <v>NP</v>
      </c>
      <c r="BL915" s="1" t="str">
        <f t="shared" si="1302"/>
        <v>NP</v>
      </c>
      <c r="BM915" s="1" t="str">
        <f t="shared" si="1303"/>
        <v>NP</v>
      </c>
      <c r="BN915" s="1" t="str">
        <f t="shared" si="1304"/>
        <v>NO</v>
      </c>
      <c r="BO915" s="1" t="str">
        <f t="shared" si="1305"/>
        <v>NO</v>
      </c>
      <c r="BP915" s="1" t="str">
        <f t="shared" si="1306"/>
        <v>NO</v>
      </c>
      <c r="BQ915" s="1" t="str">
        <f t="shared" si="1307"/>
        <v>YES</v>
      </c>
      <c r="BS915" s="1" t="str">
        <f t="shared" si="1308"/>
        <v>TP</v>
      </c>
      <c r="BT915" s="1" t="str">
        <f t="shared" si="1309"/>
        <v>TP</v>
      </c>
      <c r="BU915" s="1" t="str">
        <f t="shared" si="1310"/>
        <v>TP</v>
      </c>
      <c r="BV915" s="1" t="str">
        <f t="shared" si="1311"/>
        <v>YES</v>
      </c>
      <c r="BW915" s="1" t="str">
        <f t="shared" si="1312"/>
        <v>YES</v>
      </c>
      <c r="BX915" s="1" t="str">
        <f t="shared" si="1313"/>
        <v>YES</v>
      </c>
      <c r="BY915" s="244" t="str">
        <f t="shared" si="1314"/>
        <v>YES</v>
      </c>
      <c r="BZ915" s="244" t="str">
        <f t="shared" si="1315"/>
        <v>NO</v>
      </c>
      <c r="CA915" s="244" t="str">
        <f t="shared" si="1316"/>
        <v>NO</v>
      </c>
      <c r="CB915" s="244" t="str">
        <f t="shared" si="1317"/>
        <v>NO</v>
      </c>
      <c r="CC915" s="244" t="str">
        <f t="shared" si="1318"/>
        <v>NO</v>
      </c>
      <c r="CD915" s="244" t="str">
        <f t="shared" si="1290"/>
        <v>NO</v>
      </c>
      <c r="CE915" s="1" t="str">
        <f t="shared" si="1291"/>
        <v>NO</v>
      </c>
      <c r="CF915" s="1" t="str">
        <f t="shared" si="1292"/>
        <v>NO</v>
      </c>
      <c r="CG915" s="1" t="str">
        <f t="shared" si="1293"/>
        <v>NO</v>
      </c>
      <c r="CH915" s="1" t="str">
        <f t="shared" si="1294"/>
        <v>NO</v>
      </c>
      <c r="CI915" s="244" t="str">
        <f t="shared" si="1319"/>
        <v>NO</v>
      </c>
      <c r="CJ915" s="244" t="str">
        <f t="shared" si="1320"/>
        <v>NO</v>
      </c>
      <c r="CK915" s="244" t="str">
        <f t="shared" si="1321"/>
        <v>NO</v>
      </c>
      <c r="CL915" s="244" t="str">
        <f t="shared" si="1322"/>
        <v>NO</v>
      </c>
      <c r="CM915" s="244" t="str">
        <f t="shared" si="1323"/>
        <v>NO</v>
      </c>
      <c r="CN915" s="244" t="str">
        <f t="shared" si="1324"/>
        <v>NO</v>
      </c>
      <c r="CO915" s="244" t="str">
        <f t="shared" si="1325"/>
        <v>NO</v>
      </c>
      <c r="CP915" s="244" t="str">
        <f t="shared" si="1326"/>
        <v>NO</v>
      </c>
      <c r="CQ915" s="244" t="str">
        <f t="shared" si="1327"/>
        <v>NO</v>
      </c>
      <c r="CR915" s="244" t="str">
        <f t="shared" si="1328"/>
        <v>NO</v>
      </c>
    </row>
    <row r="916" spans="1:96">
      <c r="A916" s="64"/>
      <c r="B916" s="15"/>
      <c r="C916" s="15"/>
      <c r="D916" s="15"/>
      <c r="E916" s="15"/>
      <c r="F916" s="15"/>
      <c r="G916" s="15"/>
      <c r="H916" s="15"/>
      <c r="I916" s="52" t="s">
        <v>42</v>
      </c>
      <c r="J916" s="6">
        <v>0.86442458439456904</v>
      </c>
      <c r="K916" s="6">
        <v>9.4351320374140804E-2</v>
      </c>
      <c r="L916" s="6">
        <v>4.12240952312894E-2</v>
      </c>
      <c r="M916" s="6">
        <v>0.87549785953310899</v>
      </c>
      <c r="N916" s="6">
        <v>5.1544618668158397E-2</v>
      </c>
      <c r="O916" s="6">
        <v>7.2957521798732494E-2</v>
      </c>
      <c r="P916" s="6">
        <v>0.47552071589144501</v>
      </c>
      <c r="Q916" s="6">
        <v>0.34707771239919699</v>
      </c>
      <c r="R916" s="6">
        <v>0.177401571709356</v>
      </c>
      <c r="S916" s="6">
        <v>0.72933971966159605</v>
      </c>
      <c r="T916" s="6">
        <v>5.92854641662773E-2</v>
      </c>
      <c r="U916" s="6">
        <v>0.211374816172126</v>
      </c>
      <c r="V916" s="6">
        <v>0.107720714633884</v>
      </c>
      <c r="W916" s="6">
        <v>0.85702719044972897</v>
      </c>
      <c r="X916" s="6">
        <v>3.5252094916385299E-2</v>
      </c>
      <c r="Y916" s="6">
        <v>0.74470282182816505</v>
      </c>
      <c r="Z916" s="6">
        <v>0.24989286957409201</v>
      </c>
      <c r="AA916" s="6">
        <v>5.4043085977420998E-3</v>
      </c>
      <c r="AB916" s="6">
        <v>0.96367944386836601</v>
      </c>
      <c r="AC916" s="6">
        <v>7.8697972558888704E-3</v>
      </c>
      <c r="AD916" s="6">
        <v>2.8450758875744501E-2</v>
      </c>
      <c r="AE916" s="6">
        <v>0.54161689421643</v>
      </c>
      <c r="AF916" s="6">
        <v>0.13747448650552099</v>
      </c>
      <c r="AG916" s="310">
        <v>0.32090861927804698</v>
      </c>
      <c r="AH916" s="211">
        <v>1.415</v>
      </c>
      <c r="AI916" s="211">
        <v>3.33</v>
      </c>
      <c r="AJ916" s="212">
        <v>7.2210000000000001</v>
      </c>
      <c r="AK916" s="210">
        <v>2.6480000000000001</v>
      </c>
      <c r="AL916" s="210">
        <v>4.0949999999999998</v>
      </c>
      <c r="AM916" s="210">
        <v>7.2690000000000001</v>
      </c>
      <c r="AN916" s="203"/>
      <c r="AO916" s="203"/>
      <c r="AP916" s="203"/>
      <c r="AQ916" s="203"/>
      <c r="AR916" s="203">
        <f t="shared" si="1329"/>
        <v>2.0614909136719999</v>
      </c>
      <c r="AS916" s="203">
        <f t="shared" si="1330"/>
        <v>2.5196000000000001</v>
      </c>
      <c r="AT916" s="203">
        <f t="shared" si="1331"/>
        <v>3.0795111055119997</v>
      </c>
      <c r="AU916" s="203">
        <f t="shared" si="1332"/>
        <v>3.2548090981419997</v>
      </c>
      <c r="AV916" s="203">
        <f t="shared" si="1333"/>
        <v>3.9781</v>
      </c>
      <c r="AW916" s="203">
        <f t="shared" si="1334"/>
        <v>4.8621222133819995</v>
      </c>
      <c r="AX916" s="203">
        <f t="shared" si="1335"/>
        <v>5.8365818311520004</v>
      </c>
      <c r="AY916" s="203">
        <f t="shared" si="1336"/>
        <v>7.1336000000000004</v>
      </c>
      <c r="AZ916" s="203">
        <f t="shared" si="1337"/>
        <v>8.7188444285919999</v>
      </c>
      <c r="BB916" s="1" t="str">
        <f t="shared" si="1295"/>
        <v>A</v>
      </c>
      <c r="BC916" s="1" t="str">
        <f t="shared" si="1296"/>
        <v>NP</v>
      </c>
      <c r="BD916" s="1" t="str">
        <f t="shared" si="1297"/>
        <v>NA</v>
      </c>
      <c r="BE916" s="1" t="str">
        <f t="shared" si="1298"/>
        <v>NO</v>
      </c>
      <c r="BF916" s="1" t="str">
        <f t="shared" si="1299"/>
        <v>NO</v>
      </c>
      <c r="BG916" s="1" t="str">
        <f t="shared" si="1300"/>
        <v>YES</v>
      </c>
      <c r="BH916" s="1" t="str">
        <f t="shared" si="1289"/>
        <v>YES</v>
      </c>
      <c r="BJ916" s="12">
        <v>104</v>
      </c>
      <c r="BK916" s="1" t="str">
        <f t="shared" si="1301"/>
        <v>NA</v>
      </c>
      <c r="BL916" s="1" t="str">
        <f t="shared" si="1302"/>
        <v>NA</v>
      </c>
      <c r="BM916" s="1" t="str">
        <f t="shared" si="1303"/>
        <v>NA</v>
      </c>
      <c r="BN916" s="1" t="str">
        <f t="shared" si="1304"/>
        <v>NO</v>
      </c>
      <c r="BO916" s="1" t="str">
        <f t="shared" si="1305"/>
        <v>NO</v>
      </c>
      <c r="BP916" s="1" t="str">
        <f t="shared" si="1306"/>
        <v>NO</v>
      </c>
      <c r="BQ916" s="1" t="str">
        <f t="shared" si="1307"/>
        <v>YES</v>
      </c>
      <c r="BS916" s="1" t="str">
        <f t="shared" si="1308"/>
        <v>FP</v>
      </c>
      <c r="BT916" s="1" t="str">
        <f t="shared" si="1309"/>
        <v>FP</v>
      </c>
      <c r="BU916" s="1" t="str">
        <f t="shared" si="1310"/>
        <v>TN</v>
      </c>
      <c r="BV916" s="1" t="str">
        <f t="shared" si="1311"/>
        <v>NO</v>
      </c>
      <c r="BW916" s="1" t="str">
        <f t="shared" si="1312"/>
        <v>NO</v>
      </c>
      <c r="BX916" s="1" t="str">
        <f t="shared" si="1313"/>
        <v>NO</v>
      </c>
      <c r="BY916" s="244" t="str">
        <f t="shared" si="1314"/>
        <v>YES</v>
      </c>
      <c r="BZ916" s="244" t="str">
        <f t="shared" si="1315"/>
        <v>NO</v>
      </c>
      <c r="CA916" s="244" t="str">
        <f t="shared" si="1316"/>
        <v>NO</v>
      </c>
      <c r="CB916" s="244" t="str">
        <f t="shared" si="1317"/>
        <v>NO</v>
      </c>
      <c r="CC916" s="244" t="str">
        <f t="shared" si="1318"/>
        <v>NO</v>
      </c>
      <c r="CD916" s="244" t="str">
        <f t="shared" si="1290"/>
        <v>YES</v>
      </c>
      <c r="CE916" s="1" t="str">
        <f t="shared" si="1291"/>
        <v>YES</v>
      </c>
      <c r="CF916" s="1" t="str">
        <f t="shared" si="1292"/>
        <v>YES</v>
      </c>
      <c r="CG916" s="1" t="str">
        <f t="shared" si="1293"/>
        <v>NO</v>
      </c>
      <c r="CH916" s="1" t="str">
        <f t="shared" si="1294"/>
        <v>NO</v>
      </c>
      <c r="CI916" s="244" t="str">
        <f t="shared" si="1319"/>
        <v>NO</v>
      </c>
      <c r="CJ916" s="244" t="str">
        <f t="shared" si="1320"/>
        <v>NO</v>
      </c>
      <c r="CK916" s="244" t="str">
        <f t="shared" si="1321"/>
        <v>NO</v>
      </c>
      <c r="CL916" s="244" t="str">
        <f t="shared" si="1322"/>
        <v>NO</v>
      </c>
      <c r="CM916" s="244" t="str">
        <f t="shared" si="1323"/>
        <v>NO</v>
      </c>
      <c r="CN916" s="244" t="str">
        <f t="shared" si="1324"/>
        <v>YES</v>
      </c>
      <c r="CO916" s="244" t="str">
        <f t="shared" si="1325"/>
        <v>YES</v>
      </c>
      <c r="CP916" s="244" t="str">
        <f t="shared" si="1326"/>
        <v>YES</v>
      </c>
      <c r="CQ916" s="244" t="str">
        <f t="shared" si="1327"/>
        <v>NO</v>
      </c>
      <c r="CR916" s="244" t="str">
        <f t="shared" si="1328"/>
        <v>NO</v>
      </c>
    </row>
    <row r="917" spans="1:96">
      <c r="A917" s="64"/>
      <c r="B917" s="15"/>
      <c r="C917" s="15"/>
      <c r="D917" s="15"/>
      <c r="E917" s="15"/>
      <c r="F917" s="15"/>
      <c r="G917" s="15"/>
      <c r="H917" s="15"/>
      <c r="I917" s="52" t="s">
        <v>43</v>
      </c>
      <c r="J917" s="6">
        <v>0.86442458439456904</v>
      </c>
      <c r="K917" s="6">
        <v>9.4351320374140804E-2</v>
      </c>
      <c r="L917" s="6">
        <v>4.12240952312894E-2</v>
      </c>
      <c r="M917" s="6">
        <v>0.87549785953310899</v>
      </c>
      <c r="N917" s="6">
        <v>5.1544618668158397E-2</v>
      </c>
      <c r="O917" s="6">
        <v>7.2957521798732494E-2</v>
      </c>
      <c r="P917" s="6">
        <v>0.47552071589144501</v>
      </c>
      <c r="Q917" s="6">
        <v>0.34707771239919699</v>
      </c>
      <c r="R917" s="6">
        <v>0.177401571709356</v>
      </c>
      <c r="S917" s="6">
        <v>0.72933971966159605</v>
      </c>
      <c r="T917" s="6">
        <v>5.92854641662773E-2</v>
      </c>
      <c r="U917" s="6">
        <v>0.211374816172126</v>
      </c>
      <c r="V917" s="6">
        <v>0.107720714633884</v>
      </c>
      <c r="W917" s="6">
        <v>0.85702719044972897</v>
      </c>
      <c r="X917" s="6">
        <v>3.5252094916385299E-2</v>
      </c>
      <c r="Y917" s="6">
        <v>0.74470282182816505</v>
      </c>
      <c r="Z917" s="6">
        <v>0.24989286957409201</v>
      </c>
      <c r="AA917" s="6">
        <v>5.4043085977420998E-3</v>
      </c>
      <c r="AB917" s="6">
        <v>0.96367944386836601</v>
      </c>
      <c r="AC917" s="6">
        <v>7.8697972558888704E-3</v>
      </c>
      <c r="AD917" s="6">
        <v>2.8450758875744501E-2</v>
      </c>
      <c r="AE917" s="6">
        <v>0.54161689421643</v>
      </c>
      <c r="AF917" s="6">
        <v>0.13747448650552099</v>
      </c>
      <c r="AG917" s="310">
        <v>0.32090861927804698</v>
      </c>
      <c r="AH917" s="211">
        <v>1.4419999999999999</v>
      </c>
      <c r="AI917" s="211">
        <v>3.3570000000000002</v>
      </c>
      <c r="AJ917" s="212">
        <v>7.1950000000000003</v>
      </c>
      <c r="AK917" s="210">
        <v>2.6280000000000001</v>
      </c>
      <c r="AL917" s="210">
        <v>4.1660000000000004</v>
      </c>
      <c r="AM917" s="210">
        <v>7.0629999999999997</v>
      </c>
      <c r="AN917" s="203"/>
      <c r="AO917" s="203"/>
      <c r="AP917" s="203"/>
      <c r="AQ917" s="203"/>
      <c r="AR917" s="203">
        <f t="shared" si="1329"/>
        <v>2.0614909136719999</v>
      </c>
      <c r="AS917" s="203">
        <f t="shared" si="1330"/>
        <v>2.5196000000000001</v>
      </c>
      <c r="AT917" s="203">
        <f t="shared" si="1331"/>
        <v>3.0795111055119997</v>
      </c>
      <c r="AU917" s="203">
        <f t="shared" si="1332"/>
        <v>3.2548090981419997</v>
      </c>
      <c r="AV917" s="203">
        <f t="shared" si="1333"/>
        <v>3.9781</v>
      </c>
      <c r="AW917" s="203">
        <f t="shared" si="1334"/>
        <v>4.8621222133819995</v>
      </c>
      <c r="AX917" s="203">
        <f t="shared" si="1335"/>
        <v>5.8365818311520004</v>
      </c>
      <c r="AY917" s="203">
        <f t="shared" si="1336"/>
        <v>7.1336000000000004</v>
      </c>
      <c r="AZ917" s="203">
        <f t="shared" si="1337"/>
        <v>8.7188444285919999</v>
      </c>
      <c r="BB917" s="1" t="str">
        <f t="shared" si="1295"/>
        <v>A</v>
      </c>
      <c r="BC917" s="1" t="str">
        <f t="shared" si="1296"/>
        <v>NP</v>
      </c>
      <c r="BD917" s="1" t="str">
        <f t="shared" si="1297"/>
        <v>NA</v>
      </c>
      <c r="BE917" s="1" t="str">
        <f t="shared" si="1298"/>
        <v>NO</v>
      </c>
      <c r="BF917" s="1" t="str">
        <f t="shared" si="1299"/>
        <v>NO</v>
      </c>
      <c r="BG917" s="1" t="str">
        <f t="shared" si="1300"/>
        <v>YES</v>
      </c>
      <c r="BH917" s="1" t="str">
        <f t="shared" si="1289"/>
        <v>YES</v>
      </c>
      <c r="BJ917" s="12">
        <v>50</v>
      </c>
      <c r="BK917" s="1" t="str">
        <f t="shared" si="1301"/>
        <v>NA</v>
      </c>
      <c r="BL917" s="1" t="str">
        <f t="shared" si="1302"/>
        <v>NA</v>
      </c>
      <c r="BM917" s="1" t="str">
        <f t="shared" si="1303"/>
        <v>NP</v>
      </c>
      <c r="BN917" s="1" t="str">
        <f t="shared" si="1304"/>
        <v>NO</v>
      </c>
      <c r="BO917" s="1" t="str">
        <f t="shared" si="1305"/>
        <v>NO</v>
      </c>
      <c r="BP917" s="1" t="str">
        <f t="shared" si="1306"/>
        <v>NO</v>
      </c>
      <c r="BQ917" s="1" t="str">
        <f t="shared" si="1307"/>
        <v>YES</v>
      </c>
      <c r="BS917" s="1" t="str">
        <f t="shared" si="1308"/>
        <v>FP</v>
      </c>
      <c r="BT917" s="1" t="str">
        <f t="shared" si="1309"/>
        <v>FP</v>
      </c>
      <c r="BU917" s="1" t="str">
        <f t="shared" si="1310"/>
        <v>FN</v>
      </c>
      <c r="BV917" s="1" t="str">
        <f t="shared" si="1311"/>
        <v>NO</v>
      </c>
      <c r="BW917" s="1" t="str">
        <f t="shared" si="1312"/>
        <v>NO</v>
      </c>
      <c r="BX917" s="1" t="str">
        <f t="shared" si="1313"/>
        <v>NO</v>
      </c>
      <c r="BY917" s="244" t="str">
        <f t="shared" si="1314"/>
        <v>NO</v>
      </c>
      <c r="BZ917" s="244" t="str">
        <f t="shared" si="1315"/>
        <v>NO</v>
      </c>
      <c r="CA917" s="244" t="str">
        <f t="shared" si="1316"/>
        <v>NO</v>
      </c>
      <c r="CB917" s="244" t="str">
        <f t="shared" si="1317"/>
        <v>NO</v>
      </c>
      <c r="CC917" s="244" t="str">
        <f t="shared" si="1318"/>
        <v>YES</v>
      </c>
      <c r="CD917" s="244" t="str">
        <f t="shared" si="1290"/>
        <v>YES</v>
      </c>
      <c r="CE917" s="1" t="str">
        <f t="shared" si="1291"/>
        <v>NO</v>
      </c>
      <c r="CF917" s="1" t="str">
        <f t="shared" si="1292"/>
        <v>NO</v>
      </c>
      <c r="CG917" s="1" t="str">
        <f t="shared" si="1293"/>
        <v>NO</v>
      </c>
      <c r="CH917" s="1" t="str">
        <f t="shared" si="1294"/>
        <v>YES</v>
      </c>
      <c r="CI917" s="244" t="str">
        <f t="shared" si="1319"/>
        <v>YES</v>
      </c>
      <c r="CJ917" s="244" t="str">
        <f t="shared" si="1320"/>
        <v>NO</v>
      </c>
      <c r="CK917" s="244" t="str">
        <f t="shared" si="1321"/>
        <v>NO</v>
      </c>
      <c r="CL917" s="244" t="str">
        <f t="shared" si="1322"/>
        <v>NO</v>
      </c>
      <c r="CM917" s="244" t="str">
        <f t="shared" si="1323"/>
        <v>YES</v>
      </c>
      <c r="CN917" s="244" t="str">
        <f t="shared" si="1324"/>
        <v>YES</v>
      </c>
      <c r="CO917" s="244" t="str">
        <f t="shared" si="1325"/>
        <v>NO</v>
      </c>
      <c r="CP917" s="244" t="str">
        <f t="shared" si="1326"/>
        <v>NO</v>
      </c>
      <c r="CQ917" s="244" t="str">
        <f t="shared" si="1327"/>
        <v>NO</v>
      </c>
      <c r="CR917" s="244" t="str">
        <f t="shared" si="1328"/>
        <v>YES</v>
      </c>
    </row>
    <row r="918" spans="1:96">
      <c r="A918" s="64"/>
      <c r="B918" s="15"/>
      <c r="C918" s="15"/>
      <c r="D918" s="15"/>
      <c r="E918" s="15"/>
      <c r="F918" s="15"/>
      <c r="G918" s="15"/>
      <c r="H918" s="15"/>
      <c r="I918" s="52" t="s">
        <v>45</v>
      </c>
      <c r="J918" s="6">
        <v>0.41985139796465099</v>
      </c>
      <c r="K918" s="6">
        <v>0.48791789086958598</v>
      </c>
      <c r="L918" s="6">
        <v>9.2230711165761994E-2</v>
      </c>
      <c r="M918" s="6">
        <v>0.86609533703047903</v>
      </c>
      <c r="N918" s="6">
        <v>1.23593512705955E-3</v>
      </c>
      <c r="O918" s="6">
        <v>0.132668727842461</v>
      </c>
      <c r="P918" s="6">
        <v>0.51540351501510195</v>
      </c>
      <c r="Q918" s="6">
        <v>0.13919029037177899</v>
      </c>
      <c r="R918" s="6">
        <v>0.345406194613118</v>
      </c>
      <c r="S918" s="6">
        <v>0.94211708807820704</v>
      </c>
      <c r="T918" s="6">
        <v>5.3274009241721799E-2</v>
      </c>
      <c r="U918" s="6">
        <v>4.6089026800709698E-3</v>
      </c>
      <c r="V918" s="6">
        <v>0.107720714633884</v>
      </c>
      <c r="W918" s="6">
        <v>0.85702719044972897</v>
      </c>
      <c r="X918" s="6">
        <v>3.5252094916385299E-2</v>
      </c>
      <c r="Y918" s="6">
        <v>0.74470282182816505</v>
      </c>
      <c r="Z918" s="6">
        <v>0.24989286957409201</v>
      </c>
      <c r="AA918" s="6">
        <v>5.4043085977420998E-3</v>
      </c>
      <c r="AB918" s="6">
        <v>0.96367944386836601</v>
      </c>
      <c r="AC918" s="6">
        <v>7.8697972558888704E-3</v>
      </c>
      <c r="AD918" s="6">
        <v>2.8450758875744501E-2</v>
      </c>
      <c r="AE918" s="6">
        <v>0.86379767282887698</v>
      </c>
      <c r="AF918" s="6">
        <v>2.0814853106375299E-2</v>
      </c>
      <c r="AG918" s="310">
        <v>0.115387474064747</v>
      </c>
      <c r="AH918" s="211">
        <v>2.0070000000000001</v>
      </c>
      <c r="AI918" s="211">
        <v>3.2629999999999999</v>
      </c>
      <c r="AJ918" s="212">
        <v>7.0549999999999997</v>
      </c>
      <c r="AK918" s="210">
        <v>2.9289999999999998</v>
      </c>
      <c r="AL918" s="210">
        <v>3.9249999999999998</v>
      </c>
      <c r="AM918" s="210">
        <v>7.649</v>
      </c>
      <c r="AN918" s="203"/>
      <c r="AO918" s="203"/>
      <c r="AP918" s="203"/>
      <c r="AQ918" s="203"/>
      <c r="AR918" s="203">
        <f t="shared" si="1329"/>
        <v>2.0614909136719999</v>
      </c>
      <c r="AS918" s="203">
        <f t="shared" si="1330"/>
        <v>2.5196000000000001</v>
      </c>
      <c r="AT918" s="203">
        <f t="shared" si="1331"/>
        <v>3.0795111055119997</v>
      </c>
      <c r="AU918" s="203">
        <f t="shared" si="1332"/>
        <v>3.2548090981419997</v>
      </c>
      <c r="AV918" s="203">
        <f t="shared" si="1333"/>
        <v>3.9781</v>
      </c>
      <c r="AW918" s="203">
        <f t="shared" si="1334"/>
        <v>4.8621222133819995</v>
      </c>
      <c r="AX918" s="203">
        <f t="shared" si="1335"/>
        <v>5.8365818311520004</v>
      </c>
      <c r="AY918" s="203">
        <f t="shared" si="1336"/>
        <v>7.1336000000000004</v>
      </c>
      <c r="AZ918" s="203">
        <f t="shared" si="1337"/>
        <v>8.7188444285919999</v>
      </c>
      <c r="BB918" s="1" t="str">
        <f t="shared" si="1295"/>
        <v>A</v>
      </c>
      <c r="BC918" s="1" t="str">
        <f t="shared" si="1296"/>
        <v>NP</v>
      </c>
      <c r="BD918" s="1" t="str">
        <f t="shared" si="1297"/>
        <v>NP</v>
      </c>
      <c r="BE918" s="1" t="str">
        <f t="shared" si="1298"/>
        <v>NO</v>
      </c>
      <c r="BF918" s="1" t="str">
        <f t="shared" si="1299"/>
        <v>NO</v>
      </c>
      <c r="BG918" s="1" t="str">
        <f t="shared" si="1300"/>
        <v>YES</v>
      </c>
      <c r="BH918" s="1" t="str">
        <f t="shared" si="1289"/>
        <v>YES</v>
      </c>
      <c r="BJ918" s="12">
        <v>34</v>
      </c>
      <c r="BK918" s="1" t="str">
        <f t="shared" si="1301"/>
        <v>NA</v>
      </c>
      <c r="BL918" s="1" t="str">
        <f t="shared" si="1302"/>
        <v>NP</v>
      </c>
      <c r="BM918" s="1" t="str">
        <f t="shared" si="1303"/>
        <v>NA</v>
      </c>
      <c r="BN918" s="1" t="str">
        <f t="shared" si="1304"/>
        <v>NO</v>
      </c>
      <c r="BO918" s="1" t="str">
        <f t="shared" si="1305"/>
        <v>NO</v>
      </c>
      <c r="BP918" s="1" t="str">
        <f t="shared" si="1306"/>
        <v>NO</v>
      </c>
      <c r="BQ918" s="1" t="str">
        <f t="shared" si="1307"/>
        <v>YES</v>
      </c>
      <c r="BS918" s="1" t="str">
        <f t="shared" si="1308"/>
        <v>FP</v>
      </c>
      <c r="BT918" s="1" t="str">
        <f t="shared" si="1309"/>
        <v>TP</v>
      </c>
      <c r="BU918" s="1" t="str">
        <f t="shared" si="1310"/>
        <v>FP</v>
      </c>
      <c r="BV918" s="1" t="str">
        <f t="shared" si="1311"/>
        <v>NO</v>
      </c>
      <c r="BW918" s="1" t="str">
        <f t="shared" si="1312"/>
        <v>NO</v>
      </c>
      <c r="BX918" s="1" t="str">
        <f t="shared" si="1313"/>
        <v>YES</v>
      </c>
      <c r="BY918" s="244" t="str">
        <f t="shared" si="1314"/>
        <v>YES</v>
      </c>
      <c r="BZ918" s="244" t="str">
        <f t="shared" si="1315"/>
        <v>NO</v>
      </c>
      <c r="CA918" s="244" t="str">
        <f t="shared" si="1316"/>
        <v>NO</v>
      </c>
      <c r="CB918" s="244" t="str">
        <f t="shared" si="1317"/>
        <v>NO</v>
      </c>
      <c r="CC918" s="244" t="str">
        <f t="shared" si="1318"/>
        <v>NO</v>
      </c>
      <c r="CD918" s="244" t="str">
        <f t="shared" si="1290"/>
        <v>YES</v>
      </c>
      <c r="CE918" s="1" t="str">
        <f t="shared" si="1291"/>
        <v>NO</v>
      </c>
      <c r="CF918" s="1" t="str">
        <f t="shared" si="1292"/>
        <v>NO</v>
      </c>
      <c r="CG918" s="1" t="str">
        <f t="shared" si="1293"/>
        <v>NO</v>
      </c>
      <c r="CH918" s="1" t="str">
        <f t="shared" si="1294"/>
        <v>YES</v>
      </c>
      <c r="CI918" s="244" t="str">
        <f t="shared" si="1319"/>
        <v>NO</v>
      </c>
      <c r="CJ918" s="244" t="str">
        <f t="shared" si="1320"/>
        <v>NO</v>
      </c>
      <c r="CK918" s="244" t="str">
        <f t="shared" si="1321"/>
        <v>NO</v>
      </c>
      <c r="CL918" s="244" t="str">
        <f t="shared" si="1322"/>
        <v>NO</v>
      </c>
      <c r="CM918" s="244" t="str">
        <f t="shared" si="1323"/>
        <v>NO</v>
      </c>
      <c r="CN918" s="244" t="str">
        <f t="shared" si="1324"/>
        <v>YES</v>
      </c>
      <c r="CO918" s="244" t="str">
        <f t="shared" si="1325"/>
        <v>NO</v>
      </c>
      <c r="CP918" s="244" t="str">
        <f t="shared" si="1326"/>
        <v>NO</v>
      </c>
      <c r="CQ918" s="244" t="str">
        <f t="shared" si="1327"/>
        <v>NO</v>
      </c>
      <c r="CR918" s="244" t="str">
        <f t="shared" si="1328"/>
        <v>YES</v>
      </c>
    </row>
    <row r="919" spans="1:96">
      <c r="A919" s="64"/>
      <c r="B919" s="15"/>
      <c r="C919" s="15"/>
      <c r="D919" s="15"/>
      <c r="E919" s="15"/>
      <c r="F919" s="15"/>
      <c r="G919" s="15"/>
      <c r="H919" s="15"/>
      <c r="I919" s="52" t="s">
        <v>44</v>
      </c>
      <c r="J919" s="6">
        <v>0.86442458439456904</v>
      </c>
      <c r="K919" s="6">
        <v>9.4351320374140804E-2</v>
      </c>
      <c r="L919" s="6">
        <v>4.12240952312894E-2</v>
      </c>
      <c r="M919" s="6">
        <v>0.87549785953310899</v>
      </c>
      <c r="N919" s="6">
        <v>5.1544618668158397E-2</v>
      </c>
      <c r="O919" s="6">
        <v>7.2957521798732494E-2</v>
      </c>
      <c r="P919" s="6">
        <v>0.47552071589144501</v>
      </c>
      <c r="Q919" s="6">
        <v>0.34707771239919699</v>
      </c>
      <c r="R919" s="6">
        <v>0.177401571709356</v>
      </c>
      <c r="S919" s="6">
        <v>0.72933971966159605</v>
      </c>
      <c r="T919" s="6">
        <v>5.92854641662773E-2</v>
      </c>
      <c r="U919" s="6">
        <v>0.211374816172126</v>
      </c>
      <c r="V919" s="6">
        <v>0.51342653773333702</v>
      </c>
      <c r="W919" s="6">
        <v>0.470064083712881</v>
      </c>
      <c r="X919" s="6">
        <v>1.65093785537807E-2</v>
      </c>
      <c r="Y919" s="6">
        <v>0.27750902084700702</v>
      </c>
      <c r="Z919" s="6">
        <v>0.115815941203884</v>
      </c>
      <c r="AA919" s="6">
        <v>0.60667503794910804</v>
      </c>
      <c r="AB919" s="6">
        <v>0.106432785178036</v>
      </c>
      <c r="AC919" s="6">
        <v>0.69234786566700202</v>
      </c>
      <c r="AD919" s="6">
        <v>0.20121934915496101</v>
      </c>
      <c r="AE919" s="6">
        <v>0.84308065074778304</v>
      </c>
      <c r="AF919" s="6">
        <v>7.4907433349029606E-2</v>
      </c>
      <c r="AG919" s="310">
        <v>8.2011915903187294E-2</v>
      </c>
      <c r="AH919" s="211">
        <v>1.091</v>
      </c>
      <c r="AI919" s="211">
        <v>4.5490000000000004</v>
      </c>
      <c r="AJ919" s="212">
        <v>6.1449999999999996</v>
      </c>
      <c r="AK919" s="210">
        <v>2.089</v>
      </c>
      <c r="AL919" s="210">
        <v>4.0570000000000004</v>
      </c>
      <c r="AM919" s="210">
        <v>6.97</v>
      </c>
      <c r="AN919" s="203"/>
      <c r="AO919" s="203"/>
      <c r="AP919" s="203"/>
      <c r="AQ919" s="203"/>
      <c r="AR919" s="203">
        <f t="shared" si="1329"/>
        <v>2.0614909136719999</v>
      </c>
      <c r="AS919" s="203">
        <f t="shared" si="1330"/>
        <v>2.5196000000000001</v>
      </c>
      <c r="AT919" s="203">
        <f t="shared" si="1331"/>
        <v>3.0795111055119997</v>
      </c>
      <c r="AU919" s="203">
        <f t="shared" si="1332"/>
        <v>3.2548090981419997</v>
      </c>
      <c r="AV919" s="203">
        <f t="shared" si="1333"/>
        <v>3.9781</v>
      </c>
      <c r="AW919" s="203">
        <f t="shared" si="1334"/>
        <v>4.8621222133819995</v>
      </c>
      <c r="AX919" s="203">
        <f t="shared" si="1335"/>
        <v>5.8365818311520004</v>
      </c>
      <c r="AY919" s="203">
        <f t="shared" si="1336"/>
        <v>7.1336000000000004</v>
      </c>
      <c r="AZ919" s="203">
        <f t="shared" si="1337"/>
        <v>8.7188444285919999</v>
      </c>
      <c r="BB919" s="1" t="str">
        <f t="shared" si="1295"/>
        <v>A</v>
      </c>
      <c r="BC919" s="1" t="str">
        <f t="shared" si="1296"/>
        <v>NA</v>
      </c>
      <c r="BD919" s="1" t="str">
        <f t="shared" si="1297"/>
        <v>NP</v>
      </c>
      <c r="BE919" s="1" t="str">
        <f t="shared" si="1298"/>
        <v>NO</v>
      </c>
      <c r="BF919" s="1" t="str">
        <f t="shared" si="1299"/>
        <v>NO</v>
      </c>
      <c r="BG919" s="1" t="str">
        <f t="shared" si="1300"/>
        <v>YES</v>
      </c>
      <c r="BH919" s="1" t="str">
        <f t="shared" si="1289"/>
        <v>YES</v>
      </c>
      <c r="BJ919" s="12">
        <v>15</v>
      </c>
      <c r="BK919" s="1" t="str">
        <f t="shared" si="1301"/>
        <v>NP</v>
      </c>
      <c r="BL919" s="1" t="str">
        <f t="shared" si="1302"/>
        <v>NA</v>
      </c>
      <c r="BM919" s="1" t="str">
        <f t="shared" si="1303"/>
        <v>NP</v>
      </c>
      <c r="BN919" s="1" t="str">
        <f t="shared" si="1304"/>
        <v>NO</v>
      </c>
      <c r="BO919" s="1" t="str">
        <f t="shared" si="1305"/>
        <v>NO</v>
      </c>
      <c r="BP919" s="1" t="str">
        <f t="shared" si="1306"/>
        <v>NO</v>
      </c>
      <c r="BQ919" s="1" t="str">
        <f t="shared" si="1307"/>
        <v>YES</v>
      </c>
      <c r="BS919" s="1" t="str">
        <f t="shared" si="1308"/>
        <v>TP</v>
      </c>
      <c r="BT919" s="1" t="str">
        <f t="shared" si="1309"/>
        <v>TN</v>
      </c>
      <c r="BU919" s="1" t="str">
        <f t="shared" si="1310"/>
        <v>TP</v>
      </c>
      <c r="BV919" s="1" t="str">
        <f t="shared" si="1311"/>
        <v>NO</v>
      </c>
      <c r="BW919" s="1" t="str">
        <f t="shared" si="1312"/>
        <v>YES</v>
      </c>
      <c r="BX919" s="1" t="str">
        <f t="shared" si="1313"/>
        <v>YES</v>
      </c>
      <c r="BY919" s="244" t="str">
        <f t="shared" si="1314"/>
        <v>YES</v>
      </c>
      <c r="BZ919" s="244" t="str">
        <f t="shared" si="1315"/>
        <v>NO</v>
      </c>
      <c r="CA919" s="244" t="str">
        <f t="shared" si="1316"/>
        <v>NO</v>
      </c>
      <c r="CB919" s="244" t="str">
        <f t="shared" si="1317"/>
        <v>NO</v>
      </c>
      <c r="CC919" s="244" t="str">
        <f t="shared" si="1318"/>
        <v>NO</v>
      </c>
      <c r="CD919" s="244" t="str">
        <f t="shared" si="1290"/>
        <v>NO</v>
      </c>
      <c r="CE919" s="1" t="str">
        <f t="shared" si="1291"/>
        <v>NO</v>
      </c>
      <c r="CF919" s="1" t="str">
        <f t="shared" si="1292"/>
        <v>NO</v>
      </c>
      <c r="CG919" s="1" t="str">
        <f t="shared" si="1293"/>
        <v>NO</v>
      </c>
      <c r="CH919" s="1" t="str">
        <f t="shared" si="1294"/>
        <v>NO</v>
      </c>
      <c r="CI919" s="244" t="str">
        <f t="shared" si="1319"/>
        <v>NO</v>
      </c>
      <c r="CJ919" s="244" t="str">
        <f t="shared" si="1320"/>
        <v>NO</v>
      </c>
      <c r="CK919" s="244" t="str">
        <f t="shared" si="1321"/>
        <v>NO</v>
      </c>
      <c r="CL919" s="244" t="str">
        <f t="shared" si="1322"/>
        <v>NO</v>
      </c>
      <c r="CM919" s="244" t="str">
        <f t="shared" si="1323"/>
        <v>NO</v>
      </c>
      <c r="CN919" s="244" t="str">
        <f t="shared" si="1324"/>
        <v>NO</v>
      </c>
      <c r="CO919" s="244" t="str">
        <f t="shared" si="1325"/>
        <v>NO</v>
      </c>
      <c r="CP919" s="244" t="str">
        <f t="shared" si="1326"/>
        <v>NO</v>
      </c>
      <c r="CQ919" s="244" t="str">
        <f t="shared" si="1327"/>
        <v>NO</v>
      </c>
      <c r="CR919" s="244" t="str">
        <f t="shared" si="1328"/>
        <v>NO</v>
      </c>
    </row>
    <row r="920" spans="1:96">
      <c r="A920" s="64"/>
      <c r="B920" s="15"/>
      <c r="C920" s="15"/>
      <c r="D920" s="15"/>
      <c r="E920" s="15"/>
      <c r="F920" s="15"/>
      <c r="G920" s="15"/>
      <c r="H920" s="15"/>
      <c r="I920" s="52" t="s">
        <v>20</v>
      </c>
      <c r="J920" s="6">
        <v>0.63061710262678605</v>
      </c>
      <c r="K920" s="6">
        <v>0.262081293614711</v>
      </c>
      <c r="L920" s="6">
        <v>0.10730160375850099</v>
      </c>
      <c r="M920" s="6">
        <v>0.156462800409289</v>
      </c>
      <c r="N920" s="6">
        <v>0.68923836997652999</v>
      </c>
      <c r="O920" s="6">
        <v>0.15429882961418001</v>
      </c>
      <c r="P920" s="6">
        <v>0.51540351501510195</v>
      </c>
      <c r="Q920" s="6">
        <v>0.13919029037177899</v>
      </c>
      <c r="R920" s="6">
        <v>0.345406194613118</v>
      </c>
      <c r="S920" s="6">
        <v>0.94211708807820704</v>
      </c>
      <c r="T920" s="6">
        <v>5.3274009241721799E-2</v>
      </c>
      <c r="U920" s="6">
        <v>4.6089026800709698E-3</v>
      </c>
      <c r="V920" s="6">
        <v>0.107720714633884</v>
      </c>
      <c r="W920" s="6">
        <v>0.85702719044972897</v>
      </c>
      <c r="X920" s="6">
        <v>3.5252094916385299E-2</v>
      </c>
      <c r="Y920" s="6">
        <v>0.74470282182816505</v>
      </c>
      <c r="Z920" s="6">
        <v>0.24989286957409201</v>
      </c>
      <c r="AA920" s="6">
        <v>5.4043085977420998E-3</v>
      </c>
      <c r="AB920" s="6">
        <v>0.96367944386836601</v>
      </c>
      <c r="AC920" s="6">
        <v>7.8697972558888704E-3</v>
      </c>
      <c r="AD920" s="6">
        <v>2.8450758875744501E-2</v>
      </c>
      <c r="AE920" s="6">
        <v>0.86379767282887698</v>
      </c>
      <c r="AF920" s="6">
        <v>2.0814853106375299E-2</v>
      </c>
      <c r="AG920" s="310">
        <v>0.115387474064747</v>
      </c>
      <c r="AH920" s="211">
        <v>1.887</v>
      </c>
      <c r="AI920" s="211">
        <v>3.4249999999999998</v>
      </c>
      <c r="AJ920" s="212">
        <v>6.9189999999999996</v>
      </c>
      <c r="AK920" s="210">
        <v>2.887</v>
      </c>
      <c r="AL920" s="210">
        <v>4.109</v>
      </c>
      <c r="AM920" s="210">
        <v>7.3860000000000001</v>
      </c>
      <c r="AN920" s="203"/>
      <c r="AO920" s="203"/>
      <c r="AP920" s="203"/>
      <c r="AQ920" s="203"/>
      <c r="AR920" s="203">
        <f t="shared" si="1329"/>
        <v>2.0614909136719999</v>
      </c>
      <c r="AS920" s="203">
        <f t="shared" si="1330"/>
        <v>2.5196000000000001</v>
      </c>
      <c r="AT920" s="203">
        <f t="shared" si="1331"/>
        <v>3.0795111055119997</v>
      </c>
      <c r="AU920" s="203">
        <f t="shared" si="1332"/>
        <v>3.2548090981419997</v>
      </c>
      <c r="AV920" s="203">
        <f t="shared" si="1333"/>
        <v>3.9781</v>
      </c>
      <c r="AW920" s="203">
        <f t="shared" si="1334"/>
        <v>4.8621222133819995</v>
      </c>
      <c r="AX920" s="203">
        <f t="shared" si="1335"/>
        <v>5.8365818311520004</v>
      </c>
      <c r="AY920" s="203">
        <f t="shared" si="1336"/>
        <v>7.1336000000000004</v>
      </c>
      <c r="AZ920" s="203">
        <f t="shared" si="1337"/>
        <v>8.7188444285919999</v>
      </c>
      <c r="BB920" s="1" t="str">
        <f t="shared" si="1295"/>
        <v>A</v>
      </c>
      <c r="BC920" s="1" t="str">
        <f t="shared" si="1296"/>
        <v>NP</v>
      </c>
      <c r="BD920" s="1" t="str">
        <f t="shared" si="1297"/>
        <v>NP</v>
      </c>
      <c r="BE920" s="1" t="str">
        <f t="shared" si="1298"/>
        <v>NO</v>
      </c>
      <c r="BF920" s="1" t="str">
        <f t="shared" si="1299"/>
        <v>NO</v>
      </c>
      <c r="BG920" s="1" t="str">
        <f t="shared" si="1300"/>
        <v>YES</v>
      </c>
      <c r="BH920" s="1" t="str">
        <f t="shared" si="1289"/>
        <v>YES</v>
      </c>
      <c r="BJ920" s="12">
        <v>34</v>
      </c>
      <c r="BK920" s="1" t="str">
        <f t="shared" si="1301"/>
        <v>NA</v>
      </c>
      <c r="BL920" s="1" t="str">
        <f t="shared" si="1302"/>
        <v>NA</v>
      </c>
      <c r="BM920" s="1" t="str">
        <f t="shared" si="1303"/>
        <v>NA</v>
      </c>
      <c r="BN920" s="1" t="str">
        <f t="shared" si="1304"/>
        <v>NO</v>
      </c>
      <c r="BO920" s="1" t="str">
        <f t="shared" si="1305"/>
        <v>NO</v>
      </c>
      <c r="BP920" s="1" t="str">
        <f t="shared" si="1306"/>
        <v>NO</v>
      </c>
      <c r="BQ920" s="1" t="str">
        <f t="shared" si="1307"/>
        <v>YES</v>
      </c>
      <c r="BS920" s="1" t="str">
        <f t="shared" si="1308"/>
        <v>FP</v>
      </c>
      <c r="BT920" s="1" t="str">
        <f t="shared" si="1309"/>
        <v>FP</v>
      </c>
      <c r="BU920" s="1" t="str">
        <f t="shared" si="1310"/>
        <v>FP</v>
      </c>
      <c r="BV920" s="1" t="str">
        <f t="shared" si="1311"/>
        <v>NO</v>
      </c>
      <c r="BW920" s="1" t="str">
        <f t="shared" si="1312"/>
        <v>NO</v>
      </c>
      <c r="BX920" s="1" t="str">
        <f t="shared" si="1313"/>
        <v>NO</v>
      </c>
      <c r="BY920" s="244" t="str">
        <f t="shared" si="1314"/>
        <v>NO</v>
      </c>
      <c r="BZ920" s="244" t="str">
        <f t="shared" si="1315"/>
        <v>NO</v>
      </c>
      <c r="CA920" s="244" t="str">
        <f t="shared" si="1316"/>
        <v>NO</v>
      </c>
      <c r="CB920" s="244" t="str">
        <f t="shared" si="1317"/>
        <v>NO</v>
      </c>
      <c r="CC920" s="244" t="str">
        <f t="shared" si="1318"/>
        <v>YES</v>
      </c>
      <c r="CD920" s="244" t="str">
        <f t="shared" si="1290"/>
        <v>YES</v>
      </c>
      <c r="CE920" s="1" t="str">
        <f t="shared" si="1291"/>
        <v>NO</v>
      </c>
      <c r="CF920" s="1" t="str">
        <f t="shared" si="1292"/>
        <v>NO</v>
      </c>
      <c r="CG920" s="1" t="str">
        <f t="shared" si="1293"/>
        <v>NO</v>
      </c>
      <c r="CH920" s="1" t="str">
        <f t="shared" si="1294"/>
        <v>YES</v>
      </c>
      <c r="CI920" s="244" t="str">
        <f t="shared" si="1319"/>
        <v>NO</v>
      </c>
      <c r="CJ920" s="244" t="str">
        <f t="shared" si="1320"/>
        <v>NO</v>
      </c>
      <c r="CK920" s="244" t="str">
        <f t="shared" si="1321"/>
        <v>NO</v>
      </c>
      <c r="CL920" s="244" t="str">
        <f t="shared" si="1322"/>
        <v>NO</v>
      </c>
      <c r="CM920" s="244" t="str">
        <f t="shared" si="1323"/>
        <v>NO</v>
      </c>
      <c r="CN920" s="244" t="str">
        <f t="shared" si="1324"/>
        <v>YES</v>
      </c>
      <c r="CO920" s="244" t="str">
        <f t="shared" si="1325"/>
        <v>NO</v>
      </c>
      <c r="CP920" s="244" t="str">
        <f t="shared" si="1326"/>
        <v>NO</v>
      </c>
      <c r="CQ920" s="244" t="str">
        <f t="shared" si="1327"/>
        <v>NO</v>
      </c>
      <c r="CR920" s="244" t="str">
        <f t="shared" si="1328"/>
        <v>YES</v>
      </c>
    </row>
    <row r="921" spans="1:96">
      <c r="A921" s="64"/>
      <c r="B921" s="15"/>
      <c r="C921" s="15"/>
      <c r="D921" s="15"/>
      <c r="E921" s="15"/>
      <c r="F921" s="15"/>
      <c r="G921" s="15"/>
      <c r="H921" s="15"/>
      <c r="I921" s="52" t="s">
        <v>32</v>
      </c>
      <c r="J921" s="6">
        <v>0.63061710262678605</v>
      </c>
      <c r="K921" s="6">
        <v>0.262081293614711</v>
      </c>
      <c r="L921" s="6">
        <v>0.10730160375850099</v>
      </c>
      <c r="M921" s="6">
        <v>0.156462800409289</v>
      </c>
      <c r="N921" s="6">
        <v>0.68923836997652999</v>
      </c>
      <c r="O921" s="6">
        <v>0.15429882961418001</v>
      </c>
      <c r="P921" s="6">
        <v>0.51158106601016795</v>
      </c>
      <c r="Q921" s="6">
        <v>0.472444504876806</v>
      </c>
      <c r="R921" s="6">
        <v>1.5974429113024199E-2</v>
      </c>
      <c r="S921" s="6">
        <v>0.94211708807820704</v>
      </c>
      <c r="T921" s="6">
        <v>5.3274009241721799E-2</v>
      </c>
      <c r="U921" s="6">
        <v>4.6089026800709698E-3</v>
      </c>
      <c r="V921" s="6">
        <v>0.107720714633884</v>
      </c>
      <c r="W921" s="6">
        <v>0.85702719044972897</v>
      </c>
      <c r="X921" s="6">
        <v>3.5252094916385299E-2</v>
      </c>
      <c r="Y921" s="6">
        <v>0.74470282182816505</v>
      </c>
      <c r="Z921" s="6">
        <v>0.24989286957409201</v>
      </c>
      <c r="AA921" s="6">
        <v>5.4043085977420998E-3</v>
      </c>
      <c r="AB921" s="6">
        <v>0.96367944386836601</v>
      </c>
      <c r="AC921" s="6">
        <v>7.8697972558888704E-3</v>
      </c>
      <c r="AD921" s="6">
        <v>2.8450758875744501E-2</v>
      </c>
      <c r="AE921" s="6">
        <v>0.86379767282887698</v>
      </c>
      <c r="AF921" s="6">
        <v>2.0814853106375299E-2</v>
      </c>
      <c r="AG921" s="310">
        <v>0.115387474064747</v>
      </c>
      <c r="AH921" s="211">
        <v>1.758</v>
      </c>
      <c r="AI921" s="211">
        <v>3.6659999999999999</v>
      </c>
      <c r="AJ921" s="212">
        <v>7.0659999999999998</v>
      </c>
      <c r="AK921" s="210">
        <v>2.7010000000000001</v>
      </c>
      <c r="AL921" s="210">
        <v>4.4340000000000002</v>
      </c>
      <c r="AM921" s="210">
        <v>7.5759999999999996</v>
      </c>
      <c r="AN921" s="203"/>
      <c r="AO921" s="203"/>
      <c r="AP921" s="203"/>
      <c r="AQ921" s="203"/>
      <c r="AR921" s="203">
        <f t="shared" si="1329"/>
        <v>2.0614909136719999</v>
      </c>
      <c r="AS921" s="203">
        <f t="shared" si="1330"/>
        <v>2.5196000000000001</v>
      </c>
      <c r="AT921" s="203">
        <f t="shared" si="1331"/>
        <v>3.0795111055119997</v>
      </c>
      <c r="AU921" s="203">
        <f t="shared" si="1332"/>
        <v>3.2548090981419997</v>
      </c>
      <c r="AV921" s="203">
        <f t="shared" si="1333"/>
        <v>3.9781</v>
      </c>
      <c r="AW921" s="203">
        <f t="shared" si="1334"/>
        <v>4.8621222133819995</v>
      </c>
      <c r="AX921" s="203">
        <f t="shared" si="1335"/>
        <v>5.8365818311520004</v>
      </c>
      <c r="AY921" s="203">
        <f t="shared" si="1336"/>
        <v>7.1336000000000004</v>
      </c>
      <c r="AZ921" s="203">
        <f t="shared" si="1337"/>
        <v>8.7188444285919999</v>
      </c>
      <c r="BB921" s="1" t="str">
        <f t="shared" si="1295"/>
        <v>A</v>
      </c>
      <c r="BC921" s="1" t="str">
        <f t="shared" si="1296"/>
        <v>NP</v>
      </c>
      <c r="BD921" s="1" t="str">
        <f t="shared" si="1297"/>
        <v>NP</v>
      </c>
      <c r="BE921" s="1" t="str">
        <f t="shared" si="1298"/>
        <v>NO</v>
      </c>
      <c r="BF921" s="1" t="str">
        <f t="shared" si="1299"/>
        <v>NO</v>
      </c>
      <c r="BG921" s="1" t="str">
        <f t="shared" si="1300"/>
        <v>YES</v>
      </c>
      <c r="BH921" s="1" t="str">
        <f t="shared" si="1289"/>
        <v>YES</v>
      </c>
      <c r="BJ921" s="12">
        <v>104</v>
      </c>
      <c r="BK921" s="1" t="str">
        <f t="shared" si="1301"/>
        <v>NA</v>
      </c>
      <c r="BL921" s="1" t="str">
        <f t="shared" si="1302"/>
        <v>NA</v>
      </c>
      <c r="BM921" s="1" t="str">
        <f t="shared" si="1303"/>
        <v>NA</v>
      </c>
      <c r="BN921" s="1" t="str">
        <f t="shared" si="1304"/>
        <v>NO</v>
      </c>
      <c r="BO921" s="1" t="str">
        <f t="shared" si="1305"/>
        <v>NO</v>
      </c>
      <c r="BP921" s="1" t="str">
        <f t="shared" si="1306"/>
        <v>NO</v>
      </c>
      <c r="BQ921" s="1" t="str">
        <f t="shared" si="1307"/>
        <v>YES</v>
      </c>
      <c r="BS921" s="1" t="str">
        <f t="shared" si="1308"/>
        <v>FP</v>
      </c>
      <c r="BT921" s="1" t="str">
        <f t="shared" si="1309"/>
        <v>FP</v>
      </c>
      <c r="BU921" s="1" t="str">
        <f t="shared" si="1310"/>
        <v>FP</v>
      </c>
      <c r="BV921" s="1" t="str">
        <f t="shared" si="1311"/>
        <v>NO</v>
      </c>
      <c r="BW921" s="1" t="str">
        <f t="shared" si="1312"/>
        <v>NO</v>
      </c>
      <c r="BX921" s="1" t="str">
        <f t="shared" si="1313"/>
        <v>NO</v>
      </c>
      <c r="BY921" s="244" t="str">
        <f t="shared" si="1314"/>
        <v>NO</v>
      </c>
      <c r="BZ921" s="244" t="str">
        <f t="shared" si="1315"/>
        <v>YES</v>
      </c>
      <c r="CA921" s="244" t="str">
        <f t="shared" si="1316"/>
        <v>YES</v>
      </c>
      <c r="CB921" s="244" t="str">
        <f t="shared" si="1317"/>
        <v>NO</v>
      </c>
      <c r="CC921" s="244" t="str">
        <f t="shared" si="1318"/>
        <v>NO</v>
      </c>
      <c r="CD921" s="244" t="str">
        <f t="shared" si="1290"/>
        <v>YES</v>
      </c>
      <c r="CE921" s="1" t="str">
        <f t="shared" si="1291"/>
        <v>YES</v>
      </c>
      <c r="CF921" s="1" t="str">
        <f t="shared" si="1292"/>
        <v>YES</v>
      </c>
      <c r="CG921" s="1" t="str">
        <f t="shared" si="1293"/>
        <v>NO</v>
      </c>
      <c r="CH921" s="1" t="str">
        <f t="shared" si="1294"/>
        <v>NO</v>
      </c>
      <c r="CI921" s="244" t="str">
        <f t="shared" si="1319"/>
        <v>NO</v>
      </c>
      <c r="CJ921" s="244" t="str">
        <f t="shared" si="1320"/>
        <v>NO</v>
      </c>
      <c r="CK921" s="244" t="str">
        <f t="shared" si="1321"/>
        <v>NO</v>
      </c>
      <c r="CL921" s="244" t="str">
        <f t="shared" si="1322"/>
        <v>NO</v>
      </c>
      <c r="CM921" s="244" t="str">
        <f t="shared" si="1323"/>
        <v>NO</v>
      </c>
      <c r="CN921" s="244" t="str">
        <f t="shared" si="1324"/>
        <v>YES</v>
      </c>
      <c r="CO921" s="244" t="str">
        <f t="shared" si="1325"/>
        <v>YES</v>
      </c>
      <c r="CP921" s="244" t="str">
        <f t="shared" si="1326"/>
        <v>YES</v>
      </c>
      <c r="CQ921" s="244" t="str">
        <f t="shared" si="1327"/>
        <v>NO</v>
      </c>
      <c r="CR921" s="244" t="str">
        <f t="shared" si="1328"/>
        <v>NO</v>
      </c>
    </row>
    <row r="922" spans="1:96">
      <c r="A922" s="64"/>
      <c r="B922" s="15"/>
      <c r="C922" s="15"/>
      <c r="D922" s="15"/>
      <c r="E922" s="15"/>
      <c r="F922" s="15"/>
      <c r="G922" s="15"/>
      <c r="H922" s="15"/>
      <c r="I922" s="52" t="s">
        <v>31</v>
      </c>
      <c r="J922" s="6">
        <v>0.93005196290275605</v>
      </c>
      <c r="K922" s="6">
        <v>6.0427104034847898E-2</v>
      </c>
      <c r="L922" s="6">
        <v>9.5209330623959795E-3</v>
      </c>
      <c r="M922" s="6">
        <v>0.16660889869172699</v>
      </c>
      <c r="N922" s="6">
        <v>0.74365444804450798</v>
      </c>
      <c r="O922" s="6">
        <v>8.9736653263764399E-2</v>
      </c>
      <c r="P922" s="6">
        <v>9.9134797971318106E-2</v>
      </c>
      <c r="Q922" s="6">
        <v>0.11128865227807699</v>
      </c>
      <c r="R922" s="6">
        <v>0.78957654975060398</v>
      </c>
      <c r="S922" s="6">
        <v>0.12567705794306</v>
      </c>
      <c r="T922" s="6">
        <v>0.68138415218358706</v>
      </c>
      <c r="U922" s="6">
        <v>0.192938789873351</v>
      </c>
      <c r="V922" s="6">
        <v>0.34653478535494903</v>
      </c>
      <c r="W922" s="6">
        <v>0.110863579193374</v>
      </c>
      <c r="X922" s="6">
        <v>0.54260163545167595</v>
      </c>
      <c r="Y922" s="6">
        <v>0.62009387350912204</v>
      </c>
      <c r="Z922" s="6">
        <v>2.6976921216263001E-2</v>
      </c>
      <c r="AA922" s="6">
        <v>0.35292920527461402</v>
      </c>
      <c r="AB922" s="6">
        <v>0.70684781655603801</v>
      </c>
      <c r="AC922" s="6">
        <v>0.192475867855985</v>
      </c>
      <c r="AD922" s="6">
        <v>0.100676315587975</v>
      </c>
      <c r="AE922" s="6">
        <v>0.84308065074778304</v>
      </c>
      <c r="AF922" s="6">
        <v>7.4907433349029606E-2</v>
      </c>
      <c r="AG922" s="310">
        <v>8.2011915903187294E-2</v>
      </c>
      <c r="AH922" s="211">
        <v>2.3580000000000001</v>
      </c>
      <c r="AI922" s="211">
        <v>4.2009999999999996</v>
      </c>
      <c r="AJ922" s="212">
        <v>6.3730000000000002</v>
      </c>
      <c r="AK922" s="210">
        <v>3.1949999999999998</v>
      </c>
      <c r="AL922" s="210">
        <v>4.7869999999999999</v>
      </c>
      <c r="AM922" s="210">
        <v>6.4720000000000004</v>
      </c>
      <c r="AN922" s="203"/>
      <c r="AO922" s="203"/>
      <c r="AP922" s="203"/>
      <c r="AQ922" s="203"/>
      <c r="AR922" s="203">
        <f t="shared" si="1329"/>
        <v>2.0614909136719999</v>
      </c>
      <c r="AS922" s="203">
        <f t="shared" si="1330"/>
        <v>2.5196000000000001</v>
      </c>
      <c r="AT922" s="203">
        <f t="shared" si="1331"/>
        <v>3.0795111055119997</v>
      </c>
      <c r="AU922" s="203">
        <f t="shared" si="1332"/>
        <v>3.2548090981419997</v>
      </c>
      <c r="AV922" s="203">
        <f t="shared" si="1333"/>
        <v>3.9781</v>
      </c>
      <c r="AW922" s="203">
        <f t="shared" si="1334"/>
        <v>4.8621222133819995</v>
      </c>
      <c r="AX922" s="203">
        <f t="shared" si="1335"/>
        <v>5.8365818311520004</v>
      </c>
      <c r="AY922" s="203">
        <f t="shared" si="1336"/>
        <v>7.1336000000000004</v>
      </c>
      <c r="AZ922" s="203">
        <f t="shared" si="1337"/>
        <v>8.7188444285919999</v>
      </c>
      <c r="BB922" s="1" t="str">
        <f t="shared" si="1295"/>
        <v>NP</v>
      </c>
      <c r="BC922" s="1" t="str">
        <f t="shared" si="1296"/>
        <v>NA</v>
      </c>
      <c r="BD922" s="1" t="str">
        <f t="shared" si="1297"/>
        <v>NP</v>
      </c>
      <c r="BE922" s="1" t="str">
        <f t="shared" si="1298"/>
        <v>NO</v>
      </c>
      <c r="BF922" s="1" t="str">
        <f t="shared" si="1299"/>
        <v>NO</v>
      </c>
      <c r="BG922" s="1" t="str">
        <f t="shared" si="1300"/>
        <v>NO</v>
      </c>
      <c r="BH922" s="1" t="str">
        <f t="shared" si="1289"/>
        <v>YES</v>
      </c>
      <c r="BJ922" s="12">
        <v>56</v>
      </c>
      <c r="BK922" s="1" t="str">
        <f t="shared" si="1301"/>
        <v>P</v>
      </c>
      <c r="BL922" s="1" t="str">
        <f t="shared" si="1302"/>
        <v>NA</v>
      </c>
      <c r="BM922" s="1" t="str">
        <f t="shared" si="1303"/>
        <v>NP</v>
      </c>
      <c r="BN922" s="1" t="str">
        <f t="shared" si="1304"/>
        <v>NO</v>
      </c>
      <c r="BO922" s="1" t="str">
        <f t="shared" si="1305"/>
        <v>NO</v>
      </c>
      <c r="BP922" s="1" t="str">
        <f t="shared" si="1306"/>
        <v>NO</v>
      </c>
      <c r="BQ922" s="1" t="str">
        <f t="shared" si="1307"/>
        <v>NO</v>
      </c>
      <c r="BS922" s="1" t="str">
        <f t="shared" si="1308"/>
        <v>FP</v>
      </c>
      <c r="BT922" s="1" t="str">
        <f t="shared" si="1309"/>
        <v>TN</v>
      </c>
      <c r="BU922" s="1" t="str">
        <f t="shared" si="1310"/>
        <v>TP</v>
      </c>
      <c r="BV922" s="1" t="str">
        <f t="shared" si="1311"/>
        <v>NO</v>
      </c>
      <c r="BW922" s="1" t="str">
        <f t="shared" si="1312"/>
        <v>NO</v>
      </c>
      <c r="BX922" s="1" t="str">
        <f t="shared" si="1313"/>
        <v>YES</v>
      </c>
      <c r="BY922" s="244" t="str">
        <f t="shared" si="1314"/>
        <v>YES</v>
      </c>
      <c r="BZ922" s="244" t="str">
        <f t="shared" si="1315"/>
        <v>NO</v>
      </c>
      <c r="CA922" s="244" t="str">
        <f t="shared" si="1316"/>
        <v>NO</v>
      </c>
      <c r="CB922" s="244" t="str">
        <f t="shared" si="1317"/>
        <v>NO</v>
      </c>
      <c r="CC922" s="244" t="str">
        <f t="shared" si="1318"/>
        <v>NO</v>
      </c>
      <c r="CD922" s="244" t="str">
        <f t="shared" si="1290"/>
        <v>YES</v>
      </c>
      <c r="CE922" s="1" t="str">
        <f t="shared" si="1291"/>
        <v>NO</v>
      </c>
      <c r="CF922" s="1" t="str">
        <f t="shared" si="1292"/>
        <v>NO</v>
      </c>
      <c r="CG922" s="1" t="str">
        <f t="shared" si="1293"/>
        <v>NO</v>
      </c>
      <c r="CH922" s="1" t="str">
        <f t="shared" si="1294"/>
        <v>YES</v>
      </c>
      <c r="CI922" s="244" t="str">
        <f t="shared" si="1319"/>
        <v>NO</v>
      </c>
      <c r="CJ922" s="244" t="str">
        <f t="shared" si="1320"/>
        <v>NO</v>
      </c>
      <c r="CK922" s="244" t="str">
        <f t="shared" si="1321"/>
        <v>NO</v>
      </c>
      <c r="CL922" s="244" t="str">
        <f t="shared" si="1322"/>
        <v>NO</v>
      </c>
      <c r="CM922" s="244" t="str">
        <f t="shared" si="1323"/>
        <v>NO</v>
      </c>
      <c r="CN922" s="244" t="str">
        <f t="shared" si="1324"/>
        <v>YES</v>
      </c>
      <c r="CO922" s="244" t="str">
        <f t="shared" si="1325"/>
        <v>NO</v>
      </c>
      <c r="CP922" s="244" t="str">
        <f t="shared" si="1326"/>
        <v>NO</v>
      </c>
      <c r="CQ922" s="244" t="str">
        <f t="shared" si="1327"/>
        <v>NO</v>
      </c>
      <c r="CR922" s="244" t="str">
        <f t="shared" si="1328"/>
        <v>YES</v>
      </c>
    </row>
    <row r="923" spans="1:96">
      <c r="A923" s="64"/>
      <c r="B923" s="15"/>
      <c r="C923" s="15"/>
      <c r="D923" s="15"/>
      <c r="E923" s="15"/>
      <c r="F923" s="15"/>
      <c r="G923" s="15"/>
      <c r="H923" s="15"/>
      <c r="I923" s="52" t="s">
        <v>53</v>
      </c>
      <c r="J923" s="6">
        <v>0.86442458439456904</v>
      </c>
      <c r="K923" s="6">
        <v>9.4351320374140804E-2</v>
      </c>
      <c r="L923" s="6">
        <v>4.12240952312894E-2</v>
      </c>
      <c r="M923" s="6">
        <v>0.87549785953310899</v>
      </c>
      <c r="N923" s="6">
        <v>5.1544618668158397E-2</v>
      </c>
      <c r="O923" s="6">
        <v>7.2957521798732494E-2</v>
      </c>
      <c r="P923" s="6">
        <v>0.51158106601016795</v>
      </c>
      <c r="Q923" s="6">
        <v>0.472444504876806</v>
      </c>
      <c r="R923" s="6">
        <v>1.5974429113024199E-2</v>
      </c>
      <c r="S923" s="6">
        <v>0.77306275219025899</v>
      </c>
      <c r="T923" s="6">
        <v>0.183754955697984</v>
      </c>
      <c r="U923" s="6">
        <v>4.3182292111755199E-2</v>
      </c>
      <c r="V923" s="6">
        <v>2.0622963800123701E-2</v>
      </c>
      <c r="W923" s="6">
        <v>0.28583958935791098</v>
      </c>
      <c r="X923" s="6">
        <v>0.69353744684196506</v>
      </c>
      <c r="Y923" s="6">
        <v>0.60710718244094697</v>
      </c>
      <c r="Z923" s="6">
        <v>6.1588849634545096E-3</v>
      </c>
      <c r="AA923" s="6">
        <v>0.38673393259559702</v>
      </c>
      <c r="AB923" s="6">
        <v>0.48314089106790797</v>
      </c>
      <c r="AC923" s="6">
        <v>0.38030880634571601</v>
      </c>
      <c r="AD923" s="6">
        <v>0.13655030258637499</v>
      </c>
      <c r="AE923" s="6">
        <v>0.61746441704620203</v>
      </c>
      <c r="AF923" s="6">
        <v>0.35862019180618798</v>
      </c>
      <c r="AG923" s="310">
        <v>2.39153911476097E-2</v>
      </c>
      <c r="AH923" s="211">
        <v>1.534</v>
      </c>
      <c r="AI923" s="211">
        <v>4.2939999999999996</v>
      </c>
      <c r="AJ923" s="212">
        <v>6.4020000000000001</v>
      </c>
      <c r="AK923" s="210">
        <v>1.617</v>
      </c>
      <c r="AL923" s="210">
        <v>4.4390000000000001</v>
      </c>
      <c r="AM923" s="210">
        <v>6.423</v>
      </c>
      <c r="AN923" s="203"/>
      <c r="AO923" s="203"/>
      <c r="AP923" s="203"/>
      <c r="AQ923" s="203"/>
      <c r="AR923" s="203">
        <f t="shared" si="1329"/>
        <v>2.0614909136719999</v>
      </c>
      <c r="AS923" s="203">
        <f t="shared" si="1330"/>
        <v>2.5196000000000001</v>
      </c>
      <c r="AT923" s="203">
        <f t="shared" si="1331"/>
        <v>3.0795111055119997</v>
      </c>
      <c r="AU923" s="203">
        <f t="shared" si="1332"/>
        <v>3.2548090981419997</v>
      </c>
      <c r="AV923" s="203">
        <f t="shared" si="1333"/>
        <v>3.9781</v>
      </c>
      <c r="AW923" s="203">
        <f t="shared" si="1334"/>
        <v>4.8621222133819995</v>
      </c>
      <c r="AX923" s="203">
        <f t="shared" si="1335"/>
        <v>5.8365818311520004</v>
      </c>
      <c r="AY923" s="203">
        <f t="shared" si="1336"/>
        <v>7.1336000000000004</v>
      </c>
      <c r="AZ923" s="203">
        <f t="shared" si="1337"/>
        <v>8.7188444285919999</v>
      </c>
      <c r="BB923" s="1" t="str">
        <f t="shared" si="1295"/>
        <v>A</v>
      </c>
      <c r="BC923" s="1" t="str">
        <f t="shared" si="1296"/>
        <v>NA</v>
      </c>
      <c r="BD923" s="1" t="str">
        <f t="shared" si="1297"/>
        <v>NP</v>
      </c>
      <c r="BE923" s="1" t="str">
        <f t="shared" si="1298"/>
        <v>NO</v>
      </c>
      <c r="BF923" s="1" t="str">
        <f t="shared" si="1299"/>
        <v>NO</v>
      </c>
      <c r="BG923" s="1" t="str">
        <f t="shared" si="1300"/>
        <v>YES</v>
      </c>
      <c r="BH923" s="1" t="str">
        <f t="shared" si="1289"/>
        <v>YES</v>
      </c>
      <c r="BJ923" s="12">
        <v>54</v>
      </c>
      <c r="BK923" s="1" t="str">
        <f t="shared" si="1301"/>
        <v>A</v>
      </c>
      <c r="BL923" s="1" t="str">
        <f t="shared" si="1302"/>
        <v>NA</v>
      </c>
      <c r="BM923" s="1" t="str">
        <f t="shared" si="1303"/>
        <v>NP</v>
      </c>
      <c r="BN923" s="1" t="str">
        <f t="shared" si="1304"/>
        <v>NO</v>
      </c>
      <c r="BO923" s="1" t="str">
        <f t="shared" si="1305"/>
        <v>NO</v>
      </c>
      <c r="BP923" s="1" t="str">
        <f t="shared" si="1306"/>
        <v>YES</v>
      </c>
      <c r="BQ923" s="1" t="str">
        <f t="shared" si="1307"/>
        <v>YES</v>
      </c>
      <c r="BS923" s="1" t="str">
        <f t="shared" si="1308"/>
        <v>TP</v>
      </c>
      <c r="BT923" s="1" t="str">
        <f t="shared" si="1309"/>
        <v>TN</v>
      </c>
      <c r="BU923" s="1" t="str">
        <f t="shared" si="1310"/>
        <v>TP</v>
      </c>
      <c r="BV923" s="1" t="str">
        <f t="shared" si="1311"/>
        <v>NO</v>
      </c>
      <c r="BW923" s="1" t="str">
        <f t="shared" si="1312"/>
        <v>YES</v>
      </c>
      <c r="BX923" s="1" t="str">
        <f t="shared" si="1313"/>
        <v>YES</v>
      </c>
      <c r="BY923" s="244" t="str">
        <f t="shared" si="1314"/>
        <v>YES</v>
      </c>
      <c r="BZ923" s="244" t="str">
        <f t="shared" si="1315"/>
        <v>NO</v>
      </c>
      <c r="CA923" s="244" t="str">
        <f t="shared" si="1316"/>
        <v>NO</v>
      </c>
      <c r="CB923" s="244" t="str">
        <f t="shared" si="1317"/>
        <v>NO</v>
      </c>
      <c r="CC923" s="244" t="str">
        <f t="shared" si="1318"/>
        <v>NO</v>
      </c>
      <c r="CD923" s="244" t="str">
        <f t="shared" si="1290"/>
        <v>NO</v>
      </c>
      <c r="CE923" s="1" t="str">
        <f t="shared" si="1291"/>
        <v>NO</v>
      </c>
      <c r="CF923" s="1" t="str">
        <f t="shared" si="1292"/>
        <v>NO</v>
      </c>
      <c r="CG923" s="1" t="str">
        <f t="shared" si="1293"/>
        <v>NO</v>
      </c>
      <c r="CH923" s="1" t="str">
        <f t="shared" si="1294"/>
        <v>NO</v>
      </c>
      <c r="CI923" s="244" t="str">
        <f t="shared" si="1319"/>
        <v>NO</v>
      </c>
      <c r="CJ923" s="244" t="str">
        <f t="shared" si="1320"/>
        <v>NO</v>
      </c>
      <c r="CK923" s="244" t="str">
        <f t="shared" si="1321"/>
        <v>NO</v>
      </c>
      <c r="CL923" s="244" t="str">
        <f t="shared" si="1322"/>
        <v>NO</v>
      </c>
      <c r="CM923" s="244" t="str">
        <f t="shared" si="1323"/>
        <v>NO</v>
      </c>
      <c r="CN923" s="244" t="str">
        <f t="shared" si="1324"/>
        <v>NO</v>
      </c>
      <c r="CO923" s="244" t="str">
        <f t="shared" si="1325"/>
        <v>NO</v>
      </c>
      <c r="CP923" s="244" t="str">
        <f t="shared" si="1326"/>
        <v>NO</v>
      </c>
      <c r="CQ923" s="244" t="str">
        <f t="shared" si="1327"/>
        <v>NO</v>
      </c>
      <c r="CR923" s="244" t="str">
        <f t="shared" si="1328"/>
        <v>NO</v>
      </c>
    </row>
    <row r="924" spans="1:96">
      <c r="A924" s="64"/>
      <c r="B924" s="15"/>
      <c r="C924" s="15"/>
      <c r="D924" s="15"/>
      <c r="E924" s="15"/>
      <c r="F924" s="15"/>
      <c r="G924" s="15"/>
      <c r="H924" s="15"/>
      <c r="I924" s="52" t="s">
        <v>54</v>
      </c>
      <c r="J924" s="6">
        <v>0.93005196290275605</v>
      </c>
      <c r="K924" s="6">
        <v>6.0427104034847898E-2</v>
      </c>
      <c r="L924" s="6">
        <v>9.5209330623959795E-3</v>
      </c>
      <c r="M924" s="6">
        <v>0.16660889869172699</v>
      </c>
      <c r="N924" s="6">
        <v>0.74365444804450798</v>
      </c>
      <c r="O924" s="6">
        <v>8.9736653263764399E-2</v>
      </c>
      <c r="P924" s="6">
        <v>9.9134797971318106E-2</v>
      </c>
      <c r="Q924" s="6">
        <v>0.11128865227807699</v>
      </c>
      <c r="R924" s="6">
        <v>0.78957654975060398</v>
      </c>
      <c r="S924" s="6">
        <v>0.12567705794306</v>
      </c>
      <c r="T924" s="6">
        <v>0.68138415218358706</v>
      </c>
      <c r="U924" s="6">
        <v>0.192938789873351</v>
      </c>
      <c r="V924" s="6">
        <v>0.34653478535494903</v>
      </c>
      <c r="W924" s="6">
        <v>0.110863579193374</v>
      </c>
      <c r="X924" s="6">
        <v>0.54260163545167595</v>
      </c>
      <c r="Y924" s="6">
        <v>0.62009387350912204</v>
      </c>
      <c r="Z924" s="6">
        <v>2.6976921216263001E-2</v>
      </c>
      <c r="AA924" s="6">
        <v>0.35292920527461402</v>
      </c>
      <c r="AB924" s="6">
        <v>0.70684781655603801</v>
      </c>
      <c r="AC924" s="6">
        <v>0.192475867855985</v>
      </c>
      <c r="AD924" s="6">
        <v>0.100676315587975</v>
      </c>
      <c r="AE924" s="6">
        <v>0.97229837605631597</v>
      </c>
      <c r="AF924" s="6">
        <v>4.8442980355507502E-3</v>
      </c>
      <c r="AG924" s="310">
        <v>2.2857325908133198E-2</v>
      </c>
      <c r="AH924" s="211">
        <v>2.2989999999999999</v>
      </c>
      <c r="AI924" s="211">
        <v>4.2709999999999999</v>
      </c>
      <c r="AJ924" s="212">
        <v>6.266</v>
      </c>
      <c r="AK924" s="210">
        <v>2.9630000000000001</v>
      </c>
      <c r="AL924" s="210">
        <v>4.5369999999999999</v>
      </c>
      <c r="AM924" s="210">
        <v>6.4509999999999996</v>
      </c>
      <c r="AN924" s="203"/>
      <c r="AO924" s="203"/>
      <c r="AP924" s="203"/>
      <c r="AQ924" s="203"/>
      <c r="AR924" s="203">
        <f t="shared" si="1329"/>
        <v>2.0614909136719999</v>
      </c>
      <c r="AS924" s="203">
        <f t="shared" si="1330"/>
        <v>2.5196000000000001</v>
      </c>
      <c r="AT924" s="203">
        <f t="shared" si="1331"/>
        <v>3.0795111055119997</v>
      </c>
      <c r="AU924" s="203">
        <f t="shared" si="1332"/>
        <v>3.2548090981419997</v>
      </c>
      <c r="AV924" s="203">
        <f t="shared" si="1333"/>
        <v>3.9781</v>
      </c>
      <c r="AW924" s="203">
        <f t="shared" si="1334"/>
        <v>4.8621222133819995</v>
      </c>
      <c r="AX924" s="203">
        <f t="shared" si="1335"/>
        <v>5.8365818311520004</v>
      </c>
      <c r="AY924" s="203">
        <f t="shared" si="1336"/>
        <v>7.1336000000000004</v>
      </c>
      <c r="AZ924" s="203">
        <f t="shared" si="1337"/>
        <v>8.7188444285919999</v>
      </c>
      <c r="BB924" s="1" t="str">
        <f t="shared" si="1295"/>
        <v>NP</v>
      </c>
      <c r="BC924" s="1" t="str">
        <f t="shared" si="1296"/>
        <v>NA</v>
      </c>
      <c r="BD924" s="1" t="str">
        <f t="shared" si="1297"/>
        <v>NP</v>
      </c>
      <c r="BE924" s="1" t="str">
        <f t="shared" si="1298"/>
        <v>NO</v>
      </c>
      <c r="BF924" s="1" t="str">
        <f t="shared" si="1299"/>
        <v>NO</v>
      </c>
      <c r="BG924" s="1" t="str">
        <f t="shared" si="1300"/>
        <v>NO</v>
      </c>
      <c r="BH924" s="1" t="str">
        <f t="shared" si="1289"/>
        <v>YES</v>
      </c>
      <c r="BJ924" s="12">
        <v>21</v>
      </c>
      <c r="BK924" s="1" t="str">
        <f t="shared" si="1301"/>
        <v>NA</v>
      </c>
      <c r="BL924" s="1" t="str">
        <f t="shared" si="1302"/>
        <v>NA</v>
      </c>
      <c r="BM924" s="1" t="str">
        <f t="shared" si="1303"/>
        <v>NP</v>
      </c>
      <c r="BN924" s="1" t="str">
        <f t="shared" si="1304"/>
        <v>NO</v>
      </c>
      <c r="BO924" s="1" t="str">
        <f t="shared" si="1305"/>
        <v>NO</v>
      </c>
      <c r="BP924" s="1" t="str">
        <f t="shared" si="1306"/>
        <v>NO</v>
      </c>
      <c r="BQ924" s="1" t="str">
        <f t="shared" si="1307"/>
        <v>YES</v>
      </c>
      <c r="BS924" s="1" t="str">
        <f t="shared" si="1308"/>
        <v>FP</v>
      </c>
      <c r="BT924" s="1" t="str">
        <f t="shared" si="1309"/>
        <v>TN</v>
      </c>
      <c r="BU924" s="1" t="str">
        <f t="shared" si="1310"/>
        <v>TP</v>
      </c>
      <c r="BV924" s="1" t="str">
        <f t="shared" si="1311"/>
        <v>NO</v>
      </c>
      <c r="BW924" s="1" t="str">
        <f t="shared" si="1312"/>
        <v>NO</v>
      </c>
      <c r="BX924" s="1" t="str">
        <f t="shared" si="1313"/>
        <v>YES</v>
      </c>
      <c r="BY924" s="244" t="str">
        <f t="shared" si="1314"/>
        <v>YES</v>
      </c>
      <c r="BZ924" s="244" t="str">
        <f t="shared" si="1315"/>
        <v>NO</v>
      </c>
      <c r="CA924" s="244" t="str">
        <f t="shared" si="1316"/>
        <v>NO</v>
      </c>
      <c r="CB924" s="244" t="str">
        <f t="shared" si="1317"/>
        <v>NO</v>
      </c>
      <c r="CC924" s="244" t="str">
        <f t="shared" si="1318"/>
        <v>NO</v>
      </c>
      <c r="CD924" s="244" t="str">
        <f t="shared" si="1290"/>
        <v>YES</v>
      </c>
      <c r="CE924" s="1" t="str">
        <f t="shared" si="1291"/>
        <v>NO</v>
      </c>
      <c r="CF924" s="1" t="str">
        <f t="shared" si="1292"/>
        <v>NO</v>
      </c>
      <c r="CG924" s="1" t="str">
        <f t="shared" si="1293"/>
        <v>NO</v>
      </c>
      <c r="CH924" s="1" t="str">
        <f t="shared" si="1294"/>
        <v>YES</v>
      </c>
      <c r="CI924" s="244" t="str">
        <f t="shared" si="1319"/>
        <v>NO</v>
      </c>
      <c r="CJ924" s="244" t="str">
        <f t="shared" si="1320"/>
        <v>NO</v>
      </c>
      <c r="CK924" s="244" t="str">
        <f t="shared" si="1321"/>
        <v>NO</v>
      </c>
      <c r="CL924" s="244" t="str">
        <f t="shared" si="1322"/>
        <v>NO</v>
      </c>
      <c r="CM924" s="244" t="str">
        <f t="shared" si="1323"/>
        <v>NO</v>
      </c>
      <c r="CN924" s="244" t="str">
        <f t="shared" si="1324"/>
        <v>YES</v>
      </c>
      <c r="CO924" s="244" t="str">
        <f t="shared" si="1325"/>
        <v>NO</v>
      </c>
      <c r="CP924" s="244" t="str">
        <f t="shared" si="1326"/>
        <v>NO</v>
      </c>
      <c r="CQ924" s="244" t="str">
        <f t="shared" si="1327"/>
        <v>NO</v>
      </c>
      <c r="CR924" s="244" t="str">
        <f t="shared" si="1328"/>
        <v>YES</v>
      </c>
    </row>
    <row r="925" spans="1:96">
      <c r="A925" s="64"/>
      <c r="B925" s="15"/>
      <c r="C925" s="15"/>
      <c r="D925" s="15"/>
      <c r="E925" s="15"/>
      <c r="F925" s="15"/>
      <c r="G925" s="15"/>
      <c r="H925" s="15"/>
      <c r="I925" s="52" t="s">
        <v>55</v>
      </c>
      <c r="J925" s="6">
        <v>0.93005196290275605</v>
      </c>
      <c r="K925" s="6">
        <v>6.0427104034847898E-2</v>
      </c>
      <c r="L925" s="6">
        <v>9.5209330623959795E-3</v>
      </c>
      <c r="M925" s="6">
        <v>0.16660889869172699</v>
      </c>
      <c r="N925" s="6">
        <v>0.74365444804450798</v>
      </c>
      <c r="O925" s="6">
        <v>8.9736653263764399E-2</v>
      </c>
      <c r="P925" s="6">
        <v>9.9134797971318106E-2</v>
      </c>
      <c r="Q925" s="6">
        <v>0.11128865227807699</v>
      </c>
      <c r="R925" s="6">
        <v>0.78957654975060398</v>
      </c>
      <c r="S925" s="6">
        <v>0.12567705794306</v>
      </c>
      <c r="T925" s="6">
        <v>0.68138415218358706</v>
      </c>
      <c r="U925" s="6">
        <v>0.192938789873351</v>
      </c>
      <c r="V925" s="6">
        <v>0.34653478535494903</v>
      </c>
      <c r="W925" s="6">
        <v>0.110863579193374</v>
      </c>
      <c r="X925" s="6">
        <v>0.54260163545167595</v>
      </c>
      <c r="Y925" s="6">
        <v>0.62009387350912204</v>
      </c>
      <c r="Z925" s="6">
        <v>2.6976921216263001E-2</v>
      </c>
      <c r="AA925" s="6">
        <v>0.35292920527461402</v>
      </c>
      <c r="AB925" s="6">
        <v>0.48314089106790797</v>
      </c>
      <c r="AC925" s="6">
        <v>0.38030880634571601</v>
      </c>
      <c r="AD925" s="6">
        <v>0.13655030258637499</v>
      </c>
      <c r="AE925" s="6">
        <v>0.61746441704620203</v>
      </c>
      <c r="AF925" s="6">
        <v>0.35862019180618798</v>
      </c>
      <c r="AG925" s="310">
        <v>2.39153911476097E-2</v>
      </c>
      <c r="AH925" s="211">
        <v>2.3039999999999998</v>
      </c>
      <c r="AI925" s="211">
        <v>4.0410000000000004</v>
      </c>
      <c r="AJ925" s="212">
        <v>6.3959999999999999</v>
      </c>
      <c r="AK925" s="210">
        <v>2.8109999999999999</v>
      </c>
      <c r="AL925" s="210">
        <v>4.3319999999999999</v>
      </c>
      <c r="AM925" s="210">
        <v>6.2519999999999998</v>
      </c>
      <c r="AN925" s="203"/>
      <c r="AO925" s="203"/>
      <c r="AP925" s="203"/>
      <c r="AQ925" s="203"/>
      <c r="AR925" s="203">
        <f t="shared" si="1329"/>
        <v>2.0614909136719999</v>
      </c>
      <c r="AS925" s="203">
        <f t="shared" si="1330"/>
        <v>2.5196000000000001</v>
      </c>
      <c r="AT925" s="203">
        <f t="shared" si="1331"/>
        <v>3.0795111055119997</v>
      </c>
      <c r="AU925" s="203">
        <f t="shared" si="1332"/>
        <v>3.2548090981419997</v>
      </c>
      <c r="AV925" s="203">
        <f t="shared" si="1333"/>
        <v>3.9781</v>
      </c>
      <c r="AW925" s="203">
        <f t="shared" si="1334"/>
        <v>4.8621222133819995</v>
      </c>
      <c r="AX925" s="203">
        <f t="shared" si="1335"/>
        <v>5.8365818311520004</v>
      </c>
      <c r="AY925" s="203">
        <f t="shared" si="1336"/>
        <v>7.1336000000000004</v>
      </c>
      <c r="AZ925" s="203">
        <f t="shared" si="1337"/>
        <v>8.7188444285919999</v>
      </c>
      <c r="BB925" s="1" t="str">
        <f t="shared" si="1295"/>
        <v>NP</v>
      </c>
      <c r="BC925" s="1" t="str">
        <f t="shared" si="1296"/>
        <v>NA</v>
      </c>
      <c r="BD925" s="1" t="str">
        <f t="shared" si="1297"/>
        <v>NP</v>
      </c>
      <c r="BE925" s="1" t="str">
        <f t="shared" si="1298"/>
        <v>NO</v>
      </c>
      <c r="BF925" s="1" t="str">
        <f t="shared" si="1299"/>
        <v>NO</v>
      </c>
      <c r="BG925" s="1" t="str">
        <f t="shared" si="1300"/>
        <v>NO</v>
      </c>
      <c r="BH925" s="1" t="str">
        <f t="shared" si="1289"/>
        <v>YES</v>
      </c>
      <c r="BJ925" s="12">
        <v>7</v>
      </c>
      <c r="BK925" s="1" t="str">
        <f t="shared" si="1301"/>
        <v>NA</v>
      </c>
      <c r="BL925" s="1" t="str">
        <f t="shared" si="1302"/>
        <v>NA</v>
      </c>
      <c r="BM925" s="1" t="str">
        <f t="shared" si="1303"/>
        <v>NP</v>
      </c>
      <c r="BN925" s="1" t="str">
        <f t="shared" si="1304"/>
        <v>NO</v>
      </c>
      <c r="BO925" s="1" t="str">
        <f t="shared" si="1305"/>
        <v>NO</v>
      </c>
      <c r="BP925" s="1" t="str">
        <f t="shared" si="1306"/>
        <v>NO</v>
      </c>
      <c r="BQ925" s="1" t="str">
        <f t="shared" si="1307"/>
        <v>YES</v>
      </c>
      <c r="BS925" s="1" t="str">
        <f t="shared" si="1308"/>
        <v>FP</v>
      </c>
      <c r="BT925" s="1" t="str">
        <f t="shared" si="1309"/>
        <v>TN</v>
      </c>
      <c r="BU925" s="1" t="str">
        <f t="shared" si="1310"/>
        <v>TP</v>
      </c>
      <c r="BV925" s="1" t="str">
        <f t="shared" si="1311"/>
        <v>NO</v>
      </c>
      <c r="BW925" s="1" t="str">
        <f t="shared" si="1312"/>
        <v>NO</v>
      </c>
      <c r="BX925" s="1" t="str">
        <f t="shared" si="1313"/>
        <v>YES</v>
      </c>
      <c r="BY925" s="244" t="str">
        <f t="shared" si="1314"/>
        <v>YES</v>
      </c>
      <c r="BZ925" s="244" t="str">
        <f t="shared" si="1315"/>
        <v>NO</v>
      </c>
      <c r="CA925" s="244" t="str">
        <f t="shared" si="1316"/>
        <v>NO</v>
      </c>
      <c r="CB925" s="244" t="str">
        <f t="shared" si="1317"/>
        <v>NO</v>
      </c>
      <c r="CC925" s="244" t="str">
        <f t="shared" si="1318"/>
        <v>NO</v>
      </c>
      <c r="CD925" s="244" t="str">
        <f t="shared" si="1290"/>
        <v>YES</v>
      </c>
      <c r="CE925" s="1" t="str">
        <f t="shared" si="1291"/>
        <v>NO</v>
      </c>
      <c r="CF925" s="1" t="str">
        <f t="shared" si="1292"/>
        <v>NO</v>
      </c>
      <c r="CG925" s="1" t="str">
        <f t="shared" si="1293"/>
        <v>NO</v>
      </c>
      <c r="CH925" s="1" t="str">
        <f t="shared" si="1294"/>
        <v>YES</v>
      </c>
      <c r="CI925" s="244" t="str">
        <f t="shared" si="1319"/>
        <v>NO</v>
      </c>
      <c r="CJ925" s="244" t="str">
        <f t="shared" si="1320"/>
        <v>NO</v>
      </c>
      <c r="CK925" s="244" t="str">
        <f t="shared" si="1321"/>
        <v>NO</v>
      </c>
      <c r="CL925" s="244" t="str">
        <f t="shared" si="1322"/>
        <v>NO</v>
      </c>
      <c r="CM925" s="244" t="str">
        <f t="shared" si="1323"/>
        <v>NO</v>
      </c>
      <c r="CN925" s="244" t="str">
        <f t="shared" si="1324"/>
        <v>YES</v>
      </c>
      <c r="CO925" s="244" t="str">
        <f t="shared" si="1325"/>
        <v>NO</v>
      </c>
      <c r="CP925" s="244" t="str">
        <f t="shared" si="1326"/>
        <v>NO</v>
      </c>
      <c r="CQ925" s="244" t="str">
        <f t="shared" si="1327"/>
        <v>NO</v>
      </c>
      <c r="CR925" s="244" t="str">
        <f t="shared" si="1328"/>
        <v>YES</v>
      </c>
    </row>
    <row r="926" spans="1:96">
      <c r="A926" s="64"/>
      <c r="B926" s="15"/>
      <c r="C926" s="15"/>
      <c r="D926" s="15"/>
      <c r="E926" s="15"/>
      <c r="F926" s="15"/>
      <c r="G926" s="15"/>
      <c r="H926" s="15"/>
      <c r="I926" s="52" t="s">
        <v>56</v>
      </c>
      <c r="J926" s="6">
        <v>0.86442458439456904</v>
      </c>
      <c r="K926" s="6">
        <v>9.4351320374140804E-2</v>
      </c>
      <c r="L926" s="6">
        <v>4.12240952312894E-2</v>
      </c>
      <c r="M926" s="6">
        <v>0.87549785953310899</v>
      </c>
      <c r="N926" s="6">
        <v>5.1544618668158397E-2</v>
      </c>
      <c r="O926" s="6">
        <v>7.2957521798732494E-2</v>
      </c>
      <c r="P926" s="6">
        <v>0.51158106601016795</v>
      </c>
      <c r="Q926" s="6">
        <v>0.472444504876806</v>
      </c>
      <c r="R926" s="6">
        <v>1.5974429113024199E-2</v>
      </c>
      <c r="S926" s="6">
        <v>0.77306275219025899</v>
      </c>
      <c r="T926" s="6">
        <v>0.183754955697984</v>
      </c>
      <c r="U926" s="6">
        <v>4.3182292111755199E-2</v>
      </c>
      <c r="V926" s="6">
        <v>2.0622963800123701E-2</v>
      </c>
      <c r="W926" s="6">
        <v>0.28583958935791098</v>
      </c>
      <c r="X926" s="6">
        <v>0.69353744684196506</v>
      </c>
      <c r="Y926" s="6">
        <v>0.60710718244094697</v>
      </c>
      <c r="Z926" s="6">
        <v>6.1588849634545096E-3</v>
      </c>
      <c r="AA926" s="6">
        <v>0.38673393259559702</v>
      </c>
      <c r="AB926" s="6">
        <v>0.48314089106790797</v>
      </c>
      <c r="AC926" s="6">
        <v>0.38030880634571601</v>
      </c>
      <c r="AD926" s="6">
        <v>0.13655030258637499</v>
      </c>
      <c r="AE926" s="6">
        <v>0.97229837605631597</v>
      </c>
      <c r="AF926" s="6">
        <v>4.8442980355507502E-3</v>
      </c>
      <c r="AG926" s="310">
        <v>2.2857325908133198E-2</v>
      </c>
      <c r="AH926" s="211">
        <v>1.6719999999999999</v>
      </c>
      <c r="AI926" s="211">
        <v>4.2690000000000001</v>
      </c>
      <c r="AJ926" s="212">
        <v>6.3369999999999997</v>
      </c>
      <c r="AK926" s="210">
        <v>1.6379999999999999</v>
      </c>
      <c r="AL926" s="210">
        <v>4.3460000000000001</v>
      </c>
      <c r="AM926" s="210">
        <v>6.0650000000000004</v>
      </c>
      <c r="AN926" s="203"/>
      <c r="AO926" s="203"/>
      <c r="AP926" s="203"/>
      <c r="AQ926" s="203"/>
      <c r="AR926" s="203">
        <f t="shared" si="1329"/>
        <v>2.0614909136719999</v>
      </c>
      <c r="AS926" s="203">
        <f t="shared" si="1330"/>
        <v>2.5196000000000001</v>
      </c>
      <c r="AT926" s="203">
        <f t="shared" si="1331"/>
        <v>3.0795111055119997</v>
      </c>
      <c r="AU926" s="203">
        <f t="shared" si="1332"/>
        <v>3.2548090981419997</v>
      </c>
      <c r="AV926" s="203">
        <f t="shared" si="1333"/>
        <v>3.9781</v>
      </c>
      <c r="AW926" s="203">
        <f t="shared" si="1334"/>
        <v>4.8621222133819995</v>
      </c>
      <c r="AX926" s="203">
        <f t="shared" si="1335"/>
        <v>5.8365818311520004</v>
      </c>
      <c r="AY926" s="203">
        <f t="shared" si="1336"/>
        <v>7.1336000000000004</v>
      </c>
      <c r="AZ926" s="203">
        <f t="shared" si="1337"/>
        <v>8.7188444285919999</v>
      </c>
      <c r="BB926" s="1" t="str">
        <f t="shared" si="1295"/>
        <v>A</v>
      </c>
      <c r="BC926" s="1" t="str">
        <f t="shared" si="1296"/>
        <v>NA</v>
      </c>
      <c r="BD926" s="1" t="str">
        <f t="shared" si="1297"/>
        <v>NP</v>
      </c>
      <c r="BE926" s="1" t="str">
        <f t="shared" si="1298"/>
        <v>NO</v>
      </c>
      <c r="BF926" s="1" t="str">
        <f t="shared" si="1299"/>
        <v>NO</v>
      </c>
      <c r="BG926" s="1" t="str">
        <f t="shared" si="1300"/>
        <v>YES</v>
      </c>
      <c r="BH926" s="1" t="str">
        <f t="shared" si="1289"/>
        <v>YES</v>
      </c>
      <c r="BJ926" s="12">
        <v>21</v>
      </c>
      <c r="BK926" s="1" t="str">
        <f t="shared" si="1301"/>
        <v>A</v>
      </c>
      <c r="BL926" s="1" t="str">
        <f t="shared" si="1302"/>
        <v>NA</v>
      </c>
      <c r="BM926" s="1" t="str">
        <f t="shared" si="1303"/>
        <v>NP</v>
      </c>
      <c r="BN926" s="1" t="str">
        <f t="shared" si="1304"/>
        <v>NO</v>
      </c>
      <c r="BO926" s="1" t="str">
        <f t="shared" si="1305"/>
        <v>NO</v>
      </c>
      <c r="BP926" s="1" t="str">
        <f t="shared" si="1306"/>
        <v>YES</v>
      </c>
      <c r="BQ926" s="1" t="str">
        <f t="shared" si="1307"/>
        <v>YES</v>
      </c>
      <c r="BS926" s="1" t="str">
        <f t="shared" si="1308"/>
        <v>TP</v>
      </c>
      <c r="BT926" s="1" t="str">
        <f t="shared" si="1309"/>
        <v>TN</v>
      </c>
      <c r="BU926" s="1" t="str">
        <f t="shared" si="1310"/>
        <v>TP</v>
      </c>
      <c r="BV926" s="1" t="str">
        <f t="shared" si="1311"/>
        <v>NO</v>
      </c>
      <c r="BW926" s="1" t="str">
        <f t="shared" si="1312"/>
        <v>YES</v>
      </c>
      <c r="BX926" s="1" t="str">
        <f t="shared" si="1313"/>
        <v>YES</v>
      </c>
      <c r="BY926" s="244" t="str">
        <f t="shared" si="1314"/>
        <v>YES</v>
      </c>
      <c r="BZ926" s="244" t="str">
        <f t="shared" si="1315"/>
        <v>NO</v>
      </c>
      <c r="CA926" s="244" t="str">
        <f t="shared" si="1316"/>
        <v>NO</v>
      </c>
      <c r="CB926" s="244" t="str">
        <f t="shared" si="1317"/>
        <v>NO</v>
      </c>
      <c r="CC926" s="244" t="str">
        <f t="shared" si="1318"/>
        <v>NO</v>
      </c>
      <c r="CD926" s="244" t="str">
        <f t="shared" si="1290"/>
        <v>NO</v>
      </c>
      <c r="CE926" s="1" t="str">
        <f t="shared" si="1291"/>
        <v>NO</v>
      </c>
      <c r="CF926" s="1" t="str">
        <f t="shared" si="1292"/>
        <v>NO</v>
      </c>
      <c r="CG926" s="1" t="str">
        <f t="shared" si="1293"/>
        <v>NO</v>
      </c>
      <c r="CH926" s="1" t="str">
        <f t="shared" si="1294"/>
        <v>NO</v>
      </c>
      <c r="CI926" s="244" t="str">
        <f t="shared" si="1319"/>
        <v>NO</v>
      </c>
      <c r="CJ926" s="244" t="str">
        <f t="shared" si="1320"/>
        <v>NO</v>
      </c>
      <c r="CK926" s="244" t="str">
        <f t="shared" si="1321"/>
        <v>NO</v>
      </c>
      <c r="CL926" s="244" t="str">
        <f t="shared" si="1322"/>
        <v>NO</v>
      </c>
      <c r="CM926" s="244" t="str">
        <f t="shared" si="1323"/>
        <v>NO</v>
      </c>
      <c r="CN926" s="244" t="str">
        <f t="shared" si="1324"/>
        <v>NO</v>
      </c>
      <c r="CO926" s="244" t="str">
        <f t="shared" si="1325"/>
        <v>NO</v>
      </c>
      <c r="CP926" s="244" t="str">
        <f t="shared" si="1326"/>
        <v>NO</v>
      </c>
      <c r="CQ926" s="244" t="str">
        <f t="shared" si="1327"/>
        <v>NO</v>
      </c>
      <c r="CR926" s="244" t="str">
        <f t="shared" si="1328"/>
        <v>NO</v>
      </c>
    </row>
    <row r="927" spans="1:96">
      <c r="A927" s="64"/>
      <c r="B927" s="15"/>
      <c r="C927" s="15"/>
      <c r="D927" s="15"/>
      <c r="E927" s="15"/>
      <c r="F927" s="15"/>
      <c r="G927" s="15"/>
      <c r="H927" s="15"/>
      <c r="I927" s="52" t="s">
        <v>57</v>
      </c>
      <c r="J927" s="6">
        <v>0.93005196290275605</v>
      </c>
      <c r="K927" s="6">
        <v>6.0427104034847898E-2</v>
      </c>
      <c r="L927" s="6">
        <v>9.5209330623959795E-3</v>
      </c>
      <c r="M927" s="6">
        <v>0.16660889869172699</v>
      </c>
      <c r="N927" s="6">
        <v>0.74365444804450798</v>
      </c>
      <c r="O927" s="6">
        <v>8.9736653263764399E-2</v>
      </c>
      <c r="P927" s="6">
        <v>9.9134797971318106E-2</v>
      </c>
      <c r="Q927" s="6">
        <v>0.11128865227807699</v>
      </c>
      <c r="R927" s="6">
        <v>0.78957654975060398</v>
      </c>
      <c r="S927" s="6">
        <v>0.12567705794306</v>
      </c>
      <c r="T927" s="6">
        <v>0.68138415218358706</v>
      </c>
      <c r="U927" s="6">
        <v>0.192938789873351</v>
      </c>
      <c r="V927" s="6">
        <v>0.34653478535494903</v>
      </c>
      <c r="W927" s="6">
        <v>0.110863579193374</v>
      </c>
      <c r="X927" s="6">
        <v>0.54260163545167595</v>
      </c>
      <c r="Y927" s="6">
        <v>0.62009387350912204</v>
      </c>
      <c r="Z927" s="6">
        <v>2.6976921216263001E-2</v>
      </c>
      <c r="AA927" s="6">
        <v>0.35292920527461402</v>
      </c>
      <c r="AB927" s="6">
        <v>0.70684781655603801</v>
      </c>
      <c r="AC927" s="6">
        <v>0.192475867855985</v>
      </c>
      <c r="AD927" s="6">
        <v>0.100676315587975</v>
      </c>
      <c r="AE927" s="6">
        <v>0.61746441704620203</v>
      </c>
      <c r="AF927" s="6">
        <v>0.35862019180618798</v>
      </c>
      <c r="AG927" s="310">
        <v>2.39153911476097E-2</v>
      </c>
      <c r="AH927" s="211">
        <v>2.2839999999999998</v>
      </c>
      <c r="AI927" s="211">
        <v>4.2110000000000003</v>
      </c>
      <c r="AJ927" s="212">
        <v>6.2910000000000004</v>
      </c>
      <c r="AK927" s="210">
        <v>2.9889999999999999</v>
      </c>
      <c r="AL927" s="210">
        <v>4.5439999999999996</v>
      </c>
      <c r="AM927" s="210">
        <v>6.4279999999999999</v>
      </c>
      <c r="AN927" s="203"/>
      <c r="AO927" s="203"/>
      <c r="AP927" s="203"/>
      <c r="AQ927" s="203"/>
      <c r="AR927" s="203">
        <f t="shared" si="1329"/>
        <v>2.0614909136719999</v>
      </c>
      <c r="AS927" s="203">
        <f t="shared" si="1330"/>
        <v>2.5196000000000001</v>
      </c>
      <c r="AT927" s="203">
        <f t="shared" si="1331"/>
        <v>3.0795111055119997</v>
      </c>
      <c r="AU927" s="203">
        <f t="shared" si="1332"/>
        <v>3.2548090981419997</v>
      </c>
      <c r="AV927" s="203">
        <f t="shared" si="1333"/>
        <v>3.9781</v>
      </c>
      <c r="AW927" s="203">
        <f t="shared" si="1334"/>
        <v>4.8621222133819995</v>
      </c>
      <c r="AX927" s="203">
        <f t="shared" si="1335"/>
        <v>5.8365818311520004</v>
      </c>
      <c r="AY927" s="203">
        <f t="shared" si="1336"/>
        <v>7.1336000000000004</v>
      </c>
      <c r="AZ927" s="203">
        <f t="shared" si="1337"/>
        <v>8.7188444285919999</v>
      </c>
      <c r="BB927" s="1" t="str">
        <f t="shared" si="1295"/>
        <v>NP</v>
      </c>
      <c r="BC927" s="1" t="str">
        <f t="shared" si="1296"/>
        <v>NA</v>
      </c>
      <c r="BD927" s="1" t="str">
        <f t="shared" si="1297"/>
        <v>NP</v>
      </c>
      <c r="BE927" s="1" t="str">
        <f t="shared" si="1298"/>
        <v>NO</v>
      </c>
      <c r="BF927" s="1" t="str">
        <f t="shared" si="1299"/>
        <v>NO</v>
      </c>
      <c r="BG927" s="1" t="str">
        <f t="shared" si="1300"/>
        <v>NO</v>
      </c>
      <c r="BH927" s="1" t="str">
        <f t="shared" si="1289"/>
        <v>YES</v>
      </c>
      <c r="BJ927" s="12">
        <v>14</v>
      </c>
      <c r="BK927" s="1" t="str">
        <f t="shared" si="1301"/>
        <v>NA</v>
      </c>
      <c r="BL927" s="1" t="str">
        <f t="shared" si="1302"/>
        <v>NA</v>
      </c>
      <c r="BM927" s="1" t="str">
        <f t="shared" si="1303"/>
        <v>NP</v>
      </c>
      <c r="BN927" s="1" t="str">
        <f t="shared" si="1304"/>
        <v>NO</v>
      </c>
      <c r="BO927" s="1" t="str">
        <f t="shared" si="1305"/>
        <v>NO</v>
      </c>
      <c r="BP927" s="1" t="str">
        <f t="shared" si="1306"/>
        <v>NO</v>
      </c>
      <c r="BQ927" s="1" t="str">
        <f t="shared" si="1307"/>
        <v>YES</v>
      </c>
      <c r="BS927" s="1" t="str">
        <f t="shared" si="1308"/>
        <v>FP</v>
      </c>
      <c r="BT927" s="1" t="str">
        <f t="shared" si="1309"/>
        <v>TN</v>
      </c>
      <c r="BU927" s="1" t="str">
        <f t="shared" si="1310"/>
        <v>TP</v>
      </c>
      <c r="BV927" s="1" t="str">
        <f t="shared" si="1311"/>
        <v>NO</v>
      </c>
      <c r="BW927" s="1" t="str">
        <f t="shared" si="1312"/>
        <v>NO</v>
      </c>
      <c r="BX927" s="1" t="str">
        <f t="shared" si="1313"/>
        <v>YES</v>
      </c>
      <c r="BY927" s="244" t="str">
        <f t="shared" si="1314"/>
        <v>YES</v>
      </c>
      <c r="BZ927" s="244" t="str">
        <f t="shared" si="1315"/>
        <v>NO</v>
      </c>
      <c r="CA927" s="244" t="str">
        <f t="shared" si="1316"/>
        <v>NO</v>
      </c>
      <c r="CB927" s="244" t="str">
        <f t="shared" si="1317"/>
        <v>NO</v>
      </c>
      <c r="CC927" s="244" t="str">
        <f t="shared" si="1318"/>
        <v>NO</v>
      </c>
      <c r="CD927" s="244" t="str">
        <f t="shared" si="1290"/>
        <v>YES</v>
      </c>
      <c r="CE927" s="1" t="str">
        <f t="shared" si="1291"/>
        <v>NO</v>
      </c>
      <c r="CF927" s="1" t="str">
        <f t="shared" si="1292"/>
        <v>NO</v>
      </c>
      <c r="CG927" s="1" t="str">
        <f t="shared" si="1293"/>
        <v>NO</v>
      </c>
      <c r="CH927" s="1" t="str">
        <f t="shared" si="1294"/>
        <v>YES</v>
      </c>
      <c r="CI927" s="244" t="str">
        <f t="shared" si="1319"/>
        <v>NO</v>
      </c>
      <c r="CJ927" s="244" t="str">
        <f t="shared" si="1320"/>
        <v>NO</v>
      </c>
      <c r="CK927" s="244" t="str">
        <f t="shared" si="1321"/>
        <v>NO</v>
      </c>
      <c r="CL927" s="244" t="str">
        <f t="shared" si="1322"/>
        <v>NO</v>
      </c>
      <c r="CM927" s="244" t="str">
        <f t="shared" si="1323"/>
        <v>NO</v>
      </c>
      <c r="CN927" s="244" t="str">
        <f t="shared" si="1324"/>
        <v>YES</v>
      </c>
      <c r="CO927" s="244" t="str">
        <f t="shared" si="1325"/>
        <v>NO</v>
      </c>
      <c r="CP927" s="244" t="str">
        <f t="shared" si="1326"/>
        <v>NO</v>
      </c>
      <c r="CQ927" s="244" t="str">
        <f t="shared" si="1327"/>
        <v>NO</v>
      </c>
      <c r="CR927" s="244" t="str">
        <f t="shared" si="1328"/>
        <v>YES</v>
      </c>
    </row>
    <row r="928" spans="1:96">
      <c r="A928" s="64"/>
      <c r="B928" s="15"/>
      <c r="C928" s="15"/>
      <c r="D928" s="15"/>
      <c r="E928" s="15"/>
      <c r="F928" s="15"/>
      <c r="G928" s="15"/>
      <c r="H928" s="15"/>
      <c r="I928" s="52" t="s">
        <v>58</v>
      </c>
      <c r="J928" s="6">
        <v>0.93005196290275605</v>
      </c>
      <c r="K928" s="6">
        <v>6.0427104034847898E-2</v>
      </c>
      <c r="L928" s="6">
        <v>9.5209330623959795E-3</v>
      </c>
      <c r="M928" s="6">
        <v>0.16660889869172699</v>
      </c>
      <c r="N928" s="6">
        <v>0.74365444804450798</v>
      </c>
      <c r="O928" s="6">
        <v>8.9736653263764399E-2</v>
      </c>
      <c r="P928" s="6">
        <v>9.9134797971318106E-2</v>
      </c>
      <c r="Q928" s="6">
        <v>0.11128865227807699</v>
      </c>
      <c r="R928" s="6">
        <v>0.78957654975060398</v>
      </c>
      <c r="S928" s="6">
        <v>0.12567705794306</v>
      </c>
      <c r="T928" s="6">
        <v>0.68138415218358706</v>
      </c>
      <c r="U928" s="6">
        <v>0.192938789873351</v>
      </c>
      <c r="V928" s="6">
        <v>0.34653478535494903</v>
      </c>
      <c r="W928" s="6">
        <v>0.110863579193374</v>
      </c>
      <c r="X928" s="6">
        <v>0.54260163545167595</v>
      </c>
      <c r="Y928" s="6">
        <v>0.62009387350912204</v>
      </c>
      <c r="Z928" s="6">
        <v>2.6976921216263001E-2</v>
      </c>
      <c r="AA928" s="6">
        <v>0.35292920527461402</v>
      </c>
      <c r="AB928" s="6">
        <v>0.70684781655603801</v>
      </c>
      <c r="AC928" s="6">
        <v>0.192475867855985</v>
      </c>
      <c r="AD928" s="6">
        <v>0.100676315587975</v>
      </c>
      <c r="AE928" s="6">
        <v>0.97229837605631597</v>
      </c>
      <c r="AF928" s="6">
        <v>4.8442980355507502E-3</v>
      </c>
      <c r="AG928" s="310">
        <v>2.2857325908133198E-2</v>
      </c>
      <c r="AH928" s="211">
        <v>2.2949999999999999</v>
      </c>
      <c r="AI928" s="211">
        <v>4.1529999999999996</v>
      </c>
      <c r="AJ928" s="212">
        <v>6.5129999999999999</v>
      </c>
      <c r="AK928" s="210">
        <v>3.0219999999999998</v>
      </c>
      <c r="AL928" s="210">
        <v>4.5410000000000004</v>
      </c>
      <c r="AM928" s="210">
        <v>6.5359999999999996</v>
      </c>
      <c r="AN928" s="203"/>
      <c r="AO928" s="203"/>
      <c r="AP928" s="203"/>
      <c r="AQ928" s="203"/>
      <c r="AR928" s="203">
        <f t="shared" si="1329"/>
        <v>2.0614909136719999</v>
      </c>
      <c r="AS928" s="203">
        <f t="shared" si="1330"/>
        <v>2.5196000000000001</v>
      </c>
      <c r="AT928" s="203">
        <f t="shared" si="1331"/>
        <v>3.0795111055119997</v>
      </c>
      <c r="AU928" s="203">
        <f t="shared" si="1332"/>
        <v>3.2548090981419997</v>
      </c>
      <c r="AV928" s="203">
        <f t="shared" si="1333"/>
        <v>3.9781</v>
      </c>
      <c r="AW928" s="203">
        <f t="shared" si="1334"/>
        <v>4.8621222133819995</v>
      </c>
      <c r="AX928" s="203">
        <f t="shared" si="1335"/>
        <v>5.8365818311520004</v>
      </c>
      <c r="AY928" s="203">
        <f t="shared" si="1336"/>
        <v>7.1336000000000004</v>
      </c>
      <c r="AZ928" s="203">
        <f t="shared" si="1337"/>
        <v>8.7188444285919999</v>
      </c>
      <c r="BB928" s="1" t="str">
        <f t="shared" si="1295"/>
        <v>NP</v>
      </c>
      <c r="BC928" s="1" t="str">
        <f t="shared" si="1296"/>
        <v>NA</v>
      </c>
      <c r="BD928" s="1" t="str">
        <f t="shared" si="1297"/>
        <v>NP</v>
      </c>
      <c r="BE928" s="1" t="str">
        <f t="shared" si="1298"/>
        <v>NO</v>
      </c>
      <c r="BF928" s="1" t="str">
        <f t="shared" si="1299"/>
        <v>NO</v>
      </c>
      <c r="BG928" s="1" t="str">
        <f t="shared" si="1300"/>
        <v>NO</v>
      </c>
      <c r="BH928" s="1" t="str">
        <f t="shared" si="1289"/>
        <v>YES</v>
      </c>
      <c r="BJ928" s="12">
        <v>42</v>
      </c>
      <c r="BK928" s="1" t="str">
        <f t="shared" si="1301"/>
        <v>NA</v>
      </c>
      <c r="BL928" s="1" t="str">
        <f t="shared" si="1302"/>
        <v>NA</v>
      </c>
      <c r="BM928" s="1" t="str">
        <f t="shared" si="1303"/>
        <v>NP</v>
      </c>
      <c r="BN928" s="1" t="str">
        <f t="shared" si="1304"/>
        <v>NO</v>
      </c>
      <c r="BO928" s="1" t="str">
        <f t="shared" si="1305"/>
        <v>NO</v>
      </c>
      <c r="BP928" s="1" t="str">
        <f t="shared" si="1306"/>
        <v>NO</v>
      </c>
      <c r="BQ928" s="1" t="str">
        <f t="shared" si="1307"/>
        <v>YES</v>
      </c>
      <c r="BS928" s="1" t="str">
        <f t="shared" si="1308"/>
        <v>FP</v>
      </c>
      <c r="BT928" s="1" t="str">
        <f t="shared" si="1309"/>
        <v>TN</v>
      </c>
      <c r="BU928" s="1" t="str">
        <f t="shared" si="1310"/>
        <v>TP</v>
      </c>
      <c r="BV928" s="1" t="str">
        <f t="shared" si="1311"/>
        <v>NO</v>
      </c>
      <c r="BW928" s="1" t="str">
        <f t="shared" si="1312"/>
        <v>NO</v>
      </c>
      <c r="BX928" s="1" t="str">
        <f t="shared" si="1313"/>
        <v>YES</v>
      </c>
      <c r="BY928" s="244" t="str">
        <f t="shared" si="1314"/>
        <v>YES</v>
      </c>
      <c r="BZ928" s="244" t="str">
        <f t="shared" si="1315"/>
        <v>NO</v>
      </c>
      <c r="CA928" s="244" t="str">
        <f t="shared" si="1316"/>
        <v>NO</v>
      </c>
      <c r="CB928" s="244" t="str">
        <f t="shared" si="1317"/>
        <v>NO</v>
      </c>
      <c r="CC928" s="244" t="str">
        <f t="shared" si="1318"/>
        <v>NO</v>
      </c>
      <c r="CD928" s="244" t="str">
        <f t="shared" si="1290"/>
        <v>YES</v>
      </c>
      <c r="CE928" s="1" t="str">
        <f t="shared" si="1291"/>
        <v>NO</v>
      </c>
      <c r="CF928" s="1" t="str">
        <f t="shared" si="1292"/>
        <v>NO</v>
      </c>
      <c r="CG928" s="1" t="str">
        <f t="shared" si="1293"/>
        <v>NO</v>
      </c>
      <c r="CH928" s="1" t="str">
        <f t="shared" si="1294"/>
        <v>YES</v>
      </c>
      <c r="CI928" s="244" t="str">
        <f t="shared" si="1319"/>
        <v>NO</v>
      </c>
      <c r="CJ928" s="244" t="str">
        <f t="shared" si="1320"/>
        <v>NO</v>
      </c>
      <c r="CK928" s="244" t="str">
        <f t="shared" si="1321"/>
        <v>NO</v>
      </c>
      <c r="CL928" s="244" t="str">
        <f t="shared" si="1322"/>
        <v>NO</v>
      </c>
      <c r="CM928" s="244" t="str">
        <f t="shared" si="1323"/>
        <v>NO</v>
      </c>
      <c r="CN928" s="244" t="str">
        <f t="shared" si="1324"/>
        <v>YES</v>
      </c>
      <c r="CO928" s="244" t="str">
        <f t="shared" si="1325"/>
        <v>NO</v>
      </c>
      <c r="CP928" s="244" t="str">
        <f t="shared" si="1326"/>
        <v>NO</v>
      </c>
      <c r="CQ928" s="244" t="str">
        <f t="shared" si="1327"/>
        <v>NO</v>
      </c>
      <c r="CR928" s="244" t="str">
        <f t="shared" si="1328"/>
        <v>YES</v>
      </c>
    </row>
    <row r="929" spans="1:96">
      <c r="A929" s="64"/>
      <c r="B929" s="15"/>
      <c r="C929" s="15"/>
      <c r="D929" s="15"/>
      <c r="E929" s="15"/>
      <c r="F929" s="15"/>
      <c r="G929" s="15"/>
      <c r="H929" s="15"/>
      <c r="I929" s="52" t="s">
        <v>59</v>
      </c>
      <c r="J929" s="6">
        <v>0.82483061893827803</v>
      </c>
      <c r="K929" s="6">
        <v>0.10847568525450101</v>
      </c>
      <c r="L929" s="6">
        <v>6.6693695807219497E-2</v>
      </c>
      <c r="M929" s="6">
        <v>0.61278390916828296</v>
      </c>
      <c r="N929" s="6">
        <v>7.3971140888247494E-2</v>
      </c>
      <c r="O929" s="6">
        <v>0.31324494994346902</v>
      </c>
      <c r="P929" s="6">
        <v>0.254739323126279</v>
      </c>
      <c r="Q929" s="6">
        <v>0.29414104244585698</v>
      </c>
      <c r="R929" s="6">
        <v>0.45111963442786202</v>
      </c>
      <c r="S929" s="6">
        <v>0.92957009751957298</v>
      </c>
      <c r="T929" s="6">
        <v>1.85488066735883E-3</v>
      </c>
      <c r="U929" s="6">
        <v>6.8575021813067794E-2</v>
      </c>
      <c r="V929" s="6">
        <v>0.70729699964804005</v>
      </c>
      <c r="W929" s="6">
        <v>3.26032269233257E-2</v>
      </c>
      <c r="X929" s="6">
        <v>0.260099773428633</v>
      </c>
      <c r="Y929" s="6">
        <v>0.89905899370470599</v>
      </c>
      <c r="Z929" s="6">
        <v>1.83007493536191E-3</v>
      </c>
      <c r="AA929" s="6">
        <v>9.9110931359931903E-2</v>
      </c>
      <c r="AB929" s="6">
        <v>5.7519570694444903E-2</v>
      </c>
      <c r="AC929" s="6">
        <v>0.62225169672068303</v>
      </c>
      <c r="AD929" s="6">
        <v>0.320228732584872</v>
      </c>
      <c r="AE929" s="6">
        <v>0.468062528046572</v>
      </c>
      <c r="AF929" s="6">
        <v>0.204036546701515</v>
      </c>
      <c r="AG929" s="310">
        <v>0.327900925251912</v>
      </c>
      <c r="AH929" s="211">
        <v>2.1480000000000001</v>
      </c>
      <c r="AI929" s="211">
        <v>3.39</v>
      </c>
      <c r="AJ929" s="212">
        <v>7.0039999999999996</v>
      </c>
      <c r="AK929" s="210">
        <v>2.1589999999999998</v>
      </c>
      <c r="AL929" s="210">
        <v>3.444</v>
      </c>
      <c r="AM929" s="210">
        <v>7.085</v>
      </c>
      <c r="AN929" s="203"/>
      <c r="AO929" s="203"/>
      <c r="AP929" s="203"/>
      <c r="AQ929" s="203"/>
      <c r="AR929" s="203">
        <f t="shared" si="1329"/>
        <v>2.0614909136719999</v>
      </c>
      <c r="AS929" s="203">
        <f t="shared" si="1330"/>
        <v>2.5196000000000001</v>
      </c>
      <c r="AT929" s="203">
        <f t="shared" si="1331"/>
        <v>3.0795111055119997</v>
      </c>
      <c r="AU929" s="203">
        <f t="shared" si="1332"/>
        <v>3.2548090981419997</v>
      </c>
      <c r="AV929" s="203">
        <f t="shared" si="1333"/>
        <v>3.9781</v>
      </c>
      <c r="AW929" s="203">
        <f t="shared" si="1334"/>
        <v>4.8621222133819995</v>
      </c>
      <c r="AX929" s="203">
        <f t="shared" si="1335"/>
        <v>5.8365818311520004</v>
      </c>
      <c r="AY929" s="203">
        <f t="shared" si="1336"/>
        <v>7.1336000000000004</v>
      </c>
      <c r="AZ929" s="203">
        <f t="shared" si="1337"/>
        <v>8.7188444285919999</v>
      </c>
      <c r="BB929" s="1" t="str">
        <f t="shared" si="1295"/>
        <v>NP</v>
      </c>
      <c r="BC929" s="1" t="str">
        <f t="shared" si="1296"/>
        <v>NP</v>
      </c>
      <c r="BD929" s="1" t="str">
        <f t="shared" si="1297"/>
        <v>NP</v>
      </c>
      <c r="BE929" s="1" t="str">
        <f t="shared" si="1298"/>
        <v>NO</v>
      </c>
      <c r="BF929" s="1" t="str">
        <f t="shared" si="1299"/>
        <v>NO</v>
      </c>
      <c r="BG929" s="1" t="str">
        <f t="shared" si="1300"/>
        <v>NO</v>
      </c>
      <c r="BH929" s="1" t="str">
        <f t="shared" si="1289"/>
        <v>YES</v>
      </c>
      <c r="BJ929" s="12">
        <v>13</v>
      </c>
      <c r="BK929" s="1" t="str">
        <f t="shared" si="1301"/>
        <v>NP</v>
      </c>
      <c r="BL929" s="1" t="str">
        <f t="shared" si="1302"/>
        <v>NP</v>
      </c>
      <c r="BM929" s="1" t="str">
        <f t="shared" si="1303"/>
        <v>NP</v>
      </c>
      <c r="BN929" s="1" t="str">
        <f t="shared" si="1304"/>
        <v>NO</v>
      </c>
      <c r="BO929" s="1" t="str">
        <f t="shared" si="1305"/>
        <v>NO</v>
      </c>
      <c r="BP929" s="1" t="str">
        <f t="shared" si="1306"/>
        <v>NO</v>
      </c>
      <c r="BQ929" s="1" t="str">
        <f t="shared" si="1307"/>
        <v>YES</v>
      </c>
      <c r="BS929" s="1" t="str">
        <f t="shared" si="1308"/>
        <v>TP</v>
      </c>
      <c r="BT929" s="1" t="str">
        <f t="shared" si="1309"/>
        <v>TP</v>
      </c>
      <c r="BU929" s="1" t="str">
        <f t="shared" si="1310"/>
        <v>TP</v>
      </c>
      <c r="BV929" s="1" t="str">
        <f t="shared" si="1311"/>
        <v>YES</v>
      </c>
      <c r="BW929" s="1" t="str">
        <f t="shared" si="1312"/>
        <v>YES</v>
      </c>
      <c r="BX929" s="1" t="str">
        <f t="shared" si="1313"/>
        <v>YES</v>
      </c>
      <c r="BY929" s="244" t="str">
        <f t="shared" si="1314"/>
        <v>YES</v>
      </c>
      <c r="BZ929" s="244" t="str">
        <f t="shared" si="1315"/>
        <v>NO</v>
      </c>
      <c r="CA929" s="244" t="str">
        <f t="shared" si="1316"/>
        <v>NO</v>
      </c>
      <c r="CB929" s="244" t="str">
        <f t="shared" si="1317"/>
        <v>NO</v>
      </c>
      <c r="CC929" s="244" t="str">
        <f t="shared" si="1318"/>
        <v>NO</v>
      </c>
      <c r="CD929" s="244" t="str">
        <f t="shared" si="1290"/>
        <v>NO</v>
      </c>
      <c r="CE929" s="1" t="str">
        <f t="shared" si="1291"/>
        <v>NO</v>
      </c>
      <c r="CF929" s="1" t="str">
        <f t="shared" si="1292"/>
        <v>NO</v>
      </c>
      <c r="CG929" s="1" t="str">
        <f t="shared" si="1293"/>
        <v>NO</v>
      </c>
      <c r="CH929" s="1" t="str">
        <f t="shared" si="1294"/>
        <v>NO</v>
      </c>
      <c r="CI929" s="244" t="str">
        <f t="shared" si="1319"/>
        <v>NO</v>
      </c>
      <c r="CJ929" s="244" t="str">
        <f t="shared" si="1320"/>
        <v>NO</v>
      </c>
      <c r="CK929" s="244" t="str">
        <f t="shared" si="1321"/>
        <v>NO</v>
      </c>
      <c r="CL929" s="244" t="str">
        <f t="shared" si="1322"/>
        <v>NO</v>
      </c>
      <c r="CM929" s="244" t="str">
        <f t="shared" si="1323"/>
        <v>NO</v>
      </c>
      <c r="CN929" s="244" t="str">
        <f t="shared" si="1324"/>
        <v>NO</v>
      </c>
      <c r="CO929" s="244" t="str">
        <f t="shared" si="1325"/>
        <v>NO</v>
      </c>
      <c r="CP929" s="244" t="str">
        <f t="shared" si="1326"/>
        <v>NO</v>
      </c>
      <c r="CQ929" s="244" t="str">
        <f t="shared" si="1327"/>
        <v>NO</v>
      </c>
      <c r="CR929" s="244" t="str">
        <f t="shared" si="1328"/>
        <v>NO</v>
      </c>
    </row>
    <row r="930" spans="1:96">
      <c r="A930" s="64"/>
      <c r="B930" s="15"/>
      <c r="C930" s="15"/>
      <c r="D930" s="15"/>
      <c r="E930" s="15"/>
      <c r="F930" s="15"/>
      <c r="G930" s="15"/>
      <c r="H930" s="15"/>
      <c r="I930" s="52" t="s">
        <v>21</v>
      </c>
      <c r="J930" s="6">
        <v>0.89592040054075295</v>
      </c>
      <c r="K930" s="6">
        <v>8.4481368998201495E-2</v>
      </c>
      <c r="L930" s="6">
        <v>1.9598230461045099E-2</v>
      </c>
      <c r="M930" s="6">
        <v>0.86609533703047903</v>
      </c>
      <c r="N930" s="6">
        <v>1.23593512705955E-3</v>
      </c>
      <c r="O930" s="6">
        <v>0.132668727842461</v>
      </c>
      <c r="P930" s="6">
        <v>0.51158106601016795</v>
      </c>
      <c r="Q930" s="6">
        <v>0.472444504876806</v>
      </c>
      <c r="R930" s="6">
        <v>1.5974429113024199E-2</v>
      </c>
      <c r="S930" s="6">
        <v>0.77306275219025899</v>
      </c>
      <c r="T930" s="6">
        <v>0.183754955697984</v>
      </c>
      <c r="U930" s="6">
        <v>4.3182292111755199E-2</v>
      </c>
      <c r="V930" s="6">
        <v>2.0622963800123701E-2</v>
      </c>
      <c r="W930" s="6">
        <v>0.28583958935791098</v>
      </c>
      <c r="X930" s="6">
        <v>0.69353744684196506</v>
      </c>
      <c r="Y930" s="6">
        <v>0.89905899370470599</v>
      </c>
      <c r="Z930" s="6">
        <v>1.83007493536191E-3</v>
      </c>
      <c r="AA930" s="6">
        <v>9.9110931359931903E-2</v>
      </c>
      <c r="AB930" s="6">
        <v>5.7519570694444903E-2</v>
      </c>
      <c r="AC930" s="6">
        <v>0.62225169672068303</v>
      </c>
      <c r="AD930" s="6">
        <v>0.320228732584872</v>
      </c>
      <c r="AE930" s="6">
        <v>0.86379767282887698</v>
      </c>
      <c r="AF930" s="6">
        <v>2.0814853106375299E-2</v>
      </c>
      <c r="AG930" s="310">
        <v>0.115387474064747</v>
      </c>
      <c r="AH930" s="211">
        <v>1.3939999999999999</v>
      </c>
      <c r="AI930" s="211">
        <v>3.883</v>
      </c>
      <c r="AJ930" s="212">
        <v>6.5750000000000002</v>
      </c>
      <c r="AK930" s="210">
        <v>1.3919999999999999</v>
      </c>
      <c r="AL930" s="210">
        <v>3.843</v>
      </c>
      <c r="AM930" s="210">
        <v>6.6159999999999997</v>
      </c>
      <c r="AN930" s="203"/>
      <c r="AO930" s="203"/>
      <c r="AP930" s="203"/>
      <c r="AQ930" s="203"/>
      <c r="AR930" s="203">
        <f t="shared" si="1329"/>
        <v>2.0614909136719999</v>
      </c>
      <c r="AS930" s="203">
        <f t="shared" si="1330"/>
        <v>2.5196000000000001</v>
      </c>
      <c r="AT930" s="203">
        <f t="shared" si="1331"/>
        <v>3.0795111055119997</v>
      </c>
      <c r="AU930" s="203">
        <f t="shared" si="1332"/>
        <v>3.2548090981419997</v>
      </c>
      <c r="AV930" s="203">
        <f t="shared" si="1333"/>
        <v>3.9781</v>
      </c>
      <c r="AW930" s="203">
        <f t="shared" si="1334"/>
        <v>4.8621222133819995</v>
      </c>
      <c r="AX930" s="203">
        <f t="shared" si="1335"/>
        <v>5.8365818311520004</v>
      </c>
      <c r="AY930" s="203">
        <f t="shared" si="1336"/>
        <v>7.1336000000000004</v>
      </c>
      <c r="AZ930" s="203">
        <f t="shared" si="1337"/>
        <v>8.7188444285919999</v>
      </c>
      <c r="BB930" s="1" t="str">
        <f t="shared" si="1295"/>
        <v>A</v>
      </c>
      <c r="BC930" s="1" t="str">
        <f t="shared" si="1296"/>
        <v>NP</v>
      </c>
      <c r="BD930" s="1" t="str">
        <f t="shared" si="1297"/>
        <v>NP</v>
      </c>
      <c r="BE930" s="1" t="str">
        <f t="shared" si="1298"/>
        <v>NO</v>
      </c>
      <c r="BF930" s="1" t="str">
        <f t="shared" si="1299"/>
        <v>NO</v>
      </c>
      <c r="BG930" s="1" t="str">
        <f t="shared" si="1300"/>
        <v>YES</v>
      </c>
      <c r="BH930" s="1" t="str">
        <f t="shared" si="1289"/>
        <v>YES</v>
      </c>
      <c r="BJ930" s="12">
        <v>31</v>
      </c>
      <c r="BK930" s="1" t="str">
        <f t="shared" si="1301"/>
        <v>A</v>
      </c>
      <c r="BL930" s="1" t="str">
        <f t="shared" si="1302"/>
        <v>NP</v>
      </c>
      <c r="BM930" s="1" t="str">
        <f t="shared" si="1303"/>
        <v>NP</v>
      </c>
      <c r="BN930" s="1" t="str">
        <f t="shared" si="1304"/>
        <v>NO</v>
      </c>
      <c r="BO930" s="1" t="str">
        <f t="shared" si="1305"/>
        <v>NO</v>
      </c>
      <c r="BP930" s="1" t="str">
        <f t="shared" si="1306"/>
        <v>YES</v>
      </c>
      <c r="BQ930" s="1" t="str">
        <f t="shared" si="1307"/>
        <v>YES</v>
      </c>
      <c r="BS930" s="1" t="str">
        <f t="shared" si="1308"/>
        <v>TP</v>
      </c>
      <c r="BT930" s="1" t="str">
        <f t="shared" si="1309"/>
        <v>TP</v>
      </c>
      <c r="BU930" s="1" t="str">
        <f t="shared" si="1310"/>
        <v>TP</v>
      </c>
      <c r="BV930" s="1" t="str">
        <f t="shared" si="1311"/>
        <v>YES</v>
      </c>
      <c r="BW930" s="1" t="str">
        <f t="shared" si="1312"/>
        <v>YES</v>
      </c>
      <c r="BX930" s="1" t="str">
        <f t="shared" si="1313"/>
        <v>YES</v>
      </c>
      <c r="BY930" s="244" t="str">
        <f t="shared" si="1314"/>
        <v>YES</v>
      </c>
      <c r="BZ930" s="244" t="str">
        <f t="shared" si="1315"/>
        <v>NO</v>
      </c>
      <c r="CA930" s="244" t="str">
        <f t="shared" si="1316"/>
        <v>NO</v>
      </c>
      <c r="CB930" s="244" t="str">
        <f t="shared" si="1317"/>
        <v>NO</v>
      </c>
      <c r="CC930" s="244" t="str">
        <f t="shared" si="1318"/>
        <v>NO</v>
      </c>
      <c r="CD930" s="244" t="str">
        <f t="shared" si="1290"/>
        <v>NO</v>
      </c>
      <c r="CE930" s="1" t="str">
        <f t="shared" si="1291"/>
        <v>NO</v>
      </c>
      <c r="CF930" s="1" t="str">
        <f t="shared" si="1292"/>
        <v>NO</v>
      </c>
      <c r="CG930" s="1" t="str">
        <f t="shared" si="1293"/>
        <v>NO</v>
      </c>
      <c r="CH930" s="1" t="str">
        <f t="shared" si="1294"/>
        <v>NO</v>
      </c>
      <c r="CI930" s="244" t="str">
        <f t="shared" si="1319"/>
        <v>NO</v>
      </c>
      <c r="CJ930" s="244" t="str">
        <f t="shared" si="1320"/>
        <v>NO</v>
      </c>
      <c r="CK930" s="244" t="str">
        <f t="shared" si="1321"/>
        <v>NO</v>
      </c>
      <c r="CL930" s="244" t="str">
        <f t="shared" si="1322"/>
        <v>NO</v>
      </c>
      <c r="CM930" s="244" t="str">
        <f t="shared" si="1323"/>
        <v>NO</v>
      </c>
      <c r="CN930" s="244" t="str">
        <f t="shared" si="1324"/>
        <v>NO</v>
      </c>
      <c r="CO930" s="244" t="str">
        <f t="shared" si="1325"/>
        <v>NO</v>
      </c>
      <c r="CP930" s="244" t="str">
        <f t="shared" si="1326"/>
        <v>NO</v>
      </c>
      <c r="CQ930" s="244" t="str">
        <f t="shared" si="1327"/>
        <v>NO</v>
      </c>
      <c r="CR930" s="244" t="str">
        <f t="shared" si="1328"/>
        <v>NO</v>
      </c>
    </row>
    <row r="931" spans="1:96">
      <c r="A931" s="64"/>
      <c r="B931" s="15"/>
      <c r="C931" s="15"/>
      <c r="D931" s="15"/>
      <c r="E931" s="15"/>
      <c r="F931" s="15"/>
      <c r="G931" s="15"/>
      <c r="H931" s="15"/>
      <c r="I931" s="52" t="s">
        <v>60</v>
      </c>
      <c r="J931" s="6">
        <v>0.86442458439456904</v>
      </c>
      <c r="K931" s="6">
        <v>9.4351320374140804E-2</v>
      </c>
      <c r="L931" s="6">
        <v>4.12240952312894E-2</v>
      </c>
      <c r="M931" s="6">
        <v>0.87549785953310899</v>
      </c>
      <c r="N931" s="6">
        <v>5.1544618668158397E-2</v>
      </c>
      <c r="O931" s="6">
        <v>7.2957521798732494E-2</v>
      </c>
      <c r="P931" s="6">
        <v>0.47552071589144501</v>
      </c>
      <c r="Q931" s="6">
        <v>0.34707771239919699</v>
      </c>
      <c r="R931" s="6">
        <v>0.177401571709356</v>
      </c>
      <c r="S931" s="6">
        <v>0.72933971966159605</v>
      </c>
      <c r="T931" s="6">
        <v>5.92854641662773E-2</v>
      </c>
      <c r="U931" s="6">
        <v>0.211374816172126</v>
      </c>
      <c r="V931" s="6">
        <v>2.0622963800123701E-2</v>
      </c>
      <c r="W931" s="6">
        <v>0.28583958935791098</v>
      </c>
      <c r="X931" s="6">
        <v>0.69353744684196506</v>
      </c>
      <c r="Y931" s="6">
        <v>0.62009387350912204</v>
      </c>
      <c r="Z931" s="6">
        <v>2.6976921216263001E-2</v>
      </c>
      <c r="AA931" s="6">
        <v>0.35292920527461402</v>
      </c>
      <c r="AB931" s="6">
        <v>0.48314089106790797</v>
      </c>
      <c r="AC931" s="6">
        <v>0.38030880634571601</v>
      </c>
      <c r="AD931" s="6">
        <v>0.13655030258637499</v>
      </c>
      <c r="AE931" s="6">
        <v>0.61746441704620203</v>
      </c>
      <c r="AF931" s="6">
        <v>0.35862019180618798</v>
      </c>
      <c r="AG931" s="310">
        <v>2.39153911476097E-2</v>
      </c>
      <c r="AH931" s="211">
        <v>1.974</v>
      </c>
      <c r="AI931" s="211">
        <v>4.4470000000000001</v>
      </c>
      <c r="AJ931" s="212">
        <v>6.327</v>
      </c>
      <c r="AK931" s="210">
        <v>1.9930000000000001</v>
      </c>
      <c r="AL931" s="210">
        <v>4.4260000000000002</v>
      </c>
      <c r="AM931" s="210">
        <v>6.3070000000000004</v>
      </c>
      <c r="AN931" s="203"/>
      <c r="AO931" s="203"/>
      <c r="AP931" s="203"/>
      <c r="AQ931" s="203"/>
      <c r="AR931" s="203">
        <f t="shared" si="1329"/>
        <v>2.0614909136719999</v>
      </c>
      <c r="AS931" s="203">
        <f t="shared" si="1330"/>
        <v>2.5196000000000001</v>
      </c>
      <c r="AT931" s="203">
        <f t="shared" si="1331"/>
        <v>3.0795111055119997</v>
      </c>
      <c r="AU931" s="203">
        <f t="shared" si="1332"/>
        <v>3.2548090981419997</v>
      </c>
      <c r="AV931" s="203">
        <f t="shared" si="1333"/>
        <v>3.9781</v>
      </c>
      <c r="AW931" s="203">
        <f t="shared" si="1334"/>
        <v>4.8621222133819995</v>
      </c>
      <c r="AX931" s="203">
        <f t="shared" si="1335"/>
        <v>5.8365818311520004</v>
      </c>
      <c r="AY931" s="203">
        <f t="shared" si="1336"/>
        <v>7.1336000000000004</v>
      </c>
      <c r="AZ931" s="203">
        <f t="shared" si="1337"/>
        <v>8.7188444285919999</v>
      </c>
      <c r="BB931" s="1" t="str">
        <f t="shared" si="1295"/>
        <v>A</v>
      </c>
      <c r="BC931" s="1" t="str">
        <f t="shared" si="1296"/>
        <v>NA</v>
      </c>
      <c r="BD931" s="1" t="str">
        <f t="shared" si="1297"/>
        <v>NP</v>
      </c>
      <c r="BE931" s="1" t="str">
        <f t="shared" si="1298"/>
        <v>NO</v>
      </c>
      <c r="BF931" s="1" t="str">
        <f t="shared" si="1299"/>
        <v>NO</v>
      </c>
      <c r="BG931" s="1" t="str">
        <f t="shared" si="1300"/>
        <v>YES</v>
      </c>
      <c r="BH931" s="1" t="str">
        <f t="shared" si="1289"/>
        <v>YES</v>
      </c>
      <c r="BJ931" s="12">
        <v>52</v>
      </c>
      <c r="BK931" s="1" t="str">
        <f t="shared" si="1301"/>
        <v>A</v>
      </c>
      <c r="BL931" s="1" t="str">
        <f t="shared" si="1302"/>
        <v>NA</v>
      </c>
      <c r="BM931" s="1" t="str">
        <f t="shared" si="1303"/>
        <v>NP</v>
      </c>
      <c r="BN931" s="1" t="str">
        <f t="shared" si="1304"/>
        <v>NO</v>
      </c>
      <c r="BO931" s="1" t="str">
        <f t="shared" si="1305"/>
        <v>NO</v>
      </c>
      <c r="BP931" s="1" t="str">
        <f t="shared" si="1306"/>
        <v>YES</v>
      </c>
      <c r="BQ931" s="1" t="str">
        <f t="shared" si="1307"/>
        <v>YES</v>
      </c>
      <c r="BS931" s="1" t="str">
        <f t="shared" si="1308"/>
        <v>TP</v>
      </c>
      <c r="BT931" s="1" t="str">
        <f t="shared" si="1309"/>
        <v>TN</v>
      </c>
      <c r="BU931" s="1" t="str">
        <f t="shared" si="1310"/>
        <v>TP</v>
      </c>
      <c r="BV931" s="1" t="str">
        <f t="shared" si="1311"/>
        <v>NO</v>
      </c>
      <c r="BW931" s="1" t="str">
        <f t="shared" si="1312"/>
        <v>YES</v>
      </c>
      <c r="BX931" s="1" t="str">
        <f t="shared" si="1313"/>
        <v>YES</v>
      </c>
      <c r="BY931" s="244" t="str">
        <f t="shared" si="1314"/>
        <v>YES</v>
      </c>
      <c r="BZ931" s="244" t="str">
        <f t="shared" si="1315"/>
        <v>NO</v>
      </c>
      <c r="CA931" s="244" t="str">
        <f t="shared" si="1316"/>
        <v>NO</v>
      </c>
      <c r="CB931" s="244" t="str">
        <f t="shared" si="1317"/>
        <v>NO</v>
      </c>
      <c r="CC931" s="244" t="str">
        <f t="shared" si="1318"/>
        <v>NO</v>
      </c>
      <c r="CD931" s="244" t="str">
        <f t="shared" si="1290"/>
        <v>NO</v>
      </c>
      <c r="CE931" s="1" t="str">
        <f t="shared" si="1291"/>
        <v>NO</v>
      </c>
      <c r="CF931" s="1" t="str">
        <f t="shared" si="1292"/>
        <v>NO</v>
      </c>
      <c r="CG931" s="1" t="str">
        <f t="shared" si="1293"/>
        <v>NO</v>
      </c>
      <c r="CH931" s="1" t="str">
        <f t="shared" si="1294"/>
        <v>NO</v>
      </c>
      <c r="CI931" s="244" t="str">
        <f t="shared" si="1319"/>
        <v>NO</v>
      </c>
      <c r="CJ931" s="244" t="str">
        <f t="shared" si="1320"/>
        <v>NO</v>
      </c>
      <c r="CK931" s="244" t="str">
        <f t="shared" si="1321"/>
        <v>NO</v>
      </c>
      <c r="CL931" s="244" t="str">
        <f t="shared" si="1322"/>
        <v>NO</v>
      </c>
      <c r="CM931" s="244" t="str">
        <f t="shared" si="1323"/>
        <v>NO</v>
      </c>
      <c r="CN931" s="244" t="str">
        <f t="shared" si="1324"/>
        <v>NO</v>
      </c>
      <c r="CO931" s="244" t="str">
        <f t="shared" si="1325"/>
        <v>NO</v>
      </c>
      <c r="CP931" s="244" t="str">
        <f t="shared" si="1326"/>
        <v>NO</v>
      </c>
      <c r="CQ931" s="244" t="str">
        <f t="shared" si="1327"/>
        <v>NO</v>
      </c>
      <c r="CR931" s="244" t="str">
        <f t="shared" si="1328"/>
        <v>NO</v>
      </c>
    </row>
    <row r="932" spans="1:96">
      <c r="A932" s="64"/>
      <c r="B932" s="15"/>
      <c r="C932" s="15"/>
      <c r="D932" s="15"/>
      <c r="E932" s="15"/>
      <c r="F932" s="15"/>
      <c r="G932" s="15"/>
      <c r="H932" s="15"/>
      <c r="I932" s="52" t="s">
        <v>46</v>
      </c>
      <c r="J932" s="6">
        <v>0.93005196290275605</v>
      </c>
      <c r="K932" s="6">
        <v>6.0427104034847898E-2</v>
      </c>
      <c r="L932" s="6">
        <v>9.5209330623959795E-3</v>
      </c>
      <c r="M932" s="6">
        <v>0.16660889869172699</v>
      </c>
      <c r="N932" s="6">
        <v>0.74365444804450798</v>
      </c>
      <c r="O932" s="6">
        <v>8.9736653263764399E-2</v>
      </c>
      <c r="P932" s="6">
        <v>9.9134797971318106E-2</v>
      </c>
      <c r="Q932" s="6">
        <v>0.11128865227807699</v>
      </c>
      <c r="R932" s="6">
        <v>0.78957654975060398</v>
      </c>
      <c r="S932" s="6">
        <v>0.77306275219025899</v>
      </c>
      <c r="T932" s="6">
        <v>0.183754955697984</v>
      </c>
      <c r="U932" s="6">
        <v>4.3182292111755199E-2</v>
      </c>
      <c r="V932" s="6">
        <v>2.0622963800123701E-2</v>
      </c>
      <c r="W932" s="6">
        <v>0.28583958935791098</v>
      </c>
      <c r="X932" s="6">
        <v>0.69353744684196506</v>
      </c>
      <c r="Y932" s="6">
        <v>0.60710718244094697</v>
      </c>
      <c r="Z932" s="6">
        <v>6.1588849634545096E-3</v>
      </c>
      <c r="AA932" s="6">
        <v>0.38673393259559702</v>
      </c>
      <c r="AB932" s="6">
        <v>0.48314089106790797</v>
      </c>
      <c r="AC932" s="6">
        <v>0.38030880634571601</v>
      </c>
      <c r="AD932" s="6">
        <v>0.13655030258637499</v>
      </c>
      <c r="AE932" s="6">
        <v>0.97229837605631597</v>
      </c>
      <c r="AF932" s="6">
        <v>4.8442980355507502E-3</v>
      </c>
      <c r="AG932" s="310">
        <v>2.2857325908133198E-2</v>
      </c>
      <c r="AH932" s="211">
        <v>2.6960000000000002</v>
      </c>
      <c r="AI932" s="211">
        <v>4.8220000000000001</v>
      </c>
      <c r="AJ932" s="212">
        <v>6.14</v>
      </c>
      <c r="AK932" s="210">
        <v>2.702</v>
      </c>
      <c r="AL932" s="210">
        <v>4.7750000000000004</v>
      </c>
      <c r="AM932" s="210">
        <v>6.1449999999999996</v>
      </c>
      <c r="AN932" s="203"/>
      <c r="AO932" s="203"/>
      <c r="AP932" s="203"/>
      <c r="AQ932" s="203"/>
      <c r="AR932" s="203">
        <f t="shared" si="1329"/>
        <v>2.0614909136719999</v>
      </c>
      <c r="AS932" s="203">
        <f t="shared" si="1330"/>
        <v>2.5196000000000001</v>
      </c>
      <c r="AT932" s="203">
        <f t="shared" si="1331"/>
        <v>3.0795111055119997</v>
      </c>
      <c r="AU932" s="203">
        <f t="shared" si="1332"/>
        <v>3.2548090981419997</v>
      </c>
      <c r="AV932" s="203">
        <f t="shared" si="1333"/>
        <v>3.9781</v>
      </c>
      <c r="AW932" s="203">
        <f t="shared" si="1334"/>
        <v>4.8621222133819995</v>
      </c>
      <c r="AX932" s="203">
        <f t="shared" si="1335"/>
        <v>5.8365818311520004</v>
      </c>
      <c r="AY932" s="203">
        <f t="shared" si="1336"/>
        <v>7.1336000000000004</v>
      </c>
      <c r="AZ932" s="203">
        <f t="shared" si="1337"/>
        <v>8.7188444285919999</v>
      </c>
      <c r="BB932" s="1" t="str">
        <f t="shared" si="1295"/>
        <v>NA</v>
      </c>
      <c r="BC932" s="1" t="str">
        <f t="shared" si="1296"/>
        <v>NA</v>
      </c>
      <c r="BD932" s="1" t="str">
        <f t="shared" si="1297"/>
        <v>NP</v>
      </c>
      <c r="BE932" s="1" t="str">
        <f t="shared" si="1298"/>
        <v>NO</v>
      </c>
      <c r="BF932" s="1" t="str">
        <f t="shared" si="1299"/>
        <v>NO</v>
      </c>
      <c r="BG932" s="1" t="str">
        <f t="shared" si="1300"/>
        <v>NO</v>
      </c>
      <c r="BH932" s="1" t="str">
        <f t="shared" si="1289"/>
        <v>YES</v>
      </c>
      <c r="BJ932" s="12">
        <v>92</v>
      </c>
      <c r="BK932" s="1" t="str">
        <f t="shared" si="1301"/>
        <v>NA</v>
      </c>
      <c r="BL932" s="1" t="str">
        <f t="shared" si="1302"/>
        <v>NA</v>
      </c>
      <c r="BM932" s="1" t="str">
        <f t="shared" si="1303"/>
        <v>NP</v>
      </c>
      <c r="BN932" s="1" t="str">
        <f t="shared" si="1304"/>
        <v>NO</v>
      </c>
      <c r="BO932" s="1" t="str">
        <f t="shared" si="1305"/>
        <v>NO</v>
      </c>
      <c r="BP932" s="1" t="str">
        <f t="shared" si="1306"/>
        <v>NO</v>
      </c>
      <c r="BQ932" s="1" t="str">
        <f t="shared" si="1307"/>
        <v>YES</v>
      </c>
      <c r="BS932" s="1" t="str">
        <f t="shared" si="1308"/>
        <v>TN</v>
      </c>
      <c r="BT932" s="1" t="str">
        <f t="shared" si="1309"/>
        <v>TN</v>
      </c>
      <c r="BU932" s="1" t="str">
        <f t="shared" si="1310"/>
        <v>TP</v>
      </c>
      <c r="BV932" s="1" t="str">
        <f t="shared" si="1311"/>
        <v>NO</v>
      </c>
      <c r="BW932" s="1" t="str">
        <f t="shared" si="1312"/>
        <v>NO</v>
      </c>
      <c r="BX932" s="1" t="str">
        <f t="shared" si="1313"/>
        <v>YES</v>
      </c>
      <c r="BY932" s="244" t="str">
        <f t="shared" si="1314"/>
        <v>YES</v>
      </c>
      <c r="BZ932" s="244" t="str">
        <f t="shared" si="1315"/>
        <v>NO</v>
      </c>
      <c r="CA932" s="244" t="str">
        <f t="shared" si="1316"/>
        <v>NO</v>
      </c>
      <c r="CB932" s="244" t="str">
        <f t="shared" si="1317"/>
        <v>NO</v>
      </c>
      <c r="CC932" s="244" t="str">
        <f t="shared" si="1318"/>
        <v>NO</v>
      </c>
      <c r="CD932" s="244" t="str">
        <f t="shared" si="1290"/>
        <v>NO</v>
      </c>
      <c r="CE932" s="1" t="str">
        <f t="shared" si="1291"/>
        <v>NO</v>
      </c>
      <c r="CF932" s="1" t="str">
        <f t="shared" si="1292"/>
        <v>NO</v>
      </c>
      <c r="CG932" s="1" t="str">
        <f t="shared" si="1293"/>
        <v>NO</v>
      </c>
      <c r="CH932" s="1" t="str">
        <f t="shared" si="1294"/>
        <v>NO</v>
      </c>
      <c r="CI932" s="244" t="str">
        <f t="shared" si="1319"/>
        <v>NO</v>
      </c>
      <c r="CJ932" s="244" t="str">
        <f t="shared" si="1320"/>
        <v>NO</v>
      </c>
      <c r="CK932" s="244" t="str">
        <f t="shared" si="1321"/>
        <v>NO</v>
      </c>
      <c r="CL932" s="244" t="str">
        <f t="shared" si="1322"/>
        <v>NO</v>
      </c>
      <c r="CM932" s="244" t="str">
        <f t="shared" si="1323"/>
        <v>NO</v>
      </c>
      <c r="CN932" s="244" t="str">
        <f t="shared" si="1324"/>
        <v>NO</v>
      </c>
      <c r="CO932" s="244" t="str">
        <f t="shared" si="1325"/>
        <v>NO</v>
      </c>
      <c r="CP932" s="244" t="str">
        <f t="shared" si="1326"/>
        <v>NO</v>
      </c>
      <c r="CQ932" s="244" t="str">
        <f t="shared" si="1327"/>
        <v>NO</v>
      </c>
      <c r="CR932" s="244" t="str">
        <f t="shared" si="1328"/>
        <v>NO</v>
      </c>
    </row>
    <row r="933" spans="1:96">
      <c r="A933" s="64"/>
      <c r="B933" s="15"/>
      <c r="C933" s="15"/>
      <c r="D933" s="15"/>
      <c r="E933" s="15"/>
      <c r="F933" s="15"/>
      <c r="G933" s="15"/>
      <c r="H933" s="15"/>
      <c r="I933" s="52" t="s">
        <v>61</v>
      </c>
      <c r="J933" s="6">
        <v>0.82483061893827803</v>
      </c>
      <c r="K933" s="6">
        <v>0.10847568525450101</v>
      </c>
      <c r="L933" s="6">
        <v>6.6693695807219497E-2</v>
      </c>
      <c r="M933" s="6">
        <v>0.61278390916828296</v>
      </c>
      <c r="N933" s="6">
        <v>7.3971140888247494E-2</v>
      </c>
      <c r="O933" s="6">
        <v>0.31324494994346902</v>
      </c>
      <c r="P933" s="6">
        <v>0.254739323126279</v>
      </c>
      <c r="Q933" s="6">
        <v>0.29414104244585698</v>
      </c>
      <c r="R933" s="6">
        <v>0.45111963442786202</v>
      </c>
      <c r="S933" s="6">
        <v>0.92957009751957298</v>
      </c>
      <c r="T933" s="6">
        <v>1.85488066735883E-3</v>
      </c>
      <c r="U933" s="6">
        <v>6.8575021813067794E-2</v>
      </c>
      <c r="V933" s="6">
        <v>0.70729699964804005</v>
      </c>
      <c r="W933" s="6">
        <v>3.26032269233257E-2</v>
      </c>
      <c r="X933" s="6">
        <v>0.260099773428633</v>
      </c>
      <c r="Y933" s="6">
        <v>0.89905899370470599</v>
      </c>
      <c r="Z933" s="6">
        <v>1.83007493536191E-3</v>
      </c>
      <c r="AA933" s="6">
        <v>9.9110931359931903E-2</v>
      </c>
      <c r="AB933" s="6">
        <v>5.7519570694444903E-2</v>
      </c>
      <c r="AC933" s="6">
        <v>0.62225169672068303</v>
      </c>
      <c r="AD933" s="6">
        <v>0.320228732584872</v>
      </c>
      <c r="AE933" s="6">
        <v>0.97229837605631597</v>
      </c>
      <c r="AF933" s="6">
        <v>4.8442980355507502E-3</v>
      </c>
      <c r="AG933" s="310">
        <v>2.2857325908133198E-2</v>
      </c>
      <c r="AH933" s="211">
        <v>2.1680000000000001</v>
      </c>
      <c r="AI933" s="211">
        <v>3.3290000000000002</v>
      </c>
      <c r="AJ933" s="212">
        <v>6.5490000000000004</v>
      </c>
      <c r="AK933" s="210">
        <v>2.202</v>
      </c>
      <c r="AL933" s="210">
        <v>3.31</v>
      </c>
      <c r="AM933" s="210">
        <v>6.7229999999999999</v>
      </c>
      <c r="AN933" s="203"/>
      <c r="AO933" s="203"/>
      <c r="AP933" s="203"/>
      <c r="AQ933" s="203"/>
      <c r="AR933" s="203">
        <f t="shared" si="1329"/>
        <v>2.0614909136719999</v>
      </c>
      <c r="AS933" s="203">
        <f t="shared" si="1330"/>
        <v>2.5196000000000001</v>
      </c>
      <c r="AT933" s="203">
        <f t="shared" si="1331"/>
        <v>3.0795111055119997</v>
      </c>
      <c r="AU933" s="203">
        <f t="shared" si="1332"/>
        <v>3.2548090981419997</v>
      </c>
      <c r="AV933" s="203">
        <f t="shared" si="1333"/>
        <v>3.9781</v>
      </c>
      <c r="AW933" s="203">
        <f t="shared" si="1334"/>
        <v>4.8621222133819995</v>
      </c>
      <c r="AX933" s="203">
        <f t="shared" si="1335"/>
        <v>5.8365818311520004</v>
      </c>
      <c r="AY933" s="203">
        <f t="shared" si="1336"/>
        <v>7.1336000000000004</v>
      </c>
      <c r="AZ933" s="203">
        <f t="shared" si="1337"/>
        <v>8.7188444285919999</v>
      </c>
      <c r="BB933" s="1" t="str">
        <f t="shared" si="1295"/>
        <v>NP</v>
      </c>
      <c r="BC933" s="1" t="str">
        <f t="shared" si="1296"/>
        <v>NP</v>
      </c>
      <c r="BD933" s="1" t="str">
        <f t="shared" si="1297"/>
        <v>NP</v>
      </c>
      <c r="BE933" s="1" t="str">
        <f t="shared" si="1298"/>
        <v>NO</v>
      </c>
      <c r="BF933" s="1" t="str">
        <f t="shared" si="1299"/>
        <v>NO</v>
      </c>
      <c r="BG933" s="1" t="str">
        <f t="shared" si="1300"/>
        <v>NO</v>
      </c>
      <c r="BH933" s="1" t="str">
        <f t="shared" si="1289"/>
        <v>YES</v>
      </c>
      <c r="BJ933" s="12">
        <v>21</v>
      </c>
      <c r="BK933" s="1" t="str">
        <f t="shared" si="1301"/>
        <v>NP</v>
      </c>
      <c r="BL933" s="1" t="str">
        <f t="shared" si="1302"/>
        <v>NP</v>
      </c>
      <c r="BM933" s="1" t="str">
        <f t="shared" si="1303"/>
        <v>NP</v>
      </c>
      <c r="BN933" s="1" t="str">
        <f t="shared" si="1304"/>
        <v>NO</v>
      </c>
      <c r="BO933" s="1" t="str">
        <f t="shared" si="1305"/>
        <v>NO</v>
      </c>
      <c r="BP933" s="1" t="str">
        <f t="shared" si="1306"/>
        <v>NO</v>
      </c>
      <c r="BQ933" s="1" t="str">
        <f t="shared" si="1307"/>
        <v>YES</v>
      </c>
      <c r="BS933" s="1" t="str">
        <f t="shared" si="1308"/>
        <v>TP</v>
      </c>
      <c r="BT933" s="1" t="str">
        <f t="shared" si="1309"/>
        <v>TP</v>
      </c>
      <c r="BU933" s="1" t="str">
        <f t="shared" si="1310"/>
        <v>TP</v>
      </c>
      <c r="BV933" s="1" t="str">
        <f t="shared" si="1311"/>
        <v>YES</v>
      </c>
      <c r="BW933" s="1" t="str">
        <f t="shared" si="1312"/>
        <v>YES</v>
      </c>
      <c r="BX933" s="1" t="str">
        <f t="shared" si="1313"/>
        <v>YES</v>
      </c>
      <c r="BY933" s="244" t="str">
        <f t="shared" si="1314"/>
        <v>YES</v>
      </c>
      <c r="BZ933" s="244" t="str">
        <f t="shared" si="1315"/>
        <v>NO</v>
      </c>
      <c r="CA933" s="244" t="str">
        <f t="shared" si="1316"/>
        <v>NO</v>
      </c>
      <c r="CB933" s="244" t="str">
        <f t="shared" si="1317"/>
        <v>NO</v>
      </c>
      <c r="CC933" s="244" t="str">
        <f t="shared" si="1318"/>
        <v>NO</v>
      </c>
      <c r="CD933" s="244" t="str">
        <f t="shared" si="1290"/>
        <v>NO</v>
      </c>
      <c r="CE933" s="1" t="str">
        <f t="shared" si="1291"/>
        <v>NO</v>
      </c>
      <c r="CF933" s="1" t="str">
        <f t="shared" si="1292"/>
        <v>NO</v>
      </c>
      <c r="CG933" s="1" t="str">
        <f t="shared" si="1293"/>
        <v>NO</v>
      </c>
      <c r="CH933" s="1" t="str">
        <f t="shared" si="1294"/>
        <v>NO</v>
      </c>
      <c r="CI933" s="244" t="str">
        <f t="shared" si="1319"/>
        <v>NO</v>
      </c>
      <c r="CJ933" s="244" t="str">
        <f t="shared" si="1320"/>
        <v>NO</v>
      </c>
      <c r="CK933" s="244" t="str">
        <f t="shared" si="1321"/>
        <v>NO</v>
      </c>
      <c r="CL933" s="244" t="str">
        <f t="shared" si="1322"/>
        <v>NO</v>
      </c>
      <c r="CM933" s="244" t="str">
        <f t="shared" si="1323"/>
        <v>NO</v>
      </c>
      <c r="CN933" s="244" t="str">
        <f t="shared" si="1324"/>
        <v>NO</v>
      </c>
      <c r="CO933" s="244" t="str">
        <f t="shared" si="1325"/>
        <v>NO</v>
      </c>
      <c r="CP933" s="244" t="str">
        <f t="shared" si="1326"/>
        <v>NO</v>
      </c>
      <c r="CQ933" s="244" t="str">
        <f t="shared" si="1327"/>
        <v>NO</v>
      </c>
      <c r="CR933" s="244" t="str">
        <f t="shared" si="1328"/>
        <v>NO</v>
      </c>
    </row>
    <row r="934" spans="1:96" ht="16.5" thickBot="1">
      <c r="A934" s="74"/>
      <c r="B934" s="75"/>
      <c r="C934" s="75"/>
      <c r="D934" s="75"/>
      <c r="E934" s="75"/>
      <c r="F934" s="75"/>
      <c r="G934" s="75"/>
      <c r="H934" s="75"/>
      <c r="I934" s="53" t="s">
        <v>37</v>
      </c>
      <c r="J934" s="8">
        <v>0.89592040054075295</v>
      </c>
      <c r="K934" s="8">
        <v>8.4481368998201495E-2</v>
      </c>
      <c r="L934" s="8">
        <v>1.9598230461045099E-2</v>
      </c>
      <c r="M934" s="8">
        <v>0.86609533703047903</v>
      </c>
      <c r="N934" s="8">
        <v>1.23593512705955E-3</v>
      </c>
      <c r="O934" s="8">
        <v>0.132668727842461</v>
      </c>
      <c r="P934" s="8">
        <v>0.51158106601016795</v>
      </c>
      <c r="Q934" s="8">
        <v>0.472444504876806</v>
      </c>
      <c r="R934" s="8">
        <v>1.5974429113024199E-2</v>
      </c>
      <c r="S934" s="8">
        <v>0.77306275219025899</v>
      </c>
      <c r="T934" s="8">
        <v>0.183754955697984</v>
      </c>
      <c r="U934" s="8">
        <v>4.3182292111755199E-2</v>
      </c>
      <c r="V934" s="8">
        <v>2.0622963800123701E-2</v>
      </c>
      <c r="W934" s="8">
        <v>0.28583958935791098</v>
      </c>
      <c r="X934" s="8">
        <v>0.69353744684196506</v>
      </c>
      <c r="Y934" s="8">
        <v>0.89905899370470599</v>
      </c>
      <c r="Z934" s="8">
        <v>1.83007493536191E-3</v>
      </c>
      <c r="AA934" s="8">
        <v>9.9110931359931903E-2</v>
      </c>
      <c r="AB934" s="8">
        <v>5.7519570694444903E-2</v>
      </c>
      <c r="AC934" s="8">
        <v>0.62225169672068303</v>
      </c>
      <c r="AD934" s="8">
        <v>0.320228732584872</v>
      </c>
      <c r="AE934" s="8">
        <v>0.61746441704620203</v>
      </c>
      <c r="AF934" s="8">
        <v>0.35862019180618798</v>
      </c>
      <c r="AG934" s="311">
        <v>2.39153911476097E-2</v>
      </c>
      <c r="AH934" s="213">
        <v>1.353</v>
      </c>
      <c r="AI934" s="213">
        <v>3.7589999999999999</v>
      </c>
      <c r="AJ934" s="214">
        <v>6.6639999999999997</v>
      </c>
      <c r="AK934" s="210">
        <v>1.4119999999999999</v>
      </c>
      <c r="AL934" s="210">
        <v>3.8119999999999998</v>
      </c>
      <c r="AM934" s="210">
        <v>6.7</v>
      </c>
      <c r="AN934" s="203"/>
      <c r="AO934" s="203"/>
      <c r="AP934" s="203"/>
      <c r="AQ934" s="203"/>
      <c r="AR934" s="203">
        <f t="shared" si="1329"/>
        <v>2.0614909136719999</v>
      </c>
      <c r="AS934" s="203">
        <f t="shared" si="1330"/>
        <v>2.5196000000000001</v>
      </c>
      <c r="AT934" s="203">
        <f t="shared" si="1331"/>
        <v>3.0795111055119997</v>
      </c>
      <c r="AU934" s="203">
        <f t="shared" si="1332"/>
        <v>3.2548090981419997</v>
      </c>
      <c r="AV934" s="203">
        <f t="shared" si="1333"/>
        <v>3.9781</v>
      </c>
      <c r="AW934" s="203">
        <f t="shared" si="1334"/>
        <v>4.8621222133819995</v>
      </c>
      <c r="AX934" s="203">
        <f t="shared" si="1335"/>
        <v>5.8365818311520004</v>
      </c>
      <c r="AY934" s="203">
        <f t="shared" si="1336"/>
        <v>7.1336000000000004</v>
      </c>
      <c r="AZ934" s="203">
        <f t="shared" si="1337"/>
        <v>8.7188444285919999</v>
      </c>
      <c r="BB934" s="1" t="str">
        <f t="shared" si="1295"/>
        <v>A</v>
      </c>
      <c r="BC934" s="1" t="str">
        <f t="shared" si="1296"/>
        <v>NP</v>
      </c>
      <c r="BD934" s="1" t="str">
        <f t="shared" si="1297"/>
        <v>NP</v>
      </c>
      <c r="BE934" s="1" t="str">
        <f t="shared" si="1298"/>
        <v>NO</v>
      </c>
      <c r="BF934" s="1" t="str">
        <f t="shared" si="1299"/>
        <v>NO</v>
      </c>
      <c r="BG934" s="1" t="str">
        <f t="shared" si="1300"/>
        <v>YES</v>
      </c>
      <c r="BH934" s="1" t="str">
        <f t="shared" si="1289"/>
        <v>YES</v>
      </c>
      <c r="BJ934" s="12">
        <v>55</v>
      </c>
      <c r="BK934" s="1" t="str">
        <f t="shared" si="1301"/>
        <v>A</v>
      </c>
      <c r="BL934" s="1" t="str">
        <f t="shared" si="1302"/>
        <v>NP</v>
      </c>
      <c r="BM934" s="1" t="str">
        <f t="shared" si="1303"/>
        <v>NP</v>
      </c>
      <c r="BN934" s="1" t="str">
        <f t="shared" si="1304"/>
        <v>NO</v>
      </c>
      <c r="BO934" s="1" t="str">
        <f t="shared" si="1305"/>
        <v>NO</v>
      </c>
      <c r="BP934" s="1" t="str">
        <f t="shared" si="1306"/>
        <v>YES</v>
      </c>
      <c r="BQ934" s="1" t="str">
        <f t="shared" si="1307"/>
        <v>YES</v>
      </c>
      <c r="BS934" s="1" t="str">
        <f t="shared" si="1308"/>
        <v>TP</v>
      </c>
      <c r="BT934" s="1" t="str">
        <f t="shared" si="1309"/>
        <v>TP</v>
      </c>
      <c r="BU934" s="1" t="str">
        <f t="shared" si="1310"/>
        <v>TP</v>
      </c>
      <c r="BV934" s="1" t="str">
        <f t="shared" si="1311"/>
        <v>YES</v>
      </c>
      <c r="BW934" s="1" t="str">
        <f t="shared" si="1312"/>
        <v>YES</v>
      </c>
      <c r="BX934" s="1" t="str">
        <f t="shared" si="1313"/>
        <v>YES</v>
      </c>
      <c r="BY934" s="244" t="str">
        <f t="shared" si="1314"/>
        <v>YES</v>
      </c>
      <c r="BZ934" s="244" t="str">
        <f t="shared" si="1315"/>
        <v>NO</v>
      </c>
      <c r="CA934" s="244" t="str">
        <f t="shared" si="1316"/>
        <v>NO</v>
      </c>
      <c r="CB934" s="244" t="str">
        <f t="shared" si="1317"/>
        <v>NO</v>
      </c>
      <c r="CC934" s="244" t="str">
        <f t="shared" si="1318"/>
        <v>NO</v>
      </c>
      <c r="CD934" s="244" t="str">
        <f t="shared" si="1290"/>
        <v>NO</v>
      </c>
      <c r="CE934" s="1" t="str">
        <f t="shared" si="1291"/>
        <v>NO</v>
      </c>
      <c r="CF934" s="1" t="str">
        <f t="shared" si="1292"/>
        <v>NO</v>
      </c>
      <c r="CG934" s="1" t="str">
        <f t="shared" si="1293"/>
        <v>NO</v>
      </c>
      <c r="CH934" s="1" t="str">
        <f t="shared" si="1294"/>
        <v>NO</v>
      </c>
      <c r="CI934" s="244" t="str">
        <f t="shared" si="1319"/>
        <v>NO</v>
      </c>
      <c r="CJ934" s="244" t="str">
        <f t="shared" si="1320"/>
        <v>NO</v>
      </c>
      <c r="CK934" s="244" t="str">
        <f t="shared" si="1321"/>
        <v>NO</v>
      </c>
      <c r="CL934" s="244" t="str">
        <f t="shared" si="1322"/>
        <v>NO</v>
      </c>
      <c r="CM934" s="244" t="str">
        <f t="shared" si="1323"/>
        <v>NO</v>
      </c>
      <c r="CN934" s="244" t="str">
        <f t="shared" si="1324"/>
        <v>NO</v>
      </c>
      <c r="CO934" s="244" t="str">
        <f t="shared" si="1325"/>
        <v>NO</v>
      </c>
      <c r="CP934" s="244" t="str">
        <f t="shared" si="1326"/>
        <v>NO</v>
      </c>
      <c r="CQ934" s="244" t="str">
        <f t="shared" si="1327"/>
        <v>NO</v>
      </c>
      <c r="CR934" s="244" t="str">
        <f t="shared" si="1328"/>
        <v>NO</v>
      </c>
    </row>
    <row r="935" spans="1:96">
      <c r="A935" s="61">
        <v>30</v>
      </c>
      <c r="B935" s="62">
        <v>360</v>
      </c>
      <c r="C935" s="62">
        <v>4</v>
      </c>
      <c r="D935" s="62">
        <v>0.25</v>
      </c>
      <c r="E935" s="62">
        <v>15745278</v>
      </c>
      <c r="F935" s="62">
        <v>262.42130000000003</v>
      </c>
      <c r="G935" s="62">
        <v>156</v>
      </c>
      <c r="H935" s="63">
        <v>43.333333333333336</v>
      </c>
      <c r="I935" s="60" t="s">
        <v>12</v>
      </c>
      <c r="J935" s="56">
        <v>0.85943060523429904</v>
      </c>
      <c r="K935" s="56">
        <v>9.64385600402555E-2</v>
      </c>
      <c r="L935" s="56">
        <v>4.4130834725444698E-2</v>
      </c>
      <c r="M935" s="56">
        <v>0.53175495080139501</v>
      </c>
      <c r="N935" s="56">
        <v>0.240470905105924</v>
      </c>
      <c r="O935" s="56">
        <v>0.22777414409267899</v>
      </c>
      <c r="P935" s="56">
        <v>0.32648451945680601</v>
      </c>
      <c r="Q935" s="56">
        <v>0.59436803730827403</v>
      </c>
      <c r="R935" s="56">
        <v>7.9147443234918693E-2</v>
      </c>
      <c r="S935" s="56">
        <v>0.73454282950846495</v>
      </c>
      <c r="T935" s="56">
        <v>9.1059044601885006E-2</v>
      </c>
      <c r="U935" s="56">
        <v>0.17439812588964901</v>
      </c>
      <c r="V935" s="56">
        <v>0.43019502856546399</v>
      </c>
      <c r="W935" s="56">
        <v>0.44149464727451598</v>
      </c>
      <c r="X935" s="56">
        <v>0.128310324160018</v>
      </c>
      <c r="Y935" s="56">
        <v>0.329915899769608</v>
      </c>
      <c r="Z935" s="56">
        <v>0.551035171298214</v>
      </c>
      <c r="AA935" s="56">
        <v>0.119048928932177</v>
      </c>
      <c r="AB935" s="56">
        <v>0.120976428783514</v>
      </c>
      <c r="AC935" s="56">
        <v>6.6139618985808599E-2</v>
      </c>
      <c r="AD935" s="56">
        <v>0.812883952230676</v>
      </c>
      <c r="AE935" s="56">
        <v>0.55367995914066004</v>
      </c>
      <c r="AF935" s="56">
        <v>0.29748293482758797</v>
      </c>
      <c r="AG935" s="316">
        <v>0.14883710603175099</v>
      </c>
      <c r="AH935" s="218">
        <v>2.5089999999999999</v>
      </c>
      <c r="AI935" s="218">
        <v>4.2320000000000002</v>
      </c>
      <c r="AJ935" s="219">
        <v>8.1329999999999991</v>
      </c>
      <c r="AK935" s="210">
        <v>2.6150000000000002</v>
      </c>
      <c r="AL935" s="210">
        <v>4.5119999999999996</v>
      </c>
      <c r="AM935" s="210">
        <v>8.2279999999999998</v>
      </c>
      <c r="AN935" s="203">
        <v>3.6139999999999999</v>
      </c>
      <c r="AO935" s="203">
        <v>5.3277999999999999</v>
      </c>
      <c r="AP935" s="203">
        <v>8.3733000000000004</v>
      </c>
      <c r="AQ935" s="203"/>
      <c r="AR935" s="203">
        <f>$AN$35*0.81818182</f>
        <v>2.9569090974799996</v>
      </c>
      <c r="AS935" s="203">
        <f>$AN$35</f>
        <v>3.6139999999999999</v>
      </c>
      <c r="AT935" s="203">
        <f>$AN$35*1.22222222</f>
        <v>4.4171111030799999</v>
      </c>
      <c r="AU935" s="203">
        <f>$AO$35*0.81818182</f>
        <v>4.3591091005959992</v>
      </c>
      <c r="AV935" s="203">
        <f>$AO$35</f>
        <v>5.3277999999999999</v>
      </c>
      <c r="AW935" s="203">
        <f>$AO$35*1.22222222</f>
        <v>6.5117555437159993</v>
      </c>
      <c r="AX935" s="203">
        <f>$AP$35*0.81818182</f>
        <v>6.8508818334059995</v>
      </c>
      <c r="AY935" s="203">
        <f>$AP$35</f>
        <v>8.3733000000000004</v>
      </c>
      <c r="AZ935" s="203">
        <f>$AP$35*1.22222222</f>
        <v>10.234033314726</v>
      </c>
      <c r="BB935" s="1" t="str">
        <f t="shared" si="1295"/>
        <v>A</v>
      </c>
      <c r="BC935" s="1" t="str">
        <f t="shared" si="1296"/>
        <v>A</v>
      </c>
      <c r="BD935" s="1" t="str">
        <f t="shared" si="1297"/>
        <v>NP</v>
      </c>
      <c r="BE935" s="1" t="str">
        <f t="shared" si="1298"/>
        <v>NO</v>
      </c>
      <c r="BF935" s="1" t="str">
        <f t="shared" si="1299"/>
        <v>YES</v>
      </c>
      <c r="BG935" s="1" t="str">
        <f t="shared" si="1300"/>
        <v>YES</v>
      </c>
      <c r="BH935" s="1" t="str">
        <f t="shared" si="1289"/>
        <v>YES</v>
      </c>
      <c r="BJ935" s="12">
        <v>25</v>
      </c>
      <c r="BK935" s="1" t="str">
        <f t="shared" si="1301"/>
        <v>A</v>
      </c>
      <c r="BL935" s="1" t="str">
        <f t="shared" si="1302"/>
        <v>NP</v>
      </c>
      <c r="BM935" s="1" t="str">
        <f t="shared" si="1303"/>
        <v>NP</v>
      </c>
      <c r="BN935" s="1" t="str">
        <f t="shared" si="1304"/>
        <v>NO</v>
      </c>
      <c r="BO935" s="1" t="str">
        <f t="shared" si="1305"/>
        <v>NO</v>
      </c>
      <c r="BP935" s="1" t="str">
        <f t="shared" si="1306"/>
        <v>YES</v>
      </c>
      <c r="BQ935" s="1" t="str">
        <f t="shared" si="1307"/>
        <v>YES</v>
      </c>
      <c r="BS935" s="1" t="str">
        <f t="shared" si="1308"/>
        <v>TP</v>
      </c>
      <c r="BT935" s="1" t="str">
        <f t="shared" si="1309"/>
        <v>TP</v>
      </c>
      <c r="BU935" s="1" t="str">
        <f t="shared" si="1310"/>
        <v>TP</v>
      </c>
      <c r="BV935" s="1" t="str">
        <f t="shared" si="1311"/>
        <v>YES</v>
      </c>
      <c r="BW935" s="1" t="str">
        <f t="shared" si="1312"/>
        <v>YES</v>
      </c>
      <c r="BX935" s="1" t="str">
        <f t="shared" si="1313"/>
        <v>YES</v>
      </c>
      <c r="BY935" s="244" t="str">
        <f t="shared" si="1314"/>
        <v>YES</v>
      </c>
      <c r="BZ935" s="244" t="str">
        <f t="shared" si="1315"/>
        <v>NO</v>
      </c>
      <c r="CA935" s="244" t="str">
        <f t="shared" si="1316"/>
        <v>NO</v>
      </c>
      <c r="CB935" s="244" t="str">
        <f t="shared" si="1317"/>
        <v>NO</v>
      </c>
      <c r="CC935" s="244" t="str">
        <f t="shared" si="1318"/>
        <v>NO</v>
      </c>
      <c r="CD935" s="244" t="str">
        <f t="shared" si="1290"/>
        <v>NO</v>
      </c>
      <c r="CE935" s="1" t="str">
        <f t="shared" si="1291"/>
        <v>NO</v>
      </c>
      <c r="CF935" s="1" t="str">
        <f t="shared" si="1292"/>
        <v>NO</v>
      </c>
      <c r="CG935" s="1" t="str">
        <f t="shared" si="1293"/>
        <v>NO</v>
      </c>
      <c r="CH935" s="1" t="str">
        <f t="shared" si="1294"/>
        <v>NO</v>
      </c>
      <c r="CI935" s="244" t="str">
        <f t="shared" si="1319"/>
        <v>NO</v>
      </c>
      <c r="CJ935" s="244" t="str">
        <f t="shared" si="1320"/>
        <v>NO</v>
      </c>
      <c r="CK935" s="244" t="str">
        <f t="shared" si="1321"/>
        <v>NO</v>
      </c>
      <c r="CL935" s="244" t="str">
        <f t="shared" si="1322"/>
        <v>NO</v>
      </c>
      <c r="CM935" s="244" t="str">
        <f t="shared" si="1323"/>
        <v>NO</v>
      </c>
      <c r="CN935" s="244" t="str">
        <f t="shared" si="1324"/>
        <v>NO</v>
      </c>
      <c r="CO935" s="244" t="str">
        <f t="shared" si="1325"/>
        <v>NO</v>
      </c>
      <c r="CP935" s="244" t="str">
        <f t="shared" si="1326"/>
        <v>NO</v>
      </c>
      <c r="CQ935" s="244" t="str">
        <f t="shared" si="1327"/>
        <v>NO</v>
      </c>
      <c r="CR935" s="244" t="str">
        <f t="shared" si="1328"/>
        <v>NO</v>
      </c>
    </row>
    <row r="936" spans="1:96">
      <c r="A936" s="64"/>
      <c r="B936" s="15"/>
      <c r="C936" s="15"/>
      <c r="D936" s="15"/>
      <c r="E936" s="15"/>
      <c r="F936" s="15"/>
      <c r="G936" s="15"/>
      <c r="H936" s="15"/>
      <c r="I936" s="52" t="s">
        <v>13</v>
      </c>
      <c r="J936" s="54">
        <v>0.63599596209904297</v>
      </c>
      <c r="K936" s="54">
        <v>3.2811721623685203E-2</v>
      </c>
      <c r="L936" s="54">
        <v>0.33119231627727103</v>
      </c>
      <c r="M936" s="54">
        <v>0.616418198249856</v>
      </c>
      <c r="N936" s="54">
        <v>0.26990390151023103</v>
      </c>
      <c r="O936" s="54">
        <v>0.11367790023991201</v>
      </c>
      <c r="P936" s="54">
        <v>0.45195295166531202</v>
      </c>
      <c r="Q936" s="54">
        <v>0.30282430174773001</v>
      </c>
      <c r="R936" s="54">
        <v>0.245222746586956</v>
      </c>
      <c r="S936" s="54">
        <v>0.481147638620261</v>
      </c>
      <c r="T936" s="54">
        <v>0.39067641720665103</v>
      </c>
      <c r="U936" s="54">
        <v>0.128175944173086</v>
      </c>
      <c r="V936" s="54">
        <v>0.25486858514708499</v>
      </c>
      <c r="W936" s="54">
        <v>0.247574009092727</v>
      </c>
      <c r="X936" s="54">
        <v>0.49755740576018698</v>
      </c>
      <c r="Y936" s="54">
        <v>0.43691324276254601</v>
      </c>
      <c r="Z936" s="54">
        <v>1.72208036288981E-2</v>
      </c>
      <c r="AA936" s="54">
        <v>0.54586595360855505</v>
      </c>
      <c r="AB936" s="54">
        <v>0.37141922788363801</v>
      </c>
      <c r="AC936" s="54">
        <v>0.41609839464805098</v>
      </c>
      <c r="AD936" s="54">
        <v>0.212482377468309</v>
      </c>
      <c r="AE936" s="54">
        <v>0.89953597076872505</v>
      </c>
      <c r="AF936" s="54">
        <v>3.2108067916854298E-2</v>
      </c>
      <c r="AG936" s="317">
        <v>6.8355961314420205E-2</v>
      </c>
      <c r="AH936" s="220">
        <v>2.819</v>
      </c>
      <c r="AI936" s="220">
        <v>5.6879999999999997</v>
      </c>
      <c r="AJ936" s="221">
        <v>7.5960000000000001</v>
      </c>
      <c r="AK936" s="210">
        <v>3.3519999999999999</v>
      </c>
      <c r="AL936" s="210">
        <v>5.7050000000000001</v>
      </c>
      <c r="AM936" s="210">
        <v>8.1319999999999997</v>
      </c>
      <c r="AN936" s="203"/>
      <c r="AO936" s="203"/>
      <c r="AP936" s="203"/>
      <c r="AQ936" s="203"/>
      <c r="AR936" s="203">
        <f t="shared" ref="AR936:AR960" si="1338">$AN$35*0.81818182</f>
        <v>2.9569090974799996</v>
      </c>
      <c r="AS936" s="203">
        <f t="shared" ref="AS936:AS960" si="1339">$AN$35</f>
        <v>3.6139999999999999</v>
      </c>
      <c r="AT936" s="203">
        <f t="shared" ref="AT936:AT960" si="1340">$AN$35*1.22222222</f>
        <v>4.4171111030799999</v>
      </c>
      <c r="AU936" s="203">
        <f t="shared" ref="AU936:AU960" si="1341">$AO$35*0.81818182</f>
        <v>4.3591091005959992</v>
      </c>
      <c r="AV936" s="203">
        <f t="shared" ref="AV936:AV960" si="1342">$AO$35</f>
        <v>5.3277999999999999</v>
      </c>
      <c r="AW936" s="203">
        <f t="shared" ref="AW936:AW960" si="1343">$AO$35*1.22222222</f>
        <v>6.5117555437159993</v>
      </c>
      <c r="AX936" s="203">
        <f t="shared" ref="AX936:AX960" si="1344">$AP$35*0.81818182</f>
        <v>6.8508818334059995</v>
      </c>
      <c r="AY936" s="203">
        <f t="shared" ref="AY936:AY960" si="1345">$AP$35</f>
        <v>8.3733000000000004</v>
      </c>
      <c r="AZ936" s="203">
        <f t="shared" ref="AZ936:AZ960" si="1346">$AP$35*1.22222222</f>
        <v>10.234033314726</v>
      </c>
      <c r="BB936" s="1" t="str">
        <f t="shared" si="1295"/>
        <v>A</v>
      </c>
      <c r="BC936" s="1" t="str">
        <f t="shared" si="1296"/>
        <v>NA</v>
      </c>
      <c r="BD936" s="1" t="str">
        <f t="shared" si="1297"/>
        <v>NP</v>
      </c>
      <c r="BE936" s="1" t="str">
        <f t="shared" si="1298"/>
        <v>NO</v>
      </c>
      <c r="BF936" s="1" t="str">
        <f t="shared" si="1299"/>
        <v>NO</v>
      </c>
      <c r="BG936" s="1" t="str">
        <f t="shared" si="1300"/>
        <v>YES</v>
      </c>
      <c r="BH936" s="1" t="str">
        <f t="shared" si="1289"/>
        <v>YES</v>
      </c>
      <c r="BJ936" s="12">
        <v>10</v>
      </c>
      <c r="BK936" s="1" t="str">
        <f t="shared" si="1301"/>
        <v>NP</v>
      </c>
      <c r="BL936" s="1" t="str">
        <f t="shared" si="1302"/>
        <v>NA</v>
      </c>
      <c r="BM936" s="1" t="str">
        <f t="shared" si="1303"/>
        <v>NP</v>
      </c>
      <c r="BN936" s="1" t="str">
        <f t="shared" si="1304"/>
        <v>NO</v>
      </c>
      <c r="BO936" s="1" t="str">
        <f t="shared" si="1305"/>
        <v>NO</v>
      </c>
      <c r="BP936" s="1" t="str">
        <f t="shared" si="1306"/>
        <v>NO</v>
      </c>
      <c r="BQ936" s="1" t="str">
        <f t="shared" si="1307"/>
        <v>YES</v>
      </c>
      <c r="BS936" s="1" t="str">
        <f t="shared" si="1308"/>
        <v>TP</v>
      </c>
      <c r="BT936" s="1" t="str">
        <f t="shared" si="1309"/>
        <v>TN</v>
      </c>
      <c r="BU936" s="1" t="str">
        <f t="shared" si="1310"/>
        <v>TP</v>
      </c>
      <c r="BV936" s="1" t="str">
        <f t="shared" si="1311"/>
        <v>NO</v>
      </c>
      <c r="BW936" s="1" t="str">
        <f t="shared" si="1312"/>
        <v>YES</v>
      </c>
      <c r="BX936" s="1" t="str">
        <f t="shared" si="1313"/>
        <v>YES</v>
      </c>
      <c r="BY936" s="244" t="str">
        <f t="shared" si="1314"/>
        <v>YES</v>
      </c>
      <c r="BZ936" s="244" t="str">
        <f t="shared" si="1315"/>
        <v>NO</v>
      </c>
      <c r="CA936" s="244" t="str">
        <f t="shared" si="1316"/>
        <v>NO</v>
      </c>
      <c r="CB936" s="244" t="str">
        <f t="shared" si="1317"/>
        <v>NO</v>
      </c>
      <c r="CC936" s="244" t="str">
        <f t="shared" si="1318"/>
        <v>NO</v>
      </c>
      <c r="CD936" s="244" t="str">
        <f t="shared" si="1290"/>
        <v>NO</v>
      </c>
      <c r="CE936" s="1" t="str">
        <f t="shared" si="1291"/>
        <v>NO</v>
      </c>
      <c r="CF936" s="1" t="str">
        <f t="shared" si="1292"/>
        <v>NO</v>
      </c>
      <c r="CG936" s="1" t="str">
        <f t="shared" si="1293"/>
        <v>NO</v>
      </c>
      <c r="CH936" s="1" t="str">
        <f t="shared" si="1294"/>
        <v>NO</v>
      </c>
      <c r="CI936" s="244" t="str">
        <f t="shared" si="1319"/>
        <v>NO</v>
      </c>
      <c r="CJ936" s="244" t="str">
        <f t="shared" si="1320"/>
        <v>NO</v>
      </c>
      <c r="CK936" s="244" t="str">
        <f t="shared" si="1321"/>
        <v>NO</v>
      </c>
      <c r="CL936" s="244" t="str">
        <f t="shared" si="1322"/>
        <v>NO</v>
      </c>
      <c r="CM936" s="244" t="str">
        <f t="shared" si="1323"/>
        <v>NO</v>
      </c>
      <c r="CN936" s="244" t="str">
        <f t="shared" si="1324"/>
        <v>NO</v>
      </c>
      <c r="CO936" s="244" t="str">
        <f t="shared" si="1325"/>
        <v>NO</v>
      </c>
      <c r="CP936" s="244" t="str">
        <f t="shared" si="1326"/>
        <v>NO</v>
      </c>
      <c r="CQ936" s="244" t="str">
        <f t="shared" si="1327"/>
        <v>NO</v>
      </c>
      <c r="CR936" s="244" t="str">
        <f t="shared" si="1328"/>
        <v>NO</v>
      </c>
    </row>
    <row r="937" spans="1:96">
      <c r="A937" s="64"/>
      <c r="B937" s="15"/>
      <c r="C937" s="15"/>
      <c r="D937" s="15"/>
      <c r="E937" s="15"/>
      <c r="F937" s="15"/>
      <c r="G937" s="15"/>
      <c r="H937" s="15"/>
      <c r="I937" s="52" t="s">
        <v>14</v>
      </c>
      <c r="J937" s="54">
        <v>0.63599596209904297</v>
      </c>
      <c r="K937" s="54">
        <v>3.2811721623685203E-2</v>
      </c>
      <c r="L937" s="54">
        <v>0.33119231627727103</v>
      </c>
      <c r="M937" s="54">
        <v>0.616418198249856</v>
      </c>
      <c r="N937" s="54">
        <v>0.26990390151023103</v>
      </c>
      <c r="O937" s="54">
        <v>0.11367790023991201</v>
      </c>
      <c r="P937" s="54">
        <v>0.32648451945680601</v>
      </c>
      <c r="Q937" s="54">
        <v>0.59436803730827403</v>
      </c>
      <c r="R937" s="54">
        <v>7.9147443234918693E-2</v>
      </c>
      <c r="S937" s="54">
        <v>0.73454282950846495</v>
      </c>
      <c r="T937" s="54">
        <v>9.1059044601885006E-2</v>
      </c>
      <c r="U937" s="54">
        <v>0.17439812588964901</v>
      </c>
      <c r="V937" s="54">
        <v>0.43019502856546399</v>
      </c>
      <c r="W937" s="54">
        <v>0.44149464727451598</v>
      </c>
      <c r="X937" s="54">
        <v>0.128310324160018</v>
      </c>
      <c r="Y937" s="54">
        <v>0.329915899769608</v>
      </c>
      <c r="Z937" s="54">
        <v>0.551035171298214</v>
      </c>
      <c r="AA937" s="54">
        <v>0.119048928932177</v>
      </c>
      <c r="AB937" s="54">
        <v>0.120976428783514</v>
      </c>
      <c r="AC937" s="54">
        <v>6.6139618985808599E-2</v>
      </c>
      <c r="AD937" s="54">
        <v>0.812883952230676</v>
      </c>
      <c r="AE937" s="54">
        <v>0.55367995914066004</v>
      </c>
      <c r="AF937" s="54">
        <v>0.29748293482758797</v>
      </c>
      <c r="AG937" s="317">
        <v>0.14883710603175099</v>
      </c>
      <c r="AH937" s="220">
        <v>2.5630000000000002</v>
      </c>
      <c r="AI937" s="220">
        <v>4.048</v>
      </c>
      <c r="AJ937" s="221">
        <v>8.4220000000000006</v>
      </c>
      <c r="AK937" s="210">
        <v>3.08</v>
      </c>
      <c r="AL937" s="210">
        <v>4.8840000000000003</v>
      </c>
      <c r="AM937" s="210">
        <v>8.7460000000000004</v>
      </c>
      <c r="AN937" s="203"/>
      <c r="AO937" s="203"/>
      <c r="AP937" s="203"/>
      <c r="AQ937" s="203"/>
      <c r="AR937" s="203">
        <f t="shared" si="1338"/>
        <v>2.9569090974799996</v>
      </c>
      <c r="AS937" s="203">
        <f t="shared" si="1339"/>
        <v>3.6139999999999999</v>
      </c>
      <c r="AT937" s="203">
        <f t="shared" si="1340"/>
        <v>4.4171111030799999</v>
      </c>
      <c r="AU937" s="203">
        <f t="shared" si="1341"/>
        <v>4.3591091005959992</v>
      </c>
      <c r="AV937" s="203">
        <f t="shared" si="1342"/>
        <v>5.3277999999999999</v>
      </c>
      <c r="AW937" s="203">
        <f t="shared" si="1343"/>
        <v>6.5117555437159993</v>
      </c>
      <c r="AX937" s="203">
        <f t="shared" si="1344"/>
        <v>6.8508818334059995</v>
      </c>
      <c r="AY937" s="203">
        <f t="shared" si="1345"/>
        <v>8.3733000000000004</v>
      </c>
      <c r="AZ937" s="203">
        <f t="shared" si="1346"/>
        <v>10.234033314726</v>
      </c>
      <c r="BB937" s="1" t="str">
        <f t="shared" si="1295"/>
        <v>A</v>
      </c>
      <c r="BC937" s="1" t="str">
        <f t="shared" si="1296"/>
        <v>A</v>
      </c>
      <c r="BD937" s="1" t="str">
        <f t="shared" si="1297"/>
        <v>NA</v>
      </c>
      <c r="BE937" s="1" t="str">
        <f t="shared" si="1298"/>
        <v>NO</v>
      </c>
      <c r="BF937" s="1" t="str">
        <f t="shared" si="1299"/>
        <v>YES</v>
      </c>
      <c r="BG937" s="1" t="str">
        <f t="shared" si="1300"/>
        <v>YES</v>
      </c>
      <c r="BH937" s="1" t="str">
        <f t="shared" si="1289"/>
        <v>YES</v>
      </c>
      <c r="BJ937" s="12">
        <v>66</v>
      </c>
      <c r="BK937" s="1" t="str">
        <f t="shared" si="1301"/>
        <v>NP</v>
      </c>
      <c r="BL937" s="1" t="str">
        <f t="shared" si="1302"/>
        <v>NP</v>
      </c>
      <c r="BM937" s="1" t="str">
        <f t="shared" si="1303"/>
        <v>NA</v>
      </c>
      <c r="BN937" s="1" t="str">
        <f t="shared" si="1304"/>
        <v>NO</v>
      </c>
      <c r="BO937" s="1" t="str">
        <f t="shared" si="1305"/>
        <v>NO</v>
      </c>
      <c r="BP937" s="1" t="str">
        <f t="shared" si="1306"/>
        <v>NO</v>
      </c>
      <c r="BQ937" s="1" t="str">
        <f t="shared" si="1307"/>
        <v>YES</v>
      </c>
      <c r="BS937" s="1" t="str">
        <f t="shared" si="1308"/>
        <v>TP</v>
      </c>
      <c r="BT937" s="1" t="str">
        <f t="shared" si="1309"/>
        <v>TP</v>
      </c>
      <c r="BU937" s="1" t="str">
        <f t="shared" si="1310"/>
        <v>TN</v>
      </c>
      <c r="BV937" s="1" t="str">
        <f t="shared" si="1311"/>
        <v>NO</v>
      </c>
      <c r="BW937" s="1" t="str">
        <f t="shared" si="1312"/>
        <v>YES</v>
      </c>
      <c r="BX937" s="1" t="str">
        <f t="shared" si="1313"/>
        <v>YES</v>
      </c>
      <c r="BY937" s="244" t="str">
        <f t="shared" si="1314"/>
        <v>YES</v>
      </c>
      <c r="BZ937" s="244" t="str">
        <f t="shared" si="1315"/>
        <v>NO</v>
      </c>
      <c r="CA937" s="244" t="str">
        <f t="shared" si="1316"/>
        <v>NO</v>
      </c>
      <c r="CB937" s="244" t="str">
        <f t="shared" si="1317"/>
        <v>NO</v>
      </c>
      <c r="CC937" s="244" t="str">
        <f t="shared" si="1318"/>
        <v>NO</v>
      </c>
      <c r="CD937" s="244" t="str">
        <f t="shared" si="1290"/>
        <v>NO</v>
      </c>
      <c r="CE937" s="1" t="str">
        <f t="shared" si="1291"/>
        <v>NO</v>
      </c>
      <c r="CF937" s="1" t="str">
        <f t="shared" si="1292"/>
        <v>NO</v>
      </c>
      <c r="CG937" s="1" t="str">
        <f t="shared" si="1293"/>
        <v>NO</v>
      </c>
      <c r="CH937" s="1" t="str">
        <f t="shared" si="1294"/>
        <v>NO</v>
      </c>
      <c r="CI937" s="244" t="str">
        <f t="shared" si="1319"/>
        <v>NO</v>
      </c>
      <c r="CJ937" s="244" t="str">
        <f t="shared" si="1320"/>
        <v>NO</v>
      </c>
      <c r="CK937" s="244" t="str">
        <f t="shared" si="1321"/>
        <v>NO</v>
      </c>
      <c r="CL937" s="244" t="str">
        <f t="shared" si="1322"/>
        <v>NO</v>
      </c>
      <c r="CM937" s="244" t="str">
        <f t="shared" si="1323"/>
        <v>NO</v>
      </c>
      <c r="CN937" s="244" t="str">
        <f t="shared" si="1324"/>
        <v>NO</v>
      </c>
      <c r="CO937" s="244" t="str">
        <f t="shared" si="1325"/>
        <v>NO</v>
      </c>
      <c r="CP937" s="244" t="str">
        <f t="shared" si="1326"/>
        <v>NO</v>
      </c>
      <c r="CQ937" s="244" t="str">
        <f t="shared" si="1327"/>
        <v>NO</v>
      </c>
      <c r="CR937" s="244" t="str">
        <f t="shared" si="1328"/>
        <v>NO</v>
      </c>
    </row>
    <row r="938" spans="1:96">
      <c r="A938" s="64"/>
      <c r="B938" s="15"/>
      <c r="C938" s="15"/>
      <c r="D938" s="15"/>
      <c r="E938" s="15"/>
      <c r="F938" s="15"/>
      <c r="G938" s="15"/>
      <c r="H938" s="15"/>
      <c r="I938" s="52" t="s">
        <v>15</v>
      </c>
      <c r="J938" s="54">
        <v>0.63599596209904297</v>
      </c>
      <c r="K938" s="54">
        <v>3.2811721623685203E-2</v>
      </c>
      <c r="L938" s="54">
        <v>0.33119231627727103</v>
      </c>
      <c r="M938" s="54">
        <v>0.616418198249856</v>
      </c>
      <c r="N938" s="54">
        <v>0.26990390151023103</v>
      </c>
      <c r="O938" s="54">
        <v>0.11367790023991201</v>
      </c>
      <c r="P938" s="54">
        <v>0.45195295166531202</v>
      </c>
      <c r="Q938" s="54">
        <v>0.30282430174773001</v>
      </c>
      <c r="R938" s="54">
        <v>0.245222746586956</v>
      </c>
      <c r="S938" s="54">
        <v>0.481147638620261</v>
      </c>
      <c r="T938" s="54">
        <v>0.39067641720665103</v>
      </c>
      <c r="U938" s="54">
        <v>0.128175944173086</v>
      </c>
      <c r="V938" s="54">
        <v>0.25486858514708499</v>
      </c>
      <c r="W938" s="54">
        <v>0.247574009092727</v>
      </c>
      <c r="X938" s="54">
        <v>0.49755740576018698</v>
      </c>
      <c r="Y938" s="54">
        <v>0.43691324276254601</v>
      </c>
      <c r="Z938" s="54">
        <v>1.72208036288981E-2</v>
      </c>
      <c r="AA938" s="54">
        <v>0.54586595360855505</v>
      </c>
      <c r="AB938" s="54">
        <v>0.37141922788363801</v>
      </c>
      <c r="AC938" s="54">
        <v>0.41609839464805098</v>
      </c>
      <c r="AD938" s="54">
        <v>0.212482377468309</v>
      </c>
      <c r="AE938" s="54">
        <v>0.89953597076872505</v>
      </c>
      <c r="AF938" s="54">
        <v>3.2108067916854298E-2</v>
      </c>
      <c r="AG938" s="317">
        <v>6.8355961314420205E-2</v>
      </c>
      <c r="AH938" s="220">
        <v>3.1539999999999999</v>
      </c>
      <c r="AI938" s="220">
        <v>5.4119999999999999</v>
      </c>
      <c r="AJ938" s="221">
        <v>7.3710000000000004</v>
      </c>
      <c r="AK938" s="210">
        <v>3.3109999999999999</v>
      </c>
      <c r="AL938" s="210">
        <v>5.5519999999999996</v>
      </c>
      <c r="AM938" s="210">
        <v>7.9169999999999998</v>
      </c>
      <c r="AN938" s="203"/>
      <c r="AO938" s="203"/>
      <c r="AP938" s="203"/>
      <c r="AQ938" s="203"/>
      <c r="AR938" s="203">
        <f t="shared" si="1338"/>
        <v>2.9569090974799996</v>
      </c>
      <c r="AS938" s="203">
        <f t="shared" si="1339"/>
        <v>3.6139999999999999</v>
      </c>
      <c r="AT938" s="203">
        <f t="shared" si="1340"/>
        <v>4.4171111030799999</v>
      </c>
      <c r="AU938" s="203">
        <f t="shared" si="1341"/>
        <v>4.3591091005959992</v>
      </c>
      <c r="AV938" s="203">
        <f t="shared" si="1342"/>
        <v>5.3277999999999999</v>
      </c>
      <c r="AW938" s="203">
        <f t="shared" si="1343"/>
        <v>6.5117555437159993</v>
      </c>
      <c r="AX938" s="203">
        <f t="shared" si="1344"/>
        <v>6.8508818334059995</v>
      </c>
      <c r="AY938" s="203">
        <f t="shared" si="1345"/>
        <v>8.3733000000000004</v>
      </c>
      <c r="AZ938" s="203">
        <f t="shared" si="1346"/>
        <v>10.234033314726</v>
      </c>
      <c r="BB938" s="1" t="str">
        <f t="shared" si="1295"/>
        <v>NP</v>
      </c>
      <c r="BC938" s="1" t="str">
        <f t="shared" si="1296"/>
        <v>NA</v>
      </c>
      <c r="BD938" s="1" t="str">
        <f t="shared" si="1297"/>
        <v>NP</v>
      </c>
      <c r="BE938" s="1" t="str">
        <f t="shared" si="1298"/>
        <v>NO</v>
      </c>
      <c r="BF938" s="1" t="str">
        <f t="shared" si="1299"/>
        <v>NO</v>
      </c>
      <c r="BG938" s="1" t="str">
        <f t="shared" si="1300"/>
        <v>NO</v>
      </c>
      <c r="BH938" s="1" t="str">
        <f t="shared" si="1289"/>
        <v>YES</v>
      </c>
      <c r="BJ938" s="12">
        <v>35</v>
      </c>
      <c r="BK938" s="1" t="str">
        <f t="shared" si="1301"/>
        <v>NP</v>
      </c>
      <c r="BL938" s="1" t="str">
        <f t="shared" si="1302"/>
        <v>NA</v>
      </c>
      <c r="BM938" s="1" t="str">
        <f t="shared" si="1303"/>
        <v>NP</v>
      </c>
      <c r="BN938" s="1" t="str">
        <f t="shared" si="1304"/>
        <v>NO</v>
      </c>
      <c r="BO938" s="1" t="str">
        <f t="shared" si="1305"/>
        <v>NO</v>
      </c>
      <c r="BP938" s="1" t="str">
        <f t="shared" si="1306"/>
        <v>NO</v>
      </c>
      <c r="BQ938" s="1" t="str">
        <f t="shared" si="1307"/>
        <v>YES</v>
      </c>
      <c r="BS938" s="1" t="str">
        <f t="shared" si="1308"/>
        <v>TP</v>
      </c>
      <c r="BT938" s="1" t="str">
        <f t="shared" si="1309"/>
        <v>TN</v>
      </c>
      <c r="BU938" s="1" t="str">
        <f t="shared" si="1310"/>
        <v>TP</v>
      </c>
      <c r="BV938" s="1" t="str">
        <f t="shared" si="1311"/>
        <v>NO</v>
      </c>
      <c r="BW938" s="1" t="str">
        <f t="shared" si="1312"/>
        <v>YES</v>
      </c>
      <c r="BX938" s="1" t="str">
        <f t="shared" si="1313"/>
        <v>YES</v>
      </c>
      <c r="BY938" s="244" t="str">
        <f t="shared" si="1314"/>
        <v>YES</v>
      </c>
      <c r="BZ938" s="244" t="str">
        <f t="shared" si="1315"/>
        <v>NO</v>
      </c>
      <c r="CA938" s="244" t="str">
        <f t="shared" si="1316"/>
        <v>NO</v>
      </c>
      <c r="CB938" s="244" t="str">
        <f t="shared" si="1317"/>
        <v>NO</v>
      </c>
      <c r="CC938" s="244" t="str">
        <f t="shared" si="1318"/>
        <v>NO</v>
      </c>
      <c r="CD938" s="244" t="str">
        <f t="shared" si="1290"/>
        <v>NO</v>
      </c>
      <c r="CE938" s="1" t="str">
        <f t="shared" si="1291"/>
        <v>NO</v>
      </c>
      <c r="CF938" s="1" t="str">
        <f t="shared" si="1292"/>
        <v>NO</v>
      </c>
      <c r="CG938" s="1" t="str">
        <f t="shared" si="1293"/>
        <v>NO</v>
      </c>
      <c r="CH938" s="1" t="str">
        <f t="shared" si="1294"/>
        <v>NO</v>
      </c>
      <c r="CI938" s="244" t="str">
        <f t="shared" si="1319"/>
        <v>NO</v>
      </c>
      <c r="CJ938" s="244" t="str">
        <f t="shared" si="1320"/>
        <v>NO</v>
      </c>
      <c r="CK938" s="244" t="str">
        <f t="shared" si="1321"/>
        <v>NO</v>
      </c>
      <c r="CL938" s="244" t="str">
        <f t="shared" si="1322"/>
        <v>NO</v>
      </c>
      <c r="CM938" s="244" t="str">
        <f t="shared" si="1323"/>
        <v>NO</v>
      </c>
      <c r="CN938" s="244" t="str">
        <f t="shared" si="1324"/>
        <v>NO</v>
      </c>
      <c r="CO938" s="244" t="str">
        <f t="shared" si="1325"/>
        <v>NO</v>
      </c>
      <c r="CP938" s="244" t="str">
        <f t="shared" si="1326"/>
        <v>NO</v>
      </c>
      <c r="CQ938" s="244" t="str">
        <f t="shared" si="1327"/>
        <v>NO</v>
      </c>
      <c r="CR938" s="244" t="str">
        <f t="shared" si="1328"/>
        <v>NO</v>
      </c>
    </row>
    <row r="939" spans="1:96">
      <c r="A939" s="64"/>
      <c r="B939" s="15"/>
      <c r="C939" s="15"/>
      <c r="D939" s="15"/>
      <c r="E939" s="15"/>
      <c r="F939" s="15"/>
      <c r="G939" s="15"/>
      <c r="H939" s="15"/>
      <c r="I939" s="52" t="s">
        <v>16</v>
      </c>
      <c r="J939" s="54">
        <v>0.85943060523429904</v>
      </c>
      <c r="K939" s="54">
        <v>9.64385600402555E-2</v>
      </c>
      <c r="L939" s="54">
        <v>4.4130834725444698E-2</v>
      </c>
      <c r="M939" s="54">
        <v>0.53175495080139501</v>
      </c>
      <c r="N939" s="54">
        <v>0.240470905105924</v>
      </c>
      <c r="O939" s="54">
        <v>0.22777414409267899</v>
      </c>
      <c r="P939" s="54">
        <v>0.32648451945680601</v>
      </c>
      <c r="Q939" s="54">
        <v>0.59436803730827403</v>
      </c>
      <c r="R939" s="54">
        <v>7.9147443234918693E-2</v>
      </c>
      <c r="S939" s="54">
        <v>0.93634806865610098</v>
      </c>
      <c r="T939" s="54">
        <v>2.6545448247741101E-3</v>
      </c>
      <c r="U939" s="54">
        <v>6.0997386519124702E-2</v>
      </c>
      <c r="V939" s="54">
        <v>0.28033176938995003</v>
      </c>
      <c r="W939" s="54">
        <v>0.69414920750396003</v>
      </c>
      <c r="X939" s="54">
        <v>2.5519023106088799E-2</v>
      </c>
      <c r="Y939" s="54">
        <v>5.7839868178423903E-2</v>
      </c>
      <c r="Z939" s="54">
        <v>0.674108078087714</v>
      </c>
      <c r="AA939" s="54">
        <v>0.26805205373386098</v>
      </c>
      <c r="AB939" s="54">
        <v>0.17843123839571201</v>
      </c>
      <c r="AC939" s="54">
        <v>0.15713898032327001</v>
      </c>
      <c r="AD939" s="54">
        <v>0.66442978128101704</v>
      </c>
      <c r="AE939" s="54">
        <v>0.55367995914066004</v>
      </c>
      <c r="AF939" s="54">
        <v>0.29748293482758797</v>
      </c>
      <c r="AG939" s="317">
        <v>0.14883710603175099</v>
      </c>
      <c r="AH939" s="220">
        <v>2.4609999999999999</v>
      </c>
      <c r="AI939" s="220">
        <v>4.7720000000000002</v>
      </c>
      <c r="AJ939" s="221">
        <v>7.8150000000000004</v>
      </c>
      <c r="AK939" s="210">
        <v>3.0209999999999999</v>
      </c>
      <c r="AL939" s="210">
        <v>6.2960000000000003</v>
      </c>
      <c r="AM939" s="210">
        <v>8.57</v>
      </c>
      <c r="AN939" s="203"/>
      <c r="AO939" s="203"/>
      <c r="AP939" s="203"/>
      <c r="AQ939" s="203"/>
      <c r="AR939" s="203">
        <f t="shared" si="1338"/>
        <v>2.9569090974799996</v>
      </c>
      <c r="AS939" s="203">
        <f t="shared" si="1339"/>
        <v>3.6139999999999999</v>
      </c>
      <c r="AT939" s="203">
        <f t="shared" si="1340"/>
        <v>4.4171111030799999</v>
      </c>
      <c r="AU939" s="203">
        <f t="shared" si="1341"/>
        <v>4.3591091005959992</v>
      </c>
      <c r="AV939" s="203">
        <f t="shared" si="1342"/>
        <v>5.3277999999999999</v>
      </c>
      <c r="AW939" s="203">
        <f t="shared" si="1343"/>
        <v>6.5117555437159993</v>
      </c>
      <c r="AX939" s="203">
        <f t="shared" si="1344"/>
        <v>6.8508818334059995</v>
      </c>
      <c r="AY939" s="203">
        <f t="shared" si="1345"/>
        <v>8.3733000000000004</v>
      </c>
      <c r="AZ939" s="203">
        <f t="shared" si="1346"/>
        <v>10.234033314726</v>
      </c>
      <c r="BB939" s="1" t="str">
        <f t="shared" si="1295"/>
        <v>A</v>
      </c>
      <c r="BC939" s="1" t="str">
        <f t="shared" si="1296"/>
        <v>NP</v>
      </c>
      <c r="BD939" s="1" t="str">
        <f t="shared" si="1297"/>
        <v>NP</v>
      </c>
      <c r="BE939" s="1" t="str">
        <f t="shared" si="1298"/>
        <v>NO</v>
      </c>
      <c r="BF939" s="1" t="str">
        <f t="shared" si="1299"/>
        <v>NO</v>
      </c>
      <c r="BG939" s="1" t="str">
        <f t="shared" si="1300"/>
        <v>YES</v>
      </c>
      <c r="BH939" s="1" t="str">
        <f t="shared" si="1289"/>
        <v>YES</v>
      </c>
      <c r="BJ939" s="12">
        <v>69</v>
      </c>
      <c r="BK939" s="1" t="str">
        <f t="shared" si="1301"/>
        <v>NP</v>
      </c>
      <c r="BL939" s="1" t="str">
        <f t="shared" si="1302"/>
        <v>NA</v>
      </c>
      <c r="BM939" s="1" t="str">
        <f t="shared" si="1303"/>
        <v>NA</v>
      </c>
      <c r="BN939" s="1" t="str">
        <f t="shared" si="1304"/>
        <v>NO</v>
      </c>
      <c r="BO939" s="1" t="str">
        <f t="shared" si="1305"/>
        <v>NO</v>
      </c>
      <c r="BP939" s="1" t="str">
        <f t="shared" si="1306"/>
        <v>NO</v>
      </c>
      <c r="BQ939" s="1" t="str">
        <f t="shared" si="1307"/>
        <v>YES</v>
      </c>
      <c r="BS939" s="1" t="str">
        <f t="shared" si="1308"/>
        <v>TP</v>
      </c>
      <c r="BT939" s="1" t="str">
        <f t="shared" si="1309"/>
        <v>FP</v>
      </c>
      <c r="BU939" s="1" t="str">
        <f t="shared" si="1310"/>
        <v>FP</v>
      </c>
      <c r="BV939" s="1" t="str">
        <f t="shared" si="1311"/>
        <v>NO</v>
      </c>
      <c r="BW939" s="1" t="str">
        <f t="shared" si="1312"/>
        <v>NO</v>
      </c>
      <c r="BX939" s="1" t="str">
        <f t="shared" si="1313"/>
        <v>YES</v>
      </c>
      <c r="BY939" s="244" t="str">
        <f t="shared" si="1314"/>
        <v>YES</v>
      </c>
      <c r="BZ939" s="244" t="str">
        <f t="shared" si="1315"/>
        <v>NO</v>
      </c>
      <c r="CA939" s="244" t="str">
        <f t="shared" si="1316"/>
        <v>NO</v>
      </c>
      <c r="CB939" s="244" t="str">
        <f t="shared" si="1317"/>
        <v>NO</v>
      </c>
      <c r="CC939" s="244" t="str">
        <f t="shared" si="1318"/>
        <v>NO</v>
      </c>
      <c r="CD939" s="244" t="str">
        <f t="shared" si="1290"/>
        <v>YES</v>
      </c>
      <c r="CE939" s="1" t="str">
        <f t="shared" si="1291"/>
        <v>YES</v>
      </c>
      <c r="CF939" s="1" t="str">
        <f t="shared" si="1292"/>
        <v>YES</v>
      </c>
      <c r="CG939" s="1" t="str">
        <f t="shared" si="1293"/>
        <v>NO</v>
      </c>
      <c r="CH939" s="1" t="str">
        <f t="shared" si="1294"/>
        <v>NO</v>
      </c>
      <c r="CI939" s="244" t="str">
        <f t="shared" si="1319"/>
        <v>NO</v>
      </c>
      <c r="CJ939" s="244" t="str">
        <f t="shared" si="1320"/>
        <v>NO</v>
      </c>
      <c r="CK939" s="244" t="str">
        <f t="shared" si="1321"/>
        <v>NO</v>
      </c>
      <c r="CL939" s="244" t="str">
        <f t="shared" si="1322"/>
        <v>NO</v>
      </c>
      <c r="CM939" s="244" t="str">
        <f t="shared" si="1323"/>
        <v>NO</v>
      </c>
      <c r="CN939" s="244" t="str">
        <f t="shared" si="1324"/>
        <v>YES</v>
      </c>
      <c r="CO939" s="244" t="str">
        <f t="shared" si="1325"/>
        <v>YES</v>
      </c>
      <c r="CP939" s="244" t="str">
        <f t="shared" si="1326"/>
        <v>YES</v>
      </c>
      <c r="CQ939" s="244" t="str">
        <f t="shared" si="1327"/>
        <v>NO</v>
      </c>
      <c r="CR939" s="244" t="str">
        <f t="shared" si="1328"/>
        <v>NO</v>
      </c>
    </row>
    <row r="940" spans="1:96">
      <c r="A940" s="64"/>
      <c r="B940" s="15"/>
      <c r="C940" s="15"/>
      <c r="D940" s="15"/>
      <c r="E940" s="15"/>
      <c r="F940" s="15"/>
      <c r="G940" s="15"/>
      <c r="H940" s="15"/>
      <c r="I940" s="52" t="s">
        <v>17</v>
      </c>
      <c r="J940" s="54">
        <v>0.63599596209904297</v>
      </c>
      <c r="K940" s="54">
        <v>3.2811721623685203E-2</v>
      </c>
      <c r="L940" s="54">
        <v>0.33119231627727103</v>
      </c>
      <c r="M940" s="54">
        <v>0.616418198249856</v>
      </c>
      <c r="N940" s="54">
        <v>0.26990390151023103</v>
      </c>
      <c r="O940" s="54">
        <v>0.11367790023991201</v>
      </c>
      <c r="P940" s="54">
        <v>0.45195295166531202</v>
      </c>
      <c r="Q940" s="54">
        <v>0.30282430174773001</v>
      </c>
      <c r="R940" s="54">
        <v>0.245222746586956</v>
      </c>
      <c r="S940" s="54">
        <v>0.481147638620261</v>
      </c>
      <c r="T940" s="54">
        <v>0.39067641720665103</v>
      </c>
      <c r="U940" s="54">
        <v>0.128175944173086</v>
      </c>
      <c r="V940" s="54">
        <v>0.43019502856546399</v>
      </c>
      <c r="W940" s="54">
        <v>0.44149464727451598</v>
      </c>
      <c r="X940" s="54">
        <v>0.128310324160018</v>
      </c>
      <c r="Y940" s="54">
        <v>0.329915899769608</v>
      </c>
      <c r="Z940" s="54">
        <v>0.551035171298214</v>
      </c>
      <c r="AA940" s="54">
        <v>0.119048928932177</v>
      </c>
      <c r="AB940" s="54">
        <v>0.120976428783514</v>
      </c>
      <c r="AC940" s="54">
        <v>6.6139618985808599E-2</v>
      </c>
      <c r="AD940" s="54">
        <v>0.812883952230676</v>
      </c>
      <c r="AE940" s="54">
        <v>0.55367995914066004</v>
      </c>
      <c r="AF940" s="54">
        <v>0.29748293482758797</v>
      </c>
      <c r="AG940" s="317">
        <v>0.14883710603175099</v>
      </c>
      <c r="AH940" s="220">
        <v>2.7309999999999999</v>
      </c>
      <c r="AI940" s="220">
        <v>3.9980000000000002</v>
      </c>
      <c r="AJ940" s="221">
        <v>8.4870000000000001</v>
      </c>
      <c r="AK940" s="210">
        <v>3.3050000000000002</v>
      </c>
      <c r="AL940" s="210">
        <v>4.8789999999999996</v>
      </c>
      <c r="AM940" s="210">
        <v>9.0530000000000008</v>
      </c>
      <c r="AN940" s="203"/>
      <c r="AO940" s="203"/>
      <c r="AP940" s="203"/>
      <c r="AQ940" s="203"/>
      <c r="AR940" s="203">
        <f t="shared" si="1338"/>
        <v>2.9569090974799996</v>
      </c>
      <c r="AS940" s="203">
        <f t="shared" si="1339"/>
        <v>3.6139999999999999</v>
      </c>
      <c r="AT940" s="203">
        <f t="shared" si="1340"/>
        <v>4.4171111030799999</v>
      </c>
      <c r="AU940" s="203">
        <f t="shared" si="1341"/>
        <v>4.3591091005959992</v>
      </c>
      <c r="AV940" s="203">
        <f t="shared" si="1342"/>
        <v>5.3277999999999999</v>
      </c>
      <c r="AW940" s="203">
        <f t="shared" si="1343"/>
        <v>6.5117555437159993</v>
      </c>
      <c r="AX940" s="203">
        <f t="shared" si="1344"/>
        <v>6.8508818334059995</v>
      </c>
      <c r="AY940" s="203">
        <f t="shared" si="1345"/>
        <v>8.3733000000000004</v>
      </c>
      <c r="AZ940" s="203">
        <f t="shared" si="1346"/>
        <v>10.234033314726</v>
      </c>
      <c r="BB940" s="1" t="str">
        <f t="shared" si="1295"/>
        <v>A</v>
      </c>
      <c r="BC940" s="1" t="str">
        <f t="shared" si="1296"/>
        <v>A</v>
      </c>
      <c r="BD940" s="1" t="str">
        <f t="shared" si="1297"/>
        <v>NA</v>
      </c>
      <c r="BE940" s="1" t="str">
        <f t="shared" si="1298"/>
        <v>NO</v>
      </c>
      <c r="BF940" s="1" t="str">
        <f t="shared" si="1299"/>
        <v>YES</v>
      </c>
      <c r="BG940" s="1" t="str">
        <f t="shared" si="1300"/>
        <v>YES</v>
      </c>
      <c r="BH940" s="1" t="str">
        <f t="shared" si="1289"/>
        <v>YES</v>
      </c>
      <c r="BJ940" s="12">
        <v>64</v>
      </c>
      <c r="BK940" s="1" t="str">
        <f t="shared" si="1301"/>
        <v>NP</v>
      </c>
      <c r="BL940" s="1" t="str">
        <f t="shared" si="1302"/>
        <v>NP</v>
      </c>
      <c r="BM940" s="1" t="str">
        <f t="shared" si="1303"/>
        <v>NA</v>
      </c>
      <c r="BN940" s="1" t="str">
        <f t="shared" si="1304"/>
        <v>NO</v>
      </c>
      <c r="BO940" s="1" t="str">
        <f t="shared" si="1305"/>
        <v>NO</v>
      </c>
      <c r="BP940" s="1" t="str">
        <f t="shared" si="1306"/>
        <v>NO</v>
      </c>
      <c r="BQ940" s="1" t="str">
        <f t="shared" si="1307"/>
        <v>YES</v>
      </c>
      <c r="BS940" s="1" t="str">
        <f t="shared" si="1308"/>
        <v>TP</v>
      </c>
      <c r="BT940" s="1" t="str">
        <f t="shared" si="1309"/>
        <v>TP</v>
      </c>
      <c r="BU940" s="1" t="str">
        <f t="shared" si="1310"/>
        <v>TN</v>
      </c>
      <c r="BV940" s="1" t="str">
        <f t="shared" si="1311"/>
        <v>NO</v>
      </c>
      <c r="BW940" s="1" t="str">
        <f t="shared" si="1312"/>
        <v>YES</v>
      </c>
      <c r="BX940" s="1" t="str">
        <f t="shared" si="1313"/>
        <v>YES</v>
      </c>
      <c r="BY940" s="244" t="str">
        <f t="shared" si="1314"/>
        <v>YES</v>
      </c>
      <c r="BZ940" s="244" t="str">
        <f t="shared" si="1315"/>
        <v>NO</v>
      </c>
      <c r="CA940" s="244" t="str">
        <f t="shared" si="1316"/>
        <v>NO</v>
      </c>
      <c r="CB940" s="244" t="str">
        <f t="shared" si="1317"/>
        <v>NO</v>
      </c>
      <c r="CC940" s="244" t="str">
        <f t="shared" si="1318"/>
        <v>NO</v>
      </c>
      <c r="CD940" s="244" t="str">
        <f t="shared" si="1290"/>
        <v>NO</v>
      </c>
      <c r="CE940" s="1" t="str">
        <f t="shared" si="1291"/>
        <v>NO</v>
      </c>
      <c r="CF940" s="1" t="str">
        <f t="shared" si="1292"/>
        <v>NO</v>
      </c>
      <c r="CG940" s="1" t="str">
        <f t="shared" si="1293"/>
        <v>NO</v>
      </c>
      <c r="CH940" s="1" t="str">
        <f t="shared" si="1294"/>
        <v>NO</v>
      </c>
      <c r="CI940" s="244" t="str">
        <f t="shared" si="1319"/>
        <v>NO</v>
      </c>
      <c r="CJ940" s="244" t="str">
        <f t="shared" si="1320"/>
        <v>NO</v>
      </c>
      <c r="CK940" s="244" t="str">
        <f t="shared" si="1321"/>
        <v>NO</v>
      </c>
      <c r="CL940" s="244" t="str">
        <f t="shared" si="1322"/>
        <v>NO</v>
      </c>
      <c r="CM940" s="244" t="str">
        <f t="shared" si="1323"/>
        <v>NO</v>
      </c>
      <c r="CN940" s="244" t="str">
        <f t="shared" si="1324"/>
        <v>NO</v>
      </c>
      <c r="CO940" s="244" t="str">
        <f t="shared" si="1325"/>
        <v>NO</v>
      </c>
      <c r="CP940" s="244" t="str">
        <f t="shared" si="1326"/>
        <v>NO</v>
      </c>
      <c r="CQ940" s="244" t="str">
        <f t="shared" si="1327"/>
        <v>NO</v>
      </c>
      <c r="CR940" s="244" t="str">
        <f t="shared" si="1328"/>
        <v>NO</v>
      </c>
    </row>
    <row r="941" spans="1:96">
      <c r="A941" s="64"/>
      <c r="B941" s="15"/>
      <c r="C941" s="15"/>
      <c r="D941" s="15"/>
      <c r="E941" s="15"/>
      <c r="F941" s="15"/>
      <c r="G941" s="15"/>
      <c r="H941" s="15"/>
      <c r="I941" s="52" t="s">
        <v>18</v>
      </c>
      <c r="J941" s="54">
        <v>0.85943060523429904</v>
      </c>
      <c r="K941" s="54">
        <v>9.64385600402555E-2</v>
      </c>
      <c r="L941" s="54">
        <v>4.4130834725444698E-2</v>
      </c>
      <c r="M941" s="54">
        <v>0.53175495080139501</v>
      </c>
      <c r="N941" s="54">
        <v>0.240470905105924</v>
      </c>
      <c r="O941" s="54">
        <v>0.22777414409267899</v>
      </c>
      <c r="P941" s="54">
        <v>0.32648451945680601</v>
      </c>
      <c r="Q941" s="54">
        <v>0.59436803730827403</v>
      </c>
      <c r="R941" s="54">
        <v>7.9147443234918693E-2</v>
      </c>
      <c r="S941" s="54">
        <v>0.93634806865610098</v>
      </c>
      <c r="T941" s="54">
        <v>2.6545448247741101E-3</v>
      </c>
      <c r="U941" s="54">
        <v>6.0997386519124702E-2</v>
      </c>
      <c r="V941" s="54">
        <v>0.28033176938995003</v>
      </c>
      <c r="W941" s="54">
        <v>0.69414920750396003</v>
      </c>
      <c r="X941" s="54">
        <v>2.5519023106088799E-2</v>
      </c>
      <c r="Y941" s="54">
        <v>0.44802193234579601</v>
      </c>
      <c r="Z941" s="54">
        <v>0.18545392363752</v>
      </c>
      <c r="AA941" s="54">
        <v>0.36652414401668199</v>
      </c>
      <c r="AB941" s="54">
        <v>0.120976428783514</v>
      </c>
      <c r="AC941" s="54">
        <v>6.6139618985808599E-2</v>
      </c>
      <c r="AD941" s="54">
        <v>0.812883952230676</v>
      </c>
      <c r="AE941" s="54">
        <v>0.55367995914066004</v>
      </c>
      <c r="AF941" s="54">
        <v>0.29748293482758797</v>
      </c>
      <c r="AG941" s="317">
        <v>0.14883710603175099</v>
      </c>
      <c r="AH941" s="220">
        <v>2.2280000000000002</v>
      </c>
      <c r="AI941" s="220">
        <v>4.7809999999999997</v>
      </c>
      <c r="AJ941" s="221">
        <v>8.2349999999999994</v>
      </c>
      <c r="AK941" s="210">
        <v>2.5579999999999998</v>
      </c>
      <c r="AL941" s="210">
        <v>5.0339999999999998</v>
      </c>
      <c r="AM941" s="210">
        <v>8.3239999999999998</v>
      </c>
      <c r="AN941" s="203"/>
      <c r="AO941" s="203"/>
      <c r="AP941" s="203"/>
      <c r="AQ941" s="203"/>
      <c r="AR941" s="203">
        <f t="shared" si="1338"/>
        <v>2.9569090974799996</v>
      </c>
      <c r="AS941" s="203">
        <f t="shared" si="1339"/>
        <v>3.6139999999999999</v>
      </c>
      <c r="AT941" s="203">
        <f t="shared" si="1340"/>
        <v>4.4171111030799999</v>
      </c>
      <c r="AU941" s="203">
        <f t="shared" si="1341"/>
        <v>4.3591091005959992</v>
      </c>
      <c r="AV941" s="203">
        <f t="shared" si="1342"/>
        <v>5.3277999999999999</v>
      </c>
      <c r="AW941" s="203">
        <f t="shared" si="1343"/>
        <v>6.5117555437159993</v>
      </c>
      <c r="AX941" s="203">
        <f t="shared" si="1344"/>
        <v>6.8508818334059995</v>
      </c>
      <c r="AY941" s="203">
        <f t="shared" si="1345"/>
        <v>8.3733000000000004</v>
      </c>
      <c r="AZ941" s="203">
        <f t="shared" si="1346"/>
        <v>10.234033314726</v>
      </c>
      <c r="BB941" s="1" t="str">
        <f t="shared" si="1295"/>
        <v>A</v>
      </c>
      <c r="BC941" s="1" t="str">
        <f t="shared" si="1296"/>
        <v>NP</v>
      </c>
      <c r="BD941" s="1" t="str">
        <f t="shared" si="1297"/>
        <v>NP</v>
      </c>
      <c r="BE941" s="1" t="str">
        <f t="shared" si="1298"/>
        <v>NO</v>
      </c>
      <c r="BF941" s="1" t="str">
        <f t="shared" si="1299"/>
        <v>NO</v>
      </c>
      <c r="BG941" s="1" t="str">
        <f t="shared" si="1300"/>
        <v>YES</v>
      </c>
      <c r="BH941" s="1" t="str">
        <f t="shared" si="1289"/>
        <v>YES</v>
      </c>
      <c r="BJ941" s="12">
        <v>84</v>
      </c>
      <c r="BK941" s="1" t="str">
        <f t="shared" si="1301"/>
        <v>A</v>
      </c>
      <c r="BL941" s="1" t="str">
        <f t="shared" si="1302"/>
        <v>NP</v>
      </c>
      <c r="BM941" s="1" t="str">
        <f t="shared" si="1303"/>
        <v>NP</v>
      </c>
      <c r="BN941" s="1" t="str">
        <f t="shared" si="1304"/>
        <v>NO</v>
      </c>
      <c r="BO941" s="1" t="str">
        <f t="shared" si="1305"/>
        <v>NO</v>
      </c>
      <c r="BP941" s="1" t="str">
        <f t="shared" si="1306"/>
        <v>YES</v>
      </c>
      <c r="BQ941" s="1" t="str">
        <f t="shared" si="1307"/>
        <v>YES</v>
      </c>
      <c r="BS941" s="1" t="str">
        <f t="shared" si="1308"/>
        <v>TP</v>
      </c>
      <c r="BT941" s="1" t="str">
        <f t="shared" si="1309"/>
        <v>TP</v>
      </c>
      <c r="BU941" s="1" t="str">
        <f t="shared" si="1310"/>
        <v>TP</v>
      </c>
      <c r="BV941" s="1" t="str">
        <f t="shared" si="1311"/>
        <v>YES</v>
      </c>
      <c r="BW941" s="1" t="str">
        <f t="shared" si="1312"/>
        <v>YES</v>
      </c>
      <c r="BX941" s="1" t="str">
        <f t="shared" si="1313"/>
        <v>YES</v>
      </c>
      <c r="BY941" s="244" t="str">
        <f t="shared" si="1314"/>
        <v>YES</v>
      </c>
      <c r="BZ941" s="244" t="str">
        <f t="shared" si="1315"/>
        <v>NO</v>
      </c>
      <c r="CA941" s="244" t="str">
        <f t="shared" si="1316"/>
        <v>NO</v>
      </c>
      <c r="CB941" s="244" t="str">
        <f t="shared" si="1317"/>
        <v>NO</v>
      </c>
      <c r="CC941" s="244" t="str">
        <f t="shared" si="1318"/>
        <v>NO</v>
      </c>
      <c r="CD941" s="244" t="str">
        <f t="shared" si="1290"/>
        <v>NO</v>
      </c>
      <c r="CE941" s="1" t="str">
        <f t="shared" si="1291"/>
        <v>NO</v>
      </c>
      <c r="CF941" s="1" t="str">
        <f t="shared" si="1292"/>
        <v>NO</v>
      </c>
      <c r="CG941" s="1" t="str">
        <f t="shared" si="1293"/>
        <v>NO</v>
      </c>
      <c r="CH941" s="1" t="str">
        <f t="shared" si="1294"/>
        <v>NO</v>
      </c>
      <c r="CI941" s="244" t="str">
        <f t="shared" si="1319"/>
        <v>NO</v>
      </c>
      <c r="CJ941" s="244" t="str">
        <f t="shared" si="1320"/>
        <v>NO</v>
      </c>
      <c r="CK941" s="244" t="str">
        <f t="shared" si="1321"/>
        <v>NO</v>
      </c>
      <c r="CL941" s="244" t="str">
        <f t="shared" si="1322"/>
        <v>NO</v>
      </c>
      <c r="CM941" s="244" t="str">
        <f t="shared" si="1323"/>
        <v>NO</v>
      </c>
      <c r="CN941" s="244" t="str">
        <f t="shared" si="1324"/>
        <v>NO</v>
      </c>
      <c r="CO941" s="244" t="str">
        <f t="shared" si="1325"/>
        <v>NO</v>
      </c>
      <c r="CP941" s="244" t="str">
        <f t="shared" si="1326"/>
        <v>NO</v>
      </c>
      <c r="CQ941" s="244" t="str">
        <f t="shared" si="1327"/>
        <v>NO</v>
      </c>
      <c r="CR941" s="244" t="str">
        <f t="shared" si="1328"/>
        <v>NO</v>
      </c>
    </row>
    <row r="942" spans="1:96">
      <c r="A942" s="64"/>
      <c r="B942" s="15"/>
      <c r="C942" s="15"/>
      <c r="D942" s="15"/>
      <c r="E942" s="15"/>
      <c r="F942" s="15"/>
      <c r="G942" s="15"/>
      <c r="H942" s="15"/>
      <c r="I942" s="52" t="s">
        <v>19</v>
      </c>
      <c r="J942" s="54">
        <v>0.85943060523429904</v>
      </c>
      <c r="K942" s="54">
        <v>9.64385600402555E-2</v>
      </c>
      <c r="L942" s="54">
        <v>4.4130834725444698E-2</v>
      </c>
      <c r="M942" s="54">
        <v>0.616418198249856</v>
      </c>
      <c r="N942" s="54">
        <v>0.26990390151023103</v>
      </c>
      <c r="O942" s="54">
        <v>0.11367790023991201</v>
      </c>
      <c r="P942" s="54">
        <v>0.45195295166531202</v>
      </c>
      <c r="Q942" s="54">
        <v>0.30282430174773001</v>
      </c>
      <c r="R942" s="54">
        <v>0.245222746586956</v>
      </c>
      <c r="S942" s="54">
        <v>0.481147638620261</v>
      </c>
      <c r="T942" s="54">
        <v>0.39067641720665103</v>
      </c>
      <c r="U942" s="54">
        <v>0.128175944173086</v>
      </c>
      <c r="V942" s="54">
        <v>0.43019502856546399</v>
      </c>
      <c r="W942" s="54">
        <v>0.44149464727451598</v>
      </c>
      <c r="X942" s="54">
        <v>0.128310324160018</v>
      </c>
      <c r="Y942" s="54">
        <v>0.329915899769608</v>
      </c>
      <c r="Z942" s="54">
        <v>0.551035171298214</v>
      </c>
      <c r="AA942" s="54">
        <v>0.119048928932177</v>
      </c>
      <c r="AB942" s="54">
        <v>0.120976428783514</v>
      </c>
      <c r="AC942" s="54">
        <v>6.6139618985808599E-2</v>
      </c>
      <c r="AD942" s="54">
        <v>0.812883952230676</v>
      </c>
      <c r="AE942" s="54">
        <v>0.55367995914066004</v>
      </c>
      <c r="AF942" s="54">
        <v>0.29748293482758797</v>
      </c>
      <c r="AG942" s="317">
        <v>0.14883710603175099</v>
      </c>
      <c r="AH942" s="220">
        <v>2.5950000000000002</v>
      </c>
      <c r="AI942" s="220">
        <v>4.1020000000000003</v>
      </c>
      <c r="AJ942" s="221">
        <v>8.0530000000000008</v>
      </c>
      <c r="AK942" s="210">
        <v>2.7490000000000001</v>
      </c>
      <c r="AL942" s="210">
        <v>4.2569999999999997</v>
      </c>
      <c r="AM942" s="210">
        <v>8.8019999999999996</v>
      </c>
      <c r="AN942" s="203"/>
      <c r="AO942" s="203"/>
      <c r="AP942" s="203"/>
      <c r="AQ942" s="203"/>
      <c r="AR942" s="203">
        <f t="shared" si="1338"/>
        <v>2.9569090974799996</v>
      </c>
      <c r="AS942" s="203">
        <f t="shared" si="1339"/>
        <v>3.6139999999999999</v>
      </c>
      <c r="AT942" s="203">
        <f t="shared" si="1340"/>
        <v>4.4171111030799999</v>
      </c>
      <c r="AU942" s="203">
        <f t="shared" si="1341"/>
        <v>4.3591091005959992</v>
      </c>
      <c r="AV942" s="203">
        <f t="shared" si="1342"/>
        <v>5.3277999999999999</v>
      </c>
      <c r="AW942" s="203">
        <f t="shared" si="1343"/>
        <v>6.5117555437159993</v>
      </c>
      <c r="AX942" s="203">
        <f t="shared" si="1344"/>
        <v>6.8508818334059995</v>
      </c>
      <c r="AY942" s="203">
        <f t="shared" si="1345"/>
        <v>8.3733000000000004</v>
      </c>
      <c r="AZ942" s="203">
        <f t="shared" si="1346"/>
        <v>10.234033314726</v>
      </c>
      <c r="BB942" s="1" t="str">
        <f t="shared" si="1295"/>
        <v>A</v>
      </c>
      <c r="BC942" s="1" t="str">
        <f t="shared" si="1296"/>
        <v>A</v>
      </c>
      <c r="BD942" s="1" t="str">
        <f t="shared" si="1297"/>
        <v>NP</v>
      </c>
      <c r="BE942" s="1" t="str">
        <f t="shared" si="1298"/>
        <v>NO</v>
      </c>
      <c r="BF942" s="1" t="str">
        <f t="shared" si="1299"/>
        <v>YES</v>
      </c>
      <c r="BG942" s="1" t="str">
        <f t="shared" si="1300"/>
        <v>YES</v>
      </c>
      <c r="BH942" s="1" t="str">
        <f t="shared" si="1289"/>
        <v>YES</v>
      </c>
      <c r="BJ942" s="12">
        <v>30</v>
      </c>
      <c r="BK942" s="1" t="str">
        <f t="shared" si="1301"/>
        <v>A</v>
      </c>
      <c r="BL942" s="1" t="str">
        <f t="shared" si="1302"/>
        <v>A</v>
      </c>
      <c r="BM942" s="1" t="str">
        <f t="shared" si="1303"/>
        <v>NA</v>
      </c>
      <c r="BN942" s="1" t="str">
        <f t="shared" si="1304"/>
        <v>NO</v>
      </c>
      <c r="BO942" s="1" t="str">
        <f t="shared" si="1305"/>
        <v>YES</v>
      </c>
      <c r="BP942" s="1" t="str">
        <f t="shared" si="1306"/>
        <v>YES</v>
      </c>
      <c r="BQ942" s="1" t="str">
        <f t="shared" si="1307"/>
        <v>YES</v>
      </c>
      <c r="BS942" s="1" t="str">
        <f t="shared" si="1308"/>
        <v>TP</v>
      </c>
      <c r="BT942" s="1" t="str">
        <f t="shared" si="1309"/>
        <v>TP</v>
      </c>
      <c r="BU942" s="1" t="str">
        <f t="shared" si="1310"/>
        <v>FP</v>
      </c>
      <c r="BV942" s="1" t="str">
        <f t="shared" si="1311"/>
        <v>NO</v>
      </c>
      <c r="BW942" s="1" t="str">
        <f t="shared" si="1312"/>
        <v>YES</v>
      </c>
      <c r="BX942" s="1" t="str">
        <f t="shared" si="1313"/>
        <v>YES</v>
      </c>
      <c r="BY942" s="244" t="str">
        <f t="shared" si="1314"/>
        <v>YES</v>
      </c>
      <c r="BZ942" s="244" t="str">
        <f t="shared" si="1315"/>
        <v>NO</v>
      </c>
      <c r="CA942" s="244" t="str">
        <f t="shared" si="1316"/>
        <v>NO</v>
      </c>
      <c r="CB942" s="244" t="str">
        <f t="shared" si="1317"/>
        <v>NO</v>
      </c>
      <c r="CC942" s="244" t="str">
        <f t="shared" si="1318"/>
        <v>NO</v>
      </c>
      <c r="CD942" s="244" t="str">
        <f t="shared" si="1290"/>
        <v>YES</v>
      </c>
      <c r="CE942" s="1" t="str">
        <f t="shared" si="1291"/>
        <v>NO</v>
      </c>
      <c r="CF942" s="1" t="str">
        <f t="shared" si="1292"/>
        <v>NO</v>
      </c>
      <c r="CG942" s="1" t="str">
        <f t="shared" si="1293"/>
        <v>NO</v>
      </c>
      <c r="CH942" s="1" t="str">
        <f t="shared" si="1294"/>
        <v>YES</v>
      </c>
      <c r="CI942" s="244" t="str">
        <f t="shared" si="1319"/>
        <v>NO</v>
      </c>
      <c r="CJ942" s="244" t="str">
        <f t="shared" si="1320"/>
        <v>NO</v>
      </c>
      <c r="CK942" s="244" t="str">
        <f t="shared" si="1321"/>
        <v>NO</v>
      </c>
      <c r="CL942" s="244" t="str">
        <f t="shared" si="1322"/>
        <v>NO</v>
      </c>
      <c r="CM942" s="244" t="str">
        <f t="shared" si="1323"/>
        <v>NO</v>
      </c>
      <c r="CN942" s="244" t="str">
        <f t="shared" si="1324"/>
        <v>YES</v>
      </c>
      <c r="CO942" s="244" t="str">
        <f t="shared" si="1325"/>
        <v>NO</v>
      </c>
      <c r="CP942" s="244" t="str">
        <f t="shared" si="1326"/>
        <v>NO</v>
      </c>
      <c r="CQ942" s="244" t="str">
        <f t="shared" si="1327"/>
        <v>NO</v>
      </c>
      <c r="CR942" s="244" t="str">
        <f t="shared" si="1328"/>
        <v>YES</v>
      </c>
    </row>
    <row r="943" spans="1:96">
      <c r="A943" s="64"/>
      <c r="B943" s="15"/>
      <c r="C943" s="15"/>
      <c r="D943" s="15"/>
      <c r="E943" s="15"/>
      <c r="F943" s="15"/>
      <c r="G943" s="15"/>
      <c r="H943" s="15"/>
      <c r="I943" s="52" t="s">
        <v>42</v>
      </c>
      <c r="J943" s="54">
        <v>0.85943060523429904</v>
      </c>
      <c r="K943" s="54">
        <v>9.64385600402555E-2</v>
      </c>
      <c r="L943" s="54">
        <v>4.4130834725444698E-2</v>
      </c>
      <c r="M943" s="54">
        <v>0.53175495080139501</v>
      </c>
      <c r="N943" s="54">
        <v>0.240470905105924</v>
      </c>
      <c r="O943" s="54">
        <v>0.22777414409267899</v>
      </c>
      <c r="P943" s="54">
        <v>0.32648451945680601</v>
      </c>
      <c r="Q943" s="54">
        <v>0.59436803730827403</v>
      </c>
      <c r="R943" s="54">
        <v>7.9147443234918693E-2</v>
      </c>
      <c r="S943" s="54">
        <v>0.73454282950846495</v>
      </c>
      <c r="T943" s="54">
        <v>9.1059044601885006E-2</v>
      </c>
      <c r="U943" s="54">
        <v>0.17439812588964901</v>
      </c>
      <c r="V943" s="54">
        <v>0.43019502856546399</v>
      </c>
      <c r="W943" s="54">
        <v>0.44149464727451598</v>
      </c>
      <c r="X943" s="54">
        <v>0.128310324160018</v>
      </c>
      <c r="Y943" s="54">
        <v>0.329915899769608</v>
      </c>
      <c r="Z943" s="54">
        <v>0.551035171298214</v>
      </c>
      <c r="AA943" s="54">
        <v>0.119048928932177</v>
      </c>
      <c r="AB943" s="54">
        <v>0.120976428783514</v>
      </c>
      <c r="AC943" s="54">
        <v>6.6139618985808599E-2</v>
      </c>
      <c r="AD943" s="54">
        <v>0.812883952230676</v>
      </c>
      <c r="AE943" s="54">
        <v>0.55367995914066004</v>
      </c>
      <c r="AF943" s="54">
        <v>0.29748293482758797</v>
      </c>
      <c r="AG943" s="317">
        <v>0.14883710603175099</v>
      </c>
      <c r="AH943" s="220">
        <v>2.56</v>
      </c>
      <c r="AI943" s="220">
        <v>4.3120000000000003</v>
      </c>
      <c r="AJ943" s="221">
        <v>8.0109999999999992</v>
      </c>
      <c r="AK943" s="210">
        <v>2.5339999999999998</v>
      </c>
      <c r="AL943" s="210">
        <v>4.4029999999999996</v>
      </c>
      <c r="AM943" s="210">
        <v>8.3209999999999997</v>
      </c>
      <c r="AN943" s="203"/>
      <c r="AO943" s="203"/>
      <c r="AP943" s="203"/>
      <c r="AQ943" s="203"/>
      <c r="AR943" s="203">
        <f t="shared" si="1338"/>
        <v>2.9569090974799996</v>
      </c>
      <c r="AS943" s="203">
        <f t="shared" si="1339"/>
        <v>3.6139999999999999</v>
      </c>
      <c r="AT943" s="203">
        <f t="shared" si="1340"/>
        <v>4.4171111030799999</v>
      </c>
      <c r="AU943" s="203">
        <f t="shared" si="1341"/>
        <v>4.3591091005959992</v>
      </c>
      <c r="AV943" s="203">
        <f t="shared" si="1342"/>
        <v>5.3277999999999999</v>
      </c>
      <c r="AW943" s="203">
        <f t="shared" si="1343"/>
        <v>6.5117555437159993</v>
      </c>
      <c r="AX943" s="203">
        <f t="shared" si="1344"/>
        <v>6.8508818334059995</v>
      </c>
      <c r="AY943" s="203">
        <f t="shared" si="1345"/>
        <v>8.3733000000000004</v>
      </c>
      <c r="AZ943" s="203">
        <f t="shared" si="1346"/>
        <v>10.234033314726</v>
      </c>
      <c r="BB943" s="1" t="str">
        <f t="shared" si="1295"/>
        <v>A</v>
      </c>
      <c r="BC943" s="1" t="str">
        <f t="shared" si="1296"/>
        <v>A</v>
      </c>
      <c r="BD943" s="1" t="str">
        <f t="shared" si="1297"/>
        <v>NP</v>
      </c>
      <c r="BE943" s="1" t="str">
        <f t="shared" si="1298"/>
        <v>NO</v>
      </c>
      <c r="BF943" s="1" t="str">
        <f t="shared" si="1299"/>
        <v>YES</v>
      </c>
      <c r="BG943" s="1" t="str">
        <f t="shared" si="1300"/>
        <v>YES</v>
      </c>
      <c r="BH943" s="1" t="str">
        <f t="shared" si="1289"/>
        <v>YES</v>
      </c>
      <c r="BJ943" s="12">
        <v>25</v>
      </c>
      <c r="BK943" s="1" t="str">
        <f t="shared" si="1301"/>
        <v>A</v>
      </c>
      <c r="BL943" s="1" t="str">
        <f t="shared" si="1302"/>
        <v>NP</v>
      </c>
      <c r="BM943" s="1" t="str">
        <f t="shared" si="1303"/>
        <v>NP</v>
      </c>
      <c r="BN943" s="1" t="str">
        <f t="shared" si="1304"/>
        <v>NO</v>
      </c>
      <c r="BO943" s="1" t="str">
        <f t="shared" si="1305"/>
        <v>NO</v>
      </c>
      <c r="BP943" s="1" t="str">
        <f t="shared" si="1306"/>
        <v>YES</v>
      </c>
      <c r="BQ943" s="1" t="str">
        <f t="shared" si="1307"/>
        <v>YES</v>
      </c>
      <c r="BS943" s="1" t="str">
        <f t="shared" si="1308"/>
        <v>TP</v>
      </c>
      <c r="BT943" s="1" t="str">
        <f t="shared" si="1309"/>
        <v>TP</v>
      </c>
      <c r="BU943" s="1" t="str">
        <f t="shared" si="1310"/>
        <v>TP</v>
      </c>
      <c r="BV943" s="1" t="str">
        <f t="shared" si="1311"/>
        <v>YES</v>
      </c>
      <c r="BW943" s="1" t="str">
        <f t="shared" si="1312"/>
        <v>YES</v>
      </c>
      <c r="BX943" s="1" t="str">
        <f t="shared" si="1313"/>
        <v>YES</v>
      </c>
      <c r="BY943" s="244" t="str">
        <f t="shared" si="1314"/>
        <v>YES</v>
      </c>
      <c r="BZ943" s="244" t="str">
        <f t="shared" si="1315"/>
        <v>NO</v>
      </c>
      <c r="CA943" s="244" t="str">
        <f t="shared" si="1316"/>
        <v>NO</v>
      </c>
      <c r="CB943" s="244" t="str">
        <f t="shared" si="1317"/>
        <v>NO</v>
      </c>
      <c r="CC943" s="244" t="str">
        <f t="shared" si="1318"/>
        <v>NO</v>
      </c>
      <c r="CD943" s="244" t="str">
        <f t="shared" si="1290"/>
        <v>NO</v>
      </c>
      <c r="CE943" s="1" t="str">
        <f t="shared" si="1291"/>
        <v>NO</v>
      </c>
      <c r="CF943" s="1" t="str">
        <f t="shared" si="1292"/>
        <v>NO</v>
      </c>
      <c r="CG943" s="1" t="str">
        <f t="shared" si="1293"/>
        <v>NO</v>
      </c>
      <c r="CH943" s="1" t="str">
        <f t="shared" si="1294"/>
        <v>NO</v>
      </c>
      <c r="CI943" s="244" t="str">
        <f t="shared" si="1319"/>
        <v>NO</v>
      </c>
      <c r="CJ943" s="244" t="str">
        <f t="shared" si="1320"/>
        <v>NO</v>
      </c>
      <c r="CK943" s="244" t="str">
        <f t="shared" si="1321"/>
        <v>NO</v>
      </c>
      <c r="CL943" s="244" t="str">
        <f t="shared" si="1322"/>
        <v>NO</v>
      </c>
      <c r="CM943" s="244" t="str">
        <f t="shared" si="1323"/>
        <v>NO</v>
      </c>
      <c r="CN943" s="244" t="str">
        <f t="shared" si="1324"/>
        <v>NO</v>
      </c>
      <c r="CO943" s="244" t="str">
        <f t="shared" si="1325"/>
        <v>NO</v>
      </c>
      <c r="CP943" s="244" t="str">
        <f t="shared" si="1326"/>
        <v>NO</v>
      </c>
      <c r="CQ943" s="244" t="str">
        <f t="shared" si="1327"/>
        <v>NO</v>
      </c>
      <c r="CR943" s="244" t="str">
        <f t="shared" si="1328"/>
        <v>NO</v>
      </c>
    </row>
    <row r="944" spans="1:96">
      <c r="A944" s="64"/>
      <c r="B944" s="15"/>
      <c r="C944" s="15"/>
      <c r="D944" s="15"/>
      <c r="E944" s="15"/>
      <c r="F944" s="15"/>
      <c r="G944" s="15"/>
      <c r="H944" s="15"/>
      <c r="I944" s="52" t="s">
        <v>43</v>
      </c>
      <c r="J944" s="54">
        <v>0.85943060523429904</v>
      </c>
      <c r="K944" s="54">
        <v>9.64385600402555E-2</v>
      </c>
      <c r="L944" s="54">
        <v>4.4130834725444698E-2</v>
      </c>
      <c r="M944" s="54">
        <v>0.53175495080139501</v>
      </c>
      <c r="N944" s="54">
        <v>0.240470905105924</v>
      </c>
      <c r="O944" s="54">
        <v>0.22777414409267899</v>
      </c>
      <c r="P944" s="54">
        <v>0.45195295166531202</v>
      </c>
      <c r="Q944" s="54">
        <v>0.30282430174773001</v>
      </c>
      <c r="R944" s="54">
        <v>0.245222746586956</v>
      </c>
      <c r="S944" s="54">
        <v>0.481147638620261</v>
      </c>
      <c r="T944" s="54">
        <v>0.39067641720665103</v>
      </c>
      <c r="U944" s="54">
        <v>0.128175944173086</v>
      </c>
      <c r="V944" s="54">
        <v>0.104548237245615</v>
      </c>
      <c r="W944" s="54">
        <v>0.31368386532932802</v>
      </c>
      <c r="X944" s="54">
        <v>0.58176789742505497</v>
      </c>
      <c r="Y944" s="54">
        <v>0.46855187199333898</v>
      </c>
      <c r="Z944" s="54">
        <v>0.336704221077614</v>
      </c>
      <c r="AA944" s="54">
        <v>0.194743906929045</v>
      </c>
      <c r="AB944" s="54">
        <v>0.370665198066575</v>
      </c>
      <c r="AC944" s="54">
        <v>0.57359092189765504</v>
      </c>
      <c r="AD944" s="54">
        <v>5.57438800357693E-2</v>
      </c>
      <c r="AE944" s="54">
        <v>0.63188744874430303</v>
      </c>
      <c r="AF944" s="54">
        <v>9.3527182266584893E-2</v>
      </c>
      <c r="AG944" s="317">
        <v>0.27458536898911101</v>
      </c>
      <c r="AH944" s="220">
        <v>2.964</v>
      </c>
      <c r="AI944" s="220">
        <v>5.0410000000000004</v>
      </c>
      <c r="AJ944" s="221">
        <v>7.6970000000000001</v>
      </c>
      <c r="AK944" s="210">
        <v>2.911</v>
      </c>
      <c r="AL944" s="210">
        <v>4.7480000000000002</v>
      </c>
      <c r="AM944" s="210">
        <v>7.55</v>
      </c>
      <c r="AN944" s="203"/>
      <c r="AO944" s="203"/>
      <c r="AP944" s="203"/>
      <c r="AQ944" s="203"/>
      <c r="AR944" s="203">
        <f t="shared" si="1338"/>
        <v>2.9569090974799996</v>
      </c>
      <c r="AS944" s="203">
        <f t="shared" si="1339"/>
        <v>3.6139999999999999</v>
      </c>
      <c r="AT944" s="203">
        <f t="shared" si="1340"/>
        <v>4.4171111030799999</v>
      </c>
      <c r="AU944" s="203">
        <f t="shared" si="1341"/>
        <v>4.3591091005959992</v>
      </c>
      <c r="AV944" s="203">
        <f t="shared" si="1342"/>
        <v>5.3277999999999999</v>
      </c>
      <c r="AW944" s="203">
        <f t="shared" si="1343"/>
        <v>6.5117555437159993</v>
      </c>
      <c r="AX944" s="203">
        <f t="shared" si="1344"/>
        <v>6.8508818334059995</v>
      </c>
      <c r="AY944" s="203">
        <f t="shared" si="1345"/>
        <v>8.3733000000000004</v>
      </c>
      <c r="AZ944" s="203">
        <f t="shared" si="1346"/>
        <v>10.234033314726</v>
      </c>
      <c r="BB944" s="1" t="str">
        <f t="shared" si="1295"/>
        <v>NP</v>
      </c>
      <c r="BC944" s="1" t="str">
        <f t="shared" si="1296"/>
        <v>NP</v>
      </c>
      <c r="BD944" s="1" t="str">
        <f t="shared" si="1297"/>
        <v>NP</v>
      </c>
      <c r="BE944" s="1" t="str">
        <f t="shared" si="1298"/>
        <v>NO</v>
      </c>
      <c r="BF944" s="1" t="str">
        <f t="shared" si="1299"/>
        <v>NO</v>
      </c>
      <c r="BG944" s="1" t="str">
        <f t="shared" si="1300"/>
        <v>NO</v>
      </c>
      <c r="BH944" s="1" t="str">
        <f t="shared" si="1289"/>
        <v>YES</v>
      </c>
      <c r="BJ944" s="12">
        <v>86</v>
      </c>
      <c r="BK944" s="1" t="str">
        <f t="shared" si="1301"/>
        <v>A</v>
      </c>
      <c r="BL944" s="1" t="str">
        <f t="shared" si="1302"/>
        <v>NP</v>
      </c>
      <c r="BM944" s="1" t="str">
        <f t="shared" si="1303"/>
        <v>NP</v>
      </c>
      <c r="BN944" s="1" t="str">
        <f t="shared" si="1304"/>
        <v>NO</v>
      </c>
      <c r="BO944" s="1" t="str">
        <f t="shared" si="1305"/>
        <v>NO</v>
      </c>
      <c r="BP944" s="1" t="str">
        <f t="shared" si="1306"/>
        <v>YES</v>
      </c>
      <c r="BQ944" s="1" t="str">
        <f t="shared" si="1307"/>
        <v>YES</v>
      </c>
      <c r="BS944" s="1" t="str">
        <f t="shared" si="1308"/>
        <v>TP</v>
      </c>
      <c r="BT944" s="1" t="str">
        <f t="shared" si="1309"/>
        <v>TP</v>
      </c>
      <c r="BU944" s="1" t="str">
        <f t="shared" si="1310"/>
        <v>TP</v>
      </c>
      <c r="BV944" s="1" t="str">
        <f t="shared" si="1311"/>
        <v>YES</v>
      </c>
      <c r="BW944" s="1" t="str">
        <f t="shared" si="1312"/>
        <v>YES</v>
      </c>
      <c r="BX944" s="1" t="str">
        <f t="shared" si="1313"/>
        <v>YES</v>
      </c>
      <c r="BY944" s="244" t="str">
        <f t="shared" si="1314"/>
        <v>YES</v>
      </c>
      <c r="BZ944" s="244" t="str">
        <f t="shared" si="1315"/>
        <v>NO</v>
      </c>
      <c r="CA944" s="244" t="str">
        <f t="shared" si="1316"/>
        <v>NO</v>
      </c>
      <c r="CB944" s="244" t="str">
        <f t="shared" si="1317"/>
        <v>NO</v>
      </c>
      <c r="CC944" s="244" t="str">
        <f t="shared" si="1318"/>
        <v>NO</v>
      </c>
      <c r="CD944" s="244" t="str">
        <f t="shared" si="1290"/>
        <v>NO</v>
      </c>
      <c r="CE944" s="1" t="str">
        <f t="shared" si="1291"/>
        <v>NO</v>
      </c>
      <c r="CF944" s="1" t="str">
        <f t="shared" si="1292"/>
        <v>NO</v>
      </c>
      <c r="CG944" s="1" t="str">
        <f t="shared" si="1293"/>
        <v>NO</v>
      </c>
      <c r="CH944" s="1" t="str">
        <f t="shared" si="1294"/>
        <v>NO</v>
      </c>
      <c r="CI944" s="244" t="str">
        <f t="shared" si="1319"/>
        <v>NO</v>
      </c>
      <c r="CJ944" s="244" t="str">
        <f t="shared" si="1320"/>
        <v>NO</v>
      </c>
      <c r="CK944" s="244" t="str">
        <f t="shared" si="1321"/>
        <v>NO</v>
      </c>
      <c r="CL944" s="244" t="str">
        <f t="shared" si="1322"/>
        <v>NO</v>
      </c>
      <c r="CM944" s="244" t="str">
        <f t="shared" si="1323"/>
        <v>NO</v>
      </c>
      <c r="CN944" s="244" t="str">
        <f t="shared" si="1324"/>
        <v>NO</v>
      </c>
      <c r="CO944" s="244" t="str">
        <f t="shared" si="1325"/>
        <v>NO</v>
      </c>
      <c r="CP944" s="244" t="str">
        <f t="shared" si="1326"/>
        <v>NO</v>
      </c>
      <c r="CQ944" s="244" t="str">
        <f t="shared" si="1327"/>
        <v>NO</v>
      </c>
      <c r="CR944" s="244" t="str">
        <f t="shared" si="1328"/>
        <v>NO</v>
      </c>
    </row>
    <row r="945" spans="1:96">
      <c r="A945" s="64"/>
      <c r="B945" s="15"/>
      <c r="C945" s="15"/>
      <c r="D945" s="15"/>
      <c r="E945" s="15"/>
      <c r="F945" s="15"/>
      <c r="G945" s="15"/>
      <c r="H945" s="15"/>
      <c r="I945" s="52" t="s">
        <v>45</v>
      </c>
      <c r="J945" s="54">
        <v>0.85943060523429904</v>
      </c>
      <c r="K945" s="54">
        <v>9.64385600402555E-2</v>
      </c>
      <c r="L945" s="54">
        <v>4.4130834725444698E-2</v>
      </c>
      <c r="M945" s="54">
        <v>0.53175495080139501</v>
      </c>
      <c r="N945" s="54">
        <v>0.240470905105924</v>
      </c>
      <c r="O945" s="54">
        <v>0.22777414409267899</v>
      </c>
      <c r="P945" s="54">
        <v>0.32648451945680601</v>
      </c>
      <c r="Q945" s="54">
        <v>0.59436803730827403</v>
      </c>
      <c r="R945" s="54">
        <v>7.9147443234918693E-2</v>
      </c>
      <c r="S945" s="54">
        <v>0.67915364636739906</v>
      </c>
      <c r="T945" s="54">
        <v>0.28995445535088799</v>
      </c>
      <c r="U945" s="54">
        <v>3.0891898281711901E-2</v>
      </c>
      <c r="V945" s="54">
        <v>0.249345332338888</v>
      </c>
      <c r="W945" s="54">
        <v>0.100386616723775</v>
      </c>
      <c r="X945" s="54">
        <v>0.65026805093733497</v>
      </c>
      <c r="Y945" s="54">
        <v>5.7839868178423903E-2</v>
      </c>
      <c r="Z945" s="54">
        <v>0.674108078087714</v>
      </c>
      <c r="AA945" s="54">
        <v>0.26805205373386098</v>
      </c>
      <c r="AB945" s="54">
        <v>0.17843123839571201</v>
      </c>
      <c r="AC945" s="54">
        <v>0.15713898032327001</v>
      </c>
      <c r="AD945" s="54">
        <v>0.66442978128101704</v>
      </c>
      <c r="AE945" s="54">
        <v>0.63188744874430303</v>
      </c>
      <c r="AF945" s="54">
        <v>9.3527182266584893E-2</v>
      </c>
      <c r="AG945" s="317">
        <v>0.27458536898911101</v>
      </c>
      <c r="AH945" s="220">
        <v>2.1059999999999999</v>
      </c>
      <c r="AI945" s="220">
        <v>5.8129999999999997</v>
      </c>
      <c r="AJ945" s="221">
        <v>8.8260000000000005</v>
      </c>
      <c r="AK945" s="210">
        <v>2.1589999999999998</v>
      </c>
      <c r="AL945" s="210">
        <v>5.9630000000000001</v>
      </c>
      <c r="AM945" s="210">
        <v>8.93</v>
      </c>
      <c r="AN945" s="203"/>
      <c r="AO945" s="203"/>
      <c r="AP945" s="203"/>
      <c r="AQ945" s="203"/>
      <c r="AR945" s="203">
        <f t="shared" si="1338"/>
        <v>2.9569090974799996</v>
      </c>
      <c r="AS945" s="203">
        <f t="shared" si="1339"/>
        <v>3.6139999999999999</v>
      </c>
      <c r="AT945" s="203">
        <f t="shared" si="1340"/>
        <v>4.4171111030799999</v>
      </c>
      <c r="AU945" s="203">
        <f t="shared" si="1341"/>
        <v>4.3591091005959992</v>
      </c>
      <c r="AV945" s="203">
        <f t="shared" si="1342"/>
        <v>5.3277999999999999</v>
      </c>
      <c r="AW945" s="203">
        <f t="shared" si="1343"/>
        <v>6.5117555437159993</v>
      </c>
      <c r="AX945" s="203">
        <f t="shared" si="1344"/>
        <v>6.8508818334059995</v>
      </c>
      <c r="AY945" s="203">
        <f t="shared" si="1345"/>
        <v>8.3733000000000004</v>
      </c>
      <c r="AZ945" s="203">
        <f t="shared" si="1346"/>
        <v>10.234033314726</v>
      </c>
      <c r="BB945" s="1" t="str">
        <f t="shared" si="1295"/>
        <v>A</v>
      </c>
      <c r="BC945" s="1" t="str">
        <f t="shared" si="1296"/>
        <v>NA</v>
      </c>
      <c r="BD945" s="1" t="str">
        <f t="shared" si="1297"/>
        <v>NA</v>
      </c>
      <c r="BE945" s="1" t="str">
        <f t="shared" si="1298"/>
        <v>NO</v>
      </c>
      <c r="BF945" s="1" t="str">
        <f t="shared" si="1299"/>
        <v>NO</v>
      </c>
      <c r="BG945" s="1" t="str">
        <f t="shared" si="1300"/>
        <v>YES</v>
      </c>
      <c r="BH945" s="1" t="str">
        <f t="shared" si="1289"/>
        <v>YES</v>
      </c>
      <c r="BJ945" s="12">
        <v>41</v>
      </c>
      <c r="BK945" s="1" t="str">
        <f t="shared" si="1301"/>
        <v>A</v>
      </c>
      <c r="BL945" s="1" t="str">
        <f t="shared" si="1302"/>
        <v>NA</v>
      </c>
      <c r="BM945" s="1" t="str">
        <f t="shared" si="1303"/>
        <v>NA</v>
      </c>
      <c r="BN945" s="1" t="str">
        <f t="shared" si="1304"/>
        <v>NO</v>
      </c>
      <c r="BO945" s="1" t="str">
        <f t="shared" si="1305"/>
        <v>NO</v>
      </c>
      <c r="BP945" s="1" t="str">
        <f t="shared" si="1306"/>
        <v>YES</v>
      </c>
      <c r="BQ945" s="1" t="str">
        <f t="shared" si="1307"/>
        <v>YES</v>
      </c>
      <c r="BS945" s="1" t="str">
        <f t="shared" si="1308"/>
        <v>TP</v>
      </c>
      <c r="BT945" s="1" t="str">
        <f t="shared" si="1309"/>
        <v>TN</v>
      </c>
      <c r="BU945" s="1" t="str">
        <f t="shared" si="1310"/>
        <v>TN</v>
      </c>
      <c r="BV945" s="1" t="str">
        <f t="shared" si="1311"/>
        <v>NO</v>
      </c>
      <c r="BW945" s="1" t="str">
        <f t="shared" si="1312"/>
        <v>NO</v>
      </c>
      <c r="BX945" s="1" t="str">
        <f t="shared" si="1313"/>
        <v>YES</v>
      </c>
      <c r="BY945" s="244" t="str">
        <f t="shared" si="1314"/>
        <v>YES</v>
      </c>
      <c r="BZ945" s="244" t="str">
        <f t="shared" si="1315"/>
        <v>NO</v>
      </c>
      <c r="CA945" s="244" t="str">
        <f t="shared" si="1316"/>
        <v>NO</v>
      </c>
      <c r="CB945" s="244" t="str">
        <f t="shared" si="1317"/>
        <v>NO</v>
      </c>
      <c r="CC945" s="244" t="str">
        <f t="shared" si="1318"/>
        <v>NO</v>
      </c>
      <c r="CD945" s="244" t="str">
        <f t="shared" si="1290"/>
        <v>NO</v>
      </c>
      <c r="CE945" s="1" t="str">
        <f t="shared" si="1291"/>
        <v>NO</v>
      </c>
      <c r="CF945" s="1" t="str">
        <f t="shared" si="1292"/>
        <v>NO</v>
      </c>
      <c r="CG945" s="1" t="str">
        <f t="shared" si="1293"/>
        <v>NO</v>
      </c>
      <c r="CH945" s="1" t="str">
        <f t="shared" si="1294"/>
        <v>NO</v>
      </c>
      <c r="CI945" s="244" t="str">
        <f t="shared" si="1319"/>
        <v>NO</v>
      </c>
      <c r="CJ945" s="244" t="str">
        <f t="shared" si="1320"/>
        <v>NO</v>
      </c>
      <c r="CK945" s="244" t="str">
        <f t="shared" si="1321"/>
        <v>NO</v>
      </c>
      <c r="CL945" s="244" t="str">
        <f t="shared" si="1322"/>
        <v>NO</v>
      </c>
      <c r="CM945" s="244" t="str">
        <f t="shared" si="1323"/>
        <v>NO</v>
      </c>
      <c r="CN945" s="244" t="str">
        <f t="shared" si="1324"/>
        <v>NO</v>
      </c>
      <c r="CO945" s="244" t="str">
        <f t="shared" si="1325"/>
        <v>NO</v>
      </c>
      <c r="CP945" s="244" t="str">
        <f t="shared" si="1326"/>
        <v>NO</v>
      </c>
      <c r="CQ945" s="244" t="str">
        <f t="shared" si="1327"/>
        <v>NO</v>
      </c>
      <c r="CR945" s="244" t="str">
        <f t="shared" si="1328"/>
        <v>NO</v>
      </c>
    </row>
    <row r="946" spans="1:96">
      <c r="A946" s="64"/>
      <c r="B946" s="15"/>
      <c r="C946" s="15"/>
      <c r="D946" s="15"/>
      <c r="E946" s="15"/>
      <c r="F946" s="15"/>
      <c r="G946" s="15"/>
      <c r="H946" s="15"/>
      <c r="I946" s="52" t="s">
        <v>44</v>
      </c>
      <c r="J946" s="54">
        <v>0.85943060523429904</v>
      </c>
      <c r="K946" s="54">
        <v>9.64385600402555E-2</v>
      </c>
      <c r="L946" s="54">
        <v>4.4130834725444698E-2</v>
      </c>
      <c r="M946" s="54">
        <v>0.53175495080139501</v>
      </c>
      <c r="N946" s="54">
        <v>0.240470905105924</v>
      </c>
      <c r="O946" s="54">
        <v>0.22777414409267899</v>
      </c>
      <c r="P946" s="54">
        <v>0.32648451945680601</v>
      </c>
      <c r="Q946" s="54">
        <v>0.59436803730827403</v>
      </c>
      <c r="R946" s="54">
        <v>7.9147443234918693E-2</v>
      </c>
      <c r="S946" s="54">
        <v>0.93634806865610098</v>
      </c>
      <c r="T946" s="54">
        <v>2.6545448247741101E-3</v>
      </c>
      <c r="U946" s="54">
        <v>6.0997386519124702E-2</v>
      </c>
      <c r="V946" s="54">
        <v>0.28033176938995003</v>
      </c>
      <c r="W946" s="54">
        <v>0.69414920750396003</v>
      </c>
      <c r="X946" s="54">
        <v>2.5519023106088799E-2</v>
      </c>
      <c r="Y946" s="54">
        <v>0.44802193234579601</v>
      </c>
      <c r="Z946" s="54">
        <v>0.18545392363752</v>
      </c>
      <c r="AA946" s="54">
        <v>0.36652414401668199</v>
      </c>
      <c r="AB946" s="54">
        <v>0.120976428783514</v>
      </c>
      <c r="AC946" s="54">
        <v>6.6139618985808599E-2</v>
      </c>
      <c r="AD946" s="54">
        <v>0.812883952230676</v>
      </c>
      <c r="AE946" s="54">
        <v>0.55367995914066004</v>
      </c>
      <c r="AF946" s="54">
        <v>0.29748293482758797</v>
      </c>
      <c r="AG946" s="317">
        <v>0.14883710603175099</v>
      </c>
      <c r="AH946" s="220">
        <v>2.1859999999999999</v>
      </c>
      <c r="AI946" s="220">
        <v>4.9119999999999999</v>
      </c>
      <c r="AJ946" s="221">
        <v>8.2100000000000009</v>
      </c>
      <c r="AK946" s="210">
        <v>2.593</v>
      </c>
      <c r="AL946" s="210">
        <v>4.9269999999999996</v>
      </c>
      <c r="AM946" s="210">
        <v>8.1679999999999993</v>
      </c>
      <c r="AN946" s="203"/>
      <c r="AO946" s="203"/>
      <c r="AP946" s="203"/>
      <c r="AQ946" s="203"/>
      <c r="AR946" s="203">
        <f t="shared" si="1338"/>
        <v>2.9569090974799996</v>
      </c>
      <c r="AS946" s="203">
        <f t="shared" si="1339"/>
        <v>3.6139999999999999</v>
      </c>
      <c r="AT946" s="203">
        <f t="shared" si="1340"/>
        <v>4.4171111030799999</v>
      </c>
      <c r="AU946" s="203">
        <f t="shared" si="1341"/>
        <v>4.3591091005959992</v>
      </c>
      <c r="AV946" s="203">
        <f t="shared" si="1342"/>
        <v>5.3277999999999999</v>
      </c>
      <c r="AW946" s="203">
        <f t="shared" si="1343"/>
        <v>6.5117555437159993</v>
      </c>
      <c r="AX946" s="203">
        <f t="shared" si="1344"/>
        <v>6.8508818334059995</v>
      </c>
      <c r="AY946" s="203">
        <f t="shared" si="1345"/>
        <v>8.3733000000000004</v>
      </c>
      <c r="AZ946" s="203">
        <f t="shared" si="1346"/>
        <v>10.234033314726</v>
      </c>
      <c r="BB946" s="1" t="str">
        <f t="shared" si="1295"/>
        <v>A</v>
      </c>
      <c r="BC946" s="1" t="str">
        <f t="shared" si="1296"/>
        <v>NP</v>
      </c>
      <c r="BD946" s="1" t="str">
        <f t="shared" si="1297"/>
        <v>NP</v>
      </c>
      <c r="BE946" s="1" t="str">
        <f t="shared" si="1298"/>
        <v>NO</v>
      </c>
      <c r="BF946" s="1" t="str">
        <f t="shared" si="1299"/>
        <v>NO</v>
      </c>
      <c r="BG946" s="1" t="str">
        <f t="shared" si="1300"/>
        <v>YES</v>
      </c>
      <c r="BH946" s="1" t="str">
        <f t="shared" si="1289"/>
        <v>YES</v>
      </c>
      <c r="BJ946" s="12">
        <v>19</v>
      </c>
      <c r="BK946" s="1" t="str">
        <f t="shared" si="1301"/>
        <v>A</v>
      </c>
      <c r="BL946" s="1" t="str">
        <f t="shared" si="1302"/>
        <v>NP</v>
      </c>
      <c r="BM946" s="1" t="str">
        <f t="shared" si="1303"/>
        <v>NP</v>
      </c>
      <c r="BN946" s="1" t="str">
        <f t="shared" si="1304"/>
        <v>NO</v>
      </c>
      <c r="BO946" s="1" t="str">
        <f t="shared" si="1305"/>
        <v>NO</v>
      </c>
      <c r="BP946" s="1" t="str">
        <f t="shared" si="1306"/>
        <v>YES</v>
      </c>
      <c r="BQ946" s="1" t="str">
        <f t="shared" si="1307"/>
        <v>YES</v>
      </c>
      <c r="BS946" s="1" t="str">
        <f t="shared" si="1308"/>
        <v>TP</v>
      </c>
      <c r="BT946" s="1" t="str">
        <f t="shared" si="1309"/>
        <v>TP</v>
      </c>
      <c r="BU946" s="1" t="str">
        <f t="shared" si="1310"/>
        <v>TP</v>
      </c>
      <c r="BV946" s="1" t="str">
        <f t="shared" si="1311"/>
        <v>YES</v>
      </c>
      <c r="BW946" s="1" t="str">
        <f t="shared" si="1312"/>
        <v>YES</v>
      </c>
      <c r="BX946" s="1" t="str">
        <f t="shared" si="1313"/>
        <v>YES</v>
      </c>
      <c r="BY946" s="244" t="str">
        <f t="shared" si="1314"/>
        <v>YES</v>
      </c>
      <c r="BZ946" s="244" t="str">
        <f t="shared" si="1315"/>
        <v>NO</v>
      </c>
      <c r="CA946" s="244" t="str">
        <f t="shared" si="1316"/>
        <v>NO</v>
      </c>
      <c r="CB946" s="244" t="str">
        <f t="shared" si="1317"/>
        <v>NO</v>
      </c>
      <c r="CC946" s="244" t="str">
        <f t="shared" si="1318"/>
        <v>NO</v>
      </c>
      <c r="CD946" s="244" t="str">
        <f t="shared" si="1290"/>
        <v>NO</v>
      </c>
      <c r="CE946" s="1" t="str">
        <f t="shared" si="1291"/>
        <v>NO</v>
      </c>
      <c r="CF946" s="1" t="str">
        <f t="shared" si="1292"/>
        <v>NO</v>
      </c>
      <c r="CG946" s="1" t="str">
        <f t="shared" si="1293"/>
        <v>NO</v>
      </c>
      <c r="CH946" s="1" t="str">
        <f t="shared" si="1294"/>
        <v>NO</v>
      </c>
      <c r="CI946" s="244" t="str">
        <f t="shared" si="1319"/>
        <v>NO</v>
      </c>
      <c r="CJ946" s="244" t="str">
        <f t="shared" si="1320"/>
        <v>NO</v>
      </c>
      <c r="CK946" s="244" t="str">
        <f t="shared" si="1321"/>
        <v>NO</v>
      </c>
      <c r="CL946" s="244" t="str">
        <f t="shared" si="1322"/>
        <v>NO</v>
      </c>
      <c r="CM946" s="244" t="str">
        <f t="shared" si="1323"/>
        <v>NO</v>
      </c>
      <c r="CN946" s="244" t="str">
        <f t="shared" si="1324"/>
        <v>NO</v>
      </c>
      <c r="CO946" s="244" t="str">
        <f t="shared" si="1325"/>
        <v>NO</v>
      </c>
      <c r="CP946" s="244" t="str">
        <f t="shared" si="1326"/>
        <v>NO</v>
      </c>
      <c r="CQ946" s="244" t="str">
        <f t="shared" si="1327"/>
        <v>NO</v>
      </c>
      <c r="CR946" s="244" t="str">
        <f t="shared" si="1328"/>
        <v>NO</v>
      </c>
    </row>
    <row r="947" spans="1:96">
      <c r="A947" s="64"/>
      <c r="B947" s="15"/>
      <c r="C947" s="15"/>
      <c r="D947" s="15"/>
      <c r="E947" s="15"/>
      <c r="F947" s="15"/>
      <c r="G947" s="15"/>
      <c r="H947" s="15"/>
      <c r="I947" s="52" t="s">
        <v>20</v>
      </c>
      <c r="J947" s="54">
        <v>0.85943060523429904</v>
      </c>
      <c r="K947" s="54">
        <v>9.64385600402555E-2</v>
      </c>
      <c r="L947" s="54">
        <v>4.4130834725444698E-2</v>
      </c>
      <c r="M947" s="54">
        <v>0.53175495080139501</v>
      </c>
      <c r="N947" s="54">
        <v>0.240470905105924</v>
      </c>
      <c r="O947" s="54">
        <v>0.22777414409267899</v>
      </c>
      <c r="P947" s="54">
        <v>0.32648451945680601</v>
      </c>
      <c r="Q947" s="54">
        <v>0.59436803730827403</v>
      </c>
      <c r="R947" s="54">
        <v>7.9147443234918693E-2</v>
      </c>
      <c r="S947" s="54">
        <v>0.73454282950846495</v>
      </c>
      <c r="T947" s="54">
        <v>9.1059044601885006E-2</v>
      </c>
      <c r="U947" s="54">
        <v>0.17439812588964901</v>
      </c>
      <c r="V947" s="54">
        <v>0.43019502856546399</v>
      </c>
      <c r="W947" s="54">
        <v>0.44149464727451598</v>
      </c>
      <c r="X947" s="54">
        <v>0.128310324160018</v>
      </c>
      <c r="Y947" s="54">
        <v>0.329915899769608</v>
      </c>
      <c r="Z947" s="54">
        <v>0.551035171298214</v>
      </c>
      <c r="AA947" s="54">
        <v>0.119048928932177</v>
      </c>
      <c r="AB947" s="54">
        <v>0.17843123839571201</v>
      </c>
      <c r="AC947" s="54">
        <v>0.15713898032327001</v>
      </c>
      <c r="AD947" s="54">
        <v>0.66442978128101704</v>
      </c>
      <c r="AE947" s="54">
        <v>0.55367995914066004</v>
      </c>
      <c r="AF947" s="54">
        <v>0.29748293482758797</v>
      </c>
      <c r="AG947" s="317">
        <v>0.14883710603175099</v>
      </c>
      <c r="AH947" s="220">
        <v>2.8319999999999999</v>
      </c>
      <c r="AI947" s="220">
        <v>4.601</v>
      </c>
      <c r="AJ947" s="221">
        <v>7.9219999999999997</v>
      </c>
      <c r="AK947" s="210">
        <v>2.8439999999999999</v>
      </c>
      <c r="AL947" s="210">
        <v>4.6849999999999996</v>
      </c>
      <c r="AM947" s="210">
        <v>8.18</v>
      </c>
      <c r="AN947" s="203"/>
      <c r="AO947" s="203"/>
      <c r="AP947" s="203"/>
      <c r="AQ947" s="203"/>
      <c r="AR947" s="203">
        <f t="shared" si="1338"/>
        <v>2.9569090974799996</v>
      </c>
      <c r="AS947" s="203">
        <f t="shared" si="1339"/>
        <v>3.6139999999999999</v>
      </c>
      <c r="AT947" s="203">
        <f t="shared" si="1340"/>
        <v>4.4171111030799999</v>
      </c>
      <c r="AU947" s="203">
        <f t="shared" si="1341"/>
        <v>4.3591091005959992</v>
      </c>
      <c r="AV947" s="203">
        <f t="shared" si="1342"/>
        <v>5.3277999999999999</v>
      </c>
      <c r="AW947" s="203">
        <f t="shared" si="1343"/>
        <v>6.5117555437159993</v>
      </c>
      <c r="AX947" s="203">
        <f t="shared" si="1344"/>
        <v>6.8508818334059995</v>
      </c>
      <c r="AY947" s="203">
        <f t="shared" si="1345"/>
        <v>8.3733000000000004</v>
      </c>
      <c r="AZ947" s="203">
        <f t="shared" si="1346"/>
        <v>10.234033314726</v>
      </c>
      <c r="BB947" s="1" t="str">
        <f t="shared" si="1295"/>
        <v>A</v>
      </c>
      <c r="BC947" s="1" t="str">
        <f t="shared" si="1296"/>
        <v>NP</v>
      </c>
      <c r="BD947" s="1" t="str">
        <f t="shared" si="1297"/>
        <v>NP</v>
      </c>
      <c r="BE947" s="1" t="str">
        <f t="shared" si="1298"/>
        <v>NO</v>
      </c>
      <c r="BF947" s="1" t="str">
        <f t="shared" si="1299"/>
        <v>NO</v>
      </c>
      <c r="BG947" s="1" t="str">
        <f t="shared" si="1300"/>
        <v>YES</v>
      </c>
      <c r="BH947" s="1" t="str">
        <f t="shared" si="1289"/>
        <v>YES</v>
      </c>
      <c r="BJ947" s="12">
        <v>31</v>
      </c>
      <c r="BK947" s="1" t="str">
        <f t="shared" si="1301"/>
        <v>A</v>
      </c>
      <c r="BL947" s="1" t="str">
        <f t="shared" si="1302"/>
        <v>NP</v>
      </c>
      <c r="BM947" s="1" t="str">
        <f t="shared" si="1303"/>
        <v>NP</v>
      </c>
      <c r="BN947" s="1" t="str">
        <f t="shared" si="1304"/>
        <v>NO</v>
      </c>
      <c r="BO947" s="1" t="str">
        <f t="shared" si="1305"/>
        <v>NO</v>
      </c>
      <c r="BP947" s="1" t="str">
        <f t="shared" si="1306"/>
        <v>YES</v>
      </c>
      <c r="BQ947" s="1" t="str">
        <f t="shared" si="1307"/>
        <v>YES</v>
      </c>
      <c r="BS947" s="1" t="str">
        <f t="shared" si="1308"/>
        <v>TP</v>
      </c>
      <c r="BT947" s="1" t="str">
        <f t="shared" si="1309"/>
        <v>TP</v>
      </c>
      <c r="BU947" s="1" t="str">
        <f t="shared" si="1310"/>
        <v>TP</v>
      </c>
      <c r="BV947" s="1" t="str">
        <f t="shared" si="1311"/>
        <v>YES</v>
      </c>
      <c r="BW947" s="1" t="str">
        <f t="shared" si="1312"/>
        <v>YES</v>
      </c>
      <c r="BX947" s="1" t="str">
        <f t="shared" si="1313"/>
        <v>YES</v>
      </c>
      <c r="BY947" s="244" t="str">
        <f t="shared" si="1314"/>
        <v>YES</v>
      </c>
      <c r="BZ947" s="244" t="str">
        <f t="shared" si="1315"/>
        <v>NO</v>
      </c>
      <c r="CA947" s="244" t="str">
        <f t="shared" si="1316"/>
        <v>NO</v>
      </c>
      <c r="CB947" s="244" t="str">
        <f t="shared" si="1317"/>
        <v>NO</v>
      </c>
      <c r="CC947" s="244" t="str">
        <f t="shared" si="1318"/>
        <v>NO</v>
      </c>
      <c r="CD947" s="244" t="str">
        <f t="shared" si="1290"/>
        <v>NO</v>
      </c>
      <c r="CE947" s="1" t="str">
        <f t="shared" si="1291"/>
        <v>NO</v>
      </c>
      <c r="CF947" s="1" t="str">
        <f t="shared" si="1292"/>
        <v>NO</v>
      </c>
      <c r="CG947" s="1" t="str">
        <f t="shared" si="1293"/>
        <v>NO</v>
      </c>
      <c r="CH947" s="1" t="str">
        <f t="shared" si="1294"/>
        <v>NO</v>
      </c>
      <c r="CI947" s="244" t="str">
        <f t="shared" si="1319"/>
        <v>NO</v>
      </c>
      <c r="CJ947" s="244" t="str">
        <f t="shared" si="1320"/>
        <v>NO</v>
      </c>
      <c r="CK947" s="244" t="str">
        <f t="shared" si="1321"/>
        <v>NO</v>
      </c>
      <c r="CL947" s="244" t="str">
        <f t="shared" si="1322"/>
        <v>NO</v>
      </c>
      <c r="CM947" s="244" t="str">
        <f t="shared" si="1323"/>
        <v>NO</v>
      </c>
      <c r="CN947" s="244" t="str">
        <f t="shared" si="1324"/>
        <v>NO</v>
      </c>
      <c r="CO947" s="244" t="str">
        <f t="shared" si="1325"/>
        <v>NO</v>
      </c>
      <c r="CP947" s="244" t="str">
        <f t="shared" si="1326"/>
        <v>NO</v>
      </c>
      <c r="CQ947" s="244" t="str">
        <f t="shared" si="1327"/>
        <v>NO</v>
      </c>
      <c r="CR947" s="244" t="str">
        <f t="shared" si="1328"/>
        <v>NO</v>
      </c>
    </row>
    <row r="948" spans="1:96">
      <c r="A948" s="64"/>
      <c r="B948" s="15"/>
      <c r="C948" s="15"/>
      <c r="D948" s="15"/>
      <c r="E948" s="15"/>
      <c r="F948" s="15"/>
      <c r="G948" s="15"/>
      <c r="H948" s="15"/>
      <c r="I948" s="52" t="s">
        <v>32</v>
      </c>
      <c r="J948" s="54">
        <v>0.85943060523429904</v>
      </c>
      <c r="K948" s="54">
        <v>9.64385600402555E-2</v>
      </c>
      <c r="L948" s="54">
        <v>4.4130834725444698E-2</v>
      </c>
      <c r="M948" s="54">
        <v>0.53175495080139501</v>
      </c>
      <c r="N948" s="54">
        <v>0.240470905105924</v>
      </c>
      <c r="O948" s="54">
        <v>0.22777414409267899</v>
      </c>
      <c r="P948" s="54">
        <v>0.32648451945680601</v>
      </c>
      <c r="Q948" s="54">
        <v>0.59436803730827403</v>
      </c>
      <c r="R948" s="54">
        <v>7.9147443234918693E-2</v>
      </c>
      <c r="S948" s="54">
        <v>0.73454282950846495</v>
      </c>
      <c r="T948" s="54">
        <v>9.1059044601885006E-2</v>
      </c>
      <c r="U948" s="54">
        <v>0.17439812588964901</v>
      </c>
      <c r="V948" s="54">
        <v>0.43019502856546399</v>
      </c>
      <c r="W948" s="54">
        <v>0.44149464727451598</v>
      </c>
      <c r="X948" s="54">
        <v>0.128310324160018</v>
      </c>
      <c r="Y948" s="54">
        <v>0.329915899769608</v>
      </c>
      <c r="Z948" s="54">
        <v>0.551035171298214</v>
      </c>
      <c r="AA948" s="54">
        <v>0.119048928932177</v>
      </c>
      <c r="AB948" s="54">
        <v>0.120976428783514</v>
      </c>
      <c r="AC948" s="54">
        <v>6.6139618985808599E-2</v>
      </c>
      <c r="AD948" s="54">
        <v>0.812883952230676</v>
      </c>
      <c r="AE948" s="54">
        <v>0.55367995914066004</v>
      </c>
      <c r="AF948" s="54">
        <v>0.29748293482758797</v>
      </c>
      <c r="AG948" s="317">
        <v>0.14883710603175099</v>
      </c>
      <c r="AH948" s="220">
        <v>2.5419999999999998</v>
      </c>
      <c r="AI948" s="220">
        <v>4.1769999999999996</v>
      </c>
      <c r="AJ948" s="221">
        <v>8.02</v>
      </c>
      <c r="AK948" s="210">
        <v>2.5579999999999998</v>
      </c>
      <c r="AL948" s="210">
        <v>4.335</v>
      </c>
      <c r="AM948" s="210">
        <v>8.2959999999999994</v>
      </c>
      <c r="AN948" s="203"/>
      <c r="AO948" s="203"/>
      <c r="AP948" s="203"/>
      <c r="AQ948" s="203"/>
      <c r="AR948" s="203">
        <f t="shared" si="1338"/>
        <v>2.9569090974799996</v>
      </c>
      <c r="AS948" s="203">
        <f t="shared" si="1339"/>
        <v>3.6139999999999999</v>
      </c>
      <c r="AT948" s="203">
        <f t="shared" si="1340"/>
        <v>4.4171111030799999</v>
      </c>
      <c r="AU948" s="203">
        <f t="shared" si="1341"/>
        <v>4.3591091005959992</v>
      </c>
      <c r="AV948" s="203">
        <f t="shared" si="1342"/>
        <v>5.3277999999999999</v>
      </c>
      <c r="AW948" s="203">
        <f t="shared" si="1343"/>
        <v>6.5117555437159993</v>
      </c>
      <c r="AX948" s="203">
        <f t="shared" si="1344"/>
        <v>6.8508818334059995</v>
      </c>
      <c r="AY948" s="203">
        <f t="shared" si="1345"/>
        <v>8.3733000000000004</v>
      </c>
      <c r="AZ948" s="203">
        <f t="shared" si="1346"/>
        <v>10.234033314726</v>
      </c>
      <c r="BB948" s="1" t="str">
        <f t="shared" si="1295"/>
        <v>A</v>
      </c>
      <c r="BC948" s="1" t="str">
        <f t="shared" si="1296"/>
        <v>A</v>
      </c>
      <c r="BD948" s="1" t="str">
        <f t="shared" si="1297"/>
        <v>NP</v>
      </c>
      <c r="BE948" s="1" t="str">
        <f t="shared" si="1298"/>
        <v>NO</v>
      </c>
      <c r="BF948" s="1" t="str">
        <f t="shared" si="1299"/>
        <v>YES</v>
      </c>
      <c r="BG948" s="1" t="str">
        <f t="shared" si="1300"/>
        <v>YES</v>
      </c>
      <c r="BH948" s="1" t="str">
        <f t="shared" si="1289"/>
        <v>YES</v>
      </c>
      <c r="BJ948" s="12">
        <v>14</v>
      </c>
      <c r="BK948" s="1" t="str">
        <f t="shared" si="1301"/>
        <v>A</v>
      </c>
      <c r="BL948" s="1" t="str">
        <f t="shared" si="1302"/>
        <v>A</v>
      </c>
      <c r="BM948" s="1" t="str">
        <f t="shared" si="1303"/>
        <v>NP</v>
      </c>
      <c r="BN948" s="1" t="str">
        <f t="shared" si="1304"/>
        <v>NO</v>
      </c>
      <c r="BO948" s="1" t="str">
        <f t="shared" si="1305"/>
        <v>YES</v>
      </c>
      <c r="BP948" s="1" t="str">
        <f t="shared" si="1306"/>
        <v>YES</v>
      </c>
      <c r="BQ948" s="1" t="str">
        <f t="shared" si="1307"/>
        <v>YES</v>
      </c>
      <c r="BS948" s="1" t="str">
        <f t="shared" si="1308"/>
        <v>TP</v>
      </c>
      <c r="BT948" s="1" t="str">
        <f t="shared" si="1309"/>
        <v>TP</v>
      </c>
      <c r="BU948" s="1" t="str">
        <f t="shared" si="1310"/>
        <v>TP</v>
      </c>
      <c r="BV948" s="1" t="str">
        <f t="shared" si="1311"/>
        <v>YES</v>
      </c>
      <c r="BW948" s="1" t="str">
        <f t="shared" si="1312"/>
        <v>YES</v>
      </c>
      <c r="BX948" s="1" t="str">
        <f t="shared" si="1313"/>
        <v>YES</v>
      </c>
      <c r="BY948" s="244" t="str">
        <f t="shared" si="1314"/>
        <v>YES</v>
      </c>
      <c r="BZ948" s="244" t="str">
        <f t="shared" si="1315"/>
        <v>NO</v>
      </c>
      <c r="CA948" s="244" t="str">
        <f t="shared" si="1316"/>
        <v>NO</v>
      </c>
      <c r="CB948" s="244" t="str">
        <f t="shared" si="1317"/>
        <v>NO</v>
      </c>
      <c r="CC948" s="244" t="str">
        <f t="shared" si="1318"/>
        <v>NO</v>
      </c>
      <c r="CD948" s="244" t="str">
        <f t="shared" si="1290"/>
        <v>NO</v>
      </c>
      <c r="CE948" s="1" t="str">
        <f t="shared" si="1291"/>
        <v>NO</v>
      </c>
      <c r="CF948" s="1" t="str">
        <f t="shared" si="1292"/>
        <v>NO</v>
      </c>
      <c r="CG948" s="1" t="str">
        <f t="shared" si="1293"/>
        <v>NO</v>
      </c>
      <c r="CH948" s="1" t="str">
        <f t="shared" si="1294"/>
        <v>NO</v>
      </c>
      <c r="CI948" s="244" t="str">
        <f t="shared" si="1319"/>
        <v>NO</v>
      </c>
      <c r="CJ948" s="244" t="str">
        <f t="shared" si="1320"/>
        <v>NO</v>
      </c>
      <c r="CK948" s="244" t="str">
        <f t="shared" si="1321"/>
        <v>NO</v>
      </c>
      <c r="CL948" s="244" t="str">
        <f t="shared" si="1322"/>
        <v>NO</v>
      </c>
      <c r="CM948" s="244" t="str">
        <f t="shared" si="1323"/>
        <v>NO</v>
      </c>
      <c r="CN948" s="244" t="str">
        <f t="shared" si="1324"/>
        <v>NO</v>
      </c>
      <c r="CO948" s="244" t="str">
        <f t="shared" si="1325"/>
        <v>NO</v>
      </c>
      <c r="CP948" s="244" t="str">
        <f t="shared" si="1326"/>
        <v>NO</v>
      </c>
      <c r="CQ948" s="244" t="str">
        <f t="shared" si="1327"/>
        <v>NO</v>
      </c>
      <c r="CR948" s="244" t="str">
        <f t="shared" si="1328"/>
        <v>NO</v>
      </c>
    </row>
    <row r="949" spans="1:96">
      <c r="A949" s="64"/>
      <c r="B949" s="15"/>
      <c r="C949" s="15"/>
      <c r="D949" s="15"/>
      <c r="E949" s="15"/>
      <c r="F949" s="15"/>
      <c r="G949" s="15"/>
      <c r="H949" s="15"/>
      <c r="I949" s="52" t="s">
        <v>31</v>
      </c>
      <c r="J949" s="54">
        <v>0.85943060523429904</v>
      </c>
      <c r="K949" s="54">
        <v>9.64385600402555E-2</v>
      </c>
      <c r="L949" s="54">
        <v>4.4130834725444698E-2</v>
      </c>
      <c r="M949" s="54">
        <v>0.85875090289671097</v>
      </c>
      <c r="N949" s="54">
        <v>4.0598673452893301E-2</v>
      </c>
      <c r="O949" s="54">
        <v>0.100650423650395</v>
      </c>
      <c r="P949" s="54">
        <v>0.49705931088691502</v>
      </c>
      <c r="Q949" s="54">
        <v>9.9040206810298195E-2</v>
      </c>
      <c r="R949" s="54">
        <v>0.40390048230278602</v>
      </c>
      <c r="S949" s="54">
        <v>0.69758177587972103</v>
      </c>
      <c r="T949" s="54">
        <v>0.252899076546725</v>
      </c>
      <c r="U949" s="54">
        <v>4.9519147573552497E-2</v>
      </c>
      <c r="V949" s="54">
        <v>0.104548237245615</v>
      </c>
      <c r="W949" s="54">
        <v>0.31368386532932802</v>
      </c>
      <c r="X949" s="54">
        <v>0.58176789742505497</v>
      </c>
      <c r="Y949" s="54">
        <v>0.46855187199333898</v>
      </c>
      <c r="Z949" s="54">
        <v>0.336704221077614</v>
      </c>
      <c r="AA949" s="54">
        <v>0.194743906929045</v>
      </c>
      <c r="AB949" s="54">
        <v>0.370665198066575</v>
      </c>
      <c r="AC949" s="54">
        <v>0.57359092189765504</v>
      </c>
      <c r="AD949" s="54">
        <v>5.57438800357693E-2</v>
      </c>
      <c r="AE949" s="54">
        <v>0.67037794462197697</v>
      </c>
      <c r="AF949" s="54">
        <v>0.202683384659467</v>
      </c>
      <c r="AG949" s="317">
        <v>0.126938670718554</v>
      </c>
      <c r="AH949" s="220">
        <v>2.8370000000000002</v>
      </c>
      <c r="AI949" s="220">
        <v>5.23</v>
      </c>
      <c r="AJ949" s="221">
        <v>7.468</v>
      </c>
      <c r="AK949" s="210">
        <v>2.8839999999999999</v>
      </c>
      <c r="AL949" s="210">
        <v>5.0979999999999999</v>
      </c>
      <c r="AM949" s="210">
        <v>7.4429999999999996</v>
      </c>
      <c r="AN949" s="203"/>
      <c r="AO949" s="203"/>
      <c r="AP949" s="203"/>
      <c r="AQ949" s="203"/>
      <c r="AR949" s="203">
        <f t="shared" si="1338"/>
        <v>2.9569090974799996</v>
      </c>
      <c r="AS949" s="203">
        <f t="shared" si="1339"/>
        <v>3.6139999999999999</v>
      </c>
      <c r="AT949" s="203">
        <f t="shared" si="1340"/>
        <v>4.4171111030799999</v>
      </c>
      <c r="AU949" s="203">
        <f t="shared" si="1341"/>
        <v>4.3591091005959992</v>
      </c>
      <c r="AV949" s="203">
        <f t="shared" si="1342"/>
        <v>5.3277999999999999</v>
      </c>
      <c r="AW949" s="203">
        <f t="shared" si="1343"/>
        <v>6.5117555437159993</v>
      </c>
      <c r="AX949" s="203">
        <f t="shared" si="1344"/>
        <v>6.8508818334059995</v>
      </c>
      <c r="AY949" s="203">
        <f t="shared" si="1345"/>
        <v>8.3733000000000004</v>
      </c>
      <c r="AZ949" s="203">
        <f t="shared" si="1346"/>
        <v>10.234033314726</v>
      </c>
      <c r="BB949" s="1" t="str">
        <f t="shared" si="1295"/>
        <v>A</v>
      </c>
      <c r="BC949" s="1" t="str">
        <f t="shared" si="1296"/>
        <v>NP</v>
      </c>
      <c r="BD949" s="1" t="str">
        <f t="shared" si="1297"/>
        <v>NP</v>
      </c>
      <c r="BE949" s="1" t="str">
        <f t="shared" si="1298"/>
        <v>NO</v>
      </c>
      <c r="BF949" s="1" t="str">
        <f t="shared" si="1299"/>
        <v>NO</v>
      </c>
      <c r="BG949" s="1" t="str">
        <f t="shared" si="1300"/>
        <v>YES</v>
      </c>
      <c r="BH949" s="1" t="str">
        <f t="shared" si="1289"/>
        <v>YES</v>
      </c>
      <c r="BJ949" s="12">
        <v>129</v>
      </c>
      <c r="BK949" s="1" t="str">
        <f t="shared" si="1301"/>
        <v>A</v>
      </c>
      <c r="BL949" s="1" t="str">
        <f t="shared" si="1302"/>
        <v>NP</v>
      </c>
      <c r="BM949" s="1" t="str">
        <f t="shared" si="1303"/>
        <v>NP</v>
      </c>
      <c r="BN949" s="1" t="str">
        <f t="shared" si="1304"/>
        <v>NO</v>
      </c>
      <c r="BO949" s="1" t="str">
        <f t="shared" si="1305"/>
        <v>NO</v>
      </c>
      <c r="BP949" s="1" t="str">
        <f t="shared" si="1306"/>
        <v>YES</v>
      </c>
      <c r="BQ949" s="1" t="str">
        <f t="shared" si="1307"/>
        <v>YES</v>
      </c>
      <c r="BS949" s="1" t="str">
        <f t="shared" si="1308"/>
        <v>TP</v>
      </c>
      <c r="BT949" s="1" t="str">
        <f t="shared" si="1309"/>
        <v>TP</v>
      </c>
      <c r="BU949" s="1" t="str">
        <f t="shared" si="1310"/>
        <v>TP</v>
      </c>
      <c r="BV949" s="1" t="str">
        <f t="shared" si="1311"/>
        <v>YES</v>
      </c>
      <c r="BW949" s="1" t="str">
        <f t="shared" si="1312"/>
        <v>YES</v>
      </c>
      <c r="BX949" s="1" t="str">
        <f t="shared" si="1313"/>
        <v>YES</v>
      </c>
      <c r="BY949" s="244" t="str">
        <f t="shared" si="1314"/>
        <v>YES</v>
      </c>
      <c r="BZ949" s="244" t="str">
        <f t="shared" si="1315"/>
        <v>NO</v>
      </c>
      <c r="CA949" s="244" t="str">
        <f t="shared" si="1316"/>
        <v>NO</v>
      </c>
      <c r="CB949" s="244" t="str">
        <f t="shared" si="1317"/>
        <v>NO</v>
      </c>
      <c r="CC949" s="244" t="str">
        <f t="shared" si="1318"/>
        <v>NO</v>
      </c>
      <c r="CD949" s="244" t="str">
        <f t="shared" si="1290"/>
        <v>NO</v>
      </c>
      <c r="CE949" s="1" t="str">
        <f t="shared" si="1291"/>
        <v>NO</v>
      </c>
      <c r="CF949" s="1" t="str">
        <f t="shared" si="1292"/>
        <v>NO</v>
      </c>
      <c r="CG949" s="1" t="str">
        <f t="shared" si="1293"/>
        <v>NO</v>
      </c>
      <c r="CH949" s="1" t="str">
        <f t="shared" si="1294"/>
        <v>NO</v>
      </c>
      <c r="CI949" s="244" t="str">
        <f t="shared" si="1319"/>
        <v>NO</v>
      </c>
      <c r="CJ949" s="244" t="str">
        <f t="shared" si="1320"/>
        <v>NO</v>
      </c>
      <c r="CK949" s="244" t="str">
        <f t="shared" si="1321"/>
        <v>NO</v>
      </c>
      <c r="CL949" s="244" t="str">
        <f t="shared" si="1322"/>
        <v>NO</v>
      </c>
      <c r="CM949" s="244" t="str">
        <f t="shared" si="1323"/>
        <v>NO</v>
      </c>
      <c r="CN949" s="244" t="str">
        <f t="shared" si="1324"/>
        <v>NO</v>
      </c>
      <c r="CO949" s="244" t="str">
        <f t="shared" si="1325"/>
        <v>NO</v>
      </c>
      <c r="CP949" s="244" t="str">
        <f t="shared" si="1326"/>
        <v>NO</v>
      </c>
      <c r="CQ949" s="244" t="str">
        <f t="shared" si="1327"/>
        <v>NO</v>
      </c>
      <c r="CR949" s="244" t="str">
        <f t="shared" si="1328"/>
        <v>NO</v>
      </c>
    </row>
    <row r="950" spans="1:96">
      <c r="A950" s="64"/>
      <c r="B950" s="15"/>
      <c r="C950" s="15"/>
      <c r="D950" s="15"/>
      <c r="E950" s="15"/>
      <c r="F950" s="15"/>
      <c r="G950" s="15"/>
      <c r="H950" s="15"/>
      <c r="I950" s="52" t="s">
        <v>53</v>
      </c>
      <c r="J950" s="54">
        <v>0.63599596209904297</v>
      </c>
      <c r="K950" s="54">
        <v>3.2811721623685203E-2</v>
      </c>
      <c r="L950" s="54">
        <v>0.33119231627727103</v>
      </c>
      <c r="M950" s="54">
        <v>0.616418198249856</v>
      </c>
      <c r="N950" s="54">
        <v>0.26990390151023103</v>
      </c>
      <c r="O950" s="54">
        <v>0.11367790023991201</v>
      </c>
      <c r="P950" s="54">
        <v>0.45195295166531202</v>
      </c>
      <c r="Q950" s="54">
        <v>0.30282430174773001</v>
      </c>
      <c r="R950" s="54">
        <v>0.245222746586956</v>
      </c>
      <c r="S950" s="54">
        <v>0.481147638620261</v>
      </c>
      <c r="T950" s="54">
        <v>0.39067641720665103</v>
      </c>
      <c r="U950" s="54">
        <v>0.128175944173086</v>
      </c>
      <c r="V950" s="54">
        <v>0.25486858514708499</v>
      </c>
      <c r="W950" s="54">
        <v>0.247574009092727</v>
      </c>
      <c r="X950" s="54">
        <v>0.49755740576018698</v>
      </c>
      <c r="Y950" s="54">
        <v>0.43691324276254601</v>
      </c>
      <c r="Z950" s="54">
        <v>1.72208036288981E-2</v>
      </c>
      <c r="AA950" s="54">
        <v>0.54586595360855505</v>
      </c>
      <c r="AB950" s="54">
        <v>0.37141922788363801</v>
      </c>
      <c r="AC950" s="54">
        <v>0.41609839464805098</v>
      </c>
      <c r="AD950" s="54">
        <v>0.212482377468309</v>
      </c>
      <c r="AE950" s="54">
        <v>0.89953597076872505</v>
      </c>
      <c r="AF950" s="54">
        <v>3.2108067916854298E-2</v>
      </c>
      <c r="AG950" s="317">
        <v>6.8355961314420205E-2</v>
      </c>
      <c r="AH950" s="220">
        <v>3.4009999999999998</v>
      </c>
      <c r="AI950" s="220">
        <v>5.1980000000000004</v>
      </c>
      <c r="AJ950" s="221">
        <v>7.3959999999999999</v>
      </c>
      <c r="AK950" s="210">
        <v>3.2290000000000001</v>
      </c>
      <c r="AL950" s="210">
        <v>5.7910000000000004</v>
      </c>
      <c r="AM950" s="210">
        <v>7.806</v>
      </c>
      <c r="AN950" s="203"/>
      <c r="AO950" s="203"/>
      <c r="AP950" s="203"/>
      <c r="AQ950" s="203"/>
      <c r="AR950" s="203">
        <f t="shared" si="1338"/>
        <v>2.9569090974799996</v>
      </c>
      <c r="AS950" s="203">
        <f t="shared" si="1339"/>
        <v>3.6139999999999999</v>
      </c>
      <c r="AT950" s="203">
        <f t="shared" si="1340"/>
        <v>4.4171111030799999</v>
      </c>
      <c r="AU950" s="203">
        <f t="shared" si="1341"/>
        <v>4.3591091005959992</v>
      </c>
      <c r="AV950" s="203">
        <f t="shared" si="1342"/>
        <v>5.3277999999999999</v>
      </c>
      <c r="AW950" s="203">
        <f t="shared" si="1343"/>
        <v>6.5117555437159993</v>
      </c>
      <c r="AX950" s="203">
        <f t="shared" si="1344"/>
        <v>6.8508818334059995</v>
      </c>
      <c r="AY950" s="203">
        <f t="shared" si="1345"/>
        <v>8.3733000000000004</v>
      </c>
      <c r="AZ950" s="203">
        <f t="shared" si="1346"/>
        <v>10.234033314726</v>
      </c>
      <c r="BB950" s="1" t="str">
        <f t="shared" si="1295"/>
        <v>NP</v>
      </c>
      <c r="BC950" s="1" t="str">
        <f t="shared" si="1296"/>
        <v>NP</v>
      </c>
      <c r="BD950" s="1" t="str">
        <f t="shared" si="1297"/>
        <v>NP</v>
      </c>
      <c r="BE950" s="1" t="str">
        <f t="shared" si="1298"/>
        <v>NO</v>
      </c>
      <c r="BF950" s="1" t="str">
        <f t="shared" si="1299"/>
        <v>NO</v>
      </c>
      <c r="BG950" s="1" t="str">
        <f t="shared" si="1300"/>
        <v>NO</v>
      </c>
      <c r="BH950" s="1" t="str">
        <f t="shared" si="1289"/>
        <v>YES</v>
      </c>
      <c r="BJ950" s="12">
        <v>38</v>
      </c>
      <c r="BK950" s="1" t="str">
        <f t="shared" si="1301"/>
        <v>NP</v>
      </c>
      <c r="BL950" s="1" t="str">
        <f t="shared" si="1302"/>
        <v>NA</v>
      </c>
      <c r="BM950" s="1" t="str">
        <f t="shared" si="1303"/>
        <v>NP</v>
      </c>
      <c r="BN950" s="1" t="str">
        <f t="shared" si="1304"/>
        <v>NO</v>
      </c>
      <c r="BO950" s="1" t="str">
        <f t="shared" si="1305"/>
        <v>NO</v>
      </c>
      <c r="BP950" s="1" t="str">
        <f t="shared" si="1306"/>
        <v>NO</v>
      </c>
      <c r="BQ950" s="1" t="str">
        <f t="shared" si="1307"/>
        <v>YES</v>
      </c>
      <c r="BS950" s="1" t="str">
        <f t="shared" si="1308"/>
        <v>TP</v>
      </c>
      <c r="BT950" s="1" t="str">
        <f t="shared" si="1309"/>
        <v>FP</v>
      </c>
      <c r="BU950" s="1" t="str">
        <f t="shared" si="1310"/>
        <v>TP</v>
      </c>
      <c r="BV950" s="1" t="str">
        <f t="shared" si="1311"/>
        <v>NO</v>
      </c>
      <c r="BW950" s="1" t="str">
        <f t="shared" si="1312"/>
        <v>YES</v>
      </c>
      <c r="BX950" s="1" t="str">
        <f t="shared" si="1313"/>
        <v>YES</v>
      </c>
      <c r="BY950" s="244" t="str">
        <f t="shared" si="1314"/>
        <v>YES</v>
      </c>
      <c r="BZ950" s="244" t="str">
        <f t="shared" si="1315"/>
        <v>NO</v>
      </c>
      <c r="CA950" s="244" t="str">
        <f t="shared" si="1316"/>
        <v>NO</v>
      </c>
      <c r="CB950" s="244" t="str">
        <f t="shared" si="1317"/>
        <v>NO</v>
      </c>
      <c r="CC950" s="244" t="str">
        <f t="shared" si="1318"/>
        <v>NO</v>
      </c>
      <c r="CD950" s="244" t="str">
        <f t="shared" si="1290"/>
        <v>YES</v>
      </c>
      <c r="CE950" s="1" t="str">
        <f t="shared" si="1291"/>
        <v>NO</v>
      </c>
      <c r="CF950" s="1" t="str">
        <f t="shared" si="1292"/>
        <v>NO</v>
      </c>
      <c r="CG950" s="1" t="str">
        <f t="shared" si="1293"/>
        <v>NO</v>
      </c>
      <c r="CH950" s="1" t="str">
        <f t="shared" si="1294"/>
        <v>YES</v>
      </c>
      <c r="CI950" s="244" t="str">
        <f t="shared" si="1319"/>
        <v>NO</v>
      </c>
      <c r="CJ950" s="244" t="str">
        <f t="shared" si="1320"/>
        <v>NO</v>
      </c>
      <c r="CK950" s="244" t="str">
        <f t="shared" si="1321"/>
        <v>NO</v>
      </c>
      <c r="CL950" s="244" t="str">
        <f t="shared" si="1322"/>
        <v>NO</v>
      </c>
      <c r="CM950" s="244" t="str">
        <f t="shared" si="1323"/>
        <v>NO</v>
      </c>
      <c r="CN950" s="244" t="str">
        <f t="shared" si="1324"/>
        <v>YES</v>
      </c>
      <c r="CO950" s="244" t="str">
        <f t="shared" si="1325"/>
        <v>NO</v>
      </c>
      <c r="CP950" s="244" t="str">
        <f t="shared" si="1326"/>
        <v>NO</v>
      </c>
      <c r="CQ950" s="244" t="str">
        <f t="shared" si="1327"/>
        <v>NO</v>
      </c>
      <c r="CR950" s="244" t="str">
        <f t="shared" si="1328"/>
        <v>YES</v>
      </c>
    </row>
    <row r="951" spans="1:96">
      <c r="A951" s="64"/>
      <c r="B951" s="15"/>
      <c r="C951" s="15"/>
      <c r="D951" s="15"/>
      <c r="E951" s="15"/>
      <c r="F951" s="15"/>
      <c r="G951" s="15"/>
      <c r="H951" s="15"/>
      <c r="I951" s="52" t="s">
        <v>54</v>
      </c>
      <c r="J951" s="54">
        <v>0.85943060523429904</v>
      </c>
      <c r="K951" s="54">
        <v>9.64385600402555E-2</v>
      </c>
      <c r="L951" s="54">
        <v>4.4130834725444698E-2</v>
      </c>
      <c r="M951" s="54">
        <v>0.53175495080139501</v>
      </c>
      <c r="N951" s="54">
        <v>0.240470905105924</v>
      </c>
      <c r="O951" s="54">
        <v>0.22777414409267899</v>
      </c>
      <c r="P951" s="54">
        <v>0.32648451945680601</v>
      </c>
      <c r="Q951" s="54">
        <v>0.59436803730827403</v>
      </c>
      <c r="R951" s="54">
        <v>7.9147443234918693E-2</v>
      </c>
      <c r="S951" s="54">
        <v>0.93634806865610098</v>
      </c>
      <c r="T951" s="54">
        <v>2.6545448247741101E-3</v>
      </c>
      <c r="U951" s="54">
        <v>6.0997386519124702E-2</v>
      </c>
      <c r="V951" s="54">
        <v>0.43019502856546399</v>
      </c>
      <c r="W951" s="54">
        <v>0.44149464727451598</v>
      </c>
      <c r="X951" s="54">
        <v>0.128310324160018</v>
      </c>
      <c r="Y951" s="54">
        <v>0.329915899769608</v>
      </c>
      <c r="Z951" s="54">
        <v>0.551035171298214</v>
      </c>
      <c r="AA951" s="54">
        <v>0.119048928932177</v>
      </c>
      <c r="AB951" s="54">
        <v>0.120976428783514</v>
      </c>
      <c r="AC951" s="54">
        <v>6.6139618985808599E-2</v>
      </c>
      <c r="AD951" s="54">
        <v>0.812883952230676</v>
      </c>
      <c r="AE951" s="54">
        <v>0.55367995914066004</v>
      </c>
      <c r="AF951" s="54">
        <v>0.29748293482758797</v>
      </c>
      <c r="AG951" s="317">
        <v>0.14883710603175099</v>
      </c>
      <c r="AH951" s="220">
        <v>2.3159999999999998</v>
      </c>
      <c r="AI951" s="220">
        <v>4.3659999999999997</v>
      </c>
      <c r="AJ951" s="221">
        <v>7.9260000000000002</v>
      </c>
      <c r="AK951" s="210">
        <v>2.3559999999999999</v>
      </c>
      <c r="AL951" s="210">
        <v>4.3849999999999998</v>
      </c>
      <c r="AM951" s="210">
        <v>7.8849999999999998</v>
      </c>
      <c r="AN951" s="203"/>
      <c r="AO951" s="203"/>
      <c r="AP951" s="203"/>
      <c r="AQ951" s="203"/>
      <c r="AR951" s="203">
        <f t="shared" si="1338"/>
        <v>2.9569090974799996</v>
      </c>
      <c r="AS951" s="203">
        <f t="shared" si="1339"/>
        <v>3.6139999999999999</v>
      </c>
      <c r="AT951" s="203">
        <f t="shared" si="1340"/>
        <v>4.4171111030799999</v>
      </c>
      <c r="AU951" s="203">
        <f t="shared" si="1341"/>
        <v>4.3591091005959992</v>
      </c>
      <c r="AV951" s="203">
        <f t="shared" si="1342"/>
        <v>5.3277999999999999</v>
      </c>
      <c r="AW951" s="203">
        <f t="shared" si="1343"/>
        <v>6.5117555437159993</v>
      </c>
      <c r="AX951" s="203">
        <f t="shared" si="1344"/>
        <v>6.8508818334059995</v>
      </c>
      <c r="AY951" s="203">
        <f t="shared" si="1345"/>
        <v>8.3733000000000004</v>
      </c>
      <c r="AZ951" s="203">
        <f t="shared" si="1346"/>
        <v>10.234033314726</v>
      </c>
      <c r="BB951" s="1" t="str">
        <f t="shared" si="1295"/>
        <v>A</v>
      </c>
      <c r="BC951" s="1" t="str">
        <f t="shared" si="1296"/>
        <v>NP</v>
      </c>
      <c r="BD951" s="1" t="str">
        <f t="shared" si="1297"/>
        <v>NP</v>
      </c>
      <c r="BE951" s="1" t="str">
        <f t="shared" si="1298"/>
        <v>NO</v>
      </c>
      <c r="BF951" s="1" t="str">
        <f t="shared" si="1299"/>
        <v>NO</v>
      </c>
      <c r="BG951" s="1" t="str">
        <f t="shared" si="1300"/>
        <v>YES</v>
      </c>
      <c r="BH951" s="1" t="str">
        <f t="shared" si="1289"/>
        <v>YES</v>
      </c>
      <c r="BJ951" s="12">
        <v>28</v>
      </c>
      <c r="BK951" s="1" t="str">
        <f t="shared" si="1301"/>
        <v>A</v>
      </c>
      <c r="BL951" s="1" t="str">
        <f t="shared" si="1302"/>
        <v>NP</v>
      </c>
      <c r="BM951" s="1" t="str">
        <f t="shared" si="1303"/>
        <v>NP</v>
      </c>
      <c r="BN951" s="1" t="str">
        <f t="shared" si="1304"/>
        <v>NO</v>
      </c>
      <c r="BO951" s="1" t="str">
        <f t="shared" si="1305"/>
        <v>NO</v>
      </c>
      <c r="BP951" s="1" t="str">
        <f t="shared" si="1306"/>
        <v>YES</v>
      </c>
      <c r="BQ951" s="1" t="str">
        <f t="shared" si="1307"/>
        <v>YES</v>
      </c>
      <c r="BS951" s="1" t="str">
        <f t="shared" si="1308"/>
        <v>TP</v>
      </c>
      <c r="BT951" s="1" t="str">
        <f t="shared" si="1309"/>
        <v>TP</v>
      </c>
      <c r="BU951" s="1" t="str">
        <f t="shared" si="1310"/>
        <v>TP</v>
      </c>
      <c r="BV951" s="1" t="str">
        <f t="shared" si="1311"/>
        <v>YES</v>
      </c>
      <c r="BW951" s="1" t="str">
        <f t="shared" si="1312"/>
        <v>YES</v>
      </c>
      <c r="BX951" s="1" t="str">
        <f t="shared" si="1313"/>
        <v>YES</v>
      </c>
      <c r="BY951" s="244" t="str">
        <f t="shared" si="1314"/>
        <v>YES</v>
      </c>
      <c r="BZ951" s="244" t="str">
        <f t="shared" si="1315"/>
        <v>NO</v>
      </c>
      <c r="CA951" s="244" t="str">
        <f t="shared" si="1316"/>
        <v>NO</v>
      </c>
      <c r="CB951" s="244" t="str">
        <f t="shared" si="1317"/>
        <v>NO</v>
      </c>
      <c r="CC951" s="244" t="str">
        <f t="shared" si="1318"/>
        <v>NO</v>
      </c>
      <c r="CD951" s="244" t="str">
        <f t="shared" si="1290"/>
        <v>NO</v>
      </c>
      <c r="CE951" s="1" t="str">
        <f t="shared" si="1291"/>
        <v>NO</v>
      </c>
      <c r="CF951" s="1" t="str">
        <f t="shared" si="1292"/>
        <v>NO</v>
      </c>
      <c r="CG951" s="1" t="str">
        <f t="shared" si="1293"/>
        <v>NO</v>
      </c>
      <c r="CH951" s="1" t="str">
        <f t="shared" si="1294"/>
        <v>NO</v>
      </c>
      <c r="CI951" s="244" t="str">
        <f t="shared" si="1319"/>
        <v>NO</v>
      </c>
      <c r="CJ951" s="244" t="str">
        <f t="shared" si="1320"/>
        <v>NO</v>
      </c>
      <c r="CK951" s="244" t="str">
        <f t="shared" si="1321"/>
        <v>NO</v>
      </c>
      <c r="CL951" s="244" t="str">
        <f t="shared" si="1322"/>
        <v>NO</v>
      </c>
      <c r="CM951" s="244" t="str">
        <f t="shared" si="1323"/>
        <v>NO</v>
      </c>
      <c r="CN951" s="244" t="str">
        <f t="shared" si="1324"/>
        <v>NO</v>
      </c>
      <c r="CO951" s="244" t="str">
        <f t="shared" si="1325"/>
        <v>NO</v>
      </c>
      <c r="CP951" s="244" t="str">
        <f t="shared" si="1326"/>
        <v>NO</v>
      </c>
      <c r="CQ951" s="244" t="str">
        <f t="shared" si="1327"/>
        <v>NO</v>
      </c>
      <c r="CR951" s="244" t="str">
        <f t="shared" si="1328"/>
        <v>NO</v>
      </c>
    </row>
    <row r="952" spans="1:96">
      <c r="A952" s="64"/>
      <c r="B952" s="15"/>
      <c r="C952" s="15"/>
      <c r="D952" s="15"/>
      <c r="E952" s="15"/>
      <c r="F952" s="15"/>
      <c r="G952" s="15"/>
      <c r="H952" s="15"/>
      <c r="I952" s="52" t="s">
        <v>55</v>
      </c>
      <c r="J952" s="54">
        <v>0.85943060523429904</v>
      </c>
      <c r="K952" s="54">
        <v>9.64385600402555E-2</v>
      </c>
      <c r="L952" s="54">
        <v>4.4130834725444698E-2</v>
      </c>
      <c r="M952" s="54">
        <v>0.53175495080139501</v>
      </c>
      <c r="N952" s="54">
        <v>0.240470905105924</v>
      </c>
      <c r="O952" s="54">
        <v>0.22777414409267899</v>
      </c>
      <c r="P952" s="54">
        <v>0.45195295166531202</v>
      </c>
      <c r="Q952" s="54">
        <v>0.30282430174773001</v>
      </c>
      <c r="R952" s="54">
        <v>0.245222746586956</v>
      </c>
      <c r="S952" s="54">
        <v>0.481147638620261</v>
      </c>
      <c r="T952" s="54">
        <v>0.39067641720665103</v>
      </c>
      <c r="U952" s="54">
        <v>0.128175944173086</v>
      </c>
      <c r="V952" s="54">
        <v>0.25486858514708499</v>
      </c>
      <c r="W952" s="54">
        <v>0.247574009092727</v>
      </c>
      <c r="X952" s="54">
        <v>0.49755740576018698</v>
      </c>
      <c r="Y952" s="54">
        <v>0.43691324276254601</v>
      </c>
      <c r="Z952" s="54">
        <v>1.72208036288981E-2</v>
      </c>
      <c r="AA952" s="54">
        <v>0.54586595360855505</v>
      </c>
      <c r="AB952" s="54">
        <v>0.37141922788363801</v>
      </c>
      <c r="AC952" s="54">
        <v>0.41609839464805098</v>
      </c>
      <c r="AD952" s="54">
        <v>0.212482377468309</v>
      </c>
      <c r="AE952" s="54">
        <v>0.89953597076872505</v>
      </c>
      <c r="AF952" s="54">
        <v>3.2108067916854298E-2</v>
      </c>
      <c r="AG952" s="317">
        <v>6.8355961314420205E-2</v>
      </c>
      <c r="AH952" s="220">
        <v>2.8330000000000002</v>
      </c>
      <c r="AI952" s="220">
        <v>5.2949999999999999</v>
      </c>
      <c r="AJ952" s="221">
        <v>7.5629999999999997</v>
      </c>
      <c r="AK952" s="210">
        <v>2.9359999999999999</v>
      </c>
      <c r="AL952" s="210">
        <v>5.3529999999999998</v>
      </c>
      <c r="AM952" s="210">
        <v>7.5389999999999997</v>
      </c>
      <c r="AN952" s="203"/>
      <c r="AO952" s="203"/>
      <c r="AP952" s="203"/>
      <c r="AQ952" s="203"/>
      <c r="AR952" s="203">
        <f t="shared" si="1338"/>
        <v>2.9569090974799996</v>
      </c>
      <c r="AS952" s="203">
        <f t="shared" si="1339"/>
        <v>3.6139999999999999</v>
      </c>
      <c r="AT952" s="203">
        <f t="shared" si="1340"/>
        <v>4.4171111030799999</v>
      </c>
      <c r="AU952" s="203">
        <f t="shared" si="1341"/>
        <v>4.3591091005959992</v>
      </c>
      <c r="AV952" s="203">
        <f t="shared" si="1342"/>
        <v>5.3277999999999999</v>
      </c>
      <c r="AW952" s="203">
        <f t="shared" si="1343"/>
        <v>6.5117555437159993</v>
      </c>
      <c r="AX952" s="203">
        <f t="shared" si="1344"/>
        <v>6.8508818334059995</v>
      </c>
      <c r="AY952" s="203">
        <f t="shared" si="1345"/>
        <v>8.3733000000000004</v>
      </c>
      <c r="AZ952" s="203">
        <f t="shared" si="1346"/>
        <v>10.234033314726</v>
      </c>
      <c r="BB952" s="1" t="str">
        <f t="shared" si="1295"/>
        <v>A</v>
      </c>
      <c r="BC952" s="1" t="str">
        <f t="shared" si="1296"/>
        <v>NP</v>
      </c>
      <c r="BD952" s="1" t="str">
        <f t="shared" si="1297"/>
        <v>NP</v>
      </c>
      <c r="BE952" s="1" t="str">
        <f t="shared" si="1298"/>
        <v>NO</v>
      </c>
      <c r="BF952" s="1" t="str">
        <f t="shared" si="1299"/>
        <v>NO</v>
      </c>
      <c r="BG952" s="1" t="str">
        <f t="shared" si="1300"/>
        <v>YES</v>
      </c>
      <c r="BH952" s="1" t="str">
        <f t="shared" si="1289"/>
        <v>YES</v>
      </c>
      <c r="BJ952" s="12">
        <v>134</v>
      </c>
      <c r="BK952" s="1" t="str">
        <f t="shared" si="1301"/>
        <v>A</v>
      </c>
      <c r="BL952" s="1" t="str">
        <f t="shared" si="1302"/>
        <v>NA</v>
      </c>
      <c r="BM952" s="1" t="str">
        <f t="shared" si="1303"/>
        <v>NP</v>
      </c>
      <c r="BN952" s="1" t="str">
        <f t="shared" si="1304"/>
        <v>NO</v>
      </c>
      <c r="BO952" s="1" t="str">
        <f t="shared" si="1305"/>
        <v>NO</v>
      </c>
      <c r="BP952" s="1" t="str">
        <f t="shared" si="1306"/>
        <v>YES</v>
      </c>
      <c r="BQ952" s="1" t="str">
        <f t="shared" si="1307"/>
        <v>YES</v>
      </c>
      <c r="BS952" s="1" t="str">
        <f t="shared" si="1308"/>
        <v>TP</v>
      </c>
      <c r="BT952" s="1" t="str">
        <f t="shared" si="1309"/>
        <v>FP</v>
      </c>
      <c r="BU952" s="1" t="str">
        <f t="shared" si="1310"/>
        <v>TP</v>
      </c>
      <c r="BV952" s="1" t="str">
        <f t="shared" si="1311"/>
        <v>NO</v>
      </c>
      <c r="BW952" s="1" t="str">
        <f t="shared" si="1312"/>
        <v>YES</v>
      </c>
      <c r="BX952" s="1" t="str">
        <f t="shared" si="1313"/>
        <v>YES</v>
      </c>
      <c r="BY952" s="244" t="str">
        <f t="shared" si="1314"/>
        <v>YES</v>
      </c>
      <c r="BZ952" s="244" t="str">
        <f t="shared" si="1315"/>
        <v>NO</v>
      </c>
      <c r="CA952" s="244" t="str">
        <f t="shared" si="1316"/>
        <v>NO</v>
      </c>
      <c r="CB952" s="244" t="str">
        <f t="shared" si="1317"/>
        <v>NO</v>
      </c>
      <c r="CC952" s="244" t="str">
        <f t="shared" si="1318"/>
        <v>NO</v>
      </c>
      <c r="CD952" s="244" t="str">
        <f t="shared" si="1290"/>
        <v>YES</v>
      </c>
      <c r="CE952" s="1" t="str">
        <f t="shared" si="1291"/>
        <v>YES</v>
      </c>
      <c r="CF952" s="1" t="str">
        <f t="shared" si="1292"/>
        <v>YES</v>
      </c>
      <c r="CG952" s="1" t="str">
        <f t="shared" si="1293"/>
        <v>NO</v>
      </c>
      <c r="CH952" s="1" t="str">
        <f t="shared" si="1294"/>
        <v>NO</v>
      </c>
      <c r="CI952" s="244" t="str">
        <f t="shared" si="1319"/>
        <v>NO</v>
      </c>
      <c r="CJ952" s="244" t="str">
        <f t="shared" si="1320"/>
        <v>NO</v>
      </c>
      <c r="CK952" s="244" t="str">
        <f t="shared" si="1321"/>
        <v>NO</v>
      </c>
      <c r="CL952" s="244" t="str">
        <f t="shared" si="1322"/>
        <v>NO</v>
      </c>
      <c r="CM952" s="244" t="str">
        <f t="shared" si="1323"/>
        <v>NO</v>
      </c>
      <c r="CN952" s="244" t="str">
        <f t="shared" si="1324"/>
        <v>YES</v>
      </c>
      <c r="CO952" s="244" t="str">
        <f t="shared" si="1325"/>
        <v>YES</v>
      </c>
      <c r="CP952" s="244" t="str">
        <f t="shared" si="1326"/>
        <v>YES</v>
      </c>
      <c r="CQ952" s="244" t="str">
        <f t="shared" si="1327"/>
        <v>NO</v>
      </c>
      <c r="CR952" s="244" t="str">
        <f t="shared" si="1328"/>
        <v>NO</v>
      </c>
    </row>
    <row r="953" spans="1:96">
      <c r="A953" s="64"/>
      <c r="B953" s="15"/>
      <c r="C953" s="15"/>
      <c r="D953" s="15"/>
      <c r="E953" s="15"/>
      <c r="F953" s="15"/>
      <c r="G953" s="15"/>
      <c r="H953" s="15"/>
      <c r="I953" s="52" t="s">
        <v>56</v>
      </c>
      <c r="J953" s="54">
        <v>0.85943060523429904</v>
      </c>
      <c r="K953" s="54">
        <v>9.64385600402555E-2</v>
      </c>
      <c r="L953" s="54">
        <v>4.4130834725444698E-2</v>
      </c>
      <c r="M953" s="54">
        <v>0.85875090289671097</v>
      </c>
      <c r="N953" s="54">
        <v>4.0598673452893301E-2</v>
      </c>
      <c r="O953" s="54">
        <v>0.100650423650395</v>
      </c>
      <c r="P953" s="54">
        <v>0.49705931088691502</v>
      </c>
      <c r="Q953" s="54">
        <v>9.9040206810298195E-2</v>
      </c>
      <c r="R953" s="54">
        <v>0.40390048230278602</v>
      </c>
      <c r="S953" s="54">
        <v>0.69758177587972103</v>
      </c>
      <c r="T953" s="54">
        <v>0.252899076546725</v>
      </c>
      <c r="U953" s="54">
        <v>4.9519147573552497E-2</v>
      </c>
      <c r="V953" s="54">
        <v>0.104548237245615</v>
      </c>
      <c r="W953" s="54">
        <v>0.31368386532932802</v>
      </c>
      <c r="X953" s="54">
        <v>0.58176789742505497</v>
      </c>
      <c r="Y953" s="54">
        <v>0.46855187199333898</v>
      </c>
      <c r="Z953" s="54">
        <v>0.336704221077614</v>
      </c>
      <c r="AA953" s="54">
        <v>0.194743906929045</v>
      </c>
      <c r="AB953" s="54">
        <v>0.370665198066575</v>
      </c>
      <c r="AC953" s="54">
        <v>0.57359092189765504</v>
      </c>
      <c r="AD953" s="54">
        <v>5.57438800357693E-2</v>
      </c>
      <c r="AE953" s="54">
        <v>0.67037794462197697</v>
      </c>
      <c r="AF953" s="54">
        <v>0.202683384659467</v>
      </c>
      <c r="AG953" s="317">
        <v>0.126938670718554</v>
      </c>
      <c r="AH953" s="220">
        <v>2.8940000000000001</v>
      </c>
      <c r="AI953" s="220">
        <v>5.1829999999999998</v>
      </c>
      <c r="AJ953" s="221">
        <v>7.41</v>
      </c>
      <c r="AK953" s="210">
        <v>2.956</v>
      </c>
      <c r="AL953" s="210">
        <v>5.2530000000000001</v>
      </c>
      <c r="AM953" s="210">
        <v>7.5469999999999997</v>
      </c>
      <c r="AN953" s="203"/>
      <c r="AO953" s="203"/>
      <c r="AP953" s="203"/>
      <c r="AQ953" s="203"/>
      <c r="AR953" s="203">
        <f t="shared" si="1338"/>
        <v>2.9569090974799996</v>
      </c>
      <c r="AS953" s="203">
        <f t="shared" si="1339"/>
        <v>3.6139999999999999</v>
      </c>
      <c r="AT953" s="203">
        <f t="shared" si="1340"/>
        <v>4.4171111030799999</v>
      </c>
      <c r="AU953" s="203">
        <f t="shared" si="1341"/>
        <v>4.3591091005959992</v>
      </c>
      <c r="AV953" s="203">
        <f t="shared" si="1342"/>
        <v>5.3277999999999999</v>
      </c>
      <c r="AW953" s="203">
        <f t="shared" si="1343"/>
        <v>6.5117555437159993</v>
      </c>
      <c r="AX953" s="203">
        <f t="shared" si="1344"/>
        <v>6.8508818334059995</v>
      </c>
      <c r="AY953" s="203">
        <f t="shared" si="1345"/>
        <v>8.3733000000000004</v>
      </c>
      <c r="AZ953" s="203">
        <f t="shared" si="1346"/>
        <v>10.234033314726</v>
      </c>
      <c r="BB953" s="1" t="str">
        <f t="shared" si="1295"/>
        <v>A</v>
      </c>
      <c r="BC953" s="1" t="str">
        <f t="shared" si="1296"/>
        <v>NP</v>
      </c>
      <c r="BD953" s="1" t="str">
        <f t="shared" si="1297"/>
        <v>NP</v>
      </c>
      <c r="BE953" s="1" t="str">
        <f t="shared" si="1298"/>
        <v>NO</v>
      </c>
      <c r="BF953" s="1" t="str">
        <f t="shared" si="1299"/>
        <v>NO</v>
      </c>
      <c r="BG953" s="1" t="str">
        <f t="shared" si="1300"/>
        <v>YES</v>
      </c>
      <c r="BH953" s="1" t="str">
        <f t="shared" si="1289"/>
        <v>YES</v>
      </c>
      <c r="BJ953" s="12">
        <v>51</v>
      </c>
      <c r="BK953" s="1" t="str">
        <f t="shared" si="1301"/>
        <v>A</v>
      </c>
      <c r="BL953" s="1" t="str">
        <f t="shared" si="1302"/>
        <v>NP</v>
      </c>
      <c r="BM953" s="1" t="str">
        <f t="shared" si="1303"/>
        <v>NP</v>
      </c>
      <c r="BN953" s="1" t="str">
        <f t="shared" si="1304"/>
        <v>NO</v>
      </c>
      <c r="BO953" s="1" t="str">
        <f t="shared" si="1305"/>
        <v>NO</v>
      </c>
      <c r="BP953" s="1" t="str">
        <f t="shared" si="1306"/>
        <v>YES</v>
      </c>
      <c r="BQ953" s="1" t="str">
        <f t="shared" si="1307"/>
        <v>YES</v>
      </c>
      <c r="BS953" s="1" t="str">
        <f t="shared" si="1308"/>
        <v>TP</v>
      </c>
      <c r="BT953" s="1" t="str">
        <f t="shared" si="1309"/>
        <v>TP</v>
      </c>
      <c r="BU953" s="1" t="str">
        <f t="shared" si="1310"/>
        <v>TP</v>
      </c>
      <c r="BV953" s="1" t="str">
        <f t="shared" si="1311"/>
        <v>YES</v>
      </c>
      <c r="BW953" s="1" t="str">
        <f t="shared" si="1312"/>
        <v>YES</v>
      </c>
      <c r="BX953" s="1" t="str">
        <f t="shared" si="1313"/>
        <v>YES</v>
      </c>
      <c r="BY953" s="244" t="str">
        <f t="shared" si="1314"/>
        <v>YES</v>
      </c>
      <c r="BZ953" s="244" t="str">
        <f t="shared" si="1315"/>
        <v>NO</v>
      </c>
      <c r="CA953" s="244" t="str">
        <f t="shared" si="1316"/>
        <v>NO</v>
      </c>
      <c r="CB953" s="244" t="str">
        <f t="shared" si="1317"/>
        <v>NO</v>
      </c>
      <c r="CC953" s="244" t="str">
        <f t="shared" si="1318"/>
        <v>NO</v>
      </c>
      <c r="CD953" s="244" t="str">
        <f t="shared" si="1290"/>
        <v>NO</v>
      </c>
      <c r="CE953" s="1" t="str">
        <f t="shared" si="1291"/>
        <v>NO</v>
      </c>
      <c r="CF953" s="1" t="str">
        <f t="shared" si="1292"/>
        <v>NO</v>
      </c>
      <c r="CG953" s="1" t="str">
        <f t="shared" si="1293"/>
        <v>NO</v>
      </c>
      <c r="CH953" s="1" t="str">
        <f t="shared" si="1294"/>
        <v>NO</v>
      </c>
      <c r="CI953" s="244" t="str">
        <f t="shared" si="1319"/>
        <v>NO</v>
      </c>
      <c r="CJ953" s="244" t="str">
        <f t="shared" si="1320"/>
        <v>NO</v>
      </c>
      <c r="CK953" s="244" t="str">
        <f t="shared" si="1321"/>
        <v>NO</v>
      </c>
      <c r="CL953" s="244" t="str">
        <f t="shared" si="1322"/>
        <v>NO</v>
      </c>
      <c r="CM953" s="244" t="str">
        <f t="shared" si="1323"/>
        <v>NO</v>
      </c>
      <c r="CN953" s="244" t="str">
        <f t="shared" si="1324"/>
        <v>NO</v>
      </c>
      <c r="CO953" s="244" t="str">
        <f t="shared" si="1325"/>
        <v>NO</v>
      </c>
      <c r="CP953" s="244" t="str">
        <f t="shared" si="1326"/>
        <v>NO</v>
      </c>
      <c r="CQ953" s="244" t="str">
        <f t="shared" si="1327"/>
        <v>NO</v>
      </c>
      <c r="CR953" s="244" t="str">
        <f t="shared" si="1328"/>
        <v>NO</v>
      </c>
    </row>
    <row r="954" spans="1:96">
      <c r="A954" s="64"/>
      <c r="B954" s="15"/>
      <c r="C954" s="15"/>
      <c r="D954" s="15"/>
      <c r="E954" s="15"/>
      <c r="F954" s="15"/>
      <c r="G954" s="15"/>
      <c r="H954" s="15"/>
      <c r="I954" s="52" t="s">
        <v>57</v>
      </c>
      <c r="J954" s="54">
        <v>0.85943060523429904</v>
      </c>
      <c r="K954" s="54">
        <v>9.64385600402555E-2</v>
      </c>
      <c r="L954" s="54">
        <v>4.4130834725444698E-2</v>
      </c>
      <c r="M954" s="54">
        <v>0.53175495080139501</v>
      </c>
      <c r="N954" s="54">
        <v>0.240470905105924</v>
      </c>
      <c r="O954" s="54">
        <v>0.22777414409267899</v>
      </c>
      <c r="P954" s="54">
        <v>0.32648451945680601</v>
      </c>
      <c r="Q954" s="54">
        <v>0.59436803730827403</v>
      </c>
      <c r="R954" s="54">
        <v>7.9147443234918693E-2</v>
      </c>
      <c r="S954" s="54">
        <v>0.67915364636739906</v>
      </c>
      <c r="T954" s="54">
        <v>0.28995445535088799</v>
      </c>
      <c r="U954" s="54">
        <v>3.0891898281711901E-2</v>
      </c>
      <c r="V954" s="54">
        <v>0.249345332338888</v>
      </c>
      <c r="W954" s="54">
        <v>0.100386616723775</v>
      </c>
      <c r="X954" s="54">
        <v>0.65026805093733497</v>
      </c>
      <c r="Y954" s="54">
        <v>5.7839868178423903E-2</v>
      </c>
      <c r="Z954" s="54">
        <v>0.674108078087714</v>
      </c>
      <c r="AA954" s="54">
        <v>0.26805205373386098</v>
      </c>
      <c r="AB954" s="54">
        <v>0.17843123839571201</v>
      </c>
      <c r="AC954" s="54">
        <v>0.15713898032327001</v>
      </c>
      <c r="AD954" s="54">
        <v>0.66442978128101704</v>
      </c>
      <c r="AE954" s="54">
        <v>0.63188744874430303</v>
      </c>
      <c r="AF954" s="54">
        <v>9.3527182266584893E-2</v>
      </c>
      <c r="AG954" s="317">
        <v>0.27458536898911101</v>
      </c>
      <c r="AH954" s="220">
        <v>2.0209999999999999</v>
      </c>
      <c r="AI954" s="220">
        <v>5.6840000000000002</v>
      </c>
      <c r="AJ954" s="221">
        <v>8.8610000000000007</v>
      </c>
      <c r="AK954" s="210">
        <v>2.238</v>
      </c>
      <c r="AL954" s="210">
        <v>5.9450000000000003</v>
      </c>
      <c r="AM954" s="210">
        <v>9.0370000000000008</v>
      </c>
      <c r="AN954" s="203"/>
      <c r="AO954" s="203"/>
      <c r="AP954" s="203"/>
      <c r="AQ954" s="203"/>
      <c r="AR954" s="203">
        <f t="shared" si="1338"/>
        <v>2.9569090974799996</v>
      </c>
      <c r="AS954" s="203">
        <f t="shared" si="1339"/>
        <v>3.6139999999999999</v>
      </c>
      <c r="AT954" s="203">
        <f t="shared" si="1340"/>
        <v>4.4171111030799999</v>
      </c>
      <c r="AU954" s="203">
        <f t="shared" si="1341"/>
        <v>4.3591091005959992</v>
      </c>
      <c r="AV954" s="203">
        <f t="shared" si="1342"/>
        <v>5.3277999999999999</v>
      </c>
      <c r="AW954" s="203">
        <f t="shared" si="1343"/>
        <v>6.5117555437159993</v>
      </c>
      <c r="AX954" s="203">
        <f t="shared" si="1344"/>
        <v>6.8508818334059995</v>
      </c>
      <c r="AY954" s="203">
        <f t="shared" si="1345"/>
        <v>8.3733000000000004</v>
      </c>
      <c r="AZ954" s="203">
        <f t="shared" si="1346"/>
        <v>10.234033314726</v>
      </c>
      <c r="BB954" s="1" t="str">
        <f t="shared" si="1295"/>
        <v>A</v>
      </c>
      <c r="BC954" s="1" t="str">
        <f t="shared" si="1296"/>
        <v>NA</v>
      </c>
      <c r="BD954" s="1" t="str">
        <f t="shared" si="1297"/>
        <v>NA</v>
      </c>
      <c r="BE954" s="1" t="str">
        <f t="shared" si="1298"/>
        <v>NO</v>
      </c>
      <c r="BF954" s="1" t="str">
        <f t="shared" si="1299"/>
        <v>NO</v>
      </c>
      <c r="BG954" s="1" t="str">
        <f t="shared" si="1300"/>
        <v>YES</v>
      </c>
      <c r="BH954" s="1" t="str">
        <f t="shared" si="1289"/>
        <v>YES</v>
      </c>
      <c r="BJ954" s="12">
        <v>129</v>
      </c>
      <c r="BK954" s="1" t="str">
        <f t="shared" si="1301"/>
        <v>A</v>
      </c>
      <c r="BL954" s="1" t="str">
        <f t="shared" si="1302"/>
        <v>NA</v>
      </c>
      <c r="BM954" s="1" t="str">
        <f t="shared" si="1303"/>
        <v>NA</v>
      </c>
      <c r="BN954" s="1" t="str">
        <f t="shared" si="1304"/>
        <v>NO</v>
      </c>
      <c r="BO954" s="1" t="str">
        <f t="shared" si="1305"/>
        <v>NO</v>
      </c>
      <c r="BP954" s="1" t="str">
        <f t="shared" si="1306"/>
        <v>YES</v>
      </c>
      <c r="BQ954" s="1" t="str">
        <f t="shared" si="1307"/>
        <v>YES</v>
      </c>
      <c r="BS954" s="1" t="str">
        <f t="shared" si="1308"/>
        <v>TP</v>
      </c>
      <c r="BT954" s="1" t="str">
        <f t="shared" si="1309"/>
        <v>TN</v>
      </c>
      <c r="BU954" s="1" t="str">
        <f t="shared" si="1310"/>
        <v>TN</v>
      </c>
      <c r="BV954" s="1" t="str">
        <f t="shared" si="1311"/>
        <v>NO</v>
      </c>
      <c r="BW954" s="1" t="str">
        <f t="shared" si="1312"/>
        <v>NO</v>
      </c>
      <c r="BX954" s="1" t="str">
        <f t="shared" si="1313"/>
        <v>YES</v>
      </c>
      <c r="BY954" s="244" t="str">
        <f t="shared" si="1314"/>
        <v>YES</v>
      </c>
      <c r="BZ954" s="244" t="str">
        <f t="shared" si="1315"/>
        <v>NO</v>
      </c>
      <c r="CA954" s="244" t="str">
        <f t="shared" si="1316"/>
        <v>NO</v>
      </c>
      <c r="CB954" s="244" t="str">
        <f t="shared" si="1317"/>
        <v>NO</v>
      </c>
      <c r="CC954" s="244" t="str">
        <f t="shared" si="1318"/>
        <v>NO</v>
      </c>
      <c r="CD954" s="244" t="str">
        <f t="shared" si="1290"/>
        <v>NO</v>
      </c>
      <c r="CE954" s="1" t="str">
        <f t="shared" si="1291"/>
        <v>NO</v>
      </c>
      <c r="CF954" s="1" t="str">
        <f t="shared" si="1292"/>
        <v>NO</v>
      </c>
      <c r="CG954" s="1" t="str">
        <f t="shared" si="1293"/>
        <v>NO</v>
      </c>
      <c r="CH954" s="1" t="str">
        <f t="shared" si="1294"/>
        <v>NO</v>
      </c>
      <c r="CI954" s="244" t="str">
        <f t="shared" si="1319"/>
        <v>NO</v>
      </c>
      <c r="CJ954" s="244" t="str">
        <f t="shared" si="1320"/>
        <v>NO</v>
      </c>
      <c r="CK954" s="244" t="str">
        <f t="shared" si="1321"/>
        <v>NO</v>
      </c>
      <c r="CL954" s="244" t="str">
        <f t="shared" si="1322"/>
        <v>NO</v>
      </c>
      <c r="CM954" s="244" t="str">
        <f t="shared" si="1323"/>
        <v>NO</v>
      </c>
      <c r="CN954" s="244" t="str">
        <f t="shared" si="1324"/>
        <v>NO</v>
      </c>
      <c r="CO954" s="244" t="str">
        <f t="shared" si="1325"/>
        <v>NO</v>
      </c>
      <c r="CP954" s="244" t="str">
        <f t="shared" si="1326"/>
        <v>NO</v>
      </c>
      <c r="CQ954" s="244" t="str">
        <f t="shared" si="1327"/>
        <v>NO</v>
      </c>
      <c r="CR954" s="244" t="str">
        <f t="shared" si="1328"/>
        <v>NO</v>
      </c>
    </row>
    <row r="955" spans="1:96">
      <c r="A955" s="64"/>
      <c r="B955" s="15"/>
      <c r="C955" s="15"/>
      <c r="D955" s="15"/>
      <c r="E955" s="15"/>
      <c r="F955" s="15"/>
      <c r="G955" s="15"/>
      <c r="H955" s="15"/>
      <c r="I955" s="52" t="s">
        <v>58</v>
      </c>
      <c r="J955" s="54">
        <v>0.85943060523429904</v>
      </c>
      <c r="K955" s="54">
        <v>9.64385600402555E-2</v>
      </c>
      <c r="L955" s="54">
        <v>4.4130834725444698E-2</v>
      </c>
      <c r="M955" s="54">
        <v>0.53175495080139501</v>
      </c>
      <c r="N955" s="54">
        <v>0.240470905105924</v>
      </c>
      <c r="O955" s="54">
        <v>0.22777414409267899</v>
      </c>
      <c r="P955" s="54">
        <v>0.32648451945680601</v>
      </c>
      <c r="Q955" s="54">
        <v>0.59436803730827403</v>
      </c>
      <c r="R955" s="54">
        <v>7.9147443234918693E-2</v>
      </c>
      <c r="S955" s="54">
        <v>0.93634806865610098</v>
      </c>
      <c r="T955" s="54">
        <v>2.6545448247741101E-3</v>
      </c>
      <c r="U955" s="54">
        <v>6.0997386519124702E-2</v>
      </c>
      <c r="V955" s="54">
        <v>0.25486858514708499</v>
      </c>
      <c r="W955" s="54">
        <v>0.247574009092727</v>
      </c>
      <c r="X955" s="54">
        <v>0.49755740576018698</v>
      </c>
      <c r="Y955" s="54">
        <v>0.43691324276254601</v>
      </c>
      <c r="Z955" s="54">
        <v>1.72208036288981E-2</v>
      </c>
      <c r="AA955" s="54">
        <v>0.54586595360855505</v>
      </c>
      <c r="AB955" s="54">
        <v>0.37141922788363801</v>
      </c>
      <c r="AC955" s="54">
        <v>0.41609839464805098</v>
      </c>
      <c r="AD955" s="54">
        <v>0.212482377468309</v>
      </c>
      <c r="AE955" s="54">
        <v>0.89953597076872505</v>
      </c>
      <c r="AF955" s="54">
        <v>3.2108067916854298E-2</v>
      </c>
      <c r="AG955" s="317">
        <v>6.8355961314420205E-2</v>
      </c>
      <c r="AH955" s="220">
        <v>2.8530000000000002</v>
      </c>
      <c r="AI955" s="220">
        <v>5.181</v>
      </c>
      <c r="AJ955" s="221">
        <v>7.7279999999999998</v>
      </c>
      <c r="AK955" s="210">
        <v>2.9079999999999999</v>
      </c>
      <c r="AL955" s="210">
        <v>5.3689999999999998</v>
      </c>
      <c r="AM955" s="210">
        <v>7.5730000000000004</v>
      </c>
      <c r="AN955" s="203"/>
      <c r="AO955" s="203"/>
      <c r="AP955" s="203"/>
      <c r="AQ955" s="203"/>
      <c r="AR955" s="203">
        <f t="shared" si="1338"/>
        <v>2.9569090974799996</v>
      </c>
      <c r="AS955" s="203">
        <f t="shared" si="1339"/>
        <v>3.6139999999999999</v>
      </c>
      <c r="AT955" s="203">
        <f t="shared" si="1340"/>
        <v>4.4171111030799999</v>
      </c>
      <c r="AU955" s="203">
        <f t="shared" si="1341"/>
        <v>4.3591091005959992</v>
      </c>
      <c r="AV955" s="203">
        <f t="shared" si="1342"/>
        <v>5.3277999999999999</v>
      </c>
      <c r="AW955" s="203">
        <f t="shared" si="1343"/>
        <v>6.5117555437159993</v>
      </c>
      <c r="AX955" s="203">
        <f t="shared" si="1344"/>
        <v>6.8508818334059995</v>
      </c>
      <c r="AY955" s="203">
        <f t="shared" si="1345"/>
        <v>8.3733000000000004</v>
      </c>
      <c r="AZ955" s="203">
        <f t="shared" si="1346"/>
        <v>10.234033314726</v>
      </c>
      <c r="BB955" s="1" t="str">
        <f t="shared" si="1295"/>
        <v>A</v>
      </c>
      <c r="BC955" s="1" t="str">
        <f t="shared" si="1296"/>
        <v>NP</v>
      </c>
      <c r="BD955" s="1" t="str">
        <f t="shared" si="1297"/>
        <v>NP</v>
      </c>
      <c r="BE955" s="1" t="str">
        <f t="shared" si="1298"/>
        <v>NO</v>
      </c>
      <c r="BF955" s="1" t="str">
        <f t="shared" si="1299"/>
        <v>NO</v>
      </c>
      <c r="BG955" s="1" t="str">
        <f t="shared" si="1300"/>
        <v>YES</v>
      </c>
      <c r="BH955" s="1" t="str">
        <f t="shared" si="1289"/>
        <v>YES</v>
      </c>
      <c r="BJ955" s="12">
        <v>27</v>
      </c>
      <c r="BK955" s="1" t="str">
        <f t="shared" si="1301"/>
        <v>A</v>
      </c>
      <c r="BL955" s="1" t="str">
        <f t="shared" si="1302"/>
        <v>NA</v>
      </c>
      <c r="BM955" s="1" t="str">
        <f t="shared" si="1303"/>
        <v>NP</v>
      </c>
      <c r="BN955" s="1" t="str">
        <f t="shared" si="1304"/>
        <v>NO</v>
      </c>
      <c r="BO955" s="1" t="str">
        <f t="shared" si="1305"/>
        <v>NO</v>
      </c>
      <c r="BP955" s="1" t="str">
        <f t="shared" si="1306"/>
        <v>YES</v>
      </c>
      <c r="BQ955" s="1" t="str">
        <f t="shared" si="1307"/>
        <v>YES</v>
      </c>
      <c r="BS955" s="1" t="str">
        <f t="shared" si="1308"/>
        <v>TP</v>
      </c>
      <c r="BT955" s="1" t="str">
        <f t="shared" si="1309"/>
        <v>FP</v>
      </c>
      <c r="BU955" s="1" t="str">
        <f t="shared" si="1310"/>
        <v>TP</v>
      </c>
      <c r="BV955" s="1" t="str">
        <f t="shared" si="1311"/>
        <v>NO</v>
      </c>
      <c r="BW955" s="1" t="str">
        <f t="shared" si="1312"/>
        <v>YES</v>
      </c>
      <c r="BX955" s="1" t="str">
        <f t="shared" si="1313"/>
        <v>YES</v>
      </c>
      <c r="BY955" s="244" t="str">
        <f t="shared" si="1314"/>
        <v>YES</v>
      </c>
      <c r="BZ955" s="244" t="str">
        <f t="shared" si="1315"/>
        <v>NO</v>
      </c>
      <c r="CA955" s="244" t="str">
        <f t="shared" si="1316"/>
        <v>NO</v>
      </c>
      <c r="CB955" s="244" t="str">
        <f t="shared" si="1317"/>
        <v>NO</v>
      </c>
      <c r="CC955" s="244" t="str">
        <f t="shared" si="1318"/>
        <v>NO</v>
      </c>
      <c r="CD955" s="244" t="str">
        <f t="shared" si="1290"/>
        <v>YES</v>
      </c>
      <c r="CE955" s="1" t="str">
        <f t="shared" si="1291"/>
        <v>NO</v>
      </c>
      <c r="CF955" s="1" t="str">
        <f t="shared" si="1292"/>
        <v>NO</v>
      </c>
      <c r="CG955" s="1" t="str">
        <f t="shared" si="1293"/>
        <v>NO</v>
      </c>
      <c r="CH955" s="1" t="str">
        <f t="shared" si="1294"/>
        <v>YES</v>
      </c>
      <c r="CI955" s="244" t="str">
        <f t="shared" si="1319"/>
        <v>NO</v>
      </c>
      <c r="CJ955" s="244" t="str">
        <f t="shared" si="1320"/>
        <v>NO</v>
      </c>
      <c r="CK955" s="244" t="str">
        <f t="shared" si="1321"/>
        <v>NO</v>
      </c>
      <c r="CL955" s="244" t="str">
        <f t="shared" si="1322"/>
        <v>NO</v>
      </c>
      <c r="CM955" s="244" t="str">
        <f t="shared" si="1323"/>
        <v>NO</v>
      </c>
      <c r="CN955" s="244" t="str">
        <f t="shared" si="1324"/>
        <v>YES</v>
      </c>
      <c r="CO955" s="244" t="str">
        <f t="shared" si="1325"/>
        <v>NO</v>
      </c>
      <c r="CP955" s="244" t="str">
        <f t="shared" si="1326"/>
        <v>NO</v>
      </c>
      <c r="CQ955" s="244" t="str">
        <f t="shared" si="1327"/>
        <v>NO</v>
      </c>
      <c r="CR955" s="244" t="str">
        <f t="shared" si="1328"/>
        <v>YES</v>
      </c>
    </row>
    <row r="956" spans="1:96">
      <c r="A956" s="64"/>
      <c r="B956" s="15"/>
      <c r="C956" s="15"/>
      <c r="D956" s="15"/>
      <c r="E956" s="15"/>
      <c r="F956" s="15"/>
      <c r="G956" s="15"/>
      <c r="H956" s="15"/>
      <c r="I956" s="52" t="s">
        <v>59</v>
      </c>
      <c r="J956" s="54">
        <v>0.85943060523429904</v>
      </c>
      <c r="K956" s="54">
        <v>9.64385600402555E-2</v>
      </c>
      <c r="L956" s="54">
        <v>4.4130834725444698E-2</v>
      </c>
      <c r="M956" s="54">
        <v>0.53175495080139501</v>
      </c>
      <c r="N956" s="54">
        <v>0.240470905105924</v>
      </c>
      <c r="O956" s="54">
        <v>0.22777414409267899</v>
      </c>
      <c r="P956" s="54">
        <v>0.32648451945680601</v>
      </c>
      <c r="Q956" s="54">
        <v>0.59436803730827403</v>
      </c>
      <c r="R956" s="54">
        <v>7.9147443234918693E-2</v>
      </c>
      <c r="S956" s="54">
        <v>0.93634806865610098</v>
      </c>
      <c r="T956" s="54">
        <v>2.6545448247741101E-3</v>
      </c>
      <c r="U956" s="54">
        <v>6.0997386519124702E-2</v>
      </c>
      <c r="V956" s="54">
        <v>0.43019502856546399</v>
      </c>
      <c r="W956" s="54">
        <v>0.44149464727451598</v>
      </c>
      <c r="X956" s="54">
        <v>0.128310324160018</v>
      </c>
      <c r="Y956" s="54">
        <v>0.329915899769608</v>
      </c>
      <c r="Z956" s="54">
        <v>0.551035171298214</v>
      </c>
      <c r="AA956" s="54">
        <v>0.119048928932177</v>
      </c>
      <c r="AB956" s="54">
        <v>0.120976428783514</v>
      </c>
      <c r="AC956" s="54">
        <v>6.6139618985808599E-2</v>
      </c>
      <c r="AD956" s="54">
        <v>0.812883952230676</v>
      </c>
      <c r="AE956" s="54">
        <v>0.55367995914066004</v>
      </c>
      <c r="AF956" s="54">
        <v>0.29748293482758797</v>
      </c>
      <c r="AG956" s="317">
        <v>0.14883710603175099</v>
      </c>
      <c r="AH956" s="220">
        <v>2.1800000000000002</v>
      </c>
      <c r="AI956" s="220">
        <v>4.4160000000000004</v>
      </c>
      <c r="AJ956" s="221">
        <v>8.4030000000000005</v>
      </c>
      <c r="AK956" s="210">
        <v>2.3439999999999999</v>
      </c>
      <c r="AL956" s="210">
        <v>4.3310000000000004</v>
      </c>
      <c r="AM956" s="210">
        <v>8.3529999999999998</v>
      </c>
      <c r="AN956" s="203"/>
      <c r="AO956" s="203"/>
      <c r="AP956" s="203"/>
      <c r="AQ956" s="203"/>
      <c r="AR956" s="203">
        <f t="shared" si="1338"/>
        <v>2.9569090974799996</v>
      </c>
      <c r="AS956" s="203">
        <f t="shared" si="1339"/>
        <v>3.6139999999999999</v>
      </c>
      <c r="AT956" s="203">
        <f t="shared" si="1340"/>
        <v>4.4171111030799999</v>
      </c>
      <c r="AU956" s="203">
        <f t="shared" si="1341"/>
        <v>4.3591091005959992</v>
      </c>
      <c r="AV956" s="203">
        <f t="shared" si="1342"/>
        <v>5.3277999999999999</v>
      </c>
      <c r="AW956" s="203">
        <f t="shared" si="1343"/>
        <v>6.5117555437159993</v>
      </c>
      <c r="AX956" s="203">
        <f t="shared" si="1344"/>
        <v>6.8508818334059995</v>
      </c>
      <c r="AY956" s="203">
        <f t="shared" si="1345"/>
        <v>8.3733000000000004</v>
      </c>
      <c r="AZ956" s="203">
        <f t="shared" si="1346"/>
        <v>10.234033314726</v>
      </c>
      <c r="BB956" s="1" t="str">
        <f t="shared" si="1295"/>
        <v>A</v>
      </c>
      <c r="BC956" s="1" t="str">
        <f t="shared" si="1296"/>
        <v>NP</v>
      </c>
      <c r="BD956" s="1" t="str">
        <f t="shared" si="1297"/>
        <v>NA</v>
      </c>
      <c r="BE956" s="1" t="str">
        <f t="shared" si="1298"/>
        <v>NO</v>
      </c>
      <c r="BF956" s="1" t="str">
        <f t="shared" si="1299"/>
        <v>NO</v>
      </c>
      <c r="BG956" s="1" t="str">
        <f t="shared" si="1300"/>
        <v>YES</v>
      </c>
      <c r="BH956" s="1" t="str">
        <f t="shared" ref="BH956:BH1019" si="1347">IF(OR(BB956="P",BC956="P",BD956="P"),"NO","YES")</f>
        <v>YES</v>
      </c>
      <c r="BJ956" s="12">
        <v>37</v>
      </c>
      <c r="BK956" s="1" t="str">
        <f t="shared" si="1301"/>
        <v>A</v>
      </c>
      <c r="BL956" s="1" t="str">
        <f t="shared" si="1302"/>
        <v>A</v>
      </c>
      <c r="BM956" s="1" t="str">
        <f t="shared" si="1303"/>
        <v>NP</v>
      </c>
      <c r="BN956" s="1" t="str">
        <f t="shared" si="1304"/>
        <v>NO</v>
      </c>
      <c r="BO956" s="1" t="str">
        <f t="shared" si="1305"/>
        <v>YES</v>
      </c>
      <c r="BP956" s="1" t="str">
        <f t="shared" si="1306"/>
        <v>YES</v>
      </c>
      <c r="BQ956" s="1" t="str">
        <f t="shared" si="1307"/>
        <v>YES</v>
      </c>
      <c r="BS956" s="1" t="str">
        <f t="shared" si="1308"/>
        <v>TP</v>
      </c>
      <c r="BT956" s="1" t="str">
        <f t="shared" si="1309"/>
        <v>TP</v>
      </c>
      <c r="BU956" s="1" t="str">
        <f t="shared" si="1310"/>
        <v>FN</v>
      </c>
      <c r="BV956" s="1" t="str">
        <f t="shared" si="1311"/>
        <v>NO</v>
      </c>
      <c r="BW956" s="1" t="str">
        <f t="shared" si="1312"/>
        <v>YES</v>
      </c>
      <c r="BX956" s="1" t="str">
        <f t="shared" si="1313"/>
        <v>YES</v>
      </c>
      <c r="BY956" s="244" t="str">
        <f t="shared" si="1314"/>
        <v>YES</v>
      </c>
      <c r="BZ956" s="244" t="str">
        <f t="shared" si="1315"/>
        <v>NO</v>
      </c>
      <c r="CA956" s="244" t="str">
        <f t="shared" si="1316"/>
        <v>NO</v>
      </c>
      <c r="CB956" s="244" t="str">
        <f t="shared" si="1317"/>
        <v>NO</v>
      </c>
      <c r="CC956" s="244" t="str">
        <f t="shared" si="1318"/>
        <v>NO</v>
      </c>
      <c r="CD956" s="244" t="str">
        <f t="shared" si="1290"/>
        <v>YES</v>
      </c>
      <c r="CE956" s="1" t="str">
        <f t="shared" si="1291"/>
        <v>NO</v>
      </c>
      <c r="CF956" s="1" t="str">
        <f t="shared" si="1292"/>
        <v>NO</v>
      </c>
      <c r="CG956" s="1" t="str">
        <f t="shared" si="1293"/>
        <v>NO</v>
      </c>
      <c r="CH956" s="1" t="str">
        <f t="shared" si="1294"/>
        <v>YES</v>
      </c>
      <c r="CI956" s="244" t="str">
        <f t="shared" si="1319"/>
        <v>YES</v>
      </c>
      <c r="CJ956" s="244" t="str">
        <f t="shared" si="1320"/>
        <v>NO</v>
      </c>
      <c r="CK956" s="244" t="str">
        <f t="shared" si="1321"/>
        <v>NO</v>
      </c>
      <c r="CL956" s="244" t="str">
        <f t="shared" si="1322"/>
        <v>NO</v>
      </c>
      <c r="CM956" s="244" t="str">
        <f t="shared" si="1323"/>
        <v>YES</v>
      </c>
      <c r="CN956" s="244" t="str">
        <f t="shared" si="1324"/>
        <v>NO</v>
      </c>
      <c r="CO956" s="244" t="str">
        <f t="shared" si="1325"/>
        <v>NO</v>
      </c>
      <c r="CP956" s="244" t="str">
        <f t="shared" si="1326"/>
        <v>NO</v>
      </c>
      <c r="CQ956" s="244" t="str">
        <f t="shared" si="1327"/>
        <v>NO</v>
      </c>
      <c r="CR956" s="244" t="str">
        <f t="shared" si="1328"/>
        <v>NO</v>
      </c>
    </row>
    <row r="957" spans="1:96">
      <c r="A957" s="64"/>
      <c r="B957" s="15"/>
      <c r="C957" s="15"/>
      <c r="D957" s="15"/>
      <c r="E957" s="15"/>
      <c r="F957" s="15"/>
      <c r="G957" s="15"/>
      <c r="H957" s="15"/>
      <c r="I957" s="52" t="s">
        <v>21</v>
      </c>
      <c r="J957" s="54">
        <v>0.85943060523429904</v>
      </c>
      <c r="K957" s="54">
        <v>9.64385600402555E-2</v>
      </c>
      <c r="L957" s="54">
        <v>4.4130834725444698E-2</v>
      </c>
      <c r="M957" s="54">
        <v>0.53175495080139501</v>
      </c>
      <c r="N957" s="54">
        <v>0.240470905105924</v>
      </c>
      <c r="O957" s="54">
        <v>0.22777414409267899</v>
      </c>
      <c r="P957" s="54">
        <v>0.32648451945680601</v>
      </c>
      <c r="Q957" s="54">
        <v>0.59436803730827403</v>
      </c>
      <c r="R957" s="54">
        <v>7.9147443234918693E-2</v>
      </c>
      <c r="S957" s="54">
        <v>0.73454282950846495</v>
      </c>
      <c r="T957" s="54">
        <v>9.1059044601885006E-2</v>
      </c>
      <c r="U957" s="54">
        <v>0.17439812588964901</v>
      </c>
      <c r="V957" s="54">
        <v>0.43019502856546399</v>
      </c>
      <c r="W957" s="54">
        <v>0.44149464727451598</v>
      </c>
      <c r="X957" s="54">
        <v>0.128310324160018</v>
      </c>
      <c r="Y957" s="54">
        <v>0.329915899769608</v>
      </c>
      <c r="Z957" s="54">
        <v>0.551035171298214</v>
      </c>
      <c r="AA957" s="54">
        <v>0.119048928932177</v>
      </c>
      <c r="AB957" s="54">
        <v>0.120976428783514</v>
      </c>
      <c r="AC957" s="54">
        <v>6.6139618985808599E-2</v>
      </c>
      <c r="AD957" s="54">
        <v>0.812883952230676</v>
      </c>
      <c r="AE957" s="54">
        <v>0.55367995914066004</v>
      </c>
      <c r="AF957" s="54">
        <v>0.29748293482758797</v>
      </c>
      <c r="AG957" s="317">
        <v>0.14883710603175099</v>
      </c>
      <c r="AH957" s="220">
        <v>2.5070000000000001</v>
      </c>
      <c r="AI957" s="220">
        <v>4.319</v>
      </c>
      <c r="AJ957" s="221">
        <v>8.3260000000000005</v>
      </c>
      <c r="AK957" s="210">
        <v>2.5379999999999998</v>
      </c>
      <c r="AL957" s="210">
        <v>4.45</v>
      </c>
      <c r="AM957" s="210">
        <v>8.625</v>
      </c>
      <c r="AN957" s="203"/>
      <c r="AO957" s="203"/>
      <c r="AP957" s="203"/>
      <c r="AQ957" s="203"/>
      <c r="AR957" s="203">
        <f t="shared" si="1338"/>
        <v>2.9569090974799996</v>
      </c>
      <c r="AS957" s="203">
        <f t="shared" si="1339"/>
        <v>3.6139999999999999</v>
      </c>
      <c r="AT957" s="203">
        <f t="shared" si="1340"/>
        <v>4.4171111030799999</v>
      </c>
      <c r="AU957" s="203">
        <f t="shared" si="1341"/>
        <v>4.3591091005959992</v>
      </c>
      <c r="AV957" s="203">
        <f t="shared" si="1342"/>
        <v>5.3277999999999999</v>
      </c>
      <c r="AW957" s="203">
        <f t="shared" si="1343"/>
        <v>6.5117555437159993</v>
      </c>
      <c r="AX957" s="203">
        <f t="shared" si="1344"/>
        <v>6.8508818334059995</v>
      </c>
      <c r="AY957" s="203">
        <f t="shared" si="1345"/>
        <v>8.3733000000000004</v>
      </c>
      <c r="AZ957" s="203">
        <f t="shared" si="1346"/>
        <v>10.234033314726</v>
      </c>
      <c r="BB957" s="1" t="str">
        <f t="shared" si="1295"/>
        <v>A</v>
      </c>
      <c r="BC957" s="1" t="str">
        <f t="shared" si="1296"/>
        <v>A</v>
      </c>
      <c r="BD957" s="1" t="str">
        <f t="shared" si="1297"/>
        <v>NP</v>
      </c>
      <c r="BE957" s="1" t="str">
        <f t="shared" si="1298"/>
        <v>NO</v>
      </c>
      <c r="BF957" s="1" t="str">
        <f t="shared" si="1299"/>
        <v>YES</v>
      </c>
      <c r="BG957" s="1" t="str">
        <f t="shared" si="1300"/>
        <v>YES</v>
      </c>
      <c r="BH957" s="1" t="str">
        <f t="shared" si="1347"/>
        <v>YES</v>
      </c>
      <c r="BJ957" s="12">
        <v>22</v>
      </c>
      <c r="BK957" s="1" t="str">
        <f t="shared" si="1301"/>
        <v>A</v>
      </c>
      <c r="BL957" s="1" t="str">
        <f t="shared" si="1302"/>
        <v>NP</v>
      </c>
      <c r="BM957" s="1" t="str">
        <f t="shared" si="1303"/>
        <v>NA</v>
      </c>
      <c r="BN957" s="1" t="str">
        <f t="shared" si="1304"/>
        <v>NO</v>
      </c>
      <c r="BO957" s="1" t="str">
        <f t="shared" si="1305"/>
        <v>NO</v>
      </c>
      <c r="BP957" s="1" t="str">
        <f t="shared" si="1306"/>
        <v>YES</v>
      </c>
      <c r="BQ957" s="1" t="str">
        <f t="shared" si="1307"/>
        <v>YES</v>
      </c>
      <c r="BS957" s="1" t="str">
        <f t="shared" si="1308"/>
        <v>TP</v>
      </c>
      <c r="BT957" s="1" t="str">
        <f t="shared" si="1309"/>
        <v>TP</v>
      </c>
      <c r="BU957" s="1" t="str">
        <f t="shared" si="1310"/>
        <v>FP</v>
      </c>
      <c r="BV957" s="1" t="str">
        <f t="shared" si="1311"/>
        <v>NO</v>
      </c>
      <c r="BW957" s="1" t="str">
        <f t="shared" si="1312"/>
        <v>YES</v>
      </c>
      <c r="BX957" s="1" t="str">
        <f t="shared" si="1313"/>
        <v>YES</v>
      </c>
      <c r="BY957" s="244" t="str">
        <f t="shared" si="1314"/>
        <v>YES</v>
      </c>
      <c r="BZ957" s="244" t="str">
        <f t="shared" si="1315"/>
        <v>NO</v>
      </c>
      <c r="CA957" s="244" t="str">
        <f t="shared" si="1316"/>
        <v>NO</v>
      </c>
      <c r="CB957" s="244" t="str">
        <f t="shared" si="1317"/>
        <v>NO</v>
      </c>
      <c r="CC957" s="244" t="str">
        <f t="shared" si="1318"/>
        <v>NO</v>
      </c>
      <c r="CD957" s="244" t="str">
        <f t="shared" si="1290"/>
        <v>YES</v>
      </c>
      <c r="CE957" s="1" t="str">
        <f t="shared" si="1291"/>
        <v>NO</v>
      </c>
      <c r="CF957" s="1" t="str">
        <f t="shared" si="1292"/>
        <v>NO</v>
      </c>
      <c r="CG957" s="1" t="str">
        <f t="shared" si="1293"/>
        <v>NO</v>
      </c>
      <c r="CH957" s="1" t="str">
        <f t="shared" si="1294"/>
        <v>YES</v>
      </c>
      <c r="CI957" s="244" t="str">
        <f t="shared" si="1319"/>
        <v>NO</v>
      </c>
      <c r="CJ957" s="244" t="str">
        <f t="shared" si="1320"/>
        <v>NO</v>
      </c>
      <c r="CK957" s="244" t="str">
        <f t="shared" si="1321"/>
        <v>NO</v>
      </c>
      <c r="CL957" s="244" t="str">
        <f t="shared" si="1322"/>
        <v>NO</v>
      </c>
      <c r="CM957" s="244" t="str">
        <f t="shared" si="1323"/>
        <v>NO</v>
      </c>
      <c r="CN957" s="244" t="str">
        <f t="shared" si="1324"/>
        <v>YES</v>
      </c>
      <c r="CO957" s="244" t="str">
        <f t="shared" si="1325"/>
        <v>NO</v>
      </c>
      <c r="CP957" s="244" t="str">
        <f t="shared" si="1326"/>
        <v>NO</v>
      </c>
      <c r="CQ957" s="244" t="str">
        <f t="shared" si="1327"/>
        <v>NO</v>
      </c>
      <c r="CR957" s="244" t="str">
        <f t="shared" si="1328"/>
        <v>YES</v>
      </c>
    </row>
    <row r="958" spans="1:96">
      <c r="A958" s="64"/>
      <c r="B958" s="15"/>
      <c r="C958" s="15"/>
      <c r="D958" s="15"/>
      <c r="E958" s="15"/>
      <c r="F958" s="15"/>
      <c r="G958" s="15"/>
      <c r="H958" s="15"/>
      <c r="I958" s="52" t="s">
        <v>60</v>
      </c>
      <c r="J958" s="54">
        <v>0.85943060523429904</v>
      </c>
      <c r="K958" s="54">
        <v>9.64385600402555E-2</v>
      </c>
      <c r="L958" s="54">
        <v>4.4130834725444698E-2</v>
      </c>
      <c r="M958" s="54">
        <v>0.85875090289671097</v>
      </c>
      <c r="N958" s="54">
        <v>4.0598673452893301E-2</v>
      </c>
      <c r="O958" s="54">
        <v>0.100650423650395</v>
      </c>
      <c r="P958" s="54">
        <v>0.49705931088691502</v>
      </c>
      <c r="Q958" s="54">
        <v>9.9040206810298195E-2</v>
      </c>
      <c r="R958" s="54">
        <v>0.40390048230278602</v>
      </c>
      <c r="S958" s="54">
        <v>0.69758177587972103</v>
      </c>
      <c r="T958" s="54">
        <v>0.252899076546725</v>
      </c>
      <c r="U958" s="54">
        <v>4.9519147573552497E-2</v>
      </c>
      <c r="V958" s="54">
        <v>0.104548237245615</v>
      </c>
      <c r="W958" s="54">
        <v>0.31368386532932802</v>
      </c>
      <c r="X958" s="54">
        <v>0.58176789742505497</v>
      </c>
      <c r="Y958" s="54">
        <v>0.43691324276254601</v>
      </c>
      <c r="Z958" s="54">
        <v>1.72208036288981E-2</v>
      </c>
      <c r="AA958" s="54">
        <v>0.54586595360855505</v>
      </c>
      <c r="AB958" s="54">
        <v>0.37141922788363801</v>
      </c>
      <c r="AC958" s="54">
        <v>0.41609839464805098</v>
      </c>
      <c r="AD958" s="54">
        <v>0.212482377468309</v>
      </c>
      <c r="AE958" s="54">
        <v>0.89953597076872505</v>
      </c>
      <c r="AF958" s="54">
        <v>3.2108067916854298E-2</v>
      </c>
      <c r="AG958" s="317">
        <v>6.8355961314420205E-2</v>
      </c>
      <c r="AH958" s="220">
        <v>2.9569999999999999</v>
      </c>
      <c r="AI958" s="220">
        <v>6.016</v>
      </c>
      <c r="AJ958" s="221">
        <v>7.383</v>
      </c>
      <c r="AK958" s="210">
        <v>2.9</v>
      </c>
      <c r="AL958" s="210">
        <v>5.6340000000000003</v>
      </c>
      <c r="AM958" s="210">
        <v>7.44</v>
      </c>
      <c r="AN958" s="203"/>
      <c r="AO958" s="203"/>
      <c r="AP958" s="203"/>
      <c r="AQ958" s="203"/>
      <c r="AR958" s="203">
        <f t="shared" si="1338"/>
        <v>2.9569090974799996</v>
      </c>
      <c r="AS958" s="203">
        <f t="shared" si="1339"/>
        <v>3.6139999999999999</v>
      </c>
      <c r="AT958" s="203">
        <f t="shared" si="1340"/>
        <v>4.4171111030799999</v>
      </c>
      <c r="AU958" s="203">
        <f t="shared" si="1341"/>
        <v>4.3591091005959992</v>
      </c>
      <c r="AV958" s="203">
        <f t="shared" si="1342"/>
        <v>5.3277999999999999</v>
      </c>
      <c r="AW958" s="203">
        <f t="shared" si="1343"/>
        <v>6.5117555437159993</v>
      </c>
      <c r="AX958" s="203">
        <f t="shared" si="1344"/>
        <v>6.8508818334059995</v>
      </c>
      <c r="AY958" s="203">
        <f t="shared" si="1345"/>
        <v>8.3733000000000004</v>
      </c>
      <c r="AZ958" s="203">
        <f t="shared" si="1346"/>
        <v>10.234033314726</v>
      </c>
      <c r="BB958" s="1" t="str">
        <f t="shared" si="1295"/>
        <v>NP</v>
      </c>
      <c r="BC958" s="1" t="str">
        <f t="shared" si="1296"/>
        <v>NA</v>
      </c>
      <c r="BD958" s="1" t="str">
        <f t="shared" si="1297"/>
        <v>NP</v>
      </c>
      <c r="BE958" s="1" t="str">
        <f t="shared" si="1298"/>
        <v>NO</v>
      </c>
      <c r="BF958" s="1" t="str">
        <f t="shared" si="1299"/>
        <v>NO</v>
      </c>
      <c r="BG958" s="1" t="str">
        <f t="shared" si="1300"/>
        <v>NO</v>
      </c>
      <c r="BH958" s="1" t="str">
        <f t="shared" si="1347"/>
        <v>YES</v>
      </c>
      <c r="BJ958" s="12">
        <v>32</v>
      </c>
      <c r="BK958" s="1" t="str">
        <f t="shared" si="1301"/>
        <v>A</v>
      </c>
      <c r="BL958" s="1" t="str">
        <f t="shared" si="1302"/>
        <v>NA</v>
      </c>
      <c r="BM958" s="1" t="str">
        <f t="shared" si="1303"/>
        <v>NP</v>
      </c>
      <c r="BN958" s="1" t="str">
        <f t="shared" si="1304"/>
        <v>NO</v>
      </c>
      <c r="BO958" s="1" t="str">
        <f t="shared" si="1305"/>
        <v>NO</v>
      </c>
      <c r="BP958" s="1" t="str">
        <f t="shared" si="1306"/>
        <v>YES</v>
      </c>
      <c r="BQ958" s="1" t="str">
        <f t="shared" si="1307"/>
        <v>YES</v>
      </c>
      <c r="BS958" s="1" t="str">
        <f t="shared" si="1308"/>
        <v>TP</v>
      </c>
      <c r="BT958" s="1" t="str">
        <f t="shared" si="1309"/>
        <v>TN</v>
      </c>
      <c r="BU958" s="1" t="str">
        <f t="shared" si="1310"/>
        <v>TP</v>
      </c>
      <c r="BV958" s="1" t="str">
        <f t="shared" si="1311"/>
        <v>NO</v>
      </c>
      <c r="BW958" s="1" t="str">
        <f t="shared" si="1312"/>
        <v>YES</v>
      </c>
      <c r="BX958" s="1" t="str">
        <f t="shared" si="1313"/>
        <v>YES</v>
      </c>
      <c r="BY958" s="244" t="str">
        <f t="shared" si="1314"/>
        <v>YES</v>
      </c>
      <c r="BZ958" s="244" t="str">
        <f t="shared" si="1315"/>
        <v>NO</v>
      </c>
      <c r="CA958" s="244" t="str">
        <f t="shared" si="1316"/>
        <v>NO</v>
      </c>
      <c r="CB958" s="244" t="str">
        <f t="shared" si="1317"/>
        <v>NO</v>
      </c>
      <c r="CC958" s="244" t="str">
        <f t="shared" si="1318"/>
        <v>NO</v>
      </c>
      <c r="CD958" s="244" t="str">
        <f t="shared" si="1290"/>
        <v>NO</v>
      </c>
      <c r="CE958" s="1" t="str">
        <f t="shared" si="1291"/>
        <v>NO</v>
      </c>
      <c r="CF958" s="1" t="str">
        <f t="shared" si="1292"/>
        <v>NO</v>
      </c>
      <c r="CG958" s="1" t="str">
        <f t="shared" si="1293"/>
        <v>NO</v>
      </c>
      <c r="CH958" s="1" t="str">
        <f t="shared" si="1294"/>
        <v>NO</v>
      </c>
      <c r="CI958" s="244" t="str">
        <f t="shared" si="1319"/>
        <v>NO</v>
      </c>
      <c r="CJ958" s="244" t="str">
        <f t="shared" si="1320"/>
        <v>NO</v>
      </c>
      <c r="CK958" s="244" t="str">
        <f t="shared" si="1321"/>
        <v>NO</v>
      </c>
      <c r="CL958" s="244" t="str">
        <f t="shared" si="1322"/>
        <v>NO</v>
      </c>
      <c r="CM958" s="244" t="str">
        <f t="shared" si="1323"/>
        <v>NO</v>
      </c>
      <c r="CN958" s="244" t="str">
        <f t="shared" si="1324"/>
        <v>NO</v>
      </c>
      <c r="CO958" s="244" t="str">
        <f t="shared" si="1325"/>
        <v>NO</v>
      </c>
      <c r="CP958" s="244" t="str">
        <f t="shared" si="1326"/>
        <v>NO</v>
      </c>
      <c r="CQ958" s="244" t="str">
        <f t="shared" si="1327"/>
        <v>NO</v>
      </c>
      <c r="CR958" s="244" t="str">
        <f t="shared" si="1328"/>
        <v>NO</v>
      </c>
    </row>
    <row r="959" spans="1:96">
      <c r="A959" s="318"/>
      <c r="B959" s="54"/>
      <c r="C959" s="54"/>
      <c r="D959" s="54"/>
      <c r="E959" s="54"/>
      <c r="F959" s="54"/>
      <c r="G959" s="54"/>
      <c r="H959" s="54"/>
      <c r="I959" s="52" t="s">
        <v>46</v>
      </c>
      <c r="J959" s="54">
        <v>0.85943060523429904</v>
      </c>
      <c r="K959" s="54">
        <v>9.64385600402555E-2</v>
      </c>
      <c r="L959" s="54">
        <v>4.4130834725444698E-2</v>
      </c>
      <c r="M959" s="54">
        <v>0.53175495080139501</v>
      </c>
      <c r="N959" s="54">
        <v>0.240470905105924</v>
      </c>
      <c r="O959" s="54">
        <v>0.22777414409267899</v>
      </c>
      <c r="P959" s="54">
        <v>0.32648451945680601</v>
      </c>
      <c r="Q959" s="54">
        <v>0.59436803730827403</v>
      </c>
      <c r="R959" s="54">
        <v>7.9147443234918693E-2</v>
      </c>
      <c r="S959" s="54">
        <v>0.93634806865610098</v>
      </c>
      <c r="T959" s="54">
        <v>2.6545448247741101E-3</v>
      </c>
      <c r="U959" s="54">
        <v>6.0997386519124702E-2</v>
      </c>
      <c r="V959" s="54">
        <v>0.43019502856546399</v>
      </c>
      <c r="W959" s="54">
        <v>0.44149464727451598</v>
      </c>
      <c r="X959" s="54">
        <v>0.128310324160018</v>
      </c>
      <c r="Y959" s="54">
        <v>0.329915899769608</v>
      </c>
      <c r="Z959" s="54">
        <v>0.551035171298214</v>
      </c>
      <c r="AA959" s="54">
        <v>0.119048928932177</v>
      </c>
      <c r="AB959" s="54">
        <v>0.120976428783514</v>
      </c>
      <c r="AC959" s="54">
        <v>6.6139618985808599E-2</v>
      </c>
      <c r="AD959" s="54">
        <v>0.812883952230676</v>
      </c>
      <c r="AE959" s="54">
        <v>0.55367995914066004</v>
      </c>
      <c r="AF959" s="54">
        <v>0.29748293482758797</v>
      </c>
      <c r="AG959" s="317">
        <v>0.14883710603175099</v>
      </c>
      <c r="AH959" s="220">
        <v>2.3319999999999999</v>
      </c>
      <c r="AI959" s="220">
        <v>4.3470000000000004</v>
      </c>
      <c r="AJ959" s="221">
        <v>8.4109999999999996</v>
      </c>
      <c r="AK959" s="210">
        <v>2.472</v>
      </c>
      <c r="AL959" s="210">
        <v>4.3780000000000001</v>
      </c>
      <c r="AM959" s="210">
        <v>8.4149999999999991</v>
      </c>
      <c r="AN959" s="203"/>
      <c r="AO959" s="203"/>
      <c r="AP959" s="203"/>
      <c r="AQ959" s="203"/>
      <c r="AR959" s="203">
        <f t="shared" si="1338"/>
        <v>2.9569090974799996</v>
      </c>
      <c r="AS959" s="203">
        <f t="shared" si="1339"/>
        <v>3.6139999999999999</v>
      </c>
      <c r="AT959" s="203">
        <f t="shared" si="1340"/>
        <v>4.4171111030799999</v>
      </c>
      <c r="AU959" s="203">
        <f t="shared" si="1341"/>
        <v>4.3591091005959992</v>
      </c>
      <c r="AV959" s="203">
        <f t="shared" si="1342"/>
        <v>5.3277999999999999</v>
      </c>
      <c r="AW959" s="203">
        <f t="shared" si="1343"/>
        <v>6.5117555437159993</v>
      </c>
      <c r="AX959" s="203">
        <f t="shared" si="1344"/>
        <v>6.8508818334059995</v>
      </c>
      <c r="AY959" s="203">
        <f t="shared" si="1345"/>
        <v>8.3733000000000004</v>
      </c>
      <c r="AZ959" s="203">
        <f t="shared" si="1346"/>
        <v>10.234033314726</v>
      </c>
      <c r="BB959" s="1" t="str">
        <f t="shared" si="1295"/>
        <v>A</v>
      </c>
      <c r="BC959" s="1" t="str">
        <f t="shared" si="1296"/>
        <v>A</v>
      </c>
      <c r="BD959" s="1" t="str">
        <f t="shared" si="1297"/>
        <v>NA</v>
      </c>
      <c r="BE959" s="1" t="str">
        <f t="shared" si="1298"/>
        <v>NO</v>
      </c>
      <c r="BF959" s="1" t="str">
        <f t="shared" si="1299"/>
        <v>YES</v>
      </c>
      <c r="BG959" s="1" t="str">
        <f t="shared" si="1300"/>
        <v>YES</v>
      </c>
      <c r="BH959" s="1" t="str">
        <f t="shared" si="1347"/>
        <v>YES</v>
      </c>
      <c r="BJ959" s="12">
        <v>142</v>
      </c>
      <c r="BK959" s="1" t="str">
        <f t="shared" si="1301"/>
        <v>A</v>
      </c>
      <c r="BL959" s="1" t="str">
        <f t="shared" si="1302"/>
        <v>NP</v>
      </c>
      <c r="BM959" s="1" t="str">
        <f t="shared" si="1303"/>
        <v>NA</v>
      </c>
      <c r="BN959" s="1" t="str">
        <f t="shared" si="1304"/>
        <v>NO</v>
      </c>
      <c r="BO959" s="1" t="str">
        <f t="shared" si="1305"/>
        <v>NO</v>
      </c>
      <c r="BP959" s="1" t="str">
        <f t="shared" si="1306"/>
        <v>YES</v>
      </c>
      <c r="BQ959" s="1" t="str">
        <f t="shared" si="1307"/>
        <v>YES</v>
      </c>
      <c r="BS959" s="1" t="str">
        <f t="shared" si="1308"/>
        <v>TP</v>
      </c>
      <c r="BT959" s="1" t="str">
        <f t="shared" si="1309"/>
        <v>TP</v>
      </c>
      <c r="BU959" s="1" t="str">
        <f t="shared" si="1310"/>
        <v>TN</v>
      </c>
      <c r="BV959" s="1" t="str">
        <f t="shared" si="1311"/>
        <v>NO</v>
      </c>
      <c r="BW959" s="1" t="str">
        <f t="shared" si="1312"/>
        <v>YES</v>
      </c>
      <c r="BX959" s="1" t="str">
        <f t="shared" si="1313"/>
        <v>YES</v>
      </c>
      <c r="BY959" s="244" t="str">
        <f t="shared" si="1314"/>
        <v>YES</v>
      </c>
      <c r="BZ959" s="244" t="str">
        <f t="shared" si="1315"/>
        <v>NO</v>
      </c>
      <c r="CA959" s="244" t="str">
        <f t="shared" si="1316"/>
        <v>NO</v>
      </c>
      <c r="CB959" s="244" t="str">
        <f t="shared" si="1317"/>
        <v>NO</v>
      </c>
      <c r="CC959" s="244" t="str">
        <f t="shared" si="1318"/>
        <v>NO</v>
      </c>
      <c r="CD959" s="244" t="str">
        <f t="shared" si="1290"/>
        <v>NO</v>
      </c>
      <c r="CE959" s="1" t="str">
        <f t="shared" si="1291"/>
        <v>NO</v>
      </c>
      <c r="CF959" s="1" t="str">
        <f t="shared" si="1292"/>
        <v>NO</v>
      </c>
      <c r="CG959" s="1" t="str">
        <f t="shared" si="1293"/>
        <v>NO</v>
      </c>
      <c r="CH959" s="1" t="str">
        <f t="shared" si="1294"/>
        <v>NO</v>
      </c>
      <c r="CI959" s="244" t="str">
        <f t="shared" si="1319"/>
        <v>NO</v>
      </c>
      <c r="CJ959" s="244" t="str">
        <f t="shared" si="1320"/>
        <v>NO</v>
      </c>
      <c r="CK959" s="244" t="str">
        <f t="shared" si="1321"/>
        <v>NO</v>
      </c>
      <c r="CL959" s="244" t="str">
        <f t="shared" si="1322"/>
        <v>NO</v>
      </c>
      <c r="CM959" s="244" t="str">
        <f t="shared" si="1323"/>
        <v>NO</v>
      </c>
      <c r="CN959" s="244" t="str">
        <f t="shared" si="1324"/>
        <v>NO</v>
      </c>
      <c r="CO959" s="244" t="str">
        <f t="shared" si="1325"/>
        <v>NO</v>
      </c>
      <c r="CP959" s="244" t="str">
        <f t="shared" si="1326"/>
        <v>NO</v>
      </c>
      <c r="CQ959" s="244" t="str">
        <f t="shared" si="1327"/>
        <v>NO</v>
      </c>
      <c r="CR959" s="244" t="str">
        <f t="shared" si="1328"/>
        <v>NO</v>
      </c>
    </row>
    <row r="960" spans="1:96" ht="16.5" thickBot="1">
      <c r="A960" s="319"/>
      <c r="B960" s="59"/>
      <c r="C960" s="59"/>
      <c r="D960" s="59"/>
      <c r="E960" s="59"/>
      <c r="F960" s="59"/>
      <c r="G960" s="59"/>
      <c r="H960" s="59"/>
      <c r="I960" s="53" t="s">
        <v>61</v>
      </c>
      <c r="J960" s="59">
        <v>0.85943060523429904</v>
      </c>
      <c r="K960" s="59">
        <v>9.64385600402555E-2</v>
      </c>
      <c r="L960" s="59">
        <v>4.4130834725444698E-2</v>
      </c>
      <c r="M960" s="59">
        <v>0.53175495080139501</v>
      </c>
      <c r="N960" s="59">
        <v>0.240470905105924</v>
      </c>
      <c r="O960" s="59">
        <v>0.22777414409267899</v>
      </c>
      <c r="P960" s="59">
        <v>0.32648451945680601</v>
      </c>
      <c r="Q960" s="59">
        <v>0.59436803730827403</v>
      </c>
      <c r="R960" s="59">
        <v>7.9147443234918693E-2</v>
      </c>
      <c r="S960" s="59">
        <v>0.93634806865610098</v>
      </c>
      <c r="T960" s="59">
        <v>2.6545448247741101E-3</v>
      </c>
      <c r="U960" s="59">
        <v>6.0997386519124702E-2</v>
      </c>
      <c r="V960" s="59">
        <v>0.43019502856546399</v>
      </c>
      <c r="W960" s="59">
        <v>0.44149464727451598</v>
      </c>
      <c r="X960" s="59">
        <v>0.128310324160018</v>
      </c>
      <c r="Y960" s="59">
        <v>0.329915899769608</v>
      </c>
      <c r="Z960" s="59">
        <v>0.551035171298214</v>
      </c>
      <c r="AA960" s="59">
        <v>0.119048928932177</v>
      </c>
      <c r="AB960" s="59">
        <v>0.120976428783514</v>
      </c>
      <c r="AC960" s="59">
        <v>6.6139618985808599E-2</v>
      </c>
      <c r="AD960" s="59">
        <v>0.812883952230676</v>
      </c>
      <c r="AE960" s="59">
        <v>0.55367995914066004</v>
      </c>
      <c r="AF960" s="59">
        <v>0.29748293482758797</v>
      </c>
      <c r="AG960" s="320">
        <v>0.14883710603175099</v>
      </c>
      <c r="AH960" s="222">
        <v>2.4329999999999998</v>
      </c>
      <c r="AI960" s="222">
        <v>4.2919999999999998</v>
      </c>
      <c r="AJ960" s="223">
        <v>8.4049999999999994</v>
      </c>
      <c r="AK960" s="210">
        <v>2.3879999999999999</v>
      </c>
      <c r="AL960" s="210">
        <v>4.3310000000000004</v>
      </c>
      <c r="AM960" s="210">
        <v>8.3870000000000005</v>
      </c>
      <c r="AN960" s="203"/>
      <c r="AO960" s="203"/>
      <c r="AP960" s="203"/>
      <c r="AQ960" s="203"/>
      <c r="AR960" s="203">
        <f t="shared" si="1338"/>
        <v>2.9569090974799996</v>
      </c>
      <c r="AS960" s="203">
        <f t="shared" si="1339"/>
        <v>3.6139999999999999</v>
      </c>
      <c r="AT960" s="203">
        <f t="shared" si="1340"/>
        <v>4.4171111030799999</v>
      </c>
      <c r="AU960" s="203">
        <f t="shared" si="1341"/>
        <v>4.3591091005959992</v>
      </c>
      <c r="AV960" s="203">
        <f t="shared" si="1342"/>
        <v>5.3277999999999999</v>
      </c>
      <c r="AW960" s="203">
        <f t="shared" si="1343"/>
        <v>6.5117555437159993</v>
      </c>
      <c r="AX960" s="203">
        <f t="shared" si="1344"/>
        <v>6.8508818334059995</v>
      </c>
      <c r="AY960" s="203">
        <f t="shared" si="1345"/>
        <v>8.3733000000000004</v>
      </c>
      <c r="AZ960" s="203">
        <f t="shared" si="1346"/>
        <v>10.234033314726</v>
      </c>
      <c r="BB960" s="1" t="str">
        <f t="shared" si="1295"/>
        <v>A</v>
      </c>
      <c r="BC960" s="1" t="str">
        <f t="shared" si="1296"/>
        <v>A</v>
      </c>
      <c r="BD960" s="1" t="str">
        <f t="shared" si="1297"/>
        <v>NA</v>
      </c>
      <c r="BE960" s="1" t="str">
        <f t="shared" si="1298"/>
        <v>NO</v>
      </c>
      <c r="BF960" s="1" t="str">
        <f t="shared" si="1299"/>
        <v>YES</v>
      </c>
      <c r="BG960" s="1" t="str">
        <f t="shared" si="1300"/>
        <v>YES</v>
      </c>
      <c r="BH960" s="1" t="str">
        <f t="shared" si="1347"/>
        <v>YES</v>
      </c>
      <c r="BJ960" s="12">
        <v>24</v>
      </c>
      <c r="BK960" s="1" t="str">
        <f t="shared" si="1301"/>
        <v>A</v>
      </c>
      <c r="BL960" s="1" t="str">
        <f t="shared" si="1302"/>
        <v>A</v>
      </c>
      <c r="BM960" s="1" t="str">
        <f t="shared" si="1303"/>
        <v>NA</v>
      </c>
      <c r="BN960" s="1" t="str">
        <f t="shared" si="1304"/>
        <v>NO</v>
      </c>
      <c r="BO960" s="1" t="str">
        <f t="shared" si="1305"/>
        <v>YES</v>
      </c>
      <c r="BP960" s="1" t="str">
        <f t="shared" si="1306"/>
        <v>YES</v>
      </c>
      <c r="BQ960" s="1" t="str">
        <f t="shared" si="1307"/>
        <v>YES</v>
      </c>
      <c r="BS960" s="1" t="str">
        <f t="shared" si="1308"/>
        <v>TP</v>
      </c>
      <c r="BT960" s="1" t="str">
        <f t="shared" si="1309"/>
        <v>TP</v>
      </c>
      <c r="BU960" s="1" t="str">
        <f t="shared" si="1310"/>
        <v>TN</v>
      </c>
      <c r="BV960" s="1" t="str">
        <f t="shared" si="1311"/>
        <v>NO</v>
      </c>
      <c r="BW960" s="1" t="str">
        <f t="shared" si="1312"/>
        <v>YES</v>
      </c>
      <c r="BX960" s="1" t="str">
        <f t="shared" si="1313"/>
        <v>YES</v>
      </c>
      <c r="BY960" s="244" t="str">
        <f t="shared" si="1314"/>
        <v>YES</v>
      </c>
      <c r="BZ960" s="244" t="str">
        <f t="shared" si="1315"/>
        <v>NO</v>
      </c>
      <c r="CA960" s="244" t="str">
        <f t="shared" si="1316"/>
        <v>NO</v>
      </c>
      <c r="CB960" s="244" t="str">
        <f t="shared" si="1317"/>
        <v>NO</v>
      </c>
      <c r="CC960" s="244" t="str">
        <f t="shared" si="1318"/>
        <v>NO</v>
      </c>
      <c r="CD960" s="244" t="str">
        <f t="shared" si="1290"/>
        <v>NO</v>
      </c>
      <c r="CE960" s="1" t="str">
        <f t="shared" si="1291"/>
        <v>NO</v>
      </c>
      <c r="CF960" s="1" t="str">
        <f t="shared" si="1292"/>
        <v>NO</v>
      </c>
      <c r="CG960" s="1" t="str">
        <f t="shared" si="1293"/>
        <v>NO</v>
      </c>
      <c r="CH960" s="1" t="str">
        <f t="shared" si="1294"/>
        <v>NO</v>
      </c>
      <c r="CI960" s="244" t="str">
        <f t="shared" si="1319"/>
        <v>NO</v>
      </c>
      <c r="CJ960" s="244" t="str">
        <f t="shared" si="1320"/>
        <v>NO</v>
      </c>
      <c r="CK960" s="244" t="str">
        <f t="shared" si="1321"/>
        <v>NO</v>
      </c>
      <c r="CL960" s="244" t="str">
        <f t="shared" si="1322"/>
        <v>NO</v>
      </c>
      <c r="CM960" s="244" t="str">
        <f t="shared" si="1323"/>
        <v>NO</v>
      </c>
      <c r="CN960" s="244" t="str">
        <f t="shared" si="1324"/>
        <v>NO</v>
      </c>
      <c r="CO960" s="244" t="str">
        <f t="shared" si="1325"/>
        <v>NO</v>
      </c>
      <c r="CP960" s="244" t="str">
        <f t="shared" si="1326"/>
        <v>NO</v>
      </c>
      <c r="CQ960" s="244" t="str">
        <f t="shared" si="1327"/>
        <v>NO</v>
      </c>
      <c r="CR960" s="244" t="str">
        <f t="shared" si="1328"/>
        <v>NO</v>
      </c>
    </row>
    <row r="961" spans="1:96">
      <c r="A961" s="61">
        <v>30</v>
      </c>
      <c r="B961" s="62">
        <v>360</v>
      </c>
      <c r="C961" s="62">
        <v>5</v>
      </c>
      <c r="D961" s="62">
        <v>0.2</v>
      </c>
      <c r="E961" s="62">
        <v>21492093</v>
      </c>
      <c r="F961" s="62">
        <f>E961/1000/60</f>
        <v>358.20155</v>
      </c>
      <c r="G961" s="62">
        <v>339</v>
      </c>
      <c r="H961" s="63">
        <f>G961/B961*100</f>
        <v>94.166666666666671</v>
      </c>
      <c r="I961" s="60" t="s">
        <v>12</v>
      </c>
      <c r="J961" s="69">
        <v>0.91062449517492305</v>
      </c>
      <c r="K961" s="69">
        <v>3.24521974647985E-2</v>
      </c>
      <c r="L961" s="69">
        <v>5.69233073602778E-2</v>
      </c>
      <c r="M961" s="69">
        <v>5.2648326516827902E-2</v>
      </c>
      <c r="N961" s="69">
        <v>0.47302556573087201</v>
      </c>
      <c r="O961" s="69">
        <v>0.474326107752299</v>
      </c>
      <c r="P961" s="69">
        <v>0.25094731750052202</v>
      </c>
      <c r="Q961" s="69">
        <v>0.69717470901726397</v>
      </c>
      <c r="R961" s="69">
        <v>5.1877973482213499E-2</v>
      </c>
      <c r="S961" s="69">
        <v>0.99147332732808602</v>
      </c>
      <c r="T961" s="69">
        <v>5.72513592421031E-3</v>
      </c>
      <c r="U961" s="69">
        <v>2.8015367477028899E-3</v>
      </c>
      <c r="V961" s="69">
        <v>2.0912996328680902E-2</v>
      </c>
      <c r="W961" s="69">
        <v>8.2233978863843205E-2</v>
      </c>
      <c r="X961" s="69">
        <v>0.89685302480747497</v>
      </c>
      <c r="Y961" s="69">
        <v>0.35235097675781601</v>
      </c>
      <c r="Z961" s="69">
        <v>0.48138804628050003</v>
      </c>
      <c r="AA961" s="69">
        <v>0.16626097696168299</v>
      </c>
      <c r="AB961" s="69">
        <v>0.146079388560724</v>
      </c>
      <c r="AC961" s="69">
        <v>0.279136652519552</v>
      </c>
      <c r="AD961" s="69">
        <v>0.574783958919722</v>
      </c>
      <c r="AE961" s="69">
        <v>0.25900410363389498</v>
      </c>
      <c r="AF961" s="69">
        <v>0.586156470529272</v>
      </c>
      <c r="AG961" s="309">
        <v>0.154839425836831</v>
      </c>
      <c r="AH961" s="208">
        <v>3.863</v>
      </c>
      <c r="AI961" s="208">
        <v>7.85</v>
      </c>
      <c r="AJ961" s="209">
        <v>8.8520000000000003</v>
      </c>
      <c r="AK961" s="210">
        <v>3.9754</v>
      </c>
      <c r="AL961" s="210">
        <v>22.593499999999999</v>
      </c>
      <c r="AM961" s="210">
        <v>20.609400000000001</v>
      </c>
      <c r="AN961" s="203">
        <v>5.5549999999999997</v>
      </c>
      <c r="AO961" s="203">
        <v>7.4057000000000004</v>
      </c>
      <c r="AP961" s="203">
        <v>10.4861</v>
      </c>
      <c r="AQ961" s="203"/>
      <c r="AR961" s="203">
        <f>$AN$41*0.81818182</f>
        <v>4.5450000100999999</v>
      </c>
      <c r="AS961" s="203">
        <f>$AN$41</f>
        <v>5.5549999999999997</v>
      </c>
      <c r="AT961" s="203">
        <f>$AN$41*1.22222222</f>
        <v>6.7894444320999989</v>
      </c>
      <c r="AU961" s="203">
        <f>$AO$41*0.81818182</f>
        <v>6.0592091043740002</v>
      </c>
      <c r="AV961" s="203">
        <f>$AO$41</f>
        <v>7.4057000000000004</v>
      </c>
      <c r="AW961" s="203">
        <f>$AO$41*1.22222222</f>
        <v>9.0514110946540001</v>
      </c>
      <c r="AX961" s="203">
        <f>$AP$41*0.81818182</f>
        <v>8.579536382701999</v>
      </c>
      <c r="AY961" s="203">
        <f>$AP$41</f>
        <v>10.4861</v>
      </c>
      <c r="AZ961" s="203">
        <f>$AP$41*1.22222222</f>
        <v>12.816344421142</v>
      </c>
      <c r="BB961" s="1" t="str">
        <f t="shared" si="1295"/>
        <v>A</v>
      </c>
      <c r="BC961" s="1" t="str">
        <f t="shared" si="1296"/>
        <v>NA</v>
      </c>
      <c r="BD961" s="1" t="str">
        <f t="shared" si="1297"/>
        <v>NP</v>
      </c>
      <c r="BE961" s="1" t="str">
        <f t="shared" si="1298"/>
        <v>NO</v>
      </c>
      <c r="BF961" s="1" t="str">
        <f t="shared" si="1299"/>
        <v>NO</v>
      </c>
      <c r="BG961" s="1" t="str">
        <f t="shared" si="1300"/>
        <v>YES</v>
      </c>
      <c r="BH961" s="1" t="str">
        <f t="shared" si="1347"/>
        <v>YES</v>
      </c>
      <c r="BJ961" s="1">
        <v>1218</v>
      </c>
      <c r="BK961" s="1" t="str">
        <f t="shared" si="1301"/>
        <v>A</v>
      </c>
      <c r="BL961" s="1" t="str">
        <f t="shared" si="1302"/>
        <v>P</v>
      </c>
      <c r="BM961" s="1" t="str">
        <f t="shared" si="1303"/>
        <v>P</v>
      </c>
      <c r="BN961" s="1" t="str">
        <f t="shared" si="1304"/>
        <v>NO</v>
      </c>
      <c r="BO961" s="1" t="str">
        <f t="shared" si="1305"/>
        <v>NO</v>
      </c>
      <c r="BP961" s="1" t="str">
        <f t="shared" si="1306"/>
        <v>YES</v>
      </c>
      <c r="BQ961" s="1" t="str">
        <f t="shared" si="1307"/>
        <v>NO</v>
      </c>
      <c r="BS961" s="1" t="str">
        <f t="shared" si="1308"/>
        <v>TP</v>
      </c>
      <c r="BT961" s="1" t="str">
        <f t="shared" si="1309"/>
        <v>TN</v>
      </c>
      <c r="BU961" s="1" t="str">
        <f t="shared" si="1310"/>
        <v>FP</v>
      </c>
      <c r="BV961" s="1" t="str">
        <f t="shared" si="1311"/>
        <v>NO</v>
      </c>
      <c r="BW961" s="1" t="str">
        <f t="shared" si="1312"/>
        <v>NO</v>
      </c>
      <c r="BX961" s="1" t="str">
        <f t="shared" si="1313"/>
        <v>YES</v>
      </c>
      <c r="BY961" s="244" t="str">
        <f t="shared" si="1314"/>
        <v>YES</v>
      </c>
      <c r="BZ961" s="244" t="str">
        <f t="shared" si="1315"/>
        <v>NO</v>
      </c>
      <c r="CA961" s="244" t="str">
        <f t="shared" si="1316"/>
        <v>NO</v>
      </c>
      <c r="CB961" s="244" t="str">
        <f t="shared" si="1317"/>
        <v>NO</v>
      </c>
      <c r="CC961" s="244" t="str">
        <f t="shared" si="1318"/>
        <v>NO</v>
      </c>
      <c r="CD961" s="244" t="str">
        <f t="shared" si="1290"/>
        <v>YES</v>
      </c>
      <c r="CE961" s="1" t="str">
        <f t="shared" si="1291"/>
        <v>YES</v>
      </c>
      <c r="CF961" s="1" t="str">
        <f t="shared" si="1292"/>
        <v>YES</v>
      </c>
      <c r="CG961" s="1" t="str">
        <f t="shared" si="1293"/>
        <v>NO</v>
      </c>
      <c r="CH961" s="1" t="str">
        <f t="shared" si="1294"/>
        <v>NO</v>
      </c>
      <c r="CI961" s="244" t="str">
        <f t="shared" si="1319"/>
        <v>NO</v>
      </c>
      <c r="CJ961" s="244" t="str">
        <f t="shared" si="1320"/>
        <v>NO</v>
      </c>
      <c r="CK961" s="244" t="str">
        <f t="shared" si="1321"/>
        <v>NO</v>
      </c>
      <c r="CL961" s="244" t="str">
        <f t="shared" si="1322"/>
        <v>NO</v>
      </c>
      <c r="CM961" s="244" t="str">
        <f t="shared" si="1323"/>
        <v>NO</v>
      </c>
      <c r="CN961" s="244" t="str">
        <f t="shared" si="1324"/>
        <v>YES</v>
      </c>
      <c r="CO961" s="244" t="str">
        <f t="shared" si="1325"/>
        <v>YES</v>
      </c>
      <c r="CP961" s="244" t="str">
        <f t="shared" si="1326"/>
        <v>YES</v>
      </c>
      <c r="CQ961" s="244" t="str">
        <f t="shared" si="1327"/>
        <v>NO</v>
      </c>
      <c r="CR961" s="244" t="str">
        <f t="shared" si="1328"/>
        <v>NO</v>
      </c>
    </row>
    <row r="962" spans="1:96">
      <c r="A962" s="64"/>
      <c r="B962" s="15"/>
      <c r="C962" s="15"/>
      <c r="D962" s="15"/>
      <c r="E962" s="15"/>
      <c r="F962" s="15"/>
      <c r="G962" s="15"/>
      <c r="H962" s="15"/>
      <c r="I962" s="52" t="s">
        <v>13</v>
      </c>
      <c r="J962" s="6">
        <v>0.79288698731262297</v>
      </c>
      <c r="K962" s="6">
        <v>0.131866271143597</v>
      </c>
      <c r="L962" s="6">
        <v>7.5246741543779694E-2</v>
      </c>
      <c r="M962" s="6">
        <v>0.90824796359922599</v>
      </c>
      <c r="N962" s="6">
        <v>2.4324224151318699E-2</v>
      </c>
      <c r="O962" s="6">
        <v>6.7427812249454697E-2</v>
      </c>
      <c r="P962" s="6">
        <v>0.25094731750052202</v>
      </c>
      <c r="Q962" s="6">
        <v>0.69717470901726397</v>
      </c>
      <c r="R962" s="6">
        <v>5.1877973482213499E-2</v>
      </c>
      <c r="S962" s="6">
        <v>0.99147332732808602</v>
      </c>
      <c r="T962" s="6">
        <v>5.72513592421031E-3</v>
      </c>
      <c r="U962" s="6">
        <v>2.8015367477028899E-3</v>
      </c>
      <c r="V962" s="6">
        <v>2.0912996328680902E-2</v>
      </c>
      <c r="W962" s="6">
        <v>8.2233978863843205E-2</v>
      </c>
      <c r="X962" s="6">
        <v>0.89685302480747497</v>
      </c>
      <c r="Y962" s="6">
        <v>0.449806160973372</v>
      </c>
      <c r="Z962" s="6">
        <v>0.44021527536498201</v>
      </c>
      <c r="AA962" s="6">
        <v>0.109978563661645</v>
      </c>
      <c r="AB962" s="6">
        <v>0.28483145359656498</v>
      </c>
      <c r="AC962" s="6">
        <v>0.35183886308965601</v>
      </c>
      <c r="AD962" s="6">
        <v>0.36332968331377802</v>
      </c>
      <c r="AE962" s="6">
        <v>0.78424543111669498</v>
      </c>
      <c r="AF962" s="6">
        <v>0.124705240229667</v>
      </c>
      <c r="AG962" s="310">
        <v>9.1049328653637199E-2</v>
      </c>
      <c r="AH962" s="211">
        <v>3.4529999999999998</v>
      </c>
      <c r="AI962" s="211">
        <v>9.7959999999999994</v>
      </c>
      <c r="AJ962" s="212">
        <v>10.622999999999999</v>
      </c>
      <c r="AK962" s="210">
        <v>3.7025999999999999</v>
      </c>
      <c r="AL962" s="210">
        <v>9.4946000000000002</v>
      </c>
      <c r="AM962" s="210">
        <v>10.000299999999999</v>
      </c>
      <c r="AN962" s="203"/>
      <c r="AO962" s="203"/>
      <c r="AP962" s="203"/>
      <c r="AQ962" s="203"/>
      <c r="AR962" s="203">
        <f t="shared" ref="AR962:AR976" si="1348">$AN$41*0.81818182</f>
        <v>4.5450000100999999</v>
      </c>
      <c r="AS962" s="203">
        <f t="shared" ref="AS962:AS976" si="1349">$AN$41</f>
        <v>5.5549999999999997</v>
      </c>
      <c r="AT962" s="203">
        <f t="shared" ref="AT962:AT976" si="1350">$AN$41*1.22222222</f>
        <v>6.7894444320999989</v>
      </c>
      <c r="AU962" s="203">
        <f t="shared" ref="AU962:AU976" si="1351">$AO$41*0.81818182</f>
        <v>6.0592091043740002</v>
      </c>
      <c r="AV962" s="203">
        <f t="shared" ref="AV962:AV976" si="1352">$AO$41</f>
        <v>7.4057000000000004</v>
      </c>
      <c r="AW962" s="203">
        <f t="shared" ref="AW962:AW976" si="1353">$AO$41*1.22222222</f>
        <v>9.0514110946540001</v>
      </c>
      <c r="AX962" s="203">
        <f t="shared" ref="AX962:AX976" si="1354">$AP$41*0.81818182</f>
        <v>8.579536382701999</v>
      </c>
      <c r="AY962" s="203">
        <f t="shared" ref="AY962:AY976" si="1355">$AP$41</f>
        <v>10.4861</v>
      </c>
      <c r="AZ962" s="203">
        <f t="shared" ref="AZ962:AZ976" si="1356">$AP$41*1.22222222</f>
        <v>12.816344421142</v>
      </c>
      <c r="BB962" s="1" t="str">
        <f t="shared" si="1295"/>
        <v>A</v>
      </c>
      <c r="BC962" s="1" t="str">
        <f t="shared" si="1296"/>
        <v>P</v>
      </c>
      <c r="BD962" s="1" t="str">
        <f t="shared" si="1297"/>
        <v>NA</v>
      </c>
      <c r="BE962" s="1" t="str">
        <f t="shared" si="1298"/>
        <v>NO</v>
      </c>
      <c r="BF962" s="1" t="str">
        <f t="shared" si="1299"/>
        <v>NO</v>
      </c>
      <c r="BG962" s="1" t="str">
        <f t="shared" si="1300"/>
        <v>YES</v>
      </c>
      <c r="BH962" s="1" t="str">
        <f t="shared" si="1347"/>
        <v>NO</v>
      </c>
      <c r="BJ962" s="1">
        <v>18</v>
      </c>
      <c r="BK962" s="1" t="str">
        <f t="shared" si="1301"/>
        <v>A</v>
      </c>
      <c r="BL962" s="1" t="str">
        <f t="shared" si="1302"/>
        <v>P</v>
      </c>
      <c r="BM962" s="1" t="str">
        <f t="shared" si="1303"/>
        <v>NP</v>
      </c>
      <c r="BN962" s="1" t="str">
        <f t="shared" si="1304"/>
        <v>NO</v>
      </c>
      <c r="BO962" s="1" t="str">
        <f t="shared" si="1305"/>
        <v>NO</v>
      </c>
      <c r="BP962" s="1" t="str">
        <f t="shared" si="1306"/>
        <v>YES</v>
      </c>
      <c r="BQ962" s="1" t="str">
        <f t="shared" si="1307"/>
        <v>NO</v>
      </c>
      <c r="BS962" s="1" t="str">
        <f t="shared" si="1308"/>
        <v>TP</v>
      </c>
      <c r="BT962" s="1" t="str">
        <f t="shared" si="1309"/>
        <v>TN</v>
      </c>
      <c r="BU962" s="1" t="str">
        <f t="shared" si="1310"/>
        <v>FN</v>
      </c>
      <c r="BV962" s="1" t="str">
        <f t="shared" si="1311"/>
        <v>NO</v>
      </c>
      <c r="BW962" s="1" t="str">
        <f t="shared" si="1312"/>
        <v>NO</v>
      </c>
      <c r="BX962" s="1" t="str">
        <f t="shared" si="1313"/>
        <v>YES</v>
      </c>
      <c r="BY962" s="244" t="str">
        <f t="shared" si="1314"/>
        <v>YES</v>
      </c>
      <c r="BZ962" s="244" t="str">
        <f t="shared" si="1315"/>
        <v>NO</v>
      </c>
      <c r="CA962" s="244" t="str">
        <f t="shared" si="1316"/>
        <v>NO</v>
      </c>
      <c r="CB962" s="244" t="str">
        <f t="shared" si="1317"/>
        <v>NO</v>
      </c>
      <c r="CC962" s="244" t="str">
        <f t="shared" si="1318"/>
        <v>NO</v>
      </c>
      <c r="CD962" s="244" t="str">
        <f t="shared" si="1290"/>
        <v>YES</v>
      </c>
      <c r="CE962" s="1" t="str">
        <f t="shared" si="1291"/>
        <v>NO</v>
      </c>
      <c r="CF962" s="1" t="str">
        <f t="shared" si="1292"/>
        <v>NO</v>
      </c>
      <c r="CG962" s="1" t="str">
        <f t="shared" si="1293"/>
        <v>NO</v>
      </c>
      <c r="CH962" s="1" t="str">
        <f t="shared" si="1294"/>
        <v>YES</v>
      </c>
      <c r="CI962" s="244" t="str">
        <f t="shared" si="1319"/>
        <v>YES</v>
      </c>
      <c r="CJ962" s="244" t="str">
        <f t="shared" si="1320"/>
        <v>NO</v>
      </c>
      <c r="CK962" s="244" t="str">
        <f t="shared" si="1321"/>
        <v>NO</v>
      </c>
      <c r="CL962" s="244" t="str">
        <f t="shared" si="1322"/>
        <v>NO</v>
      </c>
      <c r="CM962" s="244" t="str">
        <f t="shared" si="1323"/>
        <v>YES</v>
      </c>
      <c r="CN962" s="244" t="str">
        <f t="shared" si="1324"/>
        <v>NO</v>
      </c>
      <c r="CO962" s="244" t="str">
        <f t="shared" si="1325"/>
        <v>NO</v>
      </c>
      <c r="CP962" s="244" t="str">
        <f t="shared" si="1326"/>
        <v>NO</v>
      </c>
      <c r="CQ962" s="244" t="str">
        <f t="shared" si="1327"/>
        <v>NO</v>
      </c>
      <c r="CR962" s="244" t="str">
        <f t="shared" si="1328"/>
        <v>NO</v>
      </c>
    </row>
    <row r="963" spans="1:96">
      <c r="A963" s="64"/>
      <c r="B963" s="15"/>
      <c r="C963" s="15"/>
      <c r="D963" s="15"/>
      <c r="E963" s="15"/>
      <c r="F963" s="15"/>
      <c r="G963" s="15"/>
      <c r="H963" s="15"/>
      <c r="I963" s="52" t="s">
        <v>14</v>
      </c>
      <c r="J963" s="6">
        <v>0.34365916346155201</v>
      </c>
      <c r="K963" s="6">
        <v>0.64029170482255204</v>
      </c>
      <c r="L963" s="6">
        <v>1.6049131715894501E-2</v>
      </c>
      <c r="M963" s="6">
        <v>0.82883757736200003</v>
      </c>
      <c r="N963" s="6">
        <v>1.15991583127055E-2</v>
      </c>
      <c r="O963" s="6">
        <v>0.159563264325294</v>
      </c>
      <c r="P963" s="6">
        <v>0.25094731750052202</v>
      </c>
      <c r="Q963" s="6">
        <v>0.69717470901726397</v>
      </c>
      <c r="R963" s="6">
        <v>5.1877973482213499E-2</v>
      </c>
      <c r="S963" s="6">
        <v>0.99147332732808602</v>
      </c>
      <c r="T963" s="6">
        <v>5.72513592421031E-3</v>
      </c>
      <c r="U963" s="6">
        <v>2.8015367477028899E-3</v>
      </c>
      <c r="V963" s="6">
        <v>2.0912996328680902E-2</v>
      </c>
      <c r="W963" s="6">
        <v>8.2233978863843205E-2</v>
      </c>
      <c r="X963" s="6">
        <v>0.89685302480747497</v>
      </c>
      <c r="Y963" s="6">
        <v>0.35235097675781601</v>
      </c>
      <c r="Z963" s="6">
        <v>0.48138804628050003</v>
      </c>
      <c r="AA963" s="6">
        <v>0.16626097696168299</v>
      </c>
      <c r="AB963" s="6">
        <v>0.146079388560724</v>
      </c>
      <c r="AC963" s="6">
        <v>0.279136652519552</v>
      </c>
      <c r="AD963" s="6">
        <v>0.574783958919722</v>
      </c>
      <c r="AE963" s="6">
        <v>0.25900410363389498</v>
      </c>
      <c r="AF963" s="6">
        <v>0.586156470529272</v>
      </c>
      <c r="AG963" s="310">
        <v>0.154839425836831</v>
      </c>
      <c r="AH963" s="211">
        <v>3.7730000000000001</v>
      </c>
      <c r="AI963" s="211">
        <v>7.3540000000000001</v>
      </c>
      <c r="AJ963" s="212">
        <v>8.9949999999999992</v>
      </c>
      <c r="AK963" s="210">
        <v>4.0057999999999998</v>
      </c>
      <c r="AL963" s="210">
        <v>23.325299999999999</v>
      </c>
      <c r="AM963" s="210">
        <v>21.4864</v>
      </c>
      <c r="AN963" s="203"/>
      <c r="AO963" s="203"/>
      <c r="AP963" s="203"/>
      <c r="AQ963" s="203"/>
      <c r="AR963" s="203">
        <f t="shared" si="1348"/>
        <v>4.5450000100999999</v>
      </c>
      <c r="AS963" s="203">
        <f t="shared" si="1349"/>
        <v>5.5549999999999997</v>
      </c>
      <c r="AT963" s="203">
        <f t="shared" si="1350"/>
        <v>6.7894444320999989</v>
      </c>
      <c r="AU963" s="203">
        <f t="shared" si="1351"/>
        <v>6.0592091043740002</v>
      </c>
      <c r="AV963" s="203">
        <f t="shared" si="1352"/>
        <v>7.4057000000000004</v>
      </c>
      <c r="AW963" s="203">
        <f t="shared" si="1353"/>
        <v>9.0514110946540001</v>
      </c>
      <c r="AX963" s="203">
        <f t="shared" si="1354"/>
        <v>8.579536382701999</v>
      </c>
      <c r="AY963" s="203">
        <f t="shared" si="1355"/>
        <v>10.4861</v>
      </c>
      <c r="AZ963" s="203">
        <f t="shared" si="1356"/>
        <v>12.816344421142</v>
      </c>
      <c r="BB963" s="1" t="str">
        <f t="shared" si="1295"/>
        <v>A</v>
      </c>
      <c r="BC963" s="1" t="str">
        <f t="shared" si="1296"/>
        <v>NP</v>
      </c>
      <c r="BD963" s="1" t="str">
        <f t="shared" si="1297"/>
        <v>NP</v>
      </c>
      <c r="BE963" s="1" t="str">
        <f t="shared" si="1298"/>
        <v>NO</v>
      </c>
      <c r="BF963" s="1" t="str">
        <f t="shared" si="1299"/>
        <v>NO</v>
      </c>
      <c r="BG963" s="1" t="str">
        <f t="shared" si="1300"/>
        <v>YES</v>
      </c>
      <c r="BH963" s="1" t="str">
        <f t="shared" si="1347"/>
        <v>YES</v>
      </c>
      <c r="BJ963" s="1">
        <v>677</v>
      </c>
      <c r="BK963" s="1" t="str">
        <f t="shared" si="1301"/>
        <v>A</v>
      </c>
      <c r="BL963" s="1" t="str">
        <f t="shared" si="1302"/>
        <v>P</v>
      </c>
      <c r="BM963" s="1" t="str">
        <f t="shared" si="1303"/>
        <v>P</v>
      </c>
      <c r="BN963" s="1" t="str">
        <f t="shared" si="1304"/>
        <v>NO</v>
      </c>
      <c r="BO963" s="1" t="str">
        <f t="shared" si="1305"/>
        <v>NO</v>
      </c>
      <c r="BP963" s="1" t="str">
        <f t="shared" si="1306"/>
        <v>YES</v>
      </c>
      <c r="BQ963" s="1" t="str">
        <f t="shared" si="1307"/>
        <v>NO</v>
      </c>
      <c r="BS963" s="1" t="str">
        <f t="shared" si="1308"/>
        <v>TP</v>
      </c>
      <c r="BT963" s="1" t="str">
        <f t="shared" si="1309"/>
        <v>FP</v>
      </c>
      <c r="BU963" s="1" t="str">
        <f t="shared" si="1310"/>
        <v>FP</v>
      </c>
      <c r="BV963" s="1" t="str">
        <f t="shared" si="1311"/>
        <v>NO</v>
      </c>
      <c r="BW963" s="1" t="str">
        <f t="shared" si="1312"/>
        <v>NO</v>
      </c>
      <c r="BX963" s="1" t="str">
        <f t="shared" si="1313"/>
        <v>YES</v>
      </c>
      <c r="BY963" s="244" t="str">
        <f t="shared" si="1314"/>
        <v>YES</v>
      </c>
      <c r="BZ963" s="244" t="str">
        <f t="shared" si="1315"/>
        <v>NO</v>
      </c>
      <c r="CA963" s="244" t="str">
        <f t="shared" si="1316"/>
        <v>NO</v>
      </c>
      <c r="CB963" s="244" t="str">
        <f t="shared" si="1317"/>
        <v>NO</v>
      </c>
      <c r="CC963" s="244" t="str">
        <f t="shared" si="1318"/>
        <v>NO</v>
      </c>
      <c r="CD963" s="244" t="str">
        <f t="shared" si="1290"/>
        <v>YES</v>
      </c>
      <c r="CE963" s="1" t="str">
        <f t="shared" si="1291"/>
        <v>YES</v>
      </c>
      <c r="CF963" s="1" t="str">
        <f t="shared" si="1292"/>
        <v>YES</v>
      </c>
      <c r="CG963" s="1" t="str">
        <f t="shared" si="1293"/>
        <v>NO</v>
      </c>
      <c r="CH963" s="1" t="str">
        <f t="shared" si="1294"/>
        <v>NO</v>
      </c>
      <c r="CI963" s="244" t="str">
        <f t="shared" si="1319"/>
        <v>NO</v>
      </c>
      <c r="CJ963" s="244" t="str">
        <f t="shared" si="1320"/>
        <v>NO</v>
      </c>
      <c r="CK963" s="244" t="str">
        <f t="shared" si="1321"/>
        <v>NO</v>
      </c>
      <c r="CL963" s="244" t="str">
        <f t="shared" si="1322"/>
        <v>NO</v>
      </c>
      <c r="CM963" s="244" t="str">
        <f t="shared" si="1323"/>
        <v>NO</v>
      </c>
      <c r="CN963" s="244" t="str">
        <f t="shared" si="1324"/>
        <v>YES</v>
      </c>
      <c r="CO963" s="244" t="str">
        <f t="shared" si="1325"/>
        <v>YES</v>
      </c>
      <c r="CP963" s="244" t="str">
        <f t="shared" si="1326"/>
        <v>YES</v>
      </c>
      <c r="CQ963" s="244" t="str">
        <f t="shared" si="1327"/>
        <v>NO</v>
      </c>
      <c r="CR963" s="244" t="str">
        <f t="shared" si="1328"/>
        <v>NO</v>
      </c>
    </row>
    <row r="964" spans="1:96">
      <c r="A964" s="64"/>
      <c r="B964" s="15"/>
      <c r="C964" s="15"/>
      <c r="D964" s="15"/>
      <c r="E964" s="15"/>
      <c r="F964" s="15"/>
      <c r="G964" s="15"/>
      <c r="H964" s="15"/>
      <c r="I964" s="52" t="s">
        <v>15</v>
      </c>
      <c r="J964" s="6">
        <v>0.79288698731262297</v>
      </c>
      <c r="K964" s="6">
        <v>0.131866271143597</v>
      </c>
      <c r="L964" s="6">
        <v>7.5246741543779694E-2</v>
      </c>
      <c r="M964" s="6">
        <v>5.2648326516827902E-2</v>
      </c>
      <c r="N964" s="6">
        <v>0.47302556573087201</v>
      </c>
      <c r="O964" s="6">
        <v>0.474326107752299</v>
      </c>
      <c r="P964" s="6">
        <v>0.25094731750052202</v>
      </c>
      <c r="Q964" s="6">
        <v>0.69717470901726397</v>
      </c>
      <c r="R964" s="6">
        <v>5.1877973482213499E-2</v>
      </c>
      <c r="S964" s="6">
        <v>0.99147332732808602</v>
      </c>
      <c r="T964" s="6">
        <v>5.72513592421031E-3</v>
      </c>
      <c r="U964" s="6">
        <v>2.8015367477028899E-3</v>
      </c>
      <c r="V964" s="6">
        <v>2.0912996328680902E-2</v>
      </c>
      <c r="W964" s="6">
        <v>8.2233978863843205E-2</v>
      </c>
      <c r="X964" s="6">
        <v>0.89685302480747497</v>
      </c>
      <c r="Y964" s="6">
        <v>0.449806160973372</v>
      </c>
      <c r="Z964" s="6">
        <v>0.44021527536498201</v>
      </c>
      <c r="AA964" s="6">
        <v>0.109978563661645</v>
      </c>
      <c r="AB964" s="6">
        <v>0.28483145359656498</v>
      </c>
      <c r="AC964" s="6">
        <v>0.35183886308965601</v>
      </c>
      <c r="AD964" s="6">
        <v>0.36332968331377802</v>
      </c>
      <c r="AE964" s="6">
        <v>0.78424543111669498</v>
      </c>
      <c r="AF964" s="6">
        <v>0.124705240229667</v>
      </c>
      <c r="AG964" s="310">
        <v>9.1049328653637199E-2</v>
      </c>
      <c r="AH964" s="211">
        <v>3.2530000000000001</v>
      </c>
      <c r="AI964" s="211">
        <v>8.9849999999999994</v>
      </c>
      <c r="AJ964" s="212">
        <v>11.478</v>
      </c>
      <c r="AK964" s="210">
        <v>3.8487</v>
      </c>
      <c r="AL964" s="210">
        <v>9.3877000000000006</v>
      </c>
      <c r="AM964" s="210">
        <v>10.181699999999999</v>
      </c>
      <c r="AN964" s="203"/>
      <c r="AO964" s="203"/>
      <c r="AP964" s="203"/>
      <c r="AQ964" s="203"/>
      <c r="AR964" s="203">
        <f t="shared" si="1348"/>
        <v>4.5450000100999999</v>
      </c>
      <c r="AS964" s="203">
        <f t="shared" si="1349"/>
        <v>5.5549999999999997</v>
      </c>
      <c r="AT964" s="203">
        <f t="shared" si="1350"/>
        <v>6.7894444320999989</v>
      </c>
      <c r="AU964" s="203">
        <f t="shared" si="1351"/>
        <v>6.0592091043740002</v>
      </c>
      <c r="AV964" s="203">
        <f t="shared" si="1352"/>
        <v>7.4057000000000004</v>
      </c>
      <c r="AW964" s="203">
        <f t="shared" si="1353"/>
        <v>9.0514110946540001</v>
      </c>
      <c r="AX964" s="203">
        <f t="shared" si="1354"/>
        <v>8.579536382701999</v>
      </c>
      <c r="AY964" s="203">
        <f t="shared" si="1355"/>
        <v>10.4861</v>
      </c>
      <c r="AZ964" s="203">
        <f t="shared" si="1356"/>
        <v>12.816344421142</v>
      </c>
      <c r="BB964" s="1" t="str">
        <f t="shared" si="1295"/>
        <v>A</v>
      </c>
      <c r="BC964" s="1" t="str">
        <f t="shared" si="1296"/>
        <v>NA</v>
      </c>
      <c r="BD964" s="1" t="str">
        <f t="shared" si="1297"/>
        <v>NA</v>
      </c>
      <c r="BE964" s="1" t="str">
        <f t="shared" si="1298"/>
        <v>NO</v>
      </c>
      <c r="BF964" s="1" t="str">
        <f t="shared" si="1299"/>
        <v>NO</v>
      </c>
      <c r="BG964" s="1" t="str">
        <f t="shared" si="1300"/>
        <v>YES</v>
      </c>
      <c r="BH964" s="1" t="str">
        <f t="shared" si="1347"/>
        <v>YES</v>
      </c>
      <c r="BJ964" s="1">
        <v>20</v>
      </c>
      <c r="BK964" s="1" t="str">
        <f t="shared" si="1301"/>
        <v>A</v>
      </c>
      <c r="BL964" s="1" t="str">
        <f t="shared" si="1302"/>
        <v>P</v>
      </c>
      <c r="BM964" s="1" t="str">
        <f t="shared" si="1303"/>
        <v>NP</v>
      </c>
      <c r="BN964" s="1" t="str">
        <f t="shared" si="1304"/>
        <v>NO</v>
      </c>
      <c r="BO964" s="1" t="str">
        <f t="shared" si="1305"/>
        <v>NO</v>
      </c>
      <c r="BP964" s="1" t="str">
        <f t="shared" si="1306"/>
        <v>YES</v>
      </c>
      <c r="BQ964" s="1" t="str">
        <f t="shared" si="1307"/>
        <v>NO</v>
      </c>
      <c r="BS964" s="1" t="str">
        <f t="shared" si="1308"/>
        <v>TP</v>
      </c>
      <c r="BT964" s="1" t="str">
        <f t="shared" si="1309"/>
        <v>TN</v>
      </c>
      <c r="BU964" s="1" t="str">
        <f t="shared" si="1310"/>
        <v>FN</v>
      </c>
      <c r="BV964" s="1" t="str">
        <f t="shared" si="1311"/>
        <v>NO</v>
      </c>
      <c r="BW964" s="1" t="str">
        <f t="shared" si="1312"/>
        <v>NO</v>
      </c>
      <c r="BX964" s="1" t="str">
        <f t="shared" si="1313"/>
        <v>YES</v>
      </c>
      <c r="BY964" s="244" t="str">
        <f t="shared" si="1314"/>
        <v>YES</v>
      </c>
      <c r="BZ964" s="244" t="str">
        <f t="shared" si="1315"/>
        <v>NO</v>
      </c>
      <c r="CA964" s="244" t="str">
        <f t="shared" si="1316"/>
        <v>NO</v>
      </c>
      <c r="CB964" s="244" t="str">
        <f t="shared" si="1317"/>
        <v>NO</v>
      </c>
      <c r="CC964" s="244" t="str">
        <f t="shared" si="1318"/>
        <v>NO</v>
      </c>
      <c r="CD964" s="244" t="str">
        <f t="shared" si="1290"/>
        <v>YES</v>
      </c>
      <c r="CE964" s="1" t="str">
        <f t="shared" si="1291"/>
        <v>NO</v>
      </c>
      <c r="CF964" s="1" t="str">
        <f t="shared" si="1292"/>
        <v>NO</v>
      </c>
      <c r="CG964" s="1" t="str">
        <f t="shared" si="1293"/>
        <v>NO</v>
      </c>
      <c r="CH964" s="1" t="str">
        <f t="shared" si="1294"/>
        <v>YES</v>
      </c>
      <c r="CI964" s="244" t="str">
        <f t="shared" si="1319"/>
        <v>YES</v>
      </c>
      <c r="CJ964" s="244" t="str">
        <f t="shared" si="1320"/>
        <v>NO</v>
      </c>
      <c r="CK964" s="244" t="str">
        <f t="shared" si="1321"/>
        <v>NO</v>
      </c>
      <c r="CL964" s="244" t="str">
        <f t="shared" si="1322"/>
        <v>NO</v>
      </c>
      <c r="CM964" s="244" t="str">
        <f t="shared" si="1323"/>
        <v>YES</v>
      </c>
      <c r="CN964" s="244" t="str">
        <f t="shared" si="1324"/>
        <v>NO</v>
      </c>
      <c r="CO964" s="244" t="str">
        <f t="shared" si="1325"/>
        <v>NO</v>
      </c>
      <c r="CP964" s="244" t="str">
        <f t="shared" si="1326"/>
        <v>NO</v>
      </c>
      <c r="CQ964" s="244" t="str">
        <f t="shared" si="1327"/>
        <v>NO</v>
      </c>
      <c r="CR964" s="244" t="str">
        <f t="shared" si="1328"/>
        <v>NO</v>
      </c>
    </row>
    <row r="965" spans="1:96">
      <c r="A965" s="64"/>
      <c r="B965" s="15"/>
      <c r="C965" s="15"/>
      <c r="D965" s="15"/>
      <c r="E965" s="15"/>
      <c r="F965" s="15"/>
      <c r="G965" s="15"/>
      <c r="H965" s="15"/>
      <c r="I965" s="52" t="s">
        <v>16</v>
      </c>
      <c r="J965" s="6">
        <v>0.91062449517492305</v>
      </c>
      <c r="K965" s="6">
        <v>3.24521974647985E-2</v>
      </c>
      <c r="L965" s="6">
        <v>5.69233073602778E-2</v>
      </c>
      <c r="M965" s="6">
        <v>5.2648326516827902E-2</v>
      </c>
      <c r="N965" s="6">
        <v>0.47302556573087201</v>
      </c>
      <c r="O965" s="6">
        <v>0.474326107752299</v>
      </c>
      <c r="P965" s="6">
        <v>0.25094731750052202</v>
      </c>
      <c r="Q965" s="6">
        <v>0.69717470901726397</v>
      </c>
      <c r="R965" s="6">
        <v>5.1877973482213499E-2</v>
      </c>
      <c r="S965" s="6">
        <v>0.99147332732808602</v>
      </c>
      <c r="T965" s="6">
        <v>5.72513592421031E-3</v>
      </c>
      <c r="U965" s="6">
        <v>2.8015367477028899E-3</v>
      </c>
      <c r="V965" s="6">
        <v>2.0912996328680902E-2</v>
      </c>
      <c r="W965" s="6">
        <v>8.2233978863843205E-2</v>
      </c>
      <c r="X965" s="6">
        <v>0.89685302480747497</v>
      </c>
      <c r="Y965" s="6">
        <v>0.35235097675781601</v>
      </c>
      <c r="Z965" s="6">
        <v>0.48138804628050003</v>
      </c>
      <c r="AA965" s="6">
        <v>0.16626097696168299</v>
      </c>
      <c r="AB965" s="6">
        <v>0.146079388560724</v>
      </c>
      <c r="AC965" s="6">
        <v>0.279136652519552</v>
      </c>
      <c r="AD965" s="6">
        <v>0.574783958919722</v>
      </c>
      <c r="AE965" s="6">
        <v>0.73724270273613501</v>
      </c>
      <c r="AF965" s="6">
        <v>7.7110835248390394E-2</v>
      </c>
      <c r="AG965" s="310">
        <v>0.185646462015474</v>
      </c>
      <c r="AH965" s="211">
        <v>4.0030000000000001</v>
      </c>
      <c r="AI965" s="211">
        <v>7.774</v>
      </c>
      <c r="AJ965" s="212">
        <v>8.91</v>
      </c>
      <c r="AK965" s="210">
        <v>4.5784000000000002</v>
      </c>
      <c r="AL965" s="210">
        <v>23.647600000000001</v>
      </c>
      <c r="AM965" s="210">
        <v>21.144200000000001</v>
      </c>
      <c r="AN965" s="203"/>
      <c r="AO965" s="203"/>
      <c r="AP965" s="203"/>
      <c r="AQ965" s="203"/>
      <c r="AR965" s="203">
        <f t="shared" si="1348"/>
        <v>4.5450000100999999</v>
      </c>
      <c r="AS965" s="203">
        <f t="shared" si="1349"/>
        <v>5.5549999999999997</v>
      </c>
      <c r="AT965" s="203">
        <f t="shared" si="1350"/>
        <v>6.7894444320999989</v>
      </c>
      <c r="AU965" s="203">
        <f t="shared" si="1351"/>
        <v>6.0592091043740002</v>
      </c>
      <c r="AV965" s="203">
        <f t="shared" si="1352"/>
        <v>7.4057000000000004</v>
      </c>
      <c r="AW965" s="203">
        <f t="shared" si="1353"/>
        <v>9.0514110946540001</v>
      </c>
      <c r="AX965" s="203">
        <f t="shared" si="1354"/>
        <v>8.579536382701999</v>
      </c>
      <c r="AY965" s="203">
        <f t="shared" si="1355"/>
        <v>10.4861</v>
      </c>
      <c r="AZ965" s="203">
        <f t="shared" si="1356"/>
        <v>12.816344421142</v>
      </c>
      <c r="BB965" s="1" t="str">
        <f t="shared" si="1295"/>
        <v>A</v>
      </c>
      <c r="BC965" s="1" t="str">
        <f t="shared" si="1296"/>
        <v>NA</v>
      </c>
      <c r="BD965" s="1" t="str">
        <f t="shared" si="1297"/>
        <v>NP</v>
      </c>
      <c r="BE965" s="1" t="str">
        <f t="shared" si="1298"/>
        <v>NO</v>
      </c>
      <c r="BF965" s="1" t="str">
        <f t="shared" si="1299"/>
        <v>NO</v>
      </c>
      <c r="BG965" s="1" t="str">
        <f t="shared" si="1300"/>
        <v>YES</v>
      </c>
      <c r="BH965" s="1" t="str">
        <f t="shared" si="1347"/>
        <v>YES</v>
      </c>
      <c r="BJ965" s="1">
        <v>702</v>
      </c>
      <c r="BK965" s="1" t="str">
        <f t="shared" si="1301"/>
        <v>NP</v>
      </c>
      <c r="BL965" s="1" t="str">
        <f t="shared" si="1302"/>
        <v>P</v>
      </c>
      <c r="BM965" s="1" t="str">
        <f t="shared" si="1303"/>
        <v>P</v>
      </c>
      <c r="BN965" s="1" t="str">
        <f t="shared" si="1304"/>
        <v>NO</v>
      </c>
      <c r="BO965" s="1" t="str">
        <f t="shared" si="1305"/>
        <v>NO</v>
      </c>
      <c r="BP965" s="1" t="str">
        <f t="shared" si="1306"/>
        <v>NO</v>
      </c>
      <c r="BQ965" s="1" t="str">
        <f t="shared" si="1307"/>
        <v>NO</v>
      </c>
      <c r="BS965" s="1" t="str">
        <f t="shared" si="1308"/>
        <v>TP</v>
      </c>
      <c r="BT965" s="1" t="str">
        <f t="shared" si="1309"/>
        <v>TN</v>
      </c>
      <c r="BU965" s="1" t="str">
        <f t="shared" si="1310"/>
        <v>FP</v>
      </c>
      <c r="BV965" s="1" t="str">
        <f t="shared" si="1311"/>
        <v>NO</v>
      </c>
      <c r="BW965" s="1" t="str">
        <f t="shared" si="1312"/>
        <v>NO</v>
      </c>
      <c r="BX965" s="1" t="str">
        <f t="shared" si="1313"/>
        <v>YES</v>
      </c>
      <c r="BY965" s="244" t="str">
        <f t="shared" si="1314"/>
        <v>YES</v>
      </c>
      <c r="BZ965" s="244" t="str">
        <f t="shared" si="1315"/>
        <v>NO</v>
      </c>
      <c r="CA965" s="244" t="str">
        <f t="shared" si="1316"/>
        <v>NO</v>
      </c>
      <c r="CB965" s="244" t="str">
        <f t="shared" si="1317"/>
        <v>NO</v>
      </c>
      <c r="CC965" s="244" t="str">
        <f t="shared" si="1318"/>
        <v>NO</v>
      </c>
      <c r="CD965" s="244" t="str">
        <f t="shared" si="1290"/>
        <v>YES</v>
      </c>
      <c r="CE965" s="1" t="str">
        <f t="shared" si="1291"/>
        <v>YES</v>
      </c>
      <c r="CF965" s="1" t="str">
        <f t="shared" si="1292"/>
        <v>YES</v>
      </c>
      <c r="CG965" s="1" t="str">
        <f t="shared" si="1293"/>
        <v>NO</v>
      </c>
      <c r="CH965" s="1" t="str">
        <f t="shared" si="1294"/>
        <v>NO</v>
      </c>
      <c r="CI965" s="244" t="str">
        <f t="shared" si="1319"/>
        <v>NO</v>
      </c>
      <c r="CJ965" s="244" t="str">
        <f t="shared" si="1320"/>
        <v>NO</v>
      </c>
      <c r="CK965" s="244" t="str">
        <f t="shared" si="1321"/>
        <v>NO</v>
      </c>
      <c r="CL965" s="244" t="str">
        <f t="shared" si="1322"/>
        <v>NO</v>
      </c>
      <c r="CM965" s="244" t="str">
        <f t="shared" si="1323"/>
        <v>NO</v>
      </c>
      <c r="CN965" s="244" t="str">
        <f t="shared" si="1324"/>
        <v>YES</v>
      </c>
      <c r="CO965" s="244" t="str">
        <f t="shared" si="1325"/>
        <v>YES</v>
      </c>
      <c r="CP965" s="244" t="str">
        <f t="shared" si="1326"/>
        <v>YES</v>
      </c>
      <c r="CQ965" s="244" t="str">
        <f t="shared" si="1327"/>
        <v>NO</v>
      </c>
      <c r="CR965" s="244" t="str">
        <f t="shared" si="1328"/>
        <v>NO</v>
      </c>
    </row>
    <row r="966" spans="1:96">
      <c r="A966" s="64"/>
      <c r="B966" s="15"/>
      <c r="C966" s="15"/>
      <c r="D966" s="15"/>
      <c r="E966" s="15"/>
      <c r="F966" s="15"/>
      <c r="G966" s="15"/>
      <c r="H966" s="15"/>
      <c r="I966" s="52" t="s">
        <v>17</v>
      </c>
      <c r="J966" s="6">
        <v>0.34365916346155201</v>
      </c>
      <c r="K966" s="6">
        <v>0.64029170482255204</v>
      </c>
      <c r="L966" s="6">
        <v>1.6049131715894501E-2</v>
      </c>
      <c r="M966" s="6">
        <v>0.82883757736200003</v>
      </c>
      <c r="N966" s="6">
        <v>1.15991583127055E-2</v>
      </c>
      <c r="O966" s="6">
        <v>0.159563264325294</v>
      </c>
      <c r="P966" s="6">
        <v>0.25094731750052202</v>
      </c>
      <c r="Q966" s="6">
        <v>0.69717470901726397</v>
      </c>
      <c r="R966" s="6">
        <v>5.1877973482213499E-2</v>
      </c>
      <c r="S966" s="6">
        <v>0.99147332732808602</v>
      </c>
      <c r="T966" s="6">
        <v>5.72513592421031E-3</v>
      </c>
      <c r="U966" s="6">
        <v>2.8015367477028899E-3</v>
      </c>
      <c r="V966" s="6">
        <v>2.0912996328680902E-2</v>
      </c>
      <c r="W966" s="6">
        <v>8.2233978863843205E-2</v>
      </c>
      <c r="X966" s="6">
        <v>0.89685302480747497</v>
      </c>
      <c r="Y966" s="6">
        <v>0.35235097675781601</v>
      </c>
      <c r="Z966" s="6">
        <v>0.48138804628050003</v>
      </c>
      <c r="AA966" s="6">
        <v>0.16626097696168299</v>
      </c>
      <c r="AB966" s="6">
        <v>0.146079388560724</v>
      </c>
      <c r="AC966" s="6">
        <v>0.279136652519552</v>
      </c>
      <c r="AD966" s="6">
        <v>0.574783958919722</v>
      </c>
      <c r="AE966" s="6">
        <v>0.78424543111669498</v>
      </c>
      <c r="AF966" s="6">
        <v>0.124705240229667</v>
      </c>
      <c r="AG966" s="310">
        <v>9.1049328653637199E-2</v>
      </c>
      <c r="AH966" s="211">
        <v>3.5630000000000002</v>
      </c>
      <c r="AI966" s="211">
        <v>7.1440000000000001</v>
      </c>
      <c r="AJ966" s="212">
        <v>9.4809999999999999</v>
      </c>
      <c r="AK966" s="210">
        <v>4.0788000000000002</v>
      </c>
      <c r="AL966" s="210">
        <v>22.572500000000002</v>
      </c>
      <c r="AM966" s="210">
        <v>18.563800000000001</v>
      </c>
      <c r="AN966" s="203"/>
      <c r="AO966" s="203"/>
      <c r="AP966" s="203"/>
      <c r="AQ966" s="203"/>
      <c r="AR966" s="203">
        <f t="shared" si="1348"/>
        <v>4.5450000100999999</v>
      </c>
      <c r="AS966" s="203">
        <f t="shared" si="1349"/>
        <v>5.5549999999999997</v>
      </c>
      <c r="AT966" s="203">
        <f t="shared" si="1350"/>
        <v>6.7894444320999989</v>
      </c>
      <c r="AU966" s="203">
        <f t="shared" si="1351"/>
        <v>6.0592091043740002</v>
      </c>
      <c r="AV966" s="203">
        <f t="shared" si="1352"/>
        <v>7.4057000000000004</v>
      </c>
      <c r="AW966" s="203">
        <f t="shared" si="1353"/>
        <v>9.0514110946540001</v>
      </c>
      <c r="AX966" s="203">
        <f t="shared" si="1354"/>
        <v>8.579536382701999</v>
      </c>
      <c r="AY966" s="203">
        <f t="shared" si="1355"/>
        <v>10.4861</v>
      </c>
      <c r="AZ966" s="203">
        <f t="shared" si="1356"/>
        <v>12.816344421142</v>
      </c>
      <c r="BB966" s="1" t="str">
        <f t="shared" si="1295"/>
        <v>A</v>
      </c>
      <c r="BC966" s="1" t="str">
        <f t="shared" si="1296"/>
        <v>NP</v>
      </c>
      <c r="BD966" s="1" t="str">
        <f t="shared" si="1297"/>
        <v>NP</v>
      </c>
      <c r="BE966" s="1" t="str">
        <f t="shared" si="1298"/>
        <v>NO</v>
      </c>
      <c r="BF966" s="1" t="str">
        <f t="shared" si="1299"/>
        <v>NO</v>
      </c>
      <c r="BG966" s="1" t="str">
        <f t="shared" si="1300"/>
        <v>YES</v>
      </c>
      <c r="BH966" s="1" t="str">
        <f t="shared" si="1347"/>
        <v>YES</v>
      </c>
      <c r="BJ966" s="1">
        <v>851</v>
      </c>
      <c r="BK966" s="1" t="str">
        <f t="shared" si="1301"/>
        <v>A</v>
      </c>
      <c r="BL966" s="1" t="str">
        <f t="shared" si="1302"/>
        <v>P</v>
      </c>
      <c r="BM966" s="1" t="str">
        <f t="shared" si="1303"/>
        <v>P</v>
      </c>
      <c r="BN966" s="1" t="str">
        <f t="shared" si="1304"/>
        <v>NO</v>
      </c>
      <c r="BO966" s="1" t="str">
        <f t="shared" si="1305"/>
        <v>NO</v>
      </c>
      <c r="BP966" s="1" t="str">
        <f t="shared" si="1306"/>
        <v>YES</v>
      </c>
      <c r="BQ966" s="1" t="str">
        <f t="shared" si="1307"/>
        <v>NO</v>
      </c>
      <c r="BS966" s="1" t="str">
        <f t="shared" si="1308"/>
        <v>TP</v>
      </c>
      <c r="BT966" s="1" t="str">
        <f t="shared" si="1309"/>
        <v>FP</v>
      </c>
      <c r="BU966" s="1" t="str">
        <f t="shared" si="1310"/>
        <v>FP</v>
      </c>
      <c r="BV966" s="1" t="str">
        <f t="shared" si="1311"/>
        <v>NO</v>
      </c>
      <c r="BW966" s="1" t="str">
        <f t="shared" si="1312"/>
        <v>NO</v>
      </c>
      <c r="BX966" s="1" t="str">
        <f t="shared" si="1313"/>
        <v>YES</v>
      </c>
      <c r="BY966" s="244" t="str">
        <f t="shared" si="1314"/>
        <v>YES</v>
      </c>
      <c r="BZ966" s="244" t="str">
        <f t="shared" si="1315"/>
        <v>NO</v>
      </c>
      <c r="CA966" s="244" t="str">
        <f t="shared" si="1316"/>
        <v>NO</v>
      </c>
      <c r="CB966" s="244" t="str">
        <f t="shared" si="1317"/>
        <v>NO</v>
      </c>
      <c r="CC966" s="244" t="str">
        <f t="shared" si="1318"/>
        <v>NO</v>
      </c>
      <c r="CD966" s="244" t="str">
        <f t="shared" ref="CD966:CD1029" si="1357">IF(AND(OR(BS966="FP",BS966="FN",BT966="FP",BT966="FN",BU966="FP",BU966="FN")),"YES","NO")</f>
        <v>YES</v>
      </c>
      <c r="CE966" s="1" t="str">
        <f t="shared" ref="CE966:CE1029" si="1358">IF(AND(BJ966&gt;60,OR(BS966="FP",BS966="FN",BT966="FP",BT966="FN",BU966="FP",BU966="FN")),"YES","NO")</f>
        <v>YES</v>
      </c>
      <c r="CF966" s="1" t="str">
        <f t="shared" ref="CF966:CF1029" si="1359">IF(AND(BJ966&lt;&gt;"inf",BJ966&gt;60,OR(BS966="FP",BS966="FN",BT966="FP",BT966="FN",BU966="FP",BU966="FN")),"YES","NO")</f>
        <v>YES</v>
      </c>
      <c r="CG966" s="1" t="str">
        <f t="shared" ref="CG966:CG1029" si="1360">IF(AND(BJ966="inf",OR(BS966="FP",BS966="FN",BT966="FP",BT966="FN",BU966="FP",BU966="FN")),"YES","NO")</f>
        <v>NO</v>
      </c>
      <c r="CH966" s="1" t="str">
        <f t="shared" ref="CH966:CH1029" si="1361">IF(AND(BJ966&lt;=60,OR(BS966="FP",BS966="FN",BT966="FP",BT966="FN",BU966="FP",BU966="FN")),"YES","NO")</f>
        <v>NO</v>
      </c>
      <c r="CI966" s="244" t="str">
        <f t="shared" si="1319"/>
        <v>NO</v>
      </c>
      <c r="CJ966" s="244" t="str">
        <f t="shared" si="1320"/>
        <v>NO</v>
      </c>
      <c r="CK966" s="244" t="str">
        <f t="shared" si="1321"/>
        <v>NO</v>
      </c>
      <c r="CL966" s="244" t="str">
        <f t="shared" si="1322"/>
        <v>NO</v>
      </c>
      <c r="CM966" s="244" t="str">
        <f t="shared" si="1323"/>
        <v>NO</v>
      </c>
      <c r="CN966" s="244" t="str">
        <f t="shared" si="1324"/>
        <v>YES</v>
      </c>
      <c r="CO966" s="244" t="str">
        <f t="shared" si="1325"/>
        <v>YES</v>
      </c>
      <c r="CP966" s="244" t="str">
        <f t="shared" si="1326"/>
        <v>YES</v>
      </c>
      <c r="CQ966" s="244" t="str">
        <f t="shared" si="1327"/>
        <v>NO</v>
      </c>
      <c r="CR966" s="244" t="str">
        <f t="shared" si="1328"/>
        <v>NO</v>
      </c>
    </row>
    <row r="967" spans="1:96">
      <c r="A967" s="64"/>
      <c r="B967" s="15"/>
      <c r="C967" s="15"/>
      <c r="D967" s="15"/>
      <c r="E967" s="15"/>
      <c r="F967" s="15"/>
      <c r="G967" s="15"/>
      <c r="H967" s="15"/>
      <c r="I967" s="52" t="s">
        <v>18</v>
      </c>
      <c r="J967" s="6">
        <v>0.79288698731262297</v>
      </c>
      <c r="K967" s="6">
        <v>0.131866271143597</v>
      </c>
      <c r="L967" s="6">
        <v>7.5246741543779694E-2</v>
      </c>
      <c r="M967" s="6">
        <v>0.90824796359922599</v>
      </c>
      <c r="N967" s="6">
        <v>2.4324224151318699E-2</v>
      </c>
      <c r="O967" s="6">
        <v>6.7427812249454697E-2</v>
      </c>
      <c r="P967" s="6">
        <v>0.14894042432319801</v>
      </c>
      <c r="Q967" s="6">
        <v>0.61749536393401006</v>
      </c>
      <c r="R967" s="6">
        <v>0.23356421174278999</v>
      </c>
      <c r="S967" s="6">
        <v>0.98614463010203501</v>
      </c>
      <c r="T967" s="6">
        <v>6.5113635581119898E-3</v>
      </c>
      <c r="U967" s="6">
        <v>7.34400633985232E-3</v>
      </c>
      <c r="V967" s="6">
        <v>0.51796940912549005</v>
      </c>
      <c r="W967" s="6">
        <v>0.124257834521581</v>
      </c>
      <c r="X967" s="6">
        <v>0.35777275635292799</v>
      </c>
      <c r="Y967" s="6">
        <v>2.1284746688913199E-3</v>
      </c>
      <c r="Z967" s="6">
        <v>0.84452899601216902</v>
      </c>
      <c r="AA967" s="6">
        <v>0.15334252931893899</v>
      </c>
      <c r="AB967" s="6">
        <v>0.11635734010351299</v>
      </c>
      <c r="AC967" s="6">
        <v>0.400275768940341</v>
      </c>
      <c r="AD967" s="6">
        <v>0.48336689095614499</v>
      </c>
      <c r="AE967" s="6">
        <v>0.33942977244392097</v>
      </c>
      <c r="AF967" s="6">
        <v>0.39736536741454997</v>
      </c>
      <c r="AG967" s="310">
        <v>0.263204860141528</v>
      </c>
      <c r="AH967" s="211">
        <v>4.1120000000000001</v>
      </c>
      <c r="AI967" s="211">
        <v>6.9870000000000001</v>
      </c>
      <c r="AJ967" s="212">
        <v>9.65</v>
      </c>
      <c r="AK967" s="210">
        <v>4.6531000000000002</v>
      </c>
      <c r="AL967" s="210">
        <v>7.4335000000000004</v>
      </c>
      <c r="AM967" s="210">
        <v>11.0105</v>
      </c>
      <c r="AN967" s="203"/>
      <c r="AO967" s="203"/>
      <c r="AP967" s="203"/>
      <c r="AQ967" s="203"/>
      <c r="AR967" s="203">
        <f t="shared" si="1348"/>
        <v>4.5450000100999999</v>
      </c>
      <c r="AS967" s="203">
        <f t="shared" si="1349"/>
        <v>5.5549999999999997</v>
      </c>
      <c r="AT967" s="203">
        <f t="shared" si="1350"/>
        <v>6.7894444320999989</v>
      </c>
      <c r="AU967" s="203">
        <f t="shared" si="1351"/>
        <v>6.0592091043740002</v>
      </c>
      <c r="AV967" s="203">
        <f t="shared" si="1352"/>
        <v>7.4057000000000004</v>
      </c>
      <c r="AW967" s="203">
        <f t="shared" si="1353"/>
        <v>9.0514110946540001</v>
      </c>
      <c r="AX967" s="203">
        <f t="shared" si="1354"/>
        <v>8.579536382701999</v>
      </c>
      <c r="AY967" s="203">
        <f t="shared" si="1355"/>
        <v>10.4861</v>
      </c>
      <c r="AZ967" s="203">
        <f t="shared" si="1356"/>
        <v>12.816344421142</v>
      </c>
      <c r="BB967" s="1" t="str">
        <f t="shared" ref="BB967:BB1040" si="1362">IF(AH967&lt;AR967,"A",IF(AND(AR967&lt;=AH967,AH967&lt;=AS967),"NP",IF(AND(AS967&lt;AH967,AH967&lt;=AT967),"NA","P")))</f>
        <v>A</v>
      </c>
      <c r="BC967" s="1" t="str">
        <f t="shared" ref="BC967:BC1040" si="1363">IF(AI967&lt;AU967,"A",IF(AND(AU967&lt;=AI967,AI967&lt;=AV967),"NP",IF(AND(AV967&lt;AI967,AI967&lt;=AW967),"NA","P")))</f>
        <v>NP</v>
      </c>
      <c r="BD967" s="1" t="str">
        <f t="shared" ref="BD967:BD1040" si="1364">IF(AJ967&lt;AX967,"A",IF(AND(AX967&lt;=AJ967,AJ967&lt;=AY967),"NP",IF(AND(AY967&lt;AJ967,AJ967&lt;=AZ967),"NA","P")))</f>
        <v>NP</v>
      </c>
      <c r="BE967" s="1" t="str">
        <f t="shared" ref="BE967:BE1040" si="1365">IF(AND(BB967="A",BC967="A",BD967="A"),"YES","NO")</f>
        <v>NO</v>
      </c>
      <c r="BF967" s="1" t="str">
        <f t="shared" ref="BF967:BF1030" si="1366">IF(OR(AND(BB967="A",BC967="A"),AND(BB967="A",BD967="A"),AND(BC967="A",BD967="A")),"YES","NO")</f>
        <v>NO</v>
      </c>
      <c r="BG967" s="1" t="str">
        <f t="shared" ref="BG967:BG1030" si="1367">IF(OR(BB967="A",BC967="A",BD967="A"),"YES","NO")</f>
        <v>YES</v>
      </c>
      <c r="BH967" s="1" t="str">
        <f t="shared" si="1347"/>
        <v>YES</v>
      </c>
      <c r="BJ967" s="1">
        <v>7</v>
      </c>
      <c r="BK967" s="1" t="str">
        <f t="shared" ref="BK967:BK1030" si="1368">IF(AK967&lt;AR967,"A",IF(AND(AR967&lt;=AK967,AK967&lt;=AS967),"NP",IF(AND(AS967&lt;AK967,AK967&lt;=AT967),"NA","P")))</f>
        <v>NP</v>
      </c>
      <c r="BL967" s="1" t="str">
        <f t="shared" ref="BL967:BL1030" si="1369">IF(AL967&lt;AU967,"A",IF(AND(AU967&lt;=AL967,AL967&lt;=AV967),"NP",IF(AND(AV967&lt;AL967,AL967&lt;=AW967),"NA","P")))</f>
        <v>NA</v>
      </c>
      <c r="BM967" s="1" t="str">
        <f t="shared" ref="BM967:BM1030" si="1370">IF(AM967&lt;AX967,"A",IF(AND(AX967&lt;=AM967,AM967&lt;=AY967),"NP",IF(AND(AY967&lt;AM967,AM967&lt;=AZ967),"NA","P")))</f>
        <v>NA</v>
      </c>
      <c r="BN967" s="1" t="str">
        <f t="shared" ref="BN967:BN1030" si="1371">IF(AND(BK967="A",BL967="A",BM967="A"),"YES","NO")</f>
        <v>NO</v>
      </c>
      <c r="BO967" s="1" t="str">
        <f t="shared" ref="BO967:BO1030" si="1372">IF(OR(AND(BK967="A",BL967="A"),AND(BK967="A",BM967="A"),AND(BL967="A",BM967="A")),"YES","NO")</f>
        <v>NO</v>
      </c>
      <c r="BP967" s="1" t="str">
        <f t="shared" ref="BP967:BP1030" si="1373">IF(OR(BK967="A",BL967="A",BM967="A"),"YES","NO")</f>
        <v>NO</v>
      </c>
      <c r="BQ967" s="1" t="str">
        <f t="shared" ref="BQ967:BQ1030" si="1374">IF(OR(BK967="P",BL967="P",BM967="P"),"NO","YES")</f>
        <v>YES</v>
      </c>
      <c r="BS967" s="1" t="str">
        <f t="shared" ref="BS967:BS1030" si="1375">IF(OR(AND(BB967="A",BK967="A"),AND(BB967="A",BK967="NP"),AND(BB967="NP",BK967="A"),AND(BB967="NP",BK967="NP")),"TP",IF(OR(AND(BB967="A",BK967="NA"),AND(BB967="A",BK967="P"),AND(BB967="NP",BK967="NA"),AND(BB967="NP",BK967="P")),"FP",IF(OR(AND(BB967="NA",BK967="A"),AND(BB967="NA",BK967="NP"),AND(BB967="P",BK967="A"),AND(BB967="P",BK967="NP")),"FN","TN")))</f>
        <v>TP</v>
      </c>
      <c r="BT967" s="1" t="str">
        <f t="shared" ref="BT967:BT1030" si="1376">IF(OR(AND(BC967="A",BL967="A"),AND(BC967="A",BL967="NP"),AND(BC967="NP",BL967="A"),AND(BC967="NP",BL967="NP")),"TP",IF(OR(AND(BC967="A",BL967="NA"),AND(BC967="A",BL967="P"),AND(BC967="NP",BL967="NA"),AND(BC967="NP",BL967="P")),"FP",IF(OR(AND(BC967="NA",BL967="A"),AND(BC967="NA",BL967="NP"),AND(BC967="P",BL967="A"),AND(BC967="P",BL967="NP")),"FN","TN")))</f>
        <v>FP</v>
      </c>
      <c r="BU967" s="1" t="str">
        <f t="shared" ref="BU967:BU1030" si="1377">IF(OR(AND(BD967="A",BM967="A"),AND(BD967="A",BM967="NP"),AND(BD967="NP",BM967="A"),AND(BD967="NP",BM967="NP")),"TP",IF(OR(AND(BD967="A",BM967="NA"),AND(BD967="A",BM967="P"),AND(BD967="NP",BM967="NA"),AND(BD967="NP",BM967="P")),"FP",IF(OR(AND(BD967="NA",BM967="A"),AND(BD967="NA",BM967="NP"),AND(BD967="P",BM967="A"),AND(BD967="P",BM967="NP")),"FN","TN")))</f>
        <v>FP</v>
      </c>
      <c r="BV967" s="1" t="str">
        <f t="shared" ref="BV967:BV1030" si="1378">IF(AND(BS967="TP",BT967="TP",BU967="TP"),"YES","NO")</f>
        <v>NO</v>
      </c>
      <c r="BW967" s="1" t="str">
        <f t="shared" ref="BW967:BW1030" si="1379">IF(OR(AND(BS967="TP",BT967="TP"),AND(BS967="TP",BU967="TP"),AND(BT967="TP",BU967="TP")),"YES","NO")</f>
        <v>NO</v>
      </c>
      <c r="BX967" s="1" t="str">
        <f t="shared" ref="BX967:BX1030" si="1380">IF(OR(BS967="TP",BT967="TP",BU967="TP"),"YES","NO")</f>
        <v>YES</v>
      </c>
      <c r="BY967" s="244" t="str">
        <f t="shared" ref="BY967:BY1030" si="1381">IF(AND(OR(BS967="TP",BS967="TN",BT967="TP",BT967="TN",BU967="TP",BU967="TN")),"YES","NO")</f>
        <v>YES</v>
      </c>
      <c r="BZ967" s="244" t="str">
        <f t="shared" ref="BZ967:BZ1030" si="1382">IF(AND(BJ967&gt;60,BY967="NO"),"YES","NO")</f>
        <v>NO</v>
      </c>
      <c r="CA967" s="244" t="str">
        <f t="shared" ref="CA967:CA1030" si="1383">IF(AND(BJ967&lt;&gt;"inf",BJ967&gt;60,BY967="NO"),"YES","NO")</f>
        <v>NO</v>
      </c>
      <c r="CB967" s="244" t="str">
        <f t="shared" ref="CB967:CB1030" si="1384">IF(AND(BJ967="inf",BY967="NO"),"YES","NO")</f>
        <v>NO</v>
      </c>
      <c r="CC967" s="244" t="str">
        <f t="shared" ref="CC967:CC1030" si="1385">IF(AND(BJ967&lt;=60,BY967="NO"),"YES","NO")</f>
        <v>NO</v>
      </c>
      <c r="CD967" s="244" t="str">
        <f t="shared" si="1357"/>
        <v>YES</v>
      </c>
      <c r="CE967" s="1" t="str">
        <f t="shared" si="1358"/>
        <v>NO</v>
      </c>
      <c r="CF967" s="1" t="str">
        <f t="shared" si="1359"/>
        <v>NO</v>
      </c>
      <c r="CG967" s="1" t="str">
        <f t="shared" si="1360"/>
        <v>NO</v>
      </c>
      <c r="CH967" s="1" t="str">
        <f t="shared" si="1361"/>
        <v>YES</v>
      </c>
      <c r="CI967" s="244" t="str">
        <f t="shared" ref="CI967:CI1030" si="1386">IF(AND(OR(BS967="FN",BT967="FN",BU967="FN")),"YES","NO")</f>
        <v>NO</v>
      </c>
      <c r="CJ967" s="244" t="str">
        <f t="shared" ref="CJ967:CJ1030" si="1387">IF(AND(BJ967&gt;60,OR(BS967="FN",BT967="FN",BU967="FN")),"YES","NO")</f>
        <v>NO</v>
      </c>
      <c r="CK967" s="244" t="str">
        <f t="shared" ref="CK967:CK1030" si="1388">IF(AND(BJ967&lt;&gt;"inf",BJ967&gt;60,OR(BS967="FN",BT967="FN",BU967="FN")),"YES","NO")</f>
        <v>NO</v>
      </c>
      <c r="CL967" s="244" t="str">
        <f t="shared" ref="CL967:CL1030" si="1389">IF(AND(BJ967="inf",OR(BS967="FN",BT967="FN",BU967="FN")),"YES","NO")</f>
        <v>NO</v>
      </c>
      <c r="CM967" s="244" t="str">
        <f t="shared" ref="CM967:CM1030" si="1390">IF(AND(BJ967&lt;=60,OR(BS967="FN",BT967="FN",BU967="FN")),"YES","NO")</f>
        <v>NO</v>
      </c>
      <c r="CN967" s="244" t="str">
        <f t="shared" ref="CN967:CN1030" si="1391">IF(AND(OR(BS967="FP",BT967="FP",BU967="FP")),"YES","NO")</f>
        <v>YES</v>
      </c>
      <c r="CO967" s="244" t="str">
        <f t="shared" ref="CO967:CO1030" si="1392">IF(AND(BJ967&gt;60,OR(BS967="FP",BT967="FP",BU967="FP")),"YES","NO")</f>
        <v>NO</v>
      </c>
      <c r="CP967" s="244" t="str">
        <f t="shared" ref="CP967:CP1030" si="1393">IF(AND(BJ967&lt;&gt;"inf",BJ967&gt;60,OR(BS967="FP",BT967="FP",BU967="FP")),"YES","NO")</f>
        <v>NO</v>
      </c>
      <c r="CQ967" s="244" t="str">
        <f t="shared" ref="CQ967:CQ1030" si="1394">IF(AND(BJ967="inf",OR(BS967="FP",BT967="FP",BU967="FP")),"YES","NO")</f>
        <v>NO</v>
      </c>
      <c r="CR967" s="244" t="str">
        <f t="shared" ref="CR967:CR1030" si="1395">IF(AND(BJ967&lt;=60,OR(BS967="FP",BT967="FP",BU967="FP")),"YES","NO")</f>
        <v>YES</v>
      </c>
    </row>
    <row r="968" spans="1:96">
      <c r="A968" s="64"/>
      <c r="B968" s="15"/>
      <c r="C968" s="15"/>
      <c r="D968" s="15"/>
      <c r="E968" s="15"/>
      <c r="F968" s="15"/>
      <c r="G968" s="15"/>
      <c r="H968" s="15"/>
      <c r="I968" s="52" t="s">
        <v>19</v>
      </c>
      <c r="J968" s="6">
        <v>0.79288698731262297</v>
      </c>
      <c r="K968" s="6">
        <v>0.131866271143597</v>
      </c>
      <c r="L968" s="6">
        <v>7.5246741543779694E-2</v>
      </c>
      <c r="M968" s="6">
        <v>0.90824796359922599</v>
      </c>
      <c r="N968" s="6">
        <v>2.4324224151318699E-2</v>
      </c>
      <c r="O968" s="6">
        <v>6.7427812249454697E-2</v>
      </c>
      <c r="P968" s="6">
        <v>0.14894042432319801</v>
      </c>
      <c r="Q968" s="6">
        <v>0.61749536393401006</v>
      </c>
      <c r="R968" s="6">
        <v>0.23356421174278999</v>
      </c>
      <c r="S968" s="6">
        <v>0.98614463010203501</v>
      </c>
      <c r="T968" s="6">
        <v>6.5113635581119898E-3</v>
      </c>
      <c r="U968" s="6">
        <v>7.34400633985232E-3</v>
      </c>
      <c r="V968" s="6">
        <v>0.51796940912549005</v>
      </c>
      <c r="W968" s="6">
        <v>0.124257834521581</v>
      </c>
      <c r="X968" s="6">
        <v>0.35777275635292799</v>
      </c>
      <c r="Y968" s="6">
        <v>0.449806160973372</v>
      </c>
      <c r="Z968" s="6">
        <v>0.44021527536498201</v>
      </c>
      <c r="AA968" s="6">
        <v>0.109978563661645</v>
      </c>
      <c r="AB968" s="6">
        <v>0.28483145359656498</v>
      </c>
      <c r="AC968" s="6">
        <v>0.35183886308965601</v>
      </c>
      <c r="AD968" s="6">
        <v>0.36332968331377802</v>
      </c>
      <c r="AE968" s="6">
        <v>0.33942977244392097</v>
      </c>
      <c r="AF968" s="6">
        <v>0.39736536741454997</v>
      </c>
      <c r="AG968" s="310">
        <v>0.263204860141528</v>
      </c>
      <c r="AH968" s="211">
        <v>4.5999999999999996</v>
      </c>
      <c r="AI968" s="211">
        <v>6.4020000000000001</v>
      </c>
      <c r="AJ968" s="212">
        <v>9.4130000000000003</v>
      </c>
      <c r="AK968" s="210">
        <v>4.6593999999999998</v>
      </c>
      <c r="AL968" s="210">
        <v>6.6096000000000004</v>
      </c>
      <c r="AM968" s="210">
        <v>9.8112999999999992</v>
      </c>
      <c r="AN968" s="203"/>
      <c r="AO968" s="203"/>
      <c r="AP968" s="203"/>
      <c r="AQ968" s="203"/>
      <c r="AR968" s="203">
        <f t="shared" si="1348"/>
        <v>4.5450000100999999</v>
      </c>
      <c r="AS968" s="203">
        <f t="shared" si="1349"/>
        <v>5.5549999999999997</v>
      </c>
      <c r="AT968" s="203">
        <f t="shared" si="1350"/>
        <v>6.7894444320999989</v>
      </c>
      <c r="AU968" s="203">
        <f t="shared" si="1351"/>
        <v>6.0592091043740002</v>
      </c>
      <c r="AV968" s="203">
        <f t="shared" si="1352"/>
        <v>7.4057000000000004</v>
      </c>
      <c r="AW968" s="203">
        <f t="shared" si="1353"/>
        <v>9.0514110946540001</v>
      </c>
      <c r="AX968" s="203">
        <f t="shared" si="1354"/>
        <v>8.579536382701999</v>
      </c>
      <c r="AY968" s="203">
        <f t="shared" si="1355"/>
        <v>10.4861</v>
      </c>
      <c r="AZ968" s="203">
        <f t="shared" si="1356"/>
        <v>12.816344421142</v>
      </c>
      <c r="BB968" s="1" t="str">
        <f t="shared" si="1362"/>
        <v>NP</v>
      </c>
      <c r="BC968" s="1" t="str">
        <f t="shared" si="1363"/>
        <v>NP</v>
      </c>
      <c r="BD968" s="1" t="str">
        <f t="shared" si="1364"/>
        <v>NP</v>
      </c>
      <c r="BE968" s="1" t="str">
        <f t="shared" si="1365"/>
        <v>NO</v>
      </c>
      <c r="BF968" s="1" t="str">
        <f t="shared" si="1366"/>
        <v>NO</v>
      </c>
      <c r="BG968" s="1" t="str">
        <f t="shared" si="1367"/>
        <v>NO</v>
      </c>
      <c r="BH968" s="1" t="str">
        <f t="shared" si="1347"/>
        <v>YES</v>
      </c>
      <c r="BJ968" s="1">
        <v>19</v>
      </c>
      <c r="BK968" s="1" t="str">
        <f t="shared" si="1368"/>
        <v>NP</v>
      </c>
      <c r="BL968" s="1" t="str">
        <f t="shared" si="1369"/>
        <v>NP</v>
      </c>
      <c r="BM968" s="1" t="str">
        <f t="shared" si="1370"/>
        <v>NP</v>
      </c>
      <c r="BN968" s="1" t="str">
        <f t="shared" si="1371"/>
        <v>NO</v>
      </c>
      <c r="BO968" s="1" t="str">
        <f t="shared" si="1372"/>
        <v>NO</v>
      </c>
      <c r="BP968" s="1" t="str">
        <f t="shared" si="1373"/>
        <v>NO</v>
      </c>
      <c r="BQ968" s="1" t="str">
        <f t="shared" si="1374"/>
        <v>YES</v>
      </c>
      <c r="BS968" s="1" t="str">
        <f t="shared" si="1375"/>
        <v>TP</v>
      </c>
      <c r="BT968" s="1" t="str">
        <f t="shared" si="1376"/>
        <v>TP</v>
      </c>
      <c r="BU968" s="1" t="str">
        <f t="shared" si="1377"/>
        <v>TP</v>
      </c>
      <c r="BV968" s="1" t="str">
        <f t="shared" si="1378"/>
        <v>YES</v>
      </c>
      <c r="BW968" s="1" t="str">
        <f t="shared" si="1379"/>
        <v>YES</v>
      </c>
      <c r="BX968" s="1" t="str">
        <f t="shared" si="1380"/>
        <v>YES</v>
      </c>
      <c r="BY968" s="244" t="str">
        <f t="shared" si="1381"/>
        <v>YES</v>
      </c>
      <c r="BZ968" s="244" t="str">
        <f t="shared" si="1382"/>
        <v>NO</v>
      </c>
      <c r="CA968" s="244" t="str">
        <f t="shared" si="1383"/>
        <v>NO</v>
      </c>
      <c r="CB968" s="244" t="str">
        <f t="shared" si="1384"/>
        <v>NO</v>
      </c>
      <c r="CC968" s="244" t="str">
        <f t="shared" si="1385"/>
        <v>NO</v>
      </c>
      <c r="CD968" s="244" t="str">
        <f t="shared" si="1357"/>
        <v>NO</v>
      </c>
      <c r="CE968" s="1" t="str">
        <f t="shared" si="1358"/>
        <v>NO</v>
      </c>
      <c r="CF968" s="1" t="str">
        <f t="shared" si="1359"/>
        <v>NO</v>
      </c>
      <c r="CG968" s="1" t="str">
        <f t="shared" si="1360"/>
        <v>NO</v>
      </c>
      <c r="CH968" s="1" t="str">
        <f t="shared" si="1361"/>
        <v>NO</v>
      </c>
      <c r="CI968" s="244" t="str">
        <f t="shared" si="1386"/>
        <v>NO</v>
      </c>
      <c r="CJ968" s="244" t="str">
        <f t="shared" si="1387"/>
        <v>NO</v>
      </c>
      <c r="CK968" s="244" t="str">
        <f t="shared" si="1388"/>
        <v>NO</v>
      </c>
      <c r="CL968" s="244" t="str">
        <f t="shared" si="1389"/>
        <v>NO</v>
      </c>
      <c r="CM968" s="244" t="str">
        <f t="shared" si="1390"/>
        <v>NO</v>
      </c>
      <c r="CN968" s="244" t="str">
        <f t="shared" si="1391"/>
        <v>NO</v>
      </c>
      <c r="CO968" s="244" t="str">
        <f t="shared" si="1392"/>
        <v>NO</v>
      </c>
      <c r="CP968" s="244" t="str">
        <f t="shared" si="1393"/>
        <v>NO</v>
      </c>
      <c r="CQ968" s="244" t="str">
        <f t="shared" si="1394"/>
        <v>NO</v>
      </c>
      <c r="CR968" s="244" t="str">
        <f t="shared" si="1395"/>
        <v>NO</v>
      </c>
    </row>
    <row r="969" spans="1:96">
      <c r="A969" s="64"/>
      <c r="B969" s="15"/>
      <c r="C969" s="15"/>
      <c r="D969" s="15"/>
      <c r="E969" s="15"/>
      <c r="F969" s="15"/>
      <c r="G969" s="15"/>
      <c r="H969" s="15"/>
      <c r="I969" s="52" t="s">
        <v>42</v>
      </c>
      <c r="J969" s="6">
        <v>0.91062449517492305</v>
      </c>
      <c r="K969" s="6">
        <v>3.24521974647985E-2</v>
      </c>
      <c r="L969" s="6">
        <v>5.69233073602778E-2</v>
      </c>
      <c r="M969" s="6">
        <v>5.2648326516827902E-2</v>
      </c>
      <c r="N969" s="6">
        <v>0.47302556573087201</v>
      </c>
      <c r="O969" s="6">
        <v>0.474326107752299</v>
      </c>
      <c r="P969" s="6">
        <v>0.14894042432319801</v>
      </c>
      <c r="Q969" s="6">
        <v>0.61749536393401006</v>
      </c>
      <c r="R969" s="6">
        <v>0.23356421174278999</v>
      </c>
      <c r="S969" s="6">
        <v>0.98614463010203501</v>
      </c>
      <c r="T969" s="6">
        <v>6.5113635581119898E-3</v>
      </c>
      <c r="U969" s="6">
        <v>7.34400633985232E-3</v>
      </c>
      <c r="V969" s="6">
        <v>0.51796940912549005</v>
      </c>
      <c r="W969" s="6">
        <v>0.124257834521581</v>
      </c>
      <c r="X969" s="6">
        <v>0.35777275635292799</v>
      </c>
      <c r="Y969" s="6">
        <v>0.382006766684238</v>
      </c>
      <c r="Z969" s="6">
        <v>0.362955252003409</v>
      </c>
      <c r="AA969" s="6">
        <v>0.255037981312352</v>
      </c>
      <c r="AB969" s="6">
        <v>0.11635734010351299</v>
      </c>
      <c r="AC969" s="6">
        <v>0.400275768940341</v>
      </c>
      <c r="AD969" s="6">
        <v>0.48336689095614499</v>
      </c>
      <c r="AE969" s="6">
        <v>0.78424543111669498</v>
      </c>
      <c r="AF969" s="6">
        <v>0.124705240229667</v>
      </c>
      <c r="AG969" s="310">
        <v>9.1049328653637199E-2</v>
      </c>
      <c r="AH969" s="211">
        <v>4.2389999999999999</v>
      </c>
      <c r="AI969" s="211">
        <v>6.59</v>
      </c>
      <c r="AJ969" s="212">
        <v>9.3000000000000007</v>
      </c>
      <c r="AK969" s="210">
        <v>4.3136999999999999</v>
      </c>
      <c r="AL969" s="210">
        <v>6.5777999999999999</v>
      </c>
      <c r="AM969" s="210">
        <v>9.5318000000000005</v>
      </c>
      <c r="AN969" s="203"/>
      <c r="AO969" s="203"/>
      <c r="AP969" s="203"/>
      <c r="AQ969" s="203"/>
      <c r="AR969" s="203">
        <f t="shared" si="1348"/>
        <v>4.5450000100999999</v>
      </c>
      <c r="AS969" s="203">
        <f t="shared" si="1349"/>
        <v>5.5549999999999997</v>
      </c>
      <c r="AT969" s="203">
        <f t="shared" si="1350"/>
        <v>6.7894444320999989</v>
      </c>
      <c r="AU969" s="203">
        <f t="shared" si="1351"/>
        <v>6.0592091043740002</v>
      </c>
      <c r="AV969" s="203">
        <f t="shared" si="1352"/>
        <v>7.4057000000000004</v>
      </c>
      <c r="AW969" s="203">
        <f t="shared" si="1353"/>
        <v>9.0514110946540001</v>
      </c>
      <c r="AX969" s="203">
        <f t="shared" si="1354"/>
        <v>8.579536382701999</v>
      </c>
      <c r="AY969" s="203">
        <f t="shared" si="1355"/>
        <v>10.4861</v>
      </c>
      <c r="AZ969" s="203">
        <f t="shared" si="1356"/>
        <v>12.816344421142</v>
      </c>
      <c r="BB969" s="1" t="str">
        <f t="shared" si="1362"/>
        <v>A</v>
      </c>
      <c r="BC969" s="1" t="str">
        <f t="shared" si="1363"/>
        <v>NP</v>
      </c>
      <c r="BD969" s="1" t="str">
        <f t="shared" si="1364"/>
        <v>NP</v>
      </c>
      <c r="BE969" s="1" t="str">
        <f t="shared" si="1365"/>
        <v>NO</v>
      </c>
      <c r="BF969" s="1" t="str">
        <f t="shared" si="1366"/>
        <v>NO</v>
      </c>
      <c r="BG969" s="1" t="str">
        <f t="shared" si="1367"/>
        <v>YES</v>
      </c>
      <c r="BH969" s="1" t="str">
        <f t="shared" si="1347"/>
        <v>YES</v>
      </c>
      <c r="BJ969" s="1">
        <v>9</v>
      </c>
      <c r="BK969" s="1" t="str">
        <f t="shared" si="1368"/>
        <v>A</v>
      </c>
      <c r="BL969" s="1" t="str">
        <f t="shared" si="1369"/>
        <v>NP</v>
      </c>
      <c r="BM969" s="1" t="str">
        <f t="shared" si="1370"/>
        <v>NP</v>
      </c>
      <c r="BN969" s="1" t="str">
        <f t="shared" si="1371"/>
        <v>NO</v>
      </c>
      <c r="BO969" s="1" t="str">
        <f t="shared" si="1372"/>
        <v>NO</v>
      </c>
      <c r="BP969" s="1" t="str">
        <f t="shared" si="1373"/>
        <v>YES</v>
      </c>
      <c r="BQ969" s="1" t="str">
        <f t="shared" si="1374"/>
        <v>YES</v>
      </c>
      <c r="BS969" s="1" t="str">
        <f t="shared" si="1375"/>
        <v>TP</v>
      </c>
      <c r="BT969" s="1" t="str">
        <f t="shared" si="1376"/>
        <v>TP</v>
      </c>
      <c r="BU969" s="1" t="str">
        <f t="shared" si="1377"/>
        <v>TP</v>
      </c>
      <c r="BV969" s="1" t="str">
        <f t="shared" si="1378"/>
        <v>YES</v>
      </c>
      <c r="BW969" s="1" t="str">
        <f t="shared" si="1379"/>
        <v>YES</v>
      </c>
      <c r="BX969" s="1" t="str">
        <f t="shared" si="1380"/>
        <v>YES</v>
      </c>
      <c r="BY969" s="244" t="str">
        <f t="shared" si="1381"/>
        <v>YES</v>
      </c>
      <c r="BZ969" s="244" t="str">
        <f t="shared" si="1382"/>
        <v>NO</v>
      </c>
      <c r="CA969" s="244" t="str">
        <f t="shared" si="1383"/>
        <v>NO</v>
      </c>
      <c r="CB969" s="244" t="str">
        <f t="shared" si="1384"/>
        <v>NO</v>
      </c>
      <c r="CC969" s="244" t="str">
        <f t="shared" si="1385"/>
        <v>NO</v>
      </c>
      <c r="CD969" s="244" t="str">
        <f t="shared" si="1357"/>
        <v>NO</v>
      </c>
      <c r="CE969" s="1" t="str">
        <f t="shared" si="1358"/>
        <v>NO</v>
      </c>
      <c r="CF969" s="1" t="str">
        <f t="shared" si="1359"/>
        <v>NO</v>
      </c>
      <c r="CG969" s="1" t="str">
        <f t="shared" si="1360"/>
        <v>NO</v>
      </c>
      <c r="CH969" s="1" t="str">
        <f t="shared" si="1361"/>
        <v>NO</v>
      </c>
      <c r="CI969" s="244" t="str">
        <f t="shared" si="1386"/>
        <v>NO</v>
      </c>
      <c r="CJ969" s="244" t="str">
        <f t="shared" si="1387"/>
        <v>NO</v>
      </c>
      <c r="CK969" s="244" t="str">
        <f t="shared" si="1388"/>
        <v>NO</v>
      </c>
      <c r="CL969" s="244" t="str">
        <f t="shared" si="1389"/>
        <v>NO</v>
      </c>
      <c r="CM969" s="244" t="str">
        <f t="shared" si="1390"/>
        <v>NO</v>
      </c>
      <c r="CN969" s="244" t="str">
        <f t="shared" si="1391"/>
        <v>NO</v>
      </c>
      <c r="CO969" s="244" t="str">
        <f t="shared" si="1392"/>
        <v>NO</v>
      </c>
      <c r="CP969" s="244" t="str">
        <f t="shared" si="1393"/>
        <v>NO</v>
      </c>
      <c r="CQ969" s="244" t="str">
        <f t="shared" si="1394"/>
        <v>NO</v>
      </c>
      <c r="CR969" s="244" t="str">
        <f t="shared" si="1395"/>
        <v>NO</v>
      </c>
    </row>
    <row r="970" spans="1:96">
      <c r="A970" s="64"/>
      <c r="B970" s="15"/>
      <c r="C970" s="15"/>
      <c r="D970" s="15"/>
      <c r="E970" s="15"/>
      <c r="F970" s="15"/>
      <c r="G970" s="15"/>
      <c r="H970" s="15"/>
      <c r="I970" s="52" t="s">
        <v>43</v>
      </c>
      <c r="J970" s="6">
        <v>0.34365916346155201</v>
      </c>
      <c r="K970" s="6">
        <v>0.64029170482255204</v>
      </c>
      <c r="L970" s="6">
        <v>1.6049131715894501E-2</v>
      </c>
      <c r="M970" s="6">
        <v>0.82883757736200003</v>
      </c>
      <c r="N970" s="6">
        <v>1.15991583127055E-2</v>
      </c>
      <c r="O970" s="6">
        <v>0.159563264325294</v>
      </c>
      <c r="P970" s="6">
        <v>0.25094731750052202</v>
      </c>
      <c r="Q970" s="6">
        <v>0.69717470901726397</v>
      </c>
      <c r="R970" s="6">
        <v>5.1877973482213499E-2</v>
      </c>
      <c r="S970" s="6">
        <v>0.99147332732808602</v>
      </c>
      <c r="T970" s="6">
        <v>5.72513592421031E-3</v>
      </c>
      <c r="U970" s="6">
        <v>2.8015367477028899E-3</v>
      </c>
      <c r="V970" s="6">
        <v>2.0912996328680902E-2</v>
      </c>
      <c r="W970" s="6">
        <v>8.2233978863843205E-2</v>
      </c>
      <c r="X970" s="6">
        <v>0.89685302480747497</v>
      </c>
      <c r="Y970" s="6">
        <v>0.449806160973372</v>
      </c>
      <c r="Z970" s="6">
        <v>0.44021527536498201</v>
      </c>
      <c r="AA970" s="6">
        <v>0.109978563661645</v>
      </c>
      <c r="AB970" s="6">
        <v>0.28483145359656498</v>
      </c>
      <c r="AC970" s="6">
        <v>0.35183886308965601</v>
      </c>
      <c r="AD970" s="6">
        <v>0.36332968331377802</v>
      </c>
      <c r="AE970" s="6">
        <v>0.78424543111669498</v>
      </c>
      <c r="AF970" s="6">
        <v>0.124705240229667</v>
      </c>
      <c r="AG970" s="310">
        <v>9.1049328653637199E-2</v>
      </c>
      <c r="AH970" s="211">
        <v>3.4710000000000001</v>
      </c>
      <c r="AI970" s="211">
        <v>8.8829999999999991</v>
      </c>
      <c r="AJ970" s="212">
        <v>9.9130000000000003</v>
      </c>
      <c r="AK970" s="210">
        <v>3.6829999999999998</v>
      </c>
      <c r="AL970" s="210">
        <v>9.7826000000000004</v>
      </c>
      <c r="AM970" s="210">
        <v>10.2607</v>
      </c>
      <c r="AN970" s="203"/>
      <c r="AO970" s="203"/>
      <c r="AP970" s="203"/>
      <c r="AQ970" s="203"/>
      <c r="AR970" s="203">
        <f t="shared" si="1348"/>
        <v>4.5450000100999999</v>
      </c>
      <c r="AS970" s="203">
        <f t="shared" si="1349"/>
        <v>5.5549999999999997</v>
      </c>
      <c r="AT970" s="203">
        <f t="shared" si="1350"/>
        <v>6.7894444320999989</v>
      </c>
      <c r="AU970" s="203">
        <f t="shared" si="1351"/>
        <v>6.0592091043740002</v>
      </c>
      <c r="AV970" s="203">
        <f t="shared" si="1352"/>
        <v>7.4057000000000004</v>
      </c>
      <c r="AW970" s="203">
        <f t="shared" si="1353"/>
        <v>9.0514110946540001</v>
      </c>
      <c r="AX970" s="203">
        <f t="shared" si="1354"/>
        <v>8.579536382701999</v>
      </c>
      <c r="AY970" s="203">
        <f t="shared" si="1355"/>
        <v>10.4861</v>
      </c>
      <c r="AZ970" s="203">
        <f t="shared" si="1356"/>
        <v>12.816344421142</v>
      </c>
      <c r="BB970" s="1" t="str">
        <f t="shared" si="1362"/>
        <v>A</v>
      </c>
      <c r="BC970" s="1" t="str">
        <f t="shared" si="1363"/>
        <v>NA</v>
      </c>
      <c r="BD970" s="1" t="str">
        <f t="shared" si="1364"/>
        <v>NP</v>
      </c>
      <c r="BE970" s="1" t="str">
        <f t="shared" si="1365"/>
        <v>NO</v>
      </c>
      <c r="BF970" s="1" t="str">
        <f t="shared" si="1366"/>
        <v>NO</v>
      </c>
      <c r="BG970" s="1" t="str">
        <f t="shared" si="1367"/>
        <v>YES</v>
      </c>
      <c r="BH970" s="1" t="str">
        <f t="shared" si="1347"/>
        <v>YES</v>
      </c>
      <c r="BJ970" s="1">
        <v>33</v>
      </c>
      <c r="BK970" s="1" t="str">
        <f t="shared" si="1368"/>
        <v>A</v>
      </c>
      <c r="BL970" s="1" t="str">
        <f t="shared" si="1369"/>
        <v>P</v>
      </c>
      <c r="BM970" s="1" t="str">
        <f t="shared" si="1370"/>
        <v>NP</v>
      </c>
      <c r="BN970" s="1" t="str">
        <f t="shared" si="1371"/>
        <v>NO</v>
      </c>
      <c r="BO970" s="1" t="str">
        <f t="shared" si="1372"/>
        <v>NO</v>
      </c>
      <c r="BP970" s="1" t="str">
        <f t="shared" si="1373"/>
        <v>YES</v>
      </c>
      <c r="BQ970" s="1" t="str">
        <f t="shared" si="1374"/>
        <v>NO</v>
      </c>
      <c r="BS970" s="1" t="str">
        <f t="shared" si="1375"/>
        <v>TP</v>
      </c>
      <c r="BT970" s="1" t="str">
        <f t="shared" si="1376"/>
        <v>TN</v>
      </c>
      <c r="BU970" s="1" t="str">
        <f t="shared" si="1377"/>
        <v>TP</v>
      </c>
      <c r="BV970" s="1" t="str">
        <f t="shared" si="1378"/>
        <v>NO</v>
      </c>
      <c r="BW970" s="1" t="str">
        <f t="shared" si="1379"/>
        <v>YES</v>
      </c>
      <c r="BX970" s="1" t="str">
        <f t="shared" si="1380"/>
        <v>YES</v>
      </c>
      <c r="BY970" s="244" t="str">
        <f t="shared" si="1381"/>
        <v>YES</v>
      </c>
      <c r="BZ970" s="244" t="str">
        <f t="shared" si="1382"/>
        <v>NO</v>
      </c>
      <c r="CA970" s="244" t="str">
        <f t="shared" si="1383"/>
        <v>NO</v>
      </c>
      <c r="CB970" s="244" t="str">
        <f t="shared" si="1384"/>
        <v>NO</v>
      </c>
      <c r="CC970" s="244" t="str">
        <f t="shared" si="1385"/>
        <v>NO</v>
      </c>
      <c r="CD970" s="244" t="str">
        <f t="shared" si="1357"/>
        <v>NO</v>
      </c>
      <c r="CE970" s="1" t="str">
        <f t="shared" si="1358"/>
        <v>NO</v>
      </c>
      <c r="CF970" s="1" t="str">
        <f t="shared" si="1359"/>
        <v>NO</v>
      </c>
      <c r="CG970" s="1" t="str">
        <f t="shared" si="1360"/>
        <v>NO</v>
      </c>
      <c r="CH970" s="1" t="str">
        <f t="shared" si="1361"/>
        <v>NO</v>
      </c>
      <c r="CI970" s="244" t="str">
        <f t="shared" si="1386"/>
        <v>NO</v>
      </c>
      <c r="CJ970" s="244" t="str">
        <f t="shared" si="1387"/>
        <v>NO</v>
      </c>
      <c r="CK970" s="244" t="str">
        <f t="shared" si="1388"/>
        <v>NO</v>
      </c>
      <c r="CL970" s="244" t="str">
        <f t="shared" si="1389"/>
        <v>NO</v>
      </c>
      <c r="CM970" s="244" t="str">
        <f t="shared" si="1390"/>
        <v>NO</v>
      </c>
      <c r="CN970" s="244" t="str">
        <f t="shared" si="1391"/>
        <v>NO</v>
      </c>
      <c r="CO970" s="244" t="str">
        <f t="shared" si="1392"/>
        <v>NO</v>
      </c>
      <c r="CP970" s="244" t="str">
        <f t="shared" si="1393"/>
        <v>NO</v>
      </c>
      <c r="CQ970" s="244" t="str">
        <f t="shared" si="1394"/>
        <v>NO</v>
      </c>
      <c r="CR970" s="244" t="str">
        <f t="shared" si="1395"/>
        <v>NO</v>
      </c>
    </row>
    <row r="971" spans="1:96">
      <c r="A971" s="64"/>
      <c r="B971" s="15"/>
      <c r="C971" s="15"/>
      <c r="D971" s="15"/>
      <c r="E971" s="15"/>
      <c r="F971" s="15"/>
      <c r="G971" s="15"/>
      <c r="H971" s="15"/>
      <c r="I971" s="52" t="s">
        <v>45</v>
      </c>
      <c r="J971" s="6">
        <v>0.79288698731262297</v>
      </c>
      <c r="K971" s="6">
        <v>0.131866271143597</v>
      </c>
      <c r="L971" s="6">
        <v>7.5246741543779694E-2</v>
      </c>
      <c r="M971" s="6">
        <v>0.90824796359922599</v>
      </c>
      <c r="N971" s="6">
        <v>2.4324224151318699E-2</v>
      </c>
      <c r="O971" s="6">
        <v>6.7427812249454697E-2</v>
      </c>
      <c r="P971" s="6">
        <v>0.14894042432319801</v>
      </c>
      <c r="Q971" s="6">
        <v>0.61749536393401006</v>
      </c>
      <c r="R971" s="6">
        <v>0.23356421174278999</v>
      </c>
      <c r="S971" s="6">
        <v>0.98614463010203501</v>
      </c>
      <c r="T971" s="6">
        <v>6.5113635581119898E-3</v>
      </c>
      <c r="U971" s="6">
        <v>7.34400633985232E-3</v>
      </c>
      <c r="V971" s="6">
        <v>0.51796940912549005</v>
      </c>
      <c r="W971" s="6">
        <v>0.124257834521581</v>
      </c>
      <c r="X971" s="6">
        <v>0.35777275635292799</v>
      </c>
      <c r="Y971" s="6">
        <v>0.35235097675781601</v>
      </c>
      <c r="Z971" s="6">
        <v>0.48138804628050003</v>
      </c>
      <c r="AA971" s="6">
        <v>0.16626097696168299</v>
      </c>
      <c r="AB971" s="6">
        <v>0.146079388560724</v>
      </c>
      <c r="AC971" s="6">
        <v>0.279136652519552</v>
      </c>
      <c r="AD971" s="6">
        <v>0.574783958919722</v>
      </c>
      <c r="AE971" s="6">
        <v>0.78424543111669498</v>
      </c>
      <c r="AF971" s="6">
        <v>0.124705240229667</v>
      </c>
      <c r="AG971" s="310">
        <v>9.1049328653637199E-2</v>
      </c>
      <c r="AH971" s="211">
        <v>4.202</v>
      </c>
      <c r="AI971" s="211">
        <v>6.46</v>
      </c>
      <c r="AJ971" s="212">
        <v>9.7469999999999999</v>
      </c>
      <c r="AK971" s="210">
        <v>4.1726000000000001</v>
      </c>
      <c r="AL971" s="210">
        <v>6.7595999999999998</v>
      </c>
      <c r="AM971" s="210">
        <v>10.200699999999999</v>
      </c>
      <c r="AN971" s="203"/>
      <c r="AO971" s="203"/>
      <c r="AP971" s="203"/>
      <c r="AQ971" s="203"/>
      <c r="AR971" s="203">
        <f t="shared" si="1348"/>
        <v>4.5450000100999999</v>
      </c>
      <c r="AS971" s="203">
        <f t="shared" si="1349"/>
        <v>5.5549999999999997</v>
      </c>
      <c r="AT971" s="203">
        <f t="shared" si="1350"/>
        <v>6.7894444320999989</v>
      </c>
      <c r="AU971" s="203">
        <f t="shared" si="1351"/>
        <v>6.0592091043740002</v>
      </c>
      <c r="AV971" s="203">
        <f t="shared" si="1352"/>
        <v>7.4057000000000004</v>
      </c>
      <c r="AW971" s="203">
        <f t="shared" si="1353"/>
        <v>9.0514110946540001</v>
      </c>
      <c r="AX971" s="203">
        <f t="shared" si="1354"/>
        <v>8.579536382701999</v>
      </c>
      <c r="AY971" s="203">
        <f t="shared" si="1355"/>
        <v>10.4861</v>
      </c>
      <c r="AZ971" s="203">
        <f t="shared" si="1356"/>
        <v>12.816344421142</v>
      </c>
      <c r="BB971" s="1" t="str">
        <f t="shared" si="1362"/>
        <v>A</v>
      </c>
      <c r="BC971" s="1" t="str">
        <f t="shared" si="1363"/>
        <v>NP</v>
      </c>
      <c r="BD971" s="1" t="str">
        <f t="shared" si="1364"/>
        <v>NP</v>
      </c>
      <c r="BE971" s="1" t="str">
        <f t="shared" si="1365"/>
        <v>NO</v>
      </c>
      <c r="BF971" s="1" t="str">
        <f t="shared" si="1366"/>
        <v>NO</v>
      </c>
      <c r="BG971" s="1" t="str">
        <f t="shared" si="1367"/>
        <v>YES</v>
      </c>
      <c r="BH971" s="1" t="str">
        <f t="shared" si="1347"/>
        <v>YES</v>
      </c>
      <c r="BJ971" s="1">
        <v>8</v>
      </c>
      <c r="BK971" s="1" t="str">
        <f t="shared" si="1368"/>
        <v>A</v>
      </c>
      <c r="BL971" s="1" t="str">
        <f t="shared" si="1369"/>
        <v>NP</v>
      </c>
      <c r="BM971" s="1" t="str">
        <f t="shared" si="1370"/>
        <v>NP</v>
      </c>
      <c r="BN971" s="1" t="str">
        <f t="shared" si="1371"/>
        <v>NO</v>
      </c>
      <c r="BO971" s="1" t="str">
        <f t="shared" si="1372"/>
        <v>NO</v>
      </c>
      <c r="BP971" s="1" t="str">
        <f t="shared" si="1373"/>
        <v>YES</v>
      </c>
      <c r="BQ971" s="1" t="str">
        <f t="shared" si="1374"/>
        <v>YES</v>
      </c>
      <c r="BS971" s="1" t="str">
        <f t="shared" si="1375"/>
        <v>TP</v>
      </c>
      <c r="BT971" s="1" t="str">
        <f t="shared" si="1376"/>
        <v>TP</v>
      </c>
      <c r="BU971" s="1" t="str">
        <f t="shared" si="1377"/>
        <v>TP</v>
      </c>
      <c r="BV971" s="1" t="str">
        <f t="shared" si="1378"/>
        <v>YES</v>
      </c>
      <c r="BW971" s="1" t="str">
        <f t="shared" si="1379"/>
        <v>YES</v>
      </c>
      <c r="BX971" s="1" t="str">
        <f t="shared" si="1380"/>
        <v>YES</v>
      </c>
      <c r="BY971" s="244" t="str">
        <f t="shared" si="1381"/>
        <v>YES</v>
      </c>
      <c r="BZ971" s="244" t="str">
        <f t="shared" si="1382"/>
        <v>NO</v>
      </c>
      <c r="CA971" s="244" t="str">
        <f t="shared" si="1383"/>
        <v>NO</v>
      </c>
      <c r="CB971" s="244" t="str">
        <f t="shared" si="1384"/>
        <v>NO</v>
      </c>
      <c r="CC971" s="244" t="str">
        <f t="shared" si="1385"/>
        <v>NO</v>
      </c>
      <c r="CD971" s="244" t="str">
        <f t="shared" si="1357"/>
        <v>NO</v>
      </c>
      <c r="CE971" s="1" t="str">
        <f t="shared" si="1358"/>
        <v>NO</v>
      </c>
      <c r="CF971" s="1" t="str">
        <f t="shared" si="1359"/>
        <v>NO</v>
      </c>
      <c r="CG971" s="1" t="str">
        <f t="shared" si="1360"/>
        <v>NO</v>
      </c>
      <c r="CH971" s="1" t="str">
        <f t="shared" si="1361"/>
        <v>NO</v>
      </c>
      <c r="CI971" s="244" t="str">
        <f t="shared" si="1386"/>
        <v>NO</v>
      </c>
      <c r="CJ971" s="244" t="str">
        <f t="shared" si="1387"/>
        <v>NO</v>
      </c>
      <c r="CK971" s="244" t="str">
        <f t="shared" si="1388"/>
        <v>NO</v>
      </c>
      <c r="CL971" s="244" t="str">
        <f t="shared" si="1389"/>
        <v>NO</v>
      </c>
      <c r="CM971" s="244" t="str">
        <f t="shared" si="1390"/>
        <v>NO</v>
      </c>
      <c r="CN971" s="244" t="str">
        <f t="shared" si="1391"/>
        <v>NO</v>
      </c>
      <c r="CO971" s="244" t="str">
        <f t="shared" si="1392"/>
        <v>NO</v>
      </c>
      <c r="CP971" s="244" t="str">
        <f t="shared" si="1393"/>
        <v>NO</v>
      </c>
      <c r="CQ971" s="244" t="str">
        <f t="shared" si="1394"/>
        <v>NO</v>
      </c>
      <c r="CR971" s="244" t="str">
        <f t="shared" si="1395"/>
        <v>NO</v>
      </c>
    </row>
    <row r="972" spans="1:96">
      <c r="A972" s="64"/>
      <c r="B972" s="15"/>
      <c r="C972" s="15"/>
      <c r="D972" s="15"/>
      <c r="E972" s="15"/>
      <c r="F972" s="15"/>
      <c r="G972" s="15"/>
      <c r="H972" s="15"/>
      <c r="I972" s="52" t="s">
        <v>44</v>
      </c>
      <c r="J972" s="6">
        <v>0.79288698731262297</v>
      </c>
      <c r="K972" s="6">
        <v>0.131866271143597</v>
      </c>
      <c r="L972" s="6">
        <v>7.5246741543779694E-2</v>
      </c>
      <c r="M972" s="6">
        <v>0.90824796359922599</v>
      </c>
      <c r="N972" s="6">
        <v>2.4324224151318699E-2</v>
      </c>
      <c r="O972" s="6">
        <v>6.7427812249454697E-2</v>
      </c>
      <c r="P972" s="6">
        <v>0.14894042432319801</v>
      </c>
      <c r="Q972" s="6">
        <v>0.61749536393401006</v>
      </c>
      <c r="R972" s="6">
        <v>0.23356421174278999</v>
      </c>
      <c r="S972" s="6">
        <v>0.98614463010203501</v>
      </c>
      <c r="T972" s="6">
        <v>6.5113635581119898E-3</v>
      </c>
      <c r="U972" s="6">
        <v>7.34400633985232E-3</v>
      </c>
      <c r="V972" s="6">
        <v>0.51796940912549005</v>
      </c>
      <c r="W972" s="6">
        <v>0.124257834521581</v>
      </c>
      <c r="X972" s="6">
        <v>0.35777275635292799</v>
      </c>
      <c r="Y972" s="6">
        <v>0.449806160973372</v>
      </c>
      <c r="Z972" s="6">
        <v>0.44021527536498201</v>
      </c>
      <c r="AA972" s="6">
        <v>0.109978563661645</v>
      </c>
      <c r="AB972" s="6">
        <v>0.146079388560724</v>
      </c>
      <c r="AC972" s="6">
        <v>0.279136652519552</v>
      </c>
      <c r="AD972" s="6">
        <v>0.574783958919722</v>
      </c>
      <c r="AE972" s="6">
        <v>0.78424543111669498</v>
      </c>
      <c r="AF972" s="6">
        <v>0.124705240229667</v>
      </c>
      <c r="AG972" s="310">
        <v>9.1049328653637199E-2</v>
      </c>
      <c r="AH972" s="211">
        <v>4.0999999999999996</v>
      </c>
      <c r="AI972" s="211">
        <v>6.2489999999999997</v>
      </c>
      <c r="AJ972" s="212">
        <v>9.984</v>
      </c>
      <c r="AK972" s="210">
        <v>4.2317</v>
      </c>
      <c r="AL972" s="210">
        <v>6.4226000000000001</v>
      </c>
      <c r="AM972" s="210">
        <v>10.1655</v>
      </c>
      <c r="AN972" s="203"/>
      <c r="AO972" s="203"/>
      <c r="AP972" s="203"/>
      <c r="AQ972" s="203"/>
      <c r="AR972" s="203">
        <f t="shared" si="1348"/>
        <v>4.5450000100999999</v>
      </c>
      <c r="AS972" s="203">
        <f t="shared" si="1349"/>
        <v>5.5549999999999997</v>
      </c>
      <c r="AT972" s="203">
        <f t="shared" si="1350"/>
        <v>6.7894444320999989</v>
      </c>
      <c r="AU972" s="203">
        <f t="shared" si="1351"/>
        <v>6.0592091043740002</v>
      </c>
      <c r="AV972" s="203">
        <f t="shared" si="1352"/>
        <v>7.4057000000000004</v>
      </c>
      <c r="AW972" s="203">
        <f t="shared" si="1353"/>
        <v>9.0514110946540001</v>
      </c>
      <c r="AX972" s="203">
        <f t="shared" si="1354"/>
        <v>8.579536382701999</v>
      </c>
      <c r="AY972" s="203">
        <f t="shared" si="1355"/>
        <v>10.4861</v>
      </c>
      <c r="AZ972" s="203">
        <f t="shared" si="1356"/>
        <v>12.816344421142</v>
      </c>
      <c r="BB972" s="1" t="str">
        <f t="shared" si="1362"/>
        <v>A</v>
      </c>
      <c r="BC972" s="1" t="str">
        <f t="shared" si="1363"/>
        <v>NP</v>
      </c>
      <c r="BD972" s="1" t="str">
        <f t="shared" si="1364"/>
        <v>NP</v>
      </c>
      <c r="BE972" s="1" t="str">
        <f t="shared" si="1365"/>
        <v>NO</v>
      </c>
      <c r="BF972" s="1" t="str">
        <f t="shared" si="1366"/>
        <v>NO</v>
      </c>
      <c r="BG972" s="1" t="str">
        <f t="shared" si="1367"/>
        <v>YES</v>
      </c>
      <c r="BH972" s="1" t="str">
        <f t="shared" si="1347"/>
        <v>YES</v>
      </c>
      <c r="BJ972" s="1">
        <v>11</v>
      </c>
      <c r="BK972" s="1" t="str">
        <f t="shared" si="1368"/>
        <v>A</v>
      </c>
      <c r="BL972" s="1" t="str">
        <f t="shared" si="1369"/>
        <v>NP</v>
      </c>
      <c r="BM972" s="1" t="str">
        <f t="shared" si="1370"/>
        <v>NP</v>
      </c>
      <c r="BN972" s="1" t="str">
        <f t="shared" si="1371"/>
        <v>NO</v>
      </c>
      <c r="BO972" s="1" t="str">
        <f t="shared" si="1372"/>
        <v>NO</v>
      </c>
      <c r="BP972" s="1" t="str">
        <f t="shared" si="1373"/>
        <v>YES</v>
      </c>
      <c r="BQ972" s="1" t="str">
        <f t="shared" si="1374"/>
        <v>YES</v>
      </c>
      <c r="BS972" s="1" t="str">
        <f t="shared" si="1375"/>
        <v>TP</v>
      </c>
      <c r="BT972" s="1" t="str">
        <f t="shared" si="1376"/>
        <v>TP</v>
      </c>
      <c r="BU972" s="1" t="str">
        <f t="shared" si="1377"/>
        <v>TP</v>
      </c>
      <c r="BV972" s="1" t="str">
        <f t="shared" si="1378"/>
        <v>YES</v>
      </c>
      <c r="BW972" s="1" t="str">
        <f t="shared" si="1379"/>
        <v>YES</v>
      </c>
      <c r="BX972" s="1" t="str">
        <f t="shared" si="1380"/>
        <v>YES</v>
      </c>
      <c r="BY972" s="244" t="str">
        <f t="shared" si="1381"/>
        <v>YES</v>
      </c>
      <c r="BZ972" s="244" t="str">
        <f t="shared" si="1382"/>
        <v>NO</v>
      </c>
      <c r="CA972" s="244" t="str">
        <f t="shared" si="1383"/>
        <v>NO</v>
      </c>
      <c r="CB972" s="244" t="str">
        <f t="shared" si="1384"/>
        <v>NO</v>
      </c>
      <c r="CC972" s="244" t="str">
        <f t="shared" si="1385"/>
        <v>NO</v>
      </c>
      <c r="CD972" s="244" t="str">
        <f t="shared" si="1357"/>
        <v>NO</v>
      </c>
      <c r="CE972" s="1" t="str">
        <f t="shared" si="1358"/>
        <v>NO</v>
      </c>
      <c r="CF972" s="1" t="str">
        <f t="shared" si="1359"/>
        <v>NO</v>
      </c>
      <c r="CG972" s="1" t="str">
        <f t="shared" si="1360"/>
        <v>NO</v>
      </c>
      <c r="CH972" s="1" t="str">
        <f t="shared" si="1361"/>
        <v>NO</v>
      </c>
      <c r="CI972" s="244" t="str">
        <f t="shared" si="1386"/>
        <v>NO</v>
      </c>
      <c r="CJ972" s="244" t="str">
        <f t="shared" si="1387"/>
        <v>NO</v>
      </c>
      <c r="CK972" s="244" t="str">
        <f t="shared" si="1388"/>
        <v>NO</v>
      </c>
      <c r="CL972" s="244" t="str">
        <f t="shared" si="1389"/>
        <v>NO</v>
      </c>
      <c r="CM972" s="244" t="str">
        <f t="shared" si="1390"/>
        <v>NO</v>
      </c>
      <c r="CN972" s="244" t="str">
        <f t="shared" si="1391"/>
        <v>NO</v>
      </c>
      <c r="CO972" s="244" t="str">
        <f t="shared" si="1392"/>
        <v>NO</v>
      </c>
      <c r="CP972" s="244" t="str">
        <f t="shared" si="1393"/>
        <v>NO</v>
      </c>
      <c r="CQ972" s="244" t="str">
        <f t="shared" si="1394"/>
        <v>NO</v>
      </c>
      <c r="CR972" s="244" t="str">
        <f t="shared" si="1395"/>
        <v>NO</v>
      </c>
    </row>
    <row r="973" spans="1:96">
      <c r="A973" s="64"/>
      <c r="B973" s="15"/>
      <c r="C973" s="15"/>
      <c r="D973" s="15"/>
      <c r="E973" s="15"/>
      <c r="F973" s="15"/>
      <c r="G973" s="15"/>
      <c r="H973" s="15"/>
      <c r="I973" s="52" t="s">
        <v>20</v>
      </c>
      <c r="J973" s="6">
        <v>0.91062449517492305</v>
      </c>
      <c r="K973" s="6">
        <v>3.24521974647985E-2</v>
      </c>
      <c r="L973" s="6">
        <v>5.69233073602778E-2</v>
      </c>
      <c r="M973" s="6">
        <v>5.2648326516827902E-2</v>
      </c>
      <c r="N973" s="6">
        <v>0.47302556573087201</v>
      </c>
      <c r="O973" s="6">
        <v>0.474326107752299</v>
      </c>
      <c r="P973" s="6">
        <v>0.25094731750052202</v>
      </c>
      <c r="Q973" s="6">
        <v>0.69717470901726397</v>
      </c>
      <c r="R973" s="6">
        <v>5.1877973482213499E-2</v>
      </c>
      <c r="S973" s="6">
        <v>0.99147332732808602</v>
      </c>
      <c r="T973" s="6">
        <v>5.72513592421031E-3</v>
      </c>
      <c r="U973" s="6">
        <v>2.8015367477028899E-3</v>
      </c>
      <c r="V973" s="6">
        <v>2.0912996328680902E-2</v>
      </c>
      <c r="W973" s="6">
        <v>8.2233978863843205E-2</v>
      </c>
      <c r="X973" s="6">
        <v>0.89685302480747497</v>
      </c>
      <c r="Y973" s="6">
        <v>0.53612871604874301</v>
      </c>
      <c r="Z973" s="6">
        <v>0.32035703144003602</v>
      </c>
      <c r="AA973" s="6">
        <v>0.14351425251121899</v>
      </c>
      <c r="AB973" s="6">
        <v>0.583995826985518</v>
      </c>
      <c r="AC973" s="6">
        <v>8.0770536699291597E-3</v>
      </c>
      <c r="AD973" s="6">
        <v>0.407927119344552</v>
      </c>
      <c r="AE973" s="6">
        <v>0.78424543111669498</v>
      </c>
      <c r="AF973" s="6">
        <v>0.124705240229667</v>
      </c>
      <c r="AG973" s="310">
        <v>9.1049328653637199E-2</v>
      </c>
      <c r="AH973" s="211">
        <v>3.5329999999999999</v>
      </c>
      <c r="AI973" s="211">
        <v>9.7040000000000006</v>
      </c>
      <c r="AJ973" s="212">
        <v>9.8339999999999996</v>
      </c>
      <c r="AK973" s="210">
        <v>3.4961000000000002</v>
      </c>
      <c r="AL973" s="210">
        <v>10.3996</v>
      </c>
      <c r="AM973" s="210">
        <v>10.466699999999999</v>
      </c>
      <c r="AN973" s="203"/>
      <c r="AO973" s="203"/>
      <c r="AP973" s="203"/>
      <c r="AQ973" s="203"/>
      <c r="AR973" s="203">
        <f t="shared" si="1348"/>
        <v>4.5450000100999999</v>
      </c>
      <c r="AS973" s="203">
        <f t="shared" si="1349"/>
        <v>5.5549999999999997</v>
      </c>
      <c r="AT973" s="203">
        <f t="shared" si="1350"/>
        <v>6.7894444320999989</v>
      </c>
      <c r="AU973" s="203">
        <f t="shared" si="1351"/>
        <v>6.0592091043740002</v>
      </c>
      <c r="AV973" s="203">
        <f t="shared" si="1352"/>
        <v>7.4057000000000004</v>
      </c>
      <c r="AW973" s="203">
        <f t="shared" si="1353"/>
        <v>9.0514110946540001</v>
      </c>
      <c r="AX973" s="203">
        <f t="shared" si="1354"/>
        <v>8.579536382701999</v>
      </c>
      <c r="AY973" s="203">
        <f t="shared" si="1355"/>
        <v>10.4861</v>
      </c>
      <c r="AZ973" s="203">
        <f t="shared" si="1356"/>
        <v>12.816344421142</v>
      </c>
      <c r="BB973" s="1" t="str">
        <f t="shared" si="1362"/>
        <v>A</v>
      </c>
      <c r="BC973" s="1" t="str">
        <f t="shared" si="1363"/>
        <v>P</v>
      </c>
      <c r="BD973" s="1" t="str">
        <f t="shared" si="1364"/>
        <v>NP</v>
      </c>
      <c r="BE973" s="1" t="str">
        <f t="shared" si="1365"/>
        <v>NO</v>
      </c>
      <c r="BF973" s="1" t="str">
        <f t="shared" si="1366"/>
        <v>NO</v>
      </c>
      <c r="BG973" s="1" t="str">
        <f t="shared" si="1367"/>
        <v>YES</v>
      </c>
      <c r="BH973" s="1" t="str">
        <f t="shared" si="1347"/>
        <v>NO</v>
      </c>
      <c r="BJ973" s="1">
        <v>38</v>
      </c>
      <c r="BK973" s="1" t="str">
        <f t="shared" si="1368"/>
        <v>A</v>
      </c>
      <c r="BL973" s="1" t="str">
        <f t="shared" si="1369"/>
        <v>P</v>
      </c>
      <c r="BM973" s="1" t="str">
        <f t="shared" si="1370"/>
        <v>NP</v>
      </c>
      <c r="BN973" s="1" t="str">
        <f t="shared" si="1371"/>
        <v>NO</v>
      </c>
      <c r="BO973" s="1" t="str">
        <f t="shared" si="1372"/>
        <v>NO</v>
      </c>
      <c r="BP973" s="1" t="str">
        <f t="shared" si="1373"/>
        <v>YES</v>
      </c>
      <c r="BQ973" s="1" t="str">
        <f t="shared" si="1374"/>
        <v>NO</v>
      </c>
      <c r="BS973" s="1" t="str">
        <f t="shared" si="1375"/>
        <v>TP</v>
      </c>
      <c r="BT973" s="1" t="str">
        <f t="shared" si="1376"/>
        <v>TN</v>
      </c>
      <c r="BU973" s="1" t="str">
        <f t="shared" si="1377"/>
        <v>TP</v>
      </c>
      <c r="BV973" s="1" t="str">
        <f t="shared" si="1378"/>
        <v>NO</v>
      </c>
      <c r="BW973" s="1" t="str">
        <f t="shared" si="1379"/>
        <v>YES</v>
      </c>
      <c r="BX973" s="1" t="str">
        <f t="shared" si="1380"/>
        <v>YES</v>
      </c>
      <c r="BY973" s="244" t="str">
        <f t="shared" si="1381"/>
        <v>YES</v>
      </c>
      <c r="BZ973" s="244" t="str">
        <f t="shared" si="1382"/>
        <v>NO</v>
      </c>
      <c r="CA973" s="244" t="str">
        <f t="shared" si="1383"/>
        <v>NO</v>
      </c>
      <c r="CB973" s="244" t="str">
        <f t="shared" si="1384"/>
        <v>NO</v>
      </c>
      <c r="CC973" s="244" t="str">
        <f t="shared" si="1385"/>
        <v>NO</v>
      </c>
      <c r="CD973" s="244" t="str">
        <f t="shared" si="1357"/>
        <v>NO</v>
      </c>
      <c r="CE973" s="1" t="str">
        <f t="shared" si="1358"/>
        <v>NO</v>
      </c>
      <c r="CF973" s="1" t="str">
        <f t="shared" si="1359"/>
        <v>NO</v>
      </c>
      <c r="CG973" s="1" t="str">
        <f t="shared" si="1360"/>
        <v>NO</v>
      </c>
      <c r="CH973" s="1" t="str">
        <f t="shared" si="1361"/>
        <v>NO</v>
      </c>
      <c r="CI973" s="244" t="str">
        <f t="shared" si="1386"/>
        <v>NO</v>
      </c>
      <c r="CJ973" s="244" t="str">
        <f t="shared" si="1387"/>
        <v>NO</v>
      </c>
      <c r="CK973" s="244" t="str">
        <f t="shared" si="1388"/>
        <v>NO</v>
      </c>
      <c r="CL973" s="244" t="str">
        <f t="shared" si="1389"/>
        <v>NO</v>
      </c>
      <c r="CM973" s="244" t="str">
        <f t="shared" si="1390"/>
        <v>NO</v>
      </c>
      <c r="CN973" s="244" t="str">
        <f t="shared" si="1391"/>
        <v>NO</v>
      </c>
      <c r="CO973" s="244" t="str">
        <f t="shared" si="1392"/>
        <v>NO</v>
      </c>
      <c r="CP973" s="244" t="str">
        <f t="shared" si="1393"/>
        <v>NO</v>
      </c>
      <c r="CQ973" s="244" t="str">
        <f t="shared" si="1394"/>
        <v>NO</v>
      </c>
      <c r="CR973" s="244" t="str">
        <f t="shared" si="1395"/>
        <v>NO</v>
      </c>
    </row>
    <row r="974" spans="1:96">
      <c r="A974" s="64"/>
      <c r="B974" s="15"/>
      <c r="C974" s="15"/>
      <c r="D974" s="15"/>
      <c r="E974" s="15"/>
      <c r="F974" s="15"/>
      <c r="G974" s="15"/>
      <c r="H974" s="15"/>
      <c r="I974" s="52" t="s">
        <v>32</v>
      </c>
      <c r="J974" s="6">
        <v>0.34365916346155201</v>
      </c>
      <c r="K974" s="6">
        <v>0.64029170482255204</v>
      </c>
      <c r="L974" s="6">
        <v>1.6049131715894501E-2</v>
      </c>
      <c r="M974" s="6">
        <v>0.82883757736200003</v>
      </c>
      <c r="N974" s="6">
        <v>1.15991583127055E-2</v>
      </c>
      <c r="O974" s="6">
        <v>0.159563264325294</v>
      </c>
      <c r="P974" s="6">
        <v>0.14894042432319801</v>
      </c>
      <c r="Q974" s="6">
        <v>0.61749536393401006</v>
      </c>
      <c r="R974" s="6">
        <v>0.23356421174278999</v>
      </c>
      <c r="S974" s="6">
        <v>0.98614463010203501</v>
      </c>
      <c r="T974" s="6">
        <v>6.5113635581119898E-3</v>
      </c>
      <c r="U974" s="6">
        <v>7.34400633985232E-3</v>
      </c>
      <c r="V974" s="6">
        <v>0.51796940912549005</v>
      </c>
      <c r="W974" s="6">
        <v>0.124257834521581</v>
      </c>
      <c r="X974" s="6">
        <v>0.35777275635292799</v>
      </c>
      <c r="Y974" s="6">
        <v>0.35235097675781601</v>
      </c>
      <c r="Z974" s="6">
        <v>0.48138804628050003</v>
      </c>
      <c r="AA974" s="6">
        <v>0.16626097696168299</v>
      </c>
      <c r="AB974" s="6">
        <v>0.146079388560724</v>
      </c>
      <c r="AC974" s="6">
        <v>0.279136652519552</v>
      </c>
      <c r="AD974" s="6">
        <v>0.574783958919722</v>
      </c>
      <c r="AE974" s="6">
        <v>0.78424543111669498</v>
      </c>
      <c r="AF974" s="6">
        <v>0.124705240229667</v>
      </c>
      <c r="AG974" s="310">
        <v>9.1049328653637199E-2</v>
      </c>
      <c r="AH974" s="211">
        <v>3.78</v>
      </c>
      <c r="AI974" s="211">
        <v>6.5119999999999996</v>
      </c>
      <c r="AJ974" s="212">
        <v>9.7279999999999998</v>
      </c>
      <c r="AK974" s="210">
        <v>3.9630000000000001</v>
      </c>
      <c r="AL974" s="210">
        <v>6.4036</v>
      </c>
      <c r="AM974" s="210">
        <v>10.0021</v>
      </c>
      <c r="AN974" s="203"/>
      <c r="AO974" s="203"/>
      <c r="AP974" s="203"/>
      <c r="AQ974" s="203"/>
      <c r="AR974" s="203">
        <f t="shared" si="1348"/>
        <v>4.5450000100999999</v>
      </c>
      <c r="AS974" s="203">
        <f t="shared" si="1349"/>
        <v>5.5549999999999997</v>
      </c>
      <c r="AT974" s="203">
        <f t="shared" si="1350"/>
        <v>6.7894444320999989</v>
      </c>
      <c r="AU974" s="203">
        <f t="shared" si="1351"/>
        <v>6.0592091043740002</v>
      </c>
      <c r="AV974" s="203">
        <f t="shared" si="1352"/>
        <v>7.4057000000000004</v>
      </c>
      <c r="AW974" s="203">
        <f t="shared" si="1353"/>
        <v>9.0514110946540001</v>
      </c>
      <c r="AX974" s="203">
        <f t="shared" si="1354"/>
        <v>8.579536382701999</v>
      </c>
      <c r="AY974" s="203">
        <f t="shared" si="1355"/>
        <v>10.4861</v>
      </c>
      <c r="AZ974" s="203">
        <f t="shared" si="1356"/>
        <v>12.816344421142</v>
      </c>
      <c r="BB974" s="1" t="str">
        <f t="shared" si="1362"/>
        <v>A</v>
      </c>
      <c r="BC974" s="1" t="str">
        <f t="shared" si="1363"/>
        <v>NP</v>
      </c>
      <c r="BD974" s="1" t="str">
        <f t="shared" si="1364"/>
        <v>NP</v>
      </c>
      <c r="BE974" s="1" t="str">
        <f t="shared" si="1365"/>
        <v>NO</v>
      </c>
      <c r="BF974" s="1" t="str">
        <f t="shared" si="1366"/>
        <v>NO</v>
      </c>
      <c r="BG974" s="1" t="str">
        <f t="shared" si="1367"/>
        <v>YES</v>
      </c>
      <c r="BH974" s="1" t="str">
        <f t="shared" si="1347"/>
        <v>YES</v>
      </c>
      <c r="BJ974" s="1">
        <v>13</v>
      </c>
      <c r="BK974" s="1" t="str">
        <f t="shared" si="1368"/>
        <v>A</v>
      </c>
      <c r="BL974" s="1" t="str">
        <f t="shared" si="1369"/>
        <v>NP</v>
      </c>
      <c r="BM974" s="1" t="str">
        <f t="shared" si="1370"/>
        <v>NP</v>
      </c>
      <c r="BN974" s="1" t="str">
        <f t="shared" si="1371"/>
        <v>NO</v>
      </c>
      <c r="BO974" s="1" t="str">
        <f t="shared" si="1372"/>
        <v>NO</v>
      </c>
      <c r="BP974" s="1" t="str">
        <f t="shared" si="1373"/>
        <v>YES</v>
      </c>
      <c r="BQ974" s="1" t="str">
        <f t="shared" si="1374"/>
        <v>YES</v>
      </c>
      <c r="BS974" s="1" t="str">
        <f t="shared" si="1375"/>
        <v>TP</v>
      </c>
      <c r="BT974" s="1" t="str">
        <f t="shared" si="1376"/>
        <v>TP</v>
      </c>
      <c r="BU974" s="1" t="str">
        <f t="shared" si="1377"/>
        <v>TP</v>
      </c>
      <c r="BV974" s="1" t="str">
        <f t="shared" si="1378"/>
        <v>YES</v>
      </c>
      <c r="BW974" s="1" t="str">
        <f t="shared" si="1379"/>
        <v>YES</v>
      </c>
      <c r="BX974" s="1" t="str">
        <f t="shared" si="1380"/>
        <v>YES</v>
      </c>
      <c r="BY974" s="244" t="str">
        <f t="shared" si="1381"/>
        <v>YES</v>
      </c>
      <c r="BZ974" s="244" t="str">
        <f t="shared" si="1382"/>
        <v>NO</v>
      </c>
      <c r="CA974" s="244" t="str">
        <f t="shared" si="1383"/>
        <v>NO</v>
      </c>
      <c r="CB974" s="244" t="str">
        <f t="shared" si="1384"/>
        <v>NO</v>
      </c>
      <c r="CC974" s="244" t="str">
        <f t="shared" si="1385"/>
        <v>NO</v>
      </c>
      <c r="CD974" s="244" t="str">
        <f t="shared" si="1357"/>
        <v>NO</v>
      </c>
      <c r="CE974" s="1" t="str">
        <f t="shared" si="1358"/>
        <v>NO</v>
      </c>
      <c r="CF974" s="1" t="str">
        <f t="shared" si="1359"/>
        <v>NO</v>
      </c>
      <c r="CG974" s="1" t="str">
        <f t="shared" si="1360"/>
        <v>NO</v>
      </c>
      <c r="CH974" s="1" t="str">
        <f t="shared" si="1361"/>
        <v>NO</v>
      </c>
      <c r="CI974" s="244" t="str">
        <f t="shared" si="1386"/>
        <v>NO</v>
      </c>
      <c r="CJ974" s="244" t="str">
        <f t="shared" si="1387"/>
        <v>NO</v>
      </c>
      <c r="CK974" s="244" t="str">
        <f t="shared" si="1388"/>
        <v>NO</v>
      </c>
      <c r="CL974" s="244" t="str">
        <f t="shared" si="1389"/>
        <v>NO</v>
      </c>
      <c r="CM974" s="244" t="str">
        <f t="shared" si="1390"/>
        <v>NO</v>
      </c>
      <c r="CN974" s="244" t="str">
        <f t="shared" si="1391"/>
        <v>NO</v>
      </c>
      <c r="CO974" s="244" t="str">
        <f t="shared" si="1392"/>
        <v>NO</v>
      </c>
      <c r="CP974" s="244" t="str">
        <f t="shared" si="1393"/>
        <v>NO</v>
      </c>
      <c r="CQ974" s="244" t="str">
        <f t="shared" si="1394"/>
        <v>NO</v>
      </c>
      <c r="CR974" s="244" t="str">
        <f t="shared" si="1395"/>
        <v>NO</v>
      </c>
    </row>
    <row r="975" spans="1:96">
      <c r="A975" s="64"/>
      <c r="B975" s="15"/>
      <c r="C975" s="15"/>
      <c r="D975" s="15"/>
      <c r="E975" s="15"/>
      <c r="F975" s="15"/>
      <c r="G975" s="15"/>
      <c r="H975" s="15"/>
      <c r="I975" s="52" t="s">
        <v>31</v>
      </c>
      <c r="J975" s="6">
        <v>0.91062449517492305</v>
      </c>
      <c r="K975" s="6">
        <v>3.24521974647985E-2</v>
      </c>
      <c r="L975" s="6">
        <v>5.69233073602778E-2</v>
      </c>
      <c r="M975" s="6">
        <v>5.2648326516827902E-2</v>
      </c>
      <c r="N975" s="6">
        <v>0.47302556573087201</v>
      </c>
      <c r="O975" s="6">
        <v>0.474326107752299</v>
      </c>
      <c r="P975" s="6">
        <v>0.25094731750052202</v>
      </c>
      <c r="Q975" s="6">
        <v>0.69717470901726397</v>
      </c>
      <c r="R975" s="6">
        <v>5.1877973482213499E-2</v>
      </c>
      <c r="S975" s="6">
        <v>0.99147332732808602</v>
      </c>
      <c r="T975" s="6">
        <v>5.72513592421031E-3</v>
      </c>
      <c r="U975" s="6">
        <v>2.8015367477028899E-3</v>
      </c>
      <c r="V975" s="6">
        <v>2.0912996328680902E-2</v>
      </c>
      <c r="W975" s="6">
        <v>8.2233978863843205E-2</v>
      </c>
      <c r="X975" s="6">
        <v>0.89685302480747497</v>
      </c>
      <c r="Y975" s="6">
        <v>0.449806160973372</v>
      </c>
      <c r="Z975" s="6">
        <v>0.44021527536498201</v>
      </c>
      <c r="AA975" s="6">
        <v>0.109978563661645</v>
      </c>
      <c r="AB975" s="6">
        <v>0.28483145359656498</v>
      </c>
      <c r="AC975" s="6">
        <v>0.35183886308965601</v>
      </c>
      <c r="AD975" s="6">
        <v>0.36332968331377802</v>
      </c>
      <c r="AE975" s="6">
        <v>0.78424543111669498</v>
      </c>
      <c r="AF975" s="6">
        <v>0.124705240229667</v>
      </c>
      <c r="AG975" s="310">
        <v>9.1049328653637199E-2</v>
      </c>
      <c r="AH975" s="211">
        <v>3.5379999999999998</v>
      </c>
      <c r="AI975" s="211">
        <v>8.5470000000000006</v>
      </c>
      <c r="AJ975" s="212">
        <v>9.2650000000000006</v>
      </c>
      <c r="AK975" s="210">
        <v>3.698</v>
      </c>
      <c r="AL975" s="210">
        <v>9.2921999999999993</v>
      </c>
      <c r="AM975" s="210">
        <v>10.088800000000001</v>
      </c>
      <c r="AN975" s="203"/>
      <c r="AO975" s="203"/>
      <c r="AP975" s="203"/>
      <c r="AQ975" s="203"/>
      <c r="AR975" s="203">
        <f t="shared" si="1348"/>
        <v>4.5450000100999999</v>
      </c>
      <c r="AS975" s="203">
        <f t="shared" si="1349"/>
        <v>5.5549999999999997</v>
      </c>
      <c r="AT975" s="203">
        <f t="shared" si="1350"/>
        <v>6.7894444320999989</v>
      </c>
      <c r="AU975" s="203">
        <f t="shared" si="1351"/>
        <v>6.0592091043740002</v>
      </c>
      <c r="AV975" s="203">
        <f t="shared" si="1352"/>
        <v>7.4057000000000004</v>
      </c>
      <c r="AW975" s="203">
        <f t="shared" si="1353"/>
        <v>9.0514110946540001</v>
      </c>
      <c r="AX975" s="203">
        <f t="shared" si="1354"/>
        <v>8.579536382701999</v>
      </c>
      <c r="AY975" s="203">
        <f t="shared" si="1355"/>
        <v>10.4861</v>
      </c>
      <c r="AZ975" s="203">
        <f t="shared" si="1356"/>
        <v>12.816344421142</v>
      </c>
      <c r="BB975" s="1" t="str">
        <f t="shared" si="1362"/>
        <v>A</v>
      </c>
      <c r="BC975" s="1" t="str">
        <f t="shared" si="1363"/>
        <v>NA</v>
      </c>
      <c r="BD975" s="1" t="str">
        <f t="shared" si="1364"/>
        <v>NP</v>
      </c>
      <c r="BE975" s="1" t="str">
        <f t="shared" si="1365"/>
        <v>NO</v>
      </c>
      <c r="BF975" s="1" t="str">
        <f t="shared" si="1366"/>
        <v>NO</v>
      </c>
      <c r="BG975" s="1" t="str">
        <f t="shared" si="1367"/>
        <v>YES</v>
      </c>
      <c r="BH975" s="1" t="str">
        <f t="shared" si="1347"/>
        <v>YES</v>
      </c>
      <c r="BJ975" s="1">
        <v>34</v>
      </c>
      <c r="BK975" s="1" t="str">
        <f t="shared" si="1368"/>
        <v>A</v>
      </c>
      <c r="BL975" s="1" t="str">
        <f t="shared" si="1369"/>
        <v>P</v>
      </c>
      <c r="BM975" s="1" t="str">
        <f t="shared" si="1370"/>
        <v>NP</v>
      </c>
      <c r="BN975" s="1" t="str">
        <f t="shared" si="1371"/>
        <v>NO</v>
      </c>
      <c r="BO975" s="1" t="str">
        <f t="shared" si="1372"/>
        <v>NO</v>
      </c>
      <c r="BP975" s="1" t="str">
        <f t="shared" si="1373"/>
        <v>YES</v>
      </c>
      <c r="BQ975" s="1" t="str">
        <f t="shared" si="1374"/>
        <v>NO</v>
      </c>
      <c r="BS975" s="1" t="str">
        <f t="shared" si="1375"/>
        <v>TP</v>
      </c>
      <c r="BT975" s="1" t="str">
        <f t="shared" si="1376"/>
        <v>TN</v>
      </c>
      <c r="BU975" s="1" t="str">
        <f t="shared" si="1377"/>
        <v>TP</v>
      </c>
      <c r="BV975" s="1" t="str">
        <f t="shared" si="1378"/>
        <v>NO</v>
      </c>
      <c r="BW975" s="1" t="str">
        <f t="shared" si="1379"/>
        <v>YES</v>
      </c>
      <c r="BX975" s="1" t="str">
        <f t="shared" si="1380"/>
        <v>YES</v>
      </c>
      <c r="BY975" s="244" t="str">
        <f t="shared" si="1381"/>
        <v>YES</v>
      </c>
      <c r="BZ975" s="244" t="str">
        <f t="shared" si="1382"/>
        <v>NO</v>
      </c>
      <c r="CA975" s="244" t="str">
        <f t="shared" si="1383"/>
        <v>NO</v>
      </c>
      <c r="CB975" s="244" t="str">
        <f t="shared" si="1384"/>
        <v>NO</v>
      </c>
      <c r="CC975" s="244" t="str">
        <f t="shared" si="1385"/>
        <v>NO</v>
      </c>
      <c r="CD975" s="244" t="str">
        <f t="shared" si="1357"/>
        <v>NO</v>
      </c>
      <c r="CE975" s="1" t="str">
        <f t="shared" si="1358"/>
        <v>NO</v>
      </c>
      <c r="CF975" s="1" t="str">
        <f t="shared" si="1359"/>
        <v>NO</v>
      </c>
      <c r="CG975" s="1" t="str">
        <f t="shared" si="1360"/>
        <v>NO</v>
      </c>
      <c r="CH975" s="1" t="str">
        <f t="shared" si="1361"/>
        <v>NO</v>
      </c>
      <c r="CI975" s="244" t="str">
        <f t="shared" si="1386"/>
        <v>NO</v>
      </c>
      <c r="CJ975" s="244" t="str">
        <f t="shared" si="1387"/>
        <v>NO</v>
      </c>
      <c r="CK975" s="244" t="str">
        <f t="shared" si="1388"/>
        <v>NO</v>
      </c>
      <c r="CL975" s="244" t="str">
        <f t="shared" si="1389"/>
        <v>NO</v>
      </c>
      <c r="CM975" s="244" t="str">
        <f t="shared" si="1390"/>
        <v>NO</v>
      </c>
      <c r="CN975" s="244" t="str">
        <f t="shared" si="1391"/>
        <v>NO</v>
      </c>
      <c r="CO975" s="244" t="str">
        <f t="shared" si="1392"/>
        <v>NO</v>
      </c>
      <c r="CP975" s="244" t="str">
        <f t="shared" si="1393"/>
        <v>NO</v>
      </c>
      <c r="CQ975" s="244" t="str">
        <f t="shared" si="1394"/>
        <v>NO</v>
      </c>
      <c r="CR975" s="244" t="str">
        <f t="shared" si="1395"/>
        <v>NO</v>
      </c>
    </row>
    <row r="976" spans="1:96" ht="16.5" thickBot="1">
      <c r="A976" s="74"/>
      <c r="B976" s="75"/>
      <c r="C976" s="75"/>
      <c r="D976" s="75"/>
      <c r="E976" s="75"/>
      <c r="F976" s="75"/>
      <c r="G976" s="75"/>
      <c r="H976" s="75"/>
      <c r="I976" s="53" t="s">
        <v>53</v>
      </c>
      <c r="J976" s="8">
        <v>0.91062449517492305</v>
      </c>
      <c r="K976" s="8">
        <v>3.24521974647985E-2</v>
      </c>
      <c r="L976" s="8">
        <v>5.69233073602778E-2</v>
      </c>
      <c r="M976" s="8">
        <v>5.2648326516827902E-2</v>
      </c>
      <c r="N976" s="8">
        <v>0.47302556573087201</v>
      </c>
      <c r="O976" s="8">
        <v>0.474326107752299</v>
      </c>
      <c r="P976" s="8">
        <v>0.14894042432319801</v>
      </c>
      <c r="Q976" s="8">
        <v>0.61749536393401006</v>
      </c>
      <c r="R976" s="8">
        <v>0.23356421174278999</v>
      </c>
      <c r="S976" s="8">
        <v>0.98614463010203501</v>
      </c>
      <c r="T976" s="8">
        <v>6.5113635581119898E-3</v>
      </c>
      <c r="U976" s="8">
        <v>7.34400633985232E-3</v>
      </c>
      <c r="V976" s="8">
        <v>0.51796940912549005</v>
      </c>
      <c r="W976" s="8">
        <v>0.124257834521581</v>
      </c>
      <c r="X976" s="8">
        <v>0.35777275635292799</v>
      </c>
      <c r="Y976" s="8">
        <v>0.449806160973372</v>
      </c>
      <c r="Z976" s="8">
        <v>0.44021527536498201</v>
      </c>
      <c r="AA976" s="8">
        <v>0.109978563661645</v>
      </c>
      <c r="AB976" s="8">
        <v>0.146079388560724</v>
      </c>
      <c r="AC976" s="8">
        <v>0.279136652519552</v>
      </c>
      <c r="AD976" s="8">
        <v>0.574783958919722</v>
      </c>
      <c r="AE976" s="8">
        <v>0.78424543111669498</v>
      </c>
      <c r="AF976" s="8">
        <v>0.124705240229667</v>
      </c>
      <c r="AG976" s="311">
        <v>9.1049328653637199E-2</v>
      </c>
      <c r="AH976" s="213">
        <v>4.048</v>
      </c>
      <c r="AI976" s="213">
        <v>6.3310000000000004</v>
      </c>
      <c r="AJ976" s="214">
        <v>10.077</v>
      </c>
      <c r="AK976" s="210">
        <v>4.1871999999999998</v>
      </c>
      <c r="AL976" s="210">
        <v>6.3171999999999997</v>
      </c>
      <c r="AM976" s="210">
        <v>9.6053999999999995</v>
      </c>
      <c r="AN976" s="203"/>
      <c r="AO976" s="203"/>
      <c r="AP976" s="203"/>
      <c r="AQ976" s="203"/>
      <c r="AR976" s="203">
        <f t="shared" si="1348"/>
        <v>4.5450000100999999</v>
      </c>
      <c r="AS976" s="203">
        <f t="shared" si="1349"/>
        <v>5.5549999999999997</v>
      </c>
      <c r="AT976" s="203">
        <f t="shared" si="1350"/>
        <v>6.7894444320999989</v>
      </c>
      <c r="AU976" s="203">
        <f t="shared" si="1351"/>
        <v>6.0592091043740002</v>
      </c>
      <c r="AV976" s="203">
        <f t="shared" si="1352"/>
        <v>7.4057000000000004</v>
      </c>
      <c r="AW976" s="203">
        <f t="shared" si="1353"/>
        <v>9.0514110946540001</v>
      </c>
      <c r="AX976" s="203">
        <f t="shared" si="1354"/>
        <v>8.579536382701999</v>
      </c>
      <c r="AY976" s="203">
        <f t="shared" si="1355"/>
        <v>10.4861</v>
      </c>
      <c r="AZ976" s="203">
        <f t="shared" si="1356"/>
        <v>12.816344421142</v>
      </c>
      <c r="BB976" s="1" t="str">
        <f t="shared" si="1362"/>
        <v>A</v>
      </c>
      <c r="BC976" s="1" t="str">
        <f t="shared" si="1363"/>
        <v>NP</v>
      </c>
      <c r="BD976" s="1" t="str">
        <f t="shared" si="1364"/>
        <v>NP</v>
      </c>
      <c r="BE976" s="1" t="str">
        <f t="shared" si="1365"/>
        <v>NO</v>
      </c>
      <c r="BF976" s="1" t="str">
        <f t="shared" si="1366"/>
        <v>NO</v>
      </c>
      <c r="BG976" s="1" t="str">
        <f t="shared" si="1367"/>
        <v>YES</v>
      </c>
      <c r="BH976" s="1" t="str">
        <f t="shared" si="1347"/>
        <v>YES</v>
      </c>
      <c r="BJ976" s="1">
        <v>7</v>
      </c>
      <c r="BK976" s="1" t="str">
        <f t="shared" si="1368"/>
        <v>A</v>
      </c>
      <c r="BL976" s="1" t="str">
        <f t="shared" si="1369"/>
        <v>NP</v>
      </c>
      <c r="BM976" s="1" t="str">
        <f t="shared" si="1370"/>
        <v>NP</v>
      </c>
      <c r="BN976" s="1" t="str">
        <f t="shared" si="1371"/>
        <v>NO</v>
      </c>
      <c r="BO976" s="1" t="str">
        <f t="shared" si="1372"/>
        <v>NO</v>
      </c>
      <c r="BP976" s="1" t="str">
        <f t="shared" si="1373"/>
        <v>YES</v>
      </c>
      <c r="BQ976" s="1" t="str">
        <f t="shared" si="1374"/>
        <v>YES</v>
      </c>
      <c r="BS976" s="1" t="str">
        <f t="shared" si="1375"/>
        <v>TP</v>
      </c>
      <c r="BT976" s="1" t="str">
        <f t="shared" si="1376"/>
        <v>TP</v>
      </c>
      <c r="BU976" s="1" t="str">
        <f t="shared" si="1377"/>
        <v>TP</v>
      </c>
      <c r="BV976" s="1" t="str">
        <f t="shared" si="1378"/>
        <v>YES</v>
      </c>
      <c r="BW976" s="1" t="str">
        <f t="shared" si="1379"/>
        <v>YES</v>
      </c>
      <c r="BX976" s="1" t="str">
        <f t="shared" si="1380"/>
        <v>YES</v>
      </c>
      <c r="BY976" s="244" t="str">
        <f t="shared" si="1381"/>
        <v>YES</v>
      </c>
      <c r="BZ976" s="244" t="str">
        <f t="shared" si="1382"/>
        <v>NO</v>
      </c>
      <c r="CA976" s="244" t="str">
        <f t="shared" si="1383"/>
        <v>NO</v>
      </c>
      <c r="CB976" s="244" t="str">
        <f t="shared" si="1384"/>
        <v>NO</v>
      </c>
      <c r="CC976" s="244" t="str">
        <f t="shared" si="1385"/>
        <v>NO</v>
      </c>
      <c r="CD976" s="244" t="str">
        <f t="shared" si="1357"/>
        <v>NO</v>
      </c>
      <c r="CE976" s="1" t="str">
        <f t="shared" si="1358"/>
        <v>NO</v>
      </c>
      <c r="CF976" s="1" t="str">
        <f t="shared" si="1359"/>
        <v>NO</v>
      </c>
      <c r="CG976" s="1" t="str">
        <f t="shared" si="1360"/>
        <v>NO</v>
      </c>
      <c r="CH976" s="1" t="str">
        <f t="shared" si="1361"/>
        <v>NO</v>
      </c>
      <c r="CI976" s="244" t="str">
        <f t="shared" si="1386"/>
        <v>NO</v>
      </c>
      <c r="CJ976" s="244" t="str">
        <f t="shared" si="1387"/>
        <v>NO</v>
      </c>
      <c r="CK976" s="244" t="str">
        <f t="shared" si="1388"/>
        <v>NO</v>
      </c>
      <c r="CL976" s="244" t="str">
        <f t="shared" si="1389"/>
        <v>NO</v>
      </c>
      <c r="CM976" s="244" t="str">
        <f t="shared" si="1390"/>
        <v>NO</v>
      </c>
      <c r="CN976" s="244" t="str">
        <f t="shared" si="1391"/>
        <v>NO</v>
      </c>
      <c r="CO976" s="244" t="str">
        <f t="shared" si="1392"/>
        <v>NO</v>
      </c>
      <c r="CP976" s="244" t="str">
        <f t="shared" si="1393"/>
        <v>NO</v>
      </c>
      <c r="CQ976" s="244" t="str">
        <f t="shared" si="1394"/>
        <v>NO</v>
      </c>
      <c r="CR976" s="244" t="str">
        <f t="shared" si="1395"/>
        <v>NO</v>
      </c>
    </row>
    <row r="977" spans="1:96">
      <c r="A977" s="61">
        <v>60</v>
      </c>
      <c r="B977" s="62">
        <v>360</v>
      </c>
      <c r="C977" s="62">
        <v>1</v>
      </c>
      <c r="D977" s="62">
        <v>1</v>
      </c>
      <c r="E977" s="62">
        <v>5998017</v>
      </c>
      <c r="F977" s="62">
        <f>E977/1000/60</f>
        <v>99.966949999999997</v>
      </c>
      <c r="G977" s="62">
        <v>21</v>
      </c>
      <c r="H977" s="63">
        <f>G977/B977*100</f>
        <v>5.833333333333333</v>
      </c>
      <c r="I977" s="60" t="s">
        <v>12</v>
      </c>
      <c r="J977" s="69">
        <v>0.80959026702829495</v>
      </c>
      <c r="K977" s="69">
        <v>0.17384620794008901</v>
      </c>
      <c r="L977" s="69">
        <v>1.65635250316147E-2</v>
      </c>
      <c r="M977" s="69">
        <v>0.46520759832994502</v>
      </c>
      <c r="N977" s="69">
        <v>0.309458547744069</v>
      </c>
      <c r="O977" s="69">
        <v>0.22533385392598401</v>
      </c>
      <c r="P977" s="69">
        <v>0.535760744468048</v>
      </c>
      <c r="Q977" s="69">
        <v>0.36463311364036899</v>
      </c>
      <c r="R977" s="69">
        <v>9.9606141891581707E-2</v>
      </c>
      <c r="S977" s="69">
        <v>0.90495026389773803</v>
      </c>
      <c r="T977" s="69">
        <v>2.0403723136297E-2</v>
      </c>
      <c r="U977" s="69">
        <v>7.4646012965964598E-2</v>
      </c>
      <c r="V977" s="69">
        <v>0.318467080436377</v>
      </c>
      <c r="W977" s="69">
        <v>0.55699063199834598</v>
      </c>
      <c r="X977" s="69">
        <v>0.12454228756527599</v>
      </c>
      <c r="Y977" s="69">
        <v>0.55586602176786803</v>
      </c>
      <c r="Z977" s="69">
        <v>0.43838097998548797</v>
      </c>
      <c r="AA977" s="69">
        <v>5.7529982466430997E-3</v>
      </c>
      <c r="AB977" s="69">
        <v>0.99513483887519705</v>
      </c>
      <c r="AC977" s="69">
        <v>3.4788871201052399E-3</v>
      </c>
      <c r="AD977" s="69">
        <v>1.3862740046970399E-3</v>
      </c>
      <c r="AE977" s="69">
        <v>0.98154156484226895</v>
      </c>
      <c r="AF977" s="69">
        <v>1.78274289443002E-2</v>
      </c>
      <c r="AG977" s="309">
        <v>6.3100621343026297E-4</v>
      </c>
      <c r="AH977" s="208">
        <v>0.755</v>
      </c>
      <c r="AI977" s="208">
        <v>2.2440000000000002</v>
      </c>
      <c r="AJ977" s="209">
        <v>5.0620000000000003</v>
      </c>
      <c r="AK977" s="210">
        <v>0.77700000000000002</v>
      </c>
      <c r="AL977" s="210">
        <v>2.198</v>
      </c>
      <c r="AM977" s="210">
        <v>5.23</v>
      </c>
      <c r="AN977" s="203">
        <v>0.55630000000000002</v>
      </c>
      <c r="AO977" s="203">
        <v>2.0175000000000001</v>
      </c>
      <c r="AP977" s="203">
        <v>5.0681000000000003</v>
      </c>
      <c r="AQ977" s="203"/>
      <c r="AR977" s="203">
        <f>$AN$6*0.81818182</f>
        <v>0.45515454646600001</v>
      </c>
      <c r="AS977" s="203">
        <f>$AN$6</f>
        <v>0.55630000000000002</v>
      </c>
      <c r="AT977" s="203">
        <f>$AN$6*1.22222222</f>
        <v>0.67992222098599997</v>
      </c>
      <c r="AU977" s="203">
        <f>$AO$6*0.81818182</f>
        <v>1.6506818218499999</v>
      </c>
      <c r="AV977" s="203">
        <f>$AO$6</f>
        <v>2.0175000000000001</v>
      </c>
      <c r="AW977" s="203">
        <f>$AO$6*1.22222222</f>
        <v>2.4658333288500001</v>
      </c>
      <c r="AX977" s="203">
        <f>$AP$6*0.81818182</f>
        <v>4.146627281942</v>
      </c>
      <c r="AY977" s="203">
        <f>$AP$6</f>
        <v>5.0681000000000003</v>
      </c>
      <c r="AZ977" s="203">
        <f>$AP$6*1.22222222</f>
        <v>6.1943444331819997</v>
      </c>
      <c r="BB977" s="1" t="str">
        <f t="shared" si="1362"/>
        <v>P</v>
      </c>
      <c r="BC977" s="1" t="str">
        <f t="shared" si="1363"/>
        <v>NA</v>
      </c>
      <c r="BD977" s="1" t="str">
        <f t="shared" si="1364"/>
        <v>NP</v>
      </c>
      <c r="BE977" s="1" t="str">
        <f t="shared" si="1365"/>
        <v>NO</v>
      </c>
      <c r="BF977" s="1" t="str">
        <f t="shared" si="1366"/>
        <v>NO</v>
      </c>
      <c r="BG977" s="1" t="str">
        <f t="shared" si="1367"/>
        <v>NO</v>
      </c>
      <c r="BH977" s="1" t="str">
        <f t="shared" si="1347"/>
        <v>NO</v>
      </c>
      <c r="BJ977" s="1">
        <v>5</v>
      </c>
      <c r="BK977" s="1" t="str">
        <f t="shared" si="1368"/>
        <v>P</v>
      </c>
      <c r="BL977" s="1" t="str">
        <f t="shared" si="1369"/>
        <v>NA</v>
      </c>
      <c r="BM977" s="1" t="str">
        <f t="shared" si="1370"/>
        <v>NA</v>
      </c>
      <c r="BN977" s="1" t="str">
        <f t="shared" si="1371"/>
        <v>NO</v>
      </c>
      <c r="BO977" s="1" t="str">
        <f t="shared" si="1372"/>
        <v>NO</v>
      </c>
      <c r="BP977" s="1" t="str">
        <f t="shared" si="1373"/>
        <v>NO</v>
      </c>
      <c r="BQ977" s="1" t="str">
        <f t="shared" si="1374"/>
        <v>NO</v>
      </c>
      <c r="BS977" s="1" t="str">
        <f t="shared" si="1375"/>
        <v>TN</v>
      </c>
      <c r="BT977" s="1" t="str">
        <f t="shared" si="1376"/>
        <v>TN</v>
      </c>
      <c r="BU977" s="1" t="str">
        <f t="shared" si="1377"/>
        <v>FP</v>
      </c>
      <c r="BV977" s="1" t="str">
        <f t="shared" si="1378"/>
        <v>NO</v>
      </c>
      <c r="BW977" s="1" t="str">
        <f t="shared" si="1379"/>
        <v>NO</v>
      </c>
      <c r="BX977" s="1" t="str">
        <f t="shared" si="1380"/>
        <v>NO</v>
      </c>
      <c r="BY977" s="244" t="str">
        <f t="shared" si="1381"/>
        <v>YES</v>
      </c>
      <c r="BZ977" s="244" t="str">
        <f t="shared" si="1382"/>
        <v>NO</v>
      </c>
      <c r="CA977" s="244" t="str">
        <f t="shared" si="1383"/>
        <v>NO</v>
      </c>
      <c r="CB977" s="244" t="str">
        <f t="shared" si="1384"/>
        <v>NO</v>
      </c>
      <c r="CC977" s="244" t="str">
        <f t="shared" si="1385"/>
        <v>NO</v>
      </c>
      <c r="CD977" s="244" t="str">
        <f t="shared" si="1357"/>
        <v>YES</v>
      </c>
      <c r="CE977" s="1" t="str">
        <f t="shared" si="1358"/>
        <v>NO</v>
      </c>
      <c r="CF977" s="1" t="str">
        <f t="shared" si="1359"/>
        <v>NO</v>
      </c>
      <c r="CG977" s="1" t="str">
        <f t="shared" si="1360"/>
        <v>NO</v>
      </c>
      <c r="CH977" s="1" t="str">
        <f t="shared" si="1361"/>
        <v>YES</v>
      </c>
      <c r="CI977" s="244" t="str">
        <f t="shared" si="1386"/>
        <v>NO</v>
      </c>
      <c r="CJ977" s="244" t="str">
        <f t="shared" si="1387"/>
        <v>NO</v>
      </c>
      <c r="CK977" s="244" t="str">
        <f t="shared" si="1388"/>
        <v>NO</v>
      </c>
      <c r="CL977" s="244" t="str">
        <f t="shared" si="1389"/>
        <v>NO</v>
      </c>
      <c r="CM977" s="244" t="str">
        <f t="shared" si="1390"/>
        <v>NO</v>
      </c>
      <c r="CN977" s="244" t="str">
        <f t="shared" si="1391"/>
        <v>YES</v>
      </c>
      <c r="CO977" s="244" t="str">
        <f t="shared" si="1392"/>
        <v>NO</v>
      </c>
      <c r="CP977" s="244" t="str">
        <f t="shared" si="1393"/>
        <v>NO</v>
      </c>
      <c r="CQ977" s="244" t="str">
        <f t="shared" si="1394"/>
        <v>NO</v>
      </c>
      <c r="CR977" s="244" t="str">
        <f t="shared" si="1395"/>
        <v>YES</v>
      </c>
    </row>
    <row r="978" spans="1:96">
      <c r="A978" s="64"/>
      <c r="B978" s="15"/>
      <c r="C978" s="15"/>
      <c r="D978" s="15"/>
      <c r="E978" s="15"/>
      <c r="F978" s="15"/>
      <c r="G978" s="15"/>
      <c r="H978" s="15"/>
      <c r="I978" s="52" t="s">
        <v>13</v>
      </c>
      <c r="J978" s="6">
        <v>0.90253336590828703</v>
      </c>
      <c r="K978" s="6">
        <v>7.8823272520528107E-2</v>
      </c>
      <c r="L978" s="6">
        <v>1.8643361571184701E-2</v>
      </c>
      <c r="M978" s="6">
        <v>3.7539072423464201E-2</v>
      </c>
      <c r="N978" s="6">
        <v>0.121354634291104</v>
      </c>
      <c r="O978" s="6">
        <v>0.84110629328543096</v>
      </c>
      <c r="P978" s="6">
        <v>0.1853401718946</v>
      </c>
      <c r="Q978" s="6">
        <v>0.52592221070326595</v>
      </c>
      <c r="R978" s="6">
        <v>0.288737617402133</v>
      </c>
      <c r="S978" s="6">
        <v>0.59157258712877303</v>
      </c>
      <c r="T978" s="6">
        <v>0.32316520950272498</v>
      </c>
      <c r="U978" s="6">
        <v>8.5262203368500794E-2</v>
      </c>
      <c r="V978" s="6">
        <v>0.94091393857419403</v>
      </c>
      <c r="W978" s="6">
        <v>5.5928554401384001E-2</v>
      </c>
      <c r="X978" s="6">
        <v>3.1575070244217402E-3</v>
      </c>
      <c r="Y978" s="6">
        <v>0.97029210842179703</v>
      </c>
      <c r="Z978" s="6">
        <v>1.6314603205511199E-2</v>
      </c>
      <c r="AA978" s="6">
        <v>1.33932883726909E-2</v>
      </c>
      <c r="AB978" s="6">
        <v>0.21422280337996399</v>
      </c>
      <c r="AC978" s="6">
        <v>0.48565565327141302</v>
      </c>
      <c r="AD978" s="6">
        <v>0.30012154334862101</v>
      </c>
      <c r="AE978" s="6">
        <v>0.46381389607705298</v>
      </c>
      <c r="AF978" s="6">
        <v>0.27858129683740301</v>
      </c>
      <c r="AG978" s="310">
        <v>0.25760480708554201</v>
      </c>
      <c r="AH978" s="211">
        <v>0.88900000000000001</v>
      </c>
      <c r="AI978" s="211">
        <v>1.978</v>
      </c>
      <c r="AJ978" s="212">
        <v>5.7</v>
      </c>
      <c r="AK978" s="210">
        <v>0.90800000000000003</v>
      </c>
      <c r="AL978" s="210">
        <v>2.0059999999999998</v>
      </c>
      <c r="AM978" s="210">
        <v>5.6970000000000001</v>
      </c>
      <c r="AN978" s="203"/>
      <c r="AO978" s="203"/>
      <c r="AP978" s="203"/>
      <c r="AQ978" s="203"/>
      <c r="AR978" s="203">
        <f t="shared" ref="AR978:AR1000" si="1396">$AN$6*0.81818182</f>
        <v>0.45515454646600001</v>
      </c>
      <c r="AS978" s="203">
        <f t="shared" ref="AS978:AS1000" si="1397">$AN$6</f>
        <v>0.55630000000000002</v>
      </c>
      <c r="AT978" s="203">
        <f t="shared" ref="AT978:AT1000" si="1398">$AN$6*1.22222222</f>
        <v>0.67992222098599997</v>
      </c>
      <c r="AU978" s="203">
        <f t="shared" ref="AU978:AU1000" si="1399">$AO$6*0.81818182</f>
        <v>1.6506818218499999</v>
      </c>
      <c r="AV978" s="203">
        <f t="shared" ref="AV978:AV1000" si="1400">$AO$6</f>
        <v>2.0175000000000001</v>
      </c>
      <c r="AW978" s="203">
        <f t="shared" ref="AW978:AW1000" si="1401">$AO$6*1.22222222</f>
        <v>2.4658333288500001</v>
      </c>
      <c r="AX978" s="203">
        <f t="shared" ref="AX978:AX1000" si="1402">$AP$6*0.81818182</f>
        <v>4.146627281942</v>
      </c>
      <c r="AY978" s="203">
        <f t="shared" ref="AY978:AY1000" si="1403">$AP$6</f>
        <v>5.0681000000000003</v>
      </c>
      <c r="AZ978" s="203">
        <f t="shared" ref="AZ978:AZ1000" si="1404">$AP$6*1.22222222</f>
        <v>6.1943444331819997</v>
      </c>
      <c r="BB978" s="1" t="str">
        <f t="shared" si="1362"/>
        <v>P</v>
      </c>
      <c r="BC978" s="1" t="str">
        <f t="shared" si="1363"/>
        <v>NP</v>
      </c>
      <c r="BD978" s="1" t="str">
        <f t="shared" si="1364"/>
        <v>NA</v>
      </c>
      <c r="BE978" s="1" t="str">
        <f t="shared" si="1365"/>
        <v>NO</v>
      </c>
      <c r="BF978" s="1" t="str">
        <f t="shared" si="1366"/>
        <v>NO</v>
      </c>
      <c r="BG978" s="1" t="str">
        <f t="shared" si="1367"/>
        <v>NO</v>
      </c>
      <c r="BH978" s="1" t="str">
        <f t="shared" si="1347"/>
        <v>NO</v>
      </c>
      <c r="BJ978" s="1">
        <v>32</v>
      </c>
      <c r="BK978" s="1" t="str">
        <f t="shared" si="1368"/>
        <v>P</v>
      </c>
      <c r="BL978" s="1" t="str">
        <f t="shared" si="1369"/>
        <v>NP</v>
      </c>
      <c r="BM978" s="1" t="str">
        <f t="shared" si="1370"/>
        <v>NA</v>
      </c>
      <c r="BN978" s="1" t="str">
        <f t="shared" si="1371"/>
        <v>NO</v>
      </c>
      <c r="BO978" s="1" t="str">
        <f t="shared" si="1372"/>
        <v>NO</v>
      </c>
      <c r="BP978" s="1" t="str">
        <f t="shared" si="1373"/>
        <v>NO</v>
      </c>
      <c r="BQ978" s="1" t="str">
        <f t="shared" si="1374"/>
        <v>NO</v>
      </c>
      <c r="BS978" s="1" t="str">
        <f t="shared" si="1375"/>
        <v>TN</v>
      </c>
      <c r="BT978" s="1" t="str">
        <f t="shared" si="1376"/>
        <v>TP</v>
      </c>
      <c r="BU978" s="1" t="str">
        <f t="shared" si="1377"/>
        <v>TN</v>
      </c>
      <c r="BV978" s="1" t="str">
        <f t="shared" si="1378"/>
        <v>NO</v>
      </c>
      <c r="BW978" s="1" t="str">
        <f t="shared" si="1379"/>
        <v>NO</v>
      </c>
      <c r="BX978" s="1" t="str">
        <f t="shared" si="1380"/>
        <v>YES</v>
      </c>
      <c r="BY978" s="244" t="str">
        <f t="shared" si="1381"/>
        <v>YES</v>
      </c>
      <c r="BZ978" s="244" t="str">
        <f t="shared" si="1382"/>
        <v>NO</v>
      </c>
      <c r="CA978" s="244" t="str">
        <f t="shared" si="1383"/>
        <v>NO</v>
      </c>
      <c r="CB978" s="244" t="str">
        <f t="shared" si="1384"/>
        <v>NO</v>
      </c>
      <c r="CC978" s="244" t="str">
        <f t="shared" si="1385"/>
        <v>NO</v>
      </c>
      <c r="CD978" s="244" t="str">
        <f t="shared" si="1357"/>
        <v>NO</v>
      </c>
      <c r="CE978" s="1" t="str">
        <f t="shared" si="1358"/>
        <v>NO</v>
      </c>
      <c r="CF978" s="1" t="str">
        <f t="shared" si="1359"/>
        <v>NO</v>
      </c>
      <c r="CG978" s="1" t="str">
        <f t="shared" si="1360"/>
        <v>NO</v>
      </c>
      <c r="CH978" s="1" t="str">
        <f t="shared" si="1361"/>
        <v>NO</v>
      </c>
      <c r="CI978" s="244" t="str">
        <f t="shared" si="1386"/>
        <v>NO</v>
      </c>
      <c r="CJ978" s="244" t="str">
        <f t="shared" si="1387"/>
        <v>NO</v>
      </c>
      <c r="CK978" s="244" t="str">
        <f t="shared" si="1388"/>
        <v>NO</v>
      </c>
      <c r="CL978" s="244" t="str">
        <f t="shared" si="1389"/>
        <v>NO</v>
      </c>
      <c r="CM978" s="244" t="str">
        <f t="shared" si="1390"/>
        <v>NO</v>
      </c>
      <c r="CN978" s="244" t="str">
        <f t="shared" si="1391"/>
        <v>NO</v>
      </c>
      <c r="CO978" s="244" t="str">
        <f t="shared" si="1392"/>
        <v>NO</v>
      </c>
      <c r="CP978" s="244" t="str">
        <f t="shared" si="1393"/>
        <v>NO</v>
      </c>
      <c r="CQ978" s="244" t="str">
        <f t="shared" si="1394"/>
        <v>NO</v>
      </c>
      <c r="CR978" s="244" t="str">
        <f t="shared" si="1395"/>
        <v>NO</v>
      </c>
    </row>
    <row r="979" spans="1:96">
      <c r="A979" s="64"/>
      <c r="B979" s="15"/>
      <c r="C979" s="15"/>
      <c r="D979" s="15"/>
      <c r="E979" s="15"/>
      <c r="F979" s="15"/>
      <c r="G979" s="15"/>
      <c r="H979" s="15"/>
      <c r="I979" s="52" t="s">
        <v>14</v>
      </c>
      <c r="J979" s="6">
        <v>0.97724454491364399</v>
      </c>
      <c r="K979" s="6">
        <v>1.0512661958055299E-3</v>
      </c>
      <c r="L979" s="6">
        <v>2.17041888905498E-2</v>
      </c>
      <c r="M979" s="6">
        <v>0.69606634113019095</v>
      </c>
      <c r="N979" s="6">
        <v>0.106255711272414</v>
      </c>
      <c r="O979" s="6">
        <v>0.19767794759739399</v>
      </c>
      <c r="P979" s="6">
        <v>0.87407599844150496</v>
      </c>
      <c r="Q979" s="6">
        <v>7.3595421286955398E-2</v>
      </c>
      <c r="R979" s="6">
        <v>5.2328580271538902E-2</v>
      </c>
      <c r="S979" s="6">
        <v>0.58384981214217802</v>
      </c>
      <c r="T979" s="6">
        <v>9.8480084583203106E-2</v>
      </c>
      <c r="U979" s="6">
        <v>0.31767010327461798</v>
      </c>
      <c r="V979" s="6">
        <v>0.25631659484760899</v>
      </c>
      <c r="W979" s="6">
        <v>0.56405318698269102</v>
      </c>
      <c r="X979" s="6">
        <v>0.17963021816969901</v>
      </c>
      <c r="Y979" s="6">
        <v>0.73684654909016001</v>
      </c>
      <c r="Z979" s="6">
        <v>0.22509894358343499</v>
      </c>
      <c r="AA979" s="6">
        <v>3.8054507326404002E-2</v>
      </c>
      <c r="AB979" s="6">
        <v>0.78396602898096601</v>
      </c>
      <c r="AC979" s="6">
        <v>2.4050141242342699E-2</v>
      </c>
      <c r="AD979" s="6">
        <v>0.19198382977669101</v>
      </c>
      <c r="AE979" s="6">
        <v>0.33747304106325998</v>
      </c>
      <c r="AF979" s="6">
        <v>0.41213584832737699</v>
      </c>
      <c r="AG979" s="310">
        <v>0.25039111060936198</v>
      </c>
      <c r="AH979" s="211">
        <v>0.59799999999999998</v>
      </c>
      <c r="AI979" s="211">
        <v>2.27</v>
      </c>
      <c r="AJ979" s="212">
        <v>5.5629999999999997</v>
      </c>
      <c r="AK979" s="210">
        <v>0.93600000000000005</v>
      </c>
      <c r="AL979" s="210">
        <v>2.2669999999999999</v>
      </c>
      <c r="AM979" s="210">
        <v>5.3570000000000002</v>
      </c>
      <c r="AN979" s="203"/>
      <c r="AO979" s="203"/>
      <c r="AP979" s="203"/>
      <c r="AQ979" s="203"/>
      <c r="AR979" s="203">
        <f t="shared" si="1396"/>
        <v>0.45515454646600001</v>
      </c>
      <c r="AS979" s="203">
        <f t="shared" si="1397"/>
        <v>0.55630000000000002</v>
      </c>
      <c r="AT979" s="203">
        <f t="shared" si="1398"/>
        <v>0.67992222098599997</v>
      </c>
      <c r="AU979" s="203">
        <f t="shared" si="1399"/>
        <v>1.6506818218499999</v>
      </c>
      <c r="AV979" s="203">
        <f t="shared" si="1400"/>
        <v>2.0175000000000001</v>
      </c>
      <c r="AW979" s="203">
        <f t="shared" si="1401"/>
        <v>2.4658333288500001</v>
      </c>
      <c r="AX979" s="203">
        <f t="shared" si="1402"/>
        <v>4.146627281942</v>
      </c>
      <c r="AY979" s="203">
        <f t="shared" si="1403"/>
        <v>5.0681000000000003</v>
      </c>
      <c r="AZ979" s="203">
        <f t="shared" si="1404"/>
        <v>6.1943444331819997</v>
      </c>
      <c r="BB979" s="1" t="str">
        <f t="shared" si="1362"/>
        <v>NA</v>
      </c>
      <c r="BC979" s="1" t="str">
        <f t="shared" si="1363"/>
        <v>NA</v>
      </c>
      <c r="BD979" s="1" t="str">
        <f t="shared" si="1364"/>
        <v>NA</v>
      </c>
      <c r="BE979" s="1" t="str">
        <f t="shared" si="1365"/>
        <v>NO</v>
      </c>
      <c r="BF979" s="1" t="str">
        <f t="shared" si="1366"/>
        <v>NO</v>
      </c>
      <c r="BG979" s="1" t="str">
        <f t="shared" si="1367"/>
        <v>NO</v>
      </c>
      <c r="BH979" s="1" t="str">
        <f t="shared" si="1347"/>
        <v>YES</v>
      </c>
      <c r="BJ979" s="1">
        <v>4</v>
      </c>
      <c r="BK979" s="1" t="str">
        <f t="shared" si="1368"/>
        <v>P</v>
      </c>
      <c r="BL979" s="1" t="str">
        <f t="shared" si="1369"/>
        <v>NA</v>
      </c>
      <c r="BM979" s="1" t="str">
        <f t="shared" si="1370"/>
        <v>NA</v>
      </c>
      <c r="BN979" s="1" t="str">
        <f t="shared" si="1371"/>
        <v>NO</v>
      </c>
      <c r="BO979" s="1" t="str">
        <f t="shared" si="1372"/>
        <v>NO</v>
      </c>
      <c r="BP979" s="1" t="str">
        <f t="shared" si="1373"/>
        <v>NO</v>
      </c>
      <c r="BQ979" s="1" t="str">
        <f t="shared" si="1374"/>
        <v>NO</v>
      </c>
      <c r="BS979" s="1" t="str">
        <f t="shared" si="1375"/>
        <v>TN</v>
      </c>
      <c r="BT979" s="1" t="str">
        <f t="shared" si="1376"/>
        <v>TN</v>
      </c>
      <c r="BU979" s="1" t="str">
        <f t="shared" si="1377"/>
        <v>TN</v>
      </c>
      <c r="BV979" s="1" t="str">
        <f t="shared" si="1378"/>
        <v>NO</v>
      </c>
      <c r="BW979" s="1" t="str">
        <f t="shared" si="1379"/>
        <v>NO</v>
      </c>
      <c r="BX979" s="1" t="str">
        <f t="shared" si="1380"/>
        <v>NO</v>
      </c>
      <c r="BY979" s="244" t="str">
        <f t="shared" si="1381"/>
        <v>YES</v>
      </c>
      <c r="BZ979" s="244" t="str">
        <f t="shared" si="1382"/>
        <v>NO</v>
      </c>
      <c r="CA979" s="244" t="str">
        <f t="shared" si="1383"/>
        <v>NO</v>
      </c>
      <c r="CB979" s="244" t="str">
        <f t="shared" si="1384"/>
        <v>NO</v>
      </c>
      <c r="CC979" s="244" t="str">
        <f t="shared" si="1385"/>
        <v>NO</v>
      </c>
      <c r="CD979" s="244" t="str">
        <f t="shared" si="1357"/>
        <v>NO</v>
      </c>
      <c r="CE979" s="1" t="str">
        <f t="shared" si="1358"/>
        <v>NO</v>
      </c>
      <c r="CF979" s="1" t="str">
        <f t="shared" si="1359"/>
        <v>NO</v>
      </c>
      <c r="CG979" s="1" t="str">
        <f t="shared" si="1360"/>
        <v>NO</v>
      </c>
      <c r="CH979" s="1" t="str">
        <f t="shared" si="1361"/>
        <v>NO</v>
      </c>
      <c r="CI979" s="244" t="str">
        <f t="shared" si="1386"/>
        <v>NO</v>
      </c>
      <c r="CJ979" s="244" t="str">
        <f t="shared" si="1387"/>
        <v>NO</v>
      </c>
      <c r="CK979" s="244" t="str">
        <f t="shared" si="1388"/>
        <v>NO</v>
      </c>
      <c r="CL979" s="244" t="str">
        <f t="shared" si="1389"/>
        <v>NO</v>
      </c>
      <c r="CM979" s="244" t="str">
        <f t="shared" si="1390"/>
        <v>NO</v>
      </c>
      <c r="CN979" s="244" t="str">
        <f t="shared" si="1391"/>
        <v>NO</v>
      </c>
      <c r="CO979" s="244" t="str">
        <f t="shared" si="1392"/>
        <v>NO</v>
      </c>
      <c r="CP979" s="244" t="str">
        <f t="shared" si="1393"/>
        <v>NO</v>
      </c>
      <c r="CQ979" s="244" t="str">
        <f t="shared" si="1394"/>
        <v>NO</v>
      </c>
      <c r="CR979" s="244" t="str">
        <f t="shared" si="1395"/>
        <v>NO</v>
      </c>
    </row>
    <row r="980" spans="1:96">
      <c r="A980" s="64"/>
      <c r="B980" s="15"/>
      <c r="C980" s="15"/>
      <c r="D980" s="15"/>
      <c r="E980" s="15"/>
      <c r="F980" s="15"/>
      <c r="G980" s="15"/>
      <c r="H980" s="15"/>
      <c r="I980" s="52" t="s">
        <v>15</v>
      </c>
      <c r="J980" s="6">
        <v>0.81196353884352601</v>
      </c>
      <c r="K980" s="6">
        <v>0.17238690609729401</v>
      </c>
      <c r="L980" s="6">
        <v>1.5649555059179001E-2</v>
      </c>
      <c r="M980" s="6">
        <v>0.43808886504269501</v>
      </c>
      <c r="N980" s="6">
        <v>0.235869957123338</v>
      </c>
      <c r="O980" s="6">
        <v>0.32604117783396502</v>
      </c>
      <c r="P980" s="6">
        <v>0.88000220248264605</v>
      </c>
      <c r="Q980" s="6">
        <v>5.72599731866427E-2</v>
      </c>
      <c r="R980" s="6">
        <v>6.2737824330711095E-2</v>
      </c>
      <c r="S980" s="6">
        <v>0.93494584218225996</v>
      </c>
      <c r="T980" s="6">
        <v>3.9305315698965199E-2</v>
      </c>
      <c r="U980" s="6">
        <v>2.5748842118774502E-2</v>
      </c>
      <c r="V980" s="6">
        <v>0.53577592980648903</v>
      </c>
      <c r="W980" s="6">
        <v>0.364342623528151</v>
      </c>
      <c r="X980" s="6">
        <v>9.9881446665358295E-2</v>
      </c>
      <c r="Y980" s="6">
        <v>0.165487573325829</v>
      </c>
      <c r="Z980" s="6">
        <v>1.30375300825944E-2</v>
      </c>
      <c r="AA980" s="6">
        <v>0.82147489659157602</v>
      </c>
      <c r="AB980" s="6">
        <v>8.1186197089846701E-2</v>
      </c>
      <c r="AC980" s="6">
        <v>0.791920662198215</v>
      </c>
      <c r="AD980" s="6">
        <v>0.126893140711937</v>
      </c>
      <c r="AE980" s="6">
        <v>0.16761158247208499</v>
      </c>
      <c r="AF980" s="6">
        <v>0.70773703906016106</v>
      </c>
      <c r="AG980" s="310">
        <v>0.124651378467752</v>
      </c>
      <c r="AH980" s="211">
        <v>0.55900000000000005</v>
      </c>
      <c r="AI980" s="211">
        <v>2.91</v>
      </c>
      <c r="AJ980" s="212">
        <v>5.3760000000000003</v>
      </c>
      <c r="AK980" s="210">
        <v>0.57499999999999996</v>
      </c>
      <c r="AL980" s="210">
        <v>2.9710000000000001</v>
      </c>
      <c r="AM980" s="210">
        <v>5.4340000000000002</v>
      </c>
      <c r="AN980" s="203"/>
      <c r="AO980" s="203"/>
      <c r="AP980" s="203"/>
      <c r="AQ980" s="203"/>
      <c r="AR980" s="203">
        <f t="shared" si="1396"/>
        <v>0.45515454646600001</v>
      </c>
      <c r="AS980" s="203">
        <f t="shared" si="1397"/>
        <v>0.55630000000000002</v>
      </c>
      <c r="AT980" s="203">
        <f t="shared" si="1398"/>
        <v>0.67992222098599997</v>
      </c>
      <c r="AU980" s="203">
        <f t="shared" si="1399"/>
        <v>1.6506818218499999</v>
      </c>
      <c r="AV980" s="203">
        <f t="shared" si="1400"/>
        <v>2.0175000000000001</v>
      </c>
      <c r="AW980" s="203">
        <f t="shared" si="1401"/>
        <v>2.4658333288500001</v>
      </c>
      <c r="AX980" s="203">
        <f t="shared" si="1402"/>
        <v>4.146627281942</v>
      </c>
      <c r="AY980" s="203">
        <f t="shared" si="1403"/>
        <v>5.0681000000000003</v>
      </c>
      <c r="AZ980" s="203">
        <f t="shared" si="1404"/>
        <v>6.1943444331819997</v>
      </c>
      <c r="BB980" s="1" t="str">
        <f t="shared" si="1362"/>
        <v>NA</v>
      </c>
      <c r="BC980" s="1" t="str">
        <f t="shared" si="1363"/>
        <v>P</v>
      </c>
      <c r="BD980" s="1" t="str">
        <f t="shared" si="1364"/>
        <v>NA</v>
      </c>
      <c r="BE980" s="1" t="str">
        <f t="shared" si="1365"/>
        <v>NO</v>
      </c>
      <c r="BF980" s="1" t="str">
        <f t="shared" si="1366"/>
        <v>NO</v>
      </c>
      <c r="BG980" s="1" t="str">
        <f t="shared" si="1367"/>
        <v>NO</v>
      </c>
      <c r="BH980" s="1" t="str">
        <f t="shared" si="1347"/>
        <v>NO</v>
      </c>
      <c r="BJ980" s="1">
        <v>4</v>
      </c>
      <c r="BK980" s="1" t="str">
        <f t="shared" si="1368"/>
        <v>NA</v>
      </c>
      <c r="BL980" s="1" t="str">
        <f t="shared" si="1369"/>
        <v>P</v>
      </c>
      <c r="BM980" s="1" t="str">
        <f t="shared" si="1370"/>
        <v>NA</v>
      </c>
      <c r="BN980" s="1" t="str">
        <f t="shared" si="1371"/>
        <v>NO</v>
      </c>
      <c r="BO980" s="1" t="str">
        <f t="shared" si="1372"/>
        <v>NO</v>
      </c>
      <c r="BP980" s="1" t="str">
        <f t="shared" si="1373"/>
        <v>NO</v>
      </c>
      <c r="BQ980" s="1" t="str">
        <f t="shared" si="1374"/>
        <v>NO</v>
      </c>
      <c r="BS980" s="1" t="str">
        <f t="shared" si="1375"/>
        <v>TN</v>
      </c>
      <c r="BT980" s="1" t="str">
        <f t="shared" si="1376"/>
        <v>TN</v>
      </c>
      <c r="BU980" s="1" t="str">
        <f t="shared" si="1377"/>
        <v>TN</v>
      </c>
      <c r="BV980" s="1" t="str">
        <f t="shared" si="1378"/>
        <v>NO</v>
      </c>
      <c r="BW980" s="1" t="str">
        <f t="shared" si="1379"/>
        <v>NO</v>
      </c>
      <c r="BX980" s="1" t="str">
        <f t="shared" si="1380"/>
        <v>NO</v>
      </c>
      <c r="BY980" s="244" t="str">
        <f t="shared" si="1381"/>
        <v>YES</v>
      </c>
      <c r="BZ980" s="244" t="str">
        <f t="shared" si="1382"/>
        <v>NO</v>
      </c>
      <c r="CA980" s="244" t="str">
        <f t="shared" si="1383"/>
        <v>NO</v>
      </c>
      <c r="CB980" s="244" t="str">
        <f t="shared" si="1384"/>
        <v>NO</v>
      </c>
      <c r="CC980" s="244" t="str">
        <f t="shared" si="1385"/>
        <v>NO</v>
      </c>
      <c r="CD980" s="244" t="str">
        <f t="shared" si="1357"/>
        <v>NO</v>
      </c>
      <c r="CE980" s="1" t="str">
        <f t="shared" si="1358"/>
        <v>NO</v>
      </c>
      <c r="CF980" s="1" t="str">
        <f t="shared" si="1359"/>
        <v>NO</v>
      </c>
      <c r="CG980" s="1" t="str">
        <f t="shared" si="1360"/>
        <v>NO</v>
      </c>
      <c r="CH980" s="1" t="str">
        <f t="shared" si="1361"/>
        <v>NO</v>
      </c>
      <c r="CI980" s="244" t="str">
        <f t="shared" si="1386"/>
        <v>NO</v>
      </c>
      <c r="CJ980" s="244" t="str">
        <f t="shared" si="1387"/>
        <v>NO</v>
      </c>
      <c r="CK980" s="244" t="str">
        <f t="shared" si="1388"/>
        <v>NO</v>
      </c>
      <c r="CL980" s="244" t="str">
        <f t="shared" si="1389"/>
        <v>NO</v>
      </c>
      <c r="CM980" s="244" t="str">
        <f t="shared" si="1390"/>
        <v>NO</v>
      </c>
      <c r="CN980" s="244" t="str">
        <f t="shared" si="1391"/>
        <v>NO</v>
      </c>
      <c r="CO980" s="244" t="str">
        <f t="shared" si="1392"/>
        <v>NO</v>
      </c>
      <c r="CP980" s="244" t="str">
        <f t="shared" si="1393"/>
        <v>NO</v>
      </c>
      <c r="CQ980" s="244" t="str">
        <f t="shared" si="1394"/>
        <v>NO</v>
      </c>
      <c r="CR980" s="244" t="str">
        <f t="shared" si="1395"/>
        <v>NO</v>
      </c>
    </row>
    <row r="981" spans="1:96">
      <c r="A981" s="64"/>
      <c r="B981" s="15"/>
      <c r="C981" s="15"/>
      <c r="D981" s="15"/>
      <c r="E981" s="15"/>
      <c r="F981" s="15"/>
      <c r="G981" s="15"/>
      <c r="H981" s="15"/>
      <c r="I981" s="52" t="s">
        <v>16</v>
      </c>
      <c r="J981" s="6">
        <v>0.80959026702829495</v>
      </c>
      <c r="K981" s="6">
        <v>0.17384620794008901</v>
      </c>
      <c r="L981" s="6">
        <v>1.65635250316147E-2</v>
      </c>
      <c r="M981" s="6">
        <v>0.46520759832994502</v>
      </c>
      <c r="N981" s="6">
        <v>0.309458547744069</v>
      </c>
      <c r="O981" s="6">
        <v>0.22533385392598401</v>
      </c>
      <c r="P981" s="6">
        <v>0.535760744468048</v>
      </c>
      <c r="Q981" s="6">
        <v>0.36463311364036899</v>
      </c>
      <c r="R981" s="6">
        <v>9.9606141891581707E-2</v>
      </c>
      <c r="S981" s="6">
        <v>0.58384981214217802</v>
      </c>
      <c r="T981" s="6">
        <v>9.8480084583203106E-2</v>
      </c>
      <c r="U981" s="6">
        <v>0.31767010327461798</v>
      </c>
      <c r="V981" s="6">
        <v>0.92869355217041805</v>
      </c>
      <c r="W981" s="6">
        <v>2.6302400121616901E-2</v>
      </c>
      <c r="X981" s="6">
        <v>4.5004047707964102E-2</v>
      </c>
      <c r="Y981" s="6">
        <v>0.131062175965627</v>
      </c>
      <c r="Z981" s="6">
        <v>0.79270197827889999</v>
      </c>
      <c r="AA981" s="6">
        <v>7.6235845755472195E-2</v>
      </c>
      <c r="AB981" s="6">
        <v>0.17899726113842901</v>
      </c>
      <c r="AC981" s="6">
        <v>0.68087967579258701</v>
      </c>
      <c r="AD981" s="6">
        <v>0.14012306306898301</v>
      </c>
      <c r="AE981" s="6">
        <v>0.71775819077671998</v>
      </c>
      <c r="AF981" s="6">
        <v>4.1350217249437403E-2</v>
      </c>
      <c r="AG981" s="310">
        <v>0.240891591973842</v>
      </c>
      <c r="AH981" s="211">
        <v>0.64200000000000002</v>
      </c>
      <c r="AI981" s="211">
        <v>2.1040000000000001</v>
      </c>
      <c r="AJ981" s="212">
        <v>5.4740000000000002</v>
      </c>
      <c r="AK981" s="210">
        <v>0.95299999999999996</v>
      </c>
      <c r="AL981" s="210">
        <v>2.1019999999999999</v>
      </c>
      <c r="AM981" s="210">
        <v>5.524</v>
      </c>
      <c r="AN981" s="203"/>
      <c r="AO981" s="203"/>
      <c r="AP981" s="203"/>
      <c r="AQ981" s="203"/>
      <c r="AR981" s="203">
        <f t="shared" si="1396"/>
        <v>0.45515454646600001</v>
      </c>
      <c r="AS981" s="203">
        <f t="shared" si="1397"/>
        <v>0.55630000000000002</v>
      </c>
      <c r="AT981" s="203">
        <f t="shared" si="1398"/>
        <v>0.67992222098599997</v>
      </c>
      <c r="AU981" s="203">
        <f t="shared" si="1399"/>
        <v>1.6506818218499999</v>
      </c>
      <c r="AV981" s="203">
        <f t="shared" si="1400"/>
        <v>2.0175000000000001</v>
      </c>
      <c r="AW981" s="203">
        <f t="shared" si="1401"/>
        <v>2.4658333288500001</v>
      </c>
      <c r="AX981" s="203">
        <f t="shared" si="1402"/>
        <v>4.146627281942</v>
      </c>
      <c r="AY981" s="203">
        <f t="shared" si="1403"/>
        <v>5.0681000000000003</v>
      </c>
      <c r="AZ981" s="203">
        <f t="shared" si="1404"/>
        <v>6.1943444331819997</v>
      </c>
      <c r="BB981" s="1" t="str">
        <f t="shared" si="1362"/>
        <v>NA</v>
      </c>
      <c r="BC981" s="1" t="str">
        <f t="shared" si="1363"/>
        <v>NA</v>
      </c>
      <c r="BD981" s="1" t="str">
        <f t="shared" si="1364"/>
        <v>NA</v>
      </c>
      <c r="BE981" s="1" t="str">
        <f t="shared" si="1365"/>
        <v>NO</v>
      </c>
      <c r="BF981" s="1" t="str">
        <f t="shared" si="1366"/>
        <v>NO</v>
      </c>
      <c r="BG981" s="1" t="str">
        <f t="shared" si="1367"/>
        <v>NO</v>
      </c>
      <c r="BH981" s="1" t="str">
        <f t="shared" si="1347"/>
        <v>YES</v>
      </c>
      <c r="BJ981" s="1">
        <v>49</v>
      </c>
      <c r="BK981" s="1" t="str">
        <f t="shared" si="1368"/>
        <v>P</v>
      </c>
      <c r="BL981" s="1" t="str">
        <f t="shared" si="1369"/>
        <v>NA</v>
      </c>
      <c r="BM981" s="1" t="str">
        <f t="shared" si="1370"/>
        <v>NA</v>
      </c>
      <c r="BN981" s="1" t="str">
        <f t="shared" si="1371"/>
        <v>NO</v>
      </c>
      <c r="BO981" s="1" t="str">
        <f t="shared" si="1372"/>
        <v>NO</v>
      </c>
      <c r="BP981" s="1" t="str">
        <f t="shared" si="1373"/>
        <v>NO</v>
      </c>
      <c r="BQ981" s="1" t="str">
        <f t="shared" si="1374"/>
        <v>NO</v>
      </c>
      <c r="BS981" s="1" t="str">
        <f t="shared" si="1375"/>
        <v>TN</v>
      </c>
      <c r="BT981" s="1" t="str">
        <f t="shared" si="1376"/>
        <v>TN</v>
      </c>
      <c r="BU981" s="1" t="str">
        <f t="shared" si="1377"/>
        <v>TN</v>
      </c>
      <c r="BV981" s="1" t="str">
        <f t="shared" si="1378"/>
        <v>NO</v>
      </c>
      <c r="BW981" s="1" t="str">
        <f t="shared" si="1379"/>
        <v>NO</v>
      </c>
      <c r="BX981" s="1" t="str">
        <f t="shared" si="1380"/>
        <v>NO</v>
      </c>
      <c r="BY981" s="244" t="str">
        <f t="shared" si="1381"/>
        <v>YES</v>
      </c>
      <c r="BZ981" s="244" t="str">
        <f t="shared" si="1382"/>
        <v>NO</v>
      </c>
      <c r="CA981" s="244" t="str">
        <f t="shared" si="1383"/>
        <v>NO</v>
      </c>
      <c r="CB981" s="244" t="str">
        <f t="shared" si="1384"/>
        <v>NO</v>
      </c>
      <c r="CC981" s="244" t="str">
        <f t="shared" si="1385"/>
        <v>NO</v>
      </c>
      <c r="CD981" s="244" t="str">
        <f t="shared" si="1357"/>
        <v>NO</v>
      </c>
      <c r="CE981" s="1" t="str">
        <f t="shared" si="1358"/>
        <v>NO</v>
      </c>
      <c r="CF981" s="1" t="str">
        <f t="shared" si="1359"/>
        <v>NO</v>
      </c>
      <c r="CG981" s="1" t="str">
        <f t="shared" si="1360"/>
        <v>NO</v>
      </c>
      <c r="CH981" s="1" t="str">
        <f t="shared" si="1361"/>
        <v>NO</v>
      </c>
      <c r="CI981" s="244" t="str">
        <f t="shared" si="1386"/>
        <v>NO</v>
      </c>
      <c r="CJ981" s="244" t="str">
        <f t="shared" si="1387"/>
        <v>NO</v>
      </c>
      <c r="CK981" s="244" t="str">
        <f t="shared" si="1388"/>
        <v>NO</v>
      </c>
      <c r="CL981" s="244" t="str">
        <f t="shared" si="1389"/>
        <v>NO</v>
      </c>
      <c r="CM981" s="244" t="str">
        <f t="shared" si="1390"/>
        <v>NO</v>
      </c>
      <c r="CN981" s="244" t="str">
        <f t="shared" si="1391"/>
        <v>NO</v>
      </c>
      <c r="CO981" s="244" t="str">
        <f t="shared" si="1392"/>
        <v>NO</v>
      </c>
      <c r="CP981" s="244" t="str">
        <f t="shared" si="1393"/>
        <v>NO</v>
      </c>
      <c r="CQ981" s="244" t="str">
        <f t="shared" si="1394"/>
        <v>NO</v>
      </c>
      <c r="CR981" s="244" t="str">
        <f t="shared" si="1395"/>
        <v>NO</v>
      </c>
    </row>
    <row r="982" spans="1:96">
      <c r="A982" s="64"/>
      <c r="B982" s="15"/>
      <c r="C982" s="15"/>
      <c r="D982" s="15"/>
      <c r="E982" s="15"/>
      <c r="F982" s="15"/>
      <c r="G982" s="15"/>
      <c r="H982" s="15"/>
      <c r="I982" s="52" t="s">
        <v>17</v>
      </c>
      <c r="J982" s="6">
        <v>0.15913127520477499</v>
      </c>
      <c r="K982" s="6">
        <v>0.494882333444153</v>
      </c>
      <c r="L982" s="6">
        <v>0.34598639135107001</v>
      </c>
      <c r="M982" s="6">
        <v>3.7539072423464201E-2</v>
      </c>
      <c r="N982" s="6">
        <v>0.121354634291104</v>
      </c>
      <c r="O982" s="6">
        <v>0.84110629328543096</v>
      </c>
      <c r="P982" s="6">
        <v>0.1853401718946</v>
      </c>
      <c r="Q982" s="6">
        <v>0.52592221070326595</v>
      </c>
      <c r="R982" s="6">
        <v>0.288737617402133</v>
      </c>
      <c r="S982" s="6">
        <v>0.59157258712877303</v>
      </c>
      <c r="T982" s="6">
        <v>0.32316520950272498</v>
      </c>
      <c r="U982" s="6">
        <v>8.5262203368500794E-2</v>
      </c>
      <c r="V982" s="6">
        <v>0.94091393857419403</v>
      </c>
      <c r="W982" s="6">
        <v>5.5928554401384001E-2</v>
      </c>
      <c r="X982" s="6">
        <v>3.1575070244217402E-3</v>
      </c>
      <c r="Y982" s="6">
        <v>0.97029210842179703</v>
      </c>
      <c r="Z982" s="6">
        <v>1.6314603205511199E-2</v>
      </c>
      <c r="AA982" s="6">
        <v>1.33932883726909E-2</v>
      </c>
      <c r="AB982" s="6">
        <v>0.17899726113842901</v>
      </c>
      <c r="AC982" s="6">
        <v>0.68087967579258701</v>
      </c>
      <c r="AD982" s="6">
        <v>0.14012306306898301</v>
      </c>
      <c r="AE982" s="6">
        <v>0.71775819077671998</v>
      </c>
      <c r="AF982" s="6">
        <v>4.1350217249437403E-2</v>
      </c>
      <c r="AG982" s="310">
        <v>0.240891591973842</v>
      </c>
      <c r="AH982" s="211">
        <v>0.92800000000000005</v>
      </c>
      <c r="AI982" s="211">
        <v>2.0609999999999999</v>
      </c>
      <c r="AJ982" s="212">
        <v>5.3840000000000003</v>
      </c>
      <c r="AK982" s="210">
        <v>1.2989999999999999</v>
      </c>
      <c r="AL982" s="210">
        <v>2.39</v>
      </c>
      <c r="AM982" s="210">
        <v>5.8760000000000003</v>
      </c>
      <c r="AN982" s="203"/>
      <c r="AO982" s="203"/>
      <c r="AP982" s="203"/>
      <c r="AQ982" s="203"/>
      <c r="AR982" s="203">
        <f t="shared" si="1396"/>
        <v>0.45515454646600001</v>
      </c>
      <c r="AS982" s="203">
        <f t="shared" si="1397"/>
        <v>0.55630000000000002</v>
      </c>
      <c r="AT982" s="203">
        <f t="shared" si="1398"/>
        <v>0.67992222098599997</v>
      </c>
      <c r="AU982" s="203">
        <f t="shared" si="1399"/>
        <v>1.6506818218499999</v>
      </c>
      <c r="AV982" s="203">
        <f t="shared" si="1400"/>
        <v>2.0175000000000001</v>
      </c>
      <c r="AW982" s="203">
        <f t="shared" si="1401"/>
        <v>2.4658333288500001</v>
      </c>
      <c r="AX982" s="203">
        <f t="shared" si="1402"/>
        <v>4.146627281942</v>
      </c>
      <c r="AY982" s="203">
        <f t="shared" si="1403"/>
        <v>5.0681000000000003</v>
      </c>
      <c r="AZ982" s="203">
        <f t="shared" si="1404"/>
        <v>6.1943444331819997</v>
      </c>
      <c r="BB982" s="1" t="str">
        <f t="shared" si="1362"/>
        <v>P</v>
      </c>
      <c r="BC982" s="1" t="str">
        <f t="shared" si="1363"/>
        <v>NA</v>
      </c>
      <c r="BD982" s="1" t="str">
        <f t="shared" si="1364"/>
        <v>NA</v>
      </c>
      <c r="BE982" s="1" t="str">
        <f t="shared" si="1365"/>
        <v>NO</v>
      </c>
      <c r="BF982" s="1" t="str">
        <f t="shared" si="1366"/>
        <v>NO</v>
      </c>
      <c r="BG982" s="1" t="str">
        <f t="shared" si="1367"/>
        <v>NO</v>
      </c>
      <c r="BH982" s="1" t="str">
        <f t="shared" si="1347"/>
        <v>NO</v>
      </c>
      <c r="BJ982" s="1">
        <v>4</v>
      </c>
      <c r="BK982" s="1" t="str">
        <f t="shared" si="1368"/>
        <v>P</v>
      </c>
      <c r="BL982" s="1" t="str">
        <f t="shared" si="1369"/>
        <v>NA</v>
      </c>
      <c r="BM982" s="1" t="str">
        <f t="shared" si="1370"/>
        <v>NA</v>
      </c>
      <c r="BN982" s="1" t="str">
        <f t="shared" si="1371"/>
        <v>NO</v>
      </c>
      <c r="BO982" s="1" t="str">
        <f t="shared" si="1372"/>
        <v>NO</v>
      </c>
      <c r="BP982" s="1" t="str">
        <f t="shared" si="1373"/>
        <v>NO</v>
      </c>
      <c r="BQ982" s="1" t="str">
        <f t="shared" si="1374"/>
        <v>NO</v>
      </c>
      <c r="BS982" s="1" t="str">
        <f t="shared" si="1375"/>
        <v>TN</v>
      </c>
      <c r="BT982" s="1" t="str">
        <f t="shared" si="1376"/>
        <v>TN</v>
      </c>
      <c r="BU982" s="1" t="str">
        <f t="shared" si="1377"/>
        <v>TN</v>
      </c>
      <c r="BV982" s="1" t="str">
        <f t="shared" si="1378"/>
        <v>NO</v>
      </c>
      <c r="BW982" s="1" t="str">
        <f t="shared" si="1379"/>
        <v>NO</v>
      </c>
      <c r="BX982" s="1" t="str">
        <f t="shared" si="1380"/>
        <v>NO</v>
      </c>
      <c r="BY982" s="244" t="str">
        <f t="shared" si="1381"/>
        <v>YES</v>
      </c>
      <c r="BZ982" s="244" t="str">
        <f t="shared" si="1382"/>
        <v>NO</v>
      </c>
      <c r="CA982" s="244" t="str">
        <f t="shared" si="1383"/>
        <v>NO</v>
      </c>
      <c r="CB982" s="244" t="str">
        <f t="shared" si="1384"/>
        <v>NO</v>
      </c>
      <c r="CC982" s="244" t="str">
        <f t="shared" si="1385"/>
        <v>NO</v>
      </c>
      <c r="CD982" s="244" t="str">
        <f t="shared" si="1357"/>
        <v>NO</v>
      </c>
      <c r="CE982" s="1" t="str">
        <f t="shared" si="1358"/>
        <v>NO</v>
      </c>
      <c r="CF982" s="1" t="str">
        <f t="shared" si="1359"/>
        <v>NO</v>
      </c>
      <c r="CG982" s="1" t="str">
        <f t="shared" si="1360"/>
        <v>NO</v>
      </c>
      <c r="CH982" s="1" t="str">
        <f t="shared" si="1361"/>
        <v>NO</v>
      </c>
      <c r="CI982" s="244" t="str">
        <f t="shared" si="1386"/>
        <v>NO</v>
      </c>
      <c r="CJ982" s="244" t="str">
        <f t="shared" si="1387"/>
        <v>NO</v>
      </c>
      <c r="CK982" s="244" t="str">
        <f t="shared" si="1388"/>
        <v>NO</v>
      </c>
      <c r="CL982" s="244" t="str">
        <f t="shared" si="1389"/>
        <v>NO</v>
      </c>
      <c r="CM982" s="244" t="str">
        <f t="shared" si="1390"/>
        <v>NO</v>
      </c>
      <c r="CN982" s="244" t="str">
        <f t="shared" si="1391"/>
        <v>NO</v>
      </c>
      <c r="CO982" s="244" t="str">
        <f t="shared" si="1392"/>
        <v>NO</v>
      </c>
      <c r="CP982" s="244" t="str">
        <f t="shared" si="1393"/>
        <v>NO</v>
      </c>
      <c r="CQ982" s="244" t="str">
        <f t="shared" si="1394"/>
        <v>NO</v>
      </c>
      <c r="CR982" s="244" t="str">
        <f t="shared" si="1395"/>
        <v>NO</v>
      </c>
    </row>
    <row r="983" spans="1:96">
      <c r="A983" s="64"/>
      <c r="B983" s="15"/>
      <c r="C983" s="15"/>
      <c r="D983" s="15"/>
      <c r="E983" s="15"/>
      <c r="F983" s="15"/>
      <c r="G983" s="15"/>
      <c r="H983" s="15"/>
      <c r="I983" s="52" t="s">
        <v>18</v>
      </c>
      <c r="J983" s="6">
        <v>0.90253336590828703</v>
      </c>
      <c r="K983" s="6">
        <v>7.8823272520528107E-2</v>
      </c>
      <c r="L983" s="6">
        <v>1.8643361571184701E-2</v>
      </c>
      <c r="M983" s="6">
        <v>0.543349676898776</v>
      </c>
      <c r="N983" s="6">
        <v>0.148001044453757</v>
      </c>
      <c r="O983" s="6">
        <v>0.308649278647466</v>
      </c>
      <c r="P983" s="6">
        <v>0.87407599844150496</v>
      </c>
      <c r="Q983" s="6">
        <v>7.3595421286955398E-2</v>
      </c>
      <c r="R983" s="6">
        <v>5.2328580271538902E-2</v>
      </c>
      <c r="S983" s="6">
        <v>0.58384981214217802</v>
      </c>
      <c r="T983" s="6">
        <v>9.8480084583203106E-2</v>
      </c>
      <c r="U983" s="6">
        <v>0.31767010327461798</v>
      </c>
      <c r="V983" s="6">
        <v>0.92869355217041805</v>
      </c>
      <c r="W983" s="6">
        <v>2.6302400121616901E-2</v>
      </c>
      <c r="X983" s="6">
        <v>4.5004047707964102E-2</v>
      </c>
      <c r="Y983" s="6">
        <v>0.131062175965627</v>
      </c>
      <c r="Z983" s="6">
        <v>0.79270197827889999</v>
      </c>
      <c r="AA983" s="6">
        <v>7.6235845755472195E-2</v>
      </c>
      <c r="AB983" s="6">
        <v>0.21422280337996399</v>
      </c>
      <c r="AC983" s="6">
        <v>0.48565565327141302</v>
      </c>
      <c r="AD983" s="6">
        <v>0.30012154334862101</v>
      </c>
      <c r="AE983" s="6">
        <v>0.46381389607705298</v>
      </c>
      <c r="AF983" s="6">
        <v>0.27858129683740301</v>
      </c>
      <c r="AG983" s="310">
        <v>0.25760480708554201</v>
      </c>
      <c r="AH983" s="211">
        <v>0.57799999999999996</v>
      </c>
      <c r="AI983" s="211">
        <v>2.1389999999999998</v>
      </c>
      <c r="AJ983" s="212">
        <v>5.6929999999999996</v>
      </c>
      <c r="AK983" s="210">
        <v>0.88800000000000001</v>
      </c>
      <c r="AL983" s="210">
        <v>2.133</v>
      </c>
      <c r="AM983" s="210">
        <v>5.7140000000000004</v>
      </c>
      <c r="AN983" s="203"/>
      <c r="AO983" s="203"/>
      <c r="AP983" s="203"/>
      <c r="AQ983" s="203"/>
      <c r="AR983" s="203">
        <f t="shared" si="1396"/>
        <v>0.45515454646600001</v>
      </c>
      <c r="AS983" s="203">
        <f t="shared" si="1397"/>
        <v>0.55630000000000002</v>
      </c>
      <c r="AT983" s="203">
        <f t="shared" si="1398"/>
        <v>0.67992222098599997</v>
      </c>
      <c r="AU983" s="203">
        <f t="shared" si="1399"/>
        <v>1.6506818218499999</v>
      </c>
      <c r="AV983" s="203">
        <f t="shared" si="1400"/>
        <v>2.0175000000000001</v>
      </c>
      <c r="AW983" s="203">
        <f t="shared" si="1401"/>
        <v>2.4658333288500001</v>
      </c>
      <c r="AX983" s="203">
        <f t="shared" si="1402"/>
        <v>4.146627281942</v>
      </c>
      <c r="AY983" s="203">
        <f t="shared" si="1403"/>
        <v>5.0681000000000003</v>
      </c>
      <c r="AZ983" s="203">
        <f t="shared" si="1404"/>
        <v>6.1943444331819997</v>
      </c>
      <c r="BB983" s="1" t="str">
        <f t="shared" si="1362"/>
        <v>NA</v>
      </c>
      <c r="BC983" s="1" t="str">
        <f t="shared" si="1363"/>
        <v>NA</v>
      </c>
      <c r="BD983" s="1" t="str">
        <f t="shared" si="1364"/>
        <v>NA</v>
      </c>
      <c r="BE983" s="1" t="str">
        <f t="shared" si="1365"/>
        <v>NO</v>
      </c>
      <c r="BF983" s="1" t="str">
        <f t="shared" si="1366"/>
        <v>NO</v>
      </c>
      <c r="BG983" s="1" t="str">
        <f t="shared" si="1367"/>
        <v>NO</v>
      </c>
      <c r="BH983" s="1" t="str">
        <f t="shared" si="1347"/>
        <v>YES</v>
      </c>
      <c r="BJ983" s="1">
        <v>5</v>
      </c>
      <c r="BK983" s="1" t="str">
        <f t="shared" si="1368"/>
        <v>P</v>
      </c>
      <c r="BL983" s="1" t="str">
        <f t="shared" si="1369"/>
        <v>NA</v>
      </c>
      <c r="BM983" s="1" t="str">
        <f t="shared" si="1370"/>
        <v>NA</v>
      </c>
      <c r="BN983" s="1" t="str">
        <f t="shared" si="1371"/>
        <v>NO</v>
      </c>
      <c r="BO983" s="1" t="str">
        <f t="shared" si="1372"/>
        <v>NO</v>
      </c>
      <c r="BP983" s="1" t="str">
        <f t="shared" si="1373"/>
        <v>NO</v>
      </c>
      <c r="BQ983" s="1" t="str">
        <f t="shared" si="1374"/>
        <v>NO</v>
      </c>
      <c r="BS983" s="1" t="str">
        <f t="shared" si="1375"/>
        <v>TN</v>
      </c>
      <c r="BT983" s="1" t="str">
        <f t="shared" si="1376"/>
        <v>TN</v>
      </c>
      <c r="BU983" s="1" t="str">
        <f t="shared" si="1377"/>
        <v>TN</v>
      </c>
      <c r="BV983" s="1" t="str">
        <f t="shared" si="1378"/>
        <v>NO</v>
      </c>
      <c r="BW983" s="1" t="str">
        <f t="shared" si="1379"/>
        <v>NO</v>
      </c>
      <c r="BX983" s="1" t="str">
        <f t="shared" si="1380"/>
        <v>NO</v>
      </c>
      <c r="BY983" s="244" t="str">
        <f t="shared" si="1381"/>
        <v>YES</v>
      </c>
      <c r="BZ983" s="244" t="str">
        <f t="shared" si="1382"/>
        <v>NO</v>
      </c>
      <c r="CA983" s="244" t="str">
        <f t="shared" si="1383"/>
        <v>NO</v>
      </c>
      <c r="CB983" s="244" t="str">
        <f t="shared" si="1384"/>
        <v>NO</v>
      </c>
      <c r="CC983" s="244" t="str">
        <f t="shared" si="1385"/>
        <v>NO</v>
      </c>
      <c r="CD983" s="244" t="str">
        <f t="shared" si="1357"/>
        <v>NO</v>
      </c>
      <c r="CE983" s="1" t="str">
        <f t="shared" si="1358"/>
        <v>NO</v>
      </c>
      <c r="CF983" s="1" t="str">
        <f t="shared" si="1359"/>
        <v>NO</v>
      </c>
      <c r="CG983" s="1" t="str">
        <f t="shared" si="1360"/>
        <v>NO</v>
      </c>
      <c r="CH983" s="1" t="str">
        <f t="shared" si="1361"/>
        <v>NO</v>
      </c>
      <c r="CI983" s="244" t="str">
        <f t="shared" si="1386"/>
        <v>NO</v>
      </c>
      <c r="CJ983" s="244" t="str">
        <f t="shared" si="1387"/>
        <v>NO</v>
      </c>
      <c r="CK983" s="244" t="str">
        <f t="shared" si="1388"/>
        <v>NO</v>
      </c>
      <c r="CL983" s="244" t="str">
        <f t="shared" si="1389"/>
        <v>NO</v>
      </c>
      <c r="CM983" s="244" t="str">
        <f t="shared" si="1390"/>
        <v>NO</v>
      </c>
      <c r="CN983" s="244" t="str">
        <f t="shared" si="1391"/>
        <v>NO</v>
      </c>
      <c r="CO983" s="244" t="str">
        <f t="shared" si="1392"/>
        <v>NO</v>
      </c>
      <c r="CP983" s="244" t="str">
        <f t="shared" si="1393"/>
        <v>NO</v>
      </c>
      <c r="CQ983" s="244" t="str">
        <f t="shared" si="1394"/>
        <v>NO</v>
      </c>
      <c r="CR983" s="244" t="str">
        <f t="shared" si="1395"/>
        <v>NO</v>
      </c>
    </row>
    <row r="984" spans="1:96">
      <c r="A984" s="64"/>
      <c r="B984" s="15"/>
      <c r="C984" s="15"/>
      <c r="D984" s="15"/>
      <c r="E984" s="15"/>
      <c r="F984" s="15"/>
      <c r="G984" s="15"/>
      <c r="H984" s="15"/>
      <c r="I984" s="52" t="s">
        <v>19</v>
      </c>
      <c r="J984" s="6">
        <v>0.81196353884352601</v>
      </c>
      <c r="K984" s="6">
        <v>0.17238690609729401</v>
      </c>
      <c r="L984" s="6">
        <v>1.5649555059179001E-2</v>
      </c>
      <c r="M984" s="6">
        <v>0.46520759832994502</v>
      </c>
      <c r="N984" s="6">
        <v>0.309458547744069</v>
      </c>
      <c r="O984" s="6">
        <v>0.22533385392598401</v>
      </c>
      <c r="P984" s="6">
        <v>0.535760744468048</v>
      </c>
      <c r="Q984" s="6">
        <v>0.36463311364036899</v>
      </c>
      <c r="R984" s="6">
        <v>9.9606141891581707E-2</v>
      </c>
      <c r="S984" s="6">
        <v>0.90495026389773803</v>
      </c>
      <c r="T984" s="6">
        <v>2.0403723136297E-2</v>
      </c>
      <c r="U984" s="6">
        <v>7.4646012965964598E-2</v>
      </c>
      <c r="V984" s="6">
        <v>0.318467080436377</v>
      </c>
      <c r="W984" s="6">
        <v>0.55699063199834598</v>
      </c>
      <c r="X984" s="6">
        <v>0.12454228756527599</v>
      </c>
      <c r="Y984" s="6">
        <v>0.55586602176786803</v>
      </c>
      <c r="Z984" s="6">
        <v>0.43838097998548797</v>
      </c>
      <c r="AA984" s="6">
        <v>5.7529982466430997E-3</v>
      </c>
      <c r="AB984" s="6">
        <v>0.99513483887519705</v>
      </c>
      <c r="AC984" s="6">
        <v>3.4788871201052399E-3</v>
      </c>
      <c r="AD984" s="6">
        <v>1.3862740046970399E-3</v>
      </c>
      <c r="AE984" s="6">
        <v>0.98154156484226895</v>
      </c>
      <c r="AF984" s="6">
        <v>1.78274289443002E-2</v>
      </c>
      <c r="AG984" s="310">
        <v>6.3100621343026297E-4</v>
      </c>
      <c r="AH984" s="211">
        <v>0.76800000000000002</v>
      </c>
      <c r="AI984" s="211">
        <v>2.1989999999999998</v>
      </c>
      <c r="AJ984" s="212">
        <v>5.093</v>
      </c>
      <c r="AK984" s="210">
        <v>0.75900000000000001</v>
      </c>
      <c r="AL984" s="210">
        <v>2.1869999999999998</v>
      </c>
      <c r="AM984" s="210">
        <v>5.1369999999999996</v>
      </c>
      <c r="AN984" s="203"/>
      <c r="AO984" s="203"/>
      <c r="AP984" s="203"/>
      <c r="AQ984" s="203"/>
      <c r="AR984" s="203">
        <f t="shared" si="1396"/>
        <v>0.45515454646600001</v>
      </c>
      <c r="AS984" s="203">
        <f t="shared" si="1397"/>
        <v>0.55630000000000002</v>
      </c>
      <c r="AT984" s="203">
        <f t="shared" si="1398"/>
        <v>0.67992222098599997</v>
      </c>
      <c r="AU984" s="203">
        <f t="shared" si="1399"/>
        <v>1.6506818218499999</v>
      </c>
      <c r="AV984" s="203">
        <f t="shared" si="1400"/>
        <v>2.0175000000000001</v>
      </c>
      <c r="AW984" s="203">
        <f t="shared" si="1401"/>
        <v>2.4658333288500001</v>
      </c>
      <c r="AX984" s="203">
        <f t="shared" si="1402"/>
        <v>4.146627281942</v>
      </c>
      <c r="AY984" s="203">
        <f t="shared" si="1403"/>
        <v>5.0681000000000003</v>
      </c>
      <c r="AZ984" s="203">
        <f t="shared" si="1404"/>
        <v>6.1943444331819997</v>
      </c>
      <c r="BB984" s="1" t="str">
        <f t="shared" si="1362"/>
        <v>P</v>
      </c>
      <c r="BC984" s="1" t="str">
        <f t="shared" si="1363"/>
        <v>NA</v>
      </c>
      <c r="BD984" s="1" t="str">
        <f t="shared" si="1364"/>
        <v>NA</v>
      </c>
      <c r="BE984" s="1" t="str">
        <f t="shared" si="1365"/>
        <v>NO</v>
      </c>
      <c r="BF984" s="1" t="str">
        <f t="shared" si="1366"/>
        <v>NO</v>
      </c>
      <c r="BG984" s="1" t="str">
        <f t="shared" si="1367"/>
        <v>NO</v>
      </c>
      <c r="BH984" s="1" t="str">
        <f t="shared" si="1347"/>
        <v>NO</v>
      </c>
      <c r="BJ984" s="1">
        <v>41</v>
      </c>
      <c r="BK984" s="1" t="str">
        <f t="shared" si="1368"/>
        <v>P</v>
      </c>
      <c r="BL984" s="1" t="str">
        <f t="shared" si="1369"/>
        <v>NA</v>
      </c>
      <c r="BM984" s="1" t="str">
        <f t="shared" si="1370"/>
        <v>NA</v>
      </c>
      <c r="BN984" s="1" t="str">
        <f t="shared" si="1371"/>
        <v>NO</v>
      </c>
      <c r="BO984" s="1" t="str">
        <f t="shared" si="1372"/>
        <v>NO</v>
      </c>
      <c r="BP984" s="1" t="str">
        <f t="shared" si="1373"/>
        <v>NO</v>
      </c>
      <c r="BQ984" s="1" t="str">
        <f t="shared" si="1374"/>
        <v>NO</v>
      </c>
      <c r="BS984" s="1" t="str">
        <f t="shared" si="1375"/>
        <v>TN</v>
      </c>
      <c r="BT984" s="1" t="str">
        <f t="shared" si="1376"/>
        <v>TN</v>
      </c>
      <c r="BU984" s="1" t="str">
        <f t="shared" si="1377"/>
        <v>TN</v>
      </c>
      <c r="BV984" s="1" t="str">
        <f t="shared" si="1378"/>
        <v>NO</v>
      </c>
      <c r="BW984" s="1" t="str">
        <f t="shared" si="1379"/>
        <v>NO</v>
      </c>
      <c r="BX984" s="1" t="str">
        <f t="shared" si="1380"/>
        <v>NO</v>
      </c>
      <c r="BY984" s="244" t="str">
        <f t="shared" si="1381"/>
        <v>YES</v>
      </c>
      <c r="BZ984" s="244" t="str">
        <f t="shared" si="1382"/>
        <v>NO</v>
      </c>
      <c r="CA984" s="244" t="str">
        <f t="shared" si="1383"/>
        <v>NO</v>
      </c>
      <c r="CB984" s="244" t="str">
        <f t="shared" si="1384"/>
        <v>NO</v>
      </c>
      <c r="CC984" s="244" t="str">
        <f t="shared" si="1385"/>
        <v>NO</v>
      </c>
      <c r="CD984" s="244" t="str">
        <f t="shared" si="1357"/>
        <v>NO</v>
      </c>
      <c r="CE984" s="1" t="str">
        <f t="shared" si="1358"/>
        <v>NO</v>
      </c>
      <c r="CF984" s="1" t="str">
        <f t="shared" si="1359"/>
        <v>NO</v>
      </c>
      <c r="CG984" s="1" t="str">
        <f t="shared" si="1360"/>
        <v>NO</v>
      </c>
      <c r="CH984" s="1" t="str">
        <f t="shared" si="1361"/>
        <v>NO</v>
      </c>
      <c r="CI984" s="244" t="str">
        <f t="shared" si="1386"/>
        <v>NO</v>
      </c>
      <c r="CJ984" s="244" t="str">
        <f t="shared" si="1387"/>
        <v>NO</v>
      </c>
      <c r="CK984" s="244" t="str">
        <f t="shared" si="1388"/>
        <v>NO</v>
      </c>
      <c r="CL984" s="244" t="str">
        <f t="shared" si="1389"/>
        <v>NO</v>
      </c>
      <c r="CM984" s="244" t="str">
        <f t="shared" si="1390"/>
        <v>NO</v>
      </c>
      <c r="CN984" s="244" t="str">
        <f t="shared" si="1391"/>
        <v>NO</v>
      </c>
      <c r="CO984" s="244" t="str">
        <f t="shared" si="1392"/>
        <v>NO</v>
      </c>
      <c r="CP984" s="244" t="str">
        <f t="shared" si="1393"/>
        <v>NO</v>
      </c>
      <c r="CQ984" s="244" t="str">
        <f t="shared" si="1394"/>
        <v>NO</v>
      </c>
      <c r="CR984" s="244" t="str">
        <f t="shared" si="1395"/>
        <v>NO</v>
      </c>
    </row>
    <row r="985" spans="1:96">
      <c r="A985" s="64"/>
      <c r="B985" s="15"/>
      <c r="C985" s="15"/>
      <c r="D985" s="15"/>
      <c r="E985" s="15"/>
      <c r="F985" s="15"/>
      <c r="G985" s="15"/>
      <c r="H985" s="15"/>
      <c r="I985" s="52" t="s">
        <v>42</v>
      </c>
      <c r="J985" s="6">
        <v>0.90253336590828703</v>
      </c>
      <c r="K985" s="6">
        <v>7.8823272520528107E-2</v>
      </c>
      <c r="L985" s="6">
        <v>1.8643361571184701E-2</v>
      </c>
      <c r="M985" s="6">
        <v>3.7539072423464201E-2</v>
      </c>
      <c r="N985" s="6">
        <v>0.121354634291104</v>
      </c>
      <c r="O985" s="6">
        <v>0.84110629328543096</v>
      </c>
      <c r="P985" s="6">
        <v>0.1853401718946</v>
      </c>
      <c r="Q985" s="6">
        <v>0.52592221070326595</v>
      </c>
      <c r="R985" s="6">
        <v>0.288737617402133</v>
      </c>
      <c r="S985" s="6">
        <v>0.59157258712877303</v>
      </c>
      <c r="T985" s="6">
        <v>0.32316520950272498</v>
      </c>
      <c r="U985" s="6">
        <v>8.5262203368500794E-2</v>
      </c>
      <c r="V985" s="6">
        <v>0.94091393857419403</v>
      </c>
      <c r="W985" s="6">
        <v>5.5928554401384001E-2</v>
      </c>
      <c r="X985" s="6">
        <v>3.1575070244217402E-3</v>
      </c>
      <c r="Y985" s="6">
        <v>0.97029210842179703</v>
      </c>
      <c r="Z985" s="6">
        <v>1.6314603205511199E-2</v>
      </c>
      <c r="AA985" s="6">
        <v>1.33932883726909E-2</v>
      </c>
      <c r="AB985" s="6">
        <v>0.17899726113842901</v>
      </c>
      <c r="AC985" s="6">
        <v>0.68087967579258701</v>
      </c>
      <c r="AD985" s="6">
        <v>0.14012306306898301</v>
      </c>
      <c r="AE985" s="6">
        <v>0.71775819077671998</v>
      </c>
      <c r="AF985" s="6">
        <v>4.1350217249437403E-2</v>
      </c>
      <c r="AG985" s="310">
        <v>0.240891591973842</v>
      </c>
      <c r="AH985" s="211">
        <v>0.95899999999999996</v>
      </c>
      <c r="AI985" s="211">
        <v>1.9850000000000001</v>
      </c>
      <c r="AJ985" s="212">
        <v>5.4630000000000001</v>
      </c>
      <c r="AK985" s="210">
        <v>0.94599999999999995</v>
      </c>
      <c r="AL985" s="210">
        <v>1.9750000000000001</v>
      </c>
      <c r="AM985" s="210">
        <v>5.48</v>
      </c>
      <c r="AN985" s="203"/>
      <c r="AO985" s="203"/>
      <c r="AP985" s="203"/>
      <c r="AQ985" s="203"/>
      <c r="AR985" s="203">
        <f t="shared" si="1396"/>
        <v>0.45515454646600001</v>
      </c>
      <c r="AS985" s="203">
        <f t="shared" si="1397"/>
        <v>0.55630000000000002</v>
      </c>
      <c r="AT985" s="203">
        <f t="shared" si="1398"/>
        <v>0.67992222098599997</v>
      </c>
      <c r="AU985" s="203">
        <f t="shared" si="1399"/>
        <v>1.6506818218499999</v>
      </c>
      <c r="AV985" s="203">
        <f t="shared" si="1400"/>
        <v>2.0175000000000001</v>
      </c>
      <c r="AW985" s="203">
        <f t="shared" si="1401"/>
        <v>2.4658333288500001</v>
      </c>
      <c r="AX985" s="203">
        <f t="shared" si="1402"/>
        <v>4.146627281942</v>
      </c>
      <c r="AY985" s="203">
        <f t="shared" si="1403"/>
        <v>5.0681000000000003</v>
      </c>
      <c r="AZ985" s="203">
        <f t="shared" si="1404"/>
        <v>6.1943444331819997</v>
      </c>
      <c r="BB985" s="1" t="str">
        <f t="shared" si="1362"/>
        <v>P</v>
      </c>
      <c r="BC985" s="1" t="str">
        <f t="shared" si="1363"/>
        <v>NP</v>
      </c>
      <c r="BD985" s="1" t="str">
        <f t="shared" si="1364"/>
        <v>NA</v>
      </c>
      <c r="BE985" s="1" t="str">
        <f t="shared" si="1365"/>
        <v>NO</v>
      </c>
      <c r="BF985" s="1" t="str">
        <f t="shared" si="1366"/>
        <v>NO</v>
      </c>
      <c r="BG985" s="1" t="str">
        <f t="shared" si="1367"/>
        <v>NO</v>
      </c>
      <c r="BH985" s="1" t="str">
        <f t="shared" si="1347"/>
        <v>NO</v>
      </c>
      <c r="BJ985" s="1">
        <v>11</v>
      </c>
      <c r="BK985" s="1" t="str">
        <f t="shared" si="1368"/>
        <v>P</v>
      </c>
      <c r="BL985" s="1" t="str">
        <f t="shared" si="1369"/>
        <v>NP</v>
      </c>
      <c r="BM985" s="1" t="str">
        <f t="shared" si="1370"/>
        <v>NA</v>
      </c>
      <c r="BN985" s="1" t="str">
        <f t="shared" si="1371"/>
        <v>NO</v>
      </c>
      <c r="BO985" s="1" t="str">
        <f t="shared" si="1372"/>
        <v>NO</v>
      </c>
      <c r="BP985" s="1" t="str">
        <f t="shared" si="1373"/>
        <v>NO</v>
      </c>
      <c r="BQ985" s="1" t="str">
        <f t="shared" si="1374"/>
        <v>NO</v>
      </c>
      <c r="BS985" s="1" t="str">
        <f t="shared" si="1375"/>
        <v>TN</v>
      </c>
      <c r="BT985" s="1" t="str">
        <f t="shared" si="1376"/>
        <v>TP</v>
      </c>
      <c r="BU985" s="1" t="str">
        <f t="shared" si="1377"/>
        <v>TN</v>
      </c>
      <c r="BV985" s="1" t="str">
        <f t="shared" si="1378"/>
        <v>NO</v>
      </c>
      <c r="BW985" s="1" t="str">
        <f t="shared" si="1379"/>
        <v>NO</v>
      </c>
      <c r="BX985" s="1" t="str">
        <f t="shared" si="1380"/>
        <v>YES</v>
      </c>
      <c r="BY985" s="244" t="str">
        <f t="shared" si="1381"/>
        <v>YES</v>
      </c>
      <c r="BZ985" s="244" t="str">
        <f t="shared" si="1382"/>
        <v>NO</v>
      </c>
      <c r="CA985" s="244" t="str">
        <f t="shared" si="1383"/>
        <v>NO</v>
      </c>
      <c r="CB985" s="244" t="str">
        <f t="shared" si="1384"/>
        <v>NO</v>
      </c>
      <c r="CC985" s="244" t="str">
        <f t="shared" si="1385"/>
        <v>NO</v>
      </c>
      <c r="CD985" s="244" t="str">
        <f t="shared" si="1357"/>
        <v>NO</v>
      </c>
      <c r="CE985" s="1" t="str">
        <f t="shared" si="1358"/>
        <v>NO</v>
      </c>
      <c r="CF985" s="1" t="str">
        <f t="shared" si="1359"/>
        <v>NO</v>
      </c>
      <c r="CG985" s="1" t="str">
        <f t="shared" si="1360"/>
        <v>NO</v>
      </c>
      <c r="CH985" s="1" t="str">
        <f t="shared" si="1361"/>
        <v>NO</v>
      </c>
      <c r="CI985" s="244" t="str">
        <f t="shared" si="1386"/>
        <v>NO</v>
      </c>
      <c r="CJ985" s="244" t="str">
        <f t="shared" si="1387"/>
        <v>NO</v>
      </c>
      <c r="CK985" s="244" t="str">
        <f t="shared" si="1388"/>
        <v>NO</v>
      </c>
      <c r="CL985" s="244" t="str">
        <f t="shared" si="1389"/>
        <v>NO</v>
      </c>
      <c r="CM985" s="244" t="str">
        <f t="shared" si="1390"/>
        <v>NO</v>
      </c>
      <c r="CN985" s="244" t="str">
        <f t="shared" si="1391"/>
        <v>NO</v>
      </c>
      <c r="CO985" s="244" t="str">
        <f t="shared" si="1392"/>
        <v>NO</v>
      </c>
      <c r="CP985" s="244" t="str">
        <f t="shared" si="1393"/>
        <v>NO</v>
      </c>
      <c r="CQ985" s="244" t="str">
        <f t="shared" si="1394"/>
        <v>NO</v>
      </c>
      <c r="CR985" s="244" t="str">
        <f t="shared" si="1395"/>
        <v>NO</v>
      </c>
    </row>
    <row r="986" spans="1:96">
      <c r="A986" s="64"/>
      <c r="B986" s="15"/>
      <c r="C986" s="15"/>
      <c r="D986" s="15"/>
      <c r="E986" s="15"/>
      <c r="F986" s="15"/>
      <c r="G986" s="15"/>
      <c r="H986" s="15"/>
      <c r="I986" s="52" t="s">
        <v>43</v>
      </c>
      <c r="J986" s="6">
        <v>0.81196353884352601</v>
      </c>
      <c r="K986" s="6">
        <v>0.17238690609729401</v>
      </c>
      <c r="L986" s="6">
        <v>1.5649555059179001E-2</v>
      </c>
      <c r="M986" s="6">
        <v>0.43808886504269501</v>
      </c>
      <c r="N986" s="6">
        <v>0.235869957123338</v>
      </c>
      <c r="O986" s="6">
        <v>0.32604117783396502</v>
      </c>
      <c r="P986" s="6">
        <v>0.87407599844150496</v>
      </c>
      <c r="Q986" s="6">
        <v>7.3595421286955398E-2</v>
      </c>
      <c r="R986" s="6">
        <v>5.2328580271538902E-2</v>
      </c>
      <c r="S986" s="6">
        <v>0.58384981214217802</v>
      </c>
      <c r="T986" s="6">
        <v>9.8480084583203106E-2</v>
      </c>
      <c r="U986" s="6">
        <v>0.31767010327461798</v>
      </c>
      <c r="V986" s="6">
        <v>0.92869355217041805</v>
      </c>
      <c r="W986" s="6">
        <v>2.6302400121616901E-2</v>
      </c>
      <c r="X986" s="6">
        <v>4.5004047707964102E-2</v>
      </c>
      <c r="Y986" s="6">
        <v>0.131062175965627</v>
      </c>
      <c r="Z986" s="6">
        <v>0.79270197827889999</v>
      </c>
      <c r="AA986" s="6">
        <v>7.6235845755472195E-2</v>
      </c>
      <c r="AB986" s="6">
        <v>0.60804904702272</v>
      </c>
      <c r="AC986" s="6">
        <v>9.6600004390884106E-2</v>
      </c>
      <c r="AD986" s="6">
        <v>0.29535094858639499</v>
      </c>
      <c r="AE986" s="6">
        <v>0.98164772558677005</v>
      </c>
      <c r="AF986" s="6">
        <v>9.7282907787132802E-3</v>
      </c>
      <c r="AG986" s="310">
        <v>8.6239836345158808E-3</v>
      </c>
      <c r="AH986" s="211">
        <v>0.65500000000000003</v>
      </c>
      <c r="AI986" s="211">
        <v>2.1469999999999998</v>
      </c>
      <c r="AJ986" s="212">
        <v>5.423</v>
      </c>
      <c r="AK986" s="210">
        <v>0.96499999999999997</v>
      </c>
      <c r="AL986" s="210">
        <v>2.157</v>
      </c>
      <c r="AM986" s="210">
        <v>5.5620000000000003</v>
      </c>
      <c r="AN986" s="203"/>
      <c r="AO986" s="203"/>
      <c r="AP986" s="203"/>
      <c r="AQ986" s="203"/>
      <c r="AR986" s="203">
        <f t="shared" si="1396"/>
        <v>0.45515454646600001</v>
      </c>
      <c r="AS986" s="203">
        <f t="shared" si="1397"/>
        <v>0.55630000000000002</v>
      </c>
      <c r="AT986" s="203">
        <f t="shared" si="1398"/>
        <v>0.67992222098599997</v>
      </c>
      <c r="AU986" s="203">
        <f t="shared" si="1399"/>
        <v>1.6506818218499999</v>
      </c>
      <c r="AV986" s="203">
        <f t="shared" si="1400"/>
        <v>2.0175000000000001</v>
      </c>
      <c r="AW986" s="203">
        <f t="shared" si="1401"/>
        <v>2.4658333288500001</v>
      </c>
      <c r="AX986" s="203">
        <f t="shared" si="1402"/>
        <v>4.146627281942</v>
      </c>
      <c r="AY986" s="203">
        <f t="shared" si="1403"/>
        <v>5.0681000000000003</v>
      </c>
      <c r="AZ986" s="203">
        <f t="shared" si="1404"/>
        <v>6.1943444331819997</v>
      </c>
      <c r="BB986" s="1" t="str">
        <f t="shared" si="1362"/>
        <v>NA</v>
      </c>
      <c r="BC986" s="1" t="str">
        <f t="shared" si="1363"/>
        <v>NA</v>
      </c>
      <c r="BD986" s="1" t="str">
        <f t="shared" si="1364"/>
        <v>NA</v>
      </c>
      <c r="BE986" s="1" t="str">
        <f t="shared" si="1365"/>
        <v>NO</v>
      </c>
      <c r="BF986" s="1" t="str">
        <f t="shared" si="1366"/>
        <v>NO</v>
      </c>
      <c r="BG986" s="1" t="str">
        <f t="shared" si="1367"/>
        <v>NO</v>
      </c>
      <c r="BH986" s="1" t="str">
        <f t="shared" si="1347"/>
        <v>YES</v>
      </c>
      <c r="BJ986" s="1">
        <v>15</v>
      </c>
      <c r="BK986" s="1" t="str">
        <f t="shared" si="1368"/>
        <v>P</v>
      </c>
      <c r="BL986" s="1" t="str">
        <f t="shared" si="1369"/>
        <v>NA</v>
      </c>
      <c r="BM986" s="1" t="str">
        <f t="shared" si="1370"/>
        <v>NA</v>
      </c>
      <c r="BN986" s="1" t="str">
        <f t="shared" si="1371"/>
        <v>NO</v>
      </c>
      <c r="BO986" s="1" t="str">
        <f t="shared" si="1372"/>
        <v>NO</v>
      </c>
      <c r="BP986" s="1" t="str">
        <f t="shared" si="1373"/>
        <v>NO</v>
      </c>
      <c r="BQ986" s="1" t="str">
        <f t="shared" si="1374"/>
        <v>NO</v>
      </c>
      <c r="BS986" s="1" t="str">
        <f t="shared" si="1375"/>
        <v>TN</v>
      </c>
      <c r="BT986" s="1" t="str">
        <f t="shared" si="1376"/>
        <v>TN</v>
      </c>
      <c r="BU986" s="1" t="str">
        <f t="shared" si="1377"/>
        <v>TN</v>
      </c>
      <c r="BV986" s="1" t="str">
        <f t="shared" si="1378"/>
        <v>NO</v>
      </c>
      <c r="BW986" s="1" t="str">
        <f t="shared" si="1379"/>
        <v>NO</v>
      </c>
      <c r="BX986" s="1" t="str">
        <f t="shared" si="1380"/>
        <v>NO</v>
      </c>
      <c r="BY986" s="244" t="str">
        <f t="shared" si="1381"/>
        <v>YES</v>
      </c>
      <c r="BZ986" s="244" t="str">
        <f t="shared" si="1382"/>
        <v>NO</v>
      </c>
      <c r="CA986" s="244" t="str">
        <f t="shared" si="1383"/>
        <v>NO</v>
      </c>
      <c r="CB986" s="244" t="str">
        <f t="shared" si="1384"/>
        <v>NO</v>
      </c>
      <c r="CC986" s="244" t="str">
        <f t="shared" si="1385"/>
        <v>NO</v>
      </c>
      <c r="CD986" s="244" t="str">
        <f t="shared" si="1357"/>
        <v>NO</v>
      </c>
      <c r="CE986" s="1" t="str">
        <f t="shared" si="1358"/>
        <v>NO</v>
      </c>
      <c r="CF986" s="1" t="str">
        <f t="shared" si="1359"/>
        <v>NO</v>
      </c>
      <c r="CG986" s="1" t="str">
        <f t="shared" si="1360"/>
        <v>NO</v>
      </c>
      <c r="CH986" s="1" t="str">
        <f t="shared" si="1361"/>
        <v>NO</v>
      </c>
      <c r="CI986" s="244" t="str">
        <f t="shared" si="1386"/>
        <v>NO</v>
      </c>
      <c r="CJ986" s="244" t="str">
        <f t="shared" si="1387"/>
        <v>NO</v>
      </c>
      <c r="CK986" s="244" t="str">
        <f t="shared" si="1388"/>
        <v>NO</v>
      </c>
      <c r="CL986" s="244" t="str">
        <f t="shared" si="1389"/>
        <v>NO</v>
      </c>
      <c r="CM986" s="244" t="str">
        <f t="shared" si="1390"/>
        <v>NO</v>
      </c>
      <c r="CN986" s="244" t="str">
        <f t="shared" si="1391"/>
        <v>NO</v>
      </c>
      <c r="CO986" s="244" t="str">
        <f t="shared" si="1392"/>
        <v>NO</v>
      </c>
      <c r="CP986" s="244" t="str">
        <f t="shared" si="1393"/>
        <v>NO</v>
      </c>
      <c r="CQ986" s="244" t="str">
        <f t="shared" si="1394"/>
        <v>NO</v>
      </c>
      <c r="CR986" s="244" t="str">
        <f t="shared" si="1395"/>
        <v>NO</v>
      </c>
    </row>
    <row r="987" spans="1:96">
      <c r="A987" s="64"/>
      <c r="B987" s="15"/>
      <c r="C987" s="15"/>
      <c r="D987" s="15"/>
      <c r="E987" s="15"/>
      <c r="F987" s="15"/>
      <c r="G987" s="15"/>
      <c r="H987" s="15"/>
      <c r="I987" s="52" t="s">
        <v>45</v>
      </c>
      <c r="J987" s="6">
        <v>0.80959026702829495</v>
      </c>
      <c r="K987" s="6">
        <v>0.17384620794008901</v>
      </c>
      <c r="L987" s="6">
        <v>1.65635250316147E-2</v>
      </c>
      <c r="M987" s="6">
        <v>0.46520759832994502</v>
      </c>
      <c r="N987" s="6">
        <v>0.309458547744069</v>
      </c>
      <c r="O987" s="6">
        <v>0.22533385392598401</v>
      </c>
      <c r="P987" s="6">
        <v>0.535760744468048</v>
      </c>
      <c r="Q987" s="6">
        <v>0.36463311364036899</v>
      </c>
      <c r="R987" s="6">
        <v>9.9606141891581707E-2</v>
      </c>
      <c r="S987" s="6">
        <v>0.90495026389773803</v>
      </c>
      <c r="T987" s="6">
        <v>2.0403723136297E-2</v>
      </c>
      <c r="U987" s="6">
        <v>7.4646012965964598E-2</v>
      </c>
      <c r="V987" s="6">
        <v>0.318467080436377</v>
      </c>
      <c r="W987" s="6">
        <v>0.55699063199834598</v>
      </c>
      <c r="X987" s="6">
        <v>0.12454228756527599</v>
      </c>
      <c r="Y987" s="6">
        <v>0.55586602176786803</v>
      </c>
      <c r="Z987" s="6">
        <v>0.43838097998548797</v>
      </c>
      <c r="AA987" s="6">
        <v>5.7529982466430997E-3</v>
      </c>
      <c r="AB987" s="6">
        <v>0.30433725092576502</v>
      </c>
      <c r="AC987" s="6">
        <v>0.42946327916473198</v>
      </c>
      <c r="AD987" s="6">
        <v>0.266199469909501</v>
      </c>
      <c r="AE987" s="6">
        <v>0.79287251700346795</v>
      </c>
      <c r="AF987" s="6">
        <v>0.123934351967664</v>
      </c>
      <c r="AG987" s="310">
        <v>8.3193131028867301E-2</v>
      </c>
      <c r="AH987" s="211">
        <v>0.68300000000000005</v>
      </c>
      <c r="AI987" s="211">
        <v>2.1520000000000001</v>
      </c>
      <c r="AJ987" s="212">
        <v>5.3730000000000002</v>
      </c>
      <c r="AK987" s="210">
        <v>0.67700000000000005</v>
      </c>
      <c r="AL987" s="210">
        <v>2.125</v>
      </c>
      <c r="AM987" s="210">
        <v>5.4249999999999998</v>
      </c>
      <c r="AN987" s="203"/>
      <c r="AO987" s="203"/>
      <c r="AP987" s="203"/>
      <c r="AQ987" s="203"/>
      <c r="AR987" s="203">
        <f t="shared" si="1396"/>
        <v>0.45515454646600001</v>
      </c>
      <c r="AS987" s="203">
        <f t="shared" si="1397"/>
        <v>0.55630000000000002</v>
      </c>
      <c r="AT987" s="203">
        <f t="shared" si="1398"/>
        <v>0.67992222098599997</v>
      </c>
      <c r="AU987" s="203">
        <f t="shared" si="1399"/>
        <v>1.6506818218499999</v>
      </c>
      <c r="AV987" s="203">
        <f t="shared" si="1400"/>
        <v>2.0175000000000001</v>
      </c>
      <c r="AW987" s="203">
        <f t="shared" si="1401"/>
        <v>2.4658333288500001</v>
      </c>
      <c r="AX987" s="203">
        <f t="shared" si="1402"/>
        <v>4.146627281942</v>
      </c>
      <c r="AY987" s="203">
        <f t="shared" si="1403"/>
        <v>5.0681000000000003</v>
      </c>
      <c r="AZ987" s="203">
        <f t="shared" si="1404"/>
        <v>6.1943444331819997</v>
      </c>
      <c r="BB987" s="1" t="str">
        <f t="shared" si="1362"/>
        <v>P</v>
      </c>
      <c r="BC987" s="1" t="str">
        <f t="shared" si="1363"/>
        <v>NA</v>
      </c>
      <c r="BD987" s="1" t="str">
        <f t="shared" si="1364"/>
        <v>NA</v>
      </c>
      <c r="BE987" s="1" t="str">
        <f t="shared" si="1365"/>
        <v>NO</v>
      </c>
      <c r="BF987" s="1" t="str">
        <f t="shared" si="1366"/>
        <v>NO</v>
      </c>
      <c r="BG987" s="1" t="str">
        <f t="shared" si="1367"/>
        <v>NO</v>
      </c>
      <c r="BH987" s="1" t="str">
        <f t="shared" si="1347"/>
        <v>NO</v>
      </c>
      <c r="BJ987" s="1">
        <v>6</v>
      </c>
      <c r="BK987" s="1" t="str">
        <f t="shared" si="1368"/>
        <v>NA</v>
      </c>
      <c r="BL987" s="1" t="str">
        <f t="shared" si="1369"/>
        <v>NA</v>
      </c>
      <c r="BM987" s="1" t="str">
        <f t="shared" si="1370"/>
        <v>NA</v>
      </c>
      <c r="BN987" s="1" t="str">
        <f t="shared" si="1371"/>
        <v>NO</v>
      </c>
      <c r="BO987" s="1" t="str">
        <f t="shared" si="1372"/>
        <v>NO</v>
      </c>
      <c r="BP987" s="1" t="str">
        <f t="shared" si="1373"/>
        <v>NO</v>
      </c>
      <c r="BQ987" s="1" t="str">
        <f t="shared" si="1374"/>
        <v>YES</v>
      </c>
      <c r="BS987" s="1" t="str">
        <f t="shared" si="1375"/>
        <v>TN</v>
      </c>
      <c r="BT987" s="1" t="str">
        <f t="shared" si="1376"/>
        <v>TN</v>
      </c>
      <c r="BU987" s="1" t="str">
        <f t="shared" si="1377"/>
        <v>TN</v>
      </c>
      <c r="BV987" s="1" t="str">
        <f t="shared" si="1378"/>
        <v>NO</v>
      </c>
      <c r="BW987" s="1" t="str">
        <f t="shared" si="1379"/>
        <v>NO</v>
      </c>
      <c r="BX987" s="1" t="str">
        <f t="shared" si="1380"/>
        <v>NO</v>
      </c>
      <c r="BY987" s="244" t="str">
        <f t="shared" si="1381"/>
        <v>YES</v>
      </c>
      <c r="BZ987" s="244" t="str">
        <f t="shared" si="1382"/>
        <v>NO</v>
      </c>
      <c r="CA987" s="244" t="str">
        <f t="shared" si="1383"/>
        <v>NO</v>
      </c>
      <c r="CB987" s="244" t="str">
        <f t="shared" si="1384"/>
        <v>NO</v>
      </c>
      <c r="CC987" s="244" t="str">
        <f t="shared" si="1385"/>
        <v>NO</v>
      </c>
      <c r="CD987" s="244" t="str">
        <f t="shared" si="1357"/>
        <v>NO</v>
      </c>
      <c r="CE987" s="1" t="str">
        <f t="shared" si="1358"/>
        <v>NO</v>
      </c>
      <c r="CF987" s="1" t="str">
        <f t="shared" si="1359"/>
        <v>NO</v>
      </c>
      <c r="CG987" s="1" t="str">
        <f t="shared" si="1360"/>
        <v>NO</v>
      </c>
      <c r="CH987" s="1" t="str">
        <f t="shared" si="1361"/>
        <v>NO</v>
      </c>
      <c r="CI987" s="244" t="str">
        <f t="shared" si="1386"/>
        <v>NO</v>
      </c>
      <c r="CJ987" s="244" t="str">
        <f t="shared" si="1387"/>
        <v>NO</v>
      </c>
      <c r="CK987" s="244" t="str">
        <f t="shared" si="1388"/>
        <v>NO</v>
      </c>
      <c r="CL987" s="244" t="str">
        <f t="shared" si="1389"/>
        <v>NO</v>
      </c>
      <c r="CM987" s="244" t="str">
        <f t="shared" si="1390"/>
        <v>NO</v>
      </c>
      <c r="CN987" s="244" t="str">
        <f t="shared" si="1391"/>
        <v>NO</v>
      </c>
      <c r="CO987" s="244" t="str">
        <f t="shared" si="1392"/>
        <v>NO</v>
      </c>
      <c r="CP987" s="244" t="str">
        <f t="shared" si="1393"/>
        <v>NO</v>
      </c>
      <c r="CQ987" s="244" t="str">
        <f t="shared" si="1394"/>
        <v>NO</v>
      </c>
      <c r="CR987" s="244" t="str">
        <f t="shared" si="1395"/>
        <v>NO</v>
      </c>
    </row>
    <row r="988" spans="1:96">
      <c r="A988" s="64"/>
      <c r="B988" s="15"/>
      <c r="C988" s="15"/>
      <c r="D988" s="15"/>
      <c r="E988" s="15"/>
      <c r="F988" s="15"/>
      <c r="G988" s="15"/>
      <c r="H988" s="15"/>
      <c r="I988" s="52" t="s">
        <v>44</v>
      </c>
      <c r="J988" s="6">
        <v>0.97724454491364399</v>
      </c>
      <c r="K988" s="6">
        <v>1.0512661958055299E-3</v>
      </c>
      <c r="L988" s="6">
        <v>2.17041888905498E-2</v>
      </c>
      <c r="M988" s="6">
        <v>0.69606634113019095</v>
      </c>
      <c r="N988" s="6">
        <v>0.106255711272414</v>
      </c>
      <c r="O988" s="6">
        <v>0.19767794759739399</v>
      </c>
      <c r="P988" s="6">
        <v>0.87407599844150496</v>
      </c>
      <c r="Q988" s="6">
        <v>7.3595421286955398E-2</v>
      </c>
      <c r="R988" s="6">
        <v>5.2328580271538902E-2</v>
      </c>
      <c r="S988" s="6">
        <v>0.58384981214217802</v>
      </c>
      <c r="T988" s="6">
        <v>9.8480084583203106E-2</v>
      </c>
      <c r="U988" s="6">
        <v>0.31767010327461798</v>
      </c>
      <c r="V988" s="6">
        <v>0.25631659484760899</v>
      </c>
      <c r="W988" s="6">
        <v>0.56405318698269102</v>
      </c>
      <c r="X988" s="6">
        <v>0.17963021816969901</v>
      </c>
      <c r="Y988" s="6">
        <v>0.73684654909016001</v>
      </c>
      <c r="Z988" s="6">
        <v>0.22509894358343499</v>
      </c>
      <c r="AA988" s="6">
        <v>3.8054507326404002E-2</v>
      </c>
      <c r="AB988" s="6">
        <v>0.78396602898096601</v>
      </c>
      <c r="AC988" s="6">
        <v>2.4050141242342699E-2</v>
      </c>
      <c r="AD988" s="6">
        <v>0.19198382977669101</v>
      </c>
      <c r="AE988" s="6">
        <v>0.16761158247208499</v>
      </c>
      <c r="AF988" s="6">
        <v>0.70773703906016106</v>
      </c>
      <c r="AG988" s="310">
        <v>0.124651378467752</v>
      </c>
      <c r="AH988" s="211">
        <v>0.61799999999999999</v>
      </c>
      <c r="AI988" s="211">
        <v>2.2909999999999999</v>
      </c>
      <c r="AJ988" s="212">
        <v>5.3760000000000003</v>
      </c>
      <c r="AK988" s="210">
        <v>0.89800000000000002</v>
      </c>
      <c r="AL988" s="210">
        <v>2.3029999999999999</v>
      </c>
      <c r="AM988" s="210">
        <v>5.3150000000000004</v>
      </c>
      <c r="AN988" s="203"/>
      <c r="AO988" s="203"/>
      <c r="AP988" s="203"/>
      <c r="AQ988" s="203"/>
      <c r="AR988" s="203">
        <f t="shared" si="1396"/>
        <v>0.45515454646600001</v>
      </c>
      <c r="AS988" s="203">
        <f t="shared" si="1397"/>
        <v>0.55630000000000002</v>
      </c>
      <c r="AT988" s="203">
        <f t="shared" si="1398"/>
        <v>0.67992222098599997</v>
      </c>
      <c r="AU988" s="203">
        <f t="shared" si="1399"/>
        <v>1.6506818218499999</v>
      </c>
      <c r="AV988" s="203">
        <f t="shared" si="1400"/>
        <v>2.0175000000000001</v>
      </c>
      <c r="AW988" s="203">
        <f t="shared" si="1401"/>
        <v>2.4658333288500001</v>
      </c>
      <c r="AX988" s="203">
        <f t="shared" si="1402"/>
        <v>4.146627281942</v>
      </c>
      <c r="AY988" s="203">
        <f t="shared" si="1403"/>
        <v>5.0681000000000003</v>
      </c>
      <c r="AZ988" s="203">
        <f t="shared" si="1404"/>
        <v>6.1943444331819997</v>
      </c>
      <c r="BB988" s="1" t="str">
        <f t="shared" si="1362"/>
        <v>NA</v>
      </c>
      <c r="BC988" s="1" t="str">
        <f t="shared" si="1363"/>
        <v>NA</v>
      </c>
      <c r="BD988" s="1" t="str">
        <f t="shared" si="1364"/>
        <v>NA</v>
      </c>
      <c r="BE988" s="1" t="str">
        <f t="shared" si="1365"/>
        <v>NO</v>
      </c>
      <c r="BF988" s="1" t="str">
        <f t="shared" si="1366"/>
        <v>NO</v>
      </c>
      <c r="BG988" s="1" t="str">
        <f t="shared" si="1367"/>
        <v>NO</v>
      </c>
      <c r="BH988" s="1" t="str">
        <f t="shared" si="1347"/>
        <v>YES</v>
      </c>
      <c r="BJ988" s="1">
        <v>8</v>
      </c>
      <c r="BK988" s="1" t="str">
        <f t="shared" si="1368"/>
        <v>P</v>
      </c>
      <c r="BL988" s="1" t="str">
        <f t="shared" si="1369"/>
        <v>NA</v>
      </c>
      <c r="BM988" s="1" t="str">
        <f t="shared" si="1370"/>
        <v>NA</v>
      </c>
      <c r="BN988" s="1" t="str">
        <f t="shared" si="1371"/>
        <v>NO</v>
      </c>
      <c r="BO988" s="1" t="str">
        <f t="shared" si="1372"/>
        <v>NO</v>
      </c>
      <c r="BP988" s="1" t="str">
        <f t="shared" si="1373"/>
        <v>NO</v>
      </c>
      <c r="BQ988" s="1" t="str">
        <f t="shared" si="1374"/>
        <v>NO</v>
      </c>
      <c r="BS988" s="1" t="str">
        <f t="shared" si="1375"/>
        <v>TN</v>
      </c>
      <c r="BT988" s="1" t="str">
        <f t="shared" si="1376"/>
        <v>TN</v>
      </c>
      <c r="BU988" s="1" t="str">
        <f t="shared" si="1377"/>
        <v>TN</v>
      </c>
      <c r="BV988" s="1" t="str">
        <f t="shared" si="1378"/>
        <v>NO</v>
      </c>
      <c r="BW988" s="1" t="str">
        <f t="shared" si="1379"/>
        <v>NO</v>
      </c>
      <c r="BX988" s="1" t="str">
        <f t="shared" si="1380"/>
        <v>NO</v>
      </c>
      <c r="BY988" s="244" t="str">
        <f t="shared" si="1381"/>
        <v>YES</v>
      </c>
      <c r="BZ988" s="244" t="str">
        <f t="shared" si="1382"/>
        <v>NO</v>
      </c>
      <c r="CA988" s="244" t="str">
        <f t="shared" si="1383"/>
        <v>NO</v>
      </c>
      <c r="CB988" s="244" t="str">
        <f t="shared" si="1384"/>
        <v>NO</v>
      </c>
      <c r="CC988" s="244" t="str">
        <f t="shared" si="1385"/>
        <v>NO</v>
      </c>
      <c r="CD988" s="244" t="str">
        <f t="shared" si="1357"/>
        <v>NO</v>
      </c>
      <c r="CE988" s="1" t="str">
        <f t="shared" si="1358"/>
        <v>NO</v>
      </c>
      <c r="CF988" s="1" t="str">
        <f t="shared" si="1359"/>
        <v>NO</v>
      </c>
      <c r="CG988" s="1" t="str">
        <f t="shared" si="1360"/>
        <v>NO</v>
      </c>
      <c r="CH988" s="1" t="str">
        <f t="shared" si="1361"/>
        <v>NO</v>
      </c>
      <c r="CI988" s="244" t="str">
        <f t="shared" si="1386"/>
        <v>NO</v>
      </c>
      <c r="CJ988" s="244" t="str">
        <f t="shared" si="1387"/>
        <v>NO</v>
      </c>
      <c r="CK988" s="244" t="str">
        <f t="shared" si="1388"/>
        <v>NO</v>
      </c>
      <c r="CL988" s="244" t="str">
        <f t="shared" si="1389"/>
        <v>NO</v>
      </c>
      <c r="CM988" s="244" t="str">
        <f t="shared" si="1390"/>
        <v>NO</v>
      </c>
      <c r="CN988" s="244" t="str">
        <f t="shared" si="1391"/>
        <v>NO</v>
      </c>
      <c r="CO988" s="244" t="str">
        <f t="shared" si="1392"/>
        <v>NO</v>
      </c>
      <c r="CP988" s="244" t="str">
        <f t="shared" si="1393"/>
        <v>NO</v>
      </c>
      <c r="CQ988" s="244" t="str">
        <f t="shared" si="1394"/>
        <v>NO</v>
      </c>
      <c r="CR988" s="244" t="str">
        <f t="shared" si="1395"/>
        <v>NO</v>
      </c>
    </row>
    <row r="989" spans="1:96">
      <c r="A989" s="64"/>
      <c r="B989" s="15"/>
      <c r="C989" s="15"/>
      <c r="D989" s="15"/>
      <c r="E989" s="15"/>
      <c r="F989" s="15"/>
      <c r="G989" s="15"/>
      <c r="H989" s="15"/>
      <c r="I989" s="52" t="s">
        <v>20</v>
      </c>
      <c r="J989" s="6">
        <v>0.97724454491364399</v>
      </c>
      <c r="K989" s="6">
        <v>1.0512661958055299E-3</v>
      </c>
      <c r="L989" s="6">
        <v>2.17041888905498E-2</v>
      </c>
      <c r="M989" s="6">
        <v>0.69606634113019095</v>
      </c>
      <c r="N989" s="6">
        <v>0.106255711272414</v>
      </c>
      <c r="O989" s="6">
        <v>0.19767794759739399</v>
      </c>
      <c r="P989" s="6">
        <v>0.87407599844150496</v>
      </c>
      <c r="Q989" s="6">
        <v>7.3595421286955398E-2</v>
      </c>
      <c r="R989" s="6">
        <v>5.2328580271538902E-2</v>
      </c>
      <c r="S989" s="6">
        <v>0.58384981214217802</v>
      </c>
      <c r="T989" s="6">
        <v>9.8480084583203106E-2</v>
      </c>
      <c r="U989" s="6">
        <v>0.31767010327461798</v>
      </c>
      <c r="V989" s="6">
        <v>0.94091393857419403</v>
      </c>
      <c r="W989" s="6">
        <v>5.5928554401384001E-2</v>
      </c>
      <c r="X989" s="6">
        <v>3.1575070244217402E-3</v>
      </c>
      <c r="Y989" s="6">
        <v>0.97029210842179703</v>
      </c>
      <c r="Z989" s="6">
        <v>1.6314603205511199E-2</v>
      </c>
      <c r="AA989" s="6">
        <v>1.33932883726909E-2</v>
      </c>
      <c r="AB989" s="6">
        <v>0.21422280337996399</v>
      </c>
      <c r="AC989" s="6">
        <v>0.48565565327141302</v>
      </c>
      <c r="AD989" s="6">
        <v>0.30012154334862101</v>
      </c>
      <c r="AE989" s="6">
        <v>0.46381389607705298</v>
      </c>
      <c r="AF989" s="6">
        <v>0.27858129683740301</v>
      </c>
      <c r="AG989" s="310">
        <v>0.25760480708554201</v>
      </c>
      <c r="AH989" s="211">
        <v>0.58299999999999996</v>
      </c>
      <c r="AI989" s="211">
        <v>2.0110000000000001</v>
      </c>
      <c r="AJ989" s="212">
        <v>5.7069999999999999</v>
      </c>
      <c r="AK989" s="210">
        <v>0.876</v>
      </c>
      <c r="AL989" s="210">
        <v>1.968</v>
      </c>
      <c r="AM989" s="210">
        <v>5.6859999999999999</v>
      </c>
      <c r="AN989" s="203"/>
      <c r="AO989" s="203"/>
      <c r="AP989" s="203"/>
      <c r="AQ989" s="203"/>
      <c r="AR989" s="203">
        <f t="shared" si="1396"/>
        <v>0.45515454646600001</v>
      </c>
      <c r="AS989" s="203">
        <f t="shared" si="1397"/>
        <v>0.55630000000000002</v>
      </c>
      <c r="AT989" s="203">
        <f t="shared" si="1398"/>
        <v>0.67992222098599997</v>
      </c>
      <c r="AU989" s="203">
        <f t="shared" si="1399"/>
        <v>1.6506818218499999</v>
      </c>
      <c r="AV989" s="203">
        <f t="shared" si="1400"/>
        <v>2.0175000000000001</v>
      </c>
      <c r="AW989" s="203">
        <f t="shared" si="1401"/>
        <v>2.4658333288500001</v>
      </c>
      <c r="AX989" s="203">
        <f t="shared" si="1402"/>
        <v>4.146627281942</v>
      </c>
      <c r="AY989" s="203">
        <f t="shared" si="1403"/>
        <v>5.0681000000000003</v>
      </c>
      <c r="AZ989" s="203">
        <f t="shared" si="1404"/>
        <v>6.1943444331819997</v>
      </c>
      <c r="BB989" s="1" t="str">
        <f t="shared" si="1362"/>
        <v>NA</v>
      </c>
      <c r="BC989" s="1" t="str">
        <f t="shared" si="1363"/>
        <v>NP</v>
      </c>
      <c r="BD989" s="1" t="str">
        <f t="shared" si="1364"/>
        <v>NA</v>
      </c>
      <c r="BE989" s="1" t="str">
        <f t="shared" si="1365"/>
        <v>NO</v>
      </c>
      <c r="BF989" s="1" t="str">
        <f t="shared" si="1366"/>
        <v>NO</v>
      </c>
      <c r="BG989" s="1" t="str">
        <f t="shared" si="1367"/>
        <v>NO</v>
      </c>
      <c r="BH989" s="1" t="str">
        <f t="shared" si="1347"/>
        <v>YES</v>
      </c>
      <c r="BJ989" s="1">
        <v>5</v>
      </c>
      <c r="BK989" s="1" t="str">
        <f t="shared" si="1368"/>
        <v>P</v>
      </c>
      <c r="BL989" s="1" t="str">
        <f t="shared" si="1369"/>
        <v>NP</v>
      </c>
      <c r="BM989" s="1" t="str">
        <f t="shared" si="1370"/>
        <v>NA</v>
      </c>
      <c r="BN989" s="1" t="str">
        <f t="shared" si="1371"/>
        <v>NO</v>
      </c>
      <c r="BO989" s="1" t="str">
        <f t="shared" si="1372"/>
        <v>NO</v>
      </c>
      <c r="BP989" s="1" t="str">
        <f t="shared" si="1373"/>
        <v>NO</v>
      </c>
      <c r="BQ989" s="1" t="str">
        <f t="shared" si="1374"/>
        <v>NO</v>
      </c>
      <c r="BS989" s="1" t="str">
        <f t="shared" si="1375"/>
        <v>TN</v>
      </c>
      <c r="BT989" s="1" t="str">
        <f t="shared" si="1376"/>
        <v>TP</v>
      </c>
      <c r="BU989" s="1" t="str">
        <f t="shared" si="1377"/>
        <v>TN</v>
      </c>
      <c r="BV989" s="1" t="str">
        <f t="shared" si="1378"/>
        <v>NO</v>
      </c>
      <c r="BW989" s="1" t="str">
        <f t="shared" si="1379"/>
        <v>NO</v>
      </c>
      <c r="BX989" s="1" t="str">
        <f t="shared" si="1380"/>
        <v>YES</v>
      </c>
      <c r="BY989" s="244" t="str">
        <f t="shared" si="1381"/>
        <v>YES</v>
      </c>
      <c r="BZ989" s="244" t="str">
        <f t="shared" si="1382"/>
        <v>NO</v>
      </c>
      <c r="CA989" s="244" t="str">
        <f t="shared" si="1383"/>
        <v>NO</v>
      </c>
      <c r="CB989" s="244" t="str">
        <f t="shared" si="1384"/>
        <v>NO</v>
      </c>
      <c r="CC989" s="244" t="str">
        <f t="shared" si="1385"/>
        <v>NO</v>
      </c>
      <c r="CD989" s="244" t="str">
        <f t="shared" si="1357"/>
        <v>NO</v>
      </c>
      <c r="CE989" s="1" t="str">
        <f t="shared" si="1358"/>
        <v>NO</v>
      </c>
      <c r="CF989" s="1" t="str">
        <f t="shared" si="1359"/>
        <v>NO</v>
      </c>
      <c r="CG989" s="1" t="str">
        <f t="shared" si="1360"/>
        <v>NO</v>
      </c>
      <c r="CH989" s="1" t="str">
        <f t="shared" si="1361"/>
        <v>NO</v>
      </c>
      <c r="CI989" s="244" t="str">
        <f t="shared" si="1386"/>
        <v>NO</v>
      </c>
      <c r="CJ989" s="244" t="str">
        <f t="shared" si="1387"/>
        <v>NO</v>
      </c>
      <c r="CK989" s="244" t="str">
        <f t="shared" si="1388"/>
        <v>NO</v>
      </c>
      <c r="CL989" s="244" t="str">
        <f t="shared" si="1389"/>
        <v>NO</v>
      </c>
      <c r="CM989" s="244" t="str">
        <f t="shared" si="1390"/>
        <v>NO</v>
      </c>
      <c r="CN989" s="244" t="str">
        <f t="shared" si="1391"/>
        <v>NO</v>
      </c>
      <c r="CO989" s="244" t="str">
        <f t="shared" si="1392"/>
        <v>NO</v>
      </c>
      <c r="CP989" s="244" t="str">
        <f t="shared" si="1393"/>
        <v>NO</v>
      </c>
      <c r="CQ989" s="244" t="str">
        <f t="shared" si="1394"/>
        <v>NO</v>
      </c>
      <c r="CR989" s="244" t="str">
        <f t="shared" si="1395"/>
        <v>NO</v>
      </c>
    </row>
    <row r="990" spans="1:96">
      <c r="A990" s="64"/>
      <c r="B990" s="15"/>
      <c r="C990" s="15"/>
      <c r="D990" s="15"/>
      <c r="E990" s="15"/>
      <c r="F990" s="15"/>
      <c r="G990" s="15"/>
      <c r="H990" s="15"/>
      <c r="I990" s="52" t="s">
        <v>32</v>
      </c>
      <c r="J990" s="6">
        <v>0.70038185856990798</v>
      </c>
      <c r="K990" s="6">
        <v>0.22770317304683399</v>
      </c>
      <c r="L990" s="6">
        <v>7.1914968383257394E-2</v>
      </c>
      <c r="M990" s="6">
        <v>0.31861643320865102</v>
      </c>
      <c r="N990" s="6">
        <v>0.16691130134658699</v>
      </c>
      <c r="O990" s="6">
        <v>0.51447226544476099</v>
      </c>
      <c r="P990" s="6">
        <v>0.1853401718946</v>
      </c>
      <c r="Q990" s="6">
        <v>0.52592221070326595</v>
      </c>
      <c r="R990" s="6">
        <v>0.288737617402133</v>
      </c>
      <c r="S990" s="6">
        <v>0.59157258712877303</v>
      </c>
      <c r="T990" s="6">
        <v>0.32316520950272498</v>
      </c>
      <c r="U990" s="6">
        <v>8.5262203368500794E-2</v>
      </c>
      <c r="V990" s="6">
        <v>0.94091393857419403</v>
      </c>
      <c r="W990" s="6">
        <v>5.5928554401384001E-2</v>
      </c>
      <c r="X990" s="6">
        <v>3.1575070244217402E-3</v>
      </c>
      <c r="Y990" s="6">
        <v>0.97029210842179703</v>
      </c>
      <c r="Z990" s="6">
        <v>1.6314603205511199E-2</v>
      </c>
      <c r="AA990" s="6">
        <v>1.33932883726909E-2</v>
      </c>
      <c r="AB990" s="6">
        <v>0.85184658315068096</v>
      </c>
      <c r="AC990" s="6">
        <v>0.114988991945709</v>
      </c>
      <c r="AD990" s="6">
        <v>3.3164424903609199E-2</v>
      </c>
      <c r="AE990" s="6">
        <v>0.57468681386446097</v>
      </c>
      <c r="AF990" s="6">
        <v>0.42292730058609601</v>
      </c>
      <c r="AG990" s="310">
        <v>2.38588554944219E-3</v>
      </c>
      <c r="AH990" s="211">
        <v>1.042</v>
      </c>
      <c r="AI990" s="211">
        <v>2.1560000000000001</v>
      </c>
      <c r="AJ990" s="212">
        <v>5.25</v>
      </c>
      <c r="AK990" s="210">
        <v>0.97699999999999998</v>
      </c>
      <c r="AL990" s="210">
        <v>2.1749999999999998</v>
      </c>
      <c r="AM990" s="210">
        <v>5.2480000000000002</v>
      </c>
      <c r="AN990" s="203"/>
      <c r="AO990" s="203"/>
      <c r="AP990" s="203"/>
      <c r="AQ990" s="203"/>
      <c r="AR990" s="203">
        <f t="shared" si="1396"/>
        <v>0.45515454646600001</v>
      </c>
      <c r="AS990" s="203">
        <f t="shared" si="1397"/>
        <v>0.55630000000000002</v>
      </c>
      <c r="AT990" s="203">
        <f t="shared" si="1398"/>
        <v>0.67992222098599997</v>
      </c>
      <c r="AU990" s="203">
        <f t="shared" si="1399"/>
        <v>1.6506818218499999</v>
      </c>
      <c r="AV990" s="203">
        <f t="shared" si="1400"/>
        <v>2.0175000000000001</v>
      </c>
      <c r="AW990" s="203">
        <f t="shared" si="1401"/>
        <v>2.4658333288500001</v>
      </c>
      <c r="AX990" s="203">
        <f t="shared" si="1402"/>
        <v>4.146627281942</v>
      </c>
      <c r="AY990" s="203">
        <f t="shared" si="1403"/>
        <v>5.0681000000000003</v>
      </c>
      <c r="AZ990" s="203">
        <f t="shared" si="1404"/>
        <v>6.1943444331819997</v>
      </c>
      <c r="BB990" s="1" t="str">
        <f t="shared" si="1362"/>
        <v>P</v>
      </c>
      <c r="BC990" s="1" t="str">
        <f t="shared" si="1363"/>
        <v>NA</v>
      </c>
      <c r="BD990" s="1" t="str">
        <f t="shared" si="1364"/>
        <v>NA</v>
      </c>
      <c r="BE990" s="1" t="str">
        <f t="shared" si="1365"/>
        <v>NO</v>
      </c>
      <c r="BF990" s="1" t="str">
        <f t="shared" si="1366"/>
        <v>NO</v>
      </c>
      <c r="BG990" s="1" t="str">
        <f t="shared" si="1367"/>
        <v>NO</v>
      </c>
      <c r="BH990" s="1" t="str">
        <f t="shared" si="1347"/>
        <v>NO</v>
      </c>
      <c r="BJ990" s="1">
        <v>5</v>
      </c>
      <c r="BK990" s="1" t="str">
        <f t="shared" si="1368"/>
        <v>P</v>
      </c>
      <c r="BL990" s="1" t="str">
        <f t="shared" si="1369"/>
        <v>NA</v>
      </c>
      <c r="BM990" s="1" t="str">
        <f t="shared" si="1370"/>
        <v>NA</v>
      </c>
      <c r="BN990" s="1" t="str">
        <f t="shared" si="1371"/>
        <v>NO</v>
      </c>
      <c r="BO990" s="1" t="str">
        <f t="shared" si="1372"/>
        <v>NO</v>
      </c>
      <c r="BP990" s="1" t="str">
        <f t="shared" si="1373"/>
        <v>NO</v>
      </c>
      <c r="BQ990" s="1" t="str">
        <f t="shared" si="1374"/>
        <v>NO</v>
      </c>
      <c r="BS990" s="1" t="str">
        <f t="shared" si="1375"/>
        <v>TN</v>
      </c>
      <c r="BT990" s="1" t="str">
        <f t="shared" si="1376"/>
        <v>TN</v>
      </c>
      <c r="BU990" s="1" t="str">
        <f t="shared" si="1377"/>
        <v>TN</v>
      </c>
      <c r="BV990" s="1" t="str">
        <f t="shared" si="1378"/>
        <v>NO</v>
      </c>
      <c r="BW990" s="1" t="str">
        <f t="shared" si="1379"/>
        <v>NO</v>
      </c>
      <c r="BX990" s="1" t="str">
        <f t="shared" si="1380"/>
        <v>NO</v>
      </c>
      <c r="BY990" s="244" t="str">
        <f t="shared" si="1381"/>
        <v>YES</v>
      </c>
      <c r="BZ990" s="244" t="str">
        <f t="shared" si="1382"/>
        <v>NO</v>
      </c>
      <c r="CA990" s="244" t="str">
        <f t="shared" si="1383"/>
        <v>NO</v>
      </c>
      <c r="CB990" s="244" t="str">
        <f t="shared" si="1384"/>
        <v>NO</v>
      </c>
      <c r="CC990" s="244" t="str">
        <f t="shared" si="1385"/>
        <v>NO</v>
      </c>
      <c r="CD990" s="244" t="str">
        <f t="shared" si="1357"/>
        <v>NO</v>
      </c>
      <c r="CE990" s="1" t="str">
        <f t="shared" si="1358"/>
        <v>NO</v>
      </c>
      <c r="CF990" s="1" t="str">
        <f t="shared" si="1359"/>
        <v>NO</v>
      </c>
      <c r="CG990" s="1" t="str">
        <f t="shared" si="1360"/>
        <v>NO</v>
      </c>
      <c r="CH990" s="1" t="str">
        <f t="shared" si="1361"/>
        <v>NO</v>
      </c>
      <c r="CI990" s="244" t="str">
        <f t="shared" si="1386"/>
        <v>NO</v>
      </c>
      <c r="CJ990" s="244" t="str">
        <f t="shared" si="1387"/>
        <v>NO</v>
      </c>
      <c r="CK990" s="244" t="str">
        <f t="shared" si="1388"/>
        <v>NO</v>
      </c>
      <c r="CL990" s="244" t="str">
        <f t="shared" si="1389"/>
        <v>NO</v>
      </c>
      <c r="CM990" s="244" t="str">
        <f t="shared" si="1390"/>
        <v>NO</v>
      </c>
      <c r="CN990" s="244" t="str">
        <f t="shared" si="1391"/>
        <v>NO</v>
      </c>
      <c r="CO990" s="244" t="str">
        <f t="shared" si="1392"/>
        <v>NO</v>
      </c>
      <c r="CP990" s="244" t="str">
        <f t="shared" si="1393"/>
        <v>NO</v>
      </c>
      <c r="CQ990" s="244" t="str">
        <f t="shared" si="1394"/>
        <v>NO</v>
      </c>
      <c r="CR990" s="244" t="str">
        <f t="shared" si="1395"/>
        <v>NO</v>
      </c>
    </row>
    <row r="991" spans="1:96">
      <c r="A991" s="64"/>
      <c r="B991" s="15"/>
      <c r="C991" s="15"/>
      <c r="D991" s="15"/>
      <c r="E991" s="15"/>
      <c r="F991" s="15"/>
      <c r="G991" s="15"/>
      <c r="H991" s="15"/>
      <c r="I991" s="52" t="s">
        <v>31</v>
      </c>
      <c r="J991" s="6">
        <v>0.81196353884352601</v>
      </c>
      <c r="K991" s="6">
        <v>0.17238690609729401</v>
      </c>
      <c r="L991" s="6">
        <v>1.5649555059179001E-2</v>
      </c>
      <c r="M991" s="6">
        <v>0.46520759832994502</v>
      </c>
      <c r="N991" s="6">
        <v>0.309458547744069</v>
      </c>
      <c r="O991" s="6">
        <v>0.22533385392598401</v>
      </c>
      <c r="P991" s="6">
        <v>0.535760744468048</v>
      </c>
      <c r="Q991" s="6">
        <v>0.36463311364036899</v>
      </c>
      <c r="R991" s="6">
        <v>9.9606141891581707E-2</v>
      </c>
      <c r="S991" s="6">
        <v>0.90495026389773803</v>
      </c>
      <c r="T991" s="6">
        <v>2.0403723136297E-2</v>
      </c>
      <c r="U991" s="6">
        <v>7.4646012965964598E-2</v>
      </c>
      <c r="V991" s="6">
        <v>0.92869355217041805</v>
      </c>
      <c r="W991" s="6">
        <v>2.6302400121616901E-2</v>
      </c>
      <c r="X991" s="6">
        <v>4.5004047707964102E-2</v>
      </c>
      <c r="Y991" s="6">
        <v>0.131062175965627</v>
      </c>
      <c r="Z991" s="6">
        <v>0.79270197827889999</v>
      </c>
      <c r="AA991" s="6">
        <v>7.6235845755472195E-2</v>
      </c>
      <c r="AB991" s="6">
        <v>0.508693011932419</v>
      </c>
      <c r="AC991" s="6">
        <v>0.26805572300866098</v>
      </c>
      <c r="AD991" s="6">
        <v>0.22325126505891901</v>
      </c>
      <c r="AE991" s="6">
        <v>9.3584601627080405E-2</v>
      </c>
      <c r="AF991" s="6">
        <v>0.67069605822613698</v>
      </c>
      <c r="AG991" s="310">
        <v>0.235719340146782</v>
      </c>
      <c r="AH991" s="211">
        <v>0.71399999999999997</v>
      </c>
      <c r="AI991" s="211">
        <v>2.1230000000000002</v>
      </c>
      <c r="AJ991" s="212">
        <v>5.4370000000000003</v>
      </c>
      <c r="AK991" s="210">
        <v>0.70499999999999996</v>
      </c>
      <c r="AL991" s="210">
        <v>2.1019999999999999</v>
      </c>
      <c r="AM991" s="210">
        <v>5.5730000000000004</v>
      </c>
      <c r="AN991" s="203"/>
      <c r="AO991" s="203"/>
      <c r="AP991" s="203"/>
      <c r="AQ991" s="203"/>
      <c r="AR991" s="203">
        <f t="shared" si="1396"/>
        <v>0.45515454646600001</v>
      </c>
      <c r="AS991" s="203">
        <f t="shared" si="1397"/>
        <v>0.55630000000000002</v>
      </c>
      <c r="AT991" s="203">
        <f t="shared" si="1398"/>
        <v>0.67992222098599997</v>
      </c>
      <c r="AU991" s="203">
        <f t="shared" si="1399"/>
        <v>1.6506818218499999</v>
      </c>
      <c r="AV991" s="203">
        <f t="shared" si="1400"/>
        <v>2.0175000000000001</v>
      </c>
      <c r="AW991" s="203">
        <f t="shared" si="1401"/>
        <v>2.4658333288500001</v>
      </c>
      <c r="AX991" s="203">
        <f t="shared" si="1402"/>
        <v>4.146627281942</v>
      </c>
      <c r="AY991" s="203">
        <f t="shared" si="1403"/>
        <v>5.0681000000000003</v>
      </c>
      <c r="AZ991" s="203">
        <f t="shared" si="1404"/>
        <v>6.1943444331819997</v>
      </c>
      <c r="BB991" s="1" t="str">
        <f t="shared" si="1362"/>
        <v>P</v>
      </c>
      <c r="BC991" s="1" t="str">
        <f t="shared" si="1363"/>
        <v>NA</v>
      </c>
      <c r="BD991" s="1" t="str">
        <f t="shared" si="1364"/>
        <v>NA</v>
      </c>
      <c r="BE991" s="1" t="str">
        <f t="shared" si="1365"/>
        <v>NO</v>
      </c>
      <c r="BF991" s="1" t="str">
        <f t="shared" si="1366"/>
        <v>NO</v>
      </c>
      <c r="BG991" s="1" t="str">
        <f t="shared" si="1367"/>
        <v>NO</v>
      </c>
      <c r="BH991" s="1" t="str">
        <f t="shared" si="1347"/>
        <v>NO</v>
      </c>
      <c r="BJ991" s="1">
        <v>32</v>
      </c>
      <c r="BK991" s="1" t="str">
        <f t="shared" si="1368"/>
        <v>P</v>
      </c>
      <c r="BL991" s="1" t="str">
        <f t="shared" si="1369"/>
        <v>NA</v>
      </c>
      <c r="BM991" s="1" t="str">
        <f t="shared" si="1370"/>
        <v>NA</v>
      </c>
      <c r="BN991" s="1" t="str">
        <f t="shared" si="1371"/>
        <v>NO</v>
      </c>
      <c r="BO991" s="1" t="str">
        <f t="shared" si="1372"/>
        <v>NO</v>
      </c>
      <c r="BP991" s="1" t="str">
        <f t="shared" si="1373"/>
        <v>NO</v>
      </c>
      <c r="BQ991" s="1" t="str">
        <f t="shared" si="1374"/>
        <v>NO</v>
      </c>
      <c r="BS991" s="1" t="str">
        <f t="shared" si="1375"/>
        <v>TN</v>
      </c>
      <c r="BT991" s="1" t="str">
        <f t="shared" si="1376"/>
        <v>TN</v>
      </c>
      <c r="BU991" s="1" t="str">
        <f t="shared" si="1377"/>
        <v>TN</v>
      </c>
      <c r="BV991" s="1" t="str">
        <f t="shared" si="1378"/>
        <v>NO</v>
      </c>
      <c r="BW991" s="1" t="str">
        <f t="shared" si="1379"/>
        <v>NO</v>
      </c>
      <c r="BX991" s="1" t="str">
        <f t="shared" si="1380"/>
        <v>NO</v>
      </c>
      <c r="BY991" s="244" t="str">
        <f t="shared" si="1381"/>
        <v>YES</v>
      </c>
      <c r="BZ991" s="244" t="str">
        <f t="shared" si="1382"/>
        <v>NO</v>
      </c>
      <c r="CA991" s="244" t="str">
        <f t="shared" si="1383"/>
        <v>NO</v>
      </c>
      <c r="CB991" s="244" t="str">
        <f t="shared" si="1384"/>
        <v>NO</v>
      </c>
      <c r="CC991" s="244" t="str">
        <f t="shared" si="1385"/>
        <v>NO</v>
      </c>
      <c r="CD991" s="244" t="str">
        <f t="shared" si="1357"/>
        <v>NO</v>
      </c>
      <c r="CE991" s="1" t="str">
        <f t="shared" si="1358"/>
        <v>NO</v>
      </c>
      <c r="CF991" s="1" t="str">
        <f t="shared" si="1359"/>
        <v>NO</v>
      </c>
      <c r="CG991" s="1" t="str">
        <f t="shared" si="1360"/>
        <v>NO</v>
      </c>
      <c r="CH991" s="1" t="str">
        <f t="shared" si="1361"/>
        <v>NO</v>
      </c>
      <c r="CI991" s="244" t="str">
        <f t="shared" si="1386"/>
        <v>NO</v>
      </c>
      <c r="CJ991" s="244" t="str">
        <f t="shared" si="1387"/>
        <v>NO</v>
      </c>
      <c r="CK991" s="244" t="str">
        <f t="shared" si="1388"/>
        <v>NO</v>
      </c>
      <c r="CL991" s="244" t="str">
        <f t="shared" si="1389"/>
        <v>NO</v>
      </c>
      <c r="CM991" s="244" t="str">
        <f t="shared" si="1390"/>
        <v>NO</v>
      </c>
      <c r="CN991" s="244" t="str">
        <f t="shared" si="1391"/>
        <v>NO</v>
      </c>
      <c r="CO991" s="244" t="str">
        <f t="shared" si="1392"/>
        <v>NO</v>
      </c>
      <c r="CP991" s="244" t="str">
        <f t="shared" si="1393"/>
        <v>NO</v>
      </c>
      <c r="CQ991" s="244" t="str">
        <f t="shared" si="1394"/>
        <v>NO</v>
      </c>
      <c r="CR991" s="244" t="str">
        <f t="shared" si="1395"/>
        <v>NO</v>
      </c>
    </row>
    <row r="992" spans="1:96">
      <c r="A992" s="64"/>
      <c r="B992" s="15"/>
      <c r="C992" s="15"/>
      <c r="D992" s="15"/>
      <c r="E992" s="15"/>
      <c r="F992" s="15"/>
      <c r="G992" s="15"/>
      <c r="H992" s="15"/>
      <c r="I992" s="52" t="s">
        <v>53</v>
      </c>
      <c r="J992" s="6">
        <v>0.97724454491364399</v>
      </c>
      <c r="K992" s="6">
        <v>1.0512661958055299E-3</v>
      </c>
      <c r="L992" s="6">
        <v>2.17041888905498E-2</v>
      </c>
      <c r="M992" s="6">
        <v>0.69606634113019095</v>
      </c>
      <c r="N992" s="6">
        <v>0.106255711272414</v>
      </c>
      <c r="O992" s="6">
        <v>0.19767794759739399</v>
      </c>
      <c r="P992" s="6">
        <v>0.87407599844150496</v>
      </c>
      <c r="Q992" s="6">
        <v>7.3595421286955398E-2</v>
      </c>
      <c r="R992" s="6">
        <v>5.2328580271538902E-2</v>
      </c>
      <c r="S992" s="6">
        <v>0.58384981214217802</v>
      </c>
      <c r="T992" s="6">
        <v>9.8480084583203106E-2</v>
      </c>
      <c r="U992" s="6">
        <v>0.31767010327461798</v>
      </c>
      <c r="V992" s="6">
        <v>0.318467080436377</v>
      </c>
      <c r="W992" s="6">
        <v>0.55699063199834598</v>
      </c>
      <c r="X992" s="6">
        <v>0.12454228756527599</v>
      </c>
      <c r="Y992" s="6">
        <v>0.55586602176786803</v>
      </c>
      <c r="Z992" s="6">
        <v>0.43838097998548797</v>
      </c>
      <c r="AA992" s="6">
        <v>5.7529982466430997E-3</v>
      </c>
      <c r="AB992" s="6">
        <v>0.99513483887519705</v>
      </c>
      <c r="AC992" s="6">
        <v>3.4788871201052399E-3</v>
      </c>
      <c r="AD992" s="6">
        <v>1.3862740046970399E-3</v>
      </c>
      <c r="AE992" s="6">
        <v>0.98154156484226895</v>
      </c>
      <c r="AF992" s="6">
        <v>1.78274289443002E-2</v>
      </c>
      <c r="AG992" s="310">
        <v>6.3100621343026297E-4</v>
      </c>
      <c r="AH992" s="211">
        <v>0.97099999999999997</v>
      </c>
      <c r="AI992" s="211">
        <v>2.2050000000000001</v>
      </c>
      <c r="AJ992" s="212">
        <v>5.0620000000000003</v>
      </c>
      <c r="AK992" s="210">
        <v>0.93</v>
      </c>
      <c r="AL992" s="210">
        <v>2.19</v>
      </c>
      <c r="AM992" s="210">
        <v>5.0570000000000004</v>
      </c>
      <c r="AN992" s="203"/>
      <c r="AO992" s="203"/>
      <c r="AP992" s="203"/>
      <c r="AQ992" s="203"/>
      <c r="AR992" s="203">
        <f t="shared" si="1396"/>
        <v>0.45515454646600001</v>
      </c>
      <c r="AS992" s="203">
        <f t="shared" si="1397"/>
        <v>0.55630000000000002</v>
      </c>
      <c r="AT992" s="203">
        <f t="shared" si="1398"/>
        <v>0.67992222098599997</v>
      </c>
      <c r="AU992" s="203">
        <f t="shared" si="1399"/>
        <v>1.6506818218499999</v>
      </c>
      <c r="AV992" s="203">
        <f t="shared" si="1400"/>
        <v>2.0175000000000001</v>
      </c>
      <c r="AW992" s="203">
        <f t="shared" si="1401"/>
        <v>2.4658333288500001</v>
      </c>
      <c r="AX992" s="203">
        <f t="shared" si="1402"/>
        <v>4.146627281942</v>
      </c>
      <c r="AY992" s="203">
        <f t="shared" si="1403"/>
        <v>5.0681000000000003</v>
      </c>
      <c r="AZ992" s="203">
        <f t="shared" si="1404"/>
        <v>6.1943444331819997</v>
      </c>
      <c r="BB992" s="1" t="str">
        <f t="shared" si="1362"/>
        <v>P</v>
      </c>
      <c r="BC992" s="1" t="str">
        <f t="shared" si="1363"/>
        <v>NA</v>
      </c>
      <c r="BD992" s="1" t="str">
        <f t="shared" si="1364"/>
        <v>NP</v>
      </c>
      <c r="BE992" s="1" t="str">
        <f t="shared" si="1365"/>
        <v>NO</v>
      </c>
      <c r="BF992" s="1" t="str">
        <f t="shared" si="1366"/>
        <v>NO</v>
      </c>
      <c r="BG992" s="1" t="str">
        <f t="shared" si="1367"/>
        <v>NO</v>
      </c>
      <c r="BH992" s="1" t="str">
        <f t="shared" si="1347"/>
        <v>NO</v>
      </c>
      <c r="BJ992" s="1">
        <v>16</v>
      </c>
      <c r="BK992" s="1" t="str">
        <f t="shared" si="1368"/>
        <v>P</v>
      </c>
      <c r="BL992" s="1" t="str">
        <f t="shared" si="1369"/>
        <v>NA</v>
      </c>
      <c r="BM992" s="1" t="str">
        <f t="shared" si="1370"/>
        <v>NP</v>
      </c>
      <c r="BN992" s="1" t="str">
        <f t="shared" si="1371"/>
        <v>NO</v>
      </c>
      <c r="BO992" s="1" t="str">
        <f t="shared" si="1372"/>
        <v>NO</v>
      </c>
      <c r="BP992" s="1" t="str">
        <f t="shared" si="1373"/>
        <v>NO</v>
      </c>
      <c r="BQ992" s="1" t="str">
        <f t="shared" si="1374"/>
        <v>NO</v>
      </c>
      <c r="BS992" s="1" t="str">
        <f t="shared" si="1375"/>
        <v>TN</v>
      </c>
      <c r="BT992" s="1" t="str">
        <f t="shared" si="1376"/>
        <v>TN</v>
      </c>
      <c r="BU992" s="1" t="str">
        <f t="shared" si="1377"/>
        <v>TP</v>
      </c>
      <c r="BV992" s="1" t="str">
        <f t="shared" si="1378"/>
        <v>NO</v>
      </c>
      <c r="BW992" s="1" t="str">
        <f t="shared" si="1379"/>
        <v>NO</v>
      </c>
      <c r="BX992" s="1" t="str">
        <f t="shared" si="1380"/>
        <v>YES</v>
      </c>
      <c r="BY992" s="244" t="str">
        <f t="shared" si="1381"/>
        <v>YES</v>
      </c>
      <c r="BZ992" s="244" t="str">
        <f t="shared" si="1382"/>
        <v>NO</v>
      </c>
      <c r="CA992" s="244" t="str">
        <f t="shared" si="1383"/>
        <v>NO</v>
      </c>
      <c r="CB992" s="244" t="str">
        <f t="shared" si="1384"/>
        <v>NO</v>
      </c>
      <c r="CC992" s="244" t="str">
        <f t="shared" si="1385"/>
        <v>NO</v>
      </c>
      <c r="CD992" s="244" t="str">
        <f t="shared" si="1357"/>
        <v>NO</v>
      </c>
      <c r="CE992" s="1" t="str">
        <f t="shared" si="1358"/>
        <v>NO</v>
      </c>
      <c r="CF992" s="1" t="str">
        <f t="shared" si="1359"/>
        <v>NO</v>
      </c>
      <c r="CG992" s="1" t="str">
        <f t="shared" si="1360"/>
        <v>NO</v>
      </c>
      <c r="CH992" s="1" t="str">
        <f t="shared" si="1361"/>
        <v>NO</v>
      </c>
      <c r="CI992" s="244" t="str">
        <f t="shared" si="1386"/>
        <v>NO</v>
      </c>
      <c r="CJ992" s="244" t="str">
        <f t="shared" si="1387"/>
        <v>NO</v>
      </c>
      <c r="CK992" s="244" t="str">
        <f t="shared" si="1388"/>
        <v>NO</v>
      </c>
      <c r="CL992" s="244" t="str">
        <f t="shared" si="1389"/>
        <v>NO</v>
      </c>
      <c r="CM992" s="244" t="str">
        <f t="shared" si="1390"/>
        <v>NO</v>
      </c>
      <c r="CN992" s="244" t="str">
        <f t="shared" si="1391"/>
        <v>NO</v>
      </c>
      <c r="CO992" s="244" t="str">
        <f t="shared" si="1392"/>
        <v>NO</v>
      </c>
      <c r="CP992" s="244" t="str">
        <f t="shared" si="1393"/>
        <v>NO</v>
      </c>
      <c r="CQ992" s="244" t="str">
        <f t="shared" si="1394"/>
        <v>NO</v>
      </c>
      <c r="CR992" s="244" t="str">
        <f t="shared" si="1395"/>
        <v>NO</v>
      </c>
    </row>
    <row r="993" spans="1:96">
      <c r="A993" s="64"/>
      <c r="B993" s="15"/>
      <c r="C993" s="15"/>
      <c r="D993" s="15"/>
      <c r="E993" s="15"/>
      <c r="F993" s="15"/>
      <c r="G993" s="15"/>
      <c r="H993" s="15"/>
      <c r="I993" s="52" t="s">
        <v>54</v>
      </c>
      <c r="J993" s="6">
        <v>0.90253336590828703</v>
      </c>
      <c r="K993" s="6">
        <v>7.8823272520528107E-2</v>
      </c>
      <c r="L993" s="6">
        <v>1.8643361571184701E-2</v>
      </c>
      <c r="M993" s="6">
        <v>3.7539072423464201E-2</v>
      </c>
      <c r="N993" s="6">
        <v>0.121354634291104</v>
      </c>
      <c r="O993" s="6">
        <v>0.84110629328543096</v>
      </c>
      <c r="P993" s="6">
        <v>0.87407599844150496</v>
      </c>
      <c r="Q993" s="6">
        <v>7.3595421286955398E-2</v>
      </c>
      <c r="R993" s="6">
        <v>5.2328580271538902E-2</v>
      </c>
      <c r="S993" s="6">
        <v>0.58384981214217802</v>
      </c>
      <c r="T993" s="6">
        <v>9.8480084583203106E-2</v>
      </c>
      <c r="U993" s="6">
        <v>0.31767010327461798</v>
      </c>
      <c r="V993" s="6">
        <v>0.92869355217041805</v>
      </c>
      <c r="W993" s="6">
        <v>2.6302400121616901E-2</v>
      </c>
      <c r="X993" s="6">
        <v>4.5004047707964102E-2</v>
      </c>
      <c r="Y993" s="6">
        <v>0.131062175965627</v>
      </c>
      <c r="Z993" s="6">
        <v>0.79270197827889999</v>
      </c>
      <c r="AA993" s="6">
        <v>7.6235845755472195E-2</v>
      </c>
      <c r="AB993" s="6">
        <v>0.60804904702272</v>
      </c>
      <c r="AC993" s="6">
        <v>9.6600004390884106E-2</v>
      </c>
      <c r="AD993" s="6">
        <v>0.29535094858639499</v>
      </c>
      <c r="AE993" s="6">
        <v>0.98164772558677005</v>
      </c>
      <c r="AF993" s="6">
        <v>9.7282907787132802E-3</v>
      </c>
      <c r="AG993" s="310">
        <v>8.6239836345158808E-3</v>
      </c>
      <c r="AH993" s="211">
        <v>0.90400000000000003</v>
      </c>
      <c r="AI993" s="211">
        <v>2.0110000000000001</v>
      </c>
      <c r="AJ993" s="212">
        <v>5.4669999999999996</v>
      </c>
      <c r="AK993" s="210">
        <v>0.92800000000000005</v>
      </c>
      <c r="AL993" s="210">
        <v>2.1349999999999998</v>
      </c>
      <c r="AM993" s="210">
        <v>5.3620000000000001</v>
      </c>
      <c r="AN993" s="203"/>
      <c r="AO993" s="203"/>
      <c r="AP993" s="203"/>
      <c r="AQ993" s="203"/>
      <c r="AR993" s="203">
        <f t="shared" si="1396"/>
        <v>0.45515454646600001</v>
      </c>
      <c r="AS993" s="203">
        <f t="shared" si="1397"/>
        <v>0.55630000000000002</v>
      </c>
      <c r="AT993" s="203">
        <f t="shared" si="1398"/>
        <v>0.67992222098599997</v>
      </c>
      <c r="AU993" s="203">
        <f t="shared" si="1399"/>
        <v>1.6506818218499999</v>
      </c>
      <c r="AV993" s="203">
        <f t="shared" si="1400"/>
        <v>2.0175000000000001</v>
      </c>
      <c r="AW993" s="203">
        <f t="shared" si="1401"/>
        <v>2.4658333288500001</v>
      </c>
      <c r="AX993" s="203">
        <f t="shared" si="1402"/>
        <v>4.146627281942</v>
      </c>
      <c r="AY993" s="203">
        <f t="shared" si="1403"/>
        <v>5.0681000000000003</v>
      </c>
      <c r="AZ993" s="203">
        <f t="shared" si="1404"/>
        <v>6.1943444331819997</v>
      </c>
      <c r="BB993" s="1" t="str">
        <f t="shared" si="1362"/>
        <v>P</v>
      </c>
      <c r="BC993" s="1" t="str">
        <f t="shared" si="1363"/>
        <v>NP</v>
      </c>
      <c r="BD993" s="1" t="str">
        <f t="shared" si="1364"/>
        <v>NA</v>
      </c>
      <c r="BE993" s="1" t="str">
        <f t="shared" si="1365"/>
        <v>NO</v>
      </c>
      <c r="BF993" s="1" t="str">
        <f t="shared" si="1366"/>
        <v>NO</v>
      </c>
      <c r="BG993" s="1" t="str">
        <f t="shared" si="1367"/>
        <v>NO</v>
      </c>
      <c r="BH993" s="1" t="str">
        <f t="shared" si="1347"/>
        <v>NO</v>
      </c>
      <c r="BJ993" s="1">
        <v>6</v>
      </c>
      <c r="BK993" s="1" t="str">
        <f t="shared" si="1368"/>
        <v>P</v>
      </c>
      <c r="BL993" s="1" t="str">
        <f t="shared" si="1369"/>
        <v>NA</v>
      </c>
      <c r="BM993" s="1" t="str">
        <f t="shared" si="1370"/>
        <v>NA</v>
      </c>
      <c r="BN993" s="1" t="str">
        <f t="shared" si="1371"/>
        <v>NO</v>
      </c>
      <c r="BO993" s="1" t="str">
        <f t="shared" si="1372"/>
        <v>NO</v>
      </c>
      <c r="BP993" s="1" t="str">
        <f t="shared" si="1373"/>
        <v>NO</v>
      </c>
      <c r="BQ993" s="1" t="str">
        <f t="shared" si="1374"/>
        <v>NO</v>
      </c>
      <c r="BS993" s="1" t="str">
        <f t="shared" si="1375"/>
        <v>TN</v>
      </c>
      <c r="BT993" s="1" t="str">
        <f t="shared" si="1376"/>
        <v>FP</v>
      </c>
      <c r="BU993" s="1" t="str">
        <f t="shared" si="1377"/>
        <v>TN</v>
      </c>
      <c r="BV993" s="1" t="str">
        <f t="shared" si="1378"/>
        <v>NO</v>
      </c>
      <c r="BW993" s="1" t="str">
        <f t="shared" si="1379"/>
        <v>NO</v>
      </c>
      <c r="BX993" s="1" t="str">
        <f t="shared" si="1380"/>
        <v>NO</v>
      </c>
      <c r="BY993" s="244" t="str">
        <f t="shared" si="1381"/>
        <v>YES</v>
      </c>
      <c r="BZ993" s="244" t="str">
        <f t="shared" si="1382"/>
        <v>NO</v>
      </c>
      <c r="CA993" s="244" t="str">
        <f t="shared" si="1383"/>
        <v>NO</v>
      </c>
      <c r="CB993" s="244" t="str">
        <f t="shared" si="1384"/>
        <v>NO</v>
      </c>
      <c r="CC993" s="244" t="str">
        <f t="shared" si="1385"/>
        <v>NO</v>
      </c>
      <c r="CD993" s="244" t="str">
        <f t="shared" si="1357"/>
        <v>YES</v>
      </c>
      <c r="CE993" s="1" t="str">
        <f t="shared" si="1358"/>
        <v>NO</v>
      </c>
      <c r="CF993" s="1" t="str">
        <f t="shared" si="1359"/>
        <v>NO</v>
      </c>
      <c r="CG993" s="1" t="str">
        <f t="shared" si="1360"/>
        <v>NO</v>
      </c>
      <c r="CH993" s="1" t="str">
        <f t="shared" si="1361"/>
        <v>YES</v>
      </c>
      <c r="CI993" s="244" t="str">
        <f t="shared" si="1386"/>
        <v>NO</v>
      </c>
      <c r="CJ993" s="244" t="str">
        <f t="shared" si="1387"/>
        <v>NO</v>
      </c>
      <c r="CK993" s="244" t="str">
        <f t="shared" si="1388"/>
        <v>NO</v>
      </c>
      <c r="CL993" s="244" t="str">
        <f t="shared" si="1389"/>
        <v>NO</v>
      </c>
      <c r="CM993" s="244" t="str">
        <f t="shared" si="1390"/>
        <v>NO</v>
      </c>
      <c r="CN993" s="244" t="str">
        <f t="shared" si="1391"/>
        <v>YES</v>
      </c>
      <c r="CO993" s="244" t="str">
        <f t="shared" si="1392"/>
        <v>NO</v>
      </c>
      <c r="CP993" s="244" t="str">
        <f t="shared" si="1393"/>
        <v>NO</v>
      </c>
      <c r="CQ993" s="244" t="str">
        <f t="shared" si="1394"/>
        <v>NO</v>
      </c>
      <c r="CR993" s="244" t="str">
        <f t="shared" si="1395"/>
        <v>YES</v>
      </c>
    </row>
    <row r="994" spans="1:96">
      <c r="A994" s="64"/>
      <c r="B994" s="15"/>
      <c r="C994" s="15"/>
      <c r="D994" s="15"/>
      <c r="E994" s="15"/>
      <c r="F994" s="15"/>
      <c r="G994" s="15"/>
      <c r="H994" s="15"/>
      <c r="I994" s="52" t="s">
        <v>55</v>
      </c>
      <c r="J994" s="6">
        <v>0.70038185856990798</v>
      </c>
      <c r="K994" s="6">
        <v>0.22770317304683399</v>
      </c>
      <c r="L994" s="6">
        <v>7.1914968383257394E-2</v>
      </c>
      <c r="M994" s="6">
        <v>0.46520759832994502</v>
      </c>
      <c r="N994" s="6">
        <v>0.309458547744069</v>
      </c>
      <c r="O994" s="6">
        <v>0.22533385392598401</v>
      </c>
      <c r="P994" s="6">
        <v>0.535760744468048</v>
      </c>
      <c r="Q994" s="6">
        <v>0.36463311364036899</v>
      </c>
      <c r="R994" s="6">
        <v>9.9606141891581707E-2</v>
      </c>
      <c r="S994" s="6">
        <v>0.59157258712877303</v>
      </c>
      <c r="T994" s="6">
        <v>0.32316520950272498</v>
      </c>
      <c r="U994" s="6">
        <v>8.5262203368500794E-2</v>
      </c>
      <c r="V994" s="6">
        <v>0.94091393857419403</v>
      </c>
      <c r="W994" s="6">
        <v>5.5928554401384001E-2</v>
      </c>
      <c r="X994" s="6">
        <v>3.1575070244217402E-3</v>
      </c>
      <c r="Y994" s="6">
        <v>0.97029210842179703</v>
      </c>
      <c r="Z994" s="6">
        <v>1.6314603205511199E-2</v>
      </c>
      <c r="AA994" s="6">
        <v>1.33932883726909E-2</v>
      </c>
      <c r="AB994" s="6">
        <v>0.85184658315068096</v>
      </c>
      <c r="AC994" s="6">
        <v>0.114988991945709</v>
      </c>
      <c r="AD994" s="6">
        <v>3.3164424903609199E-2</v>
      </c>
      <c r="AE994" s="6">
        <v>0.57468681386446097</v>
      </c>
      <c r="AF994" s="6">
        <v>0.42292730058609601</v>
      </c>
      <c r="AG994" s="310">
        <v>2.38588554944219E-3</v>
      </c>
      <c r="AH994" s="211">
        <v>0.83499999999999996</v>
      </c>
      <c r="AI994" s="211">
        <v>2.1629999999999998</v>
      </c>
      <c r="AJ994" s="212">
        <v>5.2370000000000001</v>
      </c>
      <c r="AK994" s="210">
        <v>0.82799999999999996</v>
      </c>
      <c r="AL994" s="210">
        <v>2.2349999999999999</v>
      </c>
      <c r="AM994" s="210">
        <v>5.2359999999999998</v>
      </c>
      <c r="AN994" s="203"/>
      <c r="AO994" s="203"/>
      <c r="AP994" s="203"/>
      <c r="AQ994" s="203"/>
      <c r="AR994" s="203">
        <f t="shared" si="1396"/>
        <v>0.45515454646600001</v>
      </c>
      <c r="AS994" s="203">
        <f t="shared" si="1397"/>
        <v>0.55630000000000002</v>
      </c>
      <c r="AT994" s="203">
        <f t="shared" si="1398"/>
        <v>0.67992222098599997</v>
      </c>
      <c r="AU994" s="203">
        <f t="shared" si="1399"/>
        <v>1.6506818218499999</v>
      </c>
      <c r="AV994" s="203">
        <f t="shared" si="1400"/>
        <v>2.0175000000000001</v>
      </c>
      <c r="AW994" s="203">
        <f t="shared" si="1401"/>
        <v>2.4658333288500001</v>
      </c>
      <c r="AX994" s="203">
        <f t="shared" si="1402"/>
        <v>4.146627281942</v>
      </c>
      <c r="AY994" s="203">
        <f t="shared" si="1403"/>
        <v>5.0681000000000003</v>
      </c>
      <c r="AZ994" s="203">
        <f t="shared" si="1404"/>
        <v>6.1943444331819997</v>
      </c>
      <c r="BB994" s="1" t="str">
        <f t="shared" si="1362"/>
        <v>P</v>
      </c>
      <c r="BC994" s="1" t="str">
        <f t="shared" si="1363"/>
        <v>NA</v>
      </c>
      <c r="BD994" s="1" t="str">
        <f t="shared" si="1364"/>
        <v>NA</v>
      </c>
      <c r="BE994" s="1" t="str">
        <f t="shared" si="1365"/>
        <v>NO</v>
      </c>
      <c r="BF994" s="1" t="str">
        <f t="shared" si="1366"/>
        <v>NO</v>
      </c>
      <c r="BG994" s="1" t="str">
        <f t="shared" si="1367"/>
        <v>NO</v>
      </c>
      <c r="BH994" s="1" t="str">
        <f t="shared" si="1347"/>
        <v>NO</v>
      </c>
      <c r="BJ994" s="1">
        <v>23</v>
      </c>
      <c r="BK994" s="1" t="str">
        <f t="shared" si="1368"/>
        <v>P</v>
      </c>
      <c r="BL994" s="1" t="str">
        <f t="shared" si="1369"/>
        <v>NA</v>
      </c>
      <c r="BM994" s="1" t="str">
        <f t="shared" si="1370"/>
        <v>NA</v>
      </c>
      <c r="BN994" s="1" t="str">
        <f t="shared" si="1371"/>
        <v>NO</v>
      </c>
      <c r="BO994" s="1" t="str">
        <f t="shared" si="1372"/>
        <v>NO</v>
      </c>
      <c r="BP994" s="1" t="str">
        <f t="shared" si="1373"/>
        <v>NO</v>
      </c>
      <c r="BQ994" s="1" t="str">
        <f t="shared" si="1374"/>
        <v>NO</v>
      </c>
      <c r="BS994" s="1" t="str">
        <f t="shared" si="1375"/>
        <v>TN</v>
      </c>
      <c r="BT994" s="1" t="str">
        <f t="shared" si="1376"/>
        <v>TN</v>
      </c>
      <c r="BU994" s="1" t="str">
        <f t="shared" si="1377"/>
        <v>TN</v>
      </c>
      <c r="BV994" s="1" t="str">
        <f t="shared" si="1378"/>
        <v>NO</v>
      </c>
      <c r="BW994" s="1" t="str">
        <f t="shared" si="1379"/>
        <v>NO</v>
      </c>
      <c r="BX994" s="1" t="str">
        <f t="shared" si="1380"/>
        <v>NO</v>
      </c>
      <c r="BY994" s="244" t="str">
        <f t="shared" si="1381"/>
        <v>YES</v>
      </c>
      <c r="BZ994" s="244" t="str">
        <f t="shared" si="1382"/>
        <v>NO</v>
      </c>
      <c r="CA994" s="244" t="str">
        <f t="shared" si="1383"/>
        <v>NO</v>
      </c>
      <c r="CB994" s="244" t="str">
        <f t="shared" si="1384"/>
        <v>NO</v>
      </c>
      <c r="CC994" s="244" t="str">
        <f t="shared" si="1385"/>
        <v>NO</v>
      </c>
      <c r="CD994" s="244" t="str">
        <f t="shared" si="1357"/>
        <v>NO</v>
      </c>
      <c r="CE994" s="1" t="str">
        <f t="shared" si="1358"/>
        <v>NO</v>
      </c>
      <c r="CF994" s="1" t="str">
        <f t="shared" si="1359"/>
        <v>NO</v>
      </c>
      <c r="CG994" s="1" t="str">
        <f t="shared" si="1360"/>
        <v>NO</v>
      </c>
      <c r="CH994" s="1" t="str">
        <f t="shared" si="1361"/>
        <v>NO</v>
      </c>
      <c r="CI994" s="244" t="str">
        <f t="shared" si="1386"/>
        <v>NO</v>
      </c>
      <c r="CJ994" s="244" t="str">
        <f t="shared" si="1387"/>
        <v>NO</v>
      </c>
      <c r="CK994" s="244" t="str">
        <f t="shared" si="1388"/>
        <v>NO</v>
      </c>
      <c r="CL994" s="244" t="str">
        <f t="shared" si="1389"/>
        <v>NO</v>
      </c>
      <c r="CM994" s="244" t="str">
        <f t="shared" si="1390"/>
        <v>NO</v>
      </c>
      <c r="CN994" s="244" t="str">
        <f t="shared" si="1391"/>
        <v>NO</v>
      </c>
      <c r="CO994" s="244" t="str">
        <f t="shared" si="1392"/>
        <v>NO</v>
      </c>
      <c r="CP994" s="244" t="str">
        <f t="shared" si="1393"/>
        <v>NO</v>
      </c>
      <c r="CQ994" s="244" t="str">
        <f t="shared" si="1394"/>
        <v>NO</v>
      </c>
      <c r="CR994" s="244" t="str">
        <f t="shared" si="1395"/>
        <v>NO</v>
      </c>
    </row>
    <row r="995" spans="1:96">
      <c r="A995" s="64"/>
      <c r="B995" s="15"/>
      <c r="C995" s="15"/>
      <c r="D995" s="15"/>
      <c r="E995" s="15"/>
      <c r="F995" s="15"/>
      <c r="G995" s="15"/>
      <c r="H995" s="15"/>
      <c r="I995" s="52" t="s">
        <v>56</v>
      </c>
      <c r="J995" s="6">
        <v>0.81196353884352601</v>
      </c>
      <c r="K995" s="6">
        <v>0.17238690609729401</v>
      </c>
      <c r="L995" s="6">
        <v>1.5649555059179001E-2</v>
      </c>
      <c r="M995" s="6">
        <v>0.43808886504269501</v>
      </c>
      <c r="N995" s="6">
        <v>0.235869957123338</v>
      </c>
      <c r="O995" s="6">
        <v>0.32604117783396502</v>
      </c>
      <c r="P995" s="6">
        <v>0.88000220248264605</v>
      </c>
      <c r="Q995" s="6">
        <v>5.72599731866427E-2</v>
      </c>
      <c r="R995" s="6">
        <v>6.2737824330711095E-2</v>
      </c>
      <c r="S995" s="6">
        <v>0.59157258712877303</v>
      </c>
      <c r="T995" s="6">
        <v>0.32316520950272498</v>
      </c>
      <c r="U995" s="6">
        <v>8.5262203368500794E-2</v>
      </c>
      <c r="V995" s="6">
        <v>0.94091393857419403</v>
      </c>
      <c r="W995" s="6">
        <v>5.5928554401384001E-2</v>
      </c>
      <c r="X995" s="6">
        <v>3.1575070244217402E-3</v>
      </c>
      <c r="Y995" s="6">
        <v>0.97029210842179703</v>
      </c>
      <c r="Z995" s="6">
        <v>1.6314603205511199E-2</v>
      </c>
      <c r="AA995" s="6">
        <v>1.33932883726909E-2</v>
      </c>
      <c r="AB995" s="6">
        <v>0.21422280337996399</v>
      </c>
      <c r="AC995" s="6">
        <v>0.48565565327141302</v>
      </c>
      <c r="AD995" s="6">
        <v>0.30012154334862101</v>
      </c>
      <c r="AE995" s="6">
        <v>0.46381389607705298</v>
      </c>
      <c r="AF995" s="6">
        <v>0.27858129683740301</v>
      </c>
      <c r="AG995" s="310">
        <v>0.25760480708554201</v>
      </c>
      <c r="AH995" s="211">
        <v>0.66900000000000004</v>
      </c>
      <c r="AI995" s="211">
        <v>1.9810000000000001</v>
      </c>
      <c r="AJ995" s="212">
        <v>5.766</v>
      </c>
      <c r="AK995" s="210">
        <v>0.66400000000000003</v>
      </c>
      <c r="AL995" s="210">
        <v>2.0129999999999999</v>
      </c>
      <c r="AM995" s="210">
        <v>5.7210000000000001</v>
      </c>
      <c r="AN995" s="203"/>
      <c r="AO995" s="203"/>
      <c r="AP995" s="203"/>
      <c r="AQ995" s="203"/>
      <c r="AR995" s="203">
        <f t="shared" si="1396"/>
        <v>0.45515454646600001</v>
      </c>
      <c r="AS995" s="203">
        <f t="shared" si="1397"/>
        <v>0.55630000000000002</v>
      </c>
      <c r="AT995" s="203">
        <f t="shared" si="1398"/>
        <v>0.67992222098599997</v>
      </c>
      <c r="AU995" s="203">
        <f t="shared" si="1399"/>
        <v>1.6506818218499999</v>
      </c>
      <c r="AV995" s="203">
        <f t="shared" si="1400"/>
        <v>2.0175000000000001</v>
      </c>
      <c r="AW995" s="203">
        <f t="shared" si="1401"/>
        <v>2.4658333288500001</v>
      </c>
      <c r="AX995" s="203">
        <f t="shared" si="1402"/>
        <v>4.146627281942</v>
      </c>
      <c r="AY995" s="203">
        <f t="shared" si="1403"/>
        <v>5.0681000000000003</v>
      </c>
      <c r="AZ995" s="203">
        <f t="shared" si="1404"/>
        <v>6.1943444331819997</v>
      </c>
      <c r="BB995" s="1" t="str">
        <f t="shared" si="1362"/>
        <v>NA</v>
      </c>
      <c r="BC995" s="1" t="str">
        <f t="shared" si="1363"/>
        <v>NP</v>
      </c>
      <c r="BD995" s="1" t="str">
        <f t="shared" si="1364"/>
        <v>NA</v>
      </c>
      <c r="BE995" s="1" t="str">
        <f t="shared" si="1365"/>
        <v>NO</v>
      </c>
      <c r="BF995" s="1" t="str">
        <f t="shared" si="1366"/>
        <v>NO</v>
      </c>
      <c r="BG995" s="1" t="str">
        <f t="shared" si="1367"/>
        <v>NO</v>
      </c>
      <c r="BH995" s="1" t="str">
        <f t="shared" si="1347"/>
        <v>YES</v>
      </c>
      <c r="BJ995" s="1">
        <v>10</v>
      </c>
      <c r="BK995" s="1" t="str">
        <f t="shared" si="1368"/>
        <v>NA</v>
      </c>
      <c r="BL995" s="1" t="str">
        <f t="shared" si="1369"/>
        <v>NP</v>
      </c>
      <c r="BM995" s="1" t="str">
        <f t="shared" si="1370"/>
        <v>NA</v>
      </c>
      <c r="BN995" s="1" t="str">
        <f t="shared" si="1371"/>
        <v>NO</v>
      </c>
      <c r="BO995" s="1" t="str">
        <f t="shared" si="1372"/>
        <v>NO</v>
      </c>
      <c r="BP995" s="1" t="str">
        <f t="shared" si="1373"/>
        <v>NO</v>
      </c>
      <c r="BQ995" s="1" t="str">
        <f t="shared" si="1374"/>
        <v>YES</v>
      </c>
      <c r="BS995" s="1" t="str">
        <f t="shared" si="1375"/>
        <v>TN</v>
      </c>
      <c r="BT995" s="1" t="str">
        <f t="shared" si="1376"/>
        <v>TP</v>
      </c>
      <c r="BU995" s="1" t="str">
        <f t="shared" si="1377"/>
        <v>TN</v>
      </c>
      <c r="BV995" s="1" t="str">
        <f t="shared" si="1378"/>
        <v>NO</v>
      </c>
      <c r="BW995" s="1" t="str">
        <f t="shared" si="1379"/>
        <v>NO</v>
      </c>
      <c r="BX995" s="1" t="str">
        <f t="shared" si="1380"/>
        <v>YES</v>
      </c>
      <c r="BY995" s="244" t="str">
        <f t="shared" si="1381"/>
        <v>YES</v>
      </c>
      <c r="BZ995" s="244" t="str">
        <f t="shared" si="1382"/>
        <v>NO</v>
      </c>
      <c r="CA995" s="244" t="str">
        <f t="shared" si="1383"/>
        <v>NO</v>
      </c>
      <c r="CB995" s="244" t="str">
        <f t="shared" si="1384"/>
        <v>NO</v>
      </c>
      <c r="CC995" s="244" t="str">
        <f t="shared" si="1385"/>
        <v>NO</v>
      </c>
      <c r="CD995" s="244" t="str">
        <f t="shared" si="1357"/>
        <v>NO</v>
      </c>
      <c r="CE995" s="1" t="str">
        <f t="shared" si="1358"/>
        <v>NO</v>
      </c>
      <c r="CF995" s="1" t="str">
        <f t="shared" si="1359"/>
        <v>NO</v>
      </c>
      <c r="CG995" s="1" t="str">
        <f t="shared" si="1360"/>
        <v>NO</v>
      </c>
      <c r="CH995" s="1" t="str">
        <f t="shared" si="1361"/>
        <v>NO</v>
      </c>
      <c r="CI995" s="244" t="str">
        <f t="shared" si="1386"/>
        <v>NO</v>
      </c>
      <c r="CJ995" s="244" t="str">
        <f t="shared" si="1387"/>
        <v>NO</v>
      </c>
      <c r="CK995" s="244" t="str">
        <f t="shared" si="1388"/>
        <v>NO</v>
      </c>
      <c r="CL995" s="244" t="str">
        <f t="shared" si="1389"/>
        <v>NO</v>
      </c>
      <c r="CM995" s="244" t="str">
        <f t="shared" si="1390"/>
        <v>NO</v>
      </c>
      <c r="CN995" s="244" t="str">
        <f t="shared" si="1391"/>
        <v>NO</v>
      </c>
      <c r="CO995" s="244" t="str">
        <f t="shared" si="1392"/>
        <v>NO</v>
      </c>
      <c r="CP995" s="244" t="str">
        <f t="shared" si="1393"/>
        <v>NO</v>
      </c>
      <c r="CQ995" s="244" t="str">
        <f t="shared" si="1394"/>
        <v>NO</v>
      </c>
      <c r="CR995" s="244" t="str">
        <f t="shared" si="1395"/>
        <v>NO</v>
      </c>
    </row>
    <row r="996" spans="1:96">
      <c r="A996" s="64"/>
      <c r="B996" s="15"/>
      <c r="C996" s="15"/>
      <c r="D996" s="15"/>
      <c r="E996" s="15"/>
      <c r="F996" s="15"/>
      <c r="G996" s="15"/>
      <c r="H996" s="15"/>
      <c r="I996" s="52" t="s">
        <v>57</v>
      </c>
      <c r="J996" s="6">
        <v>0.79864489575129705</v>
      </c>
      <c r="K996" s="6">
        <v>0.16481557046494599</v>
      </c>
      <c r="L996" s="6">
        <v>3.6539533783755802E-2</v>
      </c>
      <c r="M996" s="6">
        <v>8.3733741922890806E-2</v>
      </c>
      <c r="N996" s="6">
        <v>0.13859921825482799</v>
      </c>
      <c r="O996" s="6">
        <v>0.77766703982228003</v>
      </c>
      <c r="P996" s="6">
        <v>0.76238071311773803</v>
      </c>
      <c r="Q996" s="6">
        <v>8.23726325779012E-2</v>
      </c>
      <c r="R996" s="6">
        <v>0.15524665430435899</v>
      </c>
      <c r="S996" s="6">
        <v>0.95963348517873104</v>
      </c>
      <c r="T996" s="6">
        <v>2.9166985240155902E-2</v>
      </c>
      <c r="U996" s="6">
        <v>1.11995295811128E-2</v>
      </c>
      <c r="V996" s="6">
        <v>0.69283020492067904</v>
      </c>
      <c r="W996" s="6">
        <v>3.7946876794852397E-2</v>
      </c>
      <c r="X996" s="6">
        <v>0.26922291828446698</v>
      </c>
      <c r="Y996" s="6">
        <v>0.33506844291879101</v>
      </c>
      <c r="Z996" s="6">
        <v>8.8995478780017498E-2</v>
      </c>
      <c r="AA996" s="6">
        <v>0.57593607830118998</v>
      </c>
      <c r="AB996" s="6">
        <v>0.85184658315068096</v>
      </c>
      <c r="AC996" s="6">
        <v>0.114988991945709</v>
      </c>
      <c r="AD996" s="6">
        <v>3.3164424903609199E-2</v>
      </c>
      <c r="AE996" s="6">
        <v>0.76448231340418704</v>
      </c>
      <c r="AF996" s="6">
        <v>0.13971960453387899</v>
      </c>
      <c r="AG996" s="310">
        <v>9.5798082061933895E-2</v>
      </c>
      <c r="AH996" s="211">
        <v>0.754</v>
      </c>
      <c r="AI996" s="211">
        <v>2.903</v>
      </c>
      <c r="AJ996" s="212">
        <v>5.2359999999999998</v>
      </c>
      <c r="AK996" s="210">
        <v>0.81</v>
      </c>
      <c r="AL996" s="210">
        <v>2.883</v>
      </c>
      <c r="AM996" s="210">
        <v>5.3140000000000001</v>
      </c>
      <c r="AN996" s="203"/>
      <c r="AO996" s="203"/>
      <c r="AP996" s="203"/>
      <c r="AQ996" s="203"/>
      <c r="AR996" s="203">
        <f t="shared" si="1396"/>
        <v>0.45515454646600001</v>
      </c>
      <c r="AS996" s="203">
        <f t="shared" si="1397"/>
        <v>0.55630000000000002</v>
      </c>
      <c r="AT996" s="203">
        <f t="shared" si="1398"/>
        <v>0.67992222098599997</v>
      </c>
      <c r="AU996" s="203">
        <f t="shared" si="1399"/>
        <v>1.6506818218499999</v>
      </c>
      <c r="AV996" s="203">
        <f t="shared" si="1400"/>
        <v>2.0175000000000001</v>
      </c>
      <c r="AW996" s="203">
        <f t="shared" si="1401"/>
        <v>2.4658333288500001</v>
      </c>
      <c r="AX996" s="203">
        <f t="shared" si="1402"/>
        <v>4.146627281942</v>
      </c>
      <c r="AY996" s="203">
        <f t="shared" si="1403"/>
        <v>5.0681000000000003</v>
      </c>
      <c r="AZ996" s="203">
        <f t="shared" si="1404"/>
        <v>6.1943444331819997</v>
      </c>
      <c r="BB996" s="1" t="str">
        <f t="shared" si="1362"/>
        <v>P</v>
      </c>
      <c r="BC996" s="1" t="str">
        <f t="shared" si="1363"/>
        <v>P</v>
      </c>
      <c r="BD996" s="1" t="str">
        <f t="shared" si="1364"/>
        <v>NA</v>
      </c>
      <c r="BE996" s="1" t="str">
        <f t="shared" si="1365"/>
        <v>NO</v>
      </c>
      <c r="BF996" s="1" t="str">
        <f t="shared" si="1366"/>
        <v>NO</v>
      </c>
      <c r="BG996" s="1" t="str">
        <f t="shared" si="1367"/>
        <v>NO</v>
      </c>
      <c r="BH996" s="1" t="str">
        <f t="shared" si="1347"/>
        <v>NO</v>
      </c>
      <c r="BJ996" s="1">
        <v>4</v>
      </c>
      <c r="BK996" s="1" t="str">
        <f t="shared" si="1368"/>
        <v>P</v>
      </c>
      <c r="BL996" s="1" t="str">
        <f t="shared" si="1369"/>
        <v>P</v>
      </c>
      <c r="BM996" s="1" t="str">
        <f t="shared" si="1370"/>
        <v>NA</v>
      </c>
      <c r="BN996" s="1" t="str">
        <f t="shared" si="1371"/>
        <v>NO</v>
      </c>
      <c r="BO996" s="1" t="str">
        <f t="shared" si="1372"/>
        <v>NO</v>
      </c>
      <c r="BP996" s="1" t="str">
        <f t="shared" si="1373"/>
        <v>NO</v>
      </c>
      <c r="BQ996" s="1" t="str">
        <f t="shared" si="1374"/>
        <v>NO</v>
      </c>
      <c r="BS996" s="1" t="str">
        <f t="shared" si="1375"/>
        <v>TN</v>
      </c>
      <c r="BT996" s="1" t="str">
        <f t="shared" si="1376"/>
        <v>TN</v>
      </c>
      <c r="BU996" s="1" t="str">
        <f t="shared" si="1377"/>
        <v>TN</v>
      </c>
      <c r="BV996" s="1" t="str">
        <f t="shared" si="1378"/>
        <v>NO</v>
      </c>
      <c r="BW996" s="1" t="str">
        <f t="shared" si="1379"/>
        <v>NO</v>
      </c>
      <c r="BX996" s="1" t="str">
        <f t="shared" si="1380"/>
        <v>NO</v>
      </c>
      <c r="BY996" s="244" t="str">
        <f t="shared" si="1381"/>
        <v>YES</v>
      </c>
      <c r="BZ996" s="244" t="str">
        <f t="shared" si="1382"/>
        <v>NO</v>
      </c>
      <c r="CA996" s="244" t="str">
        <f t="shared" si="1383"/>
        <v>NO</v>
      </c>
      <c r="CB996" s="244" t="str">
        <f t="shared" si="1384"/>
        <v>NO</v>
      </c>
      <c r="CC996" s="244" t="str">
        <f t="shared" si="1385"/>
        <v>NO</v>
      </c>
      <c r="CD996" s="244" t="str">
        <f t="shared" si="1357"/>
        <v>NO</v>
      </c>
      <c r="CE996" s="1" t="str">
        <f t="shared" si="1358"/>
        <v>NO</v>
      </c>
      <c r="CF996" s="1" t="str">
        <f t="shared" si="1359"/>
        <v>NO</v>
      </c>
      <c r="CG996" s="1" t="str">
        <f t="shared" si="1360"/>
        <v>NO</v>
      </c>
      <c r="CH996" s="1" t="str">
        <f t="shared" si="1361"/>
        <v>NO</v>
      </c>
      <c r="CI996" s="244" t="str">
        <f t="shared" si="1386"/>
        <v>NO</v>
      </c>
      <c r="CJ996" s="244" t="str">
        <f t="shared" si="1387"/>
        <v>NO</v>
      </c>
      <c r="CK996" s="244" t="str">
        <f t="shared" si="1388"/>
        <v>NO</v>
      </c>
      <c r="CL996" s="244" t="str">
        <f t="shared" si="1389"/>
        <v>NO</v>
      </c>
      <c r="CM996" s="244" t="str">
        <f t="shared" si="1390"/>
        <v>NO</v>
      </c>
      <c r="CN996" s="244" t="str">
        <f t="shared" si="1391"/>
        <v>NO</v>
      </c>
      <c r="CO996" s="244" t="str">
        <f t="shared" si="1392"/>
        <v>NO</v>
      </c>
      <c r="CP996" s="244" t="str">
        <f t="shared" si="1393"/>
        <v>NO</v>
      </c>
      <c r="CQ996" s="244" t="str">
        <f t="shared" si="1394"/>
        <v>NO</v>
      </c>
      <c r="CR996" s="244" t="str">
        <f t="shared" si="1395"/>
        <v>NO</v>
      </c>
    </row>
    <row r="997" spans="1:96">
      <c r="A997" s="64"/>
      <c r="B997" s="15"/>
      <c r="C997" s="15"/>
      <c r="D997" s="15"/>
      <c r="E997" s="15"/>
      <c r="F997" s="15"/>
      <c r="G997" s="15"/>
      <c r="H997" s="15"/>
      <c r="I997" s="52" t="s">
        <v>58</v>
      </c>
      <c r="J997" s="6">
        <v>0.97724454491364399</v>
      </c>
      <c r="K997" s="6">
        <v>1.0512661958055299E-3</v>
      </c>
      <c r="L997" s="6">
        <v>2.17041888905498E-2</v>
      </c>
      <c r="M997" s="6">
        <v>0.69606634113019095</v>
      </c>
      <c r="N997" s="6">
        <v>0.106255711272414</v>
      </c>
      <c r="O997" s="6">
        <v>0.19767794759739399</v>
      </c>
      <c r="P997" s="6">
        <v>0.87407599844150496</v>
      </c>
      <c r="Q997" s="6">
        <v>7.3595421286955398E-2</v>
      </c>
      <c r="R997" s="6">
        <v>5.2328580271538902E-2</v>
      </c>
      <c r="S997" s="6">
        <v>0.90495026389773803</v>
      </c>
      <c r="T997" s="6">
        <v>2.0403723136297E-2</v>
      </c>
      <c r="U997" s="6">
        <v>7.4646012965964598E-2</v>
      </c>
      <c r="V997" s="6">
        <v>0.318467080436377</v>
      </c>
      <c r="W997" s="6">
        <v>0.55699063199834598</v>
      </c>
      <c r="X997" s="6">
        <v>0.12454228756527599</v>
      </c>
      <c r="Y997" s="6">
        <v>0.55586602176786803</v>
      </c>
      <c r="Z997" s="6">
        <v>0.43838097998548797</v>
      </c>
      <c r="AA997" s="6">
        <v>5.7529982466430997E-3</v>
      </c>
      <c r="AB997" s="6">
        <v>0.508693011932419</v>
      </c>
      <c r="AC997" s="6">
        <v>0.26805572300866098</v>
      </c>
      <c r="AD997" s="6">
        <v>0.22325126505891901</v>
      </c>
      <c r="AE997" s="6">
        <v>9.3584601627080405E-2</v>
      </c>
      <c r="AF997" s="6">
        <v>0.67069605822613698</v>
      </c>
      <c r="AG997" s="310">
        <v>0.235719340146782</v>
      </c>
      <c r="AH997" s="211">
        <v>0.625</v>
      </c>
      <c r="AI997" s="211">
        <v>2.085</v>
      </c>
      <c r="AJ997" s="212">
        <v>5.5430000000000001</v>
      </c>
      <c r="AK997" s="210">
        <v>0.66</v>
      </c>
      <c r="AL997" s="210">
        <v>2.1459999999999999</v>
      </c>
      <c r="AM997" s="210">
        <v>5.5869999999999997</v>
      </c>
      <c r="AN997" s="203"/>
      <c r="AO997" s="203"/>
      <c r="AP997" s="203"/>
      <c r="AQ997" s="203"/>
      <c r="AR997" s="203">
        <f t="shared" si="1396"/>
        <v>0.45515454646600001</v>
      </c>
      <c r="AS997" s="203">
        <f t="shared" si="1397"/>
        <v>0.55630000000000002</v>
      </c>
      <c r="AT997" s="203">
        <f t="shared" si="1398"/>
        <v>0.67992222098599997</v>
      </c>
      <c r="AU997" s="203">
        <f t="shared" si="1399"/>
        <v>1.6506818218499999</v>
      </c>
      <c r="AV997" s="203">
        <f t="shared" si="1400"/>
        <v>2.0175000000000001</v>
      </c>
      <c r="AW997" s="203">
        <f t="shared" si="1401"/>
        <v>2.4658333288500001</v>
      </c>
      <c r="AX997" s="203">
        <f t="shared" si="1402"/>
        <v>4.146627281942</v>
      </c>
      <c r="AY997" s="203">
        <f t="shared" si="1403"/>
        <v>5.0681000000000003</v>
      </c>
      <c r="AZ997" s="203">
        <f t="shared" si="1404"/>
        <v>6.1943444331819997</v>
      </c>
      <c r="BB997" s="1" t="str">
        <f t="shared" si="1362"/>
        <v>NA</v>
      </c>
      <c r="BC997" s="1" t="str">
        <f t="shared" si="1363"/>
        <v>NA</v>
      </c>
      <c r="BD997" s="1" t="str">
        <f t="shared" si="1364"/>
        <v>NA</v>
      </c>
      <c r="BE997" s="1" t="str">
        <f t="shared" si="1365"/>
        <v>NO</v>
      </c>
      <c r="BF997" s="1" t="str">
        <f t="shared" si="1366"/>
        <v>NO</v>
      </c>
      <c r="BG997" s="1" t="str">
        <f t="shared" si="1367"/>
        <v>NO</v>
      </c>
      <c r="BH997" s="1" t="str">
        <f t="shared" si="1347"/>
        <v>YES</v>
      </c>
      <c r="BJ997" s="1">
        <v>40</v>
      </c>
      <c r="BK997" s="1" t="str">
        <f t="shared" si="1368"/>
        <v>NA</v>
      </c>
      <c r="BL997" s="1" t="str">
        <f t="shared" si="1369"/>
        <v>NA</v>
      </c>
      <c r="BM997" s="1" t="str">
        <f t="shared" si="1370"/>
        <v>NA</v>
      </c>
      <c r="BN997" s="1" t="str">
        <f t="shared" si="1371"/>
        <v>NO</v>
      </c>
      <c r="BO997" s="1" t="str">
        <f t="shared" si="1372"/>
        <v>NO</v>
      </c>
      <c r="BP997" s="1" t="str">
        <f t="shared" si="1373"/>
        <v>NO</v>
      </c>
      <c r="BQ997" s="1" t="str">
        <f t="shared" si="1374"/>
        <v>YES</v>
      </c>
      <c r="BS997" s="1" t="str">
        <f t="shared" si="1375"/>
        <v>TN</v>
      </c>
      <c r="BT997" s="1" t="str">
        <f t="shared" si="1376"/>
        <v>TN</v>
      </c>
      <c r="BU997" s="1" t="str">
        <f t="shared" si="1377"/>
        <v>TN</v>
      </c>
      <c r="BV997" s="1" t="str">
        <f t="shared" si="1378"/>
        <v>NO</v>
      </c>
      <c r="BW997" s="1" t="str">
        <f t="shared" si="1379"/>
        <v>NO</v>
      </c>
      <c r="BX997" s="1" t="str">
        <f t="shared" si="1380"/>
        <v>NO</v>
      </c>
      <c r="BY997" s="244" t="str">
        <f t="shared" si="1381"/>
        <v>YES</v>
      </c>
      <c r="BZ997" s="244" t="str">
        <f t="shared" si="1382"/>
        <v>NO</v>
      </c>
      <c r="CA997" s="244" t="str">
        <f t="shared" si="1383"/>
        <v>NO</v>
      </c>
      <c r="CB997" s="244" t="str">
        <f t="shared" si="1384"/>
        <v>NO</v>
      </c>
      <c r="CC997" s="244" t="str">
        <f t="shared" si="1385"/>
        <v>NO</v>
      </c>
      <c r="CD997" s="244" t="str">
        <f t="shared" si="1357"/>
        <v>NO</v>
      </c>
      <c r="CE997" s="1" t="str">
        <f t="shared" si="1358"/>
        <v>NO</v>
      </c>
      <c r="CF997" s="1" t="str">
        <f t="shared" si="1359"/>
        <v>NO</v>
      </c>
      <c r="CG997" s="1" t="str">
        <f t="shared" si="1360"/>
        <v>NO</v>
      </c>
      <c r="CH997" s="1" t="str">
        <f t="shared" si="1361"/>
        <v>NO</v>
      </c>
      <c r="CI997" s="244" t="str">
        <f t="shared" si="1386"/>
        <v>NO</v>
      </c>
      <c r="CJ997" s="244" t="str">
        <f t="shared" si="1387"/>
        <v>NO</v>
      </c>
      <c r="CK997" s="244" t="str">
        <f t="shared" si="1388"/>
        <v>NO</v>
      </c>
      <c r="CL997" s="244" t="str">
        <f t="shared" si="1389"/>
        <v>NO</v>
      </c>
      <c r="CM997" s="244" t="str">
        <f t="shared" si="1390"/>
        <v>NO</v>
      </c>
      <c r="CN997" s="244" t="str">
        <f t="shared" si="1391"/>
        <v>NO</v>
      </c>
      <c r="CO997" s="244" t="str">
        <f t="shared" si="1392"/>
        <v>NO</v>
      </c>
      <c r="CP997" s="244" t="str">
        <f t="shared" si="1393"/>
        <v>NO</v>
      </c>
      <c r="CQ997" s="244" t="str">
        <f t="shared" si="1394"/>
        <v>NO</v>
      </c>
      <c r="CR997" s="244" t="str">
        <f t="shared" si="1395"/>
        <v>NO</v>
      </c>
    </row>
    <row r="998" spans="1:96">
      <c r="A998" s="64"/>
      <c r="B998" s="15"/>
      <c r="C998" s="15"/>
      <c r="D998" s="15"/>
      <c r="E998" s="15"/>
      <c r="F998" s="15"/>
      <c r="G998" s="15"/>
      <c r="H998" s="15"/>
      <c r="I998" s="52" t="s">
        <v>59</v>
      </c>
      <c r="J998" s="6">
        <v>0.97724454491364399</v>
      </c>
      <c r="K998" s="6">
        <v>1.0512661958055299E-3</v>
      </c>
      <c r="L998" s="6">
        <v>2.17041888905498E-2</v>
      </c>
      <c r="M998" s="6">
        <v>0.69606634113019095</v>
      </c>
      <c r="N998" s="6">
        <v>0.106255711272414</v>
      </c>
      <c r="O998" s="6">
        <v>0.19767794759739399</v>
      </c>
      <c r="P998" s="6">
        <v>0.535760744468048</v>
      </c>
      <c r="Q998" s="6">
        <v>0.36463311364036899</v>
      </c>
      <c r="R998" s="6">
        <v>9.9606141891581707E-2</v>
      </c>
      <c r="S998" s="6">
        <v>0.90495026389773803</v>
      </c>
      <c r="T998" s="6">
        <v>2.0403723136297E-2</v>
      </c>
      <c r="U998" s="6">
        <v>7.4646012965964598E-2</v>
      </c>
      <c r="V998" s="6">
        <v>0.318467080436377</v>
      </c>
      <c r="W998" s="6">
        <v>0.55699063199834598</v>
      </c>
      <c r="X998" s="6">
        <v>0.12454228756527599</v>
      </c>
      <c r="Y998" s="6">
        <v>0.55586602176786803</v>
      </c>
      <c r="Z998" s="6">
        <v>0.43838097998548797</v>
      </c>
      <c r="AA998" s="6">
        <v>5.7529982466430997E-3</v>
      </c>
      <c r="AB998" s="6">
        <v>0.17899726113842901</v>
      </c>
      <c r="AC998" s="6">
        <v>0.68087967579258701</v>
      </c>
      <c r="AD998" s="6">
        <v>0.14012306306898301</v>
      </c>
      <c r="AE998" s="6">
        <v>0.71775819077671998</v>
      </c>
      <c r="AF998" s="6">
        <v>4.1350217249437403E-2</v>
      </c>
      <c r="AG998" s="310">
        <v>0.240891591973842</v>
      </c>
      <c r="AH998" s="211">
        <v>0.69799999999999995</v>
      </c>
      <c r="AI998" s="211">
        <v>2.133</v>
      </c>
      <c r="AJ998" s="212">
        <v>5.4690000000000003</v>
      </c>
      <c r="AK998" s="210">
        <v>0.69899999999999995</v>
      </c>
      <c r="AL998" s="210">
        <v>2.1440000000000001</v>
      </c>
      <c r="AM998" s="210">
        <v>5.5529999999999999</v>
      </c>
      <c r="AN998" s="203"/>
      <c r="AO998" s="203"/>
      <c r="AP998" s="203"/>
      <c r="AQ998" s="203"/>
      <c r="AR998" s="203">
        <f t="shared" si="1396"/>
        <v>0.45515454646600001</v>
      </c>
      <c r="AS998" s="203">
        <f t="shared" si="1397"/>
        <v>0.55630000000000002</v>
      </c>
      <c r="AT998" s="203">
        <f t="shared" si="1398"/>
        <v>0.67992222098599997</v>
      </c>
      <c r="AU998" s="203">
        <f t="shared" si="1399"/>
        <v>1.6506818218499999</v>
      </c>
      <c r="AV998" s="203">
        <f t="shared" si="1400"/>
        <v>2.0175000000000001</v>
      </c>
      <c r="AW998" s="203">
        <f t="shared" si="1401"/>
        <v>2.4658333288500001</v>
      </c>
      <c r="AX998" s="203">
        <f t="shared" si="1402"/>
        <v>4.146627281942</v>
      </c>
      <c r="AY998" s="203">
        <f t="shared" si="1403"/>
        <v>5.0681000000000003</v>
      </c>
      <c r="AZ998" s="203">
        <f t="shared" si="1404"/>
        <v>6.1943444331819997</v>
      </c>
      <c r="BB998" s="1" t="str">
        <f t="shared" si="1362"/>
        <v>P</v>
      </c>
      <c r="BC998" s="1" t="str">
        <f t="shared" si="1363"/>
        <v>NA</v>
      </c>
      <c r="BD998" s="1" t="str">
        <f t="shared" si="1364"/>
        <v>NA</v>
      </c>
      <c r="BE998" s="1" t="str">
        <f t="shared" si="1365"/>
        <v>NO</v>
      </c>
      <c r="BF998" s="1" t="str">
        <f t="shared" si="1366"/>
        <v>NO</v>
      </c>
      <c r="BG998" s="1" t="str">
        <f t="shared" si="1367"/>
        <v>NO</v>
      </c>
      <c r="BH998" s="1" t="str">
        <f t="shared" si="1347"/>
        <v>NO</v>
      </c>
      <c r="BJ998" s="1">
        <v>18</v>
      </c>
      <c r="BK998" s="1" t="str">
        <f t="shared" si="1368"/>
        <v>P</v>
      </c>
      <c r="BL998" s="1" t="str">
        <f t="shared" si="1369"/>
        <v>NA</v>
      </c>
      <c r="BM998" s="1" t="str">
        <f t="shared" si="1370"/>
        <v>NA</v>
      </c>
      <c r="BN998" s="1" t="str">
        <f t="shared" si="1371"/>
        <v>NO</v>
      </c>
      <c r="BO998" s="1" t="str">
        <f t="shared" si="1372"/>
        <v>NO</v>
      </c>
      <c r="BP998" s="1" t="str">
        <f t="shared" si="1373"/>
        <v>NO</v>
      </c>
      <c r="BQ998" s="1" t="str">
        <f t="shared" si="1374"/>
        <v>NO</v>
      </c>
      <c r="BS998" s="1" t="str">
        <f t="shared" si="1375"/>
        <v>TN</v>
      </c>
      <c r="BT998" s="1" t="str">
        <f t="shared" si="1376"/>
        <v>TN</v>
      </c>
      <c r="BU998" s="1" t="str">
        <f t="shared" si="1377"/>
        <v>TN</v>
      </c>
      <c r="BV998" s="1" t="str">
        <f t="shared" si="1378"/>
        <v>NO</v>
      </c>
      <c r="BW998" s="1" t="str">
        <f t="shared" si="1379"/>
        <v>NO</v>
      </c>
      <c r="BX998" s="1" t="str">
        <f t="shared" si="1380"/>
        <v>NO</v>
      </c>
      <c r="BY998" s="244" t="str">
        <f t="shared" si="1381"/>
        <v>YES</v>
      </c>
      <c r="BZ998" s="244" t="str">
        <f t="shared" si="1382"/>
        <v>NO</v>
      </c>
      <c r="CA998" s="244" t="str">
        <f t="shared" si="1383"/>
        <v>NO</v>
      </c>
      <c r="CB998" s="244" t="str">
        <f t="shared" si="1384"/>
        <v>NO</v>
      </c>
      <c r="CC998" s="244" t="str">
        <f t="shared" si="1385"/>
        <v>NO</v>
      </c>
      <c r="CD998" s="244" t="str">
        <f t="shared" si="1357"/>
        <v>NO</v>
      </c>
      <c r="CE998" s="1" t="str">
        <f t="shared" si="1358"/>
        <v>NO</v>
      </c>
      <c r="CF998" s="1" t="str">
        <f t="shared" si="1359"/>
        <v>NO</v>
      </c>
      <c r="CG998" s="1" t="str">
        <f t="shared" si="1360"/>
        <v>NO</v>
      </c>
      <c r="CH998" s="1" t="str">
        <f t="shared" si="1361"/>
        <v>NO</v>
      </c>
      <c r="CI998" s="244" t="str">
        <f t="shared" si="1386"/>
        <v>NO</v>
      </c>
      <c r="CJ998" s="244" t="str">
        <f t="shared" si="1387"/>
        <v>NO</v>
      </c>
      <c r="CK998" s="244" t="str">
        <f t="shared" si="1388"/>
        <v>NO</v>
      </c>
      <c r="CL998" s="244" t="str">
        <f t="shared" si="1389"/>
        <v>NO</v>
      </c>
      <c r="CM998" s="244" t="str">
        <f t="shared" si="1390"/>
        <v>NO</v>
      </c>
      <c r="CN998" s="244" t="str">
        <f t="shared" si="1391"/>
        <v>NO</v>
      </c>
      <c r="CO998" s="244" t="str">
        <f t="shared" si="1392"/>
        <v>NO</v>
      </c>
      <c r="CP998" s="244" t="str">
        <f t="shared" si="1393"/>
        <v>NO</v>
      </c>
      <c r="CQ998" s="244" t="str">
        <f t="shared" si="1394"/>
        <v>NO</v>
      </c>
      <c r="CR998" s="244" t="str">
        <f t="shared" si="1395"/>
        <v>NO</v>
      </c>
    </row>
    <row r="999" spans="1:96">
      <c r="A999" s="64"/>
      <c r="B999" s="15"/>
      <c r="C999" s="15"/>
      <c r="D999" s="15"/>
      <c r="E999" s="15"/>
      <c r="F999" s="15"/>
      <c r="G999" s="15"/>
      <c r="H999" s="15"/>
      <c r="I999" s="52" t="s">
        <v>21</v>
      </c>
      <c r="J999" s="6">
        <v>0.81196353884352601</v>
      </c>
      <c r="K999" s="6">
        <v>0.17238690609729401</v>
      </c>
      <c r="L999" s="6">
        <v>1.5649555059179001E-2</v>
      </c>
      <c r="M999" s="6">
        <v>0.43808886504269501</v>
      </c>
      <c r="N999" s="6">
        <v>0.235869957123338</v>
      </c>
      <c r="O999" s="6">
        <v>0.32604117783396502</v>
      </c>
      <c r="P999" s="6">
        <v>0.38000928319370703</v>
      </c>
      <c r="Q999" s="6">
        <v>0.52412018404614502</v>
      </c>
      <c r="R999" s="6">
        <v>9.5870532760147203E-2</v>
      </c>
      <c r="S999" s="6">
        <v>0.93677547112372295</v>
      </c>
      <c r="T999" s="6">
        <v>1.61479587837286E-2</v>
      </c>
      <c r="U999" s="6">
        <v>4.7076570092548099E-2</v>
      </c>
      <c r="V999" s="6">
        <v>0.50836315207665395</v>
      </c>
      <c r="W999" s="6">
        <v>0.12672102976580299</v>
      </c>
      <c r="X999" s="6">
        <v>0.36491581815754198</v>
      </c>
      <c r="Y999" s="6">
        <v>0.52811313300389595</v>
      </c>
      <c r="Z999" s="6">
        <v>0.21912433124505901</v>
      </c>
      <c r="AA999" s="6">
        <v>0.25276253575104402</v>
      </c>
      <c r="AB999" s="6">
        <v>0.60804904702272</v>
      </c>
      <c r="AC999" s="6">
        <v>9.6600004390884106E-2</v>
      </c>
      <c r="AD999" s="6">
        <v>0.29535094858639499</v>
      </c>
      <c r="AE999" s="6">
        <v>0.98164772558677005</v>
      </c>
      <c r="AF999" s="6">
        <v>9.7282907787132802E-3</v>
      </c>
      <c r="AG999" s="310">
        <v>8.6239836345158808E-3</v>
      </c>
      <c r="AH999" s="211">
        <v>0.70399999999999996</v>
      </c>
      <c r="AI999" s="211">
        <v>2.6680000000000001</v>
      </c>
      <c r="AJ999" s="212">
        <v>5.3719999999999999</v>
      </c>
      <c r="AK999" s="210">
        <v>0.68899999999999995</v>
      </c>
      <c r="AL999" s="210">
        <v>2.6419999999999999</v>
      </c>
      <c r="AM999" s="210">
        <v>5.4109999999999996</v>
      </c>
      <c r="AN999" s="203"/>
      <c r="AO999" s="203"/>
      <c r="AP999" s="203"/>
      <c r="AQ999" s="203"/>
      <c r="AR999" s="203">
        <f t="shared" si="1396"/>
        <v>0.45515454646600001</v>
      </c>
      <c r="AS999" s="203">
        <f t="shared" si="1397"/>
        <v>0.55630000000000002</v>
      </c>
      <c r="AT999" s="203">
        <f t="shared" si="1398"/>
        <v>0.67992222098599997</v>
      </c>
      <c r="AU999" s="203">
        <f t="shared" si="1399"/>
        <v>1.6506818218499999</v>
      </c>
      <c r="AV999" s="203">
        <f t="shared" si="1400"/>
        <v>2.0175000000000001</v>
      </c>
      <c r="AW999" s="203">
        <f t="shared" si="1401"/>
        <v>2.4658333288500001</v>
      </c>
      <c r="AX999" s="203">
        <f t="shared" si="1402"/>
        <v>4.146627281942</v>
      </c>
      <c r="AY999" s="203">
        <f t="shared" si="1403"/>
        <v>5.0681000000000003</v>
      </c>
      <c r="AZ999" s="203">
        <f t="shared" si="1404"/>
        <v>6.1943444331819997</v>
      </c>
      <c r="BB999" s="1" t="str">
        <f t="shared" si="1362"/>
        <v>P</v>
      </c>
      <c r="BC999" s="1" t="str">
        <f t="shared" si="1363"/>
        <v>P</v>
      </c>
      <c r="BD999" s="1" t="str">
        <f t="shared" si="1364"/>
        <v>NA</v>
      </c>
      <c r="BE999" s="1" t="str">
        <f t="shared" si="1365"/>
        <v>NO</v>
      </c>
      <c r="BF999" s="1" t="str">
        <f t="shared" si="1366"/>
        <v>NO</v>
      </c>
      <c r="BG999" s="1" t="str">
        <f t="shared" si="1367"/>
        <v>NO</v>
      </c>
      <c r="BH999" s="1" t="str">
        <f t="shared" si="1347"/>
        <v>NO</v>
      </c>
      <c r="BJ999" s="1">
        <v>10</v>
      </c>
      <c r="BK999" s="1" t="str">
        <f t="shared" si="1368"/>
        <v>P</v>
      </c>
      <c r="BL999" s="1" t="str">
        <f t="shared" si="1369"/>
        <v>P</v>
      </c>
      <c r="BM999" s="1" t="str">
        <f t="shared" si="1370"/>
        <v>NA</v>
      </c>
      <c r="BN999" s="1" t="str">
        <f t="shared" si="1371"/>
        <v>NO</v>
      </c>
      <c r="BO999" s="1" t="str">
        <f t="shared" si="1372"/>
        <v>NO</v>
      </c>
      <c r="BP999" s="1" t="str">
        <f t="shared" si="1373"/>
        <v>NO</v>
      </c>
      <c r="BQ999" s="1" t="str">
        <f t="shared" si="1374"/>
        <v>NO</v>
      </c>
      <c r="BS999" s="1" t="str">
        <f t="shared" si="1375"/>
        <v>TN</v>
      </c>
      <c r="BT999" s="1" t="str">
        <f t="shared" si="1376"/>
        <v>TN</v>
      </c>
      <c r="BU999" s="1" t="str">
        <f t="shared" si="1377"/>
        <v>TN</v>
      </c>
      <c r="BV999" s="1" t="str">
        <f t="shared" si="1378"/>
        <v>NO</v>
      </c>
      <c r="BW999" s="1" t="str">
        <f t="shared" si="1379"/>
        <v>NO</v>
      </c>
      <c r="BX999" s="1" t="str">
        <f t="shared" si="1380"/>
        <v>NO</v>
      </c>
      <c r="BY999" s="244" t="str">
        <f t="shared" si="1381"/>
        <v>YES</v>
      </c>
      <c r="BZ999" s="244" t="str">
        <f t="shared" si="1382"/>
        <v>NO</v>
      </c>
      <c r="CA999" s="244" t="str">
        <f t="shared" si="1383"/>
        <v>NO</v>
      </c>
      <c r="CB999" s="244" t="str">
        <f t="shared" si="1384"/>
        <v>NO</v>
      </c>
      <c r="CC999" s="244" t="str">
        <f t="shared" si="1385"/>
        <v>NO</v>
      </c>
      <c r="CD999" s="244" t="str">
        <f t="shared" si="1357"/>
        <v>NO</v>
      </c>
      <c r="CE999" s="1" t="str">
        <f t="shared" si="1358"/>
        <v>NO</v>
      </c>
      <c r="CF999" s="1" t="str">
        <f t="shared" si="1359"/>
        <v>NO</v>
      </c>
      <c r="CG999" s="1" t="str">
        <f t="shared" si="1360"/>
        <v>NO</v>
      </c>
      <c r="CH999" s="1" t="str">
        <f t="shared" si="1361"/>
        <v>NO</v>
      </c>
      <c r="CI999" s="244" t="str">
        <f t="shared" si="1386"/>
        <v>NO</v>
      </c>
      <c r="CJ999" s="244" t="str">
        <f t="shared" si="1387"/>
        <v>NO</v>
      </c>
      <c r="CK999" s="244" t="str">
        <f t="shared" si="1388"/>
        <v>NO</v>
      </c>
      <c r="CL999" s="244" t="str">
        <f t="shared" si="1389"/>
        <v>NO</v>
      </c>
      <c r="CM999" s="244" t="str">
        <f t="shared" si="1390"/>
        <v>NO</v>
      </c>
      <c r="CN999" s="244" t="str">
        <f t="shared" si="1391"/>
        <v>NO</v>
      </c>
      <c r="CO999" s="244" t="str">
        <f t="shared" si="1392"/>
        <v>NO</v>
      </c>
      <c r="CP999" s="244" t="str">
        <f t="shared" si="1393"/>
        <v>NO</v>
      </c>
      <c r="CQ999" s="244" t="str">
        <f t="shared" si="1394"/>
        <v>NO</v>
      </c>
      <c r="CR999" s="244" t="str">
        <f t="shared" si="1395"/>
        <v>NO</v>
      </c>
    </row>
    <row r="1000" spans="1:96" ht="16.5" thickBot="1">
      <c r="A1000" s="10"/>
      <c r="B1000" s="8"/>
      <c r="C1000" s="8"/>
      <c r="D1000" s="8"/>
      <c r="E1000" s="8"/>
      <c r="F1000" s="8"/>
      <c r="G1000" s="8"/>
      <c r="H1000" s="8"/>
      <c r="I1000" s="53" t="s">
        <v>60</v>
      </c>
      <c r="J1000" s="8">
        <v>0.80959026702829495</v>
      </c>
      <c r="K1000" s="8">
        <v>0.17384620794008901</v>
      </c>
      <c r="L1000" s="8">
        <v>1.65635250316147E-2</v>
      </c>
      <c r="M1000" s="8">
        <v>0.46520759832994502</v>
      </c>
      <c r="N1000" s="8">
        <v>0.309458547744069</v>
      </c>
      <c r="O1000" s="8">
        <v>0.22533385392598401</v>
      </c>
      <c r="P1000" s="8">
        <v>0.87407599844150496</v>
      </c>
      <c r="Q1000" s="8">
        <v>7.3595421286955398E-2</v>
      </c>
      <c r="R1000" s="8">
        <v>5.2328580271538902E-2</v>
      </c>
      <c r="S1000" s="8">
        <v>0.58384981214217802</v>
      </c>
      <c r="T1000" s="8">
        <v>9.8480084583203106E-2</v>
      </c>
      <c r="U1000" s="8">
        <v>0.31767010327461798</v>
      </c>
      <c r="V1000" s="8">
        <v>0.92869355217041805</v>
      </c>
      <c r="W1000" s="8">
        <v>2.6302400121616901E-2</v>
      </c>
      <c r="X1000" s="8">
        <v>4.5004047707964102E-2</v>
      </c>
      <c r="Y1000" s="8">
        <v>0.131062175965627</v>
      </c>
      <c r="Z1000" s="8">
        <v>0.79270197827889999</v>
      </c>
      <c r="AA1000" s="8">
        <v>7.6235845755472195E-2</v>
      </c>
      <c r="AB1000" s="8">
        <v>0.17899726113842901</v>
      </c>
      <c r="AC1000" s="8">
        <v>0.68087967579258701</v>
      </c>
      <c r="AD1000" s="8">
        <v>0.14012306306898301</v>
      </c>
      <c r="AE1000" s="8">
        <v>0.71775819077671998</v>
      </c>
      <c r="AF1000" s="8">
        <v>4.1350217249437403E-2</v>
      </c>
      <c r="AG1000" s="311">
        <v>0.240891591973842</v>
      </c>
      <c r="AH1000" s="213">
        <v>0.874</v>
      </c>
      <c r="AI1000" s="213">
        <v>2.0979999999999999</v>
      </c>
      <c r="AJ1000" s="214">
        <v>5.524</v>
      </c>
      <c r="AK1000" s="210">
        <v>0.89700000000000002</v>
      </c>
      <c r="AL1000" s="210">
        <v>2.13</v>
      </c>
      <c r="AM1000" s="210">
        <v>5.5090000000000003</v>
      </c>
      <c r="AN1000" s="203"/>
      <c r="AO1000" s="203"/>
      <c r="AP1000" s="203"/>
      <c r="AQ1000" s="203"/>
      <c r="AR1000" s="203">
        <f t="shared" si="1396"/>
        <v>0.45515454646600001</v>
      </c>
      <c r="AS1000" s="203">
        <f t="shared" si="1397"/>
        <v>0.55630000000000002</v>
      </c>
      <c r="AT1000" s="203">
        <f t="shared" si="1398"/>
        <v>0.67992222098599997</v>
      </c>
      <c r="AU1000" s="203">
        <f t="shared" si="1399"/>
        <v>1.6506818218499999</v>
      </c>
      <c r="AV1000" s="203">
        <f t="shared" si="1400"/>
        <v>2.0175000000000001</v>
      </c>
      <c r="AW1000" s="203">
        <f t="shared" si="1401"/>
        <v>2.4658333288500001</v>
      </c>
      <c r="AX1000" s="203">
        <f t="shared" si="1402"/>
        <v>4.146627281942</v>
      </c>
      <c r="AY1000" s="203">
        <f t="shared" si="1403"/>
        <v>5.0681000000000003</v>
      </c>
      <c r="AZ1000" s="203">
        <f t="shared" si="1404"/>
        <v>6.1943444331819997</v>
      </c>
      <c r="BB1000" s="1" t="str">
        <f t="shared" si="1362"/>
        <v>P</v>
      </c>
      <c r="BC1000" s="1" t="str">
        <f t="shared" si="1363"/>
        <v>NA</v>
      </c>
      <c r="BD1000" s="1" t="str">
        <f t="shared" si="1364"/>
        <v>NA</v>
      </c>
      <c r="BE1000" s="1" t="str">
        <f t="shared" si="1365"/>
        <v>NO</v>
      </c>
      <c r="BF1000" s="1" t="str">
        <f t="shared" si="1366"/>
        <v>NO</v>
      </c>
      <c r="BG1000" s="1" t="str">
        <f t="shared" si="1367"/>
        <v>NO</v>
      </c>
      <c r="BH1000" s="1" t="str">
        <f t="shared" si="1347"/>
        <v>NO</v>
      </c>
      <c r="BJ1000" s="1">
        <v>59</v>
      </c>
      <c r="BK1000" s="1" t="str">
        <f t="shared" si="1368"/>
        <v>P</v>
      </c>
      <c r="BL1000" s="1" t="str">
        <f t="shared" si="1369"/>
        <v>NA</v>
      </c>
      <c r="BM1000" s="1" t="str">
        <f t="shared" si="1370"/>
        <v>NA</v>
      </c>
      <c r="BN1000" s="1" t="str">
        <f t="shared" si="1371"/>
        <v>NO</v>
      </c>
      <c r="BO1000" s="1" t="str">
        <f t="shared" si="1372"/>
        <v>NO</v>
      </c>
      <c r="BP1000" s="1" t="str">
        <f t="shared" si="1373"/>
        <v>NO</v>
      </c>
      <c r="BQ1000" s="1" t="str">
        <f t="shared" si="1374"/>
        <v>NO</v>
      </c>
      <c r="BS1000" s="1" t="str">
        <f t="shared" si="1375"/>
        <v>TN</v>
      </c>
      <c r="BT1000" s="1" t="str">
        <f t="shared" si="1376"/>
        <v>TN</v>
      </c>
      <c r="BU1000" s="1" t="str">
        <f t="shared" si="1377"/>
        <v>TN</v>
      </c>
      <c r="BV1000" s="1" t="str">
        <f t="shared" si="1378"/>
        <v>NO</v>
      </c>
      <c r="BW1000" s="1" t="str">
        <f t="shared" si="1379"/>
        <v>NO</v>
      </c>
      <c r="BX1000" s="1" t="str">
        <f t="shared" si="1380"/>
        <v>NO</v>
      </c>
      <c r="BY1000" s="244" t="str">
        <f t="shared" si="1381"/>
        <v>YES</v>
      </c>
      <c r="BZ1000" s="244" t="str">
        <f t="shared" si="1382"/>
        <v>NO</v>
      </c>
      <c r="CA1000" s="244" t="str">
        <f t="shared" si="1383"/>
        <v>NO</v>
      </c>
      <c r="CB1000" s="244" t="str">
        <f t="shared" si="1384"/>
        <v>NO</v>
      </c>
      <c r="CC1000" s="244" t="str">
        <f t="shared" si="1385"/>
        <v>NO</v>
      </c>
      <c r="CD1000" s="244" t="str">
        <f t="shared" si="1357"/>
        <v>NO</v>
      </c>
      <c r="CE1000" s="1" t="str">
        <f t="shared" si="1358"/>
        <v>NO</v>
      </c>
      <c r="CF1000" s="1" t="str">
        <f t="shared" si="1359"/>
        <v>NO</v>
      </c>
      <c r="CG1000" s="1" t="str">
        <f t="shared" si="1360"/>
        <v>NO</v>
      </c>
      <c r="CH1000" s="1" t="str">
        <f t="shared" si="1361"/>
        <v>NO</v>
      </c>
      <c r="CI1000" s="244" t="str">
        <f t="shared" si="1386"/>
        <v>NO</v>
      </c>
      <c r="CJ1000" s="244" t="str">
        <f t="shared" si="1387"/>
        <v>NO</v>
      </c>
      <c r="CK1000" s="244" t="str">
        <f t="shared" si="1388"/>
        <v>NO</v>
      </c>
      <c r="CL1000" s="244" t="str">
        <f t="shared" si="1389"/>
        <v>NO</v>
      </c>
      <c r="CM1000" s="244" t="str">
        <f t="shared" si="1390"/>
        <v>NO</v>
      </c>
      <c r="CN1000" s="244" t="str">
        <f t="shared" si="1391"/>
        <v>NO</v>
      </c>
      <c r="CO1000" s="244" t="str">
        <f t="shared" si="1392"/>
        <v>NO</v>
      </c>
      <c r="CP1000" s="244" t="str">
        <f t="shared" si="1393"/>
        <v>NO</v>
      </c>
      <c r="CQ1000" s="244" t="str">
        <f t="shared" si="1394"/>
        <v>NO</v>
      </c>
      <c r="CR1000" s="244" t="str">
        <f t="shared" si="1395"/>
        <v>NO</v>
      </c>
    </row>
    <row r="1001" spans="1:96">
      <c r="A1001" s="61">
        <v>60</v>
      </c>
      <c r="B1001" s="62">
        <v>360</v>
      </c>
      <c r="C1001" s="62">
        <v>1.5</v>
      </c>
      <c r="D1001" s="62">
        <v>0.66</v>
      </c>
      <c r="E1001" s="62">
        <v>6640090</v>
      </c>
      <c r="F1001" s="62">
        <f>E1001/1000/60</f>
        <v>110.66816666666666</v>
      </c>
      <c r="G1001" s="62">
        <v>29</v>
      </c>
      <c r="H1001" s="63">
        <f>G1001/B1001*100</f>
        <v>8.0555555555555554</v>
      </c>
      <c r="I1001" s="60" t="s">
        <v>12</v>
      </c>
      <c r="J1001" s="69">
        <v>0.31607246544179202</v>
      </c>
      <c r="K1001" s="69">
        <v>0.67869918382931305</v>
      </c>
      <c r="L1001" s="69">
        <v>5.2283507288934904E-3</v>
      </c>
      <c r="M1001" s="69">
        <v>0.72758562683071704</v>
      </c>
      <c r="N1001" s="69">
        <v>4.3289969344799797E-2</v>
      </c>
      <c r="O1001" s="69">
        <v>0.22912440382448199</v>
      </c>
      <c r="P1001" s="69">
        <v>0.75018464296879706</v>
      </c>
      <c r="Q1001" s="69">
        <v>0.19908117744910001</v>
      </c>
      <c r="R1001" s="69">
        <v>5.0734179582102398E-2</v>
      </c>
      <c r="S1001" s="69">
        <v>0.88215635537399395</v>
      </c>
      <c r="T1001" s="69">
        <v>7.5271878447156604E-2</v>
      </c>
      <c r="U1001" s="69">
        <v>4.2571766178849203E-2</v>
      </c>
      <c r="V1001" s="69">
        <v>0.16023451700910399</v>
      </c>
      <c r="W1001" s="69">
        <v>0.17778578704827</v>
      </c>
      <c r="X1001" s="69">
        <v>0.66197969594262396</v>
      </c>
      <c r="Y1001" s="69">
        <v>0.29074255581951902</v>
      </c>
      <c r="Z1001" s="69">
        <v>0.33797404901608602</v>
      </c>
      <c r="AA1001" s="69">
        <v>0.37128339516439302</v>
      </c>
      <c r="AB1001" s="69">
        <v>0.54241270425537702</v>
      </c>
      <c r="AC1001" s="69">
        <v>0.26233517412277702</v>
      </c>
      <c r="AD1001" s="69">
        <v>0.19525212162184399</v>
      </c>
      <c r="AE1001" s="69">
        <v>0.64454752324905396</v>
      </c>
      <c r="AF1001" s="69">
        <v>0.19163028265311199</v>
      </c>
      <c r="AG1001" s="309">
        <v>0.163822194097832</v>
      </c>
      <c r="AH1001" s="208">
        <v>0.79600000000000004</v>
      </c>
      <c r="AI1001" s="208">
        <v>3.254</v>
      </c>
      <c r="AJ1001" s="209">
        <v>5.73</v>
      </c>
      <c r="AK1001" s="210">
        <v>0.81899999999999995</v>
      </c>
      <c r="AL1001" s="210">
        <v>3.2370000000000001</v>
      </c>
      <c r="AM1001" s="210">
        <v>5.7320000000000002</v>
      </c>
      <c r="AN1001" s="203">
        <v>0.8518</v>
      </c>
      <c r="AO1001" s="203">
        <v>2.2370999999999999</v>
      </c>
      <c r="AP1001" s="203">
        <v>5.3787000000000003</v>
      </c>
      <c r="AQ1001" s="203"/>
      <c r="AR1001" s="203">
        <f>$AN$16*0.81818182</f>
        <v>0.69692727427599999</v>
      </c>
      <c r="AS1001" s="203">
        <f>$AN$16</f>
        <v>0.8518</v>
      </c>
      <c r="AT1001" s="203">
        <f>$AN$16*1.22222222</f>
        <v>1.041088886996</v>
      </c>
      <c r="AU1001" s="203">
        <f>$AO$16*0.81818182</f>
        <v>1.8303545495219997</v>
      </c>
      <c r="AV1001" s="203">
        <f>$AO$16</f>
        <v>2.2370999999999999</v>
      </c>
      <c r="AW1001" s="203">
        <f>$AO$16*1.22222222</f>
        <v>2.7342333283619995</v>
      </c>
      <c r="AX1001" s="203">
        <f>$AP$16*0.81818182</f>
        <v>4.4007545552340002</v>
      </c>
      <c r="AY1001" s="203">
        <f>$AP$16</f>
        <v>5.3787000000000003</v>
      </c>
      <c r="AZ1001" s="203">
        <f>$AP$16*1.22222222</f>
        <v>6.5739666547139999</v>
      </c>
      <c r="BB1001" s="1" t="str">
        <f t="shared" si="1362"/>
        <v>NP</v>
      </c>
      <c r="BC1001" s="1" t="str">
        <f t="shared" si="1363"/>
        <v>P</v>
      </c>
      <c r="BD1001" s="1" t="str">
        <f t="shared" si="1364"/>
        <v>NA</v>
      </c>
      <c r="BE1001" s="1" t="str">
        <f t="shared" si="1365"/>
        <v>NO</v>
      </c>
      <c r="BF1001" s="1" t="str">
        <f t="shared" si="1366"/>
        <v>NO</v>
      </c>
      <c r="BG1001" s="1" t="str">
        <f t="shared" si="1367"/>
        <v>NO</v>
      </c>
      <c r="BH1001" s="1" t="str">
        <f t="shared" si="1347"/>
        <v>NO</v>
      </c>
      <c r="BJ1001" s="12">
        <v>10</v>
      </c>
      <c r="BK1001" s="1" t="str">
        <f t="shared" si="1368"/>
        <v>NP</v>
      </c>
      <c r="BL1001" s="1" t="str">
        <f t="shared" si="1369"/>
        <v>P</v>
      </c>
      <c r="BM1001" s="1" t="str">
        <f t="shared" si="1370"/>
        <v>NA</v>
      </c>
      <c r="BN1001" s="1" t="str">
        <f t="shared" si="1371"/>
        <v>NO</v>
      </c>
      <c r="BO1001" s="1" t="str">
        <f t="shared" si="1372"/>
        <v>NO</v>
      </c>
      <c r="BP1001" s="1" t="str">
        <f t="shared" si="1373"/>
        <v>NO</v>
      </c>
      <c r="BQ1001" s="1" t="str">
        <f t="shared" si="1374"/>
        <v>NO</v>
      </c>
      <c r="BS1001" s="1" t="str">
        <f t="shared" si="1375"/>
        <v>TP</v>
      </c>
      <c r="BT1001" s="1" t="str">
        <f t="shared" si="1376"/>
        <v>TN</v>
      </c>
      <c r="BU1001" s="1" t="str">
        <f t="shared" si="1377"/>
        <v>TN</v>
      </c>
      <c r="BV1001" s="1" t="str">
        <f t="shared" si="1378"/>
        <v>NO</v>
      </c>
      <c r="BW1001" s="1" t="str">
        <f t="shared" si="1379"/>
        <v>NO</v>
      </c>
      <c r="BX1001" s="1" t="str">
        <f t="shared" si="1380"/>
        <v>YES</v>
      </c>
      <c r="BY1001" s="244" t="str">
        <f t="shared" si="1381"/>
        <v>YES</v>
      </c>
      <c r="BZ1001" s="244" t="str">
        <f t="shared" si="1382"/>
        <v>NO</v>
      </c>
      <c r="CA1001" s="244" t="str">
        <f t="shared" si="1383"/>
        <v>NO</v>
      </c>
      <c r="CB1001" s="244" t="str">
        <f t="shared" si="1384"/>
        <v>NO</v>
      </c>
      <c r="CC1001" s="244" t="str">
        <f t="shared" si="1385"/>
        <v>NO</v>
      </c>
      <c r="CD1001" s="244" t="str">
        <f t="shared" si="1357"/>
        <v>NO</v>
      </c>
      <c r="CE1001" s="1" t="str">
        <f t="shared" si="1358"/>
        <v>NO</v>
      </c>
      <c r="CF1001" s="1" t="str">
        <f t="shared" si="1359"/>
        <v>NO</v>
      </c>
      <c r="CG1001" s="1" t="str">
        <f t="shared" si="1360"/>
        <v>NO</v>
      </c>
      <c r="CH1001" s="1" t="str">
        <f t="shared" si="1361"/>
        <v>NO</v>
      </c>
      <c r="CI1001" s="244" t="str">
        <f t="shared" si="1386"/>
        <v>NO</v>
      </c>
      <c r="CJ1001" s="244" t="str">
        <f t="shared" si="1387"/>
        <v>NO</v>
      </c>
      <c r="CK1001" s="244" t="str">
        <f t="shared" si="1388"/>
        <v>NO</v>
      </c>
      <c r="CL1001" s="244" t="str">
        <f t="shared" si="1389"/>
        <v>NO</v>
      </c>
      <c r="CM1001" s="244" t="str">
        <f t="shared" si="1390"/>
        <v>NO</v>
      </c>
      <c r="CN1001" s="244" t="str">
        <f t="shared" si="1391"/>
        <v>NO</v>
      </c>
      <c r="CO1001" s="244" t="str">
        <f t="shared" si="1392"/>
        <v>NO</v>
      </c>
      <c r="CP1001" s="244" t="str">
        <f t="shared" si="1393"/>
        <v>NO</v>
      </c>
      <c r="CQ1001" s="244" t="str">
        <f t="shared" si="1394"/>
        <v>NO</v>
      </c>
      <c r="CR1001" s="244" t="str">
        <f t="shared" si="1395"/>
        <v>NO</v>
      </c>
    </row>
    <row r="1002" spans="1:96">
      <c r="A1002" s="64"/>
      <c r="B1002" s="15"/>
      <c r="C1002" s="15"/>
      <c r="D1002" s="15"/>
      <c r="E1002" s="15"/>
      <c r="F1002" s="15"/>
      <c r="G1002" s="15"/>
      <c r="H1002" s="15"/>
      <c r="I1002" s="52" t="s">
        <v>13</v>
      </c>
      <c r="J1002" s="6">
        <v>0.14365614898479401</v>
      </c>
      <c r="K1002" s="6">
        <v>0.57654198686875702</v>
      </c>
      <c r="L1002" s="6">
        <v>0.27980186414644698</v>
      </c>
      <c r="M1002" s="6">
        <v>0.26863096655775098</v>
      </c>
      <c r="N1002" s="6">
        <v>0.28207037266775897</v>
      </c>
      <c r="O1002" s="6">
        <v>0.44929866077448799</v>
      </c>
      <c r="P1002" s="6">
        <v>0.84122784615328805</v>
      </c>
      <c r="Q1002" s="6">
        <v>0.115683208789713</v>
      </c>
      <c r="R1002" s="6">
        <v>4.3088945056997598E-2</v>
      </c>
      <c r="S1002" s="6">
        <v>0.34678538554891902</v>
      </c>
      <c r="T1002" s="6">
        <v>0.62449759233311897</v>
      </c>
      <c r="U1002" s="6">
        <v>2.87170221179604E-2</v>
      </c>
      <c r="V1002" s="6">
        <v>4.4095926503437001E-2</v>
      </c>
      <c r="W1002" s="6">
        <v>0.72682259104434499</v>
      </c>
      <c r="X1002" s="6">
        <v>0.22908148245221699</v>
      </c>
      <c r="Y1002" s="6">
        <v>0.60688452887847499</v>
      </c>
      <c r="Z1002" s="6">
        <v>1.3254980781441701E-2</v>
      </c>
      <c r="AA1002" s="6">
        <v>0.37986049034008301</v>
      </c>
      <c r="AB1002" s="6">
        <v>0.92268600751946395</v>
      </c>
      <c r="AC1002" s="6">
        <v>7.0178191642261495E-2</v>
      </c>
      <c r="AD1002" s="6">
        <v>7.1358008382739202E-3</v>
      </c>
      <c r="AE1002" s="6">
        <v>0.23127219007497199</v>
      </c>
      <c r="AF1002" s="6">
        <v>0.410969014832262</v>
      </c>
      <c r="AG1002" s="310">
        <v>0.35775879509276498</v>
      </c>
      <c r="AH1002" s="211">
        <v>0.92100000000000004</v>
      </c>
      <c r="AI1002" s="211">
        <v>2.9359999999999999</v>
      </c>
      <c r="AJ1002" s="212">
        <v>5.7240000000000002</v>
      </c>
      <c r="AK1002" s="210">
        <v>1.1830000000000001</v>
      </c>
      <c r="AL1002" s="210">
        <v>3.18</v>
      </c>
      <c r="AM1002" s="210">
        <v>6.1820000000000004</v>
      </c>
      <c r="AN1002" s="203"/>
      <c r="AO1002" s="203"/>
      <c r="AP1002" s="203"/>
      <c r="AQ1002" s="203"/>
      <c r="AR1002" s="203">
        <f t="shared" ref="AR1002:AR1032" si="1405">$AN$16*0.81818182</f>
        <v>0.69692727427599999</v>
      </c>
      <c r="AS1002" s="203">
        <f t="shared" ref="AS1002:AS1032" si="1406">$AN$16</f>
        <v>0.8518</v>
      </c>
      <c r="AT1002" s="203">
        <f t="shared" ref="AT1002:AT1032" si="1407">$AN$16*1.22222222</f>
        <v>1.041088886996</v>
      </c>
      <c r="AU1002" s="203">
        <f t="shared" ref="AU1002:AU1032" si="1408">$AO$16*0.81818182</f>
        <v>1.8303545495219997</v>
      </c>
      <c r="AV1002" s="203">
        <f t="shared" ref="AV1002:AV1032" si="1409">$AO$16</f>
        <v>2.2370999999999999</v>
      </c>
      <c r="AW1002" s="203">
        <f t="shared" ref="AW1002:AW1032" si="1410">$AO$16*1.22222222</f>
        <v>2.7342333283619995</v>
      </c>
      <c r="AX1002" s="203">
        <f t="shared" ref="AX1002:AX1032" si="1411">$AP$16*0.81818182</f>
        <v>4.4007545552340002</v>
      </c>
      <c r="AY1002" s="203">
        <f t="shared" ref="AY1002:AY1032" si="1412">$AP$16</f>
        <v>5.3787000000000003</v>
      </c>
      <c r="AZ1002" s="203">
        <f t="shared" ref="AZ1002:AZ1032" si="1413">$AP$16*1.22222222</f>
        <v>6.5739666547139999</v>
      </c>
      <c r="BB1002" s="1" t="str">
        <f t="shared" si="1362"/>
        <v>NA</v>
      </c>
      <c r="BC1002" s="1" t="str">
        <f t="shared" si="1363"/>
        <v>P</v>
      </c>
      <c r="BD1002" s="1" t="str">
        <f t="shared" si="1364"/>
        <v>NA</v>
      </c>
      <c r="BE1002" s="1" t="str">
        <f t="shared" si="1365"/>
        <v>NO</v>
      </c>
      <c r="BF1002" s="1" t="str">
        <f t="shared" si="1366"/>
        <v>NO</v>
      </c>
      <c r="BG1002" s="1" t="str">
        <f t="shared" si="1367"/>
        <v>NO</v>
      </c>
      <c r="BH1002" s="1" t="str">
        <f t="shared" si="1347"/>
        <v>NO</v>
      </c>
      <c r="BJ1002" s="12">
        <v>9</v>
      </c>
      <c r="BK1002" s="1" t="str">
        <f t="shared" si="1368"/>
        <v>P</v>
      </c>
      <c r="BL1002" s="1" t="str">
        <f t="shared" si="1369"/>
        <v>P</v>
      </c>
      <c r="BM1002" s="1" t="str">
        <f t="shared" si="1370"/>
        <v>NA</v>
      </c>
      <c r="BN1002" s="1" t="str">
        <f t="shared" si="1371"/>
        <v>NO</v>
      </c>
      <c r="BO1002" s="1" t="str">
        <f t="shared" si="1372"/>
        <v>NO</v>
      </c>
      <c r="BP1002" s="1" t="str">
        <f t="shared" si="1373"/>
        <v>NO</v>
      </c>
      <c r="BQ1002" s="1" t="str">
        <f t="shared" si="1374"/>
        <v>NO</v>
      </c>
      <c r="BS1002" s="1" t="str">
        <f t="shared" si="1375"/>
        <v>TN</v>
      </c>
      <c r="BT1002" s="1" t="str">
        <f t="shared" si="1376"/>
        <v>TN</v>
      </c>
      <c r="BU1002" s="1" t="str">
        <f t="shared" si="1377"/>
        <v>TN</v>
      </c>
      <c r="BV1002" s="1" t="str">
        <f t="shared" si="1378"/>
        <v>NO</v>
      </c>
      <c r="BW1002" s="1" t="str">
        <f t="shared" si="1379"/>
        <v>NO</v>
      </c>
      <c r="BX1002" s="1" t="str">
        <f t="shared" si="1380"/>
        <v>NO</v>
      </c>
      <c r="BY1002" s="244" t="str">
        <f t="shared" si="1381"/>
        <v>YES</v>
      </c>
      <c r="BZ1002" s="244" t="str">
        <f t="shared" si="1382"/>
        <v>NO</v>
      </c>
      <c r="CA1002" s="244" t="str">
        <f t="shared" si="1383"/>
        <v>NO</v>
      </c>
      <c r="CB1002" s="244" t="str">
        <f t="shared" si="1384"/>
        <v>NO</v>
      </c>
      <c r="CC1002" s="244" t="str">
        <f t="shared" si="1385"/>
        <v>NO</v>
      </c>
      <c r="CD1002" s="244" t="str">
        <f t="shared" si="1357"/>
        <v>NO</v>
      </c>
      <c r="CE1002" s="1" t="str">
        <f t="shared" si="1358"/>
        <v>NO</v>
      </c>
      <c r="CF1002" s="1" t="str">
        <f t="shared" si="1359"/>
        <v>NO</v>
      </c>
      <c r="CG1002" s="1" t="str">
        <f t="shared" si="1360"/>
        <v>NO</v>
      </c>
      <c r="CH1002" s="1" t="str">
        <f t="shared" si="1361"/>
        <v>NO</v>
      </c>
      <c r="CI1002" s="244" t="str">
        <f t="shared" si="1386"/>
        <v>NO</v>
      </c>
      <c r="CJ1002" s="244" t="str">
        <f t="shared" si="1387"/>
        <v>NO</v>
      </c>
      <c r="CK1002" s="244" t="str">
        <f t="shared" si="1388"/>
        <v>NO</v>
      </c>
      <c r="CL1002" s="244" t="str">
        <f t="shared" si="1389"/>
        <v>NO</v>
      </c>
      <c r="CM1002" s="244" t="str">
        <f t="shared" si="1390"/>
        <v>NO</v>
      </c>
      <c r="CN1002" s="244" t="str">
        <f t="shared" si="1391"/>
        <v>NO</v>
      </c>
      <c r="CO1002" s="244" t="str">
        <f t="shared" si="1392"/>
        <v>NO</v>
      </c>
      <c r="CP1002" s="244" t="str">
        <f t="shared" si="1393"/>
        <v>NO</v>
      </c>
      <c r="CQ1002" s="244" t="str">
        <f t="shared" si="1394"/>
        <v>NO</v>
      </c>
      <c r="CR1002" s="244" t="str">
        <f t="shared" si="1395"/>
        <v>NO</v>
      </c>
    </row>
    <row r="1003" spans="1:96">
      <c r="A1003" s="64"/>
      <c r="B1003" s="15"/>
      <c r="C1003" s="15"/>
      <c r="D1003" s="15"/>
      <c r="E1003" s="15"/>
      <c r="F1003" s="15"/>
      <c r="G1003" s="15"/>
      <c r="H1003" s="15"/>
      <c r="I1003" s="52" t="s">
        <v>14</v>
      </c>
      <c r="J1003" s="6">
        <v>5.1793593600523602E-2</v>
      </c>
      <c r="K1003" s="6">
        <v>0.56501721325576704</v>
      </c>
      <c r="L1003" s="6">
        <v>0.38318919314370797</v>
      </c>
      <c r="M1003" s="6">
        <v>0.84734599712609704</v>
      </c>
      <c r="N1003" s="6">
        <v>8.7520500064427603E-2</v>
      </c>
      <c r="O1003" s="6">
        <v>6.5133502809474705E-2</v>
      </c>
      <c r="P1003" s="6">
        <v>0.96210656552736895</v>
      </c>
      <c r="Q1003" s="6">
        <v>1.4364452518425301E-2</v>
      </c>
      <c r="R1003" s="6">
        <v>2.3528981954205299E-2</v>
      </c>
      <c r="S1003" s="6">
        <v>0.70767619599621301</v>
      </c>
      <c r="T1003" s="6">
        <v>3.6674398012283102E-2</v>
      </c>
      <c r="U1003" s="6">
        <v>0.25564940599150299</v>
      </c>
      <c r="V1003" s="6">
        <v>0.43399419436095799</v>
      </c>
      <c r="W1003" s="6">
        <v>0.42565748536057402</v>
      </c>
      <c r="X1003" s="6">
        <v>0.140348320278467</v>
      </c>
      <c r="Y1003" s="6">
        <v>0.87975880185229405</v>
      </c>
      <c r="Z1003" s="6">
        <v>0.117637910124894</v>
      </c>
      <c r="AA1003" s="6">
        <v>2.6032880228103999E-3</v>
      </c>
      <c r="AB1003" s="6">
        <v>0.42737077244225602</v>
      </c>
      <c r="AC1003" s="6">
        <v>0.23512347752611501</v>
      </c>
      <c r="AD1003" s="6">
        <v>0.33750575003162803</v>
      </c>
      <c r="AE1003" s="6">
        <v>0.13915656678605401</v>
      </c>
      <c r="AF1003" s="6">
        <v>4.0726756548473797E-2</v>
      </c>
      <c r="AG1003" s="310">
        <v>0.82011667666547095</v>
      </c>
      <c r="AH1003" s="211">
        <v>0.98699999999999999</v>
      </c>
      <c r="AI1003" s="211">
        <v>2.3620000000000001</v>
      </c>
      <c r="AJ1003" s="212">
        <v>6.4779999999999998</v>
      </c>
      <c r="AK1003" s="210">
        <v>1.57</v>
      </c>
      <c r="AL1003" s="210">
        <v>2.89</v>
      </c>
      <c r="AM1003" s="210">
        <v>6.9249999999999998</v>
      </c>
      <c r="AN1003" s="203"/>
      <c r="AO1003" s="203"/>
      <c r="AP1003" s="203"/>
      <c r="AQ1003" s="203"/>
      <c r="AR1003" s="203">
        <f t="shared" si="1405"/>
        <v>0.69692727427599999</v>
      </c>
      <c r="AS1003" s="203">
        <f t="shared" si="1406"/>
        <v>0.8518</v>
      </c>
      <c r="AT1003" s="203">
        <f t="shared" si="1407"/>
        <v>1.041088886996</v>
      </c>
      <c r="AU1003" s="203">
        <f t="shared" si="1408"/>
        <v>1.8303545495219997</v>
      </c>
      <c r="AV1003" s="203">
        <f t="shared" si="1409"/>
        <v>2.2370999999999999</v>
      </c>
      <c r="AW1003" s="203">
        <f t="shared" si="1410"/>
        <v>2.7342333283619995</v>
      </c>
      <c r="AX1003" s="203">
        <f t="shared" si="1411"/>
        <v>4.4007545552340002</v>
      </c>
      <c r="AY1003" s="203">
        <f t="shared" si="1412"/>
        <v>5.3787000000000003</v>
      </c>
      <c r="AZ1003" s="203">
        <f t="shared" si="1413"/>
        <v>6.5739666547139999</v>
      </c>
      <c r="BB1003" s="1" t="str">
        <f t="shared" si="1362"/>
        <v>NA</v>
      </c>
      <c r="BC1003" s="1" t="str">
        <f t="shared" si="1363"/>
        <v>NA</v>
      </c>
      <c r="BD1003" s="1" t="str">
        <f t="shared" si="1364"/>
        <v>NA</v>
      </c>
      <c r="BE1003" s="1" t="str">
        <f t="shared" si="1365"/>
        <v>NO</v>
      </c>
      <c r="BF1003" s="1" t="str">
        <f t="shared" si="1366"/>
        <v>NO</v>
      </c>
      <c r="BG1003" s="1" t="str">
        <f t="shared" si="1367"/>
        <v>NO</v>
      </c>
      <c r="BH1003" s="1" t="str">
        <f t="shared" si="1347"/>
        <v>YES</v>
      </c>
      <c r="BJ1003" s="12">
        <v>9</v>
      </c>
      <c r="BK1003" s="1" t="str">
        <f t="shared" si="1368"/>
        <v>P</v>
      </c>
      <c r="BL1003" s="1" t="str">
        <f t="shared" si="1369"/>
        <v>P</v>
      </c>
      <c r="BM1003" s="1" t="str">
        <f t="shared" si="1370"/>
        <v>P</v>
      </c>
      <c r="BN1003" s="1" t="str">
        <f t="shared" si="1371"/>
        <v>NO</v>
      </c>
      <c r="BO1003" s="1" t="str">
        <f t="shared" si="1372"/>
        <v>NO</v>
      </c>
      <c r="BP1003" s="1" t="str">
        <f t="shared" si="1373"/>
        <v>NO</v>
      </c>
      <c r="BQ1003" s="1" t="str">
        <f t="shared" si="1374"/>
        <v>NO</v>
      </c>
      <c r="BS1003" s="1" t="str">
        <f t="shared" si="1375"/>
        <v>TN</v>
      </c>
      <c r="BT1003" s="1" t="str">
        <f t="shared" si="1376"/>
        <v>TN</v>
      </c>
      <c r="BU1003" s="1" t="str">
        <f t="shared" si="1377"/>
        <v>TN</v>
      </c>
      <c r="BV1003" s="1" t="str">
        <f t="shared" si="1378"/>
        <v>NO</v>
      </c>
      <c r="BW1003" s="1" t="str">
        <f t="shared" si="1379"/>
        <v>NO</v>
      </c>
      <c r="BX1003" s="1" t="str">
        <f t="shared" si="1380"/>
        <v>NO</v>
      </c>
      <c r="BY1003" s="244" t="str">
        <f t="shared" si="1381"/>
        <v>YES</v>
      </c>
      <c r="BZ1003" s="244" t="str">
        <f t="shared" si="1382"/>
        <v>NO</v>
      </c>
      <c r="CA1003" s="244" t="str">
        <f t="shared" si="1383"/>
        <v>NO</v>
      </c>
      <c r="CB1003" s="244" t="str">
        <f t="shared" si="1384"/>
        <v>NO</v>
      </c>
      <c r="CC1003" s="244" t="str">
        <f t="shared" si="1385"/>
        <v>NO</v>
      </c>
      <c r="CD1003" s="244" t="str">
        <f t="shared" si="1357"/>
        <v>NO</v>
      </c>
      <c r="CE1003" s="1" t="str">
        <f t="shared" si="1358"/>
        <v>NO</v>
      </c>
      <c r="CF1003" s="1" t="str">
        <f t="shared" si="1359"/>
        <v>NO</v>
      </c>
      <c r="CG1003" s="1" t="str">
        <f t="shared" si="1360"/>
        <v>NO</v>
      </c>
      <c r="CH1003" s="1" t="str">
        <f t="shared" si="1361"/>
        <v>NO</v>
      </c>
      <c r="CI1003" s="244" t="str">
        <f t="shared" si="1386"/>
        <v>NO</v>
      </c>
      <c r="CJ1003" s="244" t="str">
        <f t="shared" si="1387"/>
        <v>NO</v>
      </c>
      <c r="CK1003" s="244" t="str">
        <f t="shared" si="1388"/>
        <v>NO</v>
      </c>
      <c r="CL1003" s="244" t="str">
        <f t="shared" si="1389"/>
        <v>NO</v>
      </c>
      <c r="CM1003" s="244" t="str">
        <f t="shared" si="1390"/>
        <v>NO</v>
      </c>
      <c r="CN1003" s="244" t="str">
        <f t="shared" si="1391"/>
        <v>NO</v>
      </c>
      <c r="CO1003" s="244" t="str">
        <f t="shared" si="1392"/>
        <v>NO</v>
      </c>
      <c r="CP1003" s="244" t="str">
        <f t="shared" si="1393"/>
        <v>NO</v>
      </c>
      <c r="CQ1003" s="244" t="str">
        <f t="shared" si="1394"/>
        <v>NO</v>
      </c>
      <c r="CR1003" s="244" t="str">
        <f t="shared" si="1395"/>
        <v>NO</v>
      </c>
    </row>
    <row r="1004" spans="1:96">
      <c r="A1004" s="64"/>
      <c r="B1004" s="15"/>
      <c r="C1004" s="15"/>
      <c r="D1004" s="15"/>
      <c r="E1004" s="15"/>
      <c r="F1004" s="15"/>
      <c r="G1004" s="15"/>
      <c r="H1004" s="15"/>
      <c r="I1004" s="52" t="s">
        <v>15</v>
      </c>
      <c r="J1004" s="6">
        <v>0.31607246544179202</v>
      </c>
      <c r="K1004" s="6">
        <v>0.67869918382931305</v>
      </c>
      <c r="L1004" s="6">
        <v>5.2283507288934904E-3</v>
      </c>
      <c r="M1004" s="6">
        <v>0.72758562683071704</v>
      </c>
      <c r="N1004" s="6">
        <v>4.3289969344799797E-2</v>
      </c>
      <c r="O1004" s="6">
        <v>0.22912440382448199</v>
      </c>
      <c r="P1004" s="6">
        <v>0.75018464296879706</v>
      </c>
      <c r="Q1004" s="6">
        <v>0.19908117744910001</v>
      </c>
      <c r="R1004" s="6">
        <v>5.0734179582102398E-2</v>
      </c>
      <c r="S1004" s="6">
        <v>0.88215635537399395</v>
      </c>
      <c r="T1004" s="6">
        <v>7.5271878447156604E-2</v>
      </c>
      <c r="U1004" s="6">
        <v>4.2571766178849203E-2</v>
      </c>
      <c r="V1004" s="6">
        <v>0.16023451700910399</v>
      </c>
      <c r="W1004" s="6">
        <v>0.17778578704827</v>
      </c>
      <c r="X1004" s="6">
        <v>0.66197969594262396</v>
      </c>
      <c r="Y1004" s="6">
        <v>0.29074255581951902</v>
      </c>
      <c r="Z1004" s="6">
        <v>0.33797404901608602</v>
      </c>
      <c r="AA1004" s="6">
        <v>0.37128339516439302</v>
      </c>
      <c r="AB1004" s="6">
        <v>0.54241270425537702</v>
      </c>
      <c r="AC1004" s="6">
        <v>0.26233517412277702</v>
      </c>
      <c r="AD1004" s="6">
        <v>0.19525212162184399</v>
      </c>
      <c r="AE1004" s="6">
        <v>0.64454752324905396</v>
      </c>
      <c r="AF1004" s="6">
        <v>0.19163028265311199</v>
      </c>
      <c r="AG1004" s="310">
        <v>0.163822194097832</v>
      </c>
      <c r="AH1004" s="211">
        <v>0.82899999999999996</v>
      </c>
      <c r="AI1004" s="211">
        <v>3.2519999999999998</v>
      </c>
      <c r="AJ1004" s="212">
        <v>5.609</v>
      </c>
      <c r="AK1004" s="210">
        <v>0.82499999999999996</v>
      </c>
      <c r="AL1004" s="210">
        <v>3.32</v>
      </c>
      <c r="AM1004" s="210">
        <v>5.69</v>
      </c>
      <c r="AN1004" s="203"/>
      <c r="AO1004" s="203"/>
      <c r="AP1004" s="203"/>
      <c r="AQ1004" s="203"/>
      <c r="AR1004" s="203">
        <f t="shared" si="1405"/>
        <v>0.69692727427599999</v>
      </c>
      <c r="AS1004" s="203">
        <f t="shared" si="1406"/>
        <v>0.8518</v>
      </c>
      <c r="AT1004" s="203">
        <f t="shared" si="1407"/>
        <v>1.041088886996</v>
      </c>
      <c r="AU1004" s="203">
        <f t="shared" si="1408"/>
        <v>1.8303545495219997</v>
      </c>
      <c r="AV1004" s="203">
        <f t="shared" si="1409"/>
        <v>2.2370999999999999</v>
      </c>
      <c r="AW1004" s="203">
        <f t="shared" si="1410"/>
        <v>2.7342333283619995</v>
      </c>
      <c r="AX1004" s="203">
        <f t="shared" si="1411"/>
        <v>4.4007545552340002</v>
      </c>
      <c r="AY1004" s="203">
        <f t="shared" si="1412"/>
        <v>5.3787000000000003</v>
      </c>
      <c r="AZ1004" s="203">
        <f t="shared" si="1413"/>
        <v>6.5739666547139999</v>
      </c>
      <c r="BB1004" s="1" t="str">
        <f t="shared" si="1362"/>
        <v>NP</v>
      </c>
      <c r="BC1004" s="1" t="str">
        <f t="shared" si="1363"/>
        <v>P</v>
      </c>
      <c r="BD1004" s="1" t="str">
        <f t="shared" si="1364"/>
        <v>NA</v>
      </c>
      <c r="BE1004" s="1" t="str">
        <f t="shared" si="1365"/>
        <v>NO</v>
      </c>
      <c r="BF1004" s="1" t="str">
        <f t="shared" si="1366"/>
        <v>NO</v>
      </c>
      <c r="BG1004" s="1" t="str">
        <f t="shared" si="1367"/>
        <v>NO</v>
      </c>
      <c r="BH1004" s="1" t="str">
        <f t="shared" si="1347"/>
        <v>NO</v>
      </c>
      <c r="BJ1004" s="12">
        <v>16</v>
      </c>
      <c r="BK1004" s="1" t="str">
        <f t="shared" si="1368"/>
        <v>NP</v>
      </c>
      <c r="BL1004" s="1" t="str">
        <f t="shared" si="1369"/>
        <v>P</v>
      </c>
      <c r="BM1004" s="1" t="str">
        <f t="shared" si="1370"/>
        <v>NA</v>
      </c>
      <c r="BN1004" s="1" t="str">
        <f t="shared" si="1371"/>
        <v>NO</v>
      </c>
      <c r="BO1004" s="1" t="str">
        <f t="shared" si="1372"/>
        <v>NO</v>
      </c>
      <c r="BP1004" s="1" t="str">
        <f t="shared" si="1373"/>
        <v>NO</v>
      </c>
      <c r="BQ1004" s="1" t="str">
        <f t="shared" si="1374"/>
        <v>NO</v>
      </c>
      <c r="BS1004" s="1" t="str">
        <f t="shared" si="1375"/>
        <v>TP</v>
      </c>
      <c r="BT1004" s="1" t="str">
        <f t="shared" si="1376"/>
        <v>TN</v>
      </c>
      <c r="BU1004" s="1" t="str">
        <f t="shared" si="1377"/>
        <v>TN</v>
      </c>
      <c r="BV1004" s="1" t="str">
        <f t="shared" si="1378"/>
        <v>NO</v>
      </c>
      <c r="BW1004" s="1" t="str">
        <f t="shared" si="1379"/>
        <v>NO</v>
      </c>
      <c r="BX1004" s="1" t="str">
        <f t="shared" si="1380"/>
        <v>YES</v>
      </c>
      <c r="BY1004" s="244" t="str">
        <f t="shared" si="1381"/>
        <v>YES</v>
      </c>
      <c r="BZ1004" s="244" t="str">
        <f t="shared" si="1382"/>
        <v>NO</v>
      </c>
      <c r="CA1004" s="244" t="str">
        <f t="shared" si="1383"/>
        <v>NO</v>
      </c>
      <c r="CB1004" s="244" t="str">
        <f t="shared" si="1384"/>
        <v>NO</v>
      </c>
      <c r="CC1004" s="244" t="str">
        <f t="shared" si="1385"/>
        <v>NO</v>
      </c>
      <c r="CD1004" s="244" t="str">
        <f t="shared" si="1357"/>
        <v>NO</v>
      </c>
      <c r="CE1004" s="1" t="str">
        <f t="shared" si="1358"/>
        <v>NO</v>
      </c>
      <c r="CF1004" s="1" t="str">
        <f t="shared" si="1359"/>
        <v>NO</v>
      </c>
      <c r="CG1004" s="1" t="str">
        <f t="shared" si="1360"/>
        <v>NO</v>
      </c>
      <c r="CH1004" s="1" t="str">
        <f t="shared" si="1361"/>
        <v>NO</v>
      </c>
      <c r="CI1004" s="244" t="str">
        <f t="shared" si="1386"/>
        <v>NO</v>
      </c>
      <c r="CJ1004" s="244" t="str">
        <f t="shared" si="1387"/>
        <v>NO</v>
      </c>
      <c r="CK1004" s="244" t="str">
        <f t="shared" si="1388"/>
        <v>NO</v>
      </c>
      <c r="CL1004" s="244" t="str">
        <f t="shared" si="1389"/>
        <v>NO</v>
      </c>
      <c r="CM1004" s="244" t="str">
        <f t="shared" si="1390"/>
        <v>NO</v>
      </c>
      <c r="CN1004" s="244" t="str">
        <f t="shared" si="1391"/>
        <v>NO</v>
      </c>
      <c r="CO1004" s="244" t="str">
        <f t="shared" si="1392"/>
        <v>NO</v>
      </c>
      <c r="CP1004" s="244" t="str">
        <f t="shared" si="1393"/>
        <v>NO</v>
      </c>
      <c r="CQ1004" s="244" t="str">
        <f t="shared" si="1394"/>
        <v>NO</v>
      </c>
      <c r="CR1004" s="244" t="str">
        <f t="shared" si="1395"/>
        <v>NO</v>
      </c>
    </row>
    <row r="1005" spans="1:96">
      <c r="A1005" s="64"/>
      <c r="B1005" s="15"/>
      <c r="C1005" s="15"/>
      <c r="D1005" s="15"/>
      <c r="E1005" s="15"/>
      <c r="F1005" s="15"/>
      <c r="G1005" s="15"/>
      <c r="H1005" s="15"/>
      <c r="I1005" s="52" t="s">
        <v>16</v>
      </c>
      <c r="J1005" s="6">
        <v>0.84892166326381102</v>
      </c>
      <c r="K1005" s="6">
        <v>9.3444665014195197E-2</v>
      </c>
      <c r="L1005" s="6">
        <v>5.76336717219934E-2</v>
      </c>
      <c r="M1005" s="6">
        <v>0.991719352335653</v>
      </c>
      <c r="N1005" s="6">
        <v>8.2642457883497201E-4</v>
      </c>
      <c r="O1005" s="6">
        <v>7.45422308551135E-3</v>
      </c>
      <c r="P1005" s="6">
        <v>0.67162613073269395</v>
      </c>
      <c r="Q1005" s="6">
        <v>0.258981069372272</v>
      </c>
      <c r="R1005" s="6">
        <v>6.93927998950324E-2</v>
      </c>
      <c r="S1005" s="6">
        <v>0.360118108942244</v>
      </c>
      <c r="T1005" s="6">
        <v>0.53887144317558799</v>
      </c>
      <c r="U1005" s="6">
        <v>0.101010447882167</v>
      </c>
      <c r="V1005" s="6">
        <v>0.39949040499713401</v>
      </c>
      <c r="W1005" s="6">
        <v>0.58968692227769204</v>
      </c>
      <c r="X1005" s="6">
        <v>1.08226727251727E-2</v>
      </c>
      <c r="Y1005" s="6">
        <v>0.50718462957572097</v>
      </c>
      <c r="Z1005" s="6">
        <v>6.9681208986173901E-2</v>
      </c>
      <c r="AA1005" s="6">
        <v>0.42313416143810401</v>
      </c>
      <c r="AB1005" s="6">
        <v>2.8723435833641802E-3</v>
      </c>
      <c r="AC1005" s="6">
        <v>0.99161673751684098</v>
      </c>
      <c r="AD1005" s="6">
        <v>5.5109188997941498E-3</v>
      </c>
      <c r="AE1005" s="6">
        <v>0.64494922637101204</v>
      </c>
      <c r="AF1005" s="6">
        <v>0.225567663067367</v>
      </c>
      <c r="AG1005" s="310">
        <v>0.12948311056161901</v>
      </c>
      <c r="AH1005" s="211">
        <v>0.99</v>
      </c>
      <c r="AI1005" s="211">
        <v>2.468</v>
      </c>
      <c r="AJ1005" s="212">
        <v>5.6150000000000002</v>
      </c>
      <c r="AK1005" s="210">
        <v>0.97299999999999998</v>
      </c>
      <c r="AL1005" s="210">
        <v>2.7719999999999998</v>
      </c>
      <c r="AM1005" s="210">
        <v>5.7290000000000001</v>
      </c>
      <c r="AN1005" s="203"/>
      <c r="AO1005" s="203"/>
      <c r="AP1005" s="203"/>
      <c r="AQ1005" s="203"/>
      <c r="AR1005" s="203">
        <f t="shared" si="1405"/>
        <v>0.69692727427599999</v>
      </c>
      <c r="AS1005" s="203">
        <f t="shared" si="1406"/>
        <v>0.8518</v>
      </c>
      <c r="AT1005" s="203">
        <f t="shared" si="1407"/>
        <v>1.041088886996</v>
      </c>
      <c r="AU1005" s="203">
        <f t="shared" si="1408"/>
        <v>1.8303545495219997</v>
      </c>
      <c r="AV1005" s="203">
        <f t="shared" si="1409"/>
        <v>2.2370999999999999</v>
      </c>
      <c r="AW1005" s="203">
        <f t="shared" si="1410"/>
        <v>2.7342333283619995</v>
      </c>
      <c r="AX1005" s="203">
        <f t="shared" si="1411"/>
        <v>4.4007545552340002</v>
      </c>
      <c r="AY1005" s="203">
        <f t="shared" si="1412"/>
        <v>5.3787000000000003</v>
      </c>
      <c r="AZ1005" s="203">
        <f t="shared" si="1413"/>
        <v>6.5739666547139999</v>
      </c>
      <c r="BB1005" s="1" t="str">
        <f t="shared" si="1362"/>
        <v>NA</v>
      </c>
      <c r="BC1005" s="1" t="str">
        <f t="shared" si="1363"/>
        <v>NA</v>
      </c>
      <c r="BD1005" s="1" t="str">
        <f t="shared" si="1364"/>
        <v>NA</v>
      </c>
      <c r="BE1005" s="1" t="str">
        <f t="shared" si="1365"/>
        <v>NO</v>
      </c>
      <c r="BF1005" s="1" t="str">
        <f t="shared" si="1366"/>
        <v>NO</v>
      </c>
      <c r="BG1005" s="1" t="str">
        <f t="shared" si="1367"/>
        <v>NO</v>
      </c>
      <c r="BH1005" s="1" t="str">
        <f t="shared" si="1347"/>
        <v>YES</v>
      </c>
      <c r="BJ1005" s="12">
        <v>6</v>
      </c>
      <c r="BK1005" s="1" t="str">
        <f t="shared" si="1368"/>
        <v>NA</v>
      </c>
      <c r="BL1005" s="1" t="str">
        <f t="shared" si="1369"/>
        <v>P</v>
      </c>
      <c r="BM1005" s="1" t="str">
        <f t="shared" si="1370"/>
        <v>NA</v>
      </c>
      <c r="BN1005" s="1" t="str">
        <f t="shared" si="1371"/>
        <v>NO</v>
      </c>
      <c r="BO1005" s="1" t="str">
        <f t="shared" si="1372"/>
        <v>NO</v>
      </c>
      <c r="BP1005" s="1" t="str">
        <f t="shared" si="1373"/>
        <v>NO</v>
      </c>
      <c r="BQ1005" s="1" t="str">
        <f t="shared" si="1374"/>
        <v>NO</v>
      </c>
      <c r="BS1005" s="1" t="str">
        <f t="shared" si="1375"/>
        <v>TN</v>
      </c>
      <c r="BT1005" s="1" t="str">
        <f t="shared" si="1376"/>
        <v>TN</v>
      </c>
      <c r="BU1005" s="1" t="str">
        <f t="shared" si="1377"/>
        <v>TN</v>
      </c>
      <c r="BV1005" s="1" t="str">
        <f t="shared" si="1378"/>
        <v>NO</v>
      </c>
      <c r="BW1005" s="1" t="str">
        <f t="shared" si="1379"/>
        <v>NO</v>
      </c>
      <c r="BX1005" s="1" t="str">
        <f t="shared" si="1380"/>
        <v>NO</v>
      </c>
      <c r="BY1005" s="244" t="str">
        <f t="shared" si="1381"/>
        <v>YES</v>
      </c>
      <c r="BZ1005" s="244" t="str">
        <f t="shared" si="1382"/>
        <v>NO</v>
      </c>
      <c r="CA1005" s="244" t="str">
        <f t="shared" si="1383"/>
        <v>NO</v>
      </c>
      <c r="CB1005" s="244" t="str">
        <f t="shared" si="1384"/>
        <v>NO</v>
      </c>
      <c r="CC1005" s="244" t="str">
        <f t="shared" si="1385"/>
        <v>NO</v>
      </c>
      <c r="CD1005" s="244" t="str">
        <f t="shared" si="1357"/>
        <v>NO</v>
      </c>
      <c r="CE1005" s="1" t="str">
        <f t="shared" si="1358"/>
        <v>NO</v>
      </c>
      <c r="CF1005" s="1" t="str">
        <f t="shared" si="1359"/>
        <v>NO</v>
      </c>
      <c r="CG1005" s="1" t="str">
        <f t="shared" si="1360"/>
        <v>NO</v>
      </c>
      <c r="CH1005" s="1" t="str">
        <f t="shared" si="1361"/>
        <v>NO</v>
      </c>
      <c r="CI1005" s="244" t="str">
        <f t="shared" si="1386"/>
        <v>NO</v>
      </c>
      <c r="CJ1005" s="244" t="str">
        <f t="shared" si="1387"/>
        <v>NO</v>
      </c>
      <c r="CK1005" s="244" t="str">
        <f t="shared" si="1388"/>
        <v>NO</v>
      </c>
      <c r="CL1005" s="244" t="str">
        <f t="shared" si="1389"/>
        <v>NO</v>
      </c>
      <c r="CM1005" s="244" t="str">
        <f t="shared" si="1390"/>
        <v>NO</v>
      </c>
      <c r="CN1005" s="244" t="str">
        <f t="shared" si="1391"/>
        <v>NO</v>
      </c>
      <c r="CO1005" s="244" t="str">
        <f t="shared" si="1392"/>
        <v>NO</v>
      </c>
      <c r="CP1005" s="244" t="str">
        <f t="shared" si="1393"/>
        <v>NO</v>
      </c>
      <c r="CQ1005" s="244" t="str">
        <f t="shared" si="1394"/>
        <v>NO</v>
      </c>
      <c r="CR1005" s="244" t="str">
        <f t="shared" si="1395"/>
        <v>NO</v>
      </c>
    </row>
    <row r="1006" spans="1:96">
      <c r="A1006" s="64"/>
      <c r="B1006" s="15"/>
      <c r="C1006" s="15"/>
      <c r="D1006" s="15"/>
      <c r="E1006" s="15"/>
      <c r="F1006" s="15"/>
      <c r="G1006" s="15"/>
      <c r="H1006" s="15"/>
      <c r="I1006" s="52" t="s">
        <v>17</v>
      </c>
      <c r="J1006" s="6">
        <v>5.1793593600523602E-2</v>
      </c>
      <c r="K1006" s="6">
        <v>0.56501721325576704</v>
      </c>
      <c r="L1006" s="6">
        <v>0.38318919314370797</v>
      </c>
      <c r="M1006" s="6">
        <v>0.89791756144913304</v>
      </c>
      <c r="N1006" s="6">
        <v>4.4168365572655299E-2</v>
      </c>
      <c r="O1006" s="6">
        <v>5.7914072978211301E-2</v>
      </c>
      <c r="P1006" s="6">
        <v>0.94260917129608102</v>
      </c>
      <c r="Q1006" s="6">
        <v>5.3972846472288102E-2</v>
      </c>
      <c r="R1006" s="6">
        <v>3.4179822316301399E-3</v>
      </c>
      <c r="S1006" s="6">
        <v>0.97665001523943695</v>
      </c>
      <c r="T1006" s="6">
        <v>1.12812313650345E-4</v>
      </c>
      <c r="U1006" s="6">
        <v>2.32371724469125E-2</v>
      </c>
      <c r="V1006" s="6">
        <v>0.17270328859977799</v>
      </c>
      <c r="W1006" s="6">
        <v>0.71754484113854899</v>
      </c>
      <c r="X1006" s="6">
        <v>0.10975187026167101</v>
      </c>
      <c r="Y1006" s="6">
        <v>8.4277295661306706E-2</v>
      </c>
      <c r="Z1006" s="6">
        <v>0.46922526330845399</v>
      </c>
      <c r="AA1006" s="6">
        <v>0.44649744103023897</v>
      </c>
      <c r="AB1006" s="6">
        <v>0.18039870902060801</v>
      </c>
      <c r="AC1006" s="6">
        <v>0.23323210638550301</v>
      </c>
      <c r="AD1006" s="6">
        <v>0.58636918459388798</v>
      </c>
      <c r="AE1006" s="6">
        <v>0.74310556451962395</v>
      </c>
      <c r="AF1006" s="6">
        <v>0.165637129611964</v>
      </c>
      <c r="AG1006" s="310">
        <v>9.1257305868410798E-2</v>
      </c>
      <c r="AH1006" s="211">
        <v>0.57899999999999996</v>
      </c>
      <c r="AI1006" s="211">
        <v>2.734</v>
      </c>
      <c r="AJ1006" s="212">
        <v>5.8029999999999999</v>
      </c>
      <c r="AK1006" s="210">
        <v>1.196</v>
      </c>
      <c r="AL1006" s="210">
        <v>3.2349999999999999</v>
      </c>
      <c r="AM1006" s="210">
        <v>6.4580000000000002</v>
      </c>
      <c r="AN1006" s="203"/>
      <c r="AO1006" s="203"/>
      <c r="AP1006" s="203"/>
      <c r="AQ1006" s="203"/>
      <c r="AR1006" s="203">
        <f t="shared" si="1405"/>
        <v>0.69692727427599999</v>
      </c>
      <c r="AS1006" s="203">
        <f t="shared" si="1406"/>
        <v>0.8518</v>
      </c>
      <c r="AT1006" s="203">
        <f t="shared" si="1407"/>
        <v>1.041088886996</v>
      </c>
      <c r="AU1006" s="203">
        <f t="shared" si="1408"/>
        <v>1.8303545495219997</v>
      </c>
      <c r="AV1006" s="203">
        <f t="shared" si="1409"/>
        <v>2.2370999999999999</v>
      </c>
      <c r="AW1006" s="203">
        <f t="shared" si="1410"/>
        <v>2.7342333283619995</v>
      </c>
      <c r="AX1006" s="203">
        <f t="shared" si="1411"/>
        <v>4.4007545552340002</v>
      </c>
      <c r="AY1006" s="203">
        <f t="shared" si="1412"/>
        <v>5.3787000000000003</v>
      </c>
      <c r="AZ1006" s="203">
        <f t="shared" si="1413"/>
        <v>6.5739666547139999</v>
      </c>
      <c r="BB1006" s="1" t="str">
        <f t="shared" si="1362"/>
        <v>A</v>
      </c>
      <c r="BC1006" s="1" t="str">
        <f t="shared" si="1363"/>
        <v>NA</v>
      </c>
      <c r="BD1006" s="1" t="str">
        <f t="shared" si="1364"/>
        <v>NA</v>
      </c>
      <c r="BE1006" s="1" t="str">
        <f t="shared" si="1365"/>
        <v>NO</v>
      </c>
      <c r="BF1006" s="1" t="str">
        <f t="shared" si="1366"/>
        <v>NO</v>
      </c>
      <c r="BG1006" s="1" t="str">
        <f t="shared" si="1367"/>
        <v>YES</v>
      </c>
      <c r="BH1006" s="1" t="str">
        <f t="shared" si="1347"/>
        <v>YES</v>
      </c>
      <c r="BJ1006" s="12">
        <v>12</v>
      </c>
      <c r="BK1006" s="1" t="str">
        <f t="shared" si="1368"/>
        <v>P</v>
      </c>
      <c r="BL1006" s="1" t="str">
        <f t="shared" si="1369"/>
        <v>P</v>
      </c>
      <c r="BM1006" s="1" t="str">
        <f t="shared" si="1370"/>
        <v>NA</v>
      </c>
      <c r="BN1006" s="1" t="str">
        <f t="shared" si="1371"/>
        <v>NO</v>
      </c>
      <c r="BO1006" s="1" t="str">
        <f t="shared" si="1372"/>
        <v>NO</v>
      </c>
      <c r="BP1006" s="1" t="str">
        <f t="shared" si="1373"/>
        <v>NO</v>
      </c>
      <c r="BQ1006" s="1" t="str">
        <f t="shared" si="1374"/>
        <v>NO</v>
      </c>
      <c r="BS1006" s="1" t="str">
        <f t="shared" si="1375"/>
        <v>FP</v>
      </c>
      <c r="BT1006" s="1" t="str">
        <f t="shared" si="1376"/>
        <v>TN</v>
      </c>
      <c r="BU1006" s="1" t="str">
        <f t="shared" si="1377"/>
        <v>TN</v>
      </c>
      <c r="BV1006" s="1" t="str">
        <f t="shared" si="1378"/>
        <v>NO</v>
      </c>
      <c r="BW1006" s="1" t="str">
        <f t="shared" si="1379"/>
        <v>NO</v>
      </c>
      <c r="BX1006" s="1" t="str">
        <f t="shared" si="1380"/>
        <v>NO</v>
      </c>
      <c r="BY1006" s="244" t="str">
        <f t="shared" si="1381"/>
        <v>YES</v>
      </c>
      <c r="BZ1006" s="244" t="str">
        <f t="shared" si="1382"/>
        <v>NO</v>
      </c>
      <c r="CA1006" s="244" t="str">
        <f t="shared" si="1383"/>
        <v>NO</v>
      </c>
      <c r="CB1006" s="244" t="str">
        <f t="shared" si="1384"/>
        <v>NO</v>
      </c>
      <c r="CC1006" s="244" t="str">
        <f t="shared" si="1385"/>
        <v>NO</v>
      </c>
      <c r="CD1006" s="244" t="str">
        <f t="shared" si="1357"/>
        <v>YES</v>
      </c>
      <c r="CE1006" s="1" t="str">
        <f t="shared" si="1358"/>
        <v>NO</v>
      </c>
      <c r="CF1006" s="1" t="str">
        <f t="shared" si="1359"/>
        <v>NO</v>
      </c>
      <c r="CG1006" s="1" t="str">
        <f t="shared" si="1360"/>
        <v>NO</v>
      </c>
      <c r="CH1006" s="1" t="str">
        <f t="shared" si="1361"/>
        <v>YES</v>
      </c>
      <c r="CI1006" s="244" t="str">
        <f t="shared" si="1386"/>
        <v>NO</v>
      </c>
      <c r="CJ1006" s="244" t="str">
        <f t="shared" si="1387"/>
        <v>NO</v>
      </c>
      <c r="CK1006" s="244" t="str">
        <f t="shared" si="1388"/>
        <v>NO</v>
      </c>
      <c r="CL1006" s="244" t="str">
        <f t="shared" si="1389"/>
        <v>NO</v>
      </c>
      <c r="CM1006" s="244" t="str">
        <f t="shared" si="1390"/>
        <v>NO</v>
      </c>
      <c r="CN1006" s="244" t="str">
        <f t="shared" si="1391"/>
        <v>YES</v>
      </c>
      <c r="CO1006" s="244" t="str">
        <f t="shared" si="1392"/>
        <v>NO</v>
      </c>
      <c r="CP1006" s="244" t="str">
        <f t="shared" si="1393"/>
        <v>NO</v>
      </c>
      <c r="CQ1006" s="244" t="str">
        <f t="shared" si="1394"/>
        <v>NO</v>
      </c>
      <c r="CR1006" s="244" t="str">
        <f t="shared" si="1395"/>
        <v>YES</v>
      </c>
    </row>
    <row r="1007" spans="1:96">
      <c r="A1007" s="64"/>
      <c r="B1007" s="15"/>
      <c r="C1007" s="15"/>
      <c r="D1007" s="15"/>
      <c r="E1007" s="15"/>
      <c r="F1007" s="15"/>
      <c r="G1007" s="15"/>
      <c r="H1007" s="15"/>
      <c r="I1007" s="52" t="s">
        <v>18</v>
      </c>
      <c r="J1007" s="6">
        <v>0.81345169214428603</v>
      </c>
      <c r="K1007" s="6">
        <v>0.15397924443779401</v>
      </c>
      <c r="L1007" s="6">
        <v>3.2569063417919299E-2</v>
      </c>
      <c r="M1007" s="6">
        <v>0.34906805351265602</v>
      </c>
      <c r="N1007" s="6">
        <v>6.7785436038155594E-2</v>
      </c>
      <c r="O1007" s="6">
        <v>0.58314651044918697</v>
      </c>
      <c r="P1007" s="6">
        <v>0.64905975923593096</v>
      </c>
      <c r="Q1007" s="6">
        <v>0.33147759608286198</v>
      </c>
      <c r="R1007" s="6">
        <v>1.9462644681205999E-2</v>
      </c>
      <c r="S1007" s="6">
        <v>0.360118108942244</v>
      </c>
      <c r="T1007" s="6">
        <v>0.53887144317558799</v>
      </c>
      <c r="U1007" s="6">
        <v>0.101010447882167</v>
      </c>
      <c r="V1007" s="6">
        <v>0.39949040499713401</v>
      </c>
      <c r="W1007" s="6">
        <v>0.58968692227769204</v>
      </c>
      <c r="X1007" s="6">
        <v>1.08226727251727E-2</v>
      </c>
      <c r="Y1007" s="6">
        <v>0.91059731216317596</v>
      </c>
      <c r="Z1007" s="6">
        <v>6.9809024527110006E-2</v>
      </c>
      <c r="AA1007" s="6">
        <v>1.9593663309713599E-2</v>
      </c>
      <c r="AB1007" s="6">
        <v>0.15046311025472001</v>
      </c>
      <c r="AC1007" s="6">
        <v>0.15255709642686599</v>
      </c>
      <c r="AD1007" s="6">
        <v>0.69697979331841298</v>
      </c>
      <c r="AE1007" s="6">
        <v>0.378335555137566</v>
      </c>
      <c r="AF1007" s="6">
        <v>0.11541867115404</v>
      </c>
      <c r="AG1007" s="310">
        <v>0.50624577370839297</v>
      </c>
      <c r="AH1007" s="211">
        <v>0.82899999999999996</v>
      </c>
      <c r="AI1007" s="211">
        <v>2.3559999999999999</v>
      </c>
      <c r="AJ1007" s="212">
        <v>6.5250000000000004</v>
      </c>
      <c r="AK1007" s="210">
        <v>0.80500000000000005</v>
      </c>
      <c r="AL1007" s="210">
        <v>2.2160000000000002</v>
      </c>
      <c r="AM1007" s="210">
        <v>6.6470000000000002</v>
      </c>
      <c r="AN1007" s="203"/>
      <c r="AO1007" s="203"/>
      <c r="AP1007" s="203"/>
      <c r="AQ1007" s="203"/>
      <c r="AR1007" s="203">
        <f t="shared" si="1405"/>
        <v>0.69692727427599999</v>
      </c>
      <c r="AS1007" s="203">
        <f t="shared" si="1406"/>
        <v>0.8518</v>
      </c>
      <c r="AT1007" s="203">
        <f t="shared" si="1407"/>
        <v>1.041088886996</v>
      </c>
      <c r="AU1007" s="203">
        <f t="shared" si="1408"/>
        <v>1.8303545495219997</v>
      </c>
      <c r="AV1007" s="203">
        <f t="shared" si="1409"/>
        <v>2.2370999999999999</v>
      </c>
      <c r="AW1007" s="203">
        <f t="shared" si="1410"/>
        <v>2.7342333283619995</v>
      </c>
      <c r="AX1007" s="203">
        <f t="shared" si="1411"/>
        <v>4.4007545552340002</v>
      </c>
      <c r="AY1007" s="203">
        <f t="shared" si="1412"/>
        <v>5.3787000000000003</v>
      </c>
      <c r="AZ1007" s="203">
        <f t="shared" si="1413"/>
        <v>6.5739666547139999</v>
      </c>
      <c r="BB1007" s="1" t="str">
        <f t="shared" si="1362"/>
        <v>NP</v>
      </c>
      <c r="BC1007" s="1" t="str">
        <f t="shared" si="1363"/>
        <v>NA</v>
      </c>
      <c r="BD1007" s="1" t="str">
        <f t="shared" si="1364"/>
        <v>NA</v>
      </c>
      <c r="BE1007" s="1" t="str">
        <f t="shared" si="1365"/>
        <v>NO</v>
      </c>
      <c r="BF1007" s="1" t="str">
        <f t="shared" si="1366"/>
        <v>NO</v>
      </c>
      <c r="BG1007" s="1" t="str">
        <f t="shared" si="1367"/>
        <v>NO</v>
      </c>
      <c r="BH1007" s="1" t="str">
        <f t="shared" si="1347"/>
        <v>YES</v>
      </c>
      <c r="BJ1007" s="12">
        <v>6</v>
      </c>
      <c r="BK1007" s="1" t="str">
        <f t="shared" si="1368"/>
        <v>NP</v>
      </c>
      <c r="BL1007" s="1" t="str">
        <f t="shared" si="1369"/>
        <v>NP</v>
      </c>
      <c r="BM1007" s="1" t="str">
        <f t="shared" si="1370"/>
        <v>P</v>
      </c>
      <c r="BN1007" s="1" t="str">
        <f t="shared" si="1371"/>
        <v>NO</v>
      </c>
      <c r="BO1007" s="1" t="str">
        <f t="shared" si="1372"/>
        <v>NO</v>
      </c>
      <c r="BP1007" s="1" t="str">
        <f t="shared" si="1373"/>
        <v>NO</v>
      </c>
      <c r="BQ1007" s="1" t="str">
        <f t="shared" si="1374"/>
        <v>NO</v>
      </c>
      <c r="BS1007" s="1" t="str">
        <f t="shared" si="1375"/>
        <v>TP</v>
      </c>
      <c r="BT1007" s="1" t="str">
        <f t="shared" si="1376"/>
        <v>FN</v>
      </c>
      <c r="BU1007" s="1" t="str">
        <f t="shared" si="1377"/>
        <v>TN</v>
      </c>
      <c r="BV1007" s="1" t="str">
        <f t="shared" si="1378"/>
        <v>NO</v>
      </c>
      <c r="BW1007" s="1" t="str">
        <f t="shared" si="1379"/>
        <v>NO</v>
      </c>
      <c r="BX1007" s="1" t="str">
        <f t="shared" si="1380"/>
        <v>YES</v>
      </c>
      <c r="BY1007" s="244" t="str">
        <f t="shared" si="1381"/>
        <v>YES</v>
      </c>
      <c r="BZ1007" s="244" t="str">
        <f t="shared" si="1382"/>
        <v>NO</v>
      </c>
      <c r="CA1007" s="244" t="str">
        <f t="shared" si="1383"/>
        <v>NO</v>
      </c>
      <c r="CB1007" s="244" t="str">
        <f t="shared" si="1384"/>
        <v>NO</v>
      </c>
      <c r="CC1007" s="244" t="str">
        <f t="shared" si="1385"/>
        <v>NO</v>
      </c>
      <c r="CD1007" s="244" t="str">
        <f t="shared" si="1357"/>
        <v>YES</v>
      </c>
      <c r="CE1007" s="1" t="str">
        <f t="shared" si="1358"/>
        <v>NO</v>
      </c>
      <c r="CF1007" s="1" t="str">
        <f t="shared" si="1359"/>
        <v>NO</v>
      </c>
      <c r="CG1007" s="1" t="str">
        <f t="shared" si="1360"/>
        <v>NO</v>
      </c>
      <c r="CH1007" s="1" t="str">
        <f t="shared" si="1361"/>
        <v>YES</v>
      </c>
      <c r="CI1007" s="244" t="str">
        <f t="shared" si="1386"/>
        <v>YES</v>
      </c>
      <c r="CJ1007" s="244" t="str">
        <f t="shared" si="1387"/>
        <v>NO</v>
      </c>
      <c r="CK1007" s="244" t="str">
        <f t="shared" si="1388"/>
        <v>NO</v>
      </c>
      <c r="CL1007" s="244" t="str">
        <f t="shared" si="1389"/>
        <v>NO</v>
      </c>
      <c r="CM1007" s="244" t="str">
        <f t="shared" si="1390"/>
        <v>YES</v>
      </c>
      <c r="CN1007" s="244" t="str">
        <f t="shared" si="1391"/>
        <v>NO</v>
      </c>
      <c r="CO1007" s="244" t="str">
        <f t="shared" si="1392"/>
        <v>NO</v>
      </c>
      <c r="CP1007" s="244" t="str">
        <f t="shared" si="1393"/>
        <v>NO</v>
      </c>
      <c r="CQ1007" s="244" t="str">
        <f t="shared" si="1394"/>
        <v>NO</v>
      </c>
      <c r="CR1007" s="244" t="str">
        <f t="shared" si="1395"/>
        <v>NO</v>
      </c>
    </row>
    <row r="1008" spans="1:96">
      <c r="A1008" s="64"/>
      <c r="B1008" s="15"/>
      <c r="C1008" s="15"/>
      <c r="D1008" s="15"/>
      <c r="E1008" s="15"/>
      <c r="F1008" s="15"/>
      <c r="G1008" s="15"/>
      <c r="H1008" s="15"/>
      <c r="I1008" s="52" t="s">
        <v>19</v>
      </c>
      <c r="J1008" s="6">
        <v>0.31607246544179202</v>
      </c>
      <c r="K1008" s="6">
        <v>0.67869918382931305</v>
      </c>
      <c r="L1008" s="6">
        <v>5.2283507288934904E-3</v>
      </c>
      <c r="M1008" s="6">
        <v>0.72758562683071704</v>
      </c>
      <c r="N1008" s="6">
        <v>4.3289969344799797E-2</v>
      </c>
      <c r="O1008" s="6">
        <v>0.22912440382448199</v>
      </c>
      <c r="P1008" s="6">
        <v>0.75018464296879706</v>
      </c>
      <c r="Q1008" s="6">
        <v>0.19908117744910001</v>
      </c>
      <c r="R1008" s="6">
        <v>5.0734179582102398E-2</v>
      </c>
      <c r="S1008" s="6">
        <v>0.38294584690799999</v>
      </c>
      <c r="T1008" s="6">
        <v>0.56975185260681804</v>
      </c>
      <c r="U1008" s="6">
        <v>4.7302300485180901E-2</v>
      </c>
      <c r="V1008" s="6">
        <v>0.61684611944176404</v>
      </c>
      <c r="W1008" s="6">
        <v>0.27365487123301901</v>
      </c>
      <c r="X1008" s="6">
        <v>0.109499009325215</v>
      </c>
      <c r="Y1008" s="6">
        <v>0.62342411675930098</v>
      </c>
      <c r="Z1008" s="6">
        <v>0.24796261334839001</v>
      </c>
      <c r="AA1008" s="6">
        <v>0.12861326989230701</v>
      </c>
      <c r="AB1008" s="6">
        <v>0.88170806335066498</v>
      </c>
      <c r="AC1008" s="6">
        <v>5.6411930437308001E-2</v>
      </c>
      <c r="AD1008" s="6">
        <v>6.1880006212026203E-2</v>
      </c>
      <c r="AE1008" s="6">
        <v>0.72871956583286701</v>
      </c>
      <c r="AF1008" s="6">
        <v>0.19662614018822699</v>
      </c>
      <c r="AG1008" s="310">
        <v>7.4654293978905203E-2</v>
      </c>
      <c r="AH1008" s="211">
        <v>0.96399999999999997</v>
      </c>
      <c r="AI1008" s="211">
        <v>2.65</v>
      </c>
      <c r="AJ1008" s="212">
        <v>5.7859999999999996</v>
      </c>
      <c r="AK1008" s="210">
        <v>0.95599999999999996</v>
      </c>
      <c r="AL1008" s="210">
        <v>2.66</v>
      </c>
      <c r="AM1008" s="210">
        <v>5.7389999999999999</v>
      </c>
      <c r="AN1008" s="203"/>
      <c r="AO1008" s="203"/>
      <c r="AP1008" s="203"/>
      <c r="AQ1008" s="203"/>
      <c r="AR1008" s="203">
        <f t="shared" si="1405"/>
        <v>0.69692727427599999</v>
      </c>
      <c r="AS1008" s="203">
        <f t="shared" si="1406"/>
        <v>0.8518</v>
      </c>
      <c r="AT1008" s="203">
        <f t="shared" si="1407"/>
        <v>1.041088886996</v>
      </c>
      <c r="AU1008" s="203">
        <f t="shared" si="1408"/>
        <v>1.8303545495219997</v>
      </c>
      <c r="AV1008" s="203">
        <f t="shared" si="1409"/>
        <v>2.2370999999999999</v>
      </c>
      <c r="AW1008" s="203">
        <f t="shared" si="1410"/>
        <v>2.7342333283619995</v>
      </c>
      <c r="AX1008" s="203">
        <f t="shared" si="1411"/>
        <v>4.4007545552340002</v>
      </c>
      <c r="AY1008" s="203">
        <f t="shared" si="1412"/>
        <v>5.3787000000000003</v>
      </c>
      <c r="AZ1008" s="203">
        <f t="shared" si="1413"/>
        <v>6.5739666547139999</v>
      </c>
      <c r="BB1008" s="1" t="str">
        <f t="shared" si="1362"/>
        <v>NA</v>
      </c>
      <c r="BC1008" s="1" t="str">
        <f t="shared" si="1363"/>
        <v>NA</v>
      </c>
      <c r="BD1008" s="1" t="str">
        <f t="shared" si="1364"/>
        <v>NA</v>
      </c>
      <c r="BE1008" s="1" t="str">
        <f t="shared" si="1365"/>
        <v>NO</v>
      </c>
      <c r="BF1008" s="1" t="str">
        <f t="shared" si="1366"/>
        <v>NO</v>
      </c>
      <c r="BG1008" s="1" t="str">
        <f t="shared" si="1367"/>
        <v>NO</v>
      </c>
      <c r="BH1008" s="1" t="str">
        <f t="shared" si="1347"/>
        <v>YES</v>
      </c>
      <c r="BJ1008" s="12">
        <v>15</v>
      </c>
      <c r="BK1008" s="1" t="str">
        <f t="shared" si="1368"/>
        <v>NA</v>
      </c>
      <c r="BL1008" s="1" t="str">
        <f t="shared" si="1369"/>
        <v>NA</v>
      </c>
      <c r="BM1008" s="1" t="str">
        <f t="shared" si="1370"/>
        <v>NA</v>
      </c>
      <c r="BN1008" s="1" t="str">
        <f t="shared" si="1371"/>
        <v>NO</v>
      </c>
      <c r="BO1008" s="1" t="str">
        <f t="shared" si="1372"/>
        <v>NO</v>
      </c>
      <c r="BP1008" s="1" t="str">
        <f t="shared" si="1373"/>
        <v>NO</v>
      </c>
      <c r="BQ1008" s="1" t="str">
        <f t="shared" si="1374"/>
        <v>YES</v>
      </c>
      <c r="BS1008" s="1" t="str">
        <f t="shared" si="1375"/>
        <v>TN</v>
      </c>
      <c r="BT1008" s="1" t="str">
        <f t="shared" si="1376"/>
        <v>TN</v>
      </c>
      <c r="BU1008" s="1" t="str">
        <f t="shared" si="1377"/>
        <v>TN</v>
      </c>
      <c r="BV1008" s="1" t="str">
        <f t="shared" si="1378"/>
        <v>NO</v>
      </c>
      <c r="BW1008" s="1" t="str">
        <f t="shared" si="1379"/>
        <v>NO</v>
      </c>
      <c r="BX1008" s="1" t="str">
        <f t="shared" si="1380"/>
        <v>NO</v>
      </c>
      <c r="BY1008" s="244" t="str">
        <f t="shared" si="1381"/>
        <v>YES</v>
      </c>
      <c r="BZ1008" s="244" t="str">
        <f t="shared" si="1382"/>
        <v>NO</v>
      </c>
      <c r="CA1008" s="244" t="str">
        <f t="shared" si="1383"/>
        <v>NO</v>
      </c>
      <c r="CB1008" s="244" t="str">
        <f t="shared" si="1384"/>
        <v>NO</v>
      </c>
      <c r="CC1008" s="244" t="str">
        <f t="shared" si="1385"/>
        <v>NO</v>
      </c>
      <c r="CD1008" s="244" t="str">
        <f t="shared" si="1357"/>
        <v>NO</v>
      </c>
      <c r="CE1008" s="1" t="str">
        <f t="shared" si="1358"/>
        <v>NO</v>
      </c>
      <c r="CF1008" s="1" t="str">
        <f t="shared" si="1359"/>
        <v>NO</v>
      </c>
      <c r="CG1008" s="1" t="str">
        <f t="shared" si="1360"/>
        <v>NO</v>
      </c>
      <c r="CH1008" s="1" t="str">
        <f t="shared" si="1361"/>
        <v>NO</v>
      </c>
      <c r="CI1008" s="244" t="str">
        <f t="shared" si="1386"/>
        <v>NO</v>
      </c>
      <c r="CJ1008" s="244" t="str">
        <f t="shared" si="1387"/>
        <v>NO</v>
      </c>
      <c r="CK1008" s="244" t="str">
        <f t="shared" si="1388"/>
        <v>NO</v>
      </c>
      <c r="CL1008" s="244" t="str">
        <f t="shared" si="1389"/>
        <v>NO</v>
      </c>
      <c r="CM1008" s="244" t="str">
        <f t="shared" si="1390"/>
        <v>NO</v>
      </c>
      <c r="CN1008" s="244" t="str">
        <f t="shared" si="1391"/>
        <v>NO</v>
      </c>
      <c r="CO1008" s="244" t="str">
        <f t="shared" si="1392"/>
        <v>NO</v>
      </c>
      <c r="CP1008" s="244" t="str">
        <f t="shared" si="1393"/>
        <v>NO</v>
      </c>
      <c r="CQ1008" s="244" t="str">
        <f t="shared" si="1394"/>
        <v>NO</v>
      </c>
      <c r="CR1008" s="244" t="str">
        <f t="shared" si="1395"/>
        <v>NO</v>
      </c>
    </row>
    <row r="1009" spans="1:96">
      <c r="A1009" s="64"/>
      <c r="B1009" s="15"/>
      <c r="C1009" s="15"/>
      <c r="D1009" s="15"/>
      <c r="E1009" s="15"/>
      <c r="F1009" s="15"/>
      <c r="G1009" s="15"/>
      <c r="H1009" s="15"/>
      <c r="I1009" s="52" t="s">
        <v>42</v>
      </c>
      <c r="J1009" s="6">
        <v>5.1793593600523602E-2</v>
      </c>
      <c r="K1009" s="6">
        <v>0.56501721325576704</v>
      </c>
      <c r="L1009" s="6">
        <v>0.38318919314370797</v>
      </c>
      <c r="M1009" s="6">
        <v>0.84734599712609704</v>
      </c>
      <c r="N1009" s="6">
        <v>8.7520500064427603E-2</v>
      </c>
      <c r="O1009" s="6">
        <v>6.5133502809474705E-2</v>
      </c>
      <c r="P1009" s="6">
        <v>0.83334649309952602</v>
      </c>
      <c r="Q1009" s="6">
        <v>6.9258866177672504E-2</v>
      </c>
      <c r="R1009" s="6">
        <v>9.7394640722800602E-2</v>
      </c>
      <c r="S1009" s="6">
        <v>7.8506326280868996E-2</v>
      </c>
      <c r="T1009" s="6">
        <v>0.60992634466292295</v>
      </c>
      <c r="U1009" s="6">
        <v>0.31156732905620699</v>
      </c>
      <c r="V1009" s="6">
        <v>0.97638711218954399</v>
      </c>
      <c r="W1009" s="6">
        <v>7.2827542398300402E-3</v>
      </c>
      <c r="X1009" s="6">
        <v>1.6330133570625599E-2</v>
      </c>
      <c r="Y1009" s="6">
        <v>0.50718462957572097</v>
      </c>
      <c r="Z1009" s="6">
        <v>6.9681208986173901E-2</v>
      </c>
      <c r="AA1009" s="6">
        <v>0.42313416143810401</v>
      </c>
      <c r="AB1009" s="6">
        <v>2.8723435833641802E-3</v>
      </c>
      <c r="AC1009" s="6">
        <v>0.99161673751684098</v>
      </c>
      <c r="AD1009" s="6">
        <v>5.5109188997941498E-3</v>
      </c>
      <c r="AE1009" s="6">
        <v>0.64494922637101204</v>
      </c>
      <c r="AF1009" s="6">
        <v>0.225567663067367</v>
      </c>
      <c r="AG1009" s="310">
        <v>0.12948311056161901</v>
      </c>
      <c r="AH1009" s="211">
        <v>1.1379999999999999</v>
      </c>
      <c r="AI1009" s="211">
        <v>2.2130000000000001</v>
      </c>
      <c r="AJ1009" s="212">
        <v>5.54</v>
      </c>
      <c r="AK1009" s="210">
        <v>1.6559999999999999</v>
      </c>
      <c r="AL1009" s="210">
        <v>3.2250000000000001</v>
      </c>
      <c r="AM1009" s="210">
        <v>5.8440000000000003</v>
      </c>
      <c r="AN1009" s="203"/>
      <c r="AO1009" s="203"/>
      <c r="AP1009" s="203"/>
      <c r="AQ1009" s="203"/>
      <c r="AR1009" s="203">
        <f t="shared" si="1405"/>
        <v>0.69692727427599999</v>
      </c>
      <c r="AS1009" s="203">
        <f t="shared" si="1406"/>
        <v>0.8518</v>
      </c>
      <c r="AT1009" s="203">
        <f t="shared" si="1407"/>
        <v>1.041088886996</v>
      </c>
      <c r="AU1009" s="203">
        <f t="shared" si="1408"/>
        <v>1.8303545495219997</v>
      </c>
      <c r="AV1009" s="203">
        <f t="shared" si="1409"/>
        <v>2.2370999999999999</v>
      </c>
      <c r="AW1009" s="203">
        <f t="shared" si="1410"/>
        <v>2.7342333283619995</v>
      </c>
      <c r="AX1009" s="203">
        <f t="shared" si="1411"/>
        <v>4.4007545552340002</v>
      </c>
      <c r="AY1009" s="203">
        <f t="shared" si="1412"/>
        <v>5.3787000000000003</v>
      </c>
      <c r="AZ1009" s="203">
        <f t="shared" si="1413"/>
        <v>6.5739666547139999</v>
      </c>
      <c r="BB1009" s="1" t="str">
        <f t="shared" si="1362"/>
        <v>P</v>
      </c>
      <c r="BC1009" s="1" t="str">
        <f t="shared" si="1363"/>
        <v>NP</v>
      </c>
      <c r="BD1009" s="1" t="str">
        <f t="shared" si="1364"/>
        <v>NA</v>
      </c>
      <c r="BE1009" s="1" t="str">
        <f t="shared" si="1365"/>
        <v>NO</v>
      </c>
      <c r="BF1009" s="1" t="str">
        <f t="shared" si="1366"/>
        <v>NO</v>
      </c>
      <c r="BG1009" s="1" t="str">
        <f t="shared" si="1367"/>
        <v>NO</v>
      </c>
      <c r="BH1009" s="1" t="str">
        <f t="shared" si="1347"/>
        <v>NO</v>
      </c>
      <c r="BJ1009" s="12">
        <v>34</v>
      </c>
      <c r="BK1009" s="1" t="str">
        <f t="shared" si="1368"/>
        <v>P</v>
      </c>
      <c r="BL1009" s="1" t="str">
        <f t="shared" si="1369"/>
        <v>P</v>
      </c>
      <c r="BM1009" s="1" t="str">
        <f t="shared" si="1370"/>
        <v>NA</v>
      </c>
      <c r="BN1009" s="1" t="str">
        <f t="shared" si="1371"/>
        <v>NO</v>
      </c>
      <c r="BO1009" s="1" t="str">
        <f t="shared" si="1372"/>
        <v>NO</v>
      </c>
      <c r="BP1009" s="1" t="str">
        <f t="shared" si="1373"/>
        <v>NO</v>
      </c>
      <c r="BQ1009" s="1" t="str">
        <f t="shared" si="1374"/>
        <v>NO</v>
      </c>
      <c r="BS1009" s="1" t="str">
        <f t="shared" si="1375"/>
        <v>TN</v>
      </c>
      <c r="BT1009" s="1" t="str">
        <f t="shared" si="1376"/>
        <v>FP</v>
      </c>
      <c r="BU1009" s="1" t="str">
        <f t="shared" si="1377"/>
        <v>TN</v>
      </c>
      <c r="BV1009" s="1" t="str">
        <f t="shared" si="1378"/>
        <v>NO</v>
      </c>
      <c r="BW1009" s="1" t="str">
        <f t="shared" si="1379"/>
        <v>NO</v>
      </c>
      <c r="BX1009" s="1" t="str">
        <f t="shared" si="1380"/>
        <v>NO</v>
      </c>
      <c r="BY1009" s="244" t="str">
        <f t="shared" si="1381"/>
        <v>YES</v>
      </c>
      <c r="BZ1009" s="244" t="str">
        <f t="shared" si="1382"/>
        <v>NO</v>
      </c>
      <c r="CA1009" s="244" t="str">
        <f t="shared" si="1383"/>
        <v>NO</v>
      </c>
      <c r="CB1009" s="244" t="str">
        <f t="shared" si="1384"/>
        <v>NO</v>
      </c>
      <c r="CC1009" s="244" t="str">
        <f t="shared" si="1385"/>
        <v>NO</v>
      </c>
      <c r="CD1009" s="244" t="str">
        <f t="shared" si="1357"/>
        <v>YES</v>
      </c>
      <c r="CE1009" s="1" t="str">
        <f t="shared" si="1358"/>
        <v>NO</v>
      </c>
      <c r="CF1009" s="1" t="str">
        <f t="shared" si="1359"/>
        <v>NO</v>
      </c>
      <c r="CG1009" s="1" t="str">
        <f t="shared" si="1360"/>
        <v>NO</v>
      </c>
      <c r="CH1009" s="1" t="str">
        <f t="shared" si="1361"/>
        <v>YES</v>
      </c>
      <c r="CI1009" s="244" t="str">
        <f t="shared" si="1386"/>
        <v>NO</v>
      </c>
      <c r="CJ1009" s="244" t="str">
        <f t="shared" si="1387"/>
        <v>NO</v>
      </c>
      <c r="CK1009" s="244" t="str">
        <f t="shared" si="1388"/>
        <v>NO</v>
      </c>
      <c r="CL1009" s="244" t="str">
        <f t="shared" si="1389"/>
        <v>NO</v>
      </c>
      <c r="CM1009" s="244" t="str">
        <f t="shared" si="1390"/>
        <v>NO</v>
      </c>
      <c r="CN1009" s="244" t="str">
        <f t="shared" si="1391"/>
        <v>YES</v>
      </c>
      <c r="CO1009" s="244" t="str">
        <f t="shared" si="1392"/>
        <v>NO</v>
      </c>
      <c r="CP1009" s="244" t="str">
        <f t="shared" si="1393"/>
        <v>NO</v>
      </c>
      <c r="CQ1009" s="244" t="str">
        <f t="shared" si="1394"/>
        <v>NO</v>
      </c>
      <c r="CR1009" s="244" t="str">
        <f t="shared" si="1395"/>
        <v>YES</v>
      </c>
    </row>
    <row r="1010" spans="1:96">
      <c r="A1010" s="64"/>
      <c r="B1010" s="15"/>
      <c r="C1010" s="15"/>
      <c r="D1010" s="15"/>
      <c r="E1010" s="15"/>
      <c r="F1010" s="15"/>
      <c r="G1010" s="15"/>
      <c r="H1010" s="15"/>
      <c r="I1010" s="52" t="s">
        <v>43</v>
      </c>
      <c r="J1010" s="6">
        <v>5.1793593600523602E-2</v>
      </c>
      <c r="K1010" s="6">
        <v>0.56501721325576704</v>
      </c>
      <c r="L1010" s="6">
        <v>0.38318919314370797</v>
      </c>
      <c r="M1010" s="6">
        <v>0.84734599712609704</v>
      </c>
      <c r="N1010" s="6">
        <v>8.7520500064427603E-2</v>
      </c>
      <c r="O1010" s="6">
        <v>6.5133502809474705E-2</v>
      </c>
      <c r="P1010" s="6">
        <v>0.75018464296879706</v>
      </c>
      <c r="Q1010" s="6">
        <v>0.19908117744910001</v>
      </c>
      <c r="R1010" s="6">
        <v>5.0734179582102398E-2</v>
      </c>
      <c r="S1010" s="6">
        <v>0.88215635537399395</v>
      </c>
      <c r="T1010" s="6">
        <v>7.5271878447156604E-2</v>
      </c>
      <c r="U1010" s="6">
        <v>4.2571766178849203E-2</v>
      </c>
      <c r="V1010" s="6">
        <v>0.16023451700910399</v>
      </c>
      <c r="W1010" s="6">
        <v>0.17778578704827</v>
      </c>
      <c r="X1010" s="6">
        <v>0.66197969594262396</v>
      </c>
      <c r="Y1010" s="6">
        <v>0.29074255581951902</v>
      </c>
      <c r="Z1010" s="6">
        <v>0.33797404901608602</v>
      </c>
      <c r="AA1010" s="6">
        <v>0.37128339516439302</v>
      </c>
      <c r="AB1010" s="6">
        <v>0.54241270425537702</v>
      </c>
      <c r="AC1010" s="6">
        <v>0.26233517412277702</v>
      </c>
      <c r="AD1010" s="6">
        <v>0.19525212162184399</v>
      </c>
      <c r="AE1010" s="6">
        <v>0.64454752324905396</v>
      </c>
      <c r="AF1010" s="6">
        <v>0.19163028265311199</v>
      </c>
      <c r="AG1010" s="310">
        <v>0.163822194097832</v>
      </c>
      <c r="AH1010" s="211">
        <v>0.755</v>
      </c>
      <c r="AI1010" s="211">
        <v>3.36</v>
      </c>
      <c r="AJ1010" s="212">
        <v>5.5469999999999997</v>
      </c>
      <c r="AK1010" s="210">
        <v>1.3520000000000001</v>
      </c>
      <c r="AL1010" s="210">
        <v>3.7730000000000001</v>
      </c>
      <c r="AM1010" s="210">
        <v>6.2119999999999997</v>
      </c>
      <c r="AN1010" s="203"/>
      <c r="AO1010" s="203"/>
      <c r="AP1010" s="203"/>
      <c r="AQ1010" s="203"/>
      <c r="AR1010" s="203">
        <f t="shared" si="1405"/>
        <v>0.69692727427599999</v>
      </c>
      <c r="AS1010" s="203">
        <f t="shared" si="1406"/>
        <v>0.8518</v>
      </c>
      <c r="AT1010" s="203">
        <f t="shared" si="1407"/>
        <v>1.041088886996</v>
      </c>
      <c r="AU1010" s="203">
        <f t="shared" si="1408"/>
        <v>1.8303545495219997</v>
      </c>
      <c r="AV1010" s="203">
        <f t="shared" si="1409"/>
        <v>2.2370999999999999</v>
      </c>
      <c r="AW1010" s="203">
        <f t="shared" si="1410"/>
        <v>2.7342333283619995</v>
      </c>
      <c r="AX1010" s="203">
        <f t="shared" si="1411"/>
        <v>4.4007545552340002</v>
      </c>
      <c r="AY1010" s="203">
        <f t="shared" si="1412"/>
        <v>5.3787000000000003</v>
      </c>
      <c r="AZ1010" s="203">
        <f t="shared" si="1413"/>
        <v>6.5739666547139999</v>
      </c>
      <c r="BB1010" s="1" t="str">
        <f t="shared" si="1362"/>
        <v>NP</v>
      </c>
      <c r="BC1010" s="1" t="str">
        <f t="shared" si="1363"/>
        <v>P</v>
      </c>
      <c r="BD1010" s="1" t="str">
        <f t="shared" si="1364"/>
        <v>NA</v>
      </c>
      <c r="BE1010" s="1" t="str">
        <f t="shared" si="1365"/>
        <v>NO</v>
      </c>
      <c r="BF1010" s="1" t="str">
        <f t="shared" si="1366"/>
        <v>NO</v>
      </c>
      <c r="BG1010" s="1" t="str">
        <f t="shared" si="1367"/>
        <v>NO</v>
      </c>
      <c r="BH1010" s="1" t="str">
        <f t="shared" si="1347"/>
        <v>NO</v>
      </c>
      <c r="BJ1010" s="12">
        <v>29</v>
      </c>
      <c r="BK1010" s="1" t="str">
        <f t="shared" si="1368"/>
        <v>P</v>
      </c>
      <c r="BL1010" s="1" t="str">
        <f t="shared" si="1369"/>
        <v>P</v>
      </c>
      <c r="BM1010" s="1" t="str">
        <f t="shared" si="1370"/>
        <v>NA</v>
      </c>
      <c r="BN1010" s="1" t="str">
        <f t="shared" si="1371"/>
        <v>NO</v>
      </c>
      <c r="BO1010" s="1" t="str">
        <f t="shared" si="1372"/>
        <v>NO</v>
      </c>
      <c r="BP1010" s="1" t="str">
        <f t="shared" si="1373"/>
        <v>NO</v>
      </c>
      <c r="BQ1010" s="1" t="str">
        <f t="shared" si="1374"/>
        <v>NO</v>
      </c>
      <c r="BS1010" s="1" t="str">
        <f t="shared" si="1375"/>
        <v>FP</v>
      </c>
      <c r="BT1010" s="1" t="str">
        <f t="shared" si="1376"/>
        <v>TN</v>
      </c>
      <c r="BU1010" s="1" t="str">
        <f t="shared" si="1377"/>
        <v>TN</v>
      </c>
      <c r="BV1010" s="1" t="str">
        <f t="shared" si="1378"/>
        <v>NO</v>
      </c>
      <c r="BW1010" s="1" t="str">
        <f t="shared" si="1379"/>
        <v>NO</v>
      </c>
      <c r="BX1010" s="1" t="str">
        <f t="shared" si="1380"/>
        <v>NO</v>
      </c>
      <c r="BY1010" s="244" t="str">
        <f t="shared" si="1381"/>
        <v>YES</v>
      </c>
      <c r="BZ1010" s="244" t="str">
        <f t="shared" si="1382"/>
        <v>NO</v>
      </c>
      <c r="CA1010" s="244" t="str">
        <f t="shared" si="1383"/>
        <v>NO</v>
      </c>
      <c r="CB1010" s="244" t="str">
        <f t="shared" si="1384"/>
        <v>NO</v>
      </c>
      <c r="CC1010" s="244" t="str">
        <f t="shared" si="1385"/>
        <v>NO</v>
      </c>
      <c r="CD1010" s="244" t="str">
        <f t="shared" si="1357"/>
        <v>YES</v>
      </c>
      <c r="CE1010" s="1" t="str">
        <f t="shared" si="1358"/>
        <v>NO</v>
      </c>
      <c r="CF1010" s="1" t="str">
        <f t="shared" si="1359"/>
        <v>NO</v>
      </c>
      <c r="CG1010" s="1" t="str">
        <f t="shared" si="1360"/>
        <v>NO</v>
      </c>
      <c r="CH1010" s="1" t="str">
        <f t="shared" si="1361"/>
        <v>YES</v>
      </c>
      <c r="CI1010" s="244" t="str">
        <f t="shared" si="1386"/>
        <v>NO</v>
      </c>
      <c r="CJ1010" s="244" t="str">
        <f t="shared" si="1387"/>
        <v>NO</v>
      </c>
      <c r="CK1010" s="244" t="str">
        <f t="shared" si="1388"/>
        <v>NO</v>
      </c>
      <c r="CL1010" s="244" t="str">
        <f t="shared" si="1389"/>
        <v>NO</v>
      </c>
      <c r="CM1010" s="244" t="str">
        <f t="shared" si="1390"/>
        <v>NO</v>
      </c>
      <c r="CN1010" s="244" t="str">
        <f t="shared" si="1391"/>
        <v>YES</v>
      </c>
      <c r="CO1010" s="244" t="str">
        <f t="shared" si="1392"/>
        <v>NO</v>
      </c>
      <c r="CP1010" s="244" t="str">
        <f t="shared" si="1393"/>
        <v>NO</v>
      </c>
      <c r="CQ1010" s="244" t="str">
        <f t="shared" si="1394"/>
        <v>NO</v>
      </c>
      <c r="CR1010" s="244" t="str">
        <f t="shared" si="1395"/>
        <v>YES</v>
      </c>
    </row>
    <row r="1011" spans="1:96">
      <c r="A1011" s="64"/>
      <c r="B1011" s="15"/>
      <c r="C1011" s="15"/>
      <c r="D1011" s="15"/>
      <c r="E1011" s="15"/>
      <c r="F1011" s="15"/>
      <c r="G1011" s="15"/>
      <c r="H1011" s="15"/>
      <c r="I1011" s="52" t="s">
        <v>45</v>
      </c>
      <c r="J1011" s="6">
        <v>0.84892166326381102</v>
      </c>
      <c r="K1011" s="6">
        <v>9.3444665014195197E-2</v>
      </c>
      <c r="L1011" s="6">
        <v>5.76336717219934E-2</v>
      </c>
      <c r="M1011" s="6">
        <v>0.991719352335653</v>
      </c>
      <c r="N1011" s="6">
        <v>8.2642457883497201E-4</v>
      </c>
      <c r="O1011" s="6">
        <v>7.45422308551135E-3</v>
      </c>
      <c r="P1011" s="6">
        <v>0.67162613073269395</v>
      </c>
      <c r="Q1011" s="6">
        <v>0.258981069372272</v>
      </c>
      <c r="R1011" s="6">
        <v>6.93927998950324E-2</v>
      </c>
      <c r="S1011" s="6">
        <v>0.360118108942244</v>
      </c>
      <c r="T1011" s="6">
        <v>0.53887144317558799</v>
      </c>
      <c r="U1011" s="6">
        <v>0.101010447882167</v>
      </c>
      <c r="V1011" s="6">
        <v>0.39949040499713401</v>
      </c>
      <c r="W1011" s="6">
        <v>0.58968692227769204</v>
      </c>
      <c r="X1011" s="6">
        <v>1.08226727251727E-2</v>
      </c>
      <c r="Y1011" s="6">
        <v>0.50718462957572097</v>
      </c>
      <c r="Z1011" s="6">
        <v>6.9681208986173901E-2</v>
      </c>
      <c r="AA1011" s="6">
        <v>0.42313416143810401</v>
      </c>
      <c r="AB1011" s="6">
        <v>2.8723435833641802E-3</v>
      </c>
      <c r="AC1011" s="6">
        <v>0.99161673751684098</v>
      </c>
      <c r="AD1011" s="6">
        <v>5.5109188997941498E-3</v>
      </c>
      <c r="AE1011" s="6">
        <v>0.64494922637101204</v>
      </c>
      <c r="AF1011" s="6">
        <v>0.225567663067367</v>
      </c>
      <c r="AG1011" s="310">
        <v>0.12948311056161901</v>
      </c>
      <c r="AH1011" s="211">
        <v>1.0009999999999999</v>
      </c>
      <c r="AI1011" s="211">
        <v>2.4089999999999998</v>
      </c>
      <c r="AJ1011" s="212">
        <v>5.6660000000000004</v>
      </c>
      <c r="AK1011" s="210">
        <v>0.98299999999999998</v>
      </c>
      <c r="AL1011" s="210">
        <v>2.762</v>
      </c>
      <c r="AM1011" s="210">
        <v>5.69</v>
      </c>
      <c r="AN1011" s="203"/>
      <c r="AO1011" s="203"/>
      <c r="AP1011" s="203"/>
      <c r="AQ1011" s="203"/>
      <c r="AR1011" s="203">
        <f t="shared" si="1405"/>
        <v>0.69692727427599999</v>
      </c>
      <c r="AS1011" s="203">
        <f t="shared" si="1406"/>
        <v>0.8518</v>
      </c>
      <c r="AT1011" s="203">
        <f t="shared" si="1407"/>
        <v>1.041088886996</v>
      </c>
      <c r="AU1011" s="203">
        <f t="shared" si="1408"/>
        <v>1.8303545495219997</v>
      </c>
      <c r="AV1011" s="203">
        <f t="shared" si="1409"/>
        <v>2.2370999999999999</v>
      </c>
      <c r="AW1011" s="203">
        <f t="shared" si="1410"/>
        <v>2.7342333283619995</v>
      </c>
      <c r="AX1011" s="203">
        <f t="shared" si="1411"/>
        <v>4.4007545552340002</v>
      </c>
      <c r="AY1011" s="203">
        <f t="shared" si="1412"/>
        <v>5.3787000000000003</v>
      </c>
      <c r="AZ1011" s="203">
        <f t="shared" si="1413"/>
        <v>6.5739666547139999</v>
      </c>
      <c r="BB1011" s="1" t="str">
        <f t="shared" si="1362"/>
        <v>NA</v>
      </c>
      <c r="BC1011" s="1" t="str">
        <f t="shared" si="1363"/>
        <v>NA</v>
      </c>
      <c r="BD1011" s="1" t="str">
        <f t="shared" si="1364"/>
        <v>NA</v>
      </c>
      <c r="BE1011" s="1" t="str">
        <f t="shared" si="1365"/>
        <v>NO</v>
      </c>
      <c r="BF1011" s="1" t="str">
        <f t="shared" si="1366"/>
        <v>NO</v>
      </c>
      <c r="BG1011" s="1" t="str">
        <f t="shared" si="1367"/>
        <v>NO</v>
      </c>
      <c r="BH1011" s="1" t="str">
        <f t="shared" si="1347"/>
        <v>YES</v>
      </c>
      <c r="BJ1011" s="12">
        <v>3</v>
      </c>
      <c r="BK1011" s="1" t="str">
        <f t="shared" si="1368"/>
        <v>NA</v>
      </c>
      <c r="BL1011" s="1" t="str">
        <f t="shared" si="1369"/>
        <v>P</v>
      </c>
      <c r="BM1011" s="1" t="str">
        <f t="shared" si="1370"/>
        <v>NA</v>
      </c>
      <c r="BN1011" s="1" t="str">
        <f t="shared" si="1371"/>
        <v>NO</v>
      </c>
      <c r="BO1011" s="1" t="str">
        <f t="shared" si="1372"/>
        <v>NO</v>
      </c>
      <c r="BP1011" s="1" t="str">
        <f t="shared" si="1373"/>
        <v>NO</v>
      </c>
      <c r="BQ1011" s="1" t="str">
        <f t="shared" si="1374"/>
        <v>NO</v>
      </c>
      <c r="BS1011" s="1" t="str">
        <f t="shared" si="1375"/>
        <v>TN</v>
      </c>
      <c r="BT1011" s="1" t="str">
        <f t="shared" si="1376"/>
        <v>TN</v>
      </c>
      <c r="BU1011" s="1" t="str">
        <f t="shared" si="1377"/>
        <v>TN</v>
      </c>
      <c r="BV1011" s="1" t="str">
        <f t="shared" si="1378"/>
        <v>NO</v>
      </c>
      <c r="BW1011" s="1" t="str">
        <f t="shared" si="1379"/>
        <v>NO</v>
      </c>
      <c r="BX1011" s="1" t="str">
        <f t="shared" si="1380"/>
        <v>NO</v>
      </c>
      <c r="BY1011" s="244" t="str">
        <f t="shared" si="1381"/>
        <v>YES</v>
      </c>
      <c r="BZ1011" s="244" t="str">
        <f t="shared" si="1382"/>
        <v>NO</v>
      </c>
      <c r="CA1011" s="244" t="str">
        <f t="shared" si="1383"/>
        <v>NO</v>
      </c>
      <c r="CB1011" s="244" t="str">
        <f t="shared" si="1384"/>
        <v>NO</v>
      </c>
      <c r="CC1011" s="244" t="str">
        <f t="shared" si="1385"/>
        <v>NO</v>
      </c>
      <c r="CD1011" s="244" t="str">
        <f t="shared" si="1357"/>
        <v>NO</v>
      </c>
      <c r="CE1011" s="1" t="str">
        <f t="shared" si="1358"/>
        <v>NO</v>
      </c>
      <c r="CF1011" s="1" t="str">
        <f t="shared" si="1359"/>
        <v>NO</v>
      </c>
      <c r="CG1011" s="1" t="str">
        <f t="shared" si="1360"/>
        <v>NO</v>
      </c>
      <c r="CH1011" s="1" t="str">
        <f t="shared" si="1361"/>
        <v>NO</v>
      </c>
      <c r="CI1011" s="244" t="str">
        <f t="shared" si="1386"/>
        <v>NO</v>
      </c>
      <c r="CJ1011" s="244" t="str">
        <f t="shared" si="1387"/>
        <v>NO</v>
      </c>
      <c r="CK1011" s="244" t="str">
        <f t="shared" si="1388"/>
        <v>NO</v>
      </c>
      <c r="CL1011" s="244" t="str">
        <f t="shared" si="1389"/>
        <v>NO</v>
      </c>
      <c r="CM1011" s="244" t="str">
        <f t="shared" si="1390"/>
        <v>NO</v>
      </c>
      <c r="CN1011" s="244" t="str">
        <f t="shared" si="1391"/>
        <v>NO</v>
      </c>
      <c r="CO1011" s="244" t="str">
        <f t="shared" si="1392"/>
        <v>NO</v>
      </c>
      <c r="CP1011" s="244" t="str">
        <f t="shared" si="1393"/>
        <v>NO</v>
      </c>
      <c r="CQ1011" s="244" t="str">
        <f t="shared" si="1394"/>
        <v>NO</v>
      </c>
      <c r="CR1011" s="244" t="str">
        <f t="shared" si="1395"/>
        <v>NO</v>
      </c>
    </row>
    <row r="1012" spans="1:96">
      <c r="A1012" s="64"/>
      <c r="B1012" s="15"/>
      <c r="C1012" s="15"/>
      <c r="D1012" s="15"/>
      <c r="E1012" s="15"/>
      <c r="F1012" s="15"/>
      <c r="G1012" s="15"/>
      <c r="H1012" s="15"/>
      <c r="I1012" s="52" t="s">
        <v>44</v>
      </c>
      <c r="J1012" s="6">
        <v>0.94732595115297002</v>
      </c>
      <c r="K1012" s="6">
        <v>2.00398617092825E-2</v>
      </c>
      <c r="L1012" s="6">
        <v>3.2634187137746601E-2</v>
      </c>
      <c r="M1012" s="6">
        <v>0.16983529485736201</v>
      </c>
      <c r="N1012" s="6">
        <v>5.4062024375531398E-2</v>
      </c>
      <c r="O1012" s="6">
        <v>0.77610268076710498</v>
      </c>
      <c r="P1012" s="6">
        <v>0.60835697122482602</v>
      </c>
      <c r="Q1012" s="6">
        <v>0.28298395269399301</v>
      </c>
      <c r="R1012" s="6">
        <v>0.10865907608118</v>
      </c>
      <c r="S1012" s="6">
        <v>0.37608802824304499</v>
      </c>
      <c r="T1012" s="6">
        <v>0.39753296179324599</v>
      </c>
      <c r="U1012" s="6">
        <v>0.22637900996370799</v>
      </c>
      <c r="V1012" s="6">
        <v>0.97638711218954399</v>
      </c>
      <c r="W1012" s="6">
        <v>7.2827542398300402E-3</v>
      </c>
      <c r="X1012" s="6">
        <v>1.6330133570625599E-2</v>
      </c>
      <c r="Y1012" s="6">
        <v>0.50718462957572097</v>
      </c>
      <c r="Z1012" s="6">
        <v>6.9681208986173901E-2</v>
      </c>
      <c r="AA1012" s="6">
        <v>0.42313416143810401</v>
      </c>
      <c r="AB1012" s="6">
        <v>2.8723435833641802E-3</v>
      </c>
      <c r="AC1012" s="6">
        <v>0.99161673751684098</v>
      </c>
      <c r="AD1012" s="6">
        <v>5.5109188997941498E-3</v>
      </c>
      <c r="AE1012" s="6">
        <v>0.64494922637101204</v>
      </c>
      <c r="AF1012" s="6">
        <v>0.225567663067367</v>
      </c>
      <c r="AG1012" s="310">
        <v>0.12948311056161901</v>
      </c>
      <c r="AH1012" s="211">
        <v>1.0720000000000001</v>
      </c>
      <c r="AI1012" s="211">
        <v>2.2389999999999999</v>
      </c>
      <c r="AJ1012" s="212">
        <v>5.4909999999999997</v>
      </c>
      <c r="AK1012" s="210">
        <v>1.133</v>
      </c>
      <c r="AL1012" s="210">
        <v>2.64</v>
      </c>
      <c r="AM1012" s="210">
        <v>5.6870000000000003</v>
      </c>
      <c r="AN1012" s="203"/>
      <c r="AO1012" s="203"/>
      <c r="AP1012" s="203"/>
      <c r="AQ1012" s="203"/>
      <c r="AR1012" s="203">
        <f t="shared" si="1405"/>
        <v>0.69692727427599999</v>
      </c>
      <c r="AS1012" s="203">
        <f t="shared" si="1406"/>
        <v>0.8518</v>
      </c>
      <c r="AT1012" s="203">
        <f t="shared" si="1407"/>
        <v>1.041088886996</v>
      </c>
      <c r="AU1012" s="203">
        <f t="shared" si="1408"/>
        <v>1.8303545495219997</v>
      </c>
      <c r="AV1012" s="203">
        <f t="shared" si="1409"/>
        <v>2.2370999999999999</v>
      </c>
      <c r="AW1012" s="203">
        <f t="shared" si="1410"/>
        <v>2.7342333283619995</v>
      </c>
      <c r="AX1012" s="203">
        <f t="shared" si="1411"/>
        <v>4.4007545552340002</v>
      </c>
      <c r="AY1012" s="203">
        <f t="shared" si="1412"/>
        <v>5.3787000000000003</v>
      </c>
      <c r="AZ1012" s="203">
        <f t="shared" si="1413"/>
        <v>6.5739666547139999</v>
      </c>
      <c r="BB1012" s="1" t="str">
        <f t="shared" si="1362"/>
        <v>P</v>
      </c>
      <c r="BC1012" s="1" t="str">
        <f t="shared" si="1363"/>
        <v>NA</v>
      </c>
      <c r="BD1012" s="1" t="str">
        <f t="shared" si="1364"/>
        <v>NA</v>
      </c>
      <c r="BE1012" s="1" t="str">
        <f t="shared" si="1365"/>
        <v>NO</v>
      </c>
      <c r="BF1012" s="1" t="str">
        <f t="shared" si="1366"/>
        <v>NO</v>
      </c>
      <c r="BG1012" s="1" t="str">
        <f t="shared" si="1367"/>
        <v>NO</v>
      </c>
      <c r="BH1012" s="1" t="str">
        <f t="shared" si="1347"/>
        <v>NO</v>
      </c>
      <c r="BJ1012" s="12">
        <v>64</v>
      </c>
      <c r="BK1012" s="1" t="str">
        <f t="shared" si="1368"/>
        <v>P</v>
      </c>
      <c r="BL1012" s="1" t="str">
        <f t="shared" si="1369"/>
        <v>NA</v>
      </c>
      <c r="BM1012" s="1" t="str">
        <f t="shared" si="1370"/>
        <v>NA</v>
      </c>
      <c r="BN1012" s="1" t="str">
        <f t="shared" si="1371"/>
        <v>NO</v>
      </c>
      <c r="BO1012" s="1" t="str">
        <f t="shared" si="1372"/>
        <v>NO</v>
      </c>
      <c r="BP1012" s="1" t="str">
        <f t="shared" si="1373"/>
        <v>NO</v>
      </c>
      <c r="BQ1012" s="1" t="str">
        <f t="shared" si="1374"/>
        <v>NO</v>
      </c>
      <c r="BS1012" s="1" t="str">
        <f t="shared" si="1375"/>
        <v>TN</v>
      </c>
      <c r="BT1012" s="1" t="str">
        <f t="shared" si="1376"/>
        <v>TN</v>
      </c>
      <c r="BU1012" s="1" t="str">
        <f t="shared" si="1377"/>
        <v>TN</v>
      </c>
      <c r="BV1012" s="1" t="str">
        <f t="shared" si="1378"/>
        <v>NO</v>
      </c>
      <c r="BW1012" s="1" t="str">
        <f t="shared" si="1379"/>
        <v>NO</v>
      </c>
      <c r="BX1012" s="1" t="str">
        <f t="shared" si="1380"/>
        <v>NO</v>
      </c>
      <c r="BY1012" s="244" t="str">
        <f t="shared" si="1381"/>
        <v>YES</v>
      </c>
      <c r="BZ1012" s="244" t="str">
        <f t="shared" si="1382"/>
        <v>NO</v>
      </c>
      <c r="CA1012" s="244" t="str">
        <f t="shared" si="1383"/>
        <v>NO</v>
      </c>
      <c r="CB1012" s="244" t="str">
        <f t="shared" si="1384"/>
        <v>NO</v>
      </c>
      <c r="CC1012" s="244" t="str">
        <f t="shared" si="1385"/>
        <v>NO</v>
      </c>
      <c r="CD1012" s="244" t="str">
        <f t="shared" si="1357"/>
        <v>NO</v>
      </c>
      <c r="CE1012" s="1" t="str">
        <f t="shared" si="1358"/>
        <v>NO</v>
      </c>
      <c r="CF1012" s="1" t="str">
        <f t="shared" si="1359"/>
        <v>NO</v>
      </c>
      <c r="CG1012" s="1" t="str">
        <f t="shared" si="1360"/>
        <v>NO</v>
      </c>
      <c r="CH1012" s="1" t="str">
        <f t="shared" si="1361"/>
        <v>NO</v>
      </c>
      <c r="CI1012" s="244" t="str">
        <f t="shared" si="1386"/>
        <v>NO</v>
      </c>
      <c r="CJ1012" s="244" t="str">
        <f t="shared" si="1387"/>
        <v>NO</v>
      </c>
      <c r="CK1012" s="244" t="str">
        <f t="shared" si="1388"/>
        <v>NO</v>
      </c>
      <c r="CL1012" s="244" t="str">
        <f t="shared" si="1389"/>
        <v>NO</v>
      </c>
      <c r="CM1012" s="244" t="str">
        <f t="shared" si="1390"/>
        <v>NO</v>
      </c>
      <c r="CN1012" s="244" t="str">
        <f t="shared" si="1391"/>
        <v>NO</v>
      </c>
      <c r="CO1012" s="244" t="str">
        <f t="shared" si="1392"/>
        <v>NO</v>
      </c>
      <c r="CP1012" s="244" t="str">
        <f t="shared" si="1393"/>
        <v>NO</v>
      </c>
      <c r="CQ1012" s="244" t="str">
        <f t="shared" si="1394"/>
        <v>NO</v>
      </c>
      <c r="CR1012" s="244" t="str">
        <f t="shared" si="1395"/>
        <v>NO</v>
      </c>
    </row>
    <row r="1013" spans="1:96">
      <c r="A1013" s="64"/>
      <c r="B1013" s="15"/>
      <c r="C1013" s="15"/>
      <c r="D1013" s="15"/>
      <c r="E1013" s="15"/>
      <c r="F1013" s="15"/>
      <c r="G1013" s="15"/>
      <c r="H1013" s="15"/>
      <c r="I1013" s="52" t="s">
        <v>20</v>
      </c>
      <c r="J1013" s="6">
        <v>5.1793593600523602E-2</v>
      </c>
      <c r="K1013" s="6">
        <v>0.56501721325576704</v>
      </c>
      <c r="L1013" s="6">
        <v>0.38318919314370797</v>
      </c>
      <c r="M1013" s="6">
        <v>0.89791756144913304</v>
      </c>
      <c r="N1013" s="6">
        <v>4.4168365572655299E-2</v>
      </c>
      <c r="O1013" s="6">
        <v>5.7914072978211301E-2</v>
      </c>
      <c r="P1013" s="6">
        <v>0.94260917129608102</v>
      </c>
      <c r="Q1013" s="6">
        <v>5.3972846472288102E-2</v>
      </c>
      <c r="R1013" s="6">
        <v>3.4179822316301399E-3</v>
      </c>
      <c r="S1013" s="6">
        <v>0.97665001523943695</v>
      </c>
      <c r="T1013" s="6">
        <v>1.12812313650345E-4</v>
      </c>
      <c r="U1013" s="6">
        <v>2.32371724469125E-2</v>
      </c>
      <c r="V1013" s="6">
        <v>0.17270328859977799</v>
      </c>
      <c r="W1013" s="6">
        <v>0.71754484113854899</v>
      </c>
      <c r="X1013" s="6">
        <v>0.10975187026167101</v>
      </c>
      <c r="Y1013" s="6">
        <v>8.4277295661306706E-2</v>
      </c>
      <c r="Z1013" s="6">
        <v>0.46922526330845399</v>
      </c>
      <c r="AA1013" s="6">
        <v>0.44649744103023897</v>
      </c>
      <c r="AB1013" s="6">
        <v>0.18039870902060801</v>
      </c>
      <c r="AC1013" s="6">
        <v>0.23323210638550301</v>
      </c>
      <c r="AD1013" s="6">
        <v>0.58636918459388798</v>
      </c>
      <c r="AE1013" s="6">
        <v>0.74310556451962395</v>
      </c>
      <c r="AF1013" s="6">
        <v>0.165637129611964</v>
      </c>
      <c r="AG1013" s="310">
        <v>9.1257305868410798E-2</v>
      </c>
      <c r="AH1013" s="211">
        <v>0.56499999999999995</v>
      </c>
      <c r="AI1013" s="211">
        <v>2.8090000000000002</v>
      </c>
      <c r="AJ1013" s="212">
        <v>6.0469999999999997</v>
      </c>
      <c r="AK1013" s="210">
        <v>1.196</v>
      </c>
      <c r="AL1013" s="210">
        <v>3.1960000000000002</v>
      </c>
      <c r="AM1013" s="210">
        <v>6.4950000000000001</v>
      </c>
      <c r="AN1013" s="203"/>
      <c r="AO1013" s="203"/>
      <c r="AP1013" s="203"/>
      <c r="AQ1013" s="203"/>
      <c r="AR1013" s="203">
        <f t="shared" si="1405"/>
        <v>0.69692727427599999</v>
      </c>
      <c r="AS1013" s="203">
        <f t="shared" si="1406"/>
        <v>0.8518</v>
      </c>
      <c r="AT1013" s="203">
        <f t="shared" si="1407"/>
        <v>1.041088886996</v>
      </c>
      <c r="AU1013" s="203">
        <f t="shared" si="1408"/>
        <v>1.8303545495219997</v>
      </c>
      <c r="AV1013" s="203">
        <f t="shared" si="1409"/>
        <v>2.2370999999999999</v>
      </c>
      <c r="AW1013" s="203">
        <f t="shared" si="1410"/>
        <v>2.7342333283619995</v>
      </c>
      <c r="AX1013" s="203">
        <f t="shared" si="1411"/>
        <v>4.4007545552340002</v>
      </c>
      <c r="AY1013" s="203">
        <f t="shared" si="1412"/>
        <v>5.3787000000000003</v>
      </c>
      <c r="AZ1013" s="203">
        <f t="shared" si="1413"/>
        <v>6.5739666547139999</v>
      </c>
      <c r="BB1013" s="1" t="str">
        <f t="shared" si="1362"/>
        <v>A</v>
      </c>
      <c r="BC1013" s="1" t="str">
        <f t="shared" si="1363"/>
        <v>P</v>
      </c>
      <c r="BD1013" s="1" t="str">
        <f t="shared" si="1364"/>
        <v>NA</v>
      </c>
      <c r="BE1013" s="1" t="str">
        <f t="shared" si="1365"/>
        <v>NO</v>
      </c>
      <c r="BF1013" s="1" t="str">
        <f t="shared" si="1366"/>
        <v>NO</v>
      </c>
      <c r="BG1013" s="1" t="str">
        <f t="shared" si="1367"/>
        <v>YES</v>
      </c>
      <c r="BH1013" s="1" t="str">
        <f t="shared" si="1347"/>
        <v>NO</v>
      </c>
      <c r="BJ1013" s="12">
        <v>4</v>
      </c>
      <c r="BK1013" s="1" t="str">
        <f t="shared" si="1368"/>
        <v>P</v>
      </c>
      <c r="BL1013" s="1" t="str">
        <f t="shared" si="1369"/>
        <v>P</v>
      </c>
      <c r="BM1013" s="1" t="str">
        <f t="shared" si="1370"/>
        <v>NA</v>
      </c>
      <c r="BN1013" s="1" t="str">
        <f t="shared" si="1371"/>
        <v>NO</v>
      </c>
      <c r="BO1013" s="1" t="str">
        <f t="shared" si="1372"/>
        <v>NO</v>
      </c>
      <c r="BP1013" s="1" t="str">
        <f t="shared" si="1373"/>
        <v>NO</v>
      </c>
      <c r="BQ1013" s="1" t="str">
        <f t="shared" si="1374"/>
        <v>NO</v>
      </c>
      <c r="BS1013" s="1" t="str">
        <f t="shared" si="1375"/>
        <v>FP</v>
      </c>
      <c r="BT1013" s="1" t="str">
        <f t="shared" si="1376"/>
        <v>TN</v>
      </c>
      <c r="BU1013" s="1" t="str">
        <f t="shared" si="1377"/>
        <v>TN</v>
      </c>
      <c r="BV1013" s="1" t="str">
        <f t="shared" si="1378"/>
        <v>NO</v>
      </c>
      <c r="BW1013" s="1" t="str">
        <f t="shared" si="1379"/>
        <v>NO</v>
      </c>
      <c r="BX1013" s="1" t="str">
        <f t="shared" si="1380"/>
        <v>NO</v>
      </c>
      <c r="BY1013" s="244" t="str">
        <f t="shared" si="1381"/>
        <v>YES</v>
      </c>
      <c r="BZ1013" s="244" t="str">
        <f t="shared" si="1382"/>
        <v>NO</v>
      </c>
      <c r="CA1013" s="244" t="str">
        <f t="shared" si="1383"/>
        <v>NO</v>
      </c>
      <c r="CB1013" s="244" t="str">
        <f t="shared" si="1384"/>
        <v>NO</v>
      </c>
      <c r="CC1013" s="244" t="str">
        <f t="shared" si="1385"/>
        <v>NO</v>
      </c>
      <c r="CD1013" s="244" t="str">
        <f t="shared" si="1357"/>
        <v>YES</v>
      </c>
      <c r="CE1013" s="1" t="str">
        <f t="shared" si="1358"/>
        <v>NO</v>
      </c>
      <c r="CF1013" s="1" t="str">
        <f t="shared" si="1359"/>
        <v>NO</v>
      </c>
      <c r="CG1013" s="1" t="str">
        <f t="shared" si="1360"/>
        <v>NO</v>
      </c>
      <c r="CH1013" s="1" t="str">
        <f t="shared" si="1361"/>
        <v>YES</v>
      </c>
      <c r="CI1013" s="244" t="str">
        <f t="shared" si="1386"/>
        <v>NO</v>
      </c>
      <c r="CJ1013" s="244" t="str">
        <f t="shared" si="1387"/>
        <v>NO</v>
      </c>
      <c r="CK1013" s="244" t="str">
        <f t="shared" si="1388"/>
        <v>NO</v>
      </c>
      <c r="CL1013" s="244" t="str">
        <f t="shared" si="1389"/>
        <v>NO</v>
      </c>
      <c r="CM1013" s="244" t="str">
        <f t="shared" si="1390"/>
        <v>NO</v>
      </c>
      <c r="CN1013" s="244" t="str">
        <f t="shared" si="1391"/>
        <v>YES</v>
      </c>
      <c r="CO1013" s="244" t="str">
        <f t="shared" si="1392"/>
        <v>NO</v>
      </c>
      <c r="CP1013" s="244" t="str">
        <f t="shared" si="1393"/>
        <v>NO</v>
      </c>
      <c r="CQ1013" s="244" t="str">
        <f t="shared" si="1394"/>
        <v>NO</v>
      </c>
      <c r="CR1013" s="244" t="str">
        <f t="shared" si="1395"/>
        <v>YES</v>
      </c>
    </row>
    <row r="1014" spans="1:96">
      <c r="A1014" s="64"/>
      <c r="B1014" s="15"/>
      <c r="C1014" s="15"/>
      <c r="D1014" s="15"/>
      <c r="E1014" s="15"/>
      <c r="F1014" s="15"/>
      <c r="G1014" s="15"/>
      <c r="H1014" s="15"/>
      <c r="I1014" s="52" t="s">
        <v>32</v>
      </c>
      <c r="J1014" s="6">
        <v>0.81345169214428603</v>
      </c>
      <c r="K1014" s="6">
        <v>0.15397924443779401</v>
      </c>
      <c r="L1014" s="6">
        <v>3.2569063417919299E-2</v>
      </c>
      <c r="M1014" s="6">
        <v>0.34906805351265602</v>
      </c>
      <c r="N1014" s="6">
        <v>6.7785436038155594E-2</v>
      </c>
      <c r="O1014" s="6">
        <v>0.58314651044918697</v>
      </c>
      <c r="P1014" s="6">
        <v>0.64905975923593096</v>
      </c>
      <c r="Q1014" s="6">
        <v>0.33147759608286198</v>
      </c>
      <c r="R1014" s="6">
        <v>1.9462644681205999E-2</v>
      </c>
      <c r="S1014" s="6">
        <v>0.68570470282958995</v>
      </c>
      <c r="T1014" s="6">
        <v>0.17342562701674799</v>
      </c>
      <c r="U1014" s="6">
        <v>0.140869670153661</v>
      </c>
      <c r="V1014" s="6">
        <v>0.20390678874475199</v>
      </c>
      <c r="W1014" s="6">
        <v>0.56597996106038995</v>
      </c>
      <c r="X1014" s="6">
        <v>0.23011325019485601</v>
      </c>
      <c r="Y1014" s="6">
        <v>0.83452765748546998</v>
      </c>
      <c r="Z1014" s="6">
        <v>0.11490603180651</v>
      </c>
      <c r="AA1014" s="6">
        <v>5.0566310708019299E-2</v>
      </c>
      <c r="AB1014" s="6">
        <v>4.8091329126395403E-2</v>
      </c>
      <c r="AC1014" s="6">
        <v>0.24056136678972501</v>
      </c>
      <c r="AD1014" s="6">
        <v>0.71134730408387803</v>
      </c>
      <c r="AE1014" s="6">
        <v>0.94560502857976103</v>
      </c>
      <c r="AF1014" s="6">
        <v>2.0623901671326501E-2</v>
      </c>
      <c r="AG1014" s="310">
        <v>3.3771069748912398E-2</v>
      </c>
      <c r="AH1014" s="211">
        <v>0.80600000000000005</v>
      </c>
      <c r="AI1014" s="211">
        <v>2.4900000000000002</v>
      </c>
      <c r="AJ1014" s="212">
        <v>5.9829999999999997</v>
      </c>
      <c r="AK1014" s="210">
        <v>0.78100000000000003</v>
      </c>
      <c r="AL1014" s="210">
        <v>2.516</v>
      </c>
      <c r="AM1014" s="210">
        <v>6.1260000000000003</v>
      </c>
      <c r="AN1014" s="203"/>
      <c r="AO1014" s="203"/>
      <c r="AP1014" s="203"/>
      <c r="AQ1014" s="203"/>
      <c r="AR1014" s="203">
        <f t="shared" si="1405"/>
        <v>0.69692727427599999</v>
      </c>
      <c r="AS1014" s="203">
        <f t="shared" si="1406"/>
        <v>0.8518</v>
      </c>
      <c r="AT1014" s="203">
        <f t="shared" si="1407"/>
        <v>1.041088886996</v>
      </c>
      <c r="AU1014" s="203">
        <f t="shared" si="1408"/>
        <v>1.8303545495219997</v>
      </c>
      <c r="AV1014" s="203">
        <f t="shared" si="1409"/>
        <v>2.2370999999999999</v>
      </c>
      <c r="AW1014" s="203">
        <f t="shared" si="1410"/>
        <v>2.7342333283619995</v>
      </c>
      <c r="AX1014" s="203">
        <f t="shared" si="1411"/>
        <v>4.4007545552340002</v>
      </c>
      <c r="AY1014" s="203">
        <f t="shared" si="1412"/>
        <v>5.3787000000000003</v>
      </c>
      <c r="AZ1014" s="203">
        <f t="shared" si="1413"/>
        <v>6.5739666547139999</v>
      </c>
      <c r="BB1014" s="1" t="str">
        <f t="shared" si="1362"/>
        <v>NP</v>
      </c>
      <c r="BC1014" s="1" t="str">
        <f t="shared" si="1363"/>
        <v>NA</v>
      </c>
      <c r="BD1014" s="1" t="str">
        <f t="shared" si="1364"/>
        <v>NA</v>
      </c>
      <c r="BE1014" s="1" t="str">
        <f t="shared" si="1365"/>
        <v>NO</v>
      </c>
      <c r="BF1014" s="1" t="str">
        <f t="shared" si="1366"/>
        <v>NO</v>
      </c>
      <c r="BG1014" s="1" t="str">
        <f t="shared" si="1367"/>
        <v>NO</v>
      </c>
      <c r="BH1014" s="1" t="str">
        <f t="shared" si="1347"/>
        <v>YES</v>
      </c>
      <c r="BJ1014" s="12">
        <v>14</v>
      </c>
      <c r="BK1014" s="1" t="str">
        <f t="shared" si="1368"/>
        <v>NP</v>
      </c>
      <c r="BL1014" s="1" t="str">
        <f t="shared" si="1369"/>
        <v>NA</v>
      </c>
      <c r="BM1014" s="1" t="str">
        <f t="shared" si="1370"/>
        <v>NA</v>
      </c>
      <c r="BN1014" s="1" t="str">
        <f t="shared" si="1371"/>
        <v>NO</v>
      </c>
      <c r="BO1014" s="1" t="str">
        <f t="shared" si="1372"/>
        <v>NO</v>
      </c>
      <c r="BP1014" s="1" t="str">
        <f t="shared" si="1373"/>
        <v>NO</v>
      </c>
      <c r="BQ1014" s="1" t="str">
        <f t="shared" si="1374"/>
        <v>YES</v>
      </c>
      <c r="BS1014" s="1" t="str">
        <f t="shared" si="1375"/>
        <v>TP</v>
      </c>
      <c r="BT1014" s="1" t="str">
        <f t="shared" si="1376"/>
        <v>TN</v>
      </c>
      <c r="BU1014" s="1" t="str">
        <f t="shared" si="1377"/>
        <v>TN</v>
      </c>
      <c r="BV1014" s="1" t="str">
        <f t="shared" si="1378"/>
        <v>NO</v>
      </c>
      <c r="BW1014" s="1" t="str">
        <f t="shared" si="1379"/>
        <v>NO</v>
      </c>
      <c r="BX1014" s="1" t="str">
        <f t="shared" si="1380"/>
        <v>YES</v>
      </c>
      <c r="BY1014" s="244" t="str">
        <f t="shared" si="1381"/>
        <v>YES</v>
      </c>
      <c r="BZ1014" s="244" t="str">
        <f t="shared" si="1382"/>
        <v>NO</v>
      </c>
      <c r="CA1014" s="244" t="str">
        <f t="shared" si="1383"/>
        <v>NO</v>
      </c>
      <c r="CB1014" s="244" t="str">
        <f t="shared" si="1384"/>
        <v>NO</v>
      </c>
      <c r="CC1014" s="244" t="str">
        <f t="shared" si="1385"/>
        <v>NO</v>
      </c>
      <c r="CD1014" s="244" t="str">
        <f t="shared" si="1357"/>
        <v>NO</v>
      </c>
      <c r="CE1014" s="1" t="str">
        <f t="shared" si="1358"/>
        <v>NO</v>
      </c>
      <c r="CF1014" s="1" t="str">
        <f t="shared" si="1359"/>
        <v>NO</v>
      </c>
      <c r="CG1014" s="1" t="str">
        <f t="shared" si="1360"/>
        <v>NO</v>
      </c>
      <c r="CH1014" s="1" t="str">
        <f t="shared" si="1361"/>
        <v>NO</v>
      </c>
      <c r="CI1014" s="244" t="str">
        <f t="shared" si="1386"/>
        <v>NO</v>
      </c>
      <c r="CJ1014" s="244" t="str">
        <f t="shared" si="1387"/>
        <v>NO</v>
      </c>
      <c r="CK1014" s="244" t="str">
        <f t="shared" si="1388"/>
        <v>NO</v>
      </c>
      <c r="CL1014" s="244" t="str">
        <f t="shared" si="1389"/>
        <v>NO</v>
      </c>
      <c r="CM1014" s="244" t="str">
        <f t="shared" si="1390"/>
        <v>NO</v>
      </c>
      <c r="CN1014" s="244" t="str">
        <f t="shared" si="1391"/>
        <v>NO</v>
      </c>
      <c r="CO1014" s="244" t="str">
        <f t="shared" si="1392"/>
        <v>NO</v>
      </c>
      <c r="CP1014" s="244" t="str">
        <f t="shared" si="1393"/>
        <v>NO</v>
      </c>
      <c r="CQ1014" s="244" t="str">
        <f t="shared" si="1394"/>
        <v>NO</v>
      </c>
      <c r="CR1014" s="244" t="str">
        <f t="shared" si="1395"/>
        <v>NO</v>
      </c>
    </row>
    <row r="1015" spans="1:96">
      <c r="A1015" s="64"/>
      <c r="B1015" s="15"/>
      <c r="C1015" s="15"/>
      <c r="D1015" s="15"/>
      <c r="E1015" s="15"/>
      <c r="F1015" s="15"/>
      <c r="G1015" s="15"/>
      <c r="H1015" s="15"/>
      <c r="I1015" s="52" t="s">
        <v>31</v>
      </c>
      <c r="J1015" s="6">
        <v>0.31607246544179202</v>
      </c>
      <c r="K1015" s="6">
        <v>0.67869918382931305</v>
      </c>
      <c r="L1015" s="6">
        <v>5.2283507288934904E-3</v>
      </c>
      <c r="M1015" s="6">
        <v>0.72758562683071704</v>
      </c>
      <c r="N1015" s="6">
        <v>4.3289969344799797E-2</v>
      </c>
      <c r="O1015" s="6">
        <v>0.22912440382448199</v>
      </c>
      <c r="P1015" s="6">
        <v>0.75018464296879706</v>
      </c>
      <c r="Q1015" s="6">
        <v>0.19908117744910001</v>
      </c>
      <c r="R1015" s="6">
        <v>5.0734179582102398E-2</v>
      </c>
      <c r="S1015" s="6">
        <v>7.4840920351162299E-2</v>
      </c>
      <c r="T1015" s="6">
        <v>0.63276860792857803</v>
      </c>
      <c r="U1015" s="6">
        <v>0.292390471720259</v>
      </c>
      <c r="V1015" s="6">
        <v>0.38196090611738298</v>
      </c>
      <c r="W1015" s="6">
        <v>4.2151287158607199E-2</v>
      </c>
      <c r="X1015" s="6">
        <v>0.57588780672400897</v>
      </c>
      <c r="Y1015" s="6">
        <v>5.947398837028E-2</v>
      </c>
      <c r="Z1015" s="6">
        <v>0.89890786081228802</v>
      </c>
      <c r="AA1015" s="6">
        <v>4.1618150817431802E-2</v>
      </c>
      <c r="AB1015" s="6">
        <v>0.39814208096464598</v>
      </c>
      <c r="AC1015" s="6">
        <v>0.55962928004675205</v>
      </c>
      <c r="AD1015" s="6">
        <v>4.2228638988600999E-2</v>
      </c>
      <c r="AE1015" s="6">
        <v>0.50556838861250897</v>
      </c>
      <c r="AF1015" s="6">
        <v>0.41575238654376101</v>
      </c>
      <c r="AG1015" s="310">
        <v>7.8679224843729897E-2</v>
      </c>
      <c r="AH1015" s="211">
        <v>1.097</v>
      </c>
      <c r="AI1015" s="211">
        <v>2.8769999999999998</v>
      </c>
      <c r="AJ1015" s="212">
        <v>5.4240000000000004</v>
      </c>
      <c r="AK1015" s="210">
        <v>1.081</v>
      </c>
      <c r="AL1015" s="210">
        <v>2.9209999999999998</v>
      </c>
      <c r="AM1015" s="210">
        <v>5.4669999999999996</v>
      </c>
      <c r="AN1015" s="203"/>
      <c r="AO1015" s="203"/>
      <c r="AP1015" s="203"/>
      <c r="AQ1015" s="203"/>
      <c r="AR1015" s="203">
        <f t="shared" si="1405"/>
        <v>0.69692727427599999</v>
      </c>
      <c r="AS1015" s="203">
        <f t="shared" si="1406"/>
        <v>0.8518</v>
      </c>
      <c r="AT1015" s="203">
        <f t="shared" si="1407"/>
        <v>1.041088886996</v>
      </c>
      <c r="AU1015" s="203">
        <f t="shared" si="1408"/>
        <v>1.8303545495219997</v>
      </c>
      <c r="AV1015" s="203">
        <f t="shared" si="1409"/>
        <v>2.2370999999999999</v>
      </c>
      <c r="AW1015" s="203">
        <f t="shared" si="1410"/>
        <v>2.7342333283619995</v>
      </c>
      <c r="AX1015" s="203">
        <f t="shared" si="1411"/>
        <v>4.4007545552340002</v>
      </c>
      <c r="AY1015" s="203">
        <f t="shared" si="1412"/>
        <v>5.3787000000000003</v>
      </c>
      <c r="AZ1015" s="203">
        <f t="shared" si="1413"/>
        <v>6.5739666547139999</v>
      </c>
      <c r="BB1015" s="1" t="str">
        <f t="shared" si="1362"/>
        <v>P</v>
      </c>
      <c r="BC1015" s="1" t="str">
        <f t="shared" si="1363"/>
        <v>P</v>
      </c>
      <c r="BD1015" s="1" t="str">
        <f t="shared" si="1364"/>
        <v>NA</v>
      </c>
      <c r="BE1015" s="1" t="str">
        <f t="shared" si="1365"/>
        <v>NO</v>
      </c>
      <c r="BF1015" s="1" t="str">
        <f t="shared" si="1366"/>
        <v>NO</v>
      </c>
      <c r="BG1015" s="1" t="str">
        <f t="shared" si="1367"/>
        <v>NO</v>
      </c>
      <c r="BH1015" s="1" t="str">
        <f t="shared" si="1347"/>
        <v>NO</v>
      </c>
      <c r="BJ1015" s="12">
        <v>12</v>
      </c>
      <c r="BK1015" s="1" t="str">
        <f t="shared" si="1368"/>
        <v>P</v>
      </c>
      <c r="BL1015" s="1" t="str">
        <f t="shared" si="1369"/>
        <v>P</v>
      </c>
      <c r="BM1015" s="1" t="str">
        <f t="shared" si="1370"/>
        <v>NA</v>
      </c>
      <c r="BN1015" s="1" t="str">
        <f t="shared" si="1371"/>
        <v>NO</v>
      </c>
      <c r="BO1015" s="1" t="str">
        <f t="shared" si="1372"/>
        <v>NO</v>
      </c>
      <c r="BP1015" s="1" t="str">
        <f t="shared" si="1373"/>
        <v>NO</v>
      </c>
      <c r="BQ1015" s="1" t="str">
        <f t="shared" si="1374"/>
        <v>NO</v>
      </c>
      <c r="BS1015" s="1" t="str">
        <f t="shared" si="1375"/>
        <v>TN</v>
      </c>
      <c r="BT1015" s="1" t="str">
        <f t="shared" si="1376"/>
        <v>TN</v>
      </c>
      <c r="BU1015" s="1" t="str">
        <f t="shared" si="1377"/>
        <v>TN</v>
      </c>
      <c r="BV1015" s="1" t="str">
        <f t="shared" si="1378"/>
        <v>NO</v>
      </c>
      <c r="BW1015" s="1" t="str">
        <f t="shared" si="1379"/>
        <v>NO</v>
      </c>
      <c r="BX1015" s="1" t="str">
        <f t="shared" si="1380"/>
        <v>NO</v>
      </c>
      <c r="BY1015" s="244" t="str">
        <f t="shared" si="1381"/>
        <v>YES</v>
      </c>
      <c r="BZ1015" s="244" t="str">
        <f t="shared" si="1382"/>
        <v>NO</v>
      </c>
      <c r="CA1015" s="244" t="str">
        <f t="shared" si="1383"/>
        <v>NO</v>
      </c>
      <c r="CB1015" s="244" t="str">
        <f t="shared" si="1384"/>
        <v>NO</v>
      </c>
      <c r="CC1015" s="244" t="str">
        <f t="shared" si="1385"/>
        <v>NO</v>
      </c>
      <c r="CD1015" s="244" t="str">
        <f t="shared" si="1357"/>
        <v>NO</v>
      </c>
      <c r="CE1015" s="1" t="str">
        <f t="shared" si="1358"/>
        <v>NO</v>
      </c>
      <c r="CF1015" s="1" t="str">
        <f t="shared" si="1359"/>
        <v>NO</v>
      </c>
      <c r="CG1015" s="1" t="str">
        <f t="shared" si="1360"/>
        <v>NO</v>
      </c>
      <c r="CH1015" s="1" t="str">
        <f t="shared" si="1361"/>
        <v>NO</v>
      </c>
      <c r="CI1015" s="244" t="str">
        <f t="shared" si="1386"/>
        <v>NO</v>
      </c>
      <c r="CJ1015" s="244" t="str">
        <f t="shared" si="1387"/>
        <v>NO</v>
      </c>
      <c r="CK1015" s="244" t="str">
        <f t="shared" si="1388"/>
        <v>NO</v>
      </c>
      <c r="CL1015" s="244" t="str">
        <f t="shared" si="1389"/>
        <v>NO</v>
      </c>
      <c r="CM1015" s="244" t="str">
        <f t="shared" si="1390"/>
        <v>NO</v>
      </c>
      <c r="CN1015" s="244" t="str">
        <f t="shared" si="1391"/>
        <v>NO</v>
      </c>
      <c r="CO1015" s="244" t="str">
        <f t="shared" si="1392"/>
        <v>NO</v>
      </c>
      <c r="CP1015" s="244" t="str">
        <f t="shared" si="1393"/>
        <v>NO</v>
      </c>
      <c r="CQ1015" s="244" t="str">
        <f t="shared" si="1394"/>
        <v>NO</v>
      </c>
      <c r="CR1015" s="244" t="str">
        <f t="shared" si="1395"/>
        <v>NO</v>
      </c>
    </row>
    <row r="1016" spans="1:96">
      <c r="A1016" s="64"/>
      <c r="B1016" s="15"/>
      <c r="C1016" s="15"/>
      <c r="D1016" s="15"/>
      <c r="E1016" s="15"/>
      <c r="F1016" s="15"/>
      <c r="G1016" s="15"/>
      <c r="H1016" s="15"/>
      <c r="I1016" s="52" t="s">
        <v>53</v>
      </c>
      <c r="J1016" s="6">
        <v>0.31607246544179202</v>
      </c>
      <c r="K1016" s="6">
        <v>0.67869918382931305</v>
      </c>
      <c r="L1016" s="6">
        <v>5.2283507288934904E-3</v>
      </c>
      <c r="M1016" s="6">
        <v>0.72758562683071704</v>
      </c>
      <c r="N1016" s="6">
        <v>4.3289969344799797E-2</v>
      </c>
      <c r="O1016" s="6">
        <v>0.22912440382448199</v>
      </c>
      <c r="P1016" s="6">
        <v>0.61758530055446703</v>
      </c>
      <c r="Q1016" s="6">
        <v>0.21866550740696999</v>
      </c>
      <c r="R1016" s="6">
        <v>0.163749192038562</v>
      </c>
      <c r="S1016" s="6">
        <v>0.68570470282958995</v>
      </c>
      <c r="T1016" s="6">
        <v>0.17342562701674799</v>
      </c>
      <c r="U1016" s="6">
        <v>0.140869670153661</v>
      </c>
      <c r="V1016" s="6">
        <v>0.11168750253517699</v>
      </c>
      <c r="W1016" s="6">
        <v>0.53949565114993203</v>
      </c>
      <c r="X1016" s="6">
        <v>0.34881684631488902</v>
      </c>
      <c r="Y1016" s="6">
        <v>0.63122822802056699</v>
      </c>
      <c r="Z1016" s="6">
        <v>0.36757373894593398</v>
      </c>
      <c r="AA1016" s="6">
        <v>1.1980330334983001E-3</v>
      </c>
      <c r="AB1016" s="6">
        <v>0.39814208096464598</v>
      </c>
      <c r="AC1016" s="6">
        <v>0.55962928004675205</v>
      </c>
      <c r="AD1016" s="6">
        <v>4.2228638988600999E-2</v>
      </c>
      <c r="AE1016" s="6">
        <v>0.50556838861250897</v>
      </c>
      <c r="AF1016" s="6">
        <v>0.41575238654376101</v>
      </c>
      <c r="AG1016" s="310">
        <v>7.8679224843729897E-2</v>
      </c>
      <c r="AH1016" s="211">
        <v>1.042</v>
      </c>
      <c r="AI1016" s="211">
        <v>2.5630000000000002</v>
      </c>
      <c r="AJ1016" s="212">
        <v>5.4420000000000002</v>
      </c>
      <c r="AK1016" s="210">
        <v>1.0429999999999999</v>
      </c>
      <c r="AL1016" s="210">
        <v>2.66</v>
      </c>
      <c r="AM1016" s="210">
        <v>5.4729999999999999</v>
      </c>
      <c r="AN1016" s="203"/>
      <c r="AO1016" s="203"/>
      <c r="AP1016" s="203"/>
      <c r="AQ1016" s="203"/>
      <c r="AR1016" s="203">
        <f t="shared" si="1405"/>
        <v>0.69692727427599999</v>
      </c>
      <c r="AS1016" s="203">
        <f t="shared" si="1406"/>
        <v>0.8518</v>
      </c>
      <c r="AT1016" s="203">
        <f t="shared" si="1407"/>
        <v>1.041088886996</v>
      </c>
      <c r="AU1016" s="203">
        <f t="shared" si="1408"/>
        <v>1.8303545495219997</v>
      </c>
      <c r="AV1016" s="203">
        <f t="shared" si="1409"/>
        <v>2.2370999999999999</v>
      </c>
      <c r="AW1016" s="203">
        <f t="shared" si="1410"/>
        <v>2.7342333283619995</v>
      </c>
      <c r="AX1016" s="203">
        <f t="shared" si="1411"/>
        <v>4.4007545552340002</v>
      </c>
      <c r="AY1016" s="203">
        <f t="shared" si="1412"/>
        <v>5.3787000000000003</v>
      </c>
      <c r="AZ1016" s="203">
        <f t="shared" si="1413"/>
        <v>6.5739666547139999</v>
      </c>
      <c r="BB1016" s="1" t="str">
        <f t="shared" si="1362"/>
        <v>P</v>
      </c>
      <c r="BC1016" s="1" t="str">
        <f t="shared" si="1363"/>
        <v>NA</v>
      </c>
      <c r="BD1016" s="1" t="str">
        <f t="shared" si="1364"/>
        <v>NA</v>
      </c>
      <c r="BE1016" s="1" t="str">
        <f t="shared" si="1365"/>
        <v>NO</v>
      </c>
      <c r="BF1016" s="1" t="str">
        <f t="shared" si="1366"/>
        <v>NO</v>
      </c>
      <c r="BG1016" s="1" t="str">
        <f t="shared" si="1367"/>
        <v>NO</v>
      </c>
      <c r="BH1016" s="1" t="str">
        <f t="shared" si="1347"/>
        <v>NO</v>
      </c>
      <c r="BJ1016" s="12">
        <v>7</v>
      </c>
      <c r="BK1016" s="1" t="str">
        <f t="shared" si="1368"/>
        <v>P</v>
      </c>
      <c r="BL1016" s="1" t="str">
        <f t="shared" si="1369"/>
        <v>NA</v>
      </c>
      <c r="BM1016" s="1" t="str">
        <f t="shared" si="1370"/>
        <v>NA</v>
      </c>
      <c r="BN1016" s="1" t="str">
        <f t="shared" si="1371"/>
        <v>NO</v>
      </c>
      <c r="BO1016" s="1" t="str">
        <f t="shared" si="1372"/>
        <v>NO</v>
      </c>
      <c r="BP1016" s="1" t="str">
        <f t="shared" si="1373"/>
        <v>NO</v>
      </c>
      <c r="BQ1016" s="1" t="str">
        <f t="shared" si="1374"/>
        <v>NO</v>
      </c>
      <c r="BS1016" s="1" t="str">
        <f t="shared" si="1375"/>
        <v>TN</v>
      </c>
      <c r="BT1016" s="1" t="str">
        <f t="shared" si="1376"/>
        <v>TN</v>
      </c>
      <c r="BU1016" s="1" t="str">
        <f t="shared" si="1377"/>
        <v>TN</v>
      </c>
      <c r="BV1016" s="1" t="str">
        <f t="shared" si="1378"/>
        <v>NO</v>
      </c>
      <c r="BW1016" s="1" t="str">
        <f t="shared" si="1379"/>
        <v>NO</v>
      </c>
      <c r="BX1016" s="1" t="str">
        <f t="shared" si="1380"/>
        <v>NO</v>
      </c>
      <c r="BY1016" s="244" t="str">
        <f t="shared" si="1381"/>
        <v>YES</v>
      </c>
      <c r="BZ1016" s="244" t="str">
        <f t="shared" si="1382"/>
        <v>NO</v>
      </c>
      <c r="CA1016" s="244" t="str">
        <f t="shared" si="1383"/>
        <v>NO</v>
      </c>
      <c r="CB1016" s="244" t="str">
        <f t="shared" si="1384"/>
        <v>NO</v>
      </c>
      <c r="CC1016" s="244" t="str">
        <f t="shared" si="1385"/>
        <v>NO</v>
      </c>
      <c r="CD1016" s="244" t="str">
        <f t="shared" si="1357"/>
        <v>NO</v>
      </c>
      <c r="CE1016" s="1" t="str">
        <f t="shared" si="1358"/>
        <v>NO</v>
      </c>
      <c r="CF1016" s="1" t="str">
        <f t="shared" si="1359"/>
        <v>NO</v>
      </c>
      <c r="CG1016" s="1" t="str">
        <f t="shared" si="1360"/>
        <v>NO</v>
      </c>
      <c r="CH1016" s="1" t="str">
        <f t="shared" si="1361"/>
        <v>NO</v>
      </c>
      <c r="CI1016" s="244" t="str">
        <f t="shared" si="1386"/>
        <v>NO</v>
      </c>
      <c r="CJ1016" s="244" t="str">
        <f t="shared" si="1387"/>
        <v>NO</v>
      </c>
      <c r="CK1016" s="244" t="str">
        <f t="shared" si="1388"/>
        <v>NO</v>
      </c>
      <c r="CL1016" s="244" t="str">
        <f t="shared" si="1389"/>
        <v>NO</v>
      </c>
      <c r="CM1016" s="244" t="str">
        <f t="shared" si="1390"/>
        <v>NO</v>
      </c>
      <c r="CN1016" s="244" t="str">
        <f t="shared" si="1391"/>
        <v>NO</v>
      </c>
      <c r="CO1016" s="244" t="str">
        <f t="shared" si="1392"/>
        <v>NO</v>
      </c>
      <c r="CP1016" s="244" t="str">
        <f t="shared" si="1393"/>
        <v>NO</v>
      </c>
      <c r="CQ1016" s="244" t="str">
        <f t="shared" si="1394"/>
        <v>NO</v>
      </c>
      <c r="CR1016" s="244" t="str">
        <f t="shared" si="1395"/>
        <v>NO</v>
      </c>
    </row>
    <row r="1017" spans="1:96">
      <c r="A1017" s="64"/>
      <c r="B1017" s="15"/>
      <c r="C1017" s="15"/>
      <c r="D1017" s="15"/>
      <c r="E1017" s="15"/>
      <c r="F1017" s="15"/>
      <c r="G1017" s="15"/>
      <c r="H1017" s="15"/>
      <c r="I1017" s="52" t="s">
        <v>54</v>
      </c>
      <c r="J1017" s="6">
        <v>0.85705407676615297</v>
      </c>
      <c r="K1017" s="6">
        <v>6.4473452853292507E-2</v>
      </c>
      <c r="L1017" s="6">
        <v>7.8472470380554105E-2</v>
      </c>
      <c r="M1017" s="6">
        <v>0.72173859508448501</v>
      </c>
      <c r="N1017" s="6">
        <v>6.1308623038322102E-2</v>
      </c>
      <c r="O1017" s="6">
        <v>0.216952781877192</v>
      </c>
      <c r="P1017" s="6">
        <v>0.23546477723987799</v>
      </c>
      <c r="Q1017" s="6">
        <v>0.57236043244980594</v>
      </c>
      <c r="R1017" s="6">
        <v>0.19217479031031401</v>
      </c>
      <c r="S1017" s="6">
        <v>0.62208416221687701</v>
      </c>
      <c r="T1017" s="6">
        <v>0.247435667679718</v>
      </c>
      <c r="U1017" s="6">
        <v>0.13048017010340399</v>
      </c>
      <c r="V1017" s="6">
        <v>0.26993376045651502</v>
      </c>
      <c r="W1017" s="6">
        <v>0.35057334409747498</v>
      </c>
      <c r="X1017" s="6">
        <v>0.37949289544600801</v>
      </c>
      <c r="Y1017" s="6">
        <v>0.13807178599983799</v>
      </c>
      <c r="Z1017" s="6">
        <v>0.18974409494187999</v>
      </c>
      <c r="AA1017" s="6">
        <v>0.67218411905828002</v>
      </c>
      <c r="AB1017" s="6">
        <v>0.32656697694858999</v>
      </c>
      <c r="AC1017" s="6">
        <v>0.54597931567703295</v>
      </c>
      <c r="AD1017" s="6">
        <v>0.127453707374376</v>
      </c>
      <c r="AE1017" s="6">
        <v>0.89554425436624696</v>
      </c>
      <c r="AF1017" s="6">
        <v>9.8831533845811601E-2</v>
      </c>
      <c r="AG1017" s="310">
        <v>5.6242117879411399E-3</v>
      </c>
      <c r="AH1017" s="211">
        <v>1.1000000000000001</v>
      </c>
      <c r="AI1017" s="211">
        <v>3.38</v>
      </c>
      <c r="AJ1017" s="212">
        <v>5.367</v>
      </c>
      <c r="AK1017" s="210">
        <v>1.1160000000000001</v>
      </c>
      <c r="AL1017" s="210">
        <v>3.4039999999999999</v>
      </c>
      <c r="AM1017" s="210">
        <v>5.5140000000000002</v>
      </c>
      <c r="AN1017" s="203"/>
      <c r="AO1017" s="203"/>
      <c r="AP1017" s="203"/>
      <c r="AQ1017" s="203"/>
      <c r="AR1017" s="203">
        <f t="shared" si="1405"/>
        <v>0.69692727427599999</v>
      </c>
      <c r="AS1017" s="203">
        <f t="shared" si="1406"/>
        <v>0.8518</v>
      </c>
      <c r="AT1017" s="203">
        <f t="shared" si="1407"/>
        <v>1.041088886996</v>
      </c>
      <c r="AU1017" s="203">
        <f t="shared" si="1408"/>
        <v>1.8303545495219997</v>
      </c>
      <c r="AV1017" s="203">
        <f t="shared" si="1409"/>
        <v>2.2370999999999999</v>
      </c>
      <c r="AW1017" s="203">
        <f t="shared" si="1410"/>
        <v>2.7342333283619995</v>
      </c>
      <c r="AX1017" s="203">
        <f t="shared" si="1411"/>
        <v>4.4007545552340002</v>
      </c>
      <c r="AY1017" s="203">
        <f t="shared" si="1412"/>
        <v>5.3787000000000003</v>
      </c>
      <c r="AZ1017" s="203">
        <f t="shared" si="1413"/>
        <v>6.5739666547139999</v>
      </c>
      <c r="BB1017" s="1" t="str">
        <f t="shared" si="1362"/>
        <v>P</v>
      </c>
      <c r="BC1017" s="1" t="str">
        <f t="shared" si="1363"/>
        <v>P</v>
      </c>
      <c r="BD1017" s="1" t="str">
        <f t="shared" si="1364"/>
        <v>NP</v>
      </c>
      <c r="BE1017" s="1" t="str">
        <f t="shared" si="1365"/>
        <v>NO</v>
      </c>
      <c r="BF1017" s="1" t="str">
        <f t="shared" si="1366"/>
        <v>NO</v>
      </c>
      <c r="BG1017" s="1" t="str">
        <f t="shared" si="1367"/>
        <v>NO</v>
      </c>
      <c r="BH1017" s="1" t="str">
        <f t="shared" si="1347"/>
        <v>NO</v>
      </c>
      <c r="BJ1017" s="12">
        <v>11</v>
      </c>
      <c r="BK1017" s="1" t="str">
        <f t="shared" si="1368"/>
        <v>P</v>
      </c>
      <c r="BL1017" s="1" t="str">
        <f t="shared" si="1369"/>
        <v>P</v>
      </c>
      <c r="BM1017" s="1" t="str">
        <f t="shared" si="1370"/>
        <v>NA</v>
      </c>
      <c r="BN1017" s="1" t="str">
        <f t="shared" si="1371"/>
        <v>NO</v>
      </c>
      <c r="BO1017" s="1" t="str">
        <f t="shared" si="1372"/>
        <v>NO</v>
      </c>
      <c r="BP1017" s="1" t="str">
        <f t="shared" si="1373"/>
        <v>NO</v>
      </c>
      <c r="BQ1017" s="1" t="str">
        <f t="shared" si="1374"/>
        <v>NO</v>
      </c>
      <c r="BS1017" s="1" t="str">
        <f t="shared" si="1375"/>
        <v>TN</v>
      </c>
      <c r="BT1017" s="1" t="str">
        <f t="shared" si="1376"/>
        <v>TN</v>
      </c>
      <c r="BU1017" s="1" t="str">
        <f t="shared" si="1377"/>
        <v>FP</v>
      </c>
      <c r="BV1017" s="1" t="str">
        <f t="shared" si="1378"/>
        <v>NO</v>
      </c>
      <c r="BW1017" s="1" t="str">
        <f t="shared" si="1379"/>
        <v>NO</v>
      </c>
      <c r="BX1017" s="1" t="str">
        <f t="shared" si="1380"/>
        <v>NO</v>
      </c>
      <c r="BY1017" s="244" t="str">
        <f t="shared" si="1381"/>
        <v>YES</v>
      </c>
      <c r="BZ1017" s="244" t="str">
        <f t="shared" si="1382"/>
        <v>NO</v>
      </c>
      <c r="CA1017" s="244" t="str">
        <f t="shared" si="1383"/>
        <v>NO</v>
      </c>
      <c r="CB1017" s="244" t="str">
        <f t="shared" si="1384"/>
        <v>NO</v>
      </c>
      <c r="CC1017" s="244" t="str">
        <f t="shared" si="1385"/>
        <v>NO</v>
      </c>
      <c r="CD1017" s="244" t="str">
        <f t="shared" si="1357"/>
        <v>YES</v>
      </c>
      <c r="CE1017" s="1" t="str">
        <f t="shared" si="1358"/>
        <v>NO</v>
      </c>
      <c r="CF1017" s="1" t="str">
        <f t="shared" si="1359"/>
        <v>NO</v>
      </c>
      <c r="CG1017" s="1" t="str">
        <f t="shared" si="1360"/>
        <v>NO</v>
      </c>
      <c r="CH1017" s="1" t="str">
        <f t="shared" si="1361"/>
        <v>YES</v>
      </c>
      <c r="CI1017" s="244" t="str">
        <f t="shared" si="1386"/>
        <v>NO</v>
      </c>
      <c r="CJ1017" s="244" t="str">
        <f t="shared" si="1387"/>
        <v>NO</v>
      </c>
      <c r="CK1017" s="244" t="str">
        <f t="shared" si="1388"/>
        <v>NO</v>
      </c>
      <c r="CL1017" s="244" t="str">
        <f t="shared" si="1389"/>
        <v>NO</v>
      </c>
      <c r="CM1017" s="244" t="str">
        <f t="shared" si="1390"/>
        <v>NO</v>
      </c>
      <c r="CN1017" s="244" t="str">
        <f t="shared" si="1391"/>
        <v>YES</v>
      </c>
      <c r="CO1017" s="244" t="str">
        <f t="shared" si="1392"/>
        <v>NO</v>
      </c>
      <c r="CP1017" s="244" t="str">
        <f t="shared" si="1393"/>
        <v>NO</v>
      </c>
      <c r="CQ1017" s="244" t="str">
        <f t="shared" si="1394"/>
        <v>NO</v>
      </c>
      <c r="CR1017" s="244" t="str">
        <f t="shared" si="1395"/>
        <v>YES</v>
      </c>
    </row>
    <row r="1018" spans="1:96">
      <c r="A1018" s="64"/>
      <c r="B1018" s="15"/>
      <c r="C1018" s="15"/>
      <c r="D1018" s="15"/>
      <c r="E1018" s="15"/>
      <c r="F1018" s="15"/>
      <c r="G1018" s="15"/>
      <c r="H1018" s="15"/>
      <c r="I1018" s="52" t="s">
        <v>55</v>
      </c>
      <c r="J1018" s="6">
        <v>5.1793593600523602E-2</v>
      </c>
      <c r="K1018" s="6">
        <v>0.56501721325576704</v>
      </c>
      <c r="L1018" s="6">
        <v>0.38318919314370797</v>
      </c>
      <c r="M1018" s="6">
        <v>0.84734599712609704</v>
      </c>
      <c r="N1018" s="6">
        <v>8.7520500064427603E-2</v>
      </c>
      <c r="O1018" s="6">
        <v>6.5133502809474705E-2</v>
      </c>
      <c r="P1018" s="6">
        <v>0.96210656552736895</v>
      </c>
      <c r="Q1018" s="6">
        <v>1.4364452518425301E-2</v>
      </c>
      <c r="R1018" s="6">
        <v>2.3528981954205299E-2</v>
      </c>
      <c r="S1018" s="6">
        <v>0.70767619599621301</v>
      </c>
      <c r="T1018" s="6">
        <v>3.6674398012283102E-2</v>
      </c>
      <c r="U1018" s="6">
        <v>0.25564940599150299</v>
      </c>
      <c r="V1018" s="6">
        <v>0.68272186619415598</v>
      </c>
      <c r="W1018" s="6">
        <v>0.14762188671249399</v>
      </c>
      <c r="X1018" s="6">
        <v>0.16965624709334901</v>
      </c>
      <c r="Y1018" s="6">
        <v>0.32653872017429603</v>
      </c>
      <c r="Z1018" s="6">
        <v>0.14170976895611401</v>
      </c>
      <c r="AA1018" s="6">
        <v>0.53175151086958805</v>
      </c>
      <c r="AB1018" s="6">
        <v>0.16061164436758099</v>
      </c>
      <c r="AC1018" s="6">
        <v>0.74665855837772599</v>
      </c>
      <c r="AD1018" s="6">
        <v>9.2729797254692103E-2</v>
      </c>
      <c r="AE1018" s="6">
        <v>0.23127219007497199</v>
      </c>
      <c r="AF1018" s="6">
        <v>0.410969014832262</v>
      </c>
      <c r="AG1018" s="310">
        <v>0.35775879509276498</v>
      </c>
      <c r="AH1018" s="211">
        <v>0.92200000000000004</v>
      </c>
      <c r="AI1018" s="211">
        <v>2.927</v>
      </c>
      <c r="AJ1018" s="212">
        <v>5.7789999999999999</v>
      </c>
      <c r="AK1018" s="210">
        <v>1.556</v>
      </c>
      <c r="AL1018" s="210">
        <v>3.4449999999999998</v>
      </c>
      <c r="AM1018" s="210">
        <v>6.18</v>
      </c>
      <c r="AN1018" s="203"/>
      <c r="AO1018" s="203"/>
      <c r="AP1018" s="203"/>
      <c r="AQ1018" s="203"/>
      <c r="AR1018" s="203">
        <f t="shared" si="1405"/>
        <v>0.69692727427599999</v>
      </c>
      <c r="AS1018" s="203">
        <f t="shared" si="1406"/>
        <v>0.8518</v>
      </c>
      <c r="AT1018" s="203">
        <f t="shared" si="1407"/>
        <v>1.041088886996</v>
      </c>
      <c r="AU1018" s="203">
        <f t="shared" si="1408"/>
        <v>1.8303545495219997</v>
      </c>
      <c r="AV1018" s="203">
        <f t="shared" si="1409"/>
        <v>2.2370999999999999</v>
      </c>
      <c r="AW1018" s="203">
        <f t="shared" si="1410"/>
        <v>2.7342333283619995</v>
      </c>
      <c r="AX1018" s="203">
        <f t="shared" si="1411"/>
        <v>4.4007545552340002</v>
      </c>
      <c r="AY1018" s="203">
        <f t="shared" si="1412"/>
        <v>5.3787000000000003</v>
      </c>
      <c r="AZ1018" s="203">
        <f t="shared" si="1413"/>
        <v>6.5739666547139999</v>
      </c>
      <c r="BB1018" s="1" t="str">
        <f t="shared" si="1362"/>
        <v>NA</v>
      </c>
      <c r="BC1018" s="1" t="str">
        <f t="shared" si="1363"/>
        <v>P</v>
      </c>
      <c r="BD1018" s="1" t="str">
        <f t="shared" si="1364"/>
        <v>NA</v>
      </c>
      <c r="BE1018" s="1" t="str">
        <f t="shared" si="1365"/>
        <v>NO</v>
      </c>
      <c r="BF1018" s="1" t="str">
        <f t="shared" si="1366"/>
        <v>NO</v>
      </c>
      <c r="BG1018" s="1" t="str">
        <f t="shared" si="1367"/>
        <v>NO</v>
      </c>
      <c r="BH1018" s="1" t="str">
        <f t="shared" si="1347"/>
        <v>NO</v>
      </c>
      <c r="BJ1018" s="12">
        <v>718</v>
      </c>
      <c r="BK1018" s="1" t="str">
        <f t="shared" si="1368"/>
        <v>P</v>
      </c>
      <c r="BL1018" s="1" t="str">
        <f t="shared" si="1369"/>
        <v>P</v>
      </c>
      <c r="BM1018" s="1" t="str">
        <f t="shared" si="1370"/>
        <v>NA</v>
      </c>
      <c r="BN1018" s="1" t="str">
        <f t="shared" si="1371"/>
        <v>NO</v>
      </c>
      <c r="BO1018" s="1" t="str">
        <f t="shared" si="1372"/>
        <v>NO</v>
      </c>
      <c r="BP1018" s="1" t="str">
        <f t="shared" si="1373"/>
        <v>NO</v>
      </c>
      <c r="BQ1018" s="1" t="str">
        <f t="shared" si="1374"/>
        <v>NO</v>
      </c>
      <c r="BS1018" s="1" t="str">
        <f t="shared" si="1375"/>
        <v>TN</v>
      </c>
      <c r="BT1018" s="1" t="str">
        <f t="shared" si="1376"/>
        <v>TN</v>
      </c>
      <c r="BU1018" s="1" t="str">
        <f t="shared" si="1377"/>
        <v>TN</v>
      </c>
      <c r="BV1018" s="1" t="str">
        <f t="shared" si="1378"/>
        <v>NO</v>
      </c>
      <c r="BW1018" s="1" t="str">
        <f t="shared" si="1379"/>
        <v>NO</v>
      </c>
      <c r="BX1018" s="1" t="str">
        <f t="shared" si="1380"/>
        <v>NO</v>
      </c>
      <c r="BY1018" s="244" t="str">
        <f t="shared" si="1381"/>
        <v>YES</v>
      </c>
      <c r="BZ1018" s="244" t="str">
        <f t="shared" si="1382"/>
        <v>NO</v>
      </c>
      <c r="CA1018" s="244" t="str">
        <f t="shared" si="1383"/>
        <v>NO</v>
      </c>
      <c r="CB1018" s="244" t="str">
        <f t="shared" si="1384"/>
        <v>NO</v>
      </c>
      <c r="CC1018" s="244" t="str">
        <f t="shared" si="1385"/>
        <v>NO</v>
      </c>
      <c r="CD1018" s="244" t="str">
        <f t="shared" si="1357"/>
        <v>NO</v>
      </c>
      <c r="CE1018" s="1" t="str">
        <f t="shared" si="1358"/>
        <v>NO</v>
      </c>
      <c r="CF1018" s="1" t="str">
        <f t="shared" si="1359"/>
        <v>NO</v>
      </c>
      <c r="CG1018" s="1" t="str">
        <f t="shared" si="1360"/>
        <v>NO</v>
      </c>
      <c r="CH1018" s="1" t="str">
        <f t="shared" si="1361"/>
        <v>NO</v>
      </c>
      <c r="CI1018" s="244" t="str">
        <f t="shared" si="1386"/>
        <v>NO</v>
      </c>
      <c r="CJ1018" s="244" t="str">
        <f t="shared" si="1387"/>
        <v>NO</v>
      </c>
      <c r="CK1018" s="244" t="str">
        <f t="shared" si="1388"/>
        <v>NO</v>
      </c>
      <c r="CL1018" s="244" t="str">
        <f t="shared" si="1389"/>
        <v>NO</v>
      </c>
      <c r="CM1018" s="244" t="str">
        <f t="shared" si="1390"/>
        <v>NO</v>
      </c>
      <c r="CN1018" s="244" t="str">
        <f t="shared" si="1391"/>
        <v>NO</v>
      </c>
      <c r="CO1018" s="244" t="str">
        <f t="shared" si="1392"/>
        <v>NO</v>
      </c>
      <c r="CP1018" s="244" t="str">
        <f t="shared" si="1393"/>
        <v>NO</v>
      </c>
      <c r="CQ1018" s="244" t="str">
        <f t="shared" si="1394"/>
        <v>NO</v>
      </c>
      <c r="CR1018" s="244" t="str">
        <f t="shared" si="1395"/>
        <v>NO</v>
      </c>
    </row>
    <row r="1019" spans="1:96">
      <c r="A1019" s="64"/>
      <c r="B1019" s="15"/>
      <c r="C1019" s="15"/>
      <c r="D1019" s="15"/>
      <c r="E1019" s="15"/>
      <c r="F1019" s="15"/>
      <c r="G1019" s="15"/>
      <c r="H1019" s="15"/>
      <c r="I1019" s="52" t="s">
        <v>56</v>
      </c>
      <c r="J1019" s="6">
        <v>0.31607246544179202</v>
      </c>
      <c r="K1019" s="6">
        <v>0.67869918382931305</v>
      </c>
      <c r="L1019" s="6">
        <v>5.2283507288934904E-3</v>
      </c>
      <c r="M1019" s="6">
        <v>0.89791756144913304</v>
      </c>
      <c r="N1019" s="6">
        <v>4.4168365572655299E-2</v>
      </c>
      <c r="O1019" s="6">
        <v>5.7914072978211301E-2</v>
      </c>
      <c r="P1019" s="6">
        <v>0.94260917129608102</v>
      </c>
      <c r="Q1019" s="6">
        <v>5.3972846472288102E-2</v>
      </c>
      <c r="R1019" s="6">
        <v>3.4179822316301399E-3</v>
      </c>
      <c r="S1019" s="6">
        <v>0.97665001523943695</v>
      </c>
      <c r="T1019" s="6">
        <v>1.12812313650345E-4</v>
      </c>
      <c r="U1019" s="6">
        <v>2.32371724469125E-2</v>
      </c>
      <c r="V1019" s="6">
        <v>0.17270328859977799</v>
      </c>
      <c r="W1019" s="6">
        <v>0.71754484113854899</v>
      </c>
      <c r="X1019" s="6">
        <v>0.10975187026167101</v>
      </c>
      <c r="Y1019" s="6">
        <v>8.4277295661306706E-2</v>
      </c>
      <c r="Z1019" s="6">
        <v>0.46922526330845399</v>
      </c>
      <c r="AA1019" s="6">
        <v>0.44649744103023897</v>
      </c>
      <c r="AB1019" s="6">
        <v>0.18039870902060801</v>
      </c>
      <c r="AC1019" s="6">
        <v>0.23323210638550301</v>
      </c>
      <c r="AD1019" s="6">
        <v>0.58636918459388798</v>
      </c>
      <c r="AE1019" s="6">
        <v>0.74310556451962395</v>
      </c>
      <c r="AF1019" s="6">
        <v>0.165637129611964</v>
      </c>
      <c r="AG1019" s="310">
        <v>9.1257305868410798E-2</v>
      </c>
      <c r="AH1019" s="211">
        <v>0.71599999999999997</v>
      </c>
      <c r="AI1019" s="211">
        <v>2.7040000000000002</v>
      </c>
      <c r="AJ1019" s="212">
        <v>6.0350000000000001</v>
      </c>
      <c r="AK1019" s="210">
        <v>0.69799999999999995</v>
      </c>
      <c r="AL1019" s="210">
        <v>2.7959999999999998</v>
      </c>
      <c r="AM1019" s="210">
        <v>6.0910000000000002</v>
      </c>
      <c r="AN1019" s="203"/>
      <c r="AO1019" s="203"/>
      <c r="AP1019" s="203"/>
      <c r="AQ1019" s="203"/>
      <c r="AR1019" s="203">
        <f t="shared" si="1405"/>
        <v>0.69692727427599999</v>
      </c>
      <c r="AS1019" s="203">
        <f t="shared" si="1406"/>
        <v>0.8518</v>
      </c>
      <c r="AT1019" s="203">
        <f t="shared" si="1407"/>
        <v>1.041088886996</v>
      </c>
      <c r="AU1019" s="203">
        <f t="shared" si="1408"/>
        <v>1.8303545495219997</v>
      </c>
      <c r="AV1019" s="203">
        <f t="shared" si="1409"/>
        <v>2.2370999999999999</v>
      </c>
      <c r="AW1019" s="203">
        <f t="shared" si="1410"/>
        <v>2.7342333283619995</v>
      </c>
      <c r="AX1019" s="203">
        <f t="shared" si="1411"/>
        <v>4.4007545552340002</v>
      </c>
      <c r="AY1019" s="203">
        <f t="shared" si="1412"/>
        <v>5.3787000000000003</v>
      </c>
      <c r="AZ1019" s="203">
        <f t="shared" si="1413"/>
        <v>6.5739666547139999</v>
      </c>
      <c r="BB1019" s="1" t="str">
        <f t="shared" si="1362"/>
        <v>NP</v>
      </c>
      <c r="BC1019" s="1" t="str">
        <f t="shared" si="1363"/>
        <v>NA</v>
      </c>
      <c r="BD1019" s="1" t="str">
        <f t="shared" si="1364"/>
        <v>NA</v>
      </c>
      <c r="BE1019" s="1" t="str">
        <f t="shared" si="1365"/>
        <v>NO</v>
      </c>
      <c r="BF1019" s="1" t="str">
        <f t="shared" si="1366"/>
        <v>NO</v>
      </c>
      <c r="BG1019" s="1" t="str">
        <f t="shared" si="1367"/>
        <v>NO</v>
      </c>
      <c r="BH1019" s="1" t="str">
        <f t="shared" si="1347"/>
        <v>YES</v>
      </c>
      <c r="BJ1019" s="12">
        <v>23</v>
      </c>
      <c r="BK1019" s="1" t="str">
        <f t="shared" si="1368"/>
        <v>NP</v>
      </c>
      <c r="BL1019" s="1" t="str">
        <f t="shared" si="1369"/>
        <v>P</v>
      </c>
      <c r="BM1019" s="1" t="str">
        <f t="shared" si="1370"/>
        <v>NA</v>
      </c>
      <c r="BN1019" s="1" t="str">
        <f t="shared" si="1371"/>
        <v>NO</v>
      </c>
      <c r="BO1019" s="1" t="str">
        <f t="shared" si="1372"/>
        <v>NO</v>
      </c>
      <c r="BP1019" s="1" t="str">
        <f t="shared" si="1373"/>
        <v>NO</v>
      </c>
      <c r="BQ1019" s="1" t="str">
        <f t="shared" si="1374"/>
        <v>NO</v>
      </c>
      <c r="BS1019" s="1" t="str">
        <f t="shared" si="1375"/>
        <v>TP</v>
      </c>
      <c r="BT1019" s="1" t="str">
        <f t="shared" si="1376"/>
        <v>TN</v>
      </c>
      <c r="BU1019" s="1" t="str">
        <f t="shared" si="1377"/>
        <v>TN</v>
      </c>
      <c r="BV1019" s="1" t="str">
        <f t="shared" si="1378"/>
        <v>NO</v>
      </c>
      <c r="BW1019" s="1" t="str">
        <f t="shared" si="1379"/>
        <v>NO</v>
      </c>
      <c r="BX1019" s="1" t="str">
        <f t="shared" si="1380"/>
        <v>YES</v>
      </c>
      <c r="BY1019" s="244" t="str">
        <f t="shared" si="1381"/>
        <v>YES</v>
      </c>
      <c r="BZ1019" s="244" t="str">
        <f t="shared" si="1382"/>
        <v>NO</v>
      </c>
      <c r="CA1019" s="244" t="str">
        <f t="shared" si="1383"/>
        <v>NO</v>
      </c>
      <c r="CB1019" s="244" t="str">
        <f t="shared" si="1384"/>
        <v>NO</v>
      </c>
      <c r="CC1019" s="244" t="str">
        <f t="shared" si="1385"/>
        <v>NO</v>
      </c>
      <c r="CD1019" s="244" t="str">
        <f t="shared" si="1357"/>
        <v>NO</v>
      </c>
      <c r="CE1019" s="1" t="str">
        <f t="shared" si="1358"/>
        <v>NO</v>
      </c>
      <c r="CF1019" s="1" t="str">
        <f t="shared" si="1359"/>
        <v>NO</v>
      </c>
      <c r="CG1019" s="1" t="str">
        <f t="shared" si="1360"/>
        <v>NO</v>
      </c>
      <c r="CH1019" s="1" t="str">
        <f t="shared" si="1361"/>
        <v>NO</v>
      </c>
      <c r="CI1019" s="244" t="str">
        <f t="shared" si="1386"/>
        <v>NO</v>
      </c>
      <c r="CJ1019" s="244" t="str">
        <f t="shared" si="1387"/>
        <v>NO</v>
      </c>
      <c r="CK1019" s="244" t="str">
        <f t="shared" si="1388"/>
        <v>NO</v>
      </c>
      <c r="CL1019" s="244" t="str">
        <f t="shared" si="1389"/>
        <v>NO</v>
      </c>
      <c r="CM1019" s="244" t="str">
        <f t="shared" si="1390"/>
        <v>NO</v>
      </c>
      <c r="CN1019" s="244" t="str">
        <f t="shared" si="1391"/>
        <v>NO</v>
      </c>
      <c r="CO1019" s="244" t="str">
        <f t="shared" si="1392"/>
        <v>NO</v>
      </c>
      <c r="CP1019" s="244" t="str">
        <f t="shared" si="1393"/>
        <v>NO</v>
      </c>
      <c r="CQ1019" s="244" t="str">
        <f t="shared" si="1394"/>
        <v>NO</v>
      </c>
      <c r="CR1019" s="244" t="str">
        <f t="shared" si="1395"/>
        <v>NO</v>
      </c>
    </row>
    <row r="1020" spans="1:96">
      <c r="A1020" s="64"/>
      <c r="B1020" s="15"/>
      <c r="C1020" s="15"/>
      <c r="D1020" s="15"/>
      <c r="E1020" s="15"/>
      <c r="F1020" s="15"/>
      <c r="G1020" s="15"/>
      <c r="H1020" s="15"/>
      <c r="I1020" s="52" t="s">
        <v>57</v>
      </c>
      <c r="J1020" s="6">
        <v>0.84892166326381102</v>
      </c>
      <c r="K1020" s="6">
        <v>9.3444665014195197E-2</v>
      </c>
      <c r="L1020" s="6">
        <v>5.76336717219934E-2</v>
      </c>
      <c r="M1020" s="6">
        <v>0.991719352335653</v>
      </c>
      <c r="N1020" s="6">
        <v>8.2642457883497201E-4</v>
      </c>
      <c r="O1020" s="6">
        <v>7.45422308551135E-3</v>
      </c>
      <c r="P1020" s="6">
        <v>0.64905975923593096</v>
      </c>
      <c r="Q1020" s="6">
        <v>0.33147759608286198</v>
      </c>
      <c r="R1020" s="6">
        <v>1.9462644681205999E-2</v>
      </c>
      <c r="S1020" s="6">
        <v>0.360118108942244</v>
      </c>
      <c r="T1020" s="6">
        <v>0.53887144317558799</v>
      </c>
      <c r="U1020" s="6">
        <v>0.101010447882167</v>
      </c>
      <c r="V1020" s="6">
        <v>0.39949040499713401</v>
      </c>
      <c r="W1020" s="6">
        <v>0.58968692227769204</v>
      </c>
      <c r="X1020" s="6">
        <v>1.08226727251727E-2</v>
      </c>
      <c r="Y1020" s="6">
        <v>0.91059731216317596</v>
      </c>
      <c r="Z1020" s="6">
        <v>6.9809024527110006E-2</v>
      </c>
      <c r="AA1020" s="6">
        <v>1.9593663309713599E-2</v>
      </c>
      <c r="AB1020" s="6">
        <v>0.15046311025472001</v>
      </c>
      <c r="AC1020" s="6">
        <v>0.15255709642686599</v>
      </c>
      <c r="AD1020" s="6">
        <v>0.69697979331841298</v>
      </c>
      <c r="AE1020" s="6">
        <v>0.378335555137566</v>
      </c>
      <c r="AF1020" s="6">
        <v>0.11541867115404</v>
      </c>
      <c r="AG1020" s="310">
        <v>0.50624577370839297</v>
      </c>
      <c r="AH1020" s="211">
        <v>0.85</v>
      </c>
      <c r="AI1020" s="211">
        <v>2.23</v>
      </c>
      <c r="AJ1020" s="212">
        <v>6.6159999999999997</v>
      </c>
      <c r="AK1020" s="210">
        <v>0.85699999999999998</v>
      </c>
      <c r="AL1020" s="210">
        <v>2.2749999999999999</v>
      </c>
      <c r="AM1020" s="210">
        <v>6.6790000000000003</v>
      </c>
      <c r="AN1020" s="203"/>
      <c r="AO1020" s="203"/>
      <c r="AP1020" s="203"/>
      <c r="AQ1020" s="203"/>
      <c r="AR1020" s="203">
        <f t="shared" si="1405"/>
        <v>0.69692727427599999</v>
      </c>
      <c r="AS1020" s="203">
        <f t="shared" si="1406"/>
        <v>0.8518</v>
      </c>
      <c r="AT1020" s="203">
        <f t="shared" si="1407"/>
        <v>1.041088886996</v>
      </c>
      <c r="AU1020" s="203">
        <f t="shared" si="1408"/>
        <v>1.8303545495219997</v>
      </c>
      <c r="AV1020" s="203">
        <f t="shared" si="1409"/>
        <v>2.2370999999999999</v>
      </c>
      <c r="AW1020" s="203">
        <f t="shared" si="1410"/>
        <v>2.7342333283619995</v>
      </c>
      <c r="AX1020" s="203">
        <f t="shared" si="1411"/>
        <v>4.4007545552340002</v>
      </c>
      <c r="AY1020" s="203">
        <f t="shared" si="1412"/>
        <v>5.3787000000000003</v>
      </c>
      <c r="AZ1020" s="203">
        <f t="shared" si="1413"/>
        <v>6.5739666547139999</v>
      </c>
      <c r="BB1020" s="1" t="str">
        <f t="shared" si="1362"/>
        <v>NP</v>
      </c>
      <c r="BC1020" s="1" t="str">
        <f t="shared" si="1363"/>
        <v>NP</v>
      </c>
      <c r="BD1020" s="1" t="str">
        <f t="shared" si="1364"/>
        <v>P</v>
      </c>
      <c r="BE1020" s="1" t="str">
        <f t="shared" si="1365"/>
        <v>NO</v>
      </c>
      <c r="BF1020" s="1" t="str">
        <f t="shared" si="1366"/>
        <v>NO</v>
      </c>
      <c r="BG1020" s="1" t="str">
        <f t="shared" si="1367"/>
        <v>NO</v>
      </c>
      <c r="BH1020" s="1" t="str">
        <f t="shared" ref="BH1020:BH1083" si="1414">IF(OR(BB1020="P",BC1020="P",BD1020="P"),"NO","YES")</f>
        <v>NO</v>
      </c>
      <c r="BJ1020" s="12">
        <v>44</v>
      </c>
      <c r="BK1020" s="1" t="str">
        <f t="shared" si="1368"/>
        <v>NA</v>
      </c>
      <c r="BL1020" s="1" t="str">
        <f t="shared" si="1369"/>
        <v>NA</v>
      </c>
      <c r="BM1020" s="1" t="str">
        <f t="shared" si="1370"/>
        <v>P</v>
      </c>
      <c r="BN1020" s="1" t="str">
        <f t="shared" si="1371"/>
        <v>NO</v>
      </c>
      <c r="BO1020" s="1" t="str">
        <f t="shared" si="1372"/>
        <v>NO</v>
      </c>
      <c r="BP1020" s="1" t="str">
        <f t="shared" si="1373"/>
        <v>NO</v>
      </c>
      <c r="BQ1020" s="1" t="str">
        <f t="shared" si="1374"/>
        <v>NO</v>
      </c>
      <c r="BS1020" s="1" t="str">
        <f t="shared" si="1375"/>
        <v>FP</v>
      </c>
      <c r="BT1020" s="1" t="str">
        <f t="shared" si="1376"/>
        <v>FP</v>
      </c>
      <c r="BU1020" s="1" t="str">
        <f t="shared" si="1377"/>
        <v>TN</v>
      </c>
      <c r="BV1020" s="1" t="str">
        <f t="shared" si="1378"/>
        <v>NO</v>
      </c>
      <c r="BW1020" s="1" t="str">
        <f t="shared" si="1379"/>
        <v>NO</v>
      </c>
      <c r="BX1020" s="1" t="str">
        <f t="shared" si="1380"/>
        <v>NO</v>
      </c>
      <c r="BY1020" s="244" t="str">
        <f t="shared" si="1381"/>
        <v>YES</v>
      </c>
      <c r="BZ1020" s="244" t="str">
        <f t="shared" si="1382"/>
        <v>NO</v>
      </c>
      <c r="CA1020" s="244" t="str">
        <f t="shared" si="1383"/>
        <v>NO</v>
      </c>
      <c r="CB1020" s="244" t="str">
        <f t="shared" si="1384"/>
        <v>NO</v>
      </c>
      <c r="CC1020" s="244" t="str">
        <f t="shared" si="1385"/>
        <v>NO</v>
      </c>
      <c r="CD1020" s="244" t="str">
        <f t="shared" si="1357"/>
        <v>YES</v>
      </c>
      <c r="CE1020" s="1" t="str">
        <f t="shared" si="1358"/>
        <v>NO</v>
      </c>
      <c r="CF1020" s="1" t="str">
        <f t="shared" si="1359"/>
        <v>NO</v>
      </c>
      <c r="CG1020" s="1" t="str">
        <f t="shared" si="1360"/>
        <v>NO</v>
      </c>
      <c r="CH1020" s="1" t="str">
        <f t="shared" si="1361"/>
        <v>YES</v>
      </c>
      <c r="CI1020" s="244" t="str">
        <f t="shared" si="1386"/>
        <v>NO</v>
      </c>
      <c r="CJ1020" s="244" t="str">
        <f t="shared" si="1387"/>
        <v>NO</v>
      </c>
      <c r="CK1020" s="244" t="str">
        <f t="shared" si="1388"/>
        <v>NO</v>
      </c>
      <c r="CL1020" s="244" t="str">
        <f t="shared" si="1389"/>
        <v>NO</v>
      </c>
      <c r="CM1020" s="244" t="str">
        <f t="shared" si="1390"/>
        <v>NO</v>
      </c>
      <c r="CN1020" s="244" t="str">
        <f t="shared" si="1391"/>
        <v>YES</v>
      </c>
      <c r="CO1020" s="244" t="str">
        <f t="shared" si="1392"/>
        <v>NO</v>
      </c>
      <c r="CP1020" s="244" t="str">
        <f t="shared" si="1393"/>
        <v>NO</v>
      </c>
      <c r="CQ1020" s="244" t="str">
        <f t="shared" si="1394"/>
        <v>NO</v>
      </c>
      <c r="CR1020" s="244" t="str">
        <f t="shared" si="1395"/>
        <v>YES</v>
      </c>
    </row>
    <row r="1021" spans="1:96">
      <c r="A1021" s="64"/>
      <c r="B1021" s="15"/>
      <c r="C1021" s="15"/>
      <c r="D1021" s="15"/>
      <c r="E1021" s="15"/>
      <c r="F1021" s="15"/>
      <c r="G1021" s="15"/>
      <c r="H1021" s="15"/>
      <c r="I1021" s="52" t="s">
        <v>58</v>
      </c>
      <c r="J1021" s="6">
        <v>0.86590978782743599</v>
      </c>
      <c r="K1021" s="6">
        <v>2.38864971563208E-2</v>
      </c>
      <c r="L1021" s="6">
        <v>0.110203715016242</v>
      </c>
      <c r="M1021" s="6">
        <v>0.30247183006638301</v>
      </c>
      <c r="N1021" s="6">
        <v>0.34214538773111303</v>
      </c>
      <c r="O1021" s="6">
        <v>0.35538278220250302</v>
      </c>
      <c r="P1021" s="6">
        <v>0.95559306851088299</v>
      </c>
      <c r="Q1021" s="6">
        <v>3.33243162568687E-2</v>
      </c>
      <c r="R1021" s="6">
        <v>1.1082615232248001E-2</v>
      </c>
      <c r="S1021" s="6">
        <v>0.62809811100580404</v>
      </c>
      <c r="T1021" s="6">
        <v>0.192975976823793</v>
      </c>
      <c r="U1021" s="6">
        <v>0.17892591217040199</v>
      </c>
      <c r="V1021" s="6">
        <v>0.96790497956905197</v>
      </c>
      <c r="W1021" s="6">
        <v>2.3806057021405098E-2</v>
      </c>
      <c r="X1021" s="6">
        <v>8.2889634095428804E-3</v>
      </c>
      <c r="Y1021" s="6">
        <v>0.50718462957572097</v>
      </c>
      <c r="Z1021" s="6">
        <v>6.9681208986173901E-2</v>
      </c>
      <c r="AA1021" s="6">
        <v>0.42313416143810401</v>
      </c>
      <c r="AB1021" s="6">
        <v>2.8723435833641802E-3</v>
      </c>
      <c r="AC1021" s="6">
        <v>0.99161673751684098</v>
      </c>
      <c r="AD1021" s="6">
        <v>5.5109188997941498E-3</v>
      </c>
      <c r="AE1021" s="6">
        <v>0.64494922637101204</v>
      </c>
      <c r="AF1021" s="6">
        <v>0.225567663067367</v>
      </c>
      <c r="AG1021" s="310">
        <v>0.12948311056161901</v>
      </c>
      <c r="AH1021" s="211">
        <v>1.0049999999999999</v>
      </c>
      <c r="AI1021" s="211">
        <v>2.3740000000000001</v>
      </c>
      <c r="AJ1021" s="212">
        <v>5.7119999999999997</v>
      </c>
      <c r="AK1021" s="210">
        <v>0.996</v>
      </c>
      <c r="AL1021" s="210">
        <v>2.7370000000000001</v>
      </c>
      <c r="AM1021" s="210">
        <v>5.6669999999999998</v>
      </c>
      <c r="AN1021" s="203"/>
      <c r="AO1021" s="203"/>
      <c r="AP1021" s="203"/>
      <c r="AQ1021" s="203"/>
      <c r="AR1021" s="203">
        <f t="shared" si="1405"/>
        <v>0.69692727427599999</v>
      </c>
      <c r="AS1021" s="203">
        <f t="shared" si="1406"/>
        <v>0.8518</v>
      </c>
      <c r="AT1021" s="203">
        <f t="shared" si="1407"/>
        <v>1.041088886996</v>
      </c>
      <c r="AU1021" s="203">
        <f t="shared" si="1408"/>
        <v>1.8303545495219997</v>
      </c>
      <c r="AV1021" s="203">
        <f t="shared" si="1409"/>
        <v>2.2370999999999999</v>
      </c>
      <c r="AW1021" s="203">
        <f t="shared" si="1410"/>
        <v>2.7342333283619995</v>
      </c>
      <c r="AX1021" s="203">
        <f t="shared" si="1411"/>
        <v>4.4007545552340002</v>
      </c>
      <c r="AY1021" s="203">
        <f t="shared" si="1412"/>
        <v>5.3787000000000003</v>
      </c>
      <c r="AZ1021" s="203">
        <f t="shared" si="1413"/>
        <v>6.5739666547139999</v>
      </c>
      <c r="BB1021" s="1" t="str">
        <f t="shared" si="1362"/>
        <v>NA</v>
      </c>
      <c r="BC1021" s="1" t="str">
        <f t="shared" si="1363"/>
        <v>NA</v>
      </c>
      <c r="BD1021" s="1" t="str">
        <f t="shared" si="1364"/>
        <v>NA</v>
      </c>
      <c r="BE1021" s="1" t="str">
        <f t="shared" si="1365"/>
        <v>NO</v>
      </c>
      <c r="BF1021" s="1" t="str">
        <f t="shared" si="1366"/>
        <v>NO</v>
      </c>
      <c r="BG1021" s="1" t="str">
        <f t="shared" si="1367"/>
        <v>NO</v>
      </c>
      <c r="BH1021" s="1" t="str">
        <f t="shared" si="1414"/>
        <v>YES</v>
      </c>
      <c r="BJ1021" s="12">
        <v>14</v>
      </c>
      <c r="BK1021" s="1" t="str">
        <f t="shared" si="1368"/>
        <v>NA</v>
      </c>
      <c r="BL1021" s="1" t="str">
        <f t="shared" si="1369"/>
        <v>P</v>
      </c>
      <c r="BM1021" s="1" t="str">
        <f t="shared" si="1370"/>
        <v>NA</v>
      </c>
      <c r="BN1021" s="1" t="str">
        <f t="shared" si="1371"/>
        <v>NO</v>
      </c>
      <c r="BO1021" s="1" t="str">
        <f t="shared" si="1372"/>
        <v>NO</v>
      </c>
      <c r="BP1021" s="1" t="str">
        <f t="shared" si="1373"/>
        <v>NO</v>
      </c>
      <c r="BQ1021" s="1" t="str">
        <f t="shared" si="1374"/>
        <v>NO</v>
      </c>
      <c r="BS1021" s="1" t="str">
        <f t="shared" si="1375"/>
        <v>TN</v>
      </c>
      <c r="BT1021" s="1" t="str">
        <f t="shared" si="1376"/>
        <v>TN</v>
      </c>
      <c r="BU1021" s="1" t="str">
        <f t="shared" si="1377"/>
        <v>TN</v>
      </c>
      <c r="BV1021" s="1" t="str">
        <f t="shared" si="1378"/>
        <v>NO</v>
      </c>
      <c r="BW1021" s="1" t="str">
        <f t="shared" si="1379"/>
        <v>NO</v>
      </c>
      <c r="BX1021" s="1" t="str">
        <f t="shared" si="1380"/>
        <v>NO</v>
      </c>
      <c r="BY1021" s="244" t="str">
        <f t="shared" si="1381"/>
        <v>YES</v>
      </c>
      <c r="BZ1021" s="244" t="str">
        <f t="shared" si="1382"/>
        <v>NO</v>
      </c>
      <c r="CA1021" s="244" t="str">
        <f t="shared" si="1383"/>
        <v>NO</v>
      </c>
      <c r="CB1021" s="244" t="str">
        <f t="shared" si="1384"/>
        <v>NO</v>
      </c>
      <c r="CC1021" s="244" t="str">
        <f t="shared" si="1385"/>
        <v>NO</v>
      </c>
      <c r="CD1021" s="244" t="str">
        <f t="shared" si="1357"/>
        <v>NO</v>
      </c>
      <c r="CE1021" s="1" t="str">
        <f t="shared" si="1358"/>
        <v>NO</v>
      </c>
      <c r="CF1021" s="1" t="str">
        <f t="shared" si="1359"/>
        <v>NO</v>
      </c>
      <c r="CG1021" s="1" t="str">
        <f t="shared" si="1360"/>
        <v>NO</v>
      </c>
      <c r="CH1021" s="1" t="str">
        <f t="shared" si="1361"/>
        <v>NO</v>
      </c>
      <c r="CI1021" s="244" t="str">
        <f t="shared" si="1386"/>
        <v>NO</v>
      </c>
      <c r="CJ1021" s="244" t="str">
        <f t="shared" si="1387"/>
        <v>NO</v>
      </c>
      <c r="CK1021" s="244" t="str">
        <f t="shared" si="1388"/>
        <v>NO</v>
      </c>
      <c r="CL1021" s="244" t="str">
        <f t="shared" si="1389"/>
        <v>NO</v>
      </c>
      <c r="CM1021" s="244" t="str">
        <f t="shared" si="1390"/>
        <v>NO</v>
      </c>
      <c r="CN1021" s="244" t="str">
        <f t="shared" si="1391"/>
        <v>NO</v>
      </c>
      <c r="CO1021" s="244" t="str">
        <f t="shared" si="1392"/>
        <v>NO</v>
      </c>
      <c r="CP1021" s="244" t="str">
        <f t="shared" si="1393"/>
        <v>NO</v>
      </c>
      <c r="CQ1021" s="244" t="str">
        <f t="shared" si="1394"/>
        <v>NO</v>
      </c>
      <c r="CR1021" s="244" t="str">
        <f t="shared" si="1395"/>
        <v>NO</v>
      </c>
    </row>
    <row r="1022" spans="1:96">
      <c r="A1022" s="64"/>
      <c r="B1022" s="15"/>
      <c r="C1022" s="15"/>
      <c r="D1022" s="15"/>
      <c r="E1022" s="15"/>
      <c r="F1022" s="15"/>
      <c r="G1022" s="15"/>
      <c r="H1022" s="15"/>
      <c r="I1022" s="52" t="s">
        <v>59</v>
      </c>
      <c r="J1022" s="6">
        <v>0.31607246544179202</v>
      </c>
      <c r="K1022" s="6">
        <v>0.67869918382931305</v>
      </c>
      <c r="L1022" s="6">
        <v>5.2283507288934904E-3</v>
      </c>
      <c r="M1022" s="6">
        <v>0.72758562683071704</v>
      </c>
      <c r="N1022" s="6">
        <v>4.3289969344799797E-2</v>
      </c>
      <c r="O1022" s="6">
        <v>0.22912440382448199</v>
      </c>
      <c r="P1022" s="6">
        <v>0.75018464296879706</v>
      </c>
      <c r="Q1022" s="6">
        <v>0.19908117744910001</v>
      </c>
      <c r="R1022" s="6">
        <v>5.0734179582102398E-2</v>
      </c>
      <c r="S1022" s="6">
        <v>0.88215635537399395</v>
      </c>
      <c r="T1022" s="6">
        <v>7.5271878447156604E-2</v>
      </c>
      <c r="U1022" s="6">
        <v>4.2571766178849203E-2</v>
      </c>
      <c r="V1022" s="6">
        <v>0.16023451700910399</v>
      </c>
      <c r="W1022" s="6">
        <v>0.17778578704827</v>
      </c>
      <c r="X1022" s="6">
        <v>0.66197969594262396</v>
      </c>
      <c r="Y1022" s="6">
        <v>0.29074255581951902</v>
      </c>
      <c r="Z1022" s="6">
        <v>0.33797404901608602</v>
      </c>
      <c r="AA1022" s="6">
        <v>0.37128339516439302</v>
      </c>
      <c r="AB1022" s="6">
        <v>0.54241270425537702</v>
      </c>
      <c r="AC1022" s="6">
        <v>0.26233517412277702</v>
      </c>
      <c r="AD1022" s="6">
        <v>0.19525212162184399</v>
      </c>
      <c r="AE1022" s="6">
        <v>0.72871956583286701</v>
      </c>
      <c r="AF1022" s="6">
        <v>0.19662614018822699</v>
      </c>
      <c r="AG1022" s="310">
        <v>7.4654293978905203E-2</v>
      </c>
      <c r="AH1022" s="211">
        <v>0.79300000000000004</v>
      </c>
      <c r="AI1022" s="211">
        <v>3.3079999999999998</v>
      </c>
      <c r="AJ1022" s="212">
        <v>5.6539999999999999</v>
      </c>
      <c r="AK1022" s="210">
        <v>0.8</v>
      </c>
      <c r="AL1022" s="210">
        <v>3.254</v>
      </c>
      <c r="AM1022" s="210">
        <v>5.6539999999999999</v>
      </c>
      <c r="AN1022" s="203"/>
      <c r="AO1022" s="203"/>
      <c r="AP1022" s="203"/>
      <c r="AQ1022" s="203"/>
      <c r="AR1022" s="203">
        <f t="shared" si="1405"/>
        <v>0.69692727427599999</v>
      </c>
      <c r="AS1022" s="203">
        <f t="shared" si="1406"/>
        <v>0.8518</v>
      </c>
      <c r="AT1022" s="203">
        <f t="shared" si="1407"/>
        <v>1.041088886996</v>
      </c>
      <c r="AU1022" s="203">
        <f t="shared" si="1408"/>
        <v>1.8303545495219997</v>
      </c>
      <c r="AV1022" s="203">
        <f t="shared" si="1409"/>
        <v>2.2370999999999999</v>
      </c>
      <c r="AW1022" s="203">
        <f t="shared" si="1410"/>
        <v>2.7342333283619995</v>
      </c>
      <c r="AX1022" s="203">
        <f t="shared" si="1411"/>
        <v>4.4007545552340002</v>
      </c>
      <c r="AY1022" s="203">
        <f t="shared" si="1412"/>
        <v>5.3787000000000003</v>
      </c>
      <c r="AZ1022" s="203">
        <f t="shared" si="1413"/>
        <v>6.5739666547139999</v>
      </c>
      <c r="BB1022" s="1" t="str">
        <f t="shared" si="1362"/>
        <v>NP</v>
      </c>
      <c r="BC1022" s="1" t="str">
        <f t="shared" si="1363"/>
        <v>P</v>
      </c>
      <c r="BD1022" s="1" t="str">
        <f t="shared" si="1364"/>
        <v>NA</v>
      </c>
      <c r="BE1022" s="1" t="str">
        <f t="shared" si="1365"/>
        <v>NO</v>
      </c>
      <c r="BF1022" s="1" t="str">
        <f t="shared" si="1366"/>
        <v>NO</v>
      </c>
      <c r="BG1022" s="1" t="str">
        <f t="shared" si="1367"/>
        <v>NO</v>
      </c>
      <c r="BH1022" s="1" t="str">
        <f t="shared" si="1414"/>
        <v>NO</v>
      </c>
      <c r="BJ1022" s="12">
        <v>4</v>
      </c>
      <c r="BK1022" s="1" t="str">
        <f t="shared" si="1368"/>
        <v>NP</v>
      </c>
      <c r="BL1022" s="1" t="str">
        <f t="shared" si="1369"/>
        <v>P</v>
      </c>
      <c r="BM1022" s="1" t="str">
        <f t="shared" si="1370"/>
        <v>NA</v>
      </c>
      <c r="BN1022" s="1" t="str">
        <f t="shared" si="1371"/>
        <v>NO</v>
      </c>
      <c r="BO1022" s="1" t="str">
        <f t="shared" si="1372"/>
        <v>NO</v>
      </c>
      <c r="BP1022" s="1" t="str">
        <f t="shared" si="1373"/>
        <v>NO</v>
      </c>
      <c r="BQ1022" s="1" t="str">
        <f t="shared" si="1374"/>
        <v>NO</v>
      </c>
      <c r="BS1022" s="1" t="str">
        <f t="shared" si="1375"/>
        <v>TP</v>
      </c>
      <c r="BT1022" s="1" t="str">
        <f t="shared" si="1376"/>
        <v>TN</v>
      </c>
      <c r="BU1022" s="1" t="str">
        <f t="shared" si="1377"/>
        <v>TN</v>
      </c>
      <c r="BV1022" s="1" t="str">
        <f t="shared" si="1378"/>
        <v>NO</v>
      </c>
      <c r="BW1022" s="1" t="str">
        <f t="shared" si="1379"/>
        <v>NO</v>
      </c>
      <c r="BX1022" s="1" t="str">
        <f t="shared" si="1380"/>
        <v>YES</v>
      </c>
      <c r="BY1022" s="244" t="str">
        <f t="shared" si="1381"/>
        <v>YES</v>
      </c>
      <c r="BZ1022" s="244" t="str">
        <f t="shared" si="1382"/>
        <v>NO</v>
      </c>
      <c r="CA1022" s="244" t="str">
        <f t="shared" si="1383"/>
        <v>NO</v>
      </c>
      <c r="CB1022" s="244" t="str">
        <f t="shared" si="1384"/>
        <v>NO</v>
      </c>
      <c r="CC1022" s="244" t="str">
        <f t="shared" si="1385"/>
        <v>NO</v>
      </c>
      <c r="CD1022" s="244" t="str">
        <f t="shared" si="1357"/>
        <v>NO</v>
      </c>
      <c r="CE1022" s="1" t="str">
        <f t="shared" si="1358"/>
        <v>NO</v>
      </c>
      <c r="CF1022" s="1" t="str">
        <f t="shared" si="1359"/>
        <v>NO</v>
      </c>
      <c r="CG1022" s="1" t="str">
        <f t="shared" si="1360"/>
        <v>NO</v>
      </c>
      <c r="CH1022" s="1" t="str">
        <f t="shared" si="1361"/>
        <v>NO</v>
      </c>
      <c r="CI1022" s="244" t="str">
        <f t="shared" si="1386"/>
        <v>NO</v>
      </c>
      <c r="CJ1022" s="244" t="str">
        <f t="shared" si="1387"/>
        <v>NO</v>
      </c>
      <c r="CK1022" s="244" t="str">
        <f t="shared" si="1388"/>
        <v>NO</v>
      </c>
      <c r="CL1022" s="244" t="str">
        <f t="shared" si="1389"/>
        <v>NO</v>
      </c>
      <c r="CM1022" s="244" t="str">
        <f t="shared" si="1390"/>
        <v>NO</v>
      </c>
      <c r="CN1022" s="244" t="str">
        <f t="shared" si="1391"/>
        <v>NO</v>
      </c>
      <c r="CO1022" s="244" t="str">
        <f t="shared" si="1392"/>
        <v>NO</v>
      </c>
      <c r="CP1022" s="244" t="str">
        <f t="shared" si="1393"/>
        <v>NO</v>
      </c>
      <c r="CQ1022" s="244" t="str">
        <f t="shared" si="1394"/>
        <v>NO</v>
      </c>
      <c r="CR1022" s="244" t="str">
        <f t="shared" si="1395"/>
        <v>NO</v>
      </c>
    </row>
    <row r="1023" spans="1:96">
      <c r="A1023" s="64"/>
      <c r="B1023" s="15"/>
      <c r="C1023" s="15"/>
      <c r="D1023" s="15"/>
      <c r="E1023" s="15"/>
      <c r="F1023" s="15"/>
      <c r="G1023" s="15"/>
      <c r="H1023" s="15"/>
      <c r="I1023" s="52" t="s">
        <v>21</v>
      </c>
      <c r="J1023" s="6">
        <v>0.31607246544179202</v>
      </c>
      <c r="K1023" s="6">
        <v>0.67869918382931305</v>
      </c>
      <c r="L1023" s="6">
        <v>5.2283507288934904E-3</v>
      </c>
      <c r="M1023" s="6">
        <v>0.72758562683071704</v>
      </c>
      <c r="N1023" s="6">
        <v>4.3289969344799797E-2</v>
      </c>
      <c r="O1023" s="6">
        <v>0.22912440382448199</v>
      </c>
      <c r="P1023" s="6">
        <v>0.75018464296879706</v>
      </c>
      <c r="Q1023" s="6">
        <v>0.19908117744910001</v>
      </c>
      <c r="R1023" s="6">
        <v>5.0734179582102398E-2</v>
      </c>
      <c r="S1023" s="6">
        <v>0.88215635537399395</v>
      </c>
      <c r="T1023" s="6">
        <v>7.5271878447156604E-2</v>
      </c>
      <c r="U1023" s="6">
        <v>4.2571766178849203E-2</v>
      </c>
      <c r="V1023" s="6">
        <v>0.16023451700910399</v>
      </c>
      <c r="W1023" s="6">
        <v>0.17778578704827</v>
      </c>
      <c r="X1023" s="6">
        <v>0.66197969594262396</v>
      </c>
      <c r="Y1023" s="6">
        <v>0.29074255581951902</v>
      </c>
      <c r="Z1023" s="6">
        <v>0.33797404901608602</v>
      </c>
      <c r="AA1023" s="6">
        <v>0.37128339516439302</v>
      </c>
      <c r="AB1023" s="6">
        <v>0.54241270425537702</v>
      </c>
      <c r="AC1023" s="6">
        <v>0.26233517412277702</v>
      </c>
      <c r="AD1023" s="6">
        <v>0.19525212162184399</v>
      </c>
      <c r="AE1023" s="6">
        <v>0.64454752324905396</v>
      </c>
      <c r="AF1023" s="6">
        <v>0.19163028265311199</v>
      </c>
      <c r="AG1023" s="310">
        <v>0.163822194097832</v>
      </c>
      <c r="AH1023" s="211">
        <v>0.82499999999999996</v>
      </c>
      <c r="AI1023" s="211">
        <v>3.298</v>
      </c>
      <c r="AJ1023" s="212">
        <v>5.7069999999999999</v>
      </c>
      <c r="AK1023" s="210">
        <v>0.82599999999999996</v>
      </c>
      <c r="AL1023" s="210">
        <v>3.351</v>
      </c>
      <c r="AM1023" s="210">
        <v>5.7910000000000004</v>
      </c>
      <c r="AN1023" s="203"/>
      <c r="AO1023" s="203"/>
      <c r="AP1023" s="203"/>
      <c r="AQ1023" s="203"/>
      <c r="AR1023" s="203">
        <f t="shared" si="1405"/>
        <v>0.69692727427599999</v>
      </c>
      <c r="AS1023" s="203">
        <f t="shared" si="1406"/>
        <v>0.8518</v>
      </c>
      <c r="AT1023" s="203">
        <f t="shared" si="1407"/>
        <v>1.041088886996</v>
      </c>
      <c r="AU1023" s="203">
        <f t="shared" si="1408"/>
        <v>1.8303545495219997</v>
      </c>
      <c r="AV1023" s="203">
        <f t="shared" si="1409"/>
        <v>2.2370999999999999</v>
      </c>
      <c r="AW1023" s="203">
        <f t="shared" si="1410"/>
        <v>2.7342333283619995</v>
      </c>
      <c r="AX1023" s="203">
        <f t="shared" si="1411"/>
        <v>4.4007545552340002</v>
      </c>
      <c r="AY1023" s="203">
        <f t="shared" si="1412"/>
        <v>5.3787000000000003</v>
      </c>
      <c r="AZ1023" s="203">
        <f t="shared" si="1413"/>
        <v>6.5739666547139999</v>
      </c>
      <c r="BB1023" s="1" t="str">
        <f t="shared" si="1362"/>
        <v>NP</v>
      </c>
      <c r="BC1023" s="1" t="str">
        <f t="shared" si="1363"/>
        <v>P</v>
      </c>
      <c r="BD1023" s="1" t="str">
        <f t="shared" si="1364"/>
        <v>NA</v>
      </c>
      <c r="BE1023" s="1" t="str">
        <f t="shared" si="1365"/>
        <v>NO</v>
      </c>
      <c r="BF1023" s="1" t="str">
        <f t="shared" si="1366"/>
        <v>NO</v>
      </c>
      <c r="BG1023" s="1" t="str">
        <f t="shared" si="1367"/>
        <v>NO</v>
      </c>
      <c r="BH1023" s="1" t="str">
        <f t="shared" si="1414"/>
        <v>NO</v>
      </c>
      <c r="BJ1023" s="12">
        <v>12</v>
      </c>
      <c r="BK1023" s="1" t="str">
        <f t="shared" si="1368"/>
        <v>NP</v>
      </c>
      <c r="BL1023" s="1" t="str">
        <f t="shared" si="1369"/>
        <v>P</v>
      </c>
      <c r="BM1023" s="1" t="str">
        <f t="shared" si="1370"/>
        <v>NA</v>
      </c>
      <c r="BN1023" s="1" t="str">
        <f t="shared" si="1371"/>
        <v>NO</v>
      </c>
      <c r="BO1023" s="1" t="str">
        <f t="shared" si="1372"/>
        <v>NO</v>
      </c>
      <c r="BP1023" s="1" t="str">
        <f t="shared" si="1373"/>
        <v>NO</v>
      </c>
      <c r="BQ1023" s="1" t="str">
        <f t="shared" si="1374"/>
        <v>NO</v>
      </c>
      <c r="BS1023" s="1" t="str">
        <f t="shared" si="1375"/>
        <v>TP</v>
      </c>
      <c r="BT1023" s="1" t="str">
        <f t="shared" si="1376"/>
        <v>TN</v>
      </c>
      <c r="BU1023" s="1" t="str">
        <f t="shared" si="1377"/>
        <v>TN</v>
      </c>
      <c r="BV1023" s="1" t="str">
        <f t="shared" si="1378"/>
        <v>NO</v>
      </c>
      <c r="BW1023" s="1" t="str">
        <f t="shared" si="1379"/>
        <v>NO</v>
      </c>
      <c r="BX1023" s="1" t="str">
        <f t="shared" si="1380"/>
        <v>YES</v>
      </c>
      <c r="BY1023" s="244" t="str">
        <f t="shared" si="1381"/>
        <v>YES</v>
      </c>
      <c r="BZ1023" s="244" t="str">
        <f t="shared" si="1382"/>
        <v>NO</v>
      </c>
      <c r="CA1023" s="244" t="str">
        <f t="shared" si="1383"/>
        <v>NO</v>
      </c>
      <c r="CB1023" s="244" t="str">
        <f t="shared" si="1384"/>
        <v>NO</v>
      </c>
      <c r="CC1023" s="244" t="str">
        <f t="shared" si="1385"/>
        <v>NO</v>
      </c>
      <c r="CD1023" s="244" t="str">
        <f t="shared" si="1357"/>
        <v>NO</v>
      </c>
      <c r="CE1023" s="1" t="str">
        <f t="shared" si="1358"/>
        <v>NO</v>
      </c>
      <c r="CF1023" s="1" t="str">
        <f t="shared" si="1359"/>
        <v>NO</v>
      </c>
      <c r="CG1023" s="1" t="str">
        <f t="shared" si="1360"/>
        <v>NO</v>
      </c>
      <c r="CH1023" s="1" t="str">
        <f t="shared" si="1361"/>
        <v>NO</v>
      </c>
      <c r="CI1023" s="244" t="str">
        <f t="shared" si="1386"/>
        <v>NO</v>
      </c>
      <c r="CJ1023" s="244" t="str">
        <f t="shared" si="1387"/>
        <v>NO</v>
      </c>
      <c r="CK1023" s="244" t="str">
        <f t="shared" si="1388"/>
        <v>NO</v>
      </c>
      <c r="CL1023" s="244" t="str">
        <f t="shared" si="1389"/>
        <v>NO</v>
      </c>
      <c r="CM1023" s="244" t="str">
        <f t="shared" si="1390"/>
        <v>NO</v>
      </c>
      <c r="CN1023" s="244" t="str">
        <f t="shared" si="1391"/>
        <v>NO</v>
      </c>
      <c r="CO1023" s="244" t="str">
        <f t="shared" si="1392"/>
        <v>NO</v>
      </c>
      <c r="CP1023" s="244" t="str">
        <f t="shared" si="1393"/>
        <v>NO</v>
      </c>
      <c r="CQ1023" s="244" t="str">
        <f t="shared" si="1394"/>
        <v>NO</v>
      </c>
      <c r="CR1023" s="244" t="str">
        <f t="shared" si="1395"/>
        <v>NO</v>
      </c>
    </row>
    <row r="1024" spans="1:96">
      <c r="A1024" s="64"/>
      <c r="B1024" s="15"/>
      <c r="C1024" s="15"/>
      <c r="D1024" s="15"/>
      <c r="E1024" s="15"/>
      <c r="F1024" s="15"/>
      <c r="G1024" s="15"/>
      <c r="H1024" s="15"/>
      <c r="I1024" s="52" t="s">
        <v>60</v>
      </c>
      <c r="J1024" s="6">
        <v>0.84892166326381102</v>
      </c>
      <c r="K1024" s="6">
        <v>9.3444665014195197E-2</v>
      </c>
      <c r="L1024" s="6">
        <v>5.76336717219934E-2</v>
      </c>
      <c r="M1024" s="6">
        <v>0.991719352335653</v>
      </c>
      <c r="N1024" s="6">
        <v>8.2642457883497201E-4</v>
      </c>
      <c r="O1024" s="6">
        <v>7.45422308551135E-3</v>
      </c>
      <c r="P1024" s="6">
        <v>0.67162613073269395</v>
      </c>
      <c r="Q1024" s="6">
        <v>0.258981069372272</v>
      </c>
      <c r="R1024" s="6">
        <v>6.93927998950324E-2</v>
      </c>
      <c r="S1024" s="6">
        <v>0.360118108942244</v>
      </c>
      <c r="T1024" s="6">
        <v>0.53887144317558799</v>
      </c>
      <c r="U1024" s="6">
        <v>0.101010447882167</v>
      </c>
      <c r="V1024" s="6">
        <v>0.39949040499713401</v>
      </c>
      <c r="W1024" s="6">
        <v>0.58968692227769204</v>
      </c>
      <c r="X1024" s="6">
        <v>1.08226727251727E-2</v>
      </c>
      <c r="Y1024" s="6">
        <v>0.50718462957572097</v>
      </c>
      <c r="Z1024" s="6">
        <v>6.9681208986173901E-2</v>
      </c>
      <c r="AA1024" s="6">
        <v>0.42313416143810401</v>
      </c>
      <c r="AB1024" s="6">
        <v>2.8723435833641802E-3</v>
      </c>
      <c r="AC1024" s="6">
        <v>0.99161673751684098</v>
      </c>
      <c r="AD1024" s="6">
        <v>5.5109188997941498E-3</v>
      </c>
      <c r="AE1024" s="6">
        <v>0.64494922637101204</v>
      </c>
      <c r="AF1024" s="6">
        <v>0.225567663067367</v>
      </c>
      <c r="AG1024" s="310">
        <v>0.12948311056161901</v>
      </c>
      <c r="AH1024" s="211">
        <v>0.98099999999999998</v>
      </c>
      <c r="AI1024" s="211">
        <v>2.7650000000000001</v>
      </c>
      <c r="AJ1024" s="212">
        <v>5.5110000000000001</v>
      </c>
      <c r="AK1024" s="210">
        <v>1.0309999999999999</v>
      </c>
      <c r="AL1024" s="210">
        <v>2.7709999999999999</v>
      </c>
      <c r="AM1024" s="210">
        <v>5.6660000000000004</v>
      </c>
      <c r="AN1024" s="203"/>
      <c r="AO1024" s="203"/>
      <c r="AP1024" s="203"/>
      <c r="AQ1024" s="203"/>
      <c r="AR1024" s="203">
        <f t="shared" si="1405"/>
        <v>0.69692727427599999</v>
      </c>
      <c r="AS1024" s="203">
        <f t="shared" si="1406"/>
        <v>0.8518</v>
      </c>
      <c r="AT1024" s="203">
        <f t="shared" si="1407"/>
        <v>1.041088886996</v>
      </c>
      <c r="AU1024" s="203">
        <f t="shared" si="1408"/>
        <v>1.8303545495219997</v>
      </c>
      <c r="AV1024" s="203">
        <f t="shared" si="1409"/>
        <v>2.2370999999999999</v>
      </c>
      <c r="AW1024" s="203">
        <f t="shared" si="1410"/>
        <v>2.7342333283619995</v>
      </c>
      <c r="AX1024" s="203">
        <f t="shared" si="1411"/>
        <v>4.4007545552340002</v>
      </c>
      <c r="AY1024" s="203">
        <f t="shared" si="1412"/>
        <v>5.3787000000000003</v>
      </c>
      <c r="AZ1024" s="203">
        <f t="shared" si="1413"/>
        <v>6.5739666547139999</v>
      </c>
      <c r="BB1024" s="1" t="str">
        <f t="shared" si="1362"/>
        <v>NA</v>
      </c>
      <c r="BC1024" s="1" t="str">
        <f t="shared" si="1363"/>
        <v>P</v>
      </c>
      <c r="BD1024" s="1" t="str">
        <f t="shared" si="1364"/>
        <v>NA</v>
      </c>
      <c r="BE1024" s="1" t="str">
        <f t="shared" si="1365"/>
        <v>NO</v>
      </c>
      <c r="BF1024" s="1" t="str">
        <f t="shared" si="1366"/>
        <v>NO</v>
      </c>
      <c r="BG1024" s="1" t="str">
        <f t="shared" si="1367"/>
        <v>NO</v>
      </c>
      <c r="BH1024" s="1" t="str">
        <f t="shared" si="1414"/>
        <v>NO</v>
      </c>
      <c r="BJ1024" s="12">
        <v>23</v>
      </c>
      <c r="BK1024" s="1" t="str">
        <f t="shared" si="1368"/>
        <v>NA</v>
      </c>
      <c r="BL1024" s="1" t="str">
        <f t="shared" si="1369"/>
        <v>P</v>
      </c>
      <c r="BM1024" s="1" t="str">
        <f t="shared" si="1370"/>
        <v>NA</v>
      </c>
      <c r="BN1024" s="1" t="str">
        <f t="shared" si="1371"/>
        <v>NO</v>
      </c>
      <c r="BO1024" s="1" t="str">
        <f t="shared" si="1372"/>
        <v>NO</v>
      </c>
      <c r="BP1024" s="1" t="str">
        <f t="shared" si="1373"/>
        <v>NO</v>
      </c>
      <c r="BQ1024" s="1" t="str">
        <f t="shared" si="1374"/>
        <v>NO</v>
      </c>
      <c r="BS1024" s="1" t="str">
        <f t="shared" si="1375"/>
        <v>TN</v>
      </c>
      <c r="BT1024" s="1" t="str">
        <f t="shared" si="1376"/>
        <v>TN</v>
      </c>
      <c r="BU1024" s="1" t="str">
        <f t="shared" si="1377"/>
        <v>TN</v>
      </c>
      <c r="BV1024" s="1" t="str">
        <f t="shared" si="1378"/>
        <v>NO</v>
      </c>
      <c r="BW1024" s="1" t="str">
        <f t="shared" si="1379"/>
        <v>NO</v>
      </c>
      <c r="BX1024" s="1" t="str">
        <f t="shared" si="1380"/>
        <v>NO</v>
      </c>
      <c r="BY1024" s="244" t="str">
        <f t="shared" si="1381"/>
        <v>YES</v>
      </c>
      <c r="BZ1024" s="244" t="str">
        <f t="shared" si="1382"/>
        <v>NO</v>
      </c>
      <c r="CA1024" s="244" t="str">
        <f t="shared" si="1383"/>
        <v>NO</v>
      </c>
      <c r="CB1024" s="244" t="str">
        <f t="shared" si="1384"/>
        <v>NO</v>
      </c>
      <c r="CC1024" s="244" t="str">
        <f t="shared" si="1385"/>
        <v>NO</v>
      </c>
      <c r="CD1024" s="244" t="str">
        <f t="shared" si="1357"/>
        <v>NO</v>
      </c>
      <c r="CE1024" s="1" t="str">
        <f t="shared" si="1358"/>
        <v>NO</v>
      </c>
      <c r="CF1024" s="1" t="str">
        <f t="shared" si="1359"/>
        <v>NO</v>
      </c>
      <c r="CG1024" s="1" t="str">
        <f t="shared" si="1360"/>
        <v>NO</v>
      </c>
      <c r="CH1024" s="1" t="str">
        <f t="shared" si="1361"/>
        <v>NO</v>
      </c>
      <c r="CI1024" s="244" t="str">
        <f t="shared" si="1386"/>
        <v>NO</v>
      </c>
      <c r="CJ1024" s="244" t="str">
        <f t="shared" si="1387"/>
        <v>NO</v>
      </c>
      <c r="CK1024" s="244" t="str">
        <f t="shared" si="1388"/>
        <v>NO</v>
      </c>
      <c r="CL1024" s="244" t="str">
        <f t="shared" si="1389"/>
        <v>NO</v>
      </c>
      <c r="CM1024" s="244" t="str">
        <f t="shared" si="1390"/>
        <v>NO</v>
      </c>
      <c r="CN1024" s="244" t="str">
        <f t="shared" si="1391"/>
        <v>NO</v>
      </c>
      <c r="CO1024" s="244" t="str">
        <f t="shared" si="1392"/>
        <v>NO</v>
      </c>
      <c r="CP1024" s="244" t="str">
        <f t="shared" si="1393"/>
        <v>NO</v>
      </c>
      <c r="CQ1024" s="244" t="str">
        <f t="shared" si="1394"/>
        <v>NO</v>
      </c>
      <c r="CR1024" s="244" t="str">
        <f t="shared" si="1395"/>
        <v>NO</v>
      </c>
    </row>
    <row r="1025" spans="1:96">
      <c r="A1025" s="64"/>
      <c r="B1025" s="15"/>
      <c r="C1025" s="15"/>
      <c r="D1025" s="15"/>
      <c r="E1025" s="15"/>
      <c r="F1025" s="15"/>
      <c r="G1025" s="15"/>
      <c r="H1025" s="15"/>
      <c r="I1025" s="52" t="s">
        <v>46</v>
      </c>
      <c r="J1025" s="6">
        <v>0.81345169214428603</v>
      </c>
      <c r="K1025" s="6">
        <v>0.15397924443779401</v>
      </c>
      <c r="L1025" s="6">
        <v>3.2569063417919299E-2</v>
      </c>
      <c r="M1025" s="6">
        <v>0.34906805351265602</v>
      </c>
      <c r="N1025" s="6">
        <v>6.7785436038155594E-2</v>
      </c>
      <c r="O1025" s="6">
        <v>0.58314651044918697</v>
      </c>
      <c r="P1025" s="6">
        <v>0.64905975923593096</v>
      </c>
      <c r="Q1025" s="6">
        <v>0.33147759608286198</v>
      </c>
      <c r="R1025" s="6">
        <v>1.9462644681205999E-2</v>
      </c>
      <c r="S1025" s="6">
        <v>0.360118108942244</v>
      </c>
      <c r="T1025" s="6">
        <v>0.53887144317558799</v>
      </c>
      <c r="U1025" s="6">
        <v>0.101010447882167</v>
      </c>
      <c r="V1025" s="6">
        <v>0.39949040499713401</v>
      </c>
      <c r="W1025" s="6">
        <v>0.58968692227769204</v>
      </c>
      <c r="X1025" s="6">
        <v>1.08226727251727E-2</v>
      </c>
      <c r="Y1025" s="6">
        <v>0.91059731216317596</v>
      </c>
      <c r="Z1025" s="6">
        <v>6.9809024527110006E-2</v>
      </c>
      <c r="AA1025" s="6">
        <v>1.9593663309713599E-2</v>
      </c>
      <c r="AB1025" s="6">
        <v>0.15046311025472001</v>
      </c>
      <c r="AC1025" s="6">
        <v>0.15255709642686599</v>
      </c>
      <c r="AD1025" s="6">
        <v>0.69697979331841298</v>
      </c>
      <c r="AE1025" s="6">
        <v>0.378335555137566</v>
      </c>
      <c r="AF1025" s="6">
        <v>0.11541867115404</v>
      </c>
      <c r="AG1025" s="310">
        <v>0.50624577370839297</v>
      </c>
      <c r="AH1025" s="211">
        <v>0.80400000000000005</v>
      </c>
      <c r="AI1025" s="211">
        <v>2.2589999999999999</v>
      </c>
      <c r="AJ1025" s="212">
        <v>6.6</v>
      </c>
      <c r="AK1025" s="210">
        <v>0.81</v>
      </c>
      <c r="AL1025" s="210">
        <v>2.2549999999999999</v>
      </c>
      <c r="AM1025" s="210">
        <v>6.5780000000000003</v>
      </c>
      <c r="AN1025" s="203"/>
      <c r="AO1025" s="203"/>
      <c r="AP1025" s="203"/>
      <c r="AQ1025" s="203"/>
      <c r="AR1025" s="203">
        <f t="shared" si="1405"/>
        <v>0.69692727427599999</v>
      </c>
      <c r="AS1025" s="203">
        <f t="shared" si="1406"/>
        <v>0.8518</v>
      </c>
      <c r="AT1025" s="203">
        <f t="shared" si="1407"/>
        <v>1.041088886996</v>
      </c>
      <c r="AU1025" s="203">
        <f t="shared" si="1408"/>
        <v>1.8303545495219997</v>
      </c>
      <c r="AV1025" s="203">
        <f t="shared" si="1409"/>
        <v>2.2370999999999999</v>
      </c>
      <c r="AW1025" s="203">
        <f t="shared" si="1410"/>
        <v>2.7342333283619995</v>
      </c>
      <c r="AX1025" s="203">
        <f t="shared" si="1411"/>
        <v>4.4007545552340002</v>
      </c>
      <c r="AY1025" s="203">
        <f t="shared" si="1412"/>
        <v>5.3787000000000003</v>
      </c>
      <c r="AZ1025" s="203">
        <f t="shared" si="1413"/>
        <v>6.5739666547139999</v>
      </c>
      <c r="BB1025" s="1" t="str">
        <f t="shared" si="1362"/>
        <v>NP</v>
      </c>
      <c r="BC1025" s="1" t="str">
        <f t="shared" si="1363"/>
        <v>NA</v>
      </c>
      <c r="BD1025" s="1" t="str">
        <f t="shared" si="1364"/>
        <v>P</v>
      </c>
      <c r="BE1025" s="1" t="str">
        <f t="shared" si="1365"/>
        <v>NO</v>
      </c>
      <c r="BF1025" s="1" t="str">
        <f t="shared" si="1366"/>
        <v>NO</v>
      </c>
      <c r="BG1025" s="1" t="str">
        <f t="shared" si="1367"/>
        <v>NO</v>
      </c>
      <c r="BH1025" s="1" t="str">
        <f t="shared" si="1414"/>
        <v>NO</v>
      </c>
      <c r="BJ1025" s="12">
        <v>55</v>
      </c>
      <c r="BK1025" s="1" t="str">
        <f t="shared" si="1368"/>
        <v>NP</v>
      </c>
      <c r="BL1025" s="1" t="str">
        <f t="shared" si="1369"/>
        <v>NA</v>
      </c>
      <c r="BM1025" s="1" t="str">
        <f t="shared" si="1370"/>
        <v>P</v>
      </c>
      <c r="BN1025" s="1" t="str">
        <f t="shared" si="1371"/>
        <v>NO</v>
      </c>
      <c r="BO1025" s="1" t="str">
        <f t="shared" si="1372"/>
        <v>NO</v>
      </c>
      <c r="BP1025" s="1" t="str">
        <f t="shared" si="1373"/>
        <v>NO</v>
      </c>
      <c r="BQ1025" s="1" t="str">
        <f t="shared" si="1374"/>
        <v>NO</v>
      </c>
      <c r="BS1025" s="1" t="str">
        <f t="shared" si="1375"/>
        <v>TP</v>
      </c>
      <c r="BT1025" s="1" t="str">
        <f t="shared" si="1376"/>
        <v>TN</v>
      </c>
      <c r="BU1025" s="1" t="str">
        <f t="shared" si="1377"/>
        <v>TN</v>
      </c>
      <c r="BV1025" s="1" t="str">
        <f t="shared" si="1378"/>
        <v>NO</v>
      </c>
      <c r="BW1025" s="1" t="str">
        <f t="shared" si="1379"/>
        <v>NO</v>
      </c>
      <c r="BX1025" s="1" t="str">
        <f t="shared" si="1380"/>
        <v>YES</v>
      </c>
      <c r="BY1025" s="244" t="str">
        <f t="shared" si="1381"/>
        <v>YES</v>
      </c>
      <c r="BZ1025" s="244" t="str">
        <f t="shared" si="1382"/>
        <v>NO</v>
      </c>
      <c r="CA1025" s="244" t="str">
        <f t="shared" si="1383"/>
        <v>NO</v>
      </c>
      <c r="CB1025" s="244" t="str">
        <f t="shared" si="1384"/>
        <v>NO</v>
      </c>
      <c r="CC1025" s="244" t="str">
        <f t="shared" si="1385"/>
        <v>NO</v>
      </c>
      <c r="CD1025" s="244" t="str">
        <f t="shared" si="1357"/>
        <v>NO</v>
      </c>
      <c r="CE1025" s="1" t="str">
        <f t="shared" si="1358"/>
        <v>NO</v>
      </c>
      <c r="CF1025" s="1" t="str">
        <f t="shared" si="1359"/>
        <v>NO</v>
      </c>
      <c r="CG1025" s="1" t="str">
        <f t="shared" si="1360"/>
        <v>NO</v>
      </c>
      <c r="CH1025" s="1" t="str">
        <f t="shared" si="1361"/>
        <v>NO</v>
      </c>
      <c r="CI1025" s="244" t="str">
        <f t="shared" si="1386"/>
        <v>NO</v>
      </c>
      <c r="CJ1025" s="244" t="str">
        <f t="shared" si="1387"/>
        <v>NO</v>
      </c>
      <c r="CK1025" s="244" t="str">
        <f t="shared" si="1388"/>
        <v>NO</v>
      </c>
      <c r="CL1025" s="244" t="str">
        <f t="shared" si="1389"/>
        <v>NO</v>
      </c>
      <c r="CM1025" s="244" t="str">
        <f t="shared" si="1390"/>
        <v>NO</v>
      </c>
      <c r="CN1025" s="244" t="str">
        <f t="shared" si="1391"/>
        <v>NO</v>
      </c>
      <c r="CO1025" s="244" t="str">
        <f t="shared" si="1392"/>
        <v>NO</v>
      </c>
      <c r="CP1025" s="244" t="str">
        <f t="shared" si="1393"/>
        <v>NO</v>
      </c>
      <c r="CQ1025" s="244" t="str">
        <f t="shared" si="1394"/>
        <v>NO</v>
      </c>
      <c r="CR1025" s="244" t="str">
        <f t="shared" si="1395"/>
        <v>NO</v>
      </c>
    </row>
    <row r="1026" spans="1:96">
      <c r="A1026" s="64"/>
      <c r="B1026" s="15"/>
      <c r="C1026" s="15"/>
      <c r="D1026" s="15"/>
      <c r="E1026" s="15"/>
      <c r="F1026" s="15"/>
      <c r="G1026" s="15"/>
      <c r="H1026" s="15"/>
      <c r="I1026" s="52" t="s">
        <v>61</v>
      </c>
      <c r="J1026" s="6">
        <v>0.84892166326381102</v>
      </c>
      <c r="K1026" s="6">
        <v>9.3444665014195197E-2</v>
      </c>
      <c r="L1026" s="6">
        <v>5.76336717219934E-2</v>
      </c>
      <c r="M1026" s="6">
        <v>0.991719352335653</v>
      </c>
      <c r="N1026" s="6">
        <v>8.2642457883497201E-4</v>
      </c>
      <c r="O1026" s="6">
        <v>7.45422308551135E-3</v>
      </c>
      <c r="P1026" s="6">
        <v>0.67162613073269395</v>
      </c>
      <c r="Q1026" s="6">
        <v>0.258981069372272</v>
      </c>
      <c r="R1026" s="6">
        <v>6.93927998950324E-2</v>
      </c>
      <c r="S1026" s="6">
        <v>0.360118108942244</v>
      </c>
      <c r="T1026" s="6">
        <v>0.53887144317558799</v>
      </c>
      <c r="U1026" s="6">
        <v>0.101010447882167</v>
      </c>
      <c r="V1026" s="6">
        <v>0.39949040499713401</v>
      </c>
      <c r="W1026" s="6">
        <v>0.58968692227769204</v>
      </c>
      <c r="X1026" s="6">
        <v>1.08226727251727E-2</v>
      </c>
      <c r="Y1026" s="6">
        <v>0.50718462957572097</v>
      </c>
      <c r="Z1026" s="6">
        <v>6.9681208986173901E-2</v>
      </c>
      <c r="AA1026" s="6">
        <v>0.42313416143810401</v>
      </c>
      <c r="AB1026" s="6">
        <v>2.8723435833641802E-3</v>
      </c>
      <c r="AC1026" s="6">
        <v>0.99161673751684098</v>
      </c>
      <c r="AD1026" s="6">
        <v>5.5109188997941498E-3</v>
      </c>
      <c r="AE1026" s="6">
        <v>0.64494922637101204</v>
      </c>
      <c r="AF1026" s="6">
        <v>0.225567663067367</v>
      </c>
      <c r="AG1026" s="310">
        <v>0.12948311056161901</v>
      </c>
      <c r="AH1026" s="211">
        <v>0.97499999999999998</v>
      </c>
      <c r="AI1026" s="211">
        <v>2.7240000000000002</v>
      </c>
      <c r="AJ1026" s="212">
        <v>5.6189999999999998</v>
      </c>
      <c r="AK1026" s="210">
        <v>1.0329999999999999</v>
      </c>
      <c r="AL1026" s="210">
        <v>2.7639999999999998</v>
      </c>
      <c r="AM1026" s="210">
        <v>5.7510000000000003</v>
      </c>
      <c r="AN1026" s="203"/>
      <c r="AO1026" s="203"/>
      <c r="AP1026" s="203"/>
      <c r="AQ1026" s="203"/>
      <c r="AR1026" s="203">
        <f t="shared" si="1405"/>
        <v>0.69692727427599999</v>
      </c>
      <c r="AS1026" s="203">
        <f t="shared" si="1406"/>
        <v>0.8518</v>
      </c>
      <c r="AT1026" s="203">
        <f t="shared" si="1407"/>
        <v>1.041088886996</v>
      </c>
      <c r="AU1026" s="203">
        <f t="shared" si="1408"/>
        <v>1.8303545495219997</v>
      </c>
      <c r="AV1026" s="203">
        <f t="shared" si="1409"/>
        <v>2.2370999999999999</v>
      </c>
      <c r="AW1026" s="203">
        <f t="shared" si="1410"/>
        <v>2.7342333283619995</v>
      </c>
      <c r="AX1026" s="203">
        <f t="shared" si="1411"/>
        <v>4.4007545552340002</v>
      </c>
      <c r="AY1026" s="203">
        <f t="shared" si="1412"/>
        <v>5.3787000000000003</v>
      </c>
      <c r="AZ1026" s="203">
        <f t="shared" si="1413"/>
        <v>6.5739666547139999</v>
      </c>
      <c r="BB1026" s="1" t="str">
        <f t="shared" si="1362"/>
        <v>NA</v>
      </c>
      <c r="BC1026" s="1" t="str">
        <f t="shared" si="1363"/>
        <v>NA</v>
      </c>
      <c r="BD1026" s="1" t="str">
        <f t="shared" si="1364"/>
        <v>NA</v>
      </c>
      <c r="BE1026" s="1" t="str">
        <f t="shared" si="1365"/>
        <v>NO</v>
      </c>
      <c r="BF1026" s="1" t="str">
        <f t="shared" si="1366"/>
        <v>NO</v>
      </c>
      <c r="BG1026" s="1" t="str">
        <f t="shared" si="1367"/>
        <v>NO</v>
      </c>
      <c r="BH1026" s="1" t="str">
        <f t="shared" si="1414"/>
        <v>YES</v>
      </c>
      <c r="BJ1026" s="12">
        <v>24</v>
      </c>
      <c r="BK1026" s="1" t="str">
        <f t="shared" si="1368"/>
        <v>NA</v>
      </c>
      <c r="BL1026" s="1" t="str">
        <f t="shared" si="1369"/>
        <v>P</v>
      </c>
      <c r="BM1026" s="1" t="str">
        <f t="shared" si="1370"/>
        <v>NA</v>
      </c>
      <c r="BN1026" s="1" t="str">
        <f t="shared" si="1371"/>
        <v>NO</v>
      </c>
      <c r="BO1026" s="1" t="str">
        <f t="shared" si="1372"/>
        <v>NO</v>
      </c>
      <c r="BP1026" s="1" t="str">
        <f t="shared" si="1373"/>
        <v>NO</v>
      </c>
      <c r="BQ1026" s="1" t="str">
        <f t="shared" si="1374"/>
        <v>NO</v>
      </c>
      <c r="BS1026" s="1" t="str">
        <f t="shared" si="1375"/>
        <v>TN</v>
      </c>
      <c r="BT1026" s="1" t="str">
        <f t="shared" si="1376"/>
        <v>TN</v>
      </c>
      <c r="BU1026" s="1" t="str">
        <f t="shared" si="1377"/>
        <v>TN</v>
      </c>
      <c r="BV1026" s="1" t="str">
        <f t="shared" si="1378"/>
        <v>NO</v>
      </c>
      <c r="BW1026" s="1" t="str">
        <f t="shared" si="1379"/>
        <v>NO</v>
      </c>
      <c r="BX1026" s="1" t="str">
        <f t="shared" si="1380"/>
        <v>NO</v>
      </c>
      <c r="BY1026" s="244" t="str">
        <f t="shared" si="1381"/>
        <v>YES</v>
      </c>
      <c r="BZ1026" s="244" t="str">
        <f t="shared" si="1382"/>
        <v>NO</v>
      </c>
      <c r="CA1026" s="244" t="str">
        <f t="shared" si="1383"/>
        <v>NO</v>
      </c>
      <c r="CB1026" s="244" t="str">
        <f t="shared" si="1384"/>
        <v>NO</v>
      </c>
      <c r="CC1026" s="244" t="str">
        <f t="shared" si="1385"/>
        <v>NO</v>
      </c>
      <c r="CD1026" s="244" t="str">
        <f t="shared" si="1357"/>
        <v>NO</v>
      </c>
      <c r="CE1026" s="1" t="str">
        <f t="shared" si="1358"/>
        <v>NO</v>
      </c>
      <c r="CF1026" s="1" t="str">
        <f t="shared" si="1359"/>
        <v>NO</v>
      </c>
      <c r="CG1026" s="1" t="str">
        <f t="shared" si="1360"/>
        <v>NO</v>
      </c>
      <c r="CH1026" s="1" t="str">
        <f t="shared" si="1361"/>
        <v>NO</v>
      </c>
      <c r="CI1026" s="244" t="str">
        <f t="shared" si="1386"/>
        <v>NO</v>
      </c>
      <c r="CJ1026" s="244" t="str">
        <f t="shared" si="1387"/>
        <v>NO</v>
      </c>
      <c r="CK1026" s="244" t="str">
        <f t="shared" si="1388"/>
        <v>NO</v>
      </c>
      <c r="CL1026" s="244" t="str">
        <f t="shared" si="1389"/>
        <v>NO</v>
      </c>
      <c r="CM1026" s="244" t="str">
        <f t="shared" si="1390"/>
        <v>NO</v>
      </c>
      <c r="CN1026" s="244" t="str">
        <f t="shared" si="1391"/>
        <v>NO</v>
      </c>
      <c r="CO1026" s="244" t="str">
        <f t="shared" si="1392"/>
        <v>NO</v>
      </c>
      <c r="CP1026" s="244" t="str">
        <f t="shared" si="1393"/>
        <v>NO</v>
      </c>
      <c r="CQ1026" s="244" t="str">
        <f t="shared" si="1394"/>
        <v>NO</v>
      </c>
      <c r="CR1026" s="244" t="str">
        <f t="shared" si="1395"/>
        <v>NO</v>
      </c>
    </row>
    <row r="1027" spans="1:96">
      <c r="A1027" s="64"/>
      <c r="B1027" s="15"/>
      <c r="C1027" s="15"/>
      <c r="D1027" s="15"/>
      <c r="E1027" s="15"/>
      <c r="F1027" s="15"/>
      <c r="G1027" s="15"/>
      <c r="H1027" s="15"/>
      <c r="I1027" s="52" t="s">
        <v>37</v>
      </c>
      <c r="J1027" s="6">
        <v>0.81345169214428603</v>
      </c>
      <c r="K1027" s="6">
        <v>0.15397924443779401</v>
      </c>
      <c r="L1027" s="6">
        <v>3.2569063417919299E-2</v>
      </c>
      <c r="M1027" s="6">
        <v>0.34906805351265602</v>
      </c>
      <c r="N1027" s="6">
        <v>6.7785436038155594E-2</v>
      </c>
      <c r="O1027" s="6">
        <v>0.58314651044918697</v>
      </c>
      <c r="P1027" s="6">
        <v>0.64905975923593096</v>
      </c>
      <c r="Q1027" s="6">
        <v>0.33147759608286198</v>
      </c>
      <c r="R1027" s="6">
        <v>1.9462644681205999E-2</v>
      </c>
      <c r="S1027" s="6">
        <v>0.68570470282958995</v>
      </c>
      <c r="T1027" s="6">
        <v>0.17342562701674799</v>
      </c>
      <c r="U1027" s="6">
        <v>0.140869670153661</v>
      </c>
      <c r="V1027" s="6">
        <v>0.38196090611738298</v>
      </c>
      <c r="W1027" s="6">
        <v>4.2151287158607199E-2</v>
      </c>
      <c r="X1027" s="6">
        <v>0.57588780672400897</v>
      </c>
      <c r="Y1027" s="6">
        <v>5.947398837028E-2</v>
      </c>
      <c r="Z1027" s="6">
        <v>0.89890786081228802</v>
      </c>
      <c r="AA1027" s="6">
        <v>4.1618150817431802E-2</v>
      </c>
      <c r="AB1027" s="6">
        <v>0.39814208096464598</v>
      </c>
      <c r="AC1027" s="6">
        <v>0.55962928004675205</v>
      </c>
      <c r="AD1027" s="6">
        <v>4.2228638988600999E-2</v>
      </c>
      <c r="AE1027" s="6">
        <v>0.50556838861250897</v>
      </c>
      <c r="AF1027" s="6">
        <v>0.41575238654376101</v>
      </c>
      <c r="AG1027" s="310">
        <v>7.8679224843729897E-2</v>
      </c>
      <c r="AH1027" s="211">
        <v>0.9</v>
      </c>
      <c r="AI1027" s="211">
        <v>2.9620000000000002</v>
      </c>
      <c r="AJ1027" s="212">
        <v>5.4139999999999997</v>
      </c>
      <c r="AK1027" s="210">
        <v>0.92800000000000005</v>
      </c>
      <c r="AL1027" s="210">
        <v>2.9649999999999999</v>
      </c>
      <c r="AM1027" s="210">
        <v>5.51</v>
      </c>
      <c r="AN1027" s="203"/>
      <c r="AO1027" s="203"/>
      <c r="AP1027" s="203"/>
      <c r="AQ1027" s="203"/>
      <c r="AR1027" s="203">
        <f t="shared" si="1405"/>
        <v>0.69692727427599999</v>
      </c>
      <c r="AS1027" s="203">
        <f t="shared" si="1406"/>
        <v>0.8518</v>
      </c>
      <c r="AT1027" s="203">
        <f t="shared" si="1407"/>
        <v>1.041088886996</v>
      </c>
      <c r="AU1027" s="203">
        <f t="shared" si="1408"/>
        <v>1.8303545495219997</v>
      </c>
      <c r="AV1027" s="203">
        <f t="shared" si="1409"/>
        <v>2.2370999999999999</v>
      </c>
      <c r="AW1027" s="203">
        <f t="shared" si="1410"/>
        <v>2.7342333283619995</v>
      </c>
      <c r="AX1027" s="203">
        <f t="shared" si="1411"/>
        <v>4.4007545552340002</v>
      </c>
      <c r="AY1027" s="203">
        <f t="shared" si="1412"/>
        <v>5.3787000000000003</v>
      </c>
      <c r="AZ1027" s="203">
        <f t="shared" si="1413"/>
        <v>6.5739666547139999</v>
      </c>
      <c r="BB1027" s="1" t="str">
        <f t="shared" si="1362"/>
        <v>NA</v>
      </c>
      <c r="BC1027" s="1" t="str">
        <f t="shared" si="1363"/>
        <v>P</v>
      </c>
      <c r="BD1027" s="1" t="str">
        <f t="shared" si="1364"/>
        <v>NA</v>
      </c>
      <c r="BE1027" s="1" t="str">
        <f t="shared" si="1365"/>
        <v>NO</v>
      </c>
      <c r="BF1027" s="1" t="str">
        <f t="shared" si="1366"/>
        <v>NO</v>
      </c>
      <c r="BG1027" s="1" t="str">
        <f t="shared" si="1367"/>
        <v>NO</v>
      </c>
      <c r="BH1027" s="1" t="str">
        <f t="shared" si="1414"/>
        <v>NO</v>
      </c>
      <c r="BJ1027" s="12">
        <v>10</v>
      </c>
      <c r="BK1027" s="1" t="str">
        <f t="shared" si="1368"/>
        <v>NA</v>
      </c>
      <c r="BL1027" s="1" t="str">
        <f t="shared" si="1369"/>
        <v>P</v>
      </c>
      <c r="BM1027" s="1" t="str">
        <f t="shared" si="1370"/>
        <v>NA</v>
      </c>
      <c r="BN1027" s="1" t="str">
        <f t="shared" si="1371"/>
        <v>NO</v>
      </c>
      <c r="BO1027" s="1" t="str">
        <f t="shared" si="1372"/>
        <v>NO</v>
      </c>
      <c r="BP1027" s="1" t="str">
        <f t="shared" si="1373"/>
        <v>NO</v>
      </c>
      <c r="BQ1027" s="1" t="str">
        <f t="shared" si="1374"/>
        <v>NO</v>
      </c>
      <c r="BS1027" s="1" t="str">
        <f t="shared" si="1375"/>
        <v>TN</v>
      </c>
      <c r="BT1027" s="1" t="str">
        <f t="shared" si="1376"/>
        <v>TN</v>
      </c>
      <c r="BU1027" s="1" t="str">
        <f t="shared" si="1377"/>
        <v>TN</v>
      </c>
      <c r="BV1027" s="1" t="str">
        <f t="shared" si="1378"/>
        <v>NO</v>
      </c>
      <c r="BW1027" s="1" t="str">
        <f t="shared" si="1379"/>
        <v>NO</v>
      </c>
      <c r="BX1027" s="1" t="str">
        <f t="shared" si="1380"/>
        <v>NO</v>
      </c>
      <c r="BY1027" s="244" t="str">
        <f t="shared" si="1381"/>
        <v>YES</v>
      </c>
      <c r="BZ1027" s="244" t="str">
        <f t="shared" si="1382"/>
        <v>NO</v>
      </c>
      <c r="CA1027" s="244" t="str">
        <f t="shared" si="1383"/>
        <v>NO</v>
      </c>
      <c r="CB1027" s="244" t="str">
        <f t="shared" si="1384"/>
        <v>NO</v>
      </c>
      <c r="CC1027" s="244" t="str">
        <f t="shared" si="1385"/>
        <v>NO</v>
      </c>
      <c r="CD1027" s="244" t="str">
        <f t="shared" si="1357"/>
        <v>NO</v>
      </c>
      <c r="CE1027" s="1" t="str">
        <f t="shared" si="1358"/>
        <v>NO</v>
      </c>
      <c r="CF1027" s="1" t="str">
        <f t="shared" si="1359"/>
        <v>NO</v>
      </c>
      <c r="CG1027" s="1" t="str">
        <f t="shared" si="1360"/>
        <v>NO</v>
      </c>
      <c r="CH1027" s="1" t="str">
        <f t="shared" si="1361"/>
        <v>NO</v>
      </c>
      <c r="CI1027" s="244" t="str">
        <f t="shared" si="1386"/>
        <v>NO</v>
      </c>
      <c r="CJ1027" s="244" t="str">
        <f t="shared" si="1387"/>
        <v>NO</v>
      </c>
      <c r="CK1027" s="244" t="str">
        <f t="shared" si="1388"/>
        <v>NO</v>
      </c>
      <c r="CL1027" s="244" t="str">
        <f t="shared" si="1389"/>
        <v>NO</v>
      </c>
      <c r="CM1027" s="244" t="str">
        <f t="shared" si="1390"/>
        <v>NO</v>
      </c>
      <c r="CN1027" s="244" t="str">
        <f t="shared" si="1391"/>
        <v>NO</v>
      </c>
      <c r="CO1027" s="244" t="str">
        <f t="shared" si="1392"/>
        <v>NO</v>
      </c>
      <c r="CP1027" s="244" t="str">
        <f t="shared" si="1393"/>
        <v>NO</v>
      </c>
      <c r="CQ1027" s="244" t="str">
        <f t="shared" si="1394"/>
        <v>NO</v>
      </c>
      <c r="CR1027" s="244" t="str">
        <f t="shared" si="1395"/>
        <v>NO</v>
      </c>
    </row>
    <row r="1028" spans="1:96">
      <c r="A1028" s="64"/>
      <c r="B1028" s="15"/>
      <c r="C1028" s="15"/>
      <c r="D1028" s="15"/>
      <c r="E1028" s="15"/>
      <c r="F1028" s="15"/>
      <c r="G1028" s="15"/>
      <c r="H1028" s="15"/>
      <c r="I1028" s="52" t="s">
        <v>62</v>
      </c>
      <c r="J1028" s="6">
        <v>0.31607246544179202</v>
      </c>
      <c r="K1028" s="6">
        <v>0.67869918382931305</v>
      </c>
      <c r="L1028" s="6">
        <v>5.2283507288934904E-3</v>
      </c>
      <c r="M1028" s="6">
        <v>0.72758562683071704</v>
      </c>
      <c r="N1028" s="6">
        <v>4.3289969344799797E-2</v>
      </c>
      <c r="O1028" s="6">
        <v>0.22912440382448199</v>
      </c>
      <c r="P1028" s="6">
        <v>0.61758530055446703</v>
      </c>
      <c r="Q1028" s="6">
        <v>0.21866550740696999</v>
      </c>
      <c r="R1028" s="6">
        <v>0.163749192038562</v>
      </c>
      <c r="S1028" s="6">
        <v>0.68570470282958995</v>
      </c>
      <c r="T1028" s="6">
        <v>0.17342562701674799</v>
      </c>
      <c r="U1028" s="6">
        <v>0.140869670153661</v>
      </c>
      <c r="V1028" s="6">
        <v>0.11168750253517699</v>
      </c>
      <c r="W1028" s="6">
        <v>0.53949565114993203</v>
      </c>
      <c r="X1028" s="6">
        <v>0.34881684631488902</v>
      </c>
      <c r="Y1028" s="6">
        <v>0.63122822802056699</v>
      </c>
      <c r="Z1028" s="6">
        <v>0.36757373894593398</v>
      </c>
      <c r="AA1028" s="6">
        <v>1.1980330334983001E-3</v>
      </c>
      <c r="AB1028" s="6">
        <v>0.32656697694858999</v>
      </c>
      <c r="AC1028" s="6">
        <v>0.54597931567703295</v>
      </c>
      <c r="AD1028" s="6">
        <v>0.127453707374376</v>
      </c>
      <c r="AE1028" s="6">
        <v>0.89554425436624696</v>
      </c>
      <c r="AF1028" s="6">
        <v>9.8831533845811601E-2</v>
      </c>
      <c r="AG1028" s="310">
        <v>5.6242117879411399E-3</v>
      </c>
      <c r="AH1028" s="211">
        <v>1.022</v>
      </c>
      <c r="AI1028" s="211">
        <v>2.5920000000000001</v>
      </c>
      <c r="AJ1028" s="212">
        <v>5.4260000000000002</v>
      </c>
      <c r="AK1028" s="210">
        <v>1.056</v>
      </c>
      <c r="AL1028" s="210">
        <v>2.645</v>
      </c>
      <c r="AM1028" s="210">
        <v>5.4450000000000003</v>
      </c>
      <c r="AN1028" s="203"/>
      <c r="AO1028" s="203"/>
      <c r="AP1028" s="203"/>
      <c r="AQ1028" s="203"/>
      <c r="AR1028" s="203">
        <f t="shared" si="1405"/>
        <v>0.69692727427599999</v>
      </c>
      <c r="AS1028" s="203">
        <f t="shared" si="1406"/>
        <v>0.8518</v>
      </c>
      <c r="AT1028" s="203">
        <f t="shared" si="1407"/>
        <v>1.041088886996</v>
      </c>
      <c r="AU1028" s="203">
        <f t="shared" si="1408"/>
        <v>1.8303545495219997</v>
      </c>
      <c r="AV1028" s="203">
        <f t="shared" si="1409"/>
        <v>2.2370999999999999</v>
      </c>
      <c r="AW1028" s="203">
        <f t="shared" si="1410"/>
        <v>2.7342333283619995</v>
      </c>
      <c r="AX1028" s="203">
        <f t="shared" si="1411"/>
        <v>4.4007545552340002</v>
      </c>
      <c r="AY1028" s="203">
        <f t="shared" si="1412"/>
        <v>5.3787000000000003</v>
      </c>
      <c r="AZ1028" s="203">
        <f t="shared" si="1413"/>
        <v>6.5739666547139999</v>
      </c>
      <c r="BB1028" s="1" t="str">
        <f t="shared" si="1362"/>
        <v>NA</v>
      </c>
      <c r="BC1028" s="1" t="str">
        <f t="shared" si="1363"/>
        <v>NA</v>
      </c>
      <c r="BD1028" s="1" t="str">
        <f t="shared" si="1364"/>
        <v>NA</v>
      </c>
      <c r="BE1028" s="1" t="str">
        <f t="shared" si="1365"/>
        <v>NO</v>
      </c>
      <c r="BF1028" s="1" t="str">
        <f t="shared" si="1366"/>
        <v>NO</v>
      </c>
      <c r="BG1028" s="1" t="str">
        <f t="shared" si="1367"/>
        <v>NO</v>
      </c>
      <c r="BH1028" s="1" t="str">
        <f t="shared" si="1414"/>
        <v>YES</v>
      </c>
      <c r="BJ1028" s="12">
        <v>9</v>
      </c>
      <c r="BK1028" s="1" t="str">
        <f t="shared" si="1368"/>
        <v>P</v>
      </c>
      <c r="BL1028" s="1" t="str">
        <f t="shared" si="1369"/>
        <v>NA</v>
      </c>
      <c r="BM1028" s="1" t="str">
        <f t="shared" si="1370"/>
        <v>NA</v>
      </c>
      <c r="BN1028" s="1" t="str">
        <f t="shared" si="1371"/>
        <v>NO</v>
      </c>
      <c r="BO1028" s="1" t="str">
        <f t="shared" si="1372"/>
        <v>NO</v>
      </c>
      <c r="BP1028" s="1" t="str">
        <f t="shared" si="1373"/>
        <v>NO</v>
      </c>
      <c r="BQ1028" s="1" t="str">
        <f t="shared" si="1374"/>
        <v>NO</v>
      </c>
      <c r="BS1028" s="1" t="str">
        <f t="shared" si="1375"/>
        <v>TN</v>
      </c>
      <c r="BT1028" s="1" t="str">
        <f t="shared" si="1376"/>
        <v>TN</v>
      </c>
      <c r="BU1028" s="1" t="str">
        <f t="shared" si="1377"/>
        <v>TN</v>
      </c>
      <c r="BV1028" s="1" t="str">
        <f t="shared" si="1378"/>
        <v>NO</v>
      </c>
      <c r="BW1028" s="1" t="str">
        <f t="shared" si="1379"/>
        <v>NO</v>
      </c>
      <c r="BX1028" s="1" t="str">
        <f t="shared" si="1380"/>
        <v>NO</v>
      </c>
      <c r="BY1028" s="244" t="str">
        <f t="shared" si="1381"/>
        <v>YES</v>
      </c>
      <c r="BZ1028" s="244" t="str">
        <f t="shared" si="1382"/>
        <v>NO</v>
      </c>
      <c r="CA1028" s="244" t="str">
        <f t="shared" si="1383"/>
        <v>NO</v>
      </c>
      <c r="CB1028" s="244" t="str">
        <f t="shared" si="1384"/>
        <v>NO</v>
      </c>
      <c r="CC1028" s="244" t="str">
        <f t="shared" si="1385"/>
        <v>NO</v>
      </c>
      <c r="CD1028" s="244" t="str">
        <f t="shared" si="1357"/>
        <v>NO</v>
      </c>
      <c r="CE1028" s="1" t="str">
        <f t="shared" si="1358"/>
        <v>NO</v>
      </c>
      <c r="CF1028" s="1" t="str">
        <f t="shared" si="1359"/>
        <v>NO</v>
      </c>
      <c r="CG1028" s="1" t="str">
        <f t="shared" si="1360"/>
        <v>NO</v>
      </c>
      <c r="CH1028" s="1" t="str">
        <f t="shared" si="1361"/>
        <v>NO</v>
      </c>
      <c r="CI1028" s="244" t="str">
        <f t="shared" si="1386"/>
        <v>NO</v>
      </c>
      <c r="CJ1028" s="244" t="str">
        <f t="shared" si="1387"/>
        <v>NO</v>
      </c>
      <c r="CK1028" s="244" t="str">
        <f t="shared" si="1388"/>
        <v>NO</v>
      </c>
      <c r="CL1028" s="244" t="str">
        <f t="shared" si="1389"/>
        <v>NO</v>
      </c>
      <c r="CM1028" s="244" t="str">
        <f t="shared" si="1390"/>
        <v>NO</v>
      </c>
      <c r="CN1028" s="244" t="str">
        <f t="shared" si="1391"/>
        <v>NO</v>
      </c>
      <c r="CO1028" s="244" t="str">
        <f t="shared" si="1392"/>
        <v>NO</v>
      </c>
      <c r="CP1028" s="244" t="str">
        <f t="shared" si="1393"/>
        <v>NO</v>
      </c>
      <c r="CQ1028" s="244" t="str">
        <f t="shared" si="1394"/>
        <v>NO</v>
      </c>
      <c r="CR1028" s="244" t="str">
        <f t="shared" si="1395"/>
        <v>NO</v>
      </c>
    </row>
    <row r="1029" spans="1:96">
      <c r="A1029" s="64"/>
      <c r="B1029" s="15"/>
      <c r="C1029" s="15"/>
      <c r="D1029" s="15"/>
      <c r="E1029" s="15"/>
      <c r="F1029" s="15"/>
      <c r="G1029" s="15"/>
      <c r="H1029" s="15"/>
      <c r="I1029" s="52" t="s">
        <v>63</v>
      </c>
      <c r="J1029" s="6">
        <v>0.31607246544179202</v>
      </c>
      <c r="K1029" s="6">
        <v>0.67869918382931305</v>
      </c>
      <c r="L1029" s="6">
        <v>5.2283507288934904E-3</v>
      </c>
      <c r="M1029" s="6">
        <v>0.89791756144913304</v>
      </c>
      <c r="N1029" s="6">
        <v>4.4168365572655299E-2</v>
      </c>
      <c r="O1029" s="6">
        <v>5.7914072978211301E-2</v>
      </c>
      <c r="P1029" s="6">
        <v>0.94260917129608102</v>
      </c>
      <c r="Q1029" s="6">
        <v>5.3972846472288102E-2</v>
      </c>
      <c r="R1029" s="6">
        <v>3.4179822316301399E-3</v>
      </c>
      <c r="S1029" s="6">
        <v>0.97665001523943695</v>
      </c>
      <c r="T1029" s="6">
        <v>1.12812313650345E-4</v>
      </c>
      <c r="U1029" s="6">
        <v>2.32371724469125E-2</v>
      </c>
      <c r="V1029" s="6">
        <v>0.17270328859977799</v>
      </c>
      <c r="W1029" s="6">
        <v>0.71754484113854899</v>
      </c>
      <c r="X1029" s="6">
        <v>0.10975187026167101</v>
      </c>
      <c r="Y1029" s="6">
        <v>8.4277295661306706E-2</v>
      </c>
      <c r="Z1029" s="6">
        <v>0.46922526330845399</v>
      </c>
      <c r="AA1029" s="6">
        <v>0.44649744103023897</v>
      </c>
      <c r="AB1029" s="6">
        <v>0.18039870902060801</v>
      </c>
      <c r="AC1029" s="6">
        <v>0.23323210638550301</v>
      </c>
      <c r="AD1029" s="6">
        <v>0.58636918459388798</v>
      </c>
      <c r="AE1029" s="6">
        <v>0.23127219007497199</v>
      </c>
      <c r="AF1029" s="6">
        <v>0.410969014832262</v>
      </c>
      <c r="AG1029" s="310">
        <v>0.35775879509276498</v>
      </c>
      <c r="AH1029" s="211">
        <v>0.69399999999999995</v>
      </c>
      <c r="AI1029" s="211">
        <v>2.698</v>
      </c>
      <c r="AJ1029" s="212">
        <v>6.391</v>
      </c>
      <c r="AK1029" s="210">
        <v>0.69699999999999995</v>
      </c>
      <c r="AL1029" s="210">
        <v>2.7080000000000002</v>
      </c>
      <c r="AM1029" s="210">
        <v>6.2190000000000003</v>
      </c>
      <c r="AN1029" s="203"/>
      <c r="AO1029" s="203"/>
      <c r="AP1029" s="203"/>
      <c r="AQ1029" s="203"/>
      <c r="AR1029" s="203">
        <f t="shared" si="1405"/>
        <v>0.69692727427599999</v>
      </c>
      <c r="AS1029" s="203">
        <f t="shared" si="1406"/>
        <v>0.8518</v>
      </c>
      <c r="AT1029" s="203">
        <f t="shared" si="1407"/>
        <v>1.041088886996</v>
      </c>
      <c r="AU1029" s="203">
        <f t="shared" si="1408"/>
        <v>1.8303545495219997</v>
      </c>
      <c r="AV1029" s="203">
        <f t="shared" si="1409"/>
        <v>2.2370999999999999</v>
      </c>
      <c r="AW1029" s="203">
        <f t="shared" si="1410"/>
        <v>2.7342333283619995</v>
      </c>
      <c r="AX1029" s="203">
        <f t="shared" si="1411"/>
        <v>4.4007545552340002</v>
      </c>
      <c r="AY1029" s="203">
        <f t="shared" si="1412"/>
        <v>5.3787000000000003</v>
      </c>
      <c r="AZ1029" s="203">
        <f t="shared" si="1413"/>
        <v>6.5739666547139999</v>
      </c>
      <c r="BB1029" s="1" t="str">
        <f t="shared" si="1362"/>
        <v>A</v>
      </c>
      <c r="BC1029" s="1" t="str">
        <f t="shared" si="1363"/>
        <v>NA</v>
      </c>
      <c r="BD1029" s="1" t="str">
        <f t="shared" si="1364"/>
        <v>NA</v>
      </c>
      <c r="BE1029" s="1" t="str">
        <f t="shared" si="1365"/>
        <v>NO</v>
      </c>
      <c r="BF1029" s="1" t="str">
        <f t="shared" si="1366"/>
        <v>NO</v>
      </c>
      <c r="BG1029" s="1" t="str">
        <f t="shared" si="1367"/>
        <v>YES</v>
      </c>
      <c r="BH1029" s="1" t="str">
        <f t="shared" si="1414"/>
        <v>YES</v>
      </c>
      <c r="BJ1029" s="12">
        <v>32</v>
      </c>
      <c r="BK1029" s="1" t="str">
        <f t="shared" si="1368"/>
        <v>NP</v>
      </c>
      <c r="BL1029" s="1" t="str">
        <f t="shared" si="1369"/>
        <v>NA</v>
      </c>
      <c r="BM1029" s="1" t="str">
        <f t="shared" si="1370"/>
        <v>NA</v>
      </c>
      <c r="BN1029" s="1" t="str">
        <f t="shared" si="1371"/>
        <v>NO</v>
      </c>
      <c r="BO1029" s="1" t="str">
        <f t="shared" si="1372"/>
        <v>NO</v>
      </c>
      <c r="BP1029" s="1" t="str">
        <f t="shared" si="1373"/>
        <v>NO</v>
      </c>
      <c r="BQ1029" s="1" t="str">
        <f t="shared" si="1374"/>
        <v>YES</v>
      </c>
      <c r="BS1029" s="1" t="str">
        <f t="shared" si="1375"/>
        <v>TP</v>
      </c>
      <c r="BT1029" s="1" t="str">
        <f t="shared" si="1376"/>
        <v>TN</v>
      </c>
      <c r="BU1029" s="1" t="str">
        <f t="shared" si="1377"/>
        <v>TN</v>
      </c>
      <c r="BV1029" s="1" t="str">
        <f t="shared" si="1378"/>
        <v>NO</v>
      </c>
      <c r="BW1029" s="1" t="str">
        <f t="shared" si="1379"/>
        <v>NO</v>
      </c>
      <c r="BX1029" s="1" t="str">
        <f t="shared" si="1380"/>
        <v>YES</v>
      </c>
      <c r="BY1029" s="244" t="str">
        <f t="shared" si="1381"/>
        <v>YES</v>
      </c>
      <c r="BZ1029" s="244" t="str">
        <f t="shared" si="1382"/>
        <v>NO</v>
      </c>
      <c r="CA1029" s="244" t="str">
        <f t="shared" si="1383"/>
        <v>NO</v>
      </c>
      <c r="CB1029" s="244" t="str">
        <f t="shared" si="1384"/>
        <v>NO</v>
      </c>
      <c r="CC1029" s="244" t="str">
        <f t="shared" si="1385"/>
        <v>NO</v>
      </c>
      <c r="CD1029" s="244" t="str">
        <f t="shared" si="1357"/>
        <v>NO</v>
      </c>
      <c r="CE1029" s="1" t="str">
        <f t="shared" si="1358"/>
        <v>NO</v>
      </c>
      <c r="CF1029" s="1" t="str">
        <f t="shared" si="1359"/>
        <v>NO</v>
      </c>
      <c r="CG1029" s="1" t="str">
        <f t="shared" si="1360"/>
        <v>NO</v>
      </c>
      <c r="CH1029" s="1" t="str">
        <f t="shared" si="1361"/>
        <v>NO</v>
      </c>
      <c r="CI1029" s="244" t="str">
        <f t="shared" si="1386"/>
        <v>NO</v>
      </c>
      <c r="CJ1029" s="244" t="str">
        <f t="shared" si="1387"/>
        <v>NO</v>
      </c>
      <c r="CK1029" s="244" t="str">
        <f t="shared" si="1388"/>
        <v>NO</v>
      </c>
      <c r="CL1029" s="244" t="str">
        <f t="shared" si="1389"/>
        <v>NO</v>
      </c>
      <c r="CM1029" s="244" t="str">
        <f t="shared" si="1390"/>
        <v>NO</v>
      </c>
      <c r="CN1029" s="244" t="str">
        <f t="shared" si="1391"/>
        <v>NO</v>
      </c>
      <c r="CO1029" s="244" t="str">
        <f t="shared" si="1392"/>
        <v>NO</v>
      </c>
      <c r="CP1029" s="244" t="str">
        <f t="shared" si="1393"/>
        <v>NO</v>
      </c>
      <c r="CQ1029" s="244" t="str">
        <f t="shared" si="1394"/>
        <v>NO</v>
      </c>
      <c r="CR1029" s="244" t="str">
        <f t="shared" si="1395"/>
        <v>NO</v>
      </c>
    </row>
    <row r="1030" spans="1:96">
      <c r="A1030" s="64"/>
      <c r="B1030" s="15"/>
      <c r="C1030" s="15"/>
      <c r="D1030" s="15"/>
      <c r="E1030" s="15"/>
      <c r="F1030" s="15"/>
      <c r="G1030" s="15"/>
      <c r="H1030" s="15"/>
      <c r="I1030" s="52" t="s">
        <v>64</v>
      </c>
      <c r="J1030" s="6">
        <v>0.84892166326381102</v>
      </c>
      <c r="K1030" s="6">
        <v>9.3444665014195197E-2</v>
      </c>
      <c r="L1030" s="6">
        <v>5.76336717219934E-2</v>
      </c>
      <c r="M1030" s="6">
        <v>0.991719352335653</v>
      </c>
      <c r="N1030" s="6">
        <v>8.2642457883497201E-4</v>
      </c>
      <c r="O1030" s="6">
        <v>7.45422308551135E-3</v>
      </c>
      <c r="P1030" s="6">
        <v>0.95559306851088299</v>
      </c>
      <c r="Q1030" s="6">
        <v>3.33243162568687E-2</v>
      </c>
      <c r="R1030" s="6">
        <v>1.1082615232248001E-2</v>
      </c>
      <c r="S1030" s="6">
        <v>0.62809811100580404</v>
      </c>
      <c r="T1030" s="6">
        <v>0.192975976823793</v>
      </c>
      <c r="U1030" s="6">
        <v>0.17892591217040199</v>
      </c>
      <c r="V1030" s="6">
        <v>0.96790497956905197</v>
      </c>
      <c r="W1030" s="6">
        <v>2.3806057021405098E-2</v>
      </c>
      <c r="X1030" s="6">
        <v>8.2889634095428804E-3</v>
      </c>
      <c r="Y1030" s="6">
        <v>0.50718462957572097</v>
      </c>
      <c r="Z1030" s="6">
        <v>6.9681208986173901E-2</v>
      </c>
      <c r="AA1030" s="6">
        <v>0.42313416143810401</v>
      </c>
      <c r="AB1030" s="6">
        <v>2.8723435833641802E-3</v>
      </c>
      <c r="AC1030" s="6">
        <v>0.99161673751684098</v>
      </c>
      <c r="AD1030" s="6">
        <v>5.5109188997941498E-3</v>
      </c>
      <c r="AE1030" s="6">
        <v>0.64494922637101204</v>
      </c>
      <c r="AF1030" s="6">
        <v>0.225567663067367</v>
      </c>
      <c r="AG1030" s="310">
        <v>0.12948311056161901</v>
      </c>
      <c r="AH1030" s="211">
        <v>0.94599999999999995</v>
      </c>
      <c r="AI1030" s="211">
        <v>2.6970000000000001</v>
      </c>
      <c r="AJ1030" s="212">
        <v>5.7089999999999996</v>
      </c>
      <c r="AK1030" s="210">
        <v>0.96099999999999997</v>
      </c>
      <c r="AL1030" s="210">
        <v>2.641</v>
      </c>
      <c r="AM1030" s="210">
        <v>5.6539999999999999</v>
      </c>
      <c r="AN1030" s="203"/>
      <c r="AO1030" s="203"/>
      <c r="AP1030" s="203"/>
      <c r="AQ1030" s="203"/>
      <c r="AR1030" s="203">
        <f t="shared" si="1405"/>
        <v>0.69692727427599999</v>
      </c>
      <c r="AS1030" s="203">
        <f t="shared" si="1406"/>
        <v>0.8518</v>
      </c>
      <c r="AT1030" s="203">
        <f t="shared" si="1407"/>
        <v>1.041088886996</v>
      </c>
      <c r="AU1030" s="203">
        <f t="shared" si="1408"/>
        <v>1.8303545495219997</v>
      </c>
      <c r="AV1030" s="203">
        <f t="shared" si="1409"/>
        <v>2.2370999999999999</v>
      </c>
      <c r="AW1030" s="203">
        <f t="shared" si="1410"/>
        <v>2.7342333283619995</v>
      </c>
      <c r="AX1030" s="203">
        <f t="shared" si="1411"/>
        <v>4.4007545552340002</v>
      </c>
      <c r="AY1030" s="203">
        <f t="shared" si="1412"/>
        <v>5.3787000000000003</v>
      </c>
      <c r="AZ1030" s="203">
        <f t="shared" si="1413"/>
        <v>6.5739666547139999</v>
      </c>
      <c r="BB1030" s="1" t="str">
        <f t="shared" si="1362"/>
        <v>NA</v>
      </c>
      <c r="BC1030" s="1" t="str">
        <f t="shared" si="1363"/>
        <v>NA</v>
      </c>
      <c r="BD1030" s="1" t="str">
        <f t="shared" si="1364"/>
        <v>NA</v>
      </c>
      <c r="BE1030" s="1" t="str">
        <f t="shared" si="1365"/>
        <v>NO</v>
      </c>
      <c r="BF1030" s="1" t="str">
        <f t="shared" si="1366"/>
        <v>NO</v>
      </c>
      <c r="BG1030" s="1" t="str">
        <f t="shared" si="1367"/>
        <v>NO</v>
      </c>
      <c r="BH1030" s="1" t="str">
        <f t="shared" si="1414"/>
        <v>YES</v>
      </c>
      <c r="BJ1030" s="12">
        <v>494</v>
      </c>
      <c r="BK1030" s="1" t="str">
        <f t="shared" si="1368"/>
        <v>NA</v>
      </c>
      <c r="BL1030" s="1" t="str">
        <f t="shared" si="1369"/>
        <v>NA</v>
      </c>
      <c r="BM1030" s="1" t="str">
        <f t="shared" si="1370"/>
        <v>NA</v>
      </c>
      <c r="BN1030" s="1" t="str">
        <f t="shared" si="1371"/>
        <v>NO</v>
      </c>
      <c r="BO1030" s="1" t="str">
        <f t="shared" si="1372"/>
        <v>NO</v>
      </c>
      <c r="BP1030" s="1" t="str">
        <f t="shared" si="1373"/>
        <v>NO</v>
      </c>
      <c r="BQ1030" s="1" t="str">
        <f t="shared" si="1374"/>
        <v>YES</v>
      </c>
      <c r="BS1030" s="1" t="str">
        <f t="shared" si="1375"/>
        <v>TN</v>
      </c>
      <c r="BT1030" s="1" t="str">
        <f t="shared" si="1376"/>
        <v>TN</v>
      </c>
      <c r="BU1030" s="1" t="str">
        <f t="shared" si="1377"/>
        <v>TN</v>
      </c>
      <c r="BV1030" s="1" t="str">
        <f t="shared" si="1378"/>
        <v>NO</v>
      </c>
      <c r="BW1030" s="1" t="str">
        <f t="shared" si="1379"/>
        <v>NO</v>
      </c>
      <c r="BX1030" s="1" t="str">
        <f t="shared" si="1380"/>
        <v>NO</v>
      </c>
      <c r="BY1030" s="244" t="str">
        <f t="shared" si="1381"/>
        <v>YES</v>
      </c>
      <c r="BZ1030" s="244" t="str">
        <f t="shared" si="1382"/>
        <v>NO</v>
      </c>
      <c r="CA1030" s="244" t="str">
        <f t="shared" si="1383"/>
        <v>NO</v>
      </c>
      <c r="CB1030" s="244" t="str">
        <f t="shared" si="1384"/>
        <v>NO</v>
      </c>
      <c r="CC1030" s="244" t="str">
        <f t="shared" si="1385"/>
        <v>NO</v>
      </c>
      <c r="CD1030" s="244" t="str">
        <f t="shared" ref="CD1030:CD1093" si="1415">IF(AND(OR(BS1030="FP",BS1030="FN",BT1030="FP",BT1030="FN",BU1030="FP",BU1030="FN")),"YES","NO")</f>
        <v>NO</v>
      </c>
      <c r="CE1030" s="1" t="str">
        <f t="shared" ref="CE1030:CE1093" si="1416">IF(AND(BJ1030&gt;60,OR(BS1030="FP",BS1030="FN",BT1030="FP",BT1030="FN",BU1030="FP",BU1030="FN")),"YES","NO")</f>
        <v>NO</v>
      </c>
      <c r="CF1030" s="1" t="str">
        <f t="shared" ref="CF1030:CF1093" si="1417">IF(AND(BJ1030&lt;&gt;"inf",BJ1030&gt;60,OR(BS1030="FP",BS1030="FN",BT1030="FP",BT1030="FN",BU1030="FP",BU1030="FN")),"YES","NO")</f>
        <v>NO</v>
      </c>
      <c r="CG1030" s="1" t="str">
        <f t="shared" ref="CG1030:CG1093" si="1418">IF(AND(BJ1030="inf",OR(BS1030="FP",BS1030="FN",BT1030="FP",BT1030="FN",BU1030="FP",BU1030="FN")),"YES","NO")</f>
        <v>NO</v>
      </c>
      <c r="CH1030" s="1" t="str">
        <f t="shared" ref="CH1030:CH1093" si="1419">IF(AND(BJ1030&lt;=60,OR(BS1030="FP",BS1030="FN",BT1030="FP",BT1030="FN",BU1030="FP",BU1030="FN")),"YES","NO")</f>
        <v>NO</v>
      </c>
      <c r="CI1030" s="244" t="str">
        <f t="shared" si="1386"/>
        <v>NO</v>
      </c>
      <c r="CJ1030" s="244" t="str">
        <f t="shared" si="1387"/>
        <v>NO</v>
      </c>
      <c r="CK1030" s="244" t="str">
        <f t="shared" si="1388"/>
        <v>NO</v>
      </c>
      <c r="CL1030" s="244" t="str">
        <f t="shared" si="1389"/>
        <v>NO</v>
      </c>
      <c r="CM1030" s="244" t="str">
        <f t="shared" si="1390"/>
        <v>NO</v>
      </c>
      <c r="CN1030" s="244" t="str">
        <f t="shared" si="1391"/>
        <v>NO</v>
      </c>
      <c r="CO1030" s="244" t="str">
        <f t="shared" si="1392"/>
        <v>NO</v>
      </c>
      <c r="CP1030" s="244" t="str">
        <f t="shared" si="1393"/>
        <v>NO</v>
      </c>
      <c r="CQ1030" s="244" t="str">
        <f t="shared" si="1394"/>
        <v>NO</v>
      </c>
      <c r="CR1030" s="244" t="str">
        <f t="shared" si="1395"/>
        <v>NO</v>
      </c>
    </row>
    <row r="1031" spans="1:96">
      <c r="A1031" s="64"/>
      <c r="B1031" s="15"/>
      <c r="C1031" s="15"/>
      <c r="D1031" s="15"/>
      <c r="E1031" s="15"/>
      <c r="F1031" s="15"/>
      <c r="G1031" s="15"/>
      <c r="H1031" s="15"/>
      <c r="I1031" s="52" t="s">
        <v>171</v>
      </c>
      <c r="J1031" s="6">
        <v>0.31607246544179202</v>
      </c>
      <c r="K1031" s="6">
        <v>0.67869918382931305</v>
      </c>
      <c r="L1031" s="6">
        <v>5.2283507288934904E-3</v>
      </c>
      <c r="M1031" s="6">
        <v>0.72758562683071704</v>
      </c>
      <c r="N1031" s="6">
        <v>4.3289969344799797E-2</v>
      </c>
      <c r="O1031" s="6">
        <v>0.22912440382448199</v>
      </c>
      <c r="P1031" s="6">
        <v>0.75018464296879706</v>
      </c>
      <c r="Q1031" s="6">
        <v>0.19908117744910001</v>
      </c>
      <c r="R1031" s="6">
        <v>5.0734179582102398E-2</v>
      </c>
      <c r="S1031" s="6">
        <v>0.88215635537399395</v>
      </c>
      <c r="T1031" s="6">
        <v>7.5271878447156604E-2</v>
      </c>
      <c r="U1031" s="6">
        <v>4.2571766178849203E-2</v>
      </c>
      <c r="V1031" s="6">
        <v>0.16023451700910399</v>
      </c>
      <c r="W1031" s="6">
        <v>0.17778578704827</v>
      </c>
      <c r="X1031" s="6">
        <v>0.66197969594262396</v>
      </c>
      <c r="Y1031" s="6">
        <v>0.29074255581951902</v>
      </c>
      <c r="Z1031" s="6">
        <v>0.33797404901608602</v>
      </c>
      <c r="AA1031" s="6">
        <v>0.37128339516439302</v>
      </c>
      <c r="AB1031" s="6">
        <v>0.54241270425537702</v>
      </c>
      <c r="AC1031" s="6">
        <v>0.26233517412277702</v>
      </c>
      <c r="AD1031" s="6">
        <v>0.19525212162184399</v>
      </c>
      <c r="AE1031" s="6">
        <v>0.87893331134899999</v>
      </c>
      <c r="AF1031" s="6">
        <v>6.2909239657821803E-2</v>
      </c>
      <c r="AG1031" s="310">
        <v>5.8157448993177499E-2</v>
      </c>
      <c r="AH1031" s="211">
        <v>0.83099999999999996</v>
      </c>
      <c r="AI1031" s="211">
        <v>3.33</v>
      </c>
      <c r="AJ1031" s="212">
        <v>5.5880000000000001</v>
      </c>
      <c r="AK1031" s="210">
        <v>0.80100000000000005</v>
      </c>
      <c r="AL1031" s="210">
        <v>3.335</v>
      </c>
      <c r="AM1031" s="210">
        <v>5.5350000000000001</v>
      </c>
      <c r="AN1031" s="203"/>
      <c r="AO1031" s="203"/>
      <c r="AP1031" s="203"/>
      <c r="AQ1031" s="203"/>
      <c r="AR1031" s="203">
        <f t="shared" si="1405"/>
        <v>0.69692727427599999</v>
      </c>
      <c r="AS1031" s="203">
        <f t="shared" si="1406"/>
        <v>0.8518</v>
      </c>
      <c r="AT1031" s="203">
        <f t="shared" si="1407"/>
        <v>1.041088886996</v>
      </c>
      <c r="AU1031" s="203">
        <f t="shared" si="1408"/>
        <v>1.8303545495219997</v>
      </c>
      <c r="AV1031" s="203">
        <f t="shared" si="1409"/>
        <v>2.2370999999999999</v>
      </c>
      <c r="AW1031" s="203">
        <f t="shared" si="1410"/>
        <v>2.7342333283619995</v>
      </c>
      <c r="AX1031" s="203">
        <f t="shared" si="1411"/>
        <v>4.4007545552340002</v>
      </c>
      <c r="AY1031" s="203">
        <f t="shared" si="1412"/>
        <v>5.3787000000000003</v>
      </c>
      <c r="AZ1031" s="203">
        <f t="shared" si="1413"/>
        <v>6.5739666547139999</v>
      </c>
      <c r="BB1031" s="1" t="str">
        <f t="shared" si="1362"/>
        <v>NP</v>
      </c>
      <c r="BC1031" s="1" t="str">
        <f t="shared" si="1363"/>
        <v>P</v>
      </c>
      <c r="BD1031" s="1" t="str">
        <f t="shared" si="1364"/>
        <v>NA</v>
      </c>
      <c r="BE1031" s="1" t="str">
        <f t="shared" si="1365"/>
        <v>NO</v>
      </c>
      <c r="BF1031" s="1" t="str">
        <f t="shared" ref="BF1031:BF1094" si="1420">IF(OR(AND(BB1031="A",BC1031="A"),AND(BB1031="A",BD1031="A"),AND(BC1031="A",BD1031="A")),"YES","NO")</f>
        <v>NO</v>
      </c>
      <c r="BG1031" s="1" t="str">
        <f t="shared" ref="BG1031:BG1094" si="1421">IF(OR(BB1031="A",BC1031="A",BD1031="A"),"YES","NO")</f>
        <v>NO</v>
      </c>
      <c r="BH1031" s="1" t="str">
        <f t="shared" si="1414"/>
        <v>NO</v>
      </c>
      <c r="BJ1031" s="12">
        <v>8</v>
      </c>
      <c r="BK1031" s="1" t="str">
        <f t="shared" ref="BK1031:BK1094" si="1422">IF(AK1031&lt;AR1031,"A",IF(AND(AR1031&lt;=AK1031,AK1031&lt;=AS1031),"NP",IF(AND(AS1031&lt;AK1031,AK1031&lt;=AT1031),"NA","P")))</f>
        <v>NP</v>
      </c>
      <c r="BL1031" s="1" t="str">
        <f t="shared" ref="BL1031:BL1094" si="1423">IF(AL1031&lt;AU1031,"A",IF(AND(AU1031&lt;=AL1031,AL1031&lt;=AV1031),"NP",IF(AND(AV1031&lt;AL1031,AL1031&lt;=AW1031),"NA","P")))</f>
        <v>P</v>
      </c>
      <c r="BM1031" s="1" t="str">
        <f t="shared" ref="BM1031:BM1094" si="1424">IF(AM1031&lt;AX1031,"A",IF(AND(AX1031&lt;=AM1031,AM1031&lt;=AY1031),"NP",IF(AND(AY1031&lt;AM1031,AM1031&lt;=AZ1031),"NA","P")))</f>
        <v>NA</v>
      </c>
      <c r="BN1031" s="1" t="str">
        <f t="shared" ref="BN1031:BN1094" si="1425">IF(AND(BK1031="A",BL1031="A",BM1031="A"),"YES","NO")</f>
        <v>NO</v>
      </c>
      <c r="BO1031" s="1" t="str">
        <f t="shared" ref="BO1031:BO1094" si="1426">IF(OR(AND(BK1031="A",BL1031="A"),AND(BK1031="A",BM1031="A"),AND(BL1031="A",BM1031="A")),"YES","NO")</f>
        <v>NO</v>
      </c>
      <c r="BP1031" s="1" t="str">
        <f t="shared" ref="BP1031:BP1094" si="1427">IF(OR(BK1031="A",BL1031="A",BM1031="A"),"YES","NO")</f>
        <v>NO</v>
      </c>
      <c r="BQ1031" s="1" t="str">
        <f t="shared" ref="BQ1031:BQ1094" si="1428">IF(OR(BK1031="P",BL1031="P",BM1031="P"),"NO","YES")</f>
        <v>NO</v>
      </c>
      <c r="BS1031" s="1" t="str">
        <f t="shared" ref="BS1031:BS1094" si="1429">IF(OR(AND(BB1031="A",BK1031="A"),AND(BB1031="A",BK1031="NP"),AND(BB1031="NP",BK1031="A"),AND(BB1031="NP",BK1031="NP")),"TP",IF(OR(AND(BB1031="A",BK1031="NA"),AND(BB1031="A",BK1031="P"),AND(BB1031="NP",BK1031="NA"),AND(BB1031="NP",BK1031="P")),"FP",IF(OR(AND(BB1031="NA",BK1031="A"),AND(BB1031="NA",BK1031="NP"),AND(BB1031="P",BK1031="A"),AND(BB1031="P",BK1031="NP")),"FN","TN")))</f>
        <v>TP</v>
      </c>
      <c r="BT1031" s="1" t="str">
        <f t="shared" ref="BT1031:BT1094" si="1430">IF(OR(AND(BC1031="A",BL1031="A"),AND(BC1031="A",BL1031="NP"),AND(BC1031="NP",BL1031="A"),AND(BC1031="NP",BL1031="NP")),"TP",IF(OR(AND(BC1031="A",BL1031="NA"),AND(BC1031="A",BL1031="P"),AND(BC1031="NP",BL1031="NA"),AND(BC1031="NP",BL1031="P")),"FP",IF(OR(AND(BC1031="NA",BL1031="A"),AND(BC1031="NA",BL1031="NP"),AND(BC1031="P",BL1031="A"),AND(BC1031="P",BL1031="NP")),"FN","TN")))</f>
        <v>TN</v>
      </c>
      <c r="BU1031" s="1" t="str">
        <f t="shared" ref="BU1031:BU1094" si="1431">IF(OR(AND(BD1031="A",BM1031="A"),AND(BD1031="A",BM1031="NP"),AND(BD1031="NP",BM1031="A"),AND(BD1031="NP",BM1031="NP")),"TP",IF(OR(AND(BD1031="A",BM1031="NA"),AND(BD1031="A",BM1031="P"),AND(BD1031="NP",BM1031="NA"),AND(BD1031="NP",BM1031="P")),"FP",IF(OR(AND(BD1031="NA",BM1031="A"),AND(BD1031="NA",BM1031="NP"),AND(BD1031="P",BM1031="A"),AND(BD1031="P",BM1031="NP")),"FN","TN")))</f>
        <v>TN</v>
      </c>
      <c r="BV1031" s="1" t="str">
        <f t="shared" ref="BV1031:BV1094" si="1432">IF(AND(BS1031="TP",BT1031="TP",BU1031="TP"),"YES","NO")</f>
        <v>NO</v>
      </c>
      <c r="BW1031" s="1" t="str">
        <f t="shared" ref="BW1031:BW1094" si="1433">IF(OR(AND(BS1031="TP",BT1031="TP"),AND(BS1031="TP",BU1031="TP"),AND(BT1031="TP",BU1031="TP")),"YES","NO")</f>
        <v>NO</v>
      </c>
      <c r="BX1031" s="1" t="str">
        <f t="shared" ref="BX1031:BX1094" si="1434">IF(OR(BS1031="TP",BT1031="TP",BU1031="TP"),"YES","NO")</f>
        <v>YES</v>
      </c>
      <c r="BY1031" s="244" t="str">
        <f t="shared" ref="BY1031:BY1094" si="1435">IF(AND(OR(BS1031="TP",BS1031="TN",BT1031="TP",BT1031="TN",BU1031="TP",BU1031="TN")),"YES","NO")</f>
        <v>YES</v>
      </c>
      <c r="BZ1031" s="244" t="str">
        <f t="shared" ref="BZ1031:BZ1094" si="1436">IF(AND(BJ1031&gt;60,BY1031="NO"),"YES","NO")</f>
        <v>NO</v>
      </c>
      <c r="CA1031" s="244" t="str">
        <f t="shared" ref="CA1031:CA1094" si="1437">IF(AND(BJ1031&lt;&gt;"inf",BJ1031&gt;60,BY1031="NO"),"YES","NO")</f>
        <v>NO</v>
      </c>
      <c r="CB1031" s="244" t="str">
        <f t="shared" ref="CB1031:CB1094" si="1438">IF(AND(BJ1031="inf",BY1031="NO"),"YES","NO")</f>
        <v>NO</v>
      </c>
      <c r="CC1031" s="244" t="str">
        <f t="shared" ref="CC1031:CC1094" si="1439">IF(AND(BJ1031&lt;=60,BY1031="NO"),"YES","NO")</f>
        <v>NO</v>
      </c>
      <c r="CD1031" s="244" t="str">
        <f t="shared" si="1415"/>
        <v>NO</v>
      </c>
      <c r="CE1031" s="1" t="str">
        <f t="shared" si="1416"/>
        <v>NO</v>
      </c>
      <c r="CF1031" s="1" t="str">
        <f t="shared" si="1417"/>
        <v>NO</v>
      </c>
      <c r="CG1031" s="1" t="str">
        <f t="shared" si="1418"/>
        <v>NO</v>
      </c>
      <c r="CH1031" s="1" t="str">
        <f t="shared" si="1419"/>
        <v>NO</v>
      </c>
      <c r="CI1031" s="244" t="str">
        <f t="shared" ref="CI1031:CI1094" si="1440">IF(AND(OR(BS1031="FN",BT1031="FN",BU1031="FN")),"YES","NO")</f>
        <v>NO</v>
      </c>
      <c r="CJ1031" s="244" t="str">
        <f t="shared" ref="CJ1031:CJ1094" si="1441">IF(AND(BJ1031&gt;60,OR(BS1031="FN",BT1031="FN",BU1031="FN")),"YES","NO")</f>
        <v>NO</v>
      </c>
      <c r="CK1031" s="244" t="str">
        <f t="shared" ref="CK1031:CK1094" si="1442">IF(AND(BJ1031&lt;&gt;"inf",BJ1031&gt;60,OR(BS1031="FN",BT1031="FN",BU1031="FN")),"YES","NO")</f>
        <v>NO</v>
      </c>
      <c r="CL1031" s="244" t="str">
        <f t="shared" ref="CL1031:CL1094" si="1443">IF(AND(BJ1031="inf",OR(BS1031="FN",BT1031="FN",BU1031="FN")),"YES","NO")</f>
        <v>NO</v>
      </c>
      <c r="CM1031" s="244" t="str">
        <f t="shared" ref="CM1031:CM1094" si="1444">IF(AND(BJ1031&lt;=60,OR(BS1031="FN",BT1031="FN",BU1031="FN")),"YES","NO")</f>
        <v>NO</v>
      </c>
      <c r="CN1031" s="244" t="str">
        <f t="shared" ref="CN1031:CN1094" si="1445">IF(AND(OR(BS1031="FP",BT1031="FP",BU1031="FP")),"YES","NO")</f>
        <v>NO</v>
      </c>
      <c r="CO1031" s="244" t="str">
        <f t="shared" ref="CO1031:CO1094" si="1446">IF(AND(BJ1031&gt;60,OR(BS1031="FP",BT1031="FP",BU1031="FP")),"YES","NO")</f>
        <v>NO</v>
      </c>
      <c r="CP1031" s="244" t="str">
        <f t="shared" ref="CP1031:CP1094" si="1447">IF(AND(BJ1031&lt;&gt;"inf",BJ1031&gt;60,OR(BS1031="FP",BT1031="FP",BU1031="FP")),"YES","NO")</f>
        <v>NO</v>
      </c>
      <c r="CQ1031" s="244" t="str">
        <f t="shared" ref="CQ1031:CQ1094" si="1448">IF(AND(BJ1031="inf",OR(BS1031="FP",BT1031="FP",BU1031="FP")),"YES","NO")</f>
        <v>NO</v>
      </c>
      <c r="CR1031" s="244" t="str">
        <f t="shared" ref="CR1031:CR1094" si="1449">IF(AND(BJ1031&lt;=60,OR(BS1031="FP",BT1031="FP",BU1031="FP")),"YES","NO")</f>
        <v>NO</v>
      </c>
    </row>
    <row r="1032" spans="1:96" ht="16.5" thickBot="1">
      <c r="A1032" s="74"/>
      <c r="B1032" s="75"/>
      <c r="C1032" s="75"/>
      <c r="D1032" s="75"/>
      <c r="E1032" s="75"/>
      <c r="F1032" s="75"/>
      <c r="G1032" s="75"/>
      <c r="H1032" s="75"/>
      <c r="I1032" s="53" t="s">
        <v>65</v>
      </c>
      <c r="J1032" s="8">
        <v>0.911054694835843</v>
      </c>
      <c r="K1032" s="8">
        <v>5.66458220995553E-2</v>
      </c>
      <c r="L1032" s="8">
        <v>3.2299483064601599E-2</v>
      </c>
      <c r="M1032" s="8">
        <v>0.818187019749814</v>
      </c>
      <c r="N1032" s="8">
        <v>7.0962631206569898E-2</v>
      </c>
      <c r="O1032" s="8">
        <v>0.110850349043615</v>
      </c>
      <c r="P1032" s="8">
        <v>0.61758530055446703</v>
      </c>
      <c r="Q1032" s="8">
        <v>0.21866550740696999</v>
      </c>
      <c r="R1032" s="8">
        <v>0.163749192038562</v>
      </c>
      <c r="S1032" s="8">
        <v>0.68570470282958995</v>
      </c>
      <c r="T1032" s="8">
        <v>0.17342562701674799</v>
      </c>
      <c r="U1032" s="8">
        <v>0.140869670153661</v>
      </c>
      <c r="V1032" s="8">
        <v>0.11168750253517699</v>
      </c>
      <c r="W1032" s="8">
        <v>0.53949565114993203</v>
      </c>
      <c r="X1032" s="8">
        <v>0.34881684631488902</v>
      </c>
      <c r="Y1032" s="8">
        <v>0.13807178599983799</v>
      </c>
      <c r="Z1032" s="8">
        <v>0.18974409494187999</v>
      </c>
      <c r="AA1032" s="8">
        <v>0.67218411905828002</v>
      </c>
      <c r="AB1032" s="8">
        <v>0.32656697694858999</v>
      </c>
      <c r="AC1032" s="8">
        <v>0.54597931567703295</v>
      </c>
      <c r="AD1032" s="8">
        <v>0.127453707374376</v>
      </c>
      <c r="AE1032" s="8">
        <v>0.89554425436624696</v>
      </c>
      <c r="AF1032" s="8">
        <v>9.8831533845811601E-2</v>
      </c>
      <c r="AG1032" s="311">
        <v>5.6242117879411399E-3</v>
      </c>
      <c r="AH1032" s="213">
        <v>0.98899999999999999</v>
      </c>
      <c r="AI1032" s="213">
        <v>3.274</v>
      </c>
      <c r="AJ1032" s="214">
        <v>5.4</v>
      </c>
      <c r="AK1032" s="210">
        <v>1.042</v>
      </c>
      <c r="AL1032" s="210">
        <v>3.286</v>
      </c>
      <c r="AM1032" s="210">
        <v>5.3710000000000004</v>
      </c>
      <c r="AN1032" s="203"/>
      <c r="AO1032" s="203"/>
      <c r="AP1032" s="203"/>
      <c r="AQ1032" s="203"/>
      <c r="AR1032" s="203">
        <f t="shared" si="1405"/>
        <v>0.69692727427599999</v>
      </c>
      <c r="AS1032" s="203">
        <f t="shared" si="1406"/>
        <v>0.8518</v>
      </c>
      <c r="AT1032" s="203">
        <f t="shared" si="1407"/>
        <v>1.041088886996</v>
      </c>
      <c r="AU1032" s="203">
        <f t="shared" si="1408"/>
        <v>1.8303545495219997</v>
      </c>
      <c r="AV1032" s="203">
        <f t="shared" si="1409"/>
        <v>2.2370999999999999</v>
      </c>
      <c r="AW1032" s="203">
        <f t="shared" si="1410"/>
        <v>2.7342333283619995</v>
      </c>
      <c r="AX1032" s="203">
        <f t="shared" si="1411"/>
        <v>4.4007545552340002</v>
      </c>
      <c r="AY1032" s="203">
        <f t="shared" si="1412"/>
        <v>5.3787000000000003</v>
      </c>
      <c r="AZ1032" s="203">
        <f t="shared" si="1413"/>
        <v>6.5739666547139999</v>
      </c>
      <c r="BB1032" s="1" t="str">
        <f t="shared" si="1362"/>
        <v>NA</v>
      </c>
      <c r="BC1032" s="1" t="str">
        <f t="shared" si="1363"/>
        <v>P</v>
      </c>
      <c r="BD1032" s="1" t="str">
        <f t="shared" si="1364"/>
        <v>NA</v>
      </c>
      <c r="BE1032" s="1" t="str">
        <f t="shared" si="1365"/>
        <v>NO</v>
      </c>
      <c r="BF1032" s="1" t="str">
        <f t="shared" si="1420"/>
        <v>NO</v>
      </c>
      <c r="BG1032" s="1" t="str">
        <f t="shared" si="1421"/>
        <v>NO</v>
      </c>
      <c r="BH1032" s="1" t="str">
        <f t="shared" si="1414"/>
        <v>NO</v>
      </c>
      <c r="BJ1032" s="12">
        <v>11</v>
      </c>
      <c r="BK1032" s="1" t="str">
        <f t="shared" si="1422"/>
        <v>P</v>
      </c>
      <c r="BL1032" s="1" t="str">
        <f t="shared" si="1423"/>
        <v>P</v>
      </c>
      <c r="BM1032" s="1" t="str">
        <f t="shared" si="1424"/>
        <v>NP</v>
      </c>
      <c r="BN1032" s="1" t="str">
        <f t="shared" si="1425"/>
        <v>NO</v>
      </c>
      <c r="BO1032" s="1" t="str">
        <f t="shared" si="1426"/>
        <v>NO</v>
      </c>
      <c r="BP1032" s="1" t="str">
        <f t="shared" si="1427"/>
        <v>NO</v>
      </c>
      <c r="BQ1032" s="1" t="str">
        <f t="shared" si="1428"/>
        <v>NO</v>
      </c>
      <c r="BS1032" s="1" t="str">
        <f t="shared" si="1429"/>
        <v>TN</v>
      </c>
      <c r="BT1032" s="1" t="str">
        <f t="shared" si="1430"/>
        <v>TN</v>
      </c>
      <c r="BU1032" s="1" t="str">
        <f t="shared" si="1431"/>
        <v>FN</v>
      </c>
      <c r="BV1032" s="1" t="str">
        <f t="shared" si="1432"/>
        <v>NO</v>
      </c>
      <c r="BW1032" s="1" t="str">
        <f t="shared" si="1433"/>
        <v>NO</v>
      </c>
      <c r="BX1032" s="1" t="str">
        <f t="shared" si="1434"/>
        <v>NO</v>
      </c>
      <c r="BY1032" s="244" t="str">
        <f t="shared" si="1435"/>
        <v>YES</v>
      </c>
      <c r="BZ1032" s="244" t="str">
        <f t="shared" si="1436"/>
        <v>NO</v>
      </c>
      <c r="CA1032" s="244" t="str">
        <f t="shared" si="1437"/>
        <v>NO</v>
      </c>
      <c r="CB1032" s="244" t="str">
        <f t="shared" si="1438"/>
        <v>NO</v>
      </c>
      <c r="CC1032" s="244" t="str">
        <f t="shared" si="1439"/>
        <v>NO</v>
      </c>
      <c r="CD1032" s="244" t="str">
        <f t="shared" si="1415"/>
        <v>YES</v>
      </c>
      <c r="CE1032" s="1" t="str">
        <f t="shared" si="1416"/>
        <v>NO</v>
      </c>
      <c r="CF1032" s="1" t="str">
        <f t="shared" si="1417"/>
        <v>NO</v>
      </c>
      <c r="CG1032" s="1" t="str">
        <f t="shared" si="1418"/>
        <v>NO</v>
      </c>
      <c r="CH1032" s="1" t="str">
        <f t="shared" si="1419"/>
        <v>YES</v>
      </c>
      <c r="CI1032" s="244" t="str">
        <f t="shared" si="1440"/>
        <v>YES</v>
      </c>
      <c r="CJ1032" s="244" t="str">
        <f t="shared" si="1441"/>
        <v>NO</v>
      </c>
      <c r="CK1032" s="244" t="str">
        <f t="shared" si="1442"/>
        <v>NO</v>
      </c>
      <c r="CL1032" s="244" t="str">
        <f t="shared" si="1443"/>
        <v>NO</v>
      </c>
      <c r="CM1032" s="244" t="str">
        <f t="shared" si="1444"/>
        <v>YES</v>
      </c>
      <c r="CN1032" s="244" t="str">
        <f t="shared" si="1445"/>
        <v>NO</v>
      </c>
      <c r="CO1032" s="244" t="str">
        <f t="shared" si="1446"/>
        <v>NO</v>
      </c>
      <c r="CP1032" s="244" t="str">
        <f t="shared" si="1447"/>
        <v>NO</v>
      </c>
      <c r="CQ1032" s="244" t="str">
        <f t="shared" si="1448"/>
        <v>NO</v>
      </c>
      <c r="CR1032" s="244" t="str">
        <f t="shared" si="1449"/>
        <v>NO</v>
      </c>
    </row>
    <row r="1033" spans="1:96">
      <c r="A1033" s="61">
        <v>60</v>
      </c>
      <c r="B1033" s="62">
        <v>360</v>
      </c>
      <c r="C1033" s="62">
        <v>2</v>
      </c>
      <c r="D1033" s="62">
        <v>0.5</v>
      </c>
      <c r="E1033" s="62">
        <v>7754171</v>
      </c>
      <c r="F1033" s="62">
        <f>E1033/1000/60</f>
        <v>129.23618333333334</v>
      </c>
      <c r="G1033" s="62">
        <v>35</v>
      </c>
      <c r="H1033" s="63">
        <f>G1033/B1033*100</f>
        <v>9.7222222222222232</v>
      </c>
      <c r="I1033" s="60" t="s">
        <v>12</v>
      </c>
      <c r="J1033" s="69">
        <v>0.445795425911934</v>
      </c>
      <c r="K1033" s="69">
        <v>0.103335416740437</v>
      </c>
      <c r="L1033" s="69">
        <v>0.450869157347627</v>
      </c>
      <c r="M1033" s="69">
        <v>0.57729254448079703</v>
      </c>
      <c r="N1033" s="69">
        <v>0.101038175853968</v>
      </c>
      <c r="O1033" s="69">
        <v>0.32166927966523301</v>
      </c>
      <c r="P1033" s="69">
        <v>0.44797459928139199</v>
      </c>
      <c r="Q1033" s="69">
        <v>0.34307414923892998</v>
      </c>
      <c r="R1033" s="69">
        <v>0.208951251479676</v>
      </c>
      <c r="S1033" s="69">
        <v>0.95652141934745705</v>
      </c>
      <c r="T1033" s="69">
        <v>1.3299669317332801E-2</v>
      </c>
      <c r="U1033" s="69">
        <v>3.0178911335209498E-2</v>
      </c>
      <c r="V1033" s="69">
        <v>0.112125682430452</v>
      </c>
      <c r="W1033" s="69">
        <v>0.35404700645791798</v>
      </c>
      <c r="X1033" s="69">
        <v>0.53382731111162796</v>
      </c>
      <c r="Y1033" s="69">
        <v>0.96276941689953</v>
      </c>
      <c r="Z1033" s="69">
        <v>2.15766710684623E-2</v>
      </c>
      <c r="AA1033" s="69">
        <v>1.5653912032006799E-2</v>
      </c>
      <c r="AB1033" s="69">
        <v>0.86946434477846102</v>
      </c>
      <c r="AC1033" s="69">
        <v>1.15504467255012E-3</v>
      </c>
      <c r="AD1033" s="69">
        <v>0.129380610548988</v>
      </c>
      <c r="AE1033" s="69">
        <v>0.83435429500486902</v>
      </c>
      <c r="AF1033" s="69">
        <v>0.122984964467365</v>
      </c>
      <c r="AG1033" s="309">
        <v>4.2660740527764897E-2</v>
      </c>
      <c r="AH1033" s="208">
        <v>1.2809999999999999</v>
      </c>
      <c r="AI1033" s="208">
        <v>3.1880000000000002</v>
      </c>
      <c r="AJ1033" s="209">
        <v>5.726</v>
      </c>
      <c r="AK1033" s="210">
        <v>1.8879999999999999</v>
      </c>
      <c r="AL1033" s="210">
        <v>3.7269999999999999</v>
      </c>
      <c r="AM1033" s="210">
        <v>6.4169999999999998</v>
      </c>
      <c r="AN1033" s="203">
        <v>1.2084999999999999</v>
      </c>
      <c r="AO1033" s="203">
        <v>2.7267999999999999</v>
      </c>
      <c r="AP1033" s="203">
        <v>5.8274999999999997</v>
      </c>
      <c r="AQ1033" s="203"/>
      <c r="AR1033" s="203">
        <f>$AN$25*0.81818182</f>
        <v>0.98877272946999983</v>
      </c>
      <c r="AS1033" s="203">
        <f>$AN$25</f>
        <v>1.2084999999999999</v>
      </c>
      <c r="AT1033" s="203">
        <f>$AN$25*1.22222222</f>
        <v>1.4770555528699998</v>
      </c>
      <c r="AU1033" s="203">
        <f>$AO$25*0.81818182</f>
        <v>2.2310181867759997</v>
      </c>
      <c r="AV1033" s="203">
        <f>$AO$25</f>
        <v>2.7267999999999999</v>
      </c>
      <c r="AW1033" s="203">
        <f>$AO$25*1.22222222</f>
        <v>3.3327555494959995</v>
      </c>
      <c r="AX1033" s="203">
        <f>$AP$25*0.81818182</f>
        <v>4.7679545560499994</v>
      </c>
      <c r="AY1033" s="203">
        <f>$AP$25</f>
        <v>5.8274999999999997</v>
      </c>
      <c r="AZ1033" s="203">
        <f>$AP$25*1.22222222</f>
        <v>7.1224999870499994</v>
      </c>
      <c r="BB1033" s="1" t="str">
        <f t="shared" si="1362"/>
        <v>NA</v>
      </c>
      <c r="BC1033" s="1" t="str">
        <f t="shared" si="1363"/>
        <v>NA</v>
      </c>
      <c r="BD1033" s="1" t="str">
        <f t="shared" si="1364"/>
        <v>NP</v>
      </c>
      <c r="BE1033" s="1" t="str">
        <f t="shared" si="1365"/>
        <v>NO</v>
      </c>
      <c r="BF1033" s="1" t="str">
        <f t="shared" si="1420"/>
        <v>NO</v>
      </c>
      <c r="BG1033" s="1" t="str">
        <f t="shared" si="1421"/>
        <v>NO</v>
      </c>
      <c r="BH1033" s="1" t="str">
        <f t="shared" si="1414"/>
        <v>YES</v>
      </c>
      <c r="BJ1033" s="1">
        <v>53</v>
      </c>
      <c r="BK1033" s="1" t="str">
        <f t="shared" si="1422"/>
        <v>P</v>
      </c>
      <c r="BL1033" s="1" t="str">
        <f t="shared" si="1423"/>
        <v>P</v>
      </c>
      <c r="BM1033" s="1" t="str">
        <f t="shared" si="1424"/>
        <v>NA</v>
      </c>
      <c r="BN1033" s="1" t="str">
        <f t="shared" si="1425"/>
        <v>NO</v>
      </c>
      <c r="BO1033" s="1" t="str">
        <f t="shared" si="1426"/>
        <v>NO</v>
      </c>
      <c r="BP1033" s="1" t="str">
        <f t="shared" si="1427"/>
        <v>NO</v>
      </c>
      <c r="BQ1033" s="1" t="str">
        <f t="shared" si="1428"/>
        <v>NO</v>
      </c>
      <c r="BS1033" s="1" t="str">
        <f t="shared" si="1429"/>
        <v>TN</v>
      </c>
      <c r="BT1033" s="1" t="str">
        <f t="shared" si="1430"/>
        <v>TN</v>
      </c>
      <c r="BU1033" s="1" t="str">
        <f t="shared" si="1431"/>
        <v>FP</v>
      </c>
      <c r="BV1033" s="1" t="str">
        <f t="shared" si="1432"/>
        <v>NO</v>
      </c>
      <c r="BW1033" s="1" t="str">
        <f t="shared" si="1433"/>
        <v>NO</v>
      </c>
      <c r="BX1033" s="1" t="str">
        <f t="shared" si="1434"/>
        <v>NO</v>
      </c>
      <c r="BY1033" s="244" t="str">
        <f t="shared" si="1435"/>
        <v>YES</v>
      </c>
      <c r="BZ1033" s="244" t="str">
        <f t="shared" si="1436"/>
        <v>NO</v>
      </c>
      <c r="CA1033" s="244" t="str">
        <f t="shared" si="1437"/>
        <v>NO</v>
      </c>
      <c r="CB1033" s="244" t="str">
        <f t="shared" si="1438"/>
        <v>NO</v>
      </c>
      <c r="CC1033" s="244" t="str">
        <f t="shared" si="1439"/>
        <v>NO</v>
      </c>
      <c r="CD1033" s="244" t="str">
        <f t="shared" si="1415"/>
        <v>YES</v>
      </c>
      <c r="CE1033" s="1" t="str">
        <f t="shared" si="1416"/>
        <v>NO</v>
      </c>
      <c r="CF1033" s="1" t="str">
        <f t="shared" si="1417"/>
        <v>NO</v>
      </c>
      <c r="CG1033" s="1" t="str">
        <f t="shared" si="1418"/>
        <v>NO</v>
      </c>
      <c r="CH1033" s="1" t="str">
        <f t="shared" si="1419"/>
        <v>YES</v>
      </c>
      <c r="CI1033" s="244" t="str">
        <f t="shared" si="1440"/>
        <v>NO</v>
      </c>
      <c r="CJ1033" s="244" t="str">
        <f t="shared" si="1441"/>
        <v>NO</v>
      </c>
      <c r="CK1033" s="244" t="str">
        <f t="shared" si="1442"/>
        <v>NO</v>
      </c>
      <c r="CL1033" s="244" t="str">
        <f t="shared" si="1443"/>
        <v>NO</v>
      </c>
      <c r="CM1033" s="244" t="str">
        <f t="shared" si="1444"/>
        <v>NO</v>
      </c>
      <c r="CN1033" s="244" t="str">
        <f t="shared" si="1445"/>
        <v>YES</v>
      </c>
      <c r="CO1033" s="244" t="str">
        <f t="shared" si="1446"/>
        <v>NO</v>
      </c>
      <c r="CP1033" s="244" t="str">
        <f t="shared" si="1447"/>
        <v>NO</v>
      </c>
      <c r="CQ1033" s="244" t="str">
        <f t="shared" si="1448"/>
        <v>NO</v>
      </c>
      <c r="CR1033" s="244" t="str">
        <f t="shared" si="1449"/>
        <v>YES</v>
      </c>
    </row>
    <row r="1034" spans="1:96">
      <c r="A1034" s="64"/>
      <c r="B1034" s="15"/>
      <c r="C1034" s="15"/>
      <c r="D1034" s="15"/>
      <c r="E1034" s="15"/>
      <c r="F1034" s="15"/>
      <c r="G1034" s="15"/>
      <c r="H1034" s="15"/>
      <c r="I1034" s="52" t="s">
        <v>13</v>
      </c>
      <c r="J1034" s="6">
        <v>0.97553658099115703</v>
      </c>
      <c r="K1034" s="6">
        <v>2.2595445460962701E-2</v>
      </c>
      <c r="L1034" s="6">
        <v>1.86797354787993E-3</v>
      </c>
      <c r="M1034" s="6">
        <v>0.53708613503565195</v>
      </c>
      <c r="N1034" s="6">
        <v>0.34275298422670802</v>
      </c>
      <c r="O1034" s="6">
        <v>0.120160880737638</v>
      </c>
      <c r="P1034" s="6">
        <v>0.52029110353661201</v>
      </c>
      <c r="Q1034" s="6">
        <v>0.102992301508235</v>
      </c>
      <c r="R1034" s="6">
        <v>0.37671659495515197</v>
      </c>
      <c r="S1034" s="6">
        <v>4.4360562603929399E-2</v>
      </c>
      <c r="T1034" s="6">
        <v>0.45602947786062598</v>
      </c>
      <c r="U1034" s="6">
        <v>0.49960995953544401</v>
      </c>
      <c r="V1034" s="6">
        <v>4.7977990283702601E-2</v>
      </c>
      <c r="W1034" s="6">
        <v>0.59555986287032103</v>
      </c>
      <c r="X1034" s="6">
        <v>0.35646214684597499</v>
      </c>
      <c r="Y1034" s="6">
        <v>0.711794228266035</v>
      </c>
      <c r="Z1034" s="6">
        <v>5.93638877544597E-2</v>
      </c>
      <c r="AA1034" s="6">
        <v>0.228841883979504</v>
      </c>
      <c r="AB1034" s="6">
        <v>0.89922923633410701</v>
      </c>
      <c r="AC1034" s="6">
        <v>5.4238791197884197E-2</v>
      </c>
      <c r="AD1034" s="6">
        <v>4.6531972468007797E-2</v>
      </c>
      <c r="AE1034" s="6">
        <v>8.2290209214532006E-2</v>
      </c>
      <c r="AF1034" s="6">
        <v>0.88591044196616198</v>
      </c>
      <c r="AG1034" s="310">
        <v>3.1799348819305698E-2</v>
      </c>
      <c r="AH1034" s="211">
        <v>1.931</v>
      </c>
      <c r="AI1034" s="211">
        <v>3.323</v>
      </c>
      <c r="AJ1034" s="212">
        <v>5.5910000000000002</v>
      </c>
      <c r="AK1034" s="210">
        <v>1.8919999999999999</v>
      </c>
      <c r="AL1034" s="210">
        <v>3.194</v>
      </c>
      <c r="AM1034" s="210">
        <v>5.6310000000000002</v>
      </c>
      <c r="AN1034" s="203"/>
      <c r="AO1034" s="203"/>
      <c r="AP1034" s="203"/>
      <c r="AQ1034" s="203"/>
      <c r="AR1034" s="203">
        <f t="shared" ref="AR1034:AR1072" si="1450">$AN$25*0.81818182</f>
        <v>0.98877272946999983</v>
      </c>
      <c r="AS1034" s="203">
        <f t="shared" ref="AS1034:AS1072" si="1451">$AN$25</f>
        <v>1.2084999999999999</v>
      </c>
      <c r="AT1034" s="203">
        <f t="shared" ref="AT1034:AT1072" si="1452">$AN$25*1.22222222</f>
        <v>1.4770555528699998</v>
      </c>
      <c r="AU1034" s="203">
        <f t="shared" ref="AU1034:AU1072" si="1453">$AO$25*0.81818182</f>
        <v>2.2310181867759997</v>
      </c>
      <c r="AV1034" s="203">
        <f t="shared" ref="AV1034:AV1072" si="1454">$AO$25</f>
        <v>2.7267999999999999</v>
      </c>
      <c r="AW1034" s="203">
        <f t="shared" ref="AW1034:AW1072" si="1455">$AO$25*1.22222222</f>
        <v>3.3327555494959995</v>
      </c>
      <c r="AX1034" s="203">
        <f t="shared" ref="AX1034:AX1072" si="1456">$AP$25*0.81818182</f>
        <v>4.7679545560499994</v>
      </c>
      <c r="AY1034" s="203">
        <f t="shared" ref="AY1034:AY1072" si="1457">$AP$25</f>
        <v>5.8274999999999997</v>
      </c>
      <c r="AZ1034" s="203">
        <f t="shared" ref="AZ1034:AZ1072" si="1458">$AP$25*1.22222222</f>
        <v>7.1224999870499994</v>
      </c>
      <c r="BB1034" s="1" t="str">
        <f t="shared" si="1362"/>
        <v>P</v>
      </c>
      <c r="BC1034" s="1" t="str">
        <f t="shared" si="1363"/>
        <v>NA</v>
      </c>
      <c r="BD1034" s="1" t="str">
        <f t="shared" si="1364"/>
        <v>NP</v>
      </c>
      <c r="BE1034" s="1" t="str">
        <f t="shared" si="1365"/>
        <v>NO</v>
      </c>
      <c r="BF1034" s="1" t="str">
        <f t="shared" si="1420"/>
        <v>NO</v>
      </c>
      <c r="BG1034" s="1" t="str">
        <f t="shared" si="1421"/>
        <v>NO</v>
      </c>
      <c r="BH1034" s="1" t="str">
        <f t="shared" si="1414"/>
        <v>NO</v>
      </c>
      <c r="BJ1034" s="1">
        <v>17</v>
      </c>
      <c r="BK1034" s="1" t="str">
        <f t="shared" si="1422"/>
        <v>P</v>
      </c>
      <c r="BL1034" s="1" t="str">
        <f t="shared" si="1423"/>
        <v>NA</v>
      </c>
      <c r="BM1034" s="1" t="str">
        <f t="shared" si="1424"/>
        <v>NP</v>
      </c>
      <c r="BN1034" s="1" t="str">
        <f t="shared" si="1425"/>
        <v>NO</v>
      </c>
      <c r="BO1034" s="1" t="str">
        <f t="shared" si="1426"/>
        <v>NO</v>
      </c>
      <c r="BP1034" s="1" t="str">
        <f t="shared" si="1427"/>
        <v>NO</v>
      </c>
      <c r="BQ1034" s="1" t="str">
        <f t="shared" si="1428"/>
        <v>NO</v>
      </c>
      <c r="BS1034" s="1" t="str">
        <f t="shared" si="1429"/>
        <v>TN</v>
      </c>
      <c r="BT1034" s="1" t="str">
        <f t="shared" si="1430"/>
        <v>TN</v>
      </c>
      <c r="BU1034" s="1" t="str">
        <f t="shared" si="1431"/>
        <v>TP</v>
      </c>
      <c r="BV1034" s="1" t="str">
        <f t="shared" si="1432"/>
        <v>NO</v>
      </c>
      <c r="BW1034" s="1" t="str">
        <f t="shared" si="1433"/>
        <v>NO</v>
      </c>
      <c r="BX1034" s="1" t="str">
        <f t="shared" si="1434"/>
        <v>YES</v>
      </c>
      <c r="BY1034" s="244" t="str">
        <f t="shared" si="1435"/>
        <v>YES</v>
      </c>
      <c r="BZ1034" s="244" t="str">
        <f t="shared" si="1436"/>
        <v>NO</v>
      </c>
      <c r="CA1034" s="244" t="str">
        <f t="shared" si="1437"/>
        <v>NO</v>
      </c>
      <c r="CB1034" s="244" t="str">
        <f t="shared" si="1438"/>
        <v>NO</v>
      </c>
      <c r="CC1034" s="244" t="str">
        <f t="shared" si="1439"/>
        <v>NO</v>
      </c>
      <c r="CD1034" s="244" t="str">
        <f t="shared" si="1415"/>
        <v>NO</v>
      </c>
      <c r="CE1034" s="1" t="str">
        <f t="shared" si="1416"/>
        <v>NO</v>
      </c>
      <c r="CF1034" s="1" t="str">
        <f t="shared" si="1417"/>
        <v>NO</v>
      </c>
      <c r="CG1034" s="1" t="str">
        <f t="shared" si="1418"/>
        <v>NO</v>
      </c>
      <c r="CH1034" s="1" t="str">
        <f t="shared" si="1419"/>
        <v>NO</v>
      </c>
      <c r="CI1034" s="244" t="str">
        <f t="shared" si="1440"/>
        <v>NO</v>
      </c>
      <c r="CJ1034" s="244" t="str">
        <f t="shared" si="1441"/>
        <v>NO</v>
      </c>
      <c r="CK1034" s="244" t="str">
        <f t="shared" si="1442"/>
        <v>NO</v>
      </c>
      <c r="CL1034" s="244" t="str">
        <f t="shared" si="1443"/>
        <v>NO</v>
      </c>
      <c r="CM1034" s="244" t="str">
        <f t="shared" si="1444"/>
        <v>NO</v>
      </c>
      <c r="CN1034" s="244" t="str">
        <f t="shared" si="1445"/>
        <v>NO</v>
      </c>
      <c r="CO1034" s="244" t="str">
        <f t="shared" si="1446"/>
        <v>NO</v>
      </c>
      <c r="CP1034" s="244" t="str">
        <f t="shared" si="1447"/>
        <v>NO</v>
      </c>
      <c r="CQ1034" s="244" t="str">
        <f t="shared" si="1448"/>
        <v>NO</v>
      </c>
      <c r="CR1034" s="244" t="str">
        <f t="shared" si="1449"/>
        <v>NO</v>
      </c>
    </row>
    <row r="1035" spans="1:96">
      <c r="A1035" s="64"/>
      <c r="B1035" s="15"/>
      <c r="C1035" s="15"/>
      <c r="D1035" s="15"/>
      <c r="E1035" s="15"/>
      <c r="F1035" s="15"/>
      <c r="G1035" s="15"/>
      <c r="H1035" s="15"/>
      <c r="I1035" s="52" t="s">
        <v>14</v>
      </c>
      <c r="J1035" s="6">
        <v>0.65523650281530899</v>
      </c>
      <c r="K1035" s="6">
        <v>0.344397266794089</v>
      </c>
      <c r="L1035" s="6">
        <v>3.6623039060146301E-4</v>
      </c>
      <c r="M1035" s="6">
        <v>8.1637382744059704E-3</v>
      </c>
      <c r="N1035" s="6">
        <v>0.25155931430199102</v>
      </c>
      <c r="O1035" s="6">
        <v>0.74027694742360195</v>
      </c>
      <c r="P1035" s="6">
        <v>0.70252344990197302</v>
      </c>
      <c r="Q1035" s="6">
        <v>4.4873002112633103E-3</v>
      </c>
      <c r="R1035" s="6">
        <v>0.292989249886763</v>
      </c>
      <c r="S1035" s="6">
        <v>5.2336086682896799E-2</v>
      </c>
      <c r="T1035" s="6">
        <v>0.80995141140046101</v>
      </c>
      <c r="U1035" s="6">
        <v>0.137712501916641</v>
      </c>
      <c r="V1035" s="6">
        <v>0.84554603346512203</v>
      </c>
      <c r="W1035" s="6">
        <v>5.3801095938092999E-2</v>
      </c>
      <c r="X1035" s="6">
        <v>0.100652870596784</v>
      </c>
      <c r="Y1035" s="6">
        <v>0.53908920600291699</v>
      </c>
      <c r="Z1035" s="6">
        <v>0.34456960194081898</v>
      </c>
      <c r="AA1035" s="6">
        <v>0.116341192056263</v>
      </c>
      <c r="AB1035" s="6">
        <v>7.6438753604707199E-2</v>
      </c>
      <c r="AC1035" s="6">
        <v>0.41306584387496198</v>
      </c>
      <c r="AD1035" s="6">
        <v>0.51049540252032999</v>
      </c>
      <c r="AE1035" s="6">
        <v>7.8562969326546703E-2</v>
      </c>
      <c r="AF1035" s="6">
        <v>0.837383696545281</v>
      </c>
      <c r="AG1035" s="310">
        <v>8.4053334128172202E-2</v>
      </c>
      <c r="AH1035" s="211">
        <v>1.393</v>
      </c>
      <c r="AI1035" s="211">
        <v>2.6070000000000002</v>
      </c>
      <c r="AJ1035" s="212">
        <v>6.1760000000000002</v>
      </c>
      <c r="AK1035" s="210">
        <v>1.383</v>
      </c>
      <c r="AL1035" s="210">
        <v>2.6970000000000001</v>
      </c>
      <c r="AM1035" s="210">
        <v>6.2220000000000004</v>
      </c>
      <c r="AN1035" s="203"/>
      <c r="AO1035" s="203"/>
      <c r="AP1035" s="203"/>
      <c r="AQ1035" s="203"/>
      <c r="AR1035" s="203">
        <f t="shared" si="1450"/>
        <v>0.98877272946999983</v>
      </c>
      <c r="AS1035" s="203">
        <f t="shared" si="1451"/>
        <v>1.2084999999999999</v>
      </c>
      <c r="AT1035" s="203">
        <f t="shared" si="1452"/>
        <v>1.4770555528699998</v>
      </c>
      <c r="AU1035" s="203">
        <f t="shared" si="1453"/>
        <v>2.2310181867759997</v>
      </c>
      <c r="AV1035" s="203">
        <f t="shared" si="1454"/>
        <v>2.7267999999999999</v>
      </c>
      <c r="AW1035" s="203">
        <f t="shared" si="1455"/>
        <v>3.3327555494959995</v>
      </c>
      <c r="AX1035" s="203">
        <f t="shared" si="1456"/>
        <v>4.7679545560499994</v>
      </c>
      <c r="AY1035" s="203">
        <f t="shared" si="1457"/>
        <v>5.8274999999999997</v>
      </c>
      <c r="AZ1035" s="203">
        <f t="shared" si="1458"/>
        <v>7.1224999870499994</v>
      </c>
      <c r="BB1035" s="1" t="str">
        <f t="shared" si="1362"/>
        <v>NA</v>
      </c>
      <c r="BC1035" s="1" t="str">
        <f t="shared" si="1363"/>
        <v>NP</v>
      </c>
      <c r="BD1035" s="1" t="str">
        <f t="shared" si="1364"/>
        <v>NA</v>
      </c>
      <c r="BE1035" s="1" t="str">
        <f t="shared" si="1365"/>
        <v>NO</v>
      </c>
      <c r="BF1035" s="1" t="str">
        <f t="shared" si="1420"/>
        <v>NO</v>
      </c>
      <c r="BG1035" s="1" t="str">
        <f t="shared" si="1421"/>
        <v>NO</v>
      </c>
      <c r="BH1035" s="1" t="str">
        <f t="shared" si="1414"/>
        <v>YES</v>
      </c>
      <c r="BJ1035" s="1">
        <v>79</v>
      </c>
      <c r="BK1035" s="1" t="str">
        <f t="shared" si="1422"/>
        <v>NA</v>
      </c>
      <c r="BL1035" s="1" t="str">
        <f t="shared" si="1423"/>
        <v>NP</v>
      </c>
      <c r="BM1035" s="1" t="str">
        <f t="shared" si="1424"/>
        <v>NA</v>
      </c>
      <c r="BN1035" s="1" t="str">
        <f t="shared" si="1425"/>
        <v>NO</v>
      </c>
      <c r="BO1035" s="1" t="str">
        <f t="shared" si="1426"/>
        <v>NO</v>
      </c>
      <c r="BP1035" s="1" t="str">
        <f t="shared" si="1427"/>
        <v>NO</v>
      </c>
      <c r="BQ1035" s="1" t="str">
        <f t="shared" si="1428"/>
        <v>YES</v>
      </c>
      <c r="BS1035" s="1" t="str">
        <f t="shared" si="1429"/>
        <v>TN</v>
      </c>
      <c r="BT1035" s="1" t="str">
        <f t="shared" si="1430"/>
        <v>TP</v>
      </c>
      <c r="BU1035" s="1" t="str">
        <f t="shared" si="1431"/>
        <v>TN</v>
      </c>
      <c r="BV1035" s="1" t="str">
        <f t="shared" si="1432"/>
        <v>NO</v>
      </c>
      <c r="BW1035" s="1" t="str">
        <f t="shared" si="1433"/>
        <v>NO</v>
      </c>
      <c r="BX1035" s="1" t="str">
        <f t="shared" si="1434"/>
        <v>YES</v>
      </c>
      <c r="BY1035" s="244" t="str">
        <f t="shared" si="1435"/>
        <v>YES</v>
      </c>
      <c r="BZ1035" s="244" t="str">
        <f t="shared" si="1436"/>
        <v>NO</v>
      </c>
      <c r="CA1035" s="244" t="str">
        <f t="shared" si="1437"/>
        <v>NO</v>
      </c>
      <c r="CB1035" s="244" t="str">
        <f t="shared" si="1438"/>
        <v>NO</v>
      </c>
      <c r="CC1035" s="244" t="str">
        <f t="shared" si="1439"/>
        <v>NO</v>
      </c>
      <c r="CD1035" s="244" t="str">
        <f t="shared" si="1415"/>
        <v>NO</v>
      </c>
      <c r="CE1035" s="1" t="str">
        <f t="shared" si="1416"/>
        <v>NO</v>
      </c>
      <c r="CF1035" s="1" t="str">
        <f t="shared" si="1417"/>
        <v>NO</v>
      </c>
      <c r="CG1035" s="1" t="str">
        <f t="shared" si="1418"/>
        <v>NO</v>
      </c>
      <c r="CH1035" s="1" t="str">
        <f t="shared" si="1419"/>
        <v>NO</v>
      </c>
      <c r="CI1035" s="244" t="str">
        <f t="shared" si="1440"/>
        <v>NO</v>
      </c>
      <c r="CJ1035" s="244" t="str">
        <f t="shared" si="1441"/>
        <v>NO</v>
      </c>
      <c r="CK1035" s="244" t="str">
        <f t="shared" si="1442"/>
        <v>NO</v>
      </c>
      <c r="CL1035" s="244" t="str">
        <f t="shared" si="1443"/>
        <v>NO</v>
      </c>
      <c r="CM1035" s="244" t="str">
        <f t="shared" si="1444"/>
        <v>NO</v>
      </c>
      <c r="CN1035" s="244" t="str">
        <f t="shared" si="1445"/>
        <v>NO</v>
      </c>
      <c r="CO1035" s="244" t="str">
        <f t="shared" si="1446"/>
        <v>NO</v>
      </c>
      <c r="CP1035" s="244" t="str">
        <f t="shared" si="1447"/>
        <v>NO</v>
      </c>
      <c r="CQ1035" s="244" t="str">
        <f t="shared" si="1448"/>
        <v>NO</v>
      </c>
      <c r="CR1035" s="244" t="str">
        <f t="shared" si="1449"/>
        <v>NO</v>
      </c>
    </row>
    <row r="1036" spans="1:96">
      <c r="A1036" s="64"/>
      <c r="B1036" s="15"/>
      <c r="C1036" s="15"/>
      <c r="D1036" s="15"/>
      <c r="E1036" s="15"/>
      <c r="F1036" s="15"/>
      <c r="G1036" s="15"/>
      <c r="H1036" s="15"/>
      <c r="I1036" s="52" t="s">
        <v>15</v>
      </c>
      <c r="J1036" s="6">
        <v>0.41472059711651199</v>
      </c>
      <c r="K1036" s="6">
        <v>0.54770427877379002</v>
      </c>
      <c r="L1036" s="6">
        <v>3.7575124109697398E-2</v>
      </c>
      <c r="M1036" s="6">
        <v>0.10081454070453399</v>
      </c>
      <c r="N1036" s="6">
        <v>0.76574756724497695</v>
      </c>
      <c r="O1036" s="6">
        <v>0.13343789205048701</v>
      </c>
      <c r="P1036" s="6">
        <v>7.4672823896183294E-2</v>
      </c>
      <c r="Q1036" s="6">
        <v>0.75975444920188395</v>
      </c>
      <c r="R1036" s="6">
        <v>0.16557272690193101</v>
      </c>
      <c r="S1036" s="6">
        <v>0.78624636022593897</v>
      </c>
      <c r="T1036" s="6">
        <v>0.187172851513695</v>
      </c>
      <c r="U1036" s="6">
        <v>2.6580788260364401E-2</v>
      </c>
      <c r="V1036" s="6">
        <v>0.44089947849831701</v>
      </c>
      <c r="W1036" s="6">
        <v>0.16487077831449701</v>
      </c>
      <c r="X1036" s="6">
        <v>0.39422974318718401</v>
      </c>
      <c r="Y1036" s="6">
        <v>0.50721495843259501</v>
      </c>
      <c r="Z1036" s="6">
        <v>0.34864155999413698</v>
      </c>
      <c r="AA1036" s="6">
        <v>0.14414348157326601</v>
      </c>
      <c r="AB1036" s="6">
        <v>0.89922923633410701</v>
      </c>
      <c r="AC1036" s="6">
        <v>5.4238791197884197E-2</v>
      </c>
      <c r="AD1036" s="6">
        <v>4.6531972468007797E-2</v>
      </c>
      <c r="AE1036" s="6">
        <v>8.2290209214532006E-2</v>
      </c>
      <c r="AF1036" s="6">
        <v>0.88591044196616198</v>
      </c>
      <c r="AG1036" s="310">
        <v>3.1799348819305698E-2</v>
      </c>
      <c r="AH1036" s="211">
        <v>1.1639999999999999</v>
      </c>
      <c r="AI1036" s="211">
        <v>3.4620000000000002</v>
      </c>
      <c r="AJ1036" s="212">
        <v>5.694</v>
      </c>
      <c r="AK1036" s="210">
        <v>1.29</v>
      </c>
      <c r="AL1036" s="210">
        <v>3.1890000000000001</v>
      </c>
      <c r="AM1036" s="210">
        <v>5.7809999999999997</v>
      </c>
      <c r="AN1036" s="203"/>
      <c r="AO1036" s="203"/>
      <c r="AP1036" s="203"/>
      <c r="AQ1036" s="203"/>
      <c r="AR1036" s="203">
        <f t="shared" si="1450"/>
        <v>0.98877272946999983</v>
      </c>
      <c r="AS1036" s="203">
        <f t="shared" si="1451"/>
        <v>1.2084999999999999</v>
      </c>
      <c r="AT1036" s="203">
        <f t="shared" si="1452"/>
        <v>1.4770555528699998</v>
      </c>
      <c r="AU1036" s="203">
        <f t="shared" si="1453"/>
        <v>2.2310181867759997</v>
      </c>
      <c r="AV1036" s="203">
        <f t="shared" si="1454"/>
        <v>2.7267999999999999</v>
      </c>
      <c r="AW1036" s="203">
        <f t="shared" si="1455"/>
        <v>3.3327555494959995</v>
      </c>
      <c r="AX1036" s="203">
        <f t="shared" si="1456"/>
        <v>4.7679545560499994</v>
      </c>
      <c r="AY1036" s="203">
        <f t="shared" si="1457"/>
        <v>5.8274999999999997</v>
      </c>
      <c r="AZ1036" s="203">
        <f t="shared" si="1458"/>
        <v>7.1224999870499994</v>
      </c>
      <c r="BB1036" s="1" t="str">
        <f t="shared" si="1362"/>
        <v>NP</v>
      </c>
      <c r="BC1036" s="1" t="str">
        <f t="shared" si="1363"/>
        <v>P</v>
      </c>
      <c r="BD1036" s="1" t="str">
        <f t="shared" si="1364"/>
        <v>NP</v>
      </c>
      <c r="BE1036" s="1" t="str">
        <f t="shared" si="1365"/>
        <v>NO</v>
      </c>
      <c r="BF1036" s="1" t="str">
        <f t="shared" si="1420"/>
        <v>NO</v>
      </c>
      <c r="BG1036" s="1" t="str">
        <f t="shared" si="1421"/>
        <v>NO</v>
      </c>
      <c r="BH1036" s="1" t="str">
        <f t="shared" si="1414"/>
        <v>NO</v>
      </c>
      <c r="BJ1036" s="1">
        <v>4</v>
      </c>
      <c r="BK1036" s="1" t="str">
        <f t="shared" si="1422"/>
        <v>NA</v>
      </c>
      <c r="BL1036" s="1" t="str">
        <f t="shared" si="1423"/>
        <v>NA</v>
      </c>
      <c r="BM1036" s="1" t="str">
        <f t="shared" si="1424"/>
        <v>NP</v>
      </c>
      <c r="BN1036" s="1" t="str">
        <f t="shared" si="1425"/>
        <v>NO</v>
      </c>
      <c r="BO1036" s="1" t="str">
        <f t="shared" si="1426"/>
        <v>NO</v>
      </c>
      <c r="BP1036" s="1" t="str">
        <f t="shared" si="1427"/>
        <v>NO</v>
      </c>
      <c r="BQ1036" s="1" t="str">
        <f t="shared" si="1428"/>
        <v>YES</v>
      </c>
      <c r="BS1036" s="1" t="str">
        <f t="shared" si="1429"/>
        <v>FP</v>
      </c>
      <c r="BT1036" s="1" t="str">
        <f t="shared" si="1430"/>
        <v>TN</v>
      </c>
      <c r="BU1036" s="1" t="str">
        <f t="shared" si="1431"/>
        <v>TP</v>
      </c>
      <c r="BV1036" s="1" t="str">
        <f t="shared" si="1432"/>
        <v>NO</v>
      </c>
      <c r="BW1036" s="1" t="str">
        <f t="shared" si="1433"/>
        <v>NO</v>
      </c>
      <c r="BX1036" s="1" t="str">
        <f t="shared" si="1434"/>
        <v>YES</v>
      </c>
      <c r="BY1036" s="244" t="str">
        <f t="shared" si="1435"/>
        <v>YES</v>
      </c>
      <c r="BZ1036" s="244" t="str">
        <f t="shared" si="1436"/>
        <v>NO</v>
      </c>
      <c r="CA1036" s="244" t="str">
        <f t="shared" si="1437"/>
        <v>NO</v>
      </c>
      <c r="CB1036" s="244" t="str">
        <f t="shared" si="1438"/>
        <v>NO</v>
      </c>
      <c r="CC1036" s="244" t="str">
        <f t="shared" si="1439"/>
        <v>NO</v>
      </c>
      <c r="CD1036" s="244" t="str">
        <f t="shared" si="1415"/>
        <v>YES</v>
      </c>
      <c r="CE1036" s="1" t="str">
        <f t="shared" si="1416"/>
        <v>NO</v>
      </c>
      <c r="CF1036" s="1" t="str">
        <f t="shared" si="1417"/>
        <v>NO</v>
      </c>
      <c r="CG1036" s="1" t="str">
        <f t="shared" si="1418"/>
        <v>NO</v>
      </c>
      <c r="CH1036" s="1" t="str">
        <f t="shared" si="1419"/>
        <v>YES</v>
      </c>
      <c r="CI1036" s="244" t="str">
        <f t="shared" si="1440"/>
        <v>NO</v>
      </c>
      <c r="CJ1036" s="244" t="str">
        <f t="shared" si="1441"/>
        <v>NO</v>
      </c>
      <c r="CK1036" s="244" t="str">
        <f t="shared" si="1442"/>
        <v>NO</v>
      </c>
      <c r="CL1036" s="244" t="str">
        <f t="shared" si="1443"/>
        <v>NO</v>
      </c>
      <c r="CM1036" s="244" t="str">
        <f t="shared" si="1444"/>
        <v>NO</v>
      </c>
      <c r="CN1036" s="244" t="str">
        <f t="shared" si="1445"/>
        <v>YES</v>
      </c>
      <c r="CO1036" s="244" t="str">
        <f t="shared" si="1446"/>
        <v>NO</v>
      </c>
      <c r="CP1036" s="244" t="str">
        <f t="shared" si="1447"/>
        <v>NO</v>
      </c>
      <c r="CQ1036" s="244" t="str">
        <f t="shared" si="1448"/>
        <v>NO</v>
      </c>
      <c r="CR1036" s="244" t="str">
        <f t="shared" si="1449"/>
        <v>YES</v>
      </c>
    </row>
    <row r="1037" spans="1:96">
      <c r="A1037" s="64"/>
      <c r="B1037" s="15"/>
      <c r="C1037" s="15"/>
      <c r="D1037" s="15"/>
      <c r="E1037" s="15"/>
      <c r="F1037" s="15"/>
      <c r="G1037" s="15"/>
      <c r="H1037" s="15"/>
      <c r="I1037" s="52" t="s">
        <v>16</v>
      </c>
      <c r="J1037" s="6">
        <v>0.65523650281530899</v>
      </c>
      <c r="K1037" s="6">
        <v>0.344397266794089</v>
      </c>
      <c r="L1037" s="6">
        <v>3.6623039060146301E-4</v>
      </c>
      <c r="M1037" s="6">
        <v>8.1637382744059704E-3</v>
      </c>
      <c r="N1037" s="6">
        <v>0.25155931430199102</v>
      </c>
      <c r="O1037" s="6">
        <v>0.74027694742360195</v>
      </c>
      <c r="P1037" s="6">
        <v>0.70252344990197302</v>
      </c>
      <c r="Q1037" s="6">
        <v>4.4873002112633103E-3</v>
      </c>
      <c r="R1037" s="6">
        <v>0.292989249886763</v>
      </c>
      <c r="S1037" s="6">
        <v>5.2336086682896799E-2</v>
      </c>
      <c r="T1037" s="6">
        <v>0.80995141140046101</v>
      </c>
      <c r="U1037" s="6">
        <v>0.137712501916641</v>
      </c>
      <c r="V1037" s="6">
        <v>0.84554603346512203</v>
      </c>
      <c r="W1037" s="6">
        <v>5.3801095938092999E-2</v>
      </c>
      <c r="X1037" s="6">
        <v>0.100652870596784</v>
      </c>
      <c r="Y1037" s="6">
        <v>0.53908920600291699</v>
      </c>
      <c r="Z1037" s="6">
        <v>0.34456960194081898</v>
      </c>
      <c r="AA1037" s="6">
        <v>0.116341192056263</v>
      </c>
      <c r="AB1037" s="6">
        <v>7.6438753604707199E-2</v>
      </c>
      <c r="AC1037" s="6">
        <v>0.41306584387496198</v>
      </c>
      <c r="AD1037" s="6">
        <v>0.51049540252032999</v>
      </c>
      <c r="AE1037" s="6">
        <v>7.8562969326546703E-2</v>
      </c>
      <c r="AF1037" s="6">
        <v>0.837383696545281</v>
      </c>
      <c r="AG1037" s="310">
        <v>8.4053334128172202E-2</v>
      </c>
      <c r="AH1037" s="211">
        <v>1.407</v>
      </c>
      <c r="AI1037" s="211">
        <v>2.6419999999999999</v>
      </c>
      <c r="AJ1037" s="212">
        <v>6.1449999999999996</v>
      </c>
      <c r="AK1037" s="210">
        <v>1.403</v>
      </c>
      <c r="AL1037" s="210">
        <v>2.7290000000000001</v>
      </c>
      <c r="AM1037" s="210">
        <v>6.2130000000000001</v>
      </c>
      <c r="AN1037" s="203"/>
      <c r="AO1037" s="203"/>
      <c r="AP1037" s="203"/>
      <c r="AQ1037" s="203"/>
      <c r="AR1037" s="203">
        <f t="shared" si="1450"/>
        <v>0.98877272946999983</v>
      </c>
      <c r="AS1037" s="203">
        <f t="shared" si="1451"/>
        <v>1.2084999999999999</v>
      </c>
      <c r="AT1037" s="203">
        <f t="shared" si="1452"/>
        <v>1.4770555528699998</v>
      </c>
      <c r="AU1037" s="203">
        <f t="shared" si="1453"/>
        <v>2.2310181867759997</v>
      </c>
      <c r="AV1037" s="203">
        <f t="shared" si="1454"/>
        <v>2.7267999999999999</v>
      </c>
      <c r="AW1037" s="203">
        <f t="shared" si="1455"/>
        <v>3.3327555494959995</v>
      </c>
      <c r="AX1037" s="203">
        <f t="shared" si="1456"/>
        <v>4.7679545560499994</v>
      </c>
      <c r="AY1037" s="203">
        <f t="shared" si="1457"/>
        <v>5.8274999999999997</v>
      </c>
      <c r="AZ1037" s="203">
        <f t="shared" si="1458"/>
        <v>7.1224999870499994</v>
      </c>
      <c r="BB1037" s="1" t="str">
        <f t="shared" si="1362"/>
        <v>NA</v>
      </c>
      <c r="BC1037" s="1" t="str">
        <f t="shared" si="1363"/>
        <v>NP</v>
      </c>
      <c r="BD1037" s="1" t="str">
        <f t="shared" si="1364"/>
        <v>NA</v>
      </c>
      <c r="BE1037" s="1" t="str">
        <f t="shared" si="1365"/>
        <v>NO</v>
      </c>
      <c r="BF1037" s="1" t="str">
        <f t="shared" si="1420"/>
        <v>NO</v>
      </c>
      <c r="BG1037" s="1" t="str">
        <f t="shared" si="1421"/>
        <v>NO</v>
      </c>
      <c r="BH1037" s="1" t="str">
        <f t="shared" si="1414"/>
        <v>YES</v>
      </c>
      <c r="BJ1037" s="1">
        <v>16</v>
      </c>
      <c r="BK1037" s="1" t="str">
        <f t="shared" si="1422"/>
        <v>NA</v>
      </c>
      <c r="BL1037" s="1" t="str">
        <f t="shared" si="1423"/>
        <v>NA</v>
      </c>
      <c r="BM1037" s="1" t="str">
        <f t="shared" si="1424"/>
        <v>NA</v>
      </c>
      <c r="BN1037" s="1" t="str">
        <f t="shared" si="1425"/>
        <v>NO</v>
      </c>
      <c r="BO1037" s="1" t="str">
        <f t="shared" si="1426"/>
        <v>NO</v>
      </c>
      <c r="BP1037" s="1" t="str">
        <f t="shared" si="1427"/>
        <v>NO</v>
      </c>
      <c r="BQ1037" s="1" t="str">
        <f t="shared" si="1428"/>
        <v>YES</v>
      </c>
      <c r="BS1037" s="1" t="str">
        <f t="shared" si="1429"/>
        <v>TN</v>
      </c>
      <c r="BT1037" s="1" t="str">
        <f t="shared" si="1430"/>
        <v>FP</v>
      </c>
      <c r="BU1037" s="1" t="str">
        <f t="shared" si="1431"/>
        <v>TN</v>
      </c>
      <c r="BV1037" s="1" t="str">
        <f t="shared" si="1432"/>
        <v>NO</v>
      </c>
      <c r="BW1037" s="1" t="str">
        <f t="shared" si="1433"/>
        <v>NO</v>
      </c>
      <c r="BX1037" s="1" t="str">
        <f t="shared" si="1434"/>
        <v>NO</v>
      </c>
      <c r="BY1037" s="244" t="str">
        <f t="shared" si="1435"/>
        <v>YES</v>
      </c>
      <c r="BZ1037" s="244" t="str">
        <f t="shared" si="1436"/>
        <v>NO</v>
      </c>
      <c r="CA1037" s="244" t="str">
        <f t="shared" si="1437"/>
        <v>NO</v>
      </c>
      <c r="CB1037" s="244" t="str">
        <f t="shared" si="1438"/>
        <v>NO</v>
      </c>
      <c r="CC1037" s="244" t="str">
        <f t="shared" si="1439"/>
        <v>NO</v>
      </c>
      <c r="CD1037" s="244" t="str">
        <f t="shared" si="1415"/>
        <v>YES</v>
      </c>
      <c r="CE1037" s="1" t="str">
        <f t="shared" si="1416"/>
        <v>NO</v>
      </c>
      <c r="CF1037" s="1" t="str">
        <f t="shared" si="1417"/>
        <v>NO</v>
      </c>
      <c r="CG1037" s="1" t="str">
        <f t="shared" si="1418"/>
        <v>NO</v>
      </c>
      <c r="CH1037" s="1" t="str">
        <f t="shared" si="1419"/>
        <v>YES</v>
      </c>
      <c r="CI1037" s="244" t="str">
        <f t="shared" si="1440"/>
        <v>NO</v>
      </c>
      <c r="CJ1037" s="244" t="str">
        <f t="shared" si="1441"/>
        <v>NO</v>
      </c>
      <c r="CK1037" s="244" t="str">
        <f t="shared" si="1442"/>
        <v>NO</v>
      </c>
      <c r="CL1037" s="244" t="str">
        <f t="shared" si="1443"/>
        <v>NO</v>
      </c>
      <c r="CM1037" s="244" t="str">
        <f t="shared" si="1444"/>
        <v>NO</v>
      </c>
      <c r="CN1037" s="244" t="str">
        <f t="shared" si="1445"/>
        <v>YES</v>
      </c>
      <c r="CO1037" s="244" t="str">
        <f t="shared" si="1446"/>
        <v>NO</v>
      </c>
      <c r="CP1037" s="244" t="str">
        <f t="shared" si="1447"/>
        <v>NO</v>
      </c>
      <c r="CQ1037" s="244" t="str">
        <f t="shared" si="1448"/>
        <v>NO</v>
      </c>
      <c r="CR1037" s="244" t="str">
        <f t="shared" si="1449"/>
        <v>YES</v>
      </c>
    </row>
    <row r="1038" spans="1:96">
      <c r="A1038" s="64"/>
      <c r="B1038" s="15"/>
      <c r="C1038" s="15"/>
      <c r="D1038" s="15"/>
      <c r="E1038" s="15"/>
      <c r="F1038" s="15"/>
      <c r="G1038" s="15"/>
      <c r="H1038" s="15"/>
      <c r="I1038" s="52" t="s">
        <v>17</v>
      </c>
      <c r="J1038" s="6">
        <v>0.35466118045669798</v>
      </c>
      <c r="K1038" s="6">
        <v>0.63057581066658297</v>
      </c>
      <c r="L1038" s="6">
        <v>1.4763008876718201E-2</v>
      </c>
      <c r="M1038" s="6">
        <v>0.72685864191101801</v>
      </c>
      <c r="N1038" s="6">
        <v>0.226064152887755</v>
      </c>
      <c r="O1038" s="6">
        <v>4.7077205201225998E-2</v>
      </c>
      <c r="P1038" s="6">
        <v>0.67348831525467501</v>
      </c>
      <c r="Q1038" s="6">
        <v>4.4746662134873799E-2</v>
      </c>
      <c r="R1038" s="6">
        <v>0.281765022610451</v>
      </c>
      <c r="S1038" s="6">
        <v>0.69116903673902297</v>
      </c>
      <c r="T1038" s="6">
        <v>9.39499896201752E-2</v>
      </c>
      <c r="U1038" s="6">
        <v>0.214880973640801</v>
      </c>
      <c r="V1038" s="6">
        <v>0.65432213233959402</v>
      </c>
      <c r="W1038" s="6">
        <v>0.32849700144973398</v>
      </c>
      <c r="X1038" s="6">
        <v>1.71808662106708E-2</v>
      </c>
      <c r="Y1038" s="6">
        <v>0.53908920600291699</v>
      </c>
      <c r="Z1038" s="6">
        <v>0.34456960194081898</v>
      </c>
      <c r="AA1038" s="6">
        <v>0.116341192056263</v>
      </c>
      <c r="AB1038" s="6">
        <v>7.6438753604707199E-2</v>
      </c>
      <c r="AC1038" s="6">
        <v>0.41306584387496198</v>
      </c>
      <c r="AD1038" s="6">
        <v>0.51049540252032999</v>
      </c>
      <c r="AE1038" s="6">
        <v>7.8562969326546703E-2</v>
      </c>
      <c r="AF1038" s="6">
        <v>0.837383696545281</v>
      </c>
      <c r="AG1038" s="310">
        <v>8.4053334128172202E-2</v>
      </c>
      <c r="AH1038" s="211">
        <v>1.5269999999999999</v>
      </c>
      <c r="AI1038" s="211">
        <v>2.63</v>
      </c>
      <c r="AJ1038" s="212">
        <v>6.1230000000000002</v>
      </c>
      <c r="AK1038" s="210">
        <v>1.4870000000000001</v>
      </c>
      <c r="AL1038" s="210">
        <v>2.7029999999999998</v>
      </c>
      <c r="AM1038" s="210">
        <v>6.1970000000000001</v>
      </c>
      <c r="AN1038" s="203"/>
      <c r="AO1038" s="203"/>
      <c r="AP1038" s="203"/>
      <c r="AQ1038" s="203"/>
      <c r="AR1038" s="203">
        <f t="shared" si="1450"/>
        <v>0.98877272946999983</v>
      </c>
      <c r="AS1038" s="203">
        <f t="shared" si="1451"/>
        <v>1.2084999999999999</v>
      </c>
      <c r="AT1038" s="203">
        <f t="shared" si="1452"/>
        <v>1.4770555528699998</v>
      </c>
      <c r="AU1038" s="203">
        <f t="shared" si="1453"/>
        <v>2.2310181867759997</v>
      </c>
      <c r="AV1038" s="203">
        <f t="shared" si="1454"/>
        <v>2.7267999999999999</v>
      </c>
      <c r="AW1038" s="203">
        <f t="shared" si="1455"/>
        <v>3.3327555494959995</v>
      </c>
      <c r="AX1038" s="203">
        <f t="shared" si="1456"/>
        <v>4.7679545560499994</v>
      </c>
      <c r="AY1038" s="203">
        <f t="shared" si="1457"/>
        <v>5.8274999999999997</v>
      </c>
      <c r="AZ1038" s="203">
        <f t="shared" si="1458"/>
        <v>7.1224999870499994</v>
      </c>
      <c r="BB1038" s="1" t="str">
        <f t="shared" si="1362"/>
        <v>P</v>
      </c>
      <c r="BC1038" s="1" t="str">
        <f t="shared" si="1363"/>
        <v>NP</v>
      </c>
      <c r="BD1038" s="1" t="str">
        <f t="shared" si="1364"/>
        <v>NA</v>
      </c>
      <c r="BE1038" s="1" t="str">
        <f t="shared" si="1365"/>
        <v>NO</v>
      </c>
      <c r="BF1038" s="1" t="str">
        <f t="shared" si="1420"/>
        <v>NO</v>
      </c>
      <c r="BG1038" s="1" t="str">
        <f t="shared" si="1421"/>
        <v>NO</v>
      </c>
      <c r="BH1038" s="1" t="str">
        <f t="shared" si="1414"/>
        <v>NO</v>
      </c>
      <c r="BJ1038" s="1">
        <v>44</v>
      </c>
      <c r="BK1038" s="1" t="str">
        <f t="shared" si="1422"/>
        <v>P</v>
      </c>
      <c r="BL1038" s="1" t="str">
        <f t="shared" si="1423"/>
        <v>NP</v>
      </c>
      <c r="BM1038" s="1" t="str">
        <f t="shared" si="1424"/>
        <v>NA</v>
      </c>
      <c r="BN1038" s="1" t="str">
        <f t="shared" si="1425"/>
        <v>NO</v>
      </c>
      <c r="BO1038" s="1" t="str">
        <f t="shared" si="1426"/>
        <v>NO</v>
      </c>
      <c r="BP1038" s="1" t="str">
        <f t="shared" si="1427"/>
        <v>NO</v>
      </c>
      <c r="BQ1038" s="1" t="str">
        <f t="shared" si="1428"/>
        <v>NO</v>
      </c>
      <c r="BS1038" s="1" t="str">
        <f t="shared" si="1429"/>
        <v>TN</v>
      </c>
      <c r="BT1038" s="1" t="str">
        <f t="shared" si="1430"/>
        <v>TP</v>
      </c>
      <c r="BU1038" s="1" t="str">
        <f t="shared" si="1431"/>
        <v>TN</v>
      </c>
      <c r="BV1038" s="1" t="str">
        <f t="shared" si="1432"/>
        <v>NO</v>
      </c>
      <c r="BW1038" s="1" t="str">
        <f t="shared" si="1433"/>
        <v>NO</v>
      </c>
      <c r="BX1038" s="1" t="str">
        <f t="shared" si="1434"/>
        <v>YES</v>
      </c>
      <c r="BY1038" s="244" t="str">
        <f t="shared" si="1435"/>
        <v>YES</v>
      </c>
      <c r="BZ1038" s="244" t="str">
        <f t="shared" si="1436"/>
        <v>NO</v>
      </c>
      <c r="CA1038" s="244" t="str">
        <f t="shared" si="1437"/>
        <v>NO</v>
      </c>
      <c r="CB1038" s="244" t="str">
        <f t="shared" si="1438"/>
        <v>NO</v>
      </c>
      <c r="CC1038" s="244" t="str">
        <f t="shared" si="1439"/>
        <v>NO</v>
      </c>
      <c r="CD1038" s="244" t="str">
        <f t="shared" si="1415"/>
        <v>NO</v>
      </c>
      <c r="CE1038" s="1" t="str">
        <f t="shared" si="1416"/>
        <v>NO</v>
      </c>
      <c r="CF1038" s="1" t="str">
        <f t="shared" si="1417"/>
        <v>NO</v>
      </c>
      <c r="CG1038" s="1" t="str">
        <f t="shared" si="1418"/>
        <v>NO</v>
      </c>
      <c r="CH1038" s="1" t="str">
        <f t="shared" si="1419"/>
        <v>NO</v>
      </c>
      <c r="CI1038" s="244" t="str">
        <f t="shared" si="1440"/>
        <v>NO</v>
      </c>
      <c r="CJ1038" s="244" t="str">
        <f t="shared" si="1441"/>
        <v>NO</v>
      </c>
      <c r="CK1038" s="244" t="str">
        <f t="shared" si="1442"/>
        <v>NO</v>
      </c>
      <c r="CL1038" s="244" t="str">
        <f t="shared" si="1443"/>
        <v>NO</v>
      </c>
      <c r="CM1038" s="244" t="str">
        <f t="shared" si="1444"/>
        <v>NO</v>
      </c>
      <c r="CN1038" s="244" t="str">
        <f t="shared" si="1445"/>
        <v>NO</v>
      </c>
      <c r="CO1038" s="244" t="str">
        <f t="shared" si="1446"/>
        <v>NO</v>
      </c>
      <c r="CP1038" s="244" t="str">
        <f t="shared" si="1447"/>
        <v>NO</v>
      </c>
      <c r="CQ1038" s="244" t="str">
        <f t="shared" si="1448"/>
        <v>NO</v>
      </c>
      <c r="CR1038" s="244" t="str">
        <f t="shared" si="1449"/>
        <v>NO</v>
      </c>
    </row>
    <row r="1039" spans="1:96">
      <c r="A1039" s="64"/>
      <c r="B1039" s="15"/>
      <c r="C1039" s="15"/>
      <c r="D1039" s="15"/>
      <c r="E1039" s="15"/>
      <c r="F1039" s="15"/>
      <c r="G1039" s="15"/>
      <c r="H1039" s="15"/>
      <c r="I1039" s="52" t="s">
        <v>18</v>
      </c>
      <c r="J1039" s="6">
        <v>0.445795425911934</v>
      </c>
      <c r="K1039" s="6">
        <v>0.103335416740437</v>
      </c>
      <c r="L1039" s="6">
        <v>0.450869157347627</v>
      </c>
      <c r="M1039" s="6">
        <v>0.32206645502431502</v>
      </c>
      <c r="N1039" s="6">
        <v>0.192223477565586</v>
      </c>
      <c r="O1039" s="6">
        <v>0.48571006741009798</v>
      </c>
      <c r="P1039" s="6">
        <v>0.77485377164501501</v>
      </c>
      <c r="Q1039" s="6">
        <v>0.200721091775934</v>
      </c>
      <c r="R1039" s="6">
        <v>2.44251365790502E-2</v>
      </c>
      <c r="S1039" s="6">
        <v>0.95139233403352197</v>
      </c>
      <c r="T1039" s="6">
        <v>5.8844885208797398E-5</v>
      </c>
      <c r="U1039" s="6">
        <v>4.8548821081268401E-2</v>
      </c>
      <c r="V1039" s="6">
        <v>0.15494831074906801</v>
      </c>
      <c r="W1039" s="6">
        <v>0.18067324577280799</v>
      </c>
      <c r="X1039" s="6">
        <v>0.66437844347812303</v>
      </c>
      <c r="Y1039" s="6">
        <v>0.69468502241700003</v>
      </c>
      <c r="Z1039" s="6">
        <v>4.4900819124647398E-2</v>
      </c>
      <c r="AA1039" s="6">
        <v>0.26041415845835197</v>
      </c>
      <c r="AB1039" s="6">
        <v>4.2553301852204899E-2</v>
      </c>
      <c r="AC1039" s="6">
        <v>3.1384484247413302E-2</v>
      </c>
      <c r="AD1039" s="6">
        <v>0.92606221390038101</v>
      </c>
      <c r="AE1039" s="6">
        <v>0.65993485674992702</v>
      </c>
      <c r="AF1039" s="6">
        <v>0.17198703776319599</v>
      </c>
      <c r="AG1039" s="310">
        <v>0.16807810548687599</v>
      </c>
      <c r="AH1039" s="211">
        <v>0.996</v>
      </c>
      <c r="AI1039" s="211">
        <v>3.5259999999999998</v>
      </c>
      <c r="AJ1039" s="212">
        <v>5.8220000000000001</v>
      </c>
      <c r="AK1039" s="210">
        <v>1.464</v>
      </c>
      <c r="AL1039" s="210">
        <v>4.1609999999999996</v>
      </c>
      <c r="AM1039" s="210">
        <v>7.5220000000000002</v>
      </c>
      <c r="AN1039" s="203"/>
      <c r="AO1039" s="203"/>
      <c r="AP1039" s="203"/>
      <c r="AQ1039" s="203"/>
      <c r="AR1039" s="203">
        <f t="shared" si="1450"/>
        <v>0.98877272946999983</v>
      </c>
      <c r="AS1039" s="203">
        <f t="shared" si="1451"/>
        <v>1.2084999999999999</v>
      </c>
      <c r="AT1039" s="203">
        <f t="shared" si="1452"/>
        <v>1.4770555528699998</v>
      </c>
      <c r="AU1039" s="203">
        <f t="shared" si="1453"/>
        <v>2.2310181867759997</v>
      </c>
      <c r="AV1039" s="203">
        <f t="shared" si="1454"/>
        <v>2.7267999999999999</v>
      </c>
      <c r="AW1039" s="203">
        <f t="shared" si="1455"/>
        <v>3.3327555494959995</v>
      </c>
      <c r="AX1039" s="203">
        <f t="shared" si="1456"/>
        <v>4.7679545560499994</v>
      </c>
      <c r="AY1039" s="203">
        <f t="shared" si="1457"/>
        <v>5.8274999999999997</v>
      </c>
      <c r="AZ1039" s="203">
        <f t="shared" si="1458"/>
        <v>7.1224999870499994</v>
      </c>
      <c r="BB1039" s="1" t="str">
        <f t="shared" si="1362"/>
        <v>NP</v>
      </c>
      <c r="BC1039" s="1" t="str">
        <f t="shared" si="1363"/>
        <v>P</v>
      </c>
      <c r="BD1039" s="1" t="str">
        <f t="shared" si="1364"/>
        <v>NP</v>
      </c>
      <c r="BE1039" s="1" t="str">
        <f t="shared" si="1365"/>
        <v>NO</v>
      </c>
      <c r="BF1039" s="1" t="str">
        <f t="shared" si="1420"/>
        <v>NO</v>
      </c>
      <c r="BG1039" s="1" t="str">
        <f t="shared" si="1421"/>
        <v>NO</v>
      </c>
      <c r="BH1039" s="1" t="str">
        <f t="shared" si="1414"/>
        <v>NO</v>
      </c>
      <c r="BJ1039" s="1">
        <v>8</v>
      </c>
      <c r="BK1039" s="1" t="str">
        <f t="shared" si="1422"/>
        <v>NA</v>
      </c>
      <c r="BL1039" s="1" t="str">
        <f t="shared" si="1423"/>
        <v>P</v>
      </c>
      <c r="BM1039" s="1" t="str">
        <f t="shared" si="1424"/>
        <v>P</v>
      </c>
      <c r="BN1039" s="1" t="str">
        <f t="shared" si="1425"/>
        <v>NO</v>
      </c>
      <c r="BO1039" s="1" t="str">
        <f t="shared" si="1426"/>
        <v>NO</v>
      </c>
      <c r="BP1039" s="1" t="str">
        <f t="shared" si="1427"/>
        <v>NO</v>
      </c>
      <c r="BQ1039" s="1" t="str">
        <f t="shared" si="1428"/>
        <v>NO</v>
      </c>
      <c r="BS1039" s="1" t="str">
        <f t="shared" si="1429"/>
        <v>FP</v>
      </c>
      <c r="BT1039" s="1" t="str">
        <f t="shared" si="1430"/>
        <v>TN</v>
      </c>
      <c r="BU1039" s="1" t="str">
        <f t="shared" si="1431"/>
        <v>FP</v>
      </c>
      <c r="BV1039" s="1" t="str">
        <f t="shared" si="1432"/>
        <v>NO</v>
      </c>
      <c r="BW1039" s="1" t="str">
        <f t="shared" si="1433"/>
        <v>NO</v>
      </c>
      <c r="BX1039" s="1" t="str">
        <f t="shared" si="1434"/>
        <v>NO</v>
      </c>
      <c r="BY1039" s="244" t="str">
        <f t="shared" si="1435"/>
        <v>YES</v>
      </c>
      <c r="BZ1039" s="244" t="str">
        <f t="shared" si="1436"/>
        <v>NO</v>
      </c>
      <c r="CA1039" s="244" t="str">
        <f t="shared" si="1437"/>
        <v>NO</v>
      </c>
      <c r="CB1039" s="244" t="str">
        <f t="shared" si="1438"/>
        <v>NO</v>
      </c>
      <c r="CC1039" s="244" t="str">
        <f t="shared" si="1439"/>
        <v>NO</v>
      </c>
      <c r="CD1039" s="244" t="str">
        <f t="shared" si="1415"/>
        <v>YES</v>
      </c>
      <c r="CE1039" s="1" t="str">
        <f t="shared" si="1416"/>
        <v>NO</v>
      </c>
      <c r="CF1039" s="1" t="str">
        <f t="shared" si="1417"/>
        <v>NO</v>
      </c>
      <c r="CG1039" s="1" t="str">
        <f t="shared" si="1418"/>
        <v>NO</v>
      </c>
      <c r="CH1039" s="1" t="str">
        <f t="shared" si="1419"/>
        <v>YES</v>
      </c>
      <c r="CI1039" s="244" t="str">
        <f t="shared" si="1440"/>
        <v>NO</v>
      </c>
      <c r="CJ1039" s="244" t="str">
        <f t="shared" si="1441"/>
        <v>NO</v>
      </c>
      <c r="CK1039" s="244" t="str">
        <f t="shared" si="1442"/>
        <v>NO</v>
      </c>
      <c r="CL1039" s="244" t="str">
        <f t="shared" si="1443"/>
        <v>NO</v>
      </c>
      <c r="CM1039" s="244" t="str">
        <f t="shared" si="1444"/>
        <v>NO</v>
      </c>
      <c r="CN1039" s="244" t="str">
        <f t="shared" si="1445"/>
        <v>YES</v>
      </c>
      <c r="CO1039" s="244" t="str">
        <f t="shared" si="1446"/>
        <v>NO</v>
      </c>
      <c r="CP1039" s="244" t="str">
        <f t="shared" si="1447"/>
        <v>NO</v>
      </c>
      <c r="CQ1039" s="244" t="str">
        <f t="shared" si="1448"/>
        <v>NO</v>
      </c>
      <c r="CR1039" s="244" t="str">
        <f t="shared" si="1449"/>
        <v>YES</v>
      </c>
    </row>
    <row r="1040" spans="1:96">
      <c r="A1040" s="64"/>
      <c r="B1040" s="15"/>
      <c r="C1040" s="15"/>
      <c r="D1040" s="15"/>
      <c r="E1040" s="15"/>
      <c r="F1040" s="15"/>
      <c r="G1040" s="15"/>
      <c r="H1040" s="15"/>
      <c r="I1040" s="52" t="s">
        <v>19</v>
      </c>
      <c r="J1040" s="6">
        <v>0.445795425911934</v>
      </c>
      <c r="K1040" s="6">
        <v>0.103335416740437</v>
      </c>
      <c r="L1040" s="6">
        <v>0.450869157347627</v>
      </c>
      <c r="M1040" s="6">
        <v>0.57729254448079703</v>
      </c>
      <c r="N1040" s="6">
        <v>0.101038175853968</v>
      </c>
      <c r="O1040" s="6">
        <v>0.32166927966523301</v>
      </c>
      <c r="P1040" s="6">
        <v>0.44797459928139199</v>
      </c>
      <c r="Q1040" s="6">
        <v>0.34307414923892998</v>
      </c>
      <c r="R1040" s="6">
        <v>0.208951251479676</v>
      </c>
      <c r="S1040" s="6">
        <v>0.95652141934745705</v>
      </c>
      <c r="T1040" s="6">
        <v>1.3299669317332801E-2</v>
      </c>
      <c r="U1040" s="6">
        <v>3.0178911335209498E-2</v>
      </c>
      <c r="V1040" s="6">
        <v>0.112125682430452</v>
      </c>
      <c r="W1040" s="6">
        <v>0.35404700645791798</v>
      </c>
      <c r="X1040" s="6">
        <v>0.53382731111162796</v>
      </c>
      <c r="Y1040" s="6">
        <v>0.96276941689953</v>
      </c>
      <c r="Z1040" s="6">
        <v>2.15766710684623E-2</v>
      </c>
      <c r="AA1040" s="6">
        <v>1.5653912032006799E-2</v>
      </c>
      <c r="AB1040" s="6">
        <v>0.86946434477846102</v>
      </c>
      <c r="AC1040" s="6">
        <v>1.15504467255012E-3</v>
      </c>
      <c r="AD1040" s="6">
        <v>0.129380610548988</v>
      </c>
      <c r="AE1040" s="6">
        <v>0.65993485674992702</v>
      </c>
      <c r="AF1040" s="6">
        <v>0.17198703776319599</v>
      </c>
      <c r="AG1040" s="310">
        <v>0.16807810548687599</v>
      </c>
      <c r="AH1040" s="211">
        <v>1.23</v>
      </c>
      <c r="AI1040" s="211">
        <v>3.1819999999999999</v>
      </c>
      <c r="AJ1040" s="212">
        <v>5.8810000000000002</v>
      </c>
      <c r="AK1040" s="210">
        <v>1.861</v>
      </c>
      <c r="AL1040" s="210">
        <v>3.6869999999999998</v>
      </c>
      <c r="AM1040" s="210">
        <v>6.4480000000000004</v>
      </c>
      <c r="AN1040" s="203"/>
      <c r="AO1040" s="203"/>
      <c r="AP1040" s="203"/>
      <c r="AQ1040" s="203"/>
      <c r="AR1040" s="203">
        <f t="shared" si="1450"/>
        <v>0.98877272946999983</v>
      </c>
      <c r="AS1040" s="203">
        <f t="shared" si="1451"/>
        <v>1.2084999999999999</v>
      </c>
      <c r="AT1040" s="203">
        <f t="shared" si="1452"/>
        <v>1.4770555528699998</v>
      </c>
      <c r="AU1040" s="203">
        <f t="shared" si="1453"/>
        <v>2.2310181867759997</v>
      </c>
      <c r="AV1040" s="203">
        <f t="shared" si="1454"/>
        <v>2.7267999999999999</v>
      </c>
      <c r="AW1040" s="203">
        <f t="shared" si="1455"/>
        <v>3.3327555494959995</v>
      </c>
      <c r="AX1040" s="203">
        <f t="shared" si="1456"/>
        <v>4.7679545560499994</v>
      </c>
      <c r="AY1040" s="203">
        <f t="shared" si="1457"/>
        <v>5.8274999999999997</v>
      </c>
      <c r="AZ1040" s="203">
        <f t="shared" si="1458"/>
        <v>7.1224999870499994</v>
      </c>
      <c r="BB1040" s="1" t="str">
        <f t="shared" si="1362"/>
        <v>NA</v>
      </c>
      <c r="BC1040" s="1" t="str">
        <f t="shared" si="1363"/>
        <v>NA</v>
      </c>
      <c r="BD1040" s="1" t="str">
        <f t="shared" si="1364"/>
        <v>NA</v>
      </c>
      <c r="BE1040" s="1" t="str">
        <f t="shared" si="1365"/>
        <v>NO</v>
      </c>
      <c r="BF1040" s="1" t="str">
        <f t="shared" si="1420"/>
        <v>NO</v>
      </c>
      <c r="BG1040" s="1" t="str">
        <f t="shared" si="1421"/>
        <v>NO</v>
      </c>
      <c r="BH1040" s="1" t="str">
        <f t="shared" si="1414"/>
        <v>YES</v>
      </c>
      <c r="BJ1040" s="1">
        <v>5</v>
      </c>
      <c r="BK1040" s="1" t="str">
        <f t="shared" si="1422"/>
        <v>P</v>
      </c>
      <c r="BL1040" s="1" t="str">
        <f t="shared" si="1423"/>
        <v>P</v>
      </c>
      <c r="BM1040" s="1" t="str">
        <f t="shared" si="1424"/>
        <v>NA</v>
      </c>
      <c r="BN1040" s="1" t="str">
        <f t="shared" si="1425"/>
        <v>NO</v>
      </c>
      <c r="BO1040" s="1" t="str">
        <f t="shared" si="1426"/>
        <v>NO</v>
      </c>
      <c r="BP1040" s="1" t="str">
        <f t="shared" si="1427"/>
        <v>NO</v>
      </c>
      <c r="BQ1040" s="1" t="str">
        <f t="shared" si="1428"/>
        <v>NO</v>
      </c>
      <c r="BS1040" s="1" t="str">
        <f t="shared" si="1429"/>
        <v>TN</v>
      </c>
      <c r="BT1040" s="1" t="str">
        <f t="shared" si="1430"/>
        <v>TN</v>
      </c>
      <c r="BU1040" s="1" t="str">
        <f t="shared" si="1431"/>
        <v>TN</v>
      </c>
      <c r="BV1040" s="1" t="str">
        <f t="shared" si="1432"/>
        <v>NO</v>
      </c>
      <c r="BW1040" s="1" t="str">
        <f t="shared" si="1433"/>
        <v>NO</v>
      </c>
      <c r="BX1040" s="1" t="str">
        <f t="shared" si="1434"/>
        <v>NO</v>
      </c>
      <c r="BY1040" s="244" t="str">
        <f t="shared" si="1435"/>
        <v>YES</v>
      </c>
      <c r="BZ1040" s="244" t="str">
        <f t="shared" si="1436"/>
        <v>NO</v>
      </c>
      <c r="CA1040" s="244" t="str">
        <f t="shared" si="1437"/>
        <v>NO</v>
      </c>
      <c r="CB1040" s="244" t="str">
        <f t="shared" si="1438"/>
        <v>NO</v>
      </c>
      <c r="CC1040" s="244" t="str">
        <f t="shared" si="1439"/>
        <v>NO</v>
      </c>
      <c r="CD1040" s="244" t="str">
        <f t="shared" si="1415"/>
        <v>NO</v>
      </c>
      <c r="CE1040" s="1" t="str">
        <f t="shared" si="1416"/>
        <v>NO</v>
      </c>
      <c r="CF1040" s="1" t="str">
        <f t="shared" si="1417"/>
        <v>NO</v>
      </c>
      <c r="CG1040" s="1" t="str">
        <f t="shared" si="1418"/>
        <v>NO</v>
      </c>
      <c r="CH1040" s="1" t="str">
        <f t="shared" si="1419"/>
        <v>NO</v>
      </c>
      <c r="CI1040" s="244" t="str">
        <f t="shared" si="1440"/>
        <v>NO</v>
      </c>
      <c r="CJ1040" s="244" t="str">
        <f t="shared" si="1441"/>
        <v>NO</v>
      </c>
      <c r="CK1040" s="244" t="str">
        <f t="shared" si="1442"/>
        <v>NO</v>
      </c>
      <c r="CL1040" s="244" t="str">
        <f t="shared" si="1443"/>
        <v>NO</v>
      </c>
      <c r="CM1040" s="244" t="str">
        <f t="shared" si="1444"/>
        <v>NO</v>
      </c>
      <c r="CN1040" s="244" t="str">
        <f t="shared" si="1445"/>
        <v>NO</v>
      </c>
      <c r="CO1040" s="244" t="str">
        <f t="shared" si="1446"/>
        <v>NO</v>
      </c>
      <c r="CP1040" s="244" t="str">
        <f t="shared" si="1447"/>
        <v>NO</v>
      </c>
      <c r="CQ1040" s="244" t="str">
        <f t="shared" si="1448"/>
        <v>NO</v>
      </c>
      <c r="CR1040" s="244" t="str">
        <f t="shared" si="1449"/>
        <v>NO</v>
      </c>
    </row>
    <row r="1041" spans="1:96">
      <c r="A1041" s="64"/>
      <c r="B1041" s="15"/>
      <c r="C1041" s="15"/>
      <c r="D1041" s="15"/>
      <c r="E1041" s="15"/>
      <c r="F1041" s="15"/>
      <c r="G1041" s="15"/>
      <c r="H1041" s="15"/>
      <c r="I1041" s="52" t="s">
        <v>42</v>
      </c>
      <c r="J1041" s="6">
        <v>0.97553658099115703</v>
      </c>
      <c r="K1041" s="6">
        <v>2.2595445460962701E-2</v>
      </c>
      <c r="L1041" s="6">
        <v>1.86797354787993E-3</v>
      </c>
      <c r="M1041" s="6">
        <v>0.53708613503565195</v>
      </c>
      <c r="N1041" s="6">
        <v>0.34275298422670802</v>
      </c>
      <c r="O1041" s="6">
        <v>0.120160880737638</v>
      </c>
      <c r="P1041" s="6">
        <v>0.52029110353661201</v>
      </c>
      <c r="Q1041" s="6">
        <v>0.102992301508235</v>
      </c>
      <c r="R1041" s="6">
        <v>0.37671659495515197</v>
      </c>
      <c r="S1041" s="6">
        <v>4.4360562603929399E-2</v>
      </c>
      <c r="T1041" s="6">
        <v>0.45602947786062598</v>
      </c>
      <c r="U1041" s="6">
        <v>0.49960995953544401</v>
      </c>
      <c r="V1041" s="6">
        <v>0.84554603346512203</v>
      </c>
      <c r="W1041" s="6">
        <v>5.3801095938092999E-2</v>
      </c>
      <c r="X1041" s="6">
        <v>0.100652870596784</v>
      </c>
      <c r="Y1041" s="6">
        <v>0.53908920600291699</v>
      </c>
      <c r="Z1041" s="6">
        <v>0.34456960194081898</v>
      </c>
      <c r="AA1041" s="6">
        <v>0.116341192056263</v>
      </c>
      <c r="AB1041" s="6">
        <v>7.6438753604707199E-2</v>
      </c>
      <c r="AC1041" s="6">
        <v>0.41306584387496198</v>
      </c>
      <c r="AD1041" s="6">
        <v>0.51049540252032999</v>
      </c>
      <c r="AE1041" s="6">
        <v>7.8562969326546703E-2</v>
      </c>
      <c r="AF1041" s="6">
        <v>0.837383696545281</v>
      </c>
      <c r="AG1041" s="310">
        <v>8.4053334128172202E-2</v>
      </c>
      <c r="AH1041" s="211">
        <v>1.8220000000000001</v>
      </c>
      <c r="AI1041" s="211">
        <v>2.5680000000000001</v>
      </c>
      <c r="AJ1041" s="212">
        <v>6.09</v>
      </c>
      <c r="AK1041" s="210">
        <v>1.8740000000000001</v>
      </c>
      <c r="AL1041" s="210">
        <v>2.6360000000000001</v>
      </c>
      <c r="AM1041" s="210">
        <v>6.2590000000000003</v>
      </c>
      <c r="AN1041" s="203"/>
      <c r="AO1041" s="203"/>
      <c r="AP1041" s="203"/>
      <c r="AQ1041" s="203"/>
      <c r="AR1041" s="203">
        <f t="shared" si="1450"/>
        <v>0.98877272946999983</v>
      </c>
      <c r="AS1041" s="203">
        <f t="shared" si="1451"/>
        <v>1.2084999999999999</v>
      </c>
      <c r="AT1041" s="203">
        <f t="shared" si="1452"/>
        <v>1.4770555528699998</v>
      </c>
      <c r="AU1041" s="203">
        <f t="shared" si="1453"/>
        <v>2.2310181867759997</v>
      </c>
      <c r="AV1041" s="203">
        <f t="shared" si="1454"/>
        <v>2.7267999999999999</v>
      </c>
      <c r="AW1041" s="203">
        <f t="shared" si="1455"/>
        <v>3.3327555494959995</v>
      </c>
      <c r="AX1041" s="203">
        <f t="shared" si="1456"/>
        <v>4.7679545560499994</v>
      </c>
      <c r="AY1041" s="203">
        <f t="shared" si="1457"/>
        <v>5.8274999999999997</v>
      </c>
      <c r="AZ1041" s="203">
        <f t="shared" si="1458"/>
        <v>7.1224999870499994</v>
      </c>
      <c r="BB1041" s="1" t="str">
        <f t="shared" ref="BB1041:BB1104" si="1459">IF(AH1041&lt;AR1041,"A",IF(AND(AR1041&lt;=AH1041,AH1041&lt;=AS1041),"NP",IF(AND(AS1041&lt;AH1041,AH1041&lt;=AT1041),"NA","P")))</f>
        <v>P</v>
      </c>
      <c r="BC1041" s="1" t="str">
        <f t="shared" ref="BC1041:BC1104" si="1460">IF(AI1041&lt;AU1041,"A",IF(AND(AU1041&lt;=AI1041,AI1041&lt;=AV1041),"NP",IF(AND(AV1041&lt;AI1041,AI1041&lt;=AW1041),"NA","P")))</f>
        <v>NP</v>
      </c>
      <c r="BD1041" s="1" t="str">
        <f t="shared" ref="BD1041:BD1104" si="1461">IF(AJ1041&lt;AX1041,"A",IF(AND(AX1041&lt;=AJ1041,AJ1041&lt;=AY1041),"NP",IF(AND(AY1041&lt;AJ1041,AJ1041&lt;=AZ1041),"NA","P")))</f>
        <v>NA</v>
      </c>
      <c r="BE1041" s="1" t="str">
        <f t="shared" ref="BE1041:BE1104" si="1462">IF(AND(BB1041="A",BC1041="A",BD1041="A"),"YES","NO")</f>
        <v>NO</v>
      </c>
      <c r="BF1041" s="1" t="str">
        <f t="shared" si="1420"/>
        <v>NO</v>
      </c>
      <c r="BG1041" s="1" t="str">
        <f t="shared" si="1421"/>
        <v>NO</v>
      </c>
      <c r="BH1041" s="1" t="str">
        <f t="shared" si="1414"/>
        <v>NO</v>
      </c>
      <c r="BJ1041" s="1">
        <v>6</v>
      </c>
      <c r="BK1041" s="1" t="str">
        <f t="shared" si="1422"/>
        <v>P</v>
      </c>
      <c r="BL1041" s="1" t="str">
        <f t="shared" si="1423"/>
        <v>NP</v>
      </c>
      <c r="BM1041" s="1" t="str">
        <f t="shared" si="1424"/>
        <v>NA</v>
      </c>
      <c r="BN1041" s="1" t="str">
        <f t="shared" si="1425"/>
        <v>NO</v>
      </c>
      <c r="BO1041" s="1" t="str">
        <f t="shared" si="1426"/>
        <v>NO</v>
      </c>
      <c r="BP1041" s="1" t="str">
        <f t="shared" si="1427"/>
        <v>NO</v>
      </c>
      <c r="BQ1041" s="1" t="str">
        <f t="shared" si="1428"/>
        <v>NO</v>
      </c>
      <c r="BS1041" s="1" t="str">
        <f t="shared" si="1429"/>
        <v>TN</v>
      </c>
      <c r="BT1041" s="1" t="str">
        <f t="shared" si="1430"/>
        <v>TP</v>
      </c>
      <c r="BU1041" s="1" t="str">
        <f t="shared" si="1431"/>
        <v>TN</v>
      </c>
      <c r="BV1041" s="1" t="str">
        <f t="shared" si="1432"/>
        <v>NO</v>
      </c>
      <c r="BW1041" s="1" t="str">
        <f t="shared" si="1433"/>
        <v>NO</v>
      </c>
      <c r="BX1041" s="1" t="str">
        <f t="shared" si="1434"/>
        <v>YES</v>
      </c>
      <c r="BY1041" s="244" t="str">
        <f t="shared" si="1435"/>
        <v>YES</v>
      </c>
      <c r="BZ1041" s="244" t="str">
        <f t="shared" si="1436"/>
        <v>NO</v>
      </c>
      <c r="CA1041" s="244" t="str">
        <f t="shared" si="1437"/>
        <v>NO</v>
      </c>
      <c r="CB1041" s="244" t="str">
        <f t="shared" si="1438"/>
        <v>NO</v>
      </c>
      <c r="CC1041" s="244" t="str">
        <f t="shared" si="1439"/>
        <v>NO</v>
      </c>
      <c r="CD1041" s="244" t="str">
        <f t="shared" si="1415"/>
        <v>NO</v>
      </c>
      <c r="CE1041" s="1" t="str">
        <f t="shared" si="1416"/>
        <v>NO</v>
      </c>
      <c r="CF1041" s="1" t="str">
        <f t="shared" si="1417"/>
        <v>NO</v>
      </c>
      <c r="CG1041" s="1" t="str">
        <f t="shared" si="1418"/>
        <v>NO</v>
      </c>
      <c r="CH1041" s="1" t="str">
        <f t="shared" si="1419"/>
        <v>NO</v>
      </c>
      <c r="CI1041" s="244" t="str">
        <f t="shared" si="1440"/>
        <v>NO</v>
      </c>
      <c r="CJ1041" s="244" t="str">
        <f t="shared" si="1441"/>
        <v>NO</v>
      </c>
      <c r="CK1041" s="244" t="str">
        <f t="shared" si="1442"/>
        <v>NO</v>
      </c>
      <c r="CL1041" s="244" t="str">
        <f t="shared" si="1443"/>
        <v>NO</v>
      </c>
      <c r="CM1041" s="244" t="str">
        <f t="shared" si="1444"/>
        <v>NO</v>
      </c>
      <c r="CN1041" s="244" t="str">
        <f t="shared" si="1445"/>
        <v>NO</v>
      </c>
      <c r="CO1041" s="244" t="str">
        <f t="shared" si="1446"/>
        <v>NO</v>
      </c>
      <c r="CP1041" s="244" t="str">
        <f t="shared" si="1447"/>
        <v>NO</v>
      </c>
      <c r="CQ1041" s="244" t="str">
        <f t="shared" si="1448"/>
        <v>NO</v>
      </c>
      <c r="CR1041" s="244" t="str">
        <f t="shared" si="1449"/>
        <v>NO</v>
      </c>
    </row>
    <row r="1042" spans="1:96">
      <c r="A1042" s="64"/>
      <c r="B1042" s="15"/>
      <c r="C1042" s="15"/>
      <c r="D1042" s="15"/>
      <c r="E1042" s="15"/>
      <c r="F1042" s="15"/>
      <c r="G1042" s="15"/>
      <c r="H1042" s="15"/>
      <c r="I1042" s="52" t="s">
        <v>43</v>
      </c>
      <c r="J1042" s="6">
        <v>0.445795425911934</v>
      </c>
      <c r="K1042" s="6">
        <v>0.103335416740437</v>
      </c>
      <c r="L1042" s="6">
        <v>0.450869157347627</v>
      </c>
      <c r="M1042" s="6">
        <v>0.57729254448079703</v>
      </c>
      <c r="N1042" s="6">
        <v>0.101038175853968</v>
      </c>
      <c r="O1042" s="6">
        <v>0.32166927966523301</v>
      </c>
      <c r="P1042" s="6">
        <v>0.44797459928139199</v>
      </c>
      <c r="Q1042" s="6">
        <v>0.34307414923892998</v>
      </c>
      <c r="R1042" s="6">
        <v>0.208951251479676</v>
      </c>
      <c r="S1042" s="6">
        <v>0.70730010284198297</v>
      </c>
      <c r="T1042" s="6">
        <v>8.5542029442029696E-2</v>
      </c>
      <c r="U1042" s="6">
        <v>0.20715786771598699</v>
      </c>
      <c r="V1042" s="6">
        <v>0.355739279715448</v>
      </c>
      <c r="W1042" s="6">
        <v>0.47000302675151401</v>
      </c>
      <c r="X1042" s="6">
        <v>0.17425769353303699</v>
      </c>
      <c r="Y1042" s="6">
        <v>0.875686137783379</v>
      </c>
      <c r="Z1042" s="6">
        <v>1.20539459595412E-2</v>
      </c>
      <c r="AA1042" s="6">
        <v>0.112259916257079</v>
      </c>
      <c r="AB1042" s="6">
        <v>0.65755351019519104</v>
      </c>
      <c r="AC1042" s="6">
        <v>0.27098368672960899</v>
      </c>
      <c r="AD1042" s="6">
        <v>7.14628030751982E-2</v>
      </c>
      <c r="AE1042" s="6">
        <v>0.70332396929992802</v>
      </c>
      <c r="AF1042" s="6">
        <v>0.291123008550629</v>
      </c>
      <c r="AG1042" s="310">
        <v>5.5530221494421899E-3</v>
      </c>
      <c r="AH1042" s="211">
        <v>1.413</v>
      </c>
      <c r="AI1042" s="211">
        <v>2.8889999999999998</v>
      </c>
      <c r="AJ1042" s="212">
        <v>5.7</v>
      </c>
      <c r="AK1042" s="210">
        <v>1.998</v>
      </c>
      <c r="AL1042" s="210">
        <v>3.4460000000000002</v>
      </c>
      <c r="AM1042" s="210">
        <v>6.28</v>
      </c>
      <c r="AN1042" s="203"/>
      <c r="AO1042" s="203"/>
      <c r="AP1042" s="203"/>
      <c r="AQ1042" s="203"/>
      <c r="AR1042" s="203">
        <f t="shared" si="1450"/>
        <v>0.98877272946999983</v>
      </c>
      <c r="AS1042" s="203">
        <f t="shared" si="1451"/>
        <v>1.2084999999999999</v>
      </c>
      <c r="AT1042" s="203">
        <f t="shared" si="1452"/>
        <v>1.4770555528699998</v>
      </c>
      <c r="AU1042" s="203">
        <f t="shared" si="1453"/>
        <v>2.2310181867759997</v>
      </c>
      <c r="AV1042" s="203">
        <f t="shared" si="1454"/>
        <v>2.7267999999999999</v>
      </c>
      <c r="AW1042" s="203">
        <f t="shared" si="1455"/>
        <v>3.3327555494959995</v>
      </c>
      <c r="AX1042" s="203">
        <f t="shared" si="1456"/>
        <v>4.7679545560499994</v>
      </c>
      <c r="AY1042" s="203">
        <f t="shared" si="1457"/>
        <v>5.8274999999999997</v>
      </c>
      <c r="AZ1042" s="203">
        <f t="shared" si="1458"/>
        <v>7.1224999870499994</v>
      </c>
      <c r="BB1042" s="1" t="str">
        <f t="shared" si="1459"/>
        <v>NA</v>
      </c>
      <c r="BC1042" s="1" t="str">
        <f t="shared" si="1460"/>
        <v>NA</v>
      </c>
      <c r="BD1042" s="1" t="str">
        <f t="shared" si="1461"/>
        <v>NP</v>
      </c>
      <c r="BE1042" s="1" t="str">
        <f t="shared" si="1462"/>
        <v>NO</v>
      </c>
      <c r="BF1042" s="1" t="str">
        <f t="shared" si="1420"/>
        <v>NO</v>
      </c>
      <c r="BG1042" s="1" t="str">
        <f t="shared" si="1421"/>
        <v>NO</v>
      </c>
      <c r="BH1042" s="1" t="str">
        <f t="shared" si="1414"/>
        <v>YES</v>
      </c>
      <c r="BJ1042" s="1">
        <v>11</v>
      </c>
      <c r="BK1042" s="1" t="str">
        <f t="shared" si="1422"/>
        <v>P</v>
      </c>
      <c r="BL1042" s="1" t="str">
        <f t="shared" si="1423"/>
        <v>P</v>
      </c>
      <c r="BM1042" s="1" t="str">
        <f t="shared" si="1424"/>
        <v>NA</v>
      </c>
      <c r="BN1042" s="1" t="str">
        <f t="shared" si="1425"/>
        <v>NO</v>
      </c>
      <c r="BO1042" s="1" t="str">
        <f t="shared" si="1426"/>
        <v>NO</v>
      </c>
      <c r="BP1042" s="1" t="str">
        <f t="shared" si="1427"/>
        <v>NO</v>
      </c>
      <c r="BQ1042" s="1" t="str">
        <f t="shared" si="1428"/>
        <v>NO</v>
      </c>
      <c r="BS1042" s="1" t="str">
        <f t="shared" si="1429"/>
        <v>TN</v>
      </c>
      <c r="BT1042" s="1" t="str">
        <f t="shared" si="1430"/>
        <v>TN</v>
      </c>
      <c r="BU1042" s="1" t="str">
        <f t="shared" si="1431"/>
        <v>FP</v>
      </c>
      <c r="BV1042" s="1" t="str">
        <f t="shared" si="1432"/>
        <v>NO</v>
      </c>
      <c r="BW1042" s="1" t="str">
        <f t="shared" si="1433"/>
        <v>NO</v>
      </c>
      <c r="BX1042" s="1" t="str">
        <f t="shared" si="1434"/>
        <v>NO</v>
      </c>
      <c r="BY1042" s="244" t="str">
        <f t="shared" si="1435"/>
        <v>YES</v>
      </c>
      <c r="BZ1042" s="244" t="str">
        <f t="shared" si="1436"/>
        <v>NO</v>
      </c>
      <c r="CA1042" s="244" t="str">
        <f t="shared" si="1437"/>
        <v>NO</v>
      </c>
      <c r="CB1042" s="244" t="str">
        <f t="shared" si="1438"/>
        <v>NO</v>
      </c>
      <c r="CC1042" s="244" t="str">
        <f t="shared" si="1439"/>
        <v>NO</v>
      </c>
      <c r="CD1042" s="244" t="str">
        <f t="shared" si="1415"/>
        <v>YES</v>
      </c>
      <c r="CE1042" s="1" t="str">
        <f t="shared" si="1416"/>
        <v>NO</v>
      </c>
      <c r="CF1042" s="1" t="str">
        <f t="shared" si="1417"/>
        <v>NO</v>
      </c>
      <c r="CG1042" s="1" t="str">
        <f t="shared" si="1418"/>
        <v>NO</v>
      </c>
      <c r="CH1042" s="1" t="str">
        <f t="shared" si="1419"/>
        <v>YES</v>
      </c>
      <c r="CI1042" s="244" t="str">
        <f t="shared" si="1440"/>
        <v>NO</v>
      </c>
      <c r="CJ1042" s="244" t="str">
        <f t="shared" si="1441"/>
        <v>NO</v>
      </c>
      <c r="CK1042" s="244" t="str">
        <f t="shared" si="1442"/>
        <v>NO</v>
      </c>
      <c r="CL1042" s="244" t="str">
        <f t="shared" si="1443"/>
        <v>NO</v>
      </c>
      <c r="CM1042" s="244" t="str">
        <f t="shared" si="1444"/>
        <v>NO</v>
      </c>
      <c r="CN1042" s="244" t="str">
        <f t="shared" si="1445"/>
        <v>YES</v>
      </c>
      <c r="CO1042" s="244" t="str">
        <f t="shared" si="1446"/>
        <v>NO</v>
      </c>
      <c r="CP1042" s="244" t="str">
        <f t="shared" si="1447"/>
        <v>NO</v>
      </c>
      <c r="CQ1042" s="244" t="str">
        <f t="shared" si="1448"/>
        <v>NO</v>
      </c>
      <c r="CR1042" s="244" t="str">
        <f t="shared" si="1449"/>
        <v>YES</v>
      </c>
    </row>
    <row r="1043" spans="1:96">
      <c r="A1043" s="64"/>
      <c r="B1043" s="15"/>
      <c r="C1043" s="15"/>
      <c r="D1043" s="15"/>
      <c r="E1043" s="15"/>
      <c r="F1043" s="15"/>
      <c r="G1043" s="15"/>
      <c r="H1043" s="15"/>
      <c r="I1043" s="52" t="s">
        <v>45</v>
      </c>
      <c r="J1043" s="6">
        <v>0.80205268873862201</v>
      </c>
      <c r="K1043" s="6">
        <v>0.15715176125211899</v>
      </c>
      <c r="L1043" s="6">
        <v>4.0795550009257997E-2</v>
      </c>
      <c r="M1043" s="6">
        <v>0.120373761228662</v>
      </c>
      <c r="N1043" s="6">
        <v>0.75128084305968601</v>
      </c>
      <c r="O1043" s="6">
        <v>0.12834539571164999</v>
      </c>
      <c r="P1043" s="6">
        <v>0.70022791263033002</v>
      </c>
      <c r="Q1043" s="6">
        <v>7.7755243580583597E-2</v>
      </c>
      <c r="R1043" s="6">
        <v>0.22201684378908601</v>
      </c>
      <c r="S1043" s="6">
        <v>0.78624636022593897</v>
      </c>
      <c r="T1043" s="6">
        <v>0.187172851513695</v>
      </c>
      <c r="U1043" s="6">
        <v>2.6580788260364401E-2</v>
      </c>
      <c r="V1043" s="6">
        <v>0.44089947849831701</v>
      </c>
      <c r="W1043" s="6">
        <v>0.16487077831449701</v>
      </c>
      <c r="X1043" s="6">
        <v>0.39422974318718401</v>
      </c>
      <c r="Y1043" s="6">
        <v>0.59324766308645005</v>
      </c>
      <c r="Z1043" s="6">
        <v>9.50544493173094E-2</v>
      </c>
      <c r="AA1043" s="6">
        <v>0.31169788759624001</v>
      </c>
      <c r="AB1043" s="6">
        <v>0.244780212962185</v>
      </c>
      <c r="AC1043" s="6">
        <v>0.73320196623252099</v>
      </c>
      <c r="AD1043" s="6">
        <v>2.2017820805292899E-2</v>
      </c>
      <c r="AE1043" s="6">
        <v>0.44669108619668002</v>
      </c>
      <c r="AF1043" s="6">
        <v>7.9079992542692601E-2</v>
      </c>
      <c r="AG1043" s="310">
        <v>0.47422892126062599</v>
      </c>
      <c r="AH1043" s="211">
        <v>1.125</v>
      </c>
      <c r="AI1043" s="211">
        <v>3.4889999999999999</v>
      </c>
      <c r="AJ1043" s="212">
        <v>5.891</v>
      </c>
      <c r="AK1043" s="210">
        <v>1.24</v>
      </c>
      <c r="AL1043" s="210">
        <v>3.2650000000000001</v>
      </c>
      <c r="AM1043" s="210">
        <v>6.2050000000000001</v>
      </c>
      <c r="AN1043" s="203"/>
      <c r="AO1043" s="203"/>
      <c r="AP1043" s="203"/>
      <c r="AQ1043" s="203"/>
      <c r="AR1043" s="203">
        <f t="shared" si="1450"/>
        <v>0.98877272946999983</v>
      </c>
      <c r="AS1043" s="203">
        <f t="shared" si="1451"/>
        <v>1.2084999999999999</v>
      </c>
      <c r="AT1043" s="203">
        <f t="shared" si="1452"/>
        <v>1.4770555528699998</v>
      </c>
      <c r="AU1043" s="203">
        <f t="shared" si="1453"/>
        <v>2.2310181867759997</v>
      </c>
      <c r="AV1043" s="203">
        <f t="shared" si="1454"/>
        <v>2.7267999999999999</v>
      </c>
      <c r="AW1043" s="203">
        <f t="shared" si="1455"/>
        <v>3.3327555494959995</v>
      </c>
      <c r="AX1043" s="203">
        <f t="shared" si="1456"/>
        <v>4.7679545560499994</v>
      </c>
      <c r="AY1043" s="203">
        <f t="shared" si="1457"/>
        <v>5.8274999999999997</v>
      </c>
      <c r="AZ1043" s="203">
        <f t="shared" si="1458"/>
        <v>7.1224999870499994</v>
      </c>
      <c r="BB1043" s="1" t="str">
        <f t="shared" si="1459"/>
        <v>NP</v>
      </c>
      <c r="BC1043" s="1" t="str">
        <f t="shared" si="1460"/>
        <v>P</v>
      </c>
      <c r="BD1043" s="1" t="str">
        <f t="shared" si="1461"/>
        <v>NA</v>
      </c>
      <c r="BE1043" s="1" t="str">
        <f t="shared" si="1462"/>
        <v>NO</v>
      </c>
      <c r="BF1043" s="1" t="str">
        <f t="shared" si="1420"/>
        <v>NO</v>
      </c>
      <c r="BG1043" s="1" t="str">
        <f t="shared" si="1421"/>
        <v>NO</v>
      </c>
      <c r="BH1043" s="1" t="str">
        <f t="shared" si="1414"/>
        <v>NO</v>
      </c>
      <c r="BJ1043" s="1">
        <v>4</v>
      </c>
      <c r="BK1043" s="1" t="str">
        <f t="shared" si="1422"/>
        <v>NA</v>
      </c>
      <c r="BL1043" s="1" t="str">
        <f t="shared" si="1423"/>
        <v>NA</v>
      </c>
      <c r="BM1043" s="1" t="str">
        <f t="shared" si="1424"/>
        <v>NA</v>
      </c>
      <c r="BN1043" s="1" t="str">
        <f t="shared" si="1425"/>
        <v>NO</v>
      </c>
      <c r="BO1043" s="1" t="str">
        <f t="shared" si="1426"/>
        <v>NO</v>
      </c>
      <c r="BP1043" s="1" t="str">
        <f t="shared" si="1427"/>
        <v>NO</v>
      </c>
      <c r="BQ1043" s="1" t="str">
        <f t="shared" si="1428"/>
        <v>YES</v>
      </c>
      <c r="BS1043" s="1" t="str">
        <f t="shared" si="1429"/>
        <v>FP</v>
      </c>
      <c r="BT1043" s="1" t="str">
        <f t="shared" si="1430"/>
        <v>TN</v>
      </c>
      <c r="BU1043" s="1" t="str">
        <f t="shared" si="1431"/>
        <v>TN</v>
      </c>
      <c r="BV1043" s="1" t="str">
        <f t="shared" si="1432"/>
        <v>NO</v>
      </c>
      <c r="BW1043" s="1" t="str">
        <f t="shared" si="1433"/>
        <v>NO</v>
      </c>
      <c r="BX1043" s="1" t="str">
        <f t="shared" si="1434"/>
        <v>NO</v>
      </c>
      <c r="BY1043" s="244" t="str">
        <f t="shared" si="1435"/>
        <v>YES</v>
      </c>
      <c r="BZ1043" s="244" t="str">
        <f t="shared" si="1436"/>
        <v>NO</v>
      </c>
      <c r="CA1043" s="244" t="str">
        <f t="shared" si="1437"/>
        <v>NO</v>
      </c>
      <c r="CB1043" s="244" t="str">
        <f t="shared" si="1438"/>
        <v>NO</v>
      </c>
      <c r="CC1043" s="244" t="str">
        <f t="shared" si="1439"/>
        <v>NO</v>
      </c>
      <c r="CD1043" s="244" t="str">
        <f t="shared" si="1415"/>
        <v>YES</v>
      </c>
      <c r="CE1043" s="1" t="str">
        <f t="shared" si="1416"/>
        <v>NO</v>
      </c>
      <c r="CF1043" s="1" t="str">
        <f t="shared" si="1417"/>
        <v>NO</v>
      </c>
      <c r="CG1043" s="1" t="str">
        <f t="shared" si="1418"/>
        <v>NO</v>
      </c>
      <c r="CH1043" s="1" t="str">
        <f t="shared" si="1419"/>
        <v>YES</v>
      </c>
      <c r="CI1043" s="244" t="str">
        <f t="shared" si="1440"/>
        <v>NO</v>
      </c>
      <c r="CJ1043" s="244" t="str">
        <f t="shared" si="1441"/>
        <v>NO</v>
      </c>
      <c r="CK1043" s="244" t="str">
        <f t="shared" si="1442"/>
        <v>NO</v>
      </c>
      <c r="CL1043" s="244" t="str">
        <f t="shared" si="1443"/>
        <v>NO</v>
      </c>
      <c r="CM1043" s="244" t="str">
        <f t="shared" si="1444"/>
        <v>NO</v>
      </c>
      <c r="CN1043" s="244" t="str">
        <f t="shared" si="1445"/>
        <v>YES</v>
      </c>
      <c r="CO1043" s="244" t="str">
        <f t="shared" si="1446"/>
        <v>NO</v>
      </c>
      <c r="CP1043" s="244" t="str">
        <f t="shared" si="1447"/>
        <v>NO</v>
      </c>
      <c r="CQ1043" s="244" t="str">
        <f t="shared" si="1448"/>
        <v>NO</v>
      </c>
      <c r="CR1043" s="244" t="str">
        <f t="shared" si="1449"/>
        <v>YES</v>
      </c>
    </row>
    <row r="1044" spans="1:96">
      <c r="A1044" s="64"/>
      <c r="B1044" s="15"/>
      <c r="C1044" s="15"/>
      <c r="D1044" s="15"/>
      <c r="E1044" s="15"/>
      <c r="F1044" s="15"/>
      <c r="G1044" s="15"/>
      <c r="H1044" s="15"/>
      <c r="I1044" s="52" t="s">
        <v>44</v>
      </c>
      <c r="J1044" s="6">
        <v>0.87784939415406604</v>
      </c>
      <c r="K1044" s="6">
        <v>3.1693942519418102E-2</v>
      </c>
      <c r="L1044" s="6">
        <v>9.0456663326515793E-2</v>
      </c>
      <c r="M1044" s="6">
        <v>0.87268164569149997</v>
      </c>
      <c r="N1044" s="6">
        <v>0.11376896312264401</v>
      </c>
      <c r="O1044" s="6">
        <v>1.3549391185854701E-2</v>
      </c>
      <c r="P1044" s="6">
        <v>0.45897583935387198</v>
      </c>
      <c r="Q1044" s="6">
        <v>0.53820864886410402</v>
      </c>
      <c r="R1044" s="6">
        <v>2.8155117820225502E-3</v>
      </c>
      <c r="S1044" s="6">
        <v>0.69153747759439499</v>
      </c>
      <c r="T1044" s="6">
        <v>6.0902901455573401E-2</v>
      </c>
      <c r="U1044" s="6">
        <v>0.24755962095003101</v>
      </c>
      <c r="V1044" s="6">
        <v>0.91796557832858505</v>
      </c>
      <c r="W1044" s="6">
        <v>8.0679516924668904E-2</v>
      </c>
      <c r="X1044" s="6">
        <v>1.3549047467455999E-3</v>
      </c>
      <c r="Y1044" s="6">
        <v>0.86903422204498404</v>
      </c>
      <c r="Z1044" s="6">
        <v>8.85236445646614E-2</v>
      </c>
      <c r="AA1044" s="6">
        <v>4.2442133390353597E-2</v>
      </c>
      <c r="AB1044" s="6">
        <v>0.13289591402964401</v>
      </c>
      <c r="AC1044" s="6">
        <v>9.4897033823835297E-3</v>
      </c>
      <c r="AD1044" s="6">
        <v>0.85761438258797096</v>
      </c>
      <c r="AE1044" s="6">
        <v>0.71545593345996905</v>
      </c>
      <c r="AF1044" s="6">
        <v>0.16127053545856901</v>
      </c>
      <c r="AG1044" s="310">
        <v>0.123273531081461</v>
      </c>
      <c r="AH1044" s="211">
        <v>1.282</v>
      </c>
      <c r="AI1044" s="211">
        <v>2.573</v>
      </c>
      <c r="AJ1044" s="212">
        <v>6.88</v>
      </c>
      <c r="AK1044" s="210">
        <v>1.3069999999999999</v>
      </c>
      <c r="AL1044" s="210">
        <v>2.508</v>
      </c>
      <c r="AM1044" s="210">
        <v>6.7889999999999997</v>
      </c>
      <c r="AN1044" s="203"/>
      <c r="AO1044" s="203"/>
      <c r="AP1044" s="203"/>
      <c r="AQ1044" s="203"/>
      <c r="AR1044" s="203">
        <f t="shared" si="1450"/>
        <v>0.98877272946999983</v>
      </c>
      <c r="AS1044" s="203">
        <f t="shared" si="1451"/>
        <v>1.2084999999999999</v>
      </c>
      <c r="AT1044" s="203">
        <f t="shared" si="1452"/>
        <v>1.4770555528699998</v>
      </c>
      <c r="AU1044" s="203">
        <f t="shared" si="1453"/>
        <v>2.2310181867759997</v>
      </c>
      <c r="AV1044" s="203">
        <f t="shared" si="1454"/>
        <v>2.7267999999999999</v>
      </c>
      <c r="AW1044" s="203">
        <f t="shared" si="1455"/>
        <v>3.3327555494959995</v>
      </c>
      <c r="AX1044" s="203">
        <f t="shared" si="1456"/>
        <v>4.7679545560499994</v>
      </c>
      <c r="AY1044" s="203">
        <f t="shared" si="1457"/>
        <v>5.8274999999999997</v>
      </c>
      <c r="AZ1044" s="203">
        <f t="shared" si="1458"/>
        <v>7.1224999870499994</v>
      </c>
      <c r="BB1044" s="1" t="str">
        <f t="shared" si="1459"/>
        <v>NA</v>
      </c>
      <c r="BC1044" s="1" t="str">
        <f t="shared" si="1460"/>
        <v>NP</v>
      </c>
      <c r="BD1044" s="1" t="str">
        <f t="shared" si="1461"/>
        <v>NA</v>
      </c>
      <c r="BE1044" s="1" t="str">
        <f t="shared" si="1462"/>
        <v>NO</v>
      </c>
      <c r="BF1044" s="1" t="str">
        <f t="shared" si="1420"/>
        <v>NO</v>
      </c>
      <c r="BG1044" s="1" t="str">
        <f t="shared" si="1421"/>
        <v>NO</v>
      </c>
      <c r="BH1044" s="1" t="str">
        <f t="shared" si="1414"/>
        <v>YES</v>
      </c>
      <c r="BJ1044" s="1">
        <v>29</v>
      </c>
      <c r="BK1044" s="1" t="str">
        <f t="shared" si="1422"/>
        <v>NA</v>
      </c>
      <c r="BL1044" s="1" t="str">
        <f t="shared" si="1423"/>
        <v>NP</v>
      </c>
      <c r="BM1044" s="1" t="str">
        <f t="shared" si="1424"/>
        <v>NA</v>
      </c>
      <c r="BN1044" s="1" t="str">
        <f t="shared" si="1425"/>
        <v>NO</v>
      </c>
      <c r="BO1044" s="1" t="str">
        <f t="shared" si="1426"/>
        <v>NO</v>
      </c>
      <c r="BP1044" s="1" t="str">
        <f t="shared" si="1427"/>
        <v>NO</v>
      </c>
      <c r="BQ1044" s="1" t="str">
        <f t="shared" si="1428"/>
        <v>YES</v>
      </c>
      <c r="BS1044" s="1" t="str">
        <f t="shared" si="1429"/>
        <v>TN</v>
      </c>
      <c r="BT1044" s="1" t="str">
        <f t="shared" si="1430"/>
        <v>TP</v>
      </c>
      <c r="BU1044" s="1" t="str">
        <f t="shared" si="1431"/>
        <v>TN</v>
      </c>
      <c r="BV1044" s="1" t="str">
        <f t="shared" si="1432"/>
        <v>NO</v>
      </c>
      <c r="BW1044" s="1" t="str">
        <f t="shared" si="1433"/>
        <v>NO</v>
      </c>
      <c r="BX1044" s="1" t="str">
        <f t="shared" si="1434"/>
        <v>YES</v>
      </c>
      <c r="BY1044" s="244" t="str">
        <f t="shared" si="1435"/>
        <v>YES</v>
      </c>
      <c r="BZ1044" s="244" t="str">
        <f t="shared" si="1436"/>
        <v>NO</v>
      </c>
      <c r="CA1044" s="244" t="str">
        <f t="shared" si="1437"/>
        <v>NO</v>
      </c>
      <c r="CB1044" s="244" t="str">
        <f t="shared" si="1438"/>
        <v>NO</v>
      </c>
      <c r="CC1044" s="244" t="str">
        <f t="shared" si="1439"/>
        <v>NO</v>
      </c>
      <c r="CD1044" s="244" t="str">
        <f t="shared" si="1415"/>
        <v>NO</v>
      </c>
      <c r="CE1044" s="1" t="str">
        <f t="shared" si="1416"/>
        <v>NO</v>
      </c>
      <c r="CF1044" s="1" t="str">
        <f t="shared" si="1417"/>
        <v>NO</v>
      </c>
      <c r="CG1044" s="1" t="str">
        <f t="shared" si="1418"/>
        <v>NO</v>
      </c>
      <c r="CH1044" s="1" t="str">
        <f t="shared" si="1419"/>
        <v>NO</v>
      </c>
      <c r="CI1044" s="244" t="str">
        <f t="shared" si="1440"/>
        <v>NO</v>
      </c>
      <c r="CJ1044" s="244" t="str">
        <f t="shared" si="1441"/>
        <v>NO</v>
      </c>
      <c r="CK1044" s="244" t="str">
        <f t="shared" si="1442"/>
        <v>NO</v>
      </c>
      <c r="CL1044" s="244" t="str">
        <f t="shared" si="1443"/>
        <v>NO</v>
      </c>
      <c r="CM1044" s="244" t="str">
        <f t="shared" si="1444"/>
        <v>NO</v>
      </c>
      <c r="CN1044" s="244" t="str">
        <f t="shared" si="1445"/>
        <v>NO</v>
      </c>
      <c r="CO1044" s="244" t="str">
        <f t="shared" si="1446"/>
        <v>NO</v>
      </c>
      <c r="CP1044" s="244" t="str">
        <f t="shared" si="1447"/>
        <v>NO</v>
      </c>
      <c r="CQ1044" s="244" t="str">
        <f t="shared" si="1448"/>
        <v>NO</v>
      </c>
      <c r="CR1044" s="244" t="str">
        <f t="shared" si="1449"/>
        <v>NO</v>
      </c>
    </row>
    <row r="1045" spans="1:96">
      <c r="A1045" s="64"/>
      <c r="B1045" s="15"/>
      <c r="C1045" s="15"/>
      <c r="D1045" s="15"/>
      <c r="E1045" s="15"/>
      <c r="F1045" s="15"/>
      <c r="G1045" s="15"/>
      <c r="H1045" s="15"/>
      <c r="I1045" s="52" t="s">
        <v>20</v>
      </c>
      <c r="J1045" s="6">
        <v>0.445795425911934</v>
      </c>
      <c r="K1045" s="6">
        <v>0.103335416740437</v>
      </c>
      <c r="L1045" s="6">
        <v>0.450869157347627</v>
      </c>
      <c r="M1045" s="6">
        <v>0.57729254448079703</v>
      </c>
      <c r="N1045" s="6">
        <v>0.101038175853968</v>
      </c>
      <c r="O1045" s="6">
        <v>0.32166927966523301</v>
      </c>
      <c r="P1045" s="6">
        <v>0.44797459928139199</v>
      </c>
      <c r="Q1045" s="6">
        <v>0.34307414923892998</v>
      </c>
      <c r="R1045" s="6">
        <v>0.208951251479676</v>
      </c>
      <c r="S1045" s="6">
        <v>0.95652141934745705</v>
      </c>
      <c r="T1045" s="6">
        <v>1.3299669317332801E-2</v>
      </c>
      <c r="U1045" s="6">
        <v>3.0178911335209498E-2</v>
      </c>
      <c r="V1045" s="6">
        <v>0.112125682430452</v>
      </c>
      <c r="W1045" s="6">
        <v>0.35404700645791798</v>
      </c>
      <c r="X1045" s="6">
        <v>0.53382731111162796</v>
      </c>
      <c r="Y1045" s="6">
        <v>0.96276941689953</v>
      </c>
      <c r="Z1045" s="6">
        <v>2.15766710684623E-2</v>
      </c>
      <c r="AA1045" s="6">
        <v>1.5653912032006799E-2</v>
      </c>
      <c r="AB1045" s="6">
        <v>0.86946434477846102</v>
      </c>
      <c r="AC1045" s="6">
        <v>1.15504467255012E-3</v>
      </c>
      <c r="AD1045" s="6">
        <v>0.129380610548988</v>
      </c>
      <c r="AE1045" s="6">
        <v>0.83435429500486902</v>
      </c>
      <c r="AF1045" s="6">
        <v>0.122984964467365</v>
      </c>
      <c r="AG1045" s="310">
        <v>4.2660740527764897E-2</v>
      </c>
      <c r="AH1045" s="211">
        <v>1.2410000000000001</v>
      </c>
      <c r="AI1045" s="211">
        <v>3.1349999999999998</v>
      </c>
      <c r="AJ1045" s="212">
        <v>5.7389999999999999</v>
      </c>
      <c r="AK1045" s="210">
        <v>1.915</v>
      </c>
      <c r="AL1045" s="210">
        <v>3.7130000000000001</v>
      </c>
      <c r="AM1045" s="210">
        <v>6.58</v>
      </c>
      <c r="AN1045" s="203"/>
      <c r="AO1045" s="203"/>
      <c r="AP1045" s="203"/>
      <c r="AQ1045" s="203"/>
      <c r="AR1045" s="203">
        <f t="shared" si="1450"/>
        <v>0.98877272946999983</v>
      </c>
      <c r="AS1045" s="203">
        <f t="shared" si="1451"/>
        <v>1.2084999999999999</v>
      </c>
      <c r="AT1045" s="203">
        <f t="shared" si="1452"/>
        <v>1.4770555528699998</v>
      </c>
      <c r="AU1045" s="203">
        <f t="shared" si="1453"/>
        <v>2.2310181867759997</v>
      </c>
      <c r="AV1045" s="203">
        <f t="shared" si="1454"/>
        <v>2.7267999999999999</v>
      </c>
      <c r="AW1045" s="203">
        <f t="shared" si="1455"/>
        <v>3.3327555494959995</v>
      </c>
      <c r="AX1045" s="203">
        <f t="shared" si="1456"/>
        <v>4.7679545560499994</v>
      </c>
      <c r="AY1045" s="203">
        <f t="shared" si="1457"/>
        <v>5.8274999999999997</v>
      </c>
      <c r="AZ1045" s="203">
        <f t="shared" si="1458"/>
        <v>7.1224999870499994</v>
      </c>
      <c r="BB1045" s="1" t="str">
        <f t="shared" si="1459"/>
        <v>NA</v>
      </c>
      <c r="BC1045" s="1" t="str">
        <f t="shared" si="1460"/>
        <v>NA</v>
      </c>
      <c r="BD1045" s="1" t="str">
        <f t="shared" si="1461"/>
        <v>NP</v>
      </c>
      <c r="BE1045" s="1" t="str">
        <f t="shared" si="1462"/>
        <v>NO</v>
      </c>
      <c r="BF1045" s="1" t="str">
        <f t="shared" si="1420"/>
        <v>NO</v>
      </c>
      <c r="BG1045" s="1" t="str">
        <f t="shared" si="1421"/>
        <v>NO</v>
      </c>
      <c r="BH1045" s="1" t="str">
        <f t="shared" si="1414"/>
        <v>YES</v>
      </c>
      <c r="BJ1045" s="1">
        <v>22</v>
      </c>
      <c r="BK1045" s="1" t="str">
        <f t="shared" si="1422"/>
        <v>P</v>
      </c>
      <c r="BL1045" s="1" t="str">
        <f t="shared" si="1423"/>
        <v>P</v>
      </c>
      <c r="BM1045" s="1" t="str">
        <f t="shared" si="1424"/>
        <v>NA</v>
      </c>
      <c r="BN1045" s="1" t="str">
        <f t="shared" si="1425"/>
        <v>NO</v>
      </c>
      <c r="BO1045" s="1" t="str">
        <f t="shared" si="1426"/>
        <v>NO</v>
      </c>
      <c r="BP1045" s="1" t="str">
        <f t="shared" si="1427"/>
        <v>NO</v>
      </c>
      <c r="BQ1045" s="1" t="str">
        <f t="shared" si="1428"/>
        <v>NO</v>
      </c>
      <c r="BS1045" s="1" t="str">
        <f t="shared" si="1429"/>
        <v>TN</v>
      </c>
      <c r="BT1045" s="1" t="str">
        <f t="shared" si="1430"/>
        <v>TN</v>
      </c>
      <c r="BU1045" s="1" t="str">
        <f t="shared" si="1431"/>
        <v>FP</v>
      </c>
      <c r="BV1045" s="1" t="str">
        <f t="shared" si="1432"/>
        <v>NO</v>
      </c>
      <c r="BW1045" s="1" t="str">
        <f t="shared" si="1433"/>
        <v>NO</v>
      </c>
      <c r="BX1045" s="1" t="str">
        <f t="shared" si="1434"/>
        <v>NO</v>
      </c>
      <c r="BY1045" s="244" t="str">
        <f t="shared" si="1435"/>
        <v>YES</v>
      </c>
      <c r="BZ1045" s="244" t="str">
        <f t="shared" si="1436"/>
        <v>NO</v>
      </c>
      <c r="CA1045" s="244" t="str">
        <f t="shared" si="1437"/>
        <v>NO</v>
      </c>
      <c r="CB1045" s="244" t="str">
        <f t="shared" si="1438"/>
        <v>NO</v>
      </c>
      <c r="CC1045" s="244" t="str">
        <f t="shared" si="1439"/>
        <v>NO</v>
      </c>
      <c r="CD1045" s="244" t="str">
        <f t="shared" si="1415"/>
        <v>YES</v>
      </c>
      <c r="CE1045" s="1" t="str">
        <f t="shared" si="1416"/>
        <v>NO</v>
      </c>
      <c r="CF1045" s="1" t="str">
        <f t="shared" si="1417"/>
        <v>NO</v>
      </c>
      <c r="CG1045" s="1" t="str">
        <f t="shared" si="1418"/>
        <v>NO</v>
      </c>
      <c r="CH1045" s="1" t="str">
        <f t="shared" si="1419"/>
        <v>YES</v>
      </c>
      <c r="CI1045" s="244" t="str">
        <f t="shared" si="1440"/>
        <v>NO</v>
      </c>
      <c r="CJ1045" s="244" t="str">
        <f t="shared" si="1441"/>
        <v>NO</v>
      </c>
      <c r="CK1045" s="244" t="str">
        <f t="shared" si="1442"/>
        <v>NO</v>
      </c>
      <c r="CL1045" s="244" t="str">
        <f t="shared" si="1443"/>
        <v>NO</v>
      </c>
      <c r="CM1045" s="244" t="str">
        <f t="shared" si="1444"/>
        <v>NO</v>
      </c>
      <c r="CN1045" s="244" t="str">
        <f t="shared" si="1445"/>
        <v>YES</v>
      </c>
      <c r="CO1045" s="244" t="str">
        <f t="shared" si="1446"/>
        <v>NO</v>
      </c>
      <c r="CP1045" s="244" t="str">
        <f t="shared" si="1447"/>
        <v>NO</v>
      </c>
      <c r="CQ1045" s="244" t="str">
        <f t="shared" si="1448"/>
        <v>NO</v>
      </c>
      <c r="CR1045" s="244" t="str">
        <f t="shared" si="1449"/>
        <v>YES</v>
      </c>
    </row>
    <row r="1046" spans="1:96">
      <c r="A1046" s="64"/>
      <c r="B1046" s="15"/>
      <c r="C1046" s="15"/>
      <c r="D1046" s="15"/>
      <c r="E1046" s="15"/>
      <c r="F1046" s="15"/>
      <c r="G1046" s="15"/>
      <c r="H1046" s="15"/>
      <c r="I1046" s="52" t="s">
        <v>32</v>
      </c>
      <c r="J1046" s="6">
        <v>0.41472059711651199</v>
      </c>
      <c r="K1046" s="6">
        <v>0.54770427877379002</v>
      </c>
      <c r="L1046" s="6">
        <v>3.7575124109697398E-2</v>
      </c>
      <c r="M1046" s="6">
        <v>0.10081454070453399</v>
      </c>
      <c r="N1046" s="6">
        <v>0.76574756724497695</v>
      </c>
      <c r="O1046" s="6">
        <v>0.13343789205048701</v>
      </c>
      <c r="P1046" s="6">
        <v>7.4672823896183294E-2</v>
      </c>
      <c r="Q1046" s="6">
        <v>0.75975444920188395</v>
      </c>
      <c r="R1046" s="6">
        <v>0.16557272690193101</v>
      </c>
      <c r="S1046" s="6">
        <v>0.78624636022593897</v>
      </c>
      <c r="T1046" s="6">
        <v>0.187172851513695</v>
      </c>
      <c r="U1046" s="6">
        <v>2.6580788260364401E-2</v>
      </c>
      <c r="V1046" s="6">
        <v>0.44089947849831701</v>
      </c>
      <c r="W1046" s="6">
        <v>0.16487077831449701</v>
      </c>
      <c r="X1046" s="6">
        <v>0.39422974318718401</v>
      </c>
      <c r="Y1046" s="6">
        <v>0.50721495843259501</v>
      </c>
      <c r="Z1046" s="6">
        <v>0.34864155999413698</v>
      </c>
      <c r="AA1046" s="6">
        <v>0.14414348157326601</v>
      </c>
      <c r="AB1046" s="6">
        <v>0.82086831853839803</v>
      </c>
      <c r="AC1046" s="6">
        <v>8.5623529129633197E-2</v>
      </c>
      <c r="AD1046" s="6">
        <v>9.3508152331968297E-2</v>
      </c>
      <c r="AE1046" s="6">
        <v>8.2290209214532006E-2</v>
      </c>
      <c r="AF1046" s="6">
        <v>0.88591044196616198</v>
      </c>
      <c r="AG1046" s="310">
        <v>3.1799348819305698E-2</v>
      </c>
      <c r="AH1046" s="211">
        <v>1.167</v>
      </c>
      <c r="AI1046" s="211">
        <v>3.3679999999999999</v>
      </c>
      <c r="AJ1046" s="212">
        <v>5.6239999999999997</v>
      </c>
      <c r="AK1046" s="210">
        <v>1.2370000000000001</v>
      </c>
      <c r="AL1046" s="210">
        <v>3.1179999999999999</v>
      </c>
      <c r="AM1046" s="210">
        <v>5.7839999999999998</v>
      </c>
      <c r="AN1046" s="203"/>
      <c r="AO1046" s="203"/>
      <c r="AP1046" s="203"/>
      <c r="AQ1046" s="203"/>
      <c r="AR1046" s="203">
        <f t="shared" si="1450"/>
        <v>0.98877272946999983</v>
      </c>
      <c r="AS1046" s="203">
        <f t="shared" si="1451"/>
        <v>1.2084999999999999</v>
      </c>
      <c r="AT1046" s="203">
        <f t="shared" si="1452"/>
        <v>1.4770555528699998</v>
      </c>
      <c r="AU1046" s="203">
        <f t="shared" si="1453"/>
        <v>2.2310181867759997</v>
      </c>
      <c r="AV1046" s="203">
        <f t="shared" si="1454"/>
        <v>2.7267999999999999</v>
      </c>
      <c r="AW1046" s="203">
        <f t="shared" si="1455"/>
        <v>3.3327555494959995</v>
      </c>
      <c r="AX1046" s="203">
        <f t="shared" si="1456"/>
        <v>4.7679545560499994</v>
      </c>
      <c r="AY1046" s="203">
        <f t="shared" si="1457"/>
        <v>5.8274999999999997</v>
      </c>
      <c r="AZ1046" s="203">
        <f t="shared" si="1458"/>
        <v>7.1224999870499994</v>
      </c>
      <c r="BB1046" s="1" t="str">
        <f t="shared" si="1459"/>
        <v>NP</v>
      </c>
      <c r="BC1046" s="1" t="str">
        <f t="shared" si="1460"/>
        <v>P</v>
      </c>
      <c r="BD1046" s="1" t="str">
        <f t="shared" si="1461"/>
        <v>NP</v>
      </c>
      <c r="BE1046" s="1" t="str">
        <f t="shared" si="1462"/>
        <v>NO</v>
      </c>
      <c r="BF1046" s="1" t="str">
        <f t="shared" si="1420"/>
        <v>NO</v>
      </c>
      <c r="BG1046" s="1" t="str">
        <f t="shared" si="1421"/>
        <v>NO</v>
      </c>
      <c r="BH1046" s="1" t="str">
        <f t="shared" si="1414"/>
        <v>NO</v>
      </c>
      <c r="BJ1046" s="1">
        <v>20</v>
      </c>
      <c r="BK1046" s="1" t="str">
        <f t="shared" si="1422"/>
        <v>NA</v>
      </c>
      <c r="BL1046" s="1" t="str">
        <f t="shared" si="1423"/>
        <v>NA</v>
      </c>
      <c r="BM1046" s="1" t="str">
        <f t="shared" si="1424"/>
        <v>NP</v>
      </c>
      <c r="BN1046" s="1" t="str">
        <f t="shared" si="1425"/>
        <v>NO</v>
      </c>
      <c r="BO1046" s="1" t="str">
        <f t="shared" si="1426"/>
        <v>NO</v>
      </c>
      <c r="BP1046" s="1" t="str">
        <f t="shared" si="1427"/>
        <v>NO</v>
      </c>
      <c r="BQ1046" s="1" t="str">
        <f t="shared" si="1428"/>
        <v>YES</v>
      </c>
      <c r="BS1046" s="1" t="str">
        <f t="shared" si="1429"/>
        <v>FP</v>
      </c>
      <c r="BT1046" s="1" t="str">
        <f t="shared" si="1430"/>
        <v>TN</v>
      </c>
      <c r="BU1046" s="1" t="str">
        <f t="shared" si="1431"/>
        <v>TP</v>
      </c>
      <c r="BV1046" s="1" t="str">
        <f t="shared" si="1432"/>
        <v>NO</v>
      </c>
      <c r="BW1046" s="1" t="str">
        <f t="shared" si="1433"/>
        <v>NO</v>
      </c>
      <c r="BX1046" s="1" t="str">
        <f t="shared" si="1434"/>
        <v>YES</v>
      </c>
      <c r="BY1046" s="244" t="str">
        <f t="shared" si="1435"/>
        <v>YES</v>
      </c>
      <c r="BZ1046" s="244" t="str">
        <f t="shared" si="1436"/>
        <v>NO</v>
      </c>
      <c r="CA1046" s="244" t="str">
        <f t="shared" si="1437"/>
        <v>NO</v>
      </c>
      <c r="CB1046" s="244" t="str">
        <f t="shared" si="1438"/>
        <v>NO</v>
      </c>
      <c r="CC1046" s="244" t="str">
        <f t="shared" si="1439"/>
        <v>NO</v>
      </c>
      <c r="CD1046" s="244" t="str">
        <f t="shared" si="1415"/>
        <v>YES</v>
      </c>
      <c r="CE1046" s="1" t="str">
        <f t="shared" si="1416"/>
        <v>NO</v>
      </c>
      <c r="CF1046" s="1" t="str">
        <f t="shared" si="1417"/>
        <v>NO</v>
      </c>
      <c r="CG1046" s="1" t="str">
        <f t="shared" si="1418"/>
        <v>NO</v>
      </c>
      <c r="CH1046" s="1" t="str">
        <f t="shared" si="1419"/>
        <v>YES</v>
      </c>
      <c r="CI1046" s="244" t="str">
        <f t="shared" si="1440"/>
        <v>NO</v>
      </c>
      <c r="CJ1046" s="244" t="str">
        <f t="shared" si="1441"/>
        <v>NO</v>
      </c>
      <c r="CK1046" s="244" t="str">
        <f t="shared" si="1442"/>
        <v>NO</v>
      </c>
      <c r="CL1046" s="244" t="str">
        <f t="shared" si="1443"/>
        <v>NO</v>
      </c>
      <c r="CM1046" s="244" t="str">
        <f t="shared" si="1444"/>
        <v>NO</v>
      </c>
      <c r="CN1046" s="244" t="str">
        <f t="shared" si="1445"/>
        <v>YES</v>
      </c>
      <c r="CO1046" s="244" t="str">
        <f t="shared" si="1446"/>
        <v>NO</v>
      </c>
      <c r="CP1046" s="244" t="str">
        <f t="shared" si="1447"/>
        <v>NO</v>
      </c>
      <c r="CQ1046" s="244" t="str">
        <f t="shared" si="1448"/>
        <v>NO</v>
      </c>
      <c r="CR1046" s="244" t="str">
        <f t="shared" si="1449"/>
        <v>YES</v>
      </c>
    </row>
    <row r="1047" spans="1:96">
      <c r="A1047" s="64"/>
      <c r="B1047" s="15"/>
      <c r="C1047" s="15"/>
      <c r="D1047" s="15"/>
      <c r="E1047" s="15"/>
      <c r="F1047" s="15"/>
      <c r="G1047" s="15"/>
      <c r="H1047" s="15"/>
      <c r="I1047" s="52" t="s">
        <v>31</v>
      </c>
      <c r="J1047" s="6">
        <v>0.97553658099115703</v>
      </c>
      <c r="K1047" s="6">
        <v>2.2595445460962701E-2</v>
      </c>
      <c r="L1047" s="6">
        <v>1.86797354787993E-3</v>
      </c>
      <c r="M1047" s="6">
        <v>0.53708613503565195</v>
      </c>
      <c r="N1047" s="6">
        <v>0.34275298422670802</v>
      </c>
      <c r="O1047" s="6">
        <v>0.120160880737638</v>
      </c>
      <c r="P1047" s="6">
        <v>0.52029110353661201</v>
      </c>
      <c r="Q1047" s="6">
        <v>0.102992301508235</v>
      </c>
      <c r="R1047" s="6">
        <v>0.37671659495515197</v>
      </c>
      <c r="S1047" s="6">
        <v>4.4360562603929399E-2</v>
      </c>
      <c r="T1047" s="6">
        <v>0.45602947786062598</v>
      </c>
      <c r="U1047" s="6">
        <v>0.49960995953544401</v>
      </c>
      <c r="V1047" s="6">
        <v>0.84554603346512203</v>
      </c>
      <c r="W1047" s="6">
        <v>5.3801095938092999E-2</v>
      </c>
      <c r="X1047" s="6">
        <v>0.100652870596784</v>
      </c>
      <c r="Y1047" s="6">
        <v>0.53908920600291699</v>
      </c>
      <c r="Z1047" s="6">
        <v>0.34456960194081898</v>
      </c>
      <c r="AA1047" s="6">
        <v>0.116341192056263</v>
      </c>
      <c r="AB1047" s="6">
        <v>7.6438753604707199E-2</v>
      </c>
      <c r="AC1047" s="6">
        <v>0.41306584387496198</v>
      </c>
      <c r="AD1047" s="6">
        <v>0.51049540252032999</v>
      </c>
      <c r="AE1047" s="6">
        <v>7.8562969326546703E-2</v>
      </c>
      <c r="AF1047" s="6">
        <v>0.837383696545281</v>
      </c>
      <c r="AG1047" s="310">
        <v>8.4053334128172202E-2</v>
      </c>
      <c r="AH1047" s="211">
        <v>1.8380000000000001</v>
      </c>
      <c r="AI1047" s="211">
        <v>2.528</v>
      </c>
      <c r="AJ1047" s="212">
        <v>6.1760000000000002</v>
      </c>
      <c r="AK1047" s="210">
        <v>1.821</v>
      </c>
      <c r="AL1047" s="210">
        <v>2.597</v>
      </c>
      <c r="AM1047" s="210">
        <v>6.2450000000000001</v>
      </c>
      <c r="AN1047" s="203"/>
      <c r="AO1047" s="203"/>
      <c r="AP1047" s="203"/>
      <c r="AQ1047" s="203"/>
      <c r="AR1047" s="203">
        <f t="shared" si="1450"/>
        <v>0.98877272946999983</v>
      </c>
      <c r="AS1047" s="203">
        <f t="shared" si="1451"/>
        <v>1.2084999999999999</v>
      </c>
      <c r="AT1047" s="203">
        <f t="shared" si="1452"/>
        <v>1.4770555528699998</v>
      </c>
      <c r="AU1047" s="203">
        <f t="shared" si="1453"/>
        <v>2.2310181867759997</v>
      </c>
      <c r="AV1047" s="203">
        <f t="shared" si="1454"/>
        <v>2.7267999999999999</v>
      </c>
      <c r="AW1047" s="203">
        <f t="shared" si="1455"/>
        <v>3.3327555494959995</v>
      </c>
      <c r="AX1047" s="203">
        <f t="shared" si="1456"/>
        <v>4.7679545560499994</v>
      </c>
      <c r="AY1047" s="203">
        <f t="shared" si="1457"/>
        <v>5.8274999999999997</v>
      </c>
      <c r="AZ1047" s="203">
        <f t="shared" si="1458"/>
        <v>7.1224999870499994</v>
      </c>
      <c r="BB1047" s="1" t="str">
        <f t="shared" si="1459"/>
        <v>P</v>
      </c>
      <c r="BC1047" s="1" t="str">
        <f t="shared" si="1460"/>
        <v>NP</v>
      </c>
      <c r="BD1047" s="1" t="str">
        <f t="shared" si="1461"/>
        <v>NA</v>
      </c>
      <c r="BE1047" s="1" t="str">
        <f t="shared" si="1462"/>
        <v>NO</v>
      </c>
      <c r="BF1047" s="1" t="str">
        <f t="shared" si="1420"/>
        <v>NO</v>
      </c>
      <c r="BG1047" s="1" t="str">
        <f t="shared" si="1421"/>
        <v>NO</v>
      </c>
      <c r="BH1047" s="1" t="str">
        <f t="shared" si="1414"/>
        <v>NO</v>
      </c>
      <c r="BJ1047" s="1">
        <v>8</v>
      </c>
      <c r="BK1047" s="1" t="str">
        <f t="shared" si="1422"/>
        <v>P</v>
      </c>
      <c r="BL1047" s="1" t="str">
        <f t="shared" si="1423"/>
        <v>NP</v>
      </c>
      <c r="BM1047" s="1" t="str">
        <f t="shared" si="1424"/>
        <v>NA</v>
      </c>
      <c r="BN1047" s="1" t="str">
        <f t="shared" si="1425"/>
        <v>NO</v>
      </c>
      <c r="BO1047" s="1" t="str">
        <f t="shared" si="1426"/>
        <v>NO</v>
      </c>
      <c r="BP1047" s="1" t="str">
        <f t="shared" si="1427"/>
        <v>NO</v>
      </c>
      <c r="BQ1047" s="1" t="str">
        <f t="shared" si="1428"/>
        <v>NO</v>
      </c>
      <c r="BS1047" s="1" t="str">
        <f t="shared" si="1429"/>
        <v>TN</v>
      </c>
      <c r="BT1047" s="1" t="str">
        <f t="shared" si="1430"/>
        <v>TP</v>
      </c>
      <c r="BU1047" s="1" t="str">
        <f t="shared" si="1431"/>
        <v>TN</v>
      </c>
      <c r="BV1047" s="1" t="str">
        <f t="shared" si="1432"/>
        <v>NO</v>
      </c>
      <c r="BW1047" s="1" t="str">
        <f t="shared" si="1433"/>
        <v>NO</v>
      </c>
      <c r="BX1047" s="1" t="str">
        <f t="shared" si="1434"/>
        <v>YES</v>
      </c>
      <c r="BY1047" s="244" t="str">
        <f t="shared" si="1435"/>
        <v>YES</v>
      </c>
      <c r="BZ1047" s="244" t="str">
        <f t="shared" si="1436"/>
        <v>NO</v>
      </c>
      <c r="CA1047" s="244" t="str">
        <f t="shared" si="1437"/>
        <v>NO</v>
      </c>
      <c r="CB1047" s="244" t="str">
        <f t="shared" si="1438"/>
        <v>NO</v>
      </c>
      <c r="CC1047" s="244" t="str">
        <f t="shared" si="1439"/>
        <v>NO</v>
      </c>
      <c r="CD1047" s="244" t="str">
        <f t="shared" si="1415"/>
        <v>NO</v>
      </c>
      <c r="CE1047" s="1" t="str">
        <f t="shared" si="1416"/>
        <v>NO</v>
      </c>
      <c r="CF1047" s="1" t="str">
        <f t="shared" si="1417"/>
        <v>NO</v>
      </c>
      <c r="CG1047" s="1" t="str">
        <f t="shared" si="1418"/>
        <v>NO</v>
      </c>
      <c r="CH1047" s="1" t="str">
        <f t="shared" si="1419"/>
        <v>NO</v>
      </c>
      <c r="CI1047" s="244" t="str">
        <f t="shared" si="1440"/>
        <v>NO</v>
      </c>
      <c r="CJ1047" s="244" t="str">
        <f t="shared" si="1441"/>
        <v>NO</v>
      </c>
      <c r="CK1047" s="244" t="str">
        <f t="shared" si="1442"/>
        <v>NO</v>
      </c>
      <c r="CL1047" s="244" t="str">
        <f t="shared" si="1443"/>
        <v>NO</v>
      </c>
      <c r="CM1047" s="244" t="str">
        <f t="shared" si="1444"/>
        <v>NO</v>
      </c>
      <c r="CN1047" s="244" t="str">
        <f t="shared" si="1445"/>
        <v>NO</v>
      </c>
      <c r="CO1047" s="244" t="str">
        <f t="shared" si="1446"/>
        <v>NO</v>
      </c>
      <c r="CP1047" s="244" t="str">
        <f t="shared" si="1447"/>
        <v>NO</v>
      </c>
      <c r="CQ1047" s="244" t="str">
        <f t="shared" si="1448"/>
        <v>NO</v>
      </c>
      <c r="CR1047" s="244" t="str">
        <f t="shared" si="1449"/>
        <v>NO</v>
      </c>
    </row>
    <row r="1048" spans="1:96">
      <c r="A1048" s="64"/>
      <c r="B1048" s="15"/>
      <c r="C1048" s="15"/>
      <c r="D1048" s="15"/>
      <c r="E1048" s="15"/>
      <c r="F1048" s="15"/>
      <c r="G1048" s="15"/>
      <c r="H1048" s="15"/>
      <c r="I1048" s="52" t="s">
        <v>53</v>
      </c>
      <c r="J1048" s="6">
        <v>0.35466118045669798</v>
      </c>
      <c r="K1048" s="6">
        <v>0.63057581066658297</v>
      </c>
      <c r="L1048" s="6">
        <v>1.4763008876718201E-2</v>
      </c>
      <c r="M1048" s="6">
        <v>0.72685864191101801</v>
      </c>
      <c r="N1048" s="6">
        <v>0.226064152887755</v>
      </c>
      <c r="O1048" s="6">
        <v>4.7077205201225998E-2</v>
      </c>
      <c r="P1048" s="6">
        <v>0.67348831525467501</v>
      </c>
      <c r="Q1048" s="6">
        <v>4.4746662134873799E-2</v>
      </c>
      <c r="R1048" s="6">
        <v>0.281765022610451</v>
      </c>
      <c r="S1048" s="6">
        <v>0.69116903673902297</v>
      </c>
      <c r="T1048" s="6">
        <v>9.39499896201752E-2</v>
      </c>
      <c r="U1048" s="6">
        <v>0.214880973640801</v>
      </c>
      <c r="V1048" s="6">
        <v>0.65432213233959402</v>
      </c>
      <c r="W1048" s="6">
        <v>0.32849700144973398</v>
      </c>
      <c r="X1048" s="6">
        <v>1.71808662106708E-2</v>
      </c>
      <c r="Y1048" s="6">
        <v>0.53908920600291699</v>
      </c>
      <c r="Z1048" s="6">
        <v>0.34456960194081898</v>
      </c>
      <c r="AA1048" s="6">
        <v>0.116341192056263</v>
      </c>
      <c r="AB1048" s="6">
        <v>7.6438753604707199E-2</v>
      </c>
      <c r="AC1048" s="6">
        <v>0.41306584387496198</v>
      </c>
      <c r="AD1048" s="6">
        <v>0.51049540252032999</v>
      </c>
      <c r="AE1048" s="6">
        <v>0.70332396929992802</v>
      </c>
      <c r="AF1048" s="6">
        <v>0.291123008550629</v>
      </c>
      <c r="AG1048" s="310">
        <v>5.5530221494421899E-3</v>
      </c>
      <c r="AH1048" s="211">
        <v>1.468</v>
      </c>
      <c r="AI1048" s="211">
        <v>2.6339999999999999</v>
      </c>
      <c r="AJ1048" s="212">
        <v>5.9960000000000004</v>
      </c>
      <c r="AK1048" s="210">
        <v>1.546</v>
      </c>
      <c r="AL1048" s="210">
        <v>2.613</v>
      </c>
      <c r="AM1048" s="210">
        <v>5.9969999999999999</v>
      </c>
      <c r="AN1048" s="203"/>
      <c r="AO1048" s="203"/>
      <c r="AP1048" s="203"/>
      <c r="AQ1048" s="203"/>
      <c r="AR1048" s="203">
        <f t="shared" si="1450"/>
        <v>0.98877272946999983</v>
      </c>
      <c r="AS1048" s="203">
        <f t="shared" si="1451"/>
        <v>1.2084999999999999</v>
      </c>
      <c r="AT1048" s="203">
        <f t="shared" si="1452"/>
        <v>1.4770555528699998</v>
      </c>
      <c r="AU1048" s="203">
        <f t="shared" si="1453"/>
        <v>2.2310181867759997</v>
      </c>
      <c r="AV1048" s="203">
        <f t="shared" si="1454"/>
        <v>2.7267999999999999</v>
      </c>
      <c r="AW1048" s="203">
        <f t="shared" si="1455"/>
        <v>3.3327555494959995</v>
      </c>
      <c r="AX1048" s="203">
        <f t="shared" si="1456"/>
        <v>4.7679545560499994</v>
      </c>
      <c r="AY1048" s="203">
        <f t="shared" si="1457"/>
        <v>5.8274999999999997</v>
      </c>
      <c r="AZ1048" s="203">
        <f t="shared" si="1458"/>
        <v>7.1224999870499994</v>
      </c>
      <c r="BB1048" s="1" t="str">
        <f t="shared" si="1459"/>
        <v>NA</v>
      </c>
      <c r="BC1048" s="1" t="str">
        <f t="shared" si="1460"/>
        <v>NP</v>
      </c>
      <c r="BD1048" s="1" t="str">
        <f t="shared" si="1461"/>
        <v>NA</v>
      </c>
      <c r="BE1048" s="1" t="str">
        <f t="shared" si="1462"/>
        <v>NO</v>
      </c>
      <c r="BF1048" s="1" t="str">
        <f t="shared" si="1420"/>
        <v>NO</v>
      </c>
      <c r="BG1048" s="1" t="str">
        <f t="shared" si="1421"/>
        <v>NO</v>
      </c>
      <c r="BH1048" s="1" t="str">
        <f t="shared" si="1414"/>
        <v>YES</v>
      </c>
      <c r="BJ1048" s="1">
        <v>15</v>
      </c>
      <c r="BK1048" s="1" t="str">
        <f t="shared" si="1422"/>
        <v>P</v>
      </c>
      <c r="BL1048" s="1" t="str">
        <f t="shared" si="1423"/>
        <v>NP</v>
      </c>
      <c r="BM1048" s="1" t="str">
        <f t="shared" si="1424"/>
        <v>NA</v>
      </c>
      <c r="BN1048" s="1" t="str">
        <f t="shared" si="1425"/>
        <v>NO</v>
      </c>
      <c r="BO1048" s="1" t="str">
        <f t="shared" si="1426"/>
        <v>NO</v>
      </c>
      <c r="BP1048" s="1" t="str">
        <f t="shared" si="1427"/>
        <v>NO</v>
      </c>
      <c r="BQ1048" s="1" t="str">
        <f t="shared" si="1428"/>
        <v>NO</v>
      </c>
      <c r="BS1048" s="1" t="str">
        <f t="shared" si="1429"/>
        <v>TN</v>
      </c>
      <c r="BT1048" s="1" t="str">
        <f t="shared" si="1430"/>
        <v>TP</v>
      </c>
      <c r="BU1048" s="1" t="str">
        <f t="shared" si="1431"/>
        <v>TN</v>
      </c>
      <c r="BV1048" s="1" t="str">
        <f t="shared" si="1432"/>
        <v>NO</v>
      </c>
      <c r="BW1048" s="1" t="str">
        <f t="shared" si="1433"/>
        <v>NO</v>
      </c>
      <c r="BX1048" s="1" t="str">
        <f t="shared" si="1434"/>
        <v>YES</v>
      </c>
      <c r="BY1048" s="244" t="str">
        <f t="shared" si="1435"/>
        <v>YES</v>
      </c>
      <c r="BZ1048" s="244" t="str">
        <f t="shared" si="1436"/>
        <v>NO</v>
      </c>
      <c r="CA1048" s="244" t="str">
        <f t="shared" si="1437"/>
        <v>NO</v>
      </c>
      <c r="CB1048" s="244" t="str">
        <f t="shared" si="1438"/>
        <v>NO</v>
      </c>
      <c r="CC1048" s="244" t="str">
        <f t="shared" si="1439"/>
        <v>NO</v>
      </c>
      <c r="CD1048" s="244" t="str">
        <f t="shared" si="1415"/>
        <v>NO</v>
      </c>
      <c r="CE1048" s="1" t="str">
        <f t="shared" si="1416"/>
        <v>NO</v>
      </c>
      <c r="CF1048" s="1" t="str">
        <f t="shared" si="1417"/>
        <v>NO</v>
      </c>
      <c r="CG1048" s="1" t="str">
        <f t="shared" si="1418"/>
        <v>NO</v>
      </c>
      <c r="CH1048" s="1" t="str">
        <f t="shared" si="1419"/>
        <v>NO</v>
      </c>
      <c r="CI1048" s="244" t="str">
        <f t="shared" si="1440"/>
        <v>NO</v>
      </c>
      <c r="CJ1048" s="244" t="str">
        <f t="shared" si="1441"/>
        <v>NO</v>
      </c>
      <c r="CK1048" s="244" t="str">
        <f t="shared" si="1442"/>
        <v>NO</v>
      </c>
      <c r="CL1048" s="244" t="str">
        <f t="shared" si="1443"/>
        <v>NO</v>
      </c>
      <c r="CM1048" s="244" t="str">
        <f t="shared" si="1444"/>
        <v>NO</v>
      </c>
      <c r="CN1048" s="244" t="str">
        <f t="shared" si="1445"/>
        <v>NO</v>
      </c>
      <c r="CO1048" s="244" t="str">
        <f t="shared" si="1446"/>
        <v>NO</v>
      </c>
      <c r="CP1048" s="244" t="str">
        <f t="shared" si="1447"/>
        <v>NO</v>
      </c>
      <c r="CQ1048" s="244" t="str">
        <f t="shared" si="1448"/>
        <v>NO</v>
      </c>
      <c r="CR1048" s="244" t="str">
        <f t="shared" si="1449"/>
        <v>NO</v>
      </c>
    </row>
    <row r="1049" spans="1:96">
      <c r="A1049" s="64"/>
      <c r="B1049" s="15"/>
      <c r="C1049" s="15"/>
      <c r="D1049" s="15"/>
      <c r="E1049" s="15"/>
      <c r="F1049" s="15"/>
      <c r="G1049" s="15"/>
      <c r="H1049" s="15"/>
      <c r="I1049" s="52" t="s">
        <v>54</v>
      </c>
      <c r="J1049" s="6">
        <v>0.97553658099115703</v>
      </c>
      <c r="K1049" s="6">
        <v>2.2595445460962701E-2</v>
      </c>
      <c r="L1049" s="6">
        <v>1.86797354787993E-3</v>
      </c>
      <c r="M1049" s="6">
        <v>0.53708613503565195</v>
      </c>
      <c r="N1049" s="6">
        <v>0.34275298422670802</v>
      </c>
      <c r="O1049" s="6">
        <v>0.120160880737638</v>
      </c>
      <c r="P1049" s="6">
        <v>0.52029110353661201</v>
      </c>
      <c r="Q1049" s="6">
        <v>0.102992301508235</v>
      </c>
      <c r="R1049" s="6">
        <v>0.37671659495515197</v>
      </c>
      <c r="S1049" s="6">
        <v>4.4360562603929399E-2</v>
      </c>
      <c r="T1049" s="6">
        <v>0.45602947786062598</v>
      </c>
      <c r="U1049" s="6">
        <v>0.49960995953544401</v>
      </c>
      <c r="V1049" s="6">
        <v>0.32164840504909598</v>
      </c>
      <c r="W1049" s="6">
        <v>0.60306252037147001</v>
      </c>
      <c r="X1049" s="6">
        <v>7.5289074579433096E-2</v>
      </c>
      <c r="Y1049" s="6">
        <v>0.84122447160927105</v>
      </c>
      <c r="Z1049" s="6">
        <v>6.2973408652530205E-2</v>
      </c>
      <c r="AA1049" s="6">
        <v>9.5802119738198299E-2</v>
      </c>
      <c r="AB1049" s="6">
        <v>0.75079542582800995</v>
      </c>
      <c r="AC1049" s="6">
        <v>8.8776678303362097E-2</v>
      </c>
      <c r="AD1049" s="6">
        <v>0.16042789586862699</v>
      </c>
      <c r="AE1049" s="6">
        <v>0.96859163143000504</v>
      </c>
      <c r="AF1049" s="6">
        <v>2.14819490592623E-2</v>
      </c>
      <c r="AG1049" s="310">
        <v>9.9264195107320301E-3</v>
      </c>
      <c r="AH1049" s="211">
        <v>1.903</v>
      </c>
      <c r="AI1049" s="211">
        <v>2.7429999999999999</v>
      </c>
      <c r="AJ1049" s="212">
        <v>5.7850000000000001</v>
      </c>
      <c r="AK1049" s="210">
        <v>1.91</v>
      </c>
      <c r="AL1049" s="210">
        <v>2.86</v>
      </c>
      <c r="AM1049" s="210">
        <v>5.8479999999999999</v>
      </c>
      <c r="AN1049" s="203"/>
      <c r="AO1049" s="203"/>
      <c r="AP1049" s="203"/>
      <c r="AQ1049" s="203"/>
      <c r="AR1049" s="203">
        <f t="shared" si="1450"/>
        <v>0.98877272946999983</v>
      </c>
      <c r="AS1049" s="203">
        <f t="shared" si="1451"/>
        <v>1.2084999999999999</v>
      </c>
      <c r="AT1049" s="203">
        <f t="shared" si="1452"/>
        <v>1.4770555528699998</v>
      </c>
      <c r="AU1049" s="203">
        <f t="shared" si="1453"/>
        <v>2.2310181867759997</v>
      </c>
      <c r="AV1049" s="203">
        <f t="shared" si="1454"/>
        <v>2.7267999999999999</v>
      </c>
      <c r="AW1049" s="203">
        <f t="shared" si="1455"/>
        <v>3.3327555494959995</v>
      </c>
      <c r="AX1049" s="203">
        <f t="shared" si="1456"/>
        <v>4.7679545560499994</v>
      </c>
      <c r="AY1049" s="203">
        <f t="shared" si="1457"/>
        <v>5.8274999999999997</v>
      </c>
      <c r="AZ1049" s="203">
        <f t="shared" si="1458"/>
        <v>7.1224999870499994</v>
      </c>
      <c r="BB1049" s="1" t="str">
        <f t="shared" si="1459"/>
        <v>P</v>
      </c>
      <c r="BC1049" s="1" t="str">
        <f t="shared" si="1460"/>
        <v>NA</v>
      </c>
      <c r="BD1049" s="1" t="str">
        <f t="shared" si="1461"/>
        <v>NP</v>
      </c>
      <c r="BE1049" s="1" t="str">
        <f t="shared" si="1462"/>
        <v>NO</v>
      </c>
      <c r="BF1049" s="1" t="str">
        <f t="shared" si="1420"/>
        <v>NO</v>
      </c>
      <c r="BG1049" s="1" t="str">
        <f t="shared" si="1421"/>
        <v>NO</v>
      </c>
      <c r="BH1049" s="1" t="str">
        <f t="shared" si="1414"/>
        <v>NO</v>
      </c>
      <c r="BJ1049" s="1">
        <v>15</v>
      </c>
      <c r="BK1049" s="1" t="str">
        <f t="shared" si="1422"/>
        <v>P</v>
      </c>
      <c r="BL1049" s="1" t="str">
        <f t="shared" si="1423"/>
        <v>NA</v>
      </c>
      <c r="BM1049" s="1" t="str">
        <f t="shared" si="1424"/>
        <v>NA</v>
      </c>
      <c r="BN1049" s="1" t="str">
        <f t="shared" si="1425"/>
        <v>NO</v>
      </c>
      <c r="BO1049" s="1" t="str">
        <f t="shared" si="1426"/>
        <v>NO</v>
      </c>
      <c r="BP1049" s="1" t="str">
        <f t="shared" si="1427"/>
        <v>NO</v>
      </c>
      <c r="BQ1049" s="1" t="str">
        <f t="shared" si="1428"/>
        <v>NO</v>
      </c>
      <c r="BS1049" s="1" t="str">
        <f t="shared" si="1429"/>
        <v>TN</v>
      </c>
      <c r="BT1049" s="1" t="str">
        <f t="shared" si="1430"/>
        <v>TN</v>
      </c>
      <c r="BU1049" s="1" t="str">
        <f t="shared" si="1431"/>
        <v>FP</v>
      </c>
      <c r="BV1049" s="1" t="str">
        <f t="shared" si="1432"/>
        <v>NO</v>
      </c>
      <c r="BW1049" s="1" t="str">
        <f t="shared" si="1433"/>
        <v>NO</v>
      </c>
      <c r="BX1049" s="1" t="str">
        <f t="shared" si="1434"/>
        <v>NO</v>
      </c>
      <c r="BY1049" s="244" t="str">
        <f t="shared" si="1435"/>
        <v>YES</v>
      </c>
      <c r="BZ1049" s="244" t="str">
        <f t="shared" si="1436"/>
        <v>NO</v>
      </c>
      <c r="CA1049" s="244" t="str">
        <f t="shared" si="1437"/>
        <v>NO</v>
      </c>
      <c r="CB1049" s="244" t="str">
        <f t="shared" si="1438"/>
        <v>NO</v>
      </c>
      <c r="CC1049" s="244" t="str">
        <f t="shared" si="1439"/>
        <v>NO</v>
      </c>
      <c r="CD1049" s="244" t="str">
        <f t="shared" si="1415"/>
        <v>YES</v>
      </c>
      <c r="CE1049" s="1" t="str">
        <f t="shared" si="1416"/>
        <v>NO</v>
      </c>
      <c r="CF1049" s="1" t="str">
        <f t="shared" si="1417"/>
        <v>NO</v>
      </c>
      <c r="CG1049" s="1" t="str">
        <f t="shared" si="1418"/>
        <v>NO</v>
      </c>
      <c r="CH1049" s="1" t="str">
        <f t="shared" si="1419"/>
        <v>YES</v>
      </c>
      <c r="CI1049" s="244" t="str">
        <f t="shared" si="1440"/>
        <v>NO</v>
      </c>
      <c r="CJ1049" s="244" t="str">
        <f t="shared" si="1441"/>
        <v>NO</v>
      </c>
      <c r="CK1049" s="244" t="str">
        <f t="shared" si="1442"/>
        <v>NO</v>
      </c>
      <c r="CL1049" s="244" t="str">
        <f t="shared" si="1443"/>
        <v>NO</v>
      </c>
      <c r="CM1049" s="244" t="str">
        <f t="shared" si="1444"/>
        <v>NO</v>
      </c>
      <c r="CN1049" s="244" t="str">
        <f t="shared" si="1445"/>
        <v>YES</v>
      </c>
      <c r="CO1049" s="244" t="str">
        <f t="shared" si="1446"/>
        <v>NO</v>
      </c>
      <c r="CP1049" s="244" t="str">
        <f t="shared" si="1447"/>
        <v>NO</v>
      </c>
      <c r="CQ1049" s="244" t="str">
        <f t="shared" si="1448"/>
        <v>NO</v>
      </c>
      <c r="CR1049" s="244" t="str">
        <f t="shared" si="1449"/>
        <v>YES</v>
      </c>
    </row>
    <row r="1050" spans="1:96">
      <c r="A1050" s="64"/>
      <c r="B1050" s="15"/>
      <c r="C1050" s="15"/>
      <c r="D1050" s="15"/>
      <c r="E1050" s="15"/>
      <c r="F1050" s="15"/>
      <c r="G1050" s="15"/>
      <c r="H1050" s="15"/>
      <c r="I1050" s="52" t="s">
        <v>55</v>
      </c>
      <c r="J1050" s="6">
        <v>0.65523650281530899</v>
      </c>
      <c r="K1050" s="6">
        <v>0.344397266794089</v>
      </c>
      <c r="L1050" s="6">
        <v>3.6623039060146301E-4</v>
      </c>
      <c r="M1050" s="6">
        <v>8.1637382744059704E-3</v>
      </c>
      <c r="N1050" s="6">
        <v>0.25155931430199102</v>
      </c>
      <c r="O1050" s="6">
        <v>0.74027694742360195</v>
      </c>
      <c r="P1050" s="6">
        <v>0.44797459928139199</v>
      </c>
      <c r="Q1050" s="6">
        <v>0.34307414923892998</v>
      </c>
      <c r="R1050" s="6">
        <v>0.208951251479676</v>
      </c>
      <c r="S1050" s="6">
        <v>0.70730010284198297</v>
      </c>
      <c r="T1050" s="6">
        <v>8.5542029442029696E-2</v>
      </c>
      <c r="U1050" s="6">
        <v>0.20715786771598699</v>
      </c>
      <c r="V1050" s="6">
        <v>0.355739279715448</v>
      </c>
      <c r="W1050" s="6">
        <v>0.47000302675151401</v>
      </c>
      <c r="X1050" s="6">
        <v>0.17425769353303699</v>
      </c>
      <c r="Y1050" s="6">
        <v>0.875686137783379</v>
      </c>
      <c r="Z1050" s="6">
        <v>1.20539459595412E-2</v>
      </c>
      <c r="AA1050" s="6">
        <v>0.112259916257079</v>
      </c>
      <c r="AB1050" s="6">
        <v>0.65755351019519104</v>
      </c>
      <c r="AC1050" s="6">
        <v>0.27098368672960899</v>
      </c>
      <c r="AD1050" s="6">
        <v>7.14628030751982E-2</v>
      </c>
      <c r="AE1050" s="6">
        <v>0.70332396929992802</v>
      </c>
      <c r="AF1050" s="6">
        <v>0.291123008550629</v>
      </c>
      <c r="AG1050" s="310">
        <v>5.5530221494421899E-3</v>
      </c>
      <c r="AH1050" s="211">
        <v>1.488</v>
      </c>
      <c r="AI1050" s="211">
        <v>2.867</v>
      </c>
      <c r="AJ1050" s="212">
        <v>5.6950000000000003</v>
      </c>
      <c r="AK1050" s="210">
        <v>1.4390000000000001</v>
      </c>
      <c r="AL1050" s="210">
        <v>2.988</v>
      </c>
      <c r="AM1050" s="210">
        <v>5.7190000000000003</v>
      </c>
      <c r="AN1050" s="203"/>
      <c r="AO1050" s="203"/>
      <c r="AP1050" s="203"/>
      <c r="AQ1050" s="203"/>
      <c r="AR1050" s="203">
        <f t="shared" si="1450"/>
        <v>0.98877272946999983</v>
      </c>
      <c r="AS1050" s="203">
        <f t="shared" si="1451"/>
        <v>1.2084999999999999</v>
      </c>
      <c r="AT1050" s="203">
        <f t="shared" si="1452"/>
        <v>1.4770555528699998</v>
      </c>
      <c r="AU1050" s="203">
        <f t="shared" si="1453"/>
        <v>2.2310181867759997</v>
      </c>
      <c r="AV1050" s="203">
        <f t="shared" si="1454"/>
        <v>2.7267999999999999</v>
      </c>
      <c r="AW1050" s="203">
        <f t="shared" si="1455"/>
        <v>3.3327555494959995</v>
      </c>
      <c r="AX1050" s="203">
        <f t="shared" si="1456"/>
        <v>4.7679545560499994</v>
      </c>
      <c r="AY1050" s="203">
        <f t="shared" si="1457"/>
        <v>5.8274999999999997</v>
      </c>
      <c r="AZ1050" s="203">
        <f t="shared" si="1458"/>
        <v>7.1224999870499994</v>
      </c>
      <c r="BB1050" s="1" t="str">
        <f t="shared" si="1459"/>
        <v>P</v>
      </c>
      <c r="BC1050" s="1" t="str">
        <f t="shared" si="1460"/>
        <v>NA</v>
      </c>
      <c r="BD1050" s="1" t="str">
        <f t="shared" si="1461"/>
        <v>NP</v>
      </c>
      <c r="BE1050" s="1" t="str">
        <f t="shared" si="1462"/>
        <v>NO</v>
      </c>
      <c r="BF1050" s="1" t="str">
        <f t="shared" si="1420"/>
        <v>NO</v>
      </c>
      <c r="BG1050" s="1" t="str">
        <f t="shared" si="1421"/>
        <v>NO</v>
      </c>
      <c r="BH1050" s="1" t="str">
        <f t="shared" si="1414"/>
        <v>NO</v>
      </c>
      <c r="BJ1050" s="1">
        <v>17</v>
      </c>
      <c r="BK1050" s="1" t="str">
        <f t="shared" si="1422"/>
        <v>NA</v>
      </c>
      <c r="BL1050" s="1" t="str">
        <f t="shared" si="1423"/>
        <v>NA</v>
      </c>
      <c r="BM1050" s="1" t="str">
        <f t="shared" si="1424"/>
        <v>NP</v>
      </c>
      <c r="BN1050" s="1" t="str">
        <f t="shared" si="1425"/>
        <v>NO</v>
      </c>
      <c r="BO1050" s="1" t="str">
        <f t="shared" si="1426"/>
        <v>NO</v>
      </c>
      <c r="BP1050" s="1" t="str">
        <f t="shared" si="1427"/>
        <v>NO</v>
      </c>
      <c r="BQ1050" s="1" t="str">
        <f t="shared" si="1428"/>
        <v>YES</v>
      </c>
      <c r="BS1050" s="1" t="str">
        <f t="shared" si="1429"/>
        <v>TN</v>
      </c>
      <c r="BT1050" s="1" t="str">
        <f t="shared" si="1430"/>
        <v>TN</v>
      </c>
      <c r="BU1050" s="1" t="str">
        <f t="shared" si="1431"/>
        <v>TP</v>
      </c>
      <c r="BV1050" s="1" t="str">
        <f t="shared" si="1432"/>
        <v>NO</v>
      </c>
      <c r="BW1050" s="1" t="str">
        <f t="shared" si="1433"/>
        <v>NO</v>
      </c>
      <c r="BX1050" s="1" t="str">
        <f t="shared" si="1434"/>
        <v>YES</v>
      </c>
      <c r="BY1050" s="244" t="str">
        <f t="shared" si="1435"/>
        <v>YES</v>
      </c>
      <c r="BZ1050" s="244" t="str">
        <f t="shared" si="1436"/>
        <v>NO</v>
      </c>
      <c r="CA1050" s="244" t="str">
        <f t="shared" si="1437"/>
        <v>NO</v>
      </c>
      <c r="CB1050" s="244" t="str">
        <f t="shared" si="1438"/>
        <v>NO</v>
      </c>
      <c r="CC1050" s="244" t="str">
        <f t="shared" si="1439"/>
        <v>NO</v>
      </c>
      <c r="CD1050" s="244" t="str">
        <f t="shared" si="1415"/>
        <v>NO</v>
      </c>
      <c r="CE1050" s="1" t="str">
        <f t="shared" si="1416"/>
        <v>NO</v>
      </c>
      <c r="CF1050" s="1" t="str">
        <f t="shared" si="1417"/>
        <v>NO</v>
      </c>
      <c r="CG1050" s="1" t="str">
        <f t="shared" si="1418"/>
        <v>NO</v>
      </c>
      <c r="CH1050" s="1" t="str">
        <f t="shared" si="1419"/>
        <v>NO</v>
      </c>
      <c r="CI1050" s="244" t="str">
        <f t="shared" si="1440"/>
        <v>NO</v>
      </c>
      <c r="CJ1050" s="244" t="str">
        <f t="shared" si="1441"/>
        <v>NO</v>
      </c>
      <c r="CK1050" s="244" t="str">
        <f t="shared" si="1442"/>
        <v>NO</v>
      </c>
      <c r="CL1050" s="244" t="str">
        <f t="shared" si="1443"/>
        <v>NO</v>
      </c>
      <c r="CM1050" s="244" t="str">
        <f t="shared" si="1444"/>
        <v>NO</v>
      </c>
      <c r="CN1050" s="244" t="str">
        <f t="shared" si="1445"/>
        <v>NO</v>
      </c>
      <c r="CO1050" s="244" t="str">
        <f t="shared" si="1446"/>
        <v>NO</v>
      </c>
      <c r="CP1050" s="244" t="str">
        <f t="shared" si="1447"/>
        <v>NO</v>
      </c>
      <c r="CQ1050" s="244" t="str">
        <f t="shared" si="1448"/>
        <v>NO</v>
      </c>
      <c r="CR1050" s="244" t="str">
        <f t="shared" si="1449"/>
        <v>NO</v>
      </c>
    </row>
    <row r="1051" spans="1:96">
      <c r="A1051" s="64"/>
      <c r="B1051" s="15"/>
      <c r="C1051" s="15"/>
      <c r="D1051" s="15"/>
      <c r="E1051" s="15"/>
      <c r="F1051" s="15"/>
      <c r="G1051" s="15"/>
      <c r="H1051" s="15"/>
      <c r="I1051" s="52" t="s">
        <v>56</v>
      </c>
      <c r="J1051" s="6">
        <v>0.80205268873862201</v>
      </c>
      <c r="K1051" s="6">
        <v>0.15715176125211899</v>
      </c>
      <c r="L1051" s="6">
        <v>4.0795550009257997E-2</v>
      </c>
      <c r="M1051" s="6">
        <v>0.120373761228662</v>
      </c>
      <c r="N1051" s="6">
        <v>0.75128084305968601</v>
      </c>
      <c r="O1051" s="6">
        <v>0.12834539571164999</v>
      </c>
      <c r="P1051" s="6">
        <v>0.70022791263033002</v>
      </c>
      <c r="Q1051" s="6">
        <v>7.7755243580583597E-2</v>
      </c>
      <c r="R1051" s="6">
        <v>0.22201684378908601</v>
      </c>
      <c r="S1051" s="6">
        <v>0.78624636022593897</v>
      </c>
      <c r="T1051" s="6">
        <v>0.187172851513695</v>
      </c>
      <c r="U1051" s="6">
        <v>2.6580788260364401E-2</v>
      </c>
      <c r="V1051" s="6">
        <v>0.44089947849831701</v>
      </c>
      <c r="W1051" s="6">
        <v>0.16487077831449701</v>
      </c>
      <c r="X1051" s="6">
        <v>0.39422974318718401</v>
      </c>
      <c r="Y1051" s="6">
        <v>0.59324766308645005</v>
      </c>
      <c r="Z1051" s="6">
        <v>9.50544493173094E-2</v>
      </c>
      <c r="AA1051" s="6">
        <v>0.31169788759624001</v>
      </c>
      <c r="AB1051" s="6">
        <v>0.244780212962185</v>
      </c>
      <c r="AC1051" s="6">
        <v>0.73320196623252099</v>
      </c>
      <c r="AD1051" s="6">
        <v>2.2017820805292899E-2</v>
      </c>
      <c r="AE1051" s="6">
        <v>0.44669108619668002</v>
      </c>
      <c r="AF1051" s="6">
        <v>7.9079992542692601E-2</v>
      </c>
      <c r="AG1051" s="310">
        <v>0.47422892126062599</v>
      </c>
      <c r="AH1051" s="211">
        <v>1.1279999999999999</v>
      </c>
      <c r="AI1051" s="211">
        <v>3.444</v>
      </c>
      <c r="AJ1051" s="212">
        <v>5.9459999999999997</v>
      </c>
      <c r="AK1051" s="210">
        <v>1.127</v>
      </c>
      <c r="AL1051" s="210">
        <v>3.1880000000000002</v>
      </c>
      <c r="AM1051" s="210">
        <v>6.18</v>
      </c>
      <c r="AN1051" s="203"/>
      <c r="AO1051" s="203"/>
      <c r="AP1051" s="203"/>
      <c r="AQ1051" s="203"/>
      <c r="AR1051" s="203">
        <f t="shared" si="1450"/>
        <v>0.98877272946999983</v>
      </c>
      <c r="AS1051" s="203">
        <f t="shared" si="1451"/>
        <v>1.2084999999999999</v>
      </c>
      <c r="AT1051" s="203">
        <f t="shared" si="1452"/>
        <v>1.4770555528699998</v>
      </c>
      <c r="AU1051" s="203">
        <f t="shared" si="1453"/>
        <v>2.2310181867759997</v>
      </c>
      <c r="AV1051" s="203">
        <f t="shared" si="1454"/>
        <v>2.7267999999999999</v>
      </c>
      <c r="AW1051" s="203">
        <f t="shared" si="1455"/>
        <v>3.3327555494959995</v>
      </c>
      <c r="AX1051" s="203">
        <f t="shared" si="1456"/>
        <v>4.7679545560499994</v>
      </c>
      <c r="AY1051" s="203">
        <f t="shared" si="1457"/>
        <v>5.8274999999999997</v>
      </c>
      <c r="AZ1051" s="203">
        <f t="shared" si="1458"/>
        <v>7.1224999870499994</v>
      </c>
      <c r="BB1051" s="1" t="str">
        <f t="shared" si="1459"/>
        <v>NP</v>
      </c>
      <c r="BC1051" s="1" t="str">
        <f t="shared" si="1460"/>
        <v>P</v>
      </c>
      <c r="BD1051" s="1" t="str">
        <f t="shared" si="1461"/>
        <v>NA</v>
      </c>
      <c r="BE1051" s="1" t="str">
        <f t="shared" si="1462"/>
        <v>NO</v>
      </c>
      <c r="BF1051" s="1" t="str">
        <f t="shared" si="1420"/>
        <v>NO</v>
      </c>
      <c r="BG1051" s="1" t="str">
        <f t="shared" si="1421"/>
        <v>NO</v>
      </c>
      <c r="BH1051" s="1" t="str">
        <f t="shared" si="1414"/>
        <v>NO</v>
      </c>
      <c r="BJ1051" s="1">
        <v>4</v>
      </c>
      <c r="BK1051" s="1" t="str">
        <f t="shared" si="1422"/>
        <v>NP</v>
      </c>
      <c r="BL1051" s="1" t="str">
        <f t="shared" si="1423"/>
        <v>NA</v>
      </c>
      <c r="BM1051" s="1" t="str">
        <f t="shared" si="1424"/>
        <v>NA</v>
      </c>
      <c r="BN1051" s="1" t="str">
        <f t="shared" si="1425"/>
        <v>NO</v>
      </c>
      <c r="BO1051" s="1" t="str">
        <f t="shared" si="1426"/>
        <v>NO</v>
      </c>
      <c r="BP1051" s="1" t="str">
        <f t="shared" si="1427"/>
        <v>NO</v>
      </c>
      <c r="BQ1051" s="1" t="str">
        <f t="shared" si="1428"/>
        <v>YES</v>
      </c>
      <c r="BS1051" s="1" t="str">
        <f t="shared" si="1429"/>
        <v>TP</v>
      </c>
      <c r="BT1051" s="1" t="str">
        <f t="shared" si="1430"/>
        <v>TN</v>
      </c>
      <c r="BU1051" s="1" t="str">
        <f t="shared" si="1431"/>
        <v>TN</v>
      </c>
      <c r="BV1051" s="1" t="str">
        <f t="shared" si="1432"/>
        <v>NO</v>
      </c>
      <c r="BW1051" s="1" t="str">
        <f t="shared" si="1433"/>
        <v>NO</v>
      </c>
      <c r="BX1051" s="1" t="str">
        <f t="shared" si="1434"/>
        <v>YES</v>
      </c>
      <c r="BY1051" s="244" t="str">
        <f t="shared" si="1435"/>
        <v>YES</v>
      </c>
      <c r="BZ1051" s="244" t="str">
        <f t="shared" si="1436"/>
        <v>NO</v>
      </c>
      <c r="CA1051" s="244" t="str">
        <f t="shared" si="1437"/>
        <v>NO</v>
      </c>
      <c r="CB1051" s="244" t="str">
        <f t="shared" si="1438"/>
        <v>NO</v>
      </c>
      <c r="CC1051" s="244" t="str">
        <f t="shared" si="1439"/>
        <v>NO</v>
      </c>
      <c r="CD1051" s="244" t="str">
        <f t="shared" si="1415"/>
        <v>NO</v>
      </c>
      <c r="CE1051" s="1" t="str">
        <f t="shared" si="1416"/>
        <v>NO</v>
      </c>
      <c r="CF1051" s="1" t="str">
        <f t="shared" si="1417"/>
        <v>NO</v>
      </c>
      <c r="CG1051" s="1" t="str">
        <f t="shared" si="1418"/>
        <v>NO</v>
      </c>
      <c r="CH1051" s="1" t="str">
        <f t="shared" si="1419"/>
        <v>NO</v>
      </c>
      <c r="CI1051" s="244" t="str">
        <f t="shared" si="1440"/>
        <v>NO</v>
      </c>
      <c r="CJ1051" s="244" t="str">
        <f t="shared" si="1441"/>
        <v>NO</v>
      </c>
      <c r="CK1051" s="244" t="str">
        <f t="shared" si="1442"/>
        <v>NO</v>
      </c>
      <c r="CL1051" s="244" t="str">
        <f t="shared" si="1443"/>
        <v>NO</v>
      </c>
      <c r="CM1051" s="244" t="str">
        <f t="shared" si="1444"/>
        <v>NO</v>
      </c>
      <c r="CN1051" s="244" t="str">
        <f t="shared" si="1445"/>
        <v>NO</v>
      </c>
      <c r="CO1051" s="244" t="str">
        <f t="shared" si="1446"/>
        <v>NO</v>
      </c>
      <c r="CP1051" s="244" t="str">
        <f t="shared" si="1447"/>
        <v>NO</v>
      </c>
      <c r="CQ1051" s="244" t="str">
        <f t="shared" si="1448"/>
        <v>NO</v>
      </c>
      <c r="CR1051" s="244" t="str">
        <f t="shared" si="1449"/>
        <v>NO</v>
      </c>
    </row>
    <row r="1052" spans="1:96">
      <c r="A1052" s="64"/>
      <c r="B1052" s="15"/>
      <c r="C1052" s="15"/>
      <c r="D1052" s="15"/>
      <c r="E1052" s="15"/>
      <c r="F1052" s="15"/>
      <c r="G1052" s="15"/>
      <c r="H1052" s="15"/>
      <c r="I1052" s="52" t="s">
        <v>57</v>
      </c>
      <c r="J1052" s="6">
        <v>0.445795425911934</v>
      </c>
      <c r="K1052" s="6">
        <v>0.103335416740437</v>
      </c>
      <c r="L1052" s="6">
        <v>0.450869157347627</v>
      </c>
      <c r="M1052" s="6">
        <v>0.57729254448079703</v>
      </c>
      <c r="N1052" s="6">
        <v>0.101038175853968</v>
      </c>
      <c r="O1052" s="6">
        <v>0.32166927966523301</v>
      </c>
      <c r="P1052" s="6">
        <v>0.44797459928139199</v>
      </c>
      <c r="Q1052" s="6">
        <v>0.34307414923892998</v>
      </c>
      <c r="R1052" s="6">
        <v>0.208951251479676</v>
      </c>
      <c r="S1052" s="6">
        <v>0.95652141934745705</v>
      </c>
      <c r="T1052" s="6">
        <v>1.3299669317332801E-2</v>
      </c>
      <c r="U1052" s="6">
        <v>3.0178911335209498E-2</v>
      </c>
      <c r="V1052" s="6">
        <v>0.112125682430452</v>
      </c>
      <c r="W1052" s="6">
        <v>0.35404700645791798</v>
      </c>
      <c r="X1052" s="6">
        <v>0.53382731111162796</v>
      </c>
      <c r="Y1052" s="6">
        <v>0.53908920600291699</v>
      </c>
      <c r="Z1052" s="6">
        <v>0.34456960194081898</v>
      </c>
      <c r="AA1052" s="6">
        <v>0.116341192056263</v>
      </c>
      <c r="AB1052" s="6">
        <v>7.6438753604707199E-2</v>
      </c>
      <c r="AC1052" s="6">
        <v>0.41306584387496198</v>
      </c>
      <c r="AD1052" s="6">
        <v>0.51049540252032999</v>
      </c>
      <c r="AE1052" s="6">
        <v>7.8562969326546703E-2</v>
      </c>
      <c r="AF1052" s="6">
        <v>0.837383696545281</v>
      </c>
      <c r="AG1052" s="310">
        <v>8.4053334128172202E-2</v>
      </c>
      <c r="AH1052" s="211">
        <v>0.98899999999999999</v>
      </c>
      <c r="AI1052" s="211">
        <v>3.1019999999999999</v>
      </c>
      <c r="AJ1052" s="212">
        <v>6.2640000000000002</v>
      </c>
      <c r="AK1052" s="210">
        <v>1.649</v>
      </c>
      <c r="AL1052" s="210">
        <v>3.7309999999999999</v>
      </c>
      <c r="AM1052" s="210">
        <v>6.91</v>
      </c>
      <c r="AN1052" s="203"/>
      <c r="AO1052" s="203"/>
      <c r="AP1052" s="203"/>
      <c r="AQ1052" s="203"/>
      <c r="AR1052" s="203">
        <f t="shared" si="1450"/>
        <v>0.98877272946999983</v>
      </c>
      <c r="AS1052" s="203">
        <f t="shared" si="1451"/>
        <v>1.2084999999999999</v>
      </c>
      <c r="AT1052" s="203">
        <f t="shared" si="1452"/>
        <v>1.4770555528699998</v>
      </c>
      <c r="AU1052" s="203">
        <f t="shared" si="1453"/>
        <v>2.2310181867759997</v>
      </c>
      <c r="AV1052" s="203">
        <f t="shared" si="1454"/>
        <v>2.7267999999999999</v>
      </c>
      <c r="AW1052" s="203">
        <f t="shared" si="1455"/>
        <v>3.3327555494959995</v>
      </c>
      <c r="AX1052" s="203">
        <f t="shared" si="1456"/>
        <v>4.7679545560499994</v>
      </c>
      <c r="AY1052" s="203">
        <f t="shared" si="1457"/>
        <v>5.8274999999999997</v>
      </c>
      <c r="AZ1052" s="203">
        <f t="shared" si="1458"/>
        <v>7.1224999870499994</v>
      </c>
      <c r="BB1052" s="1" t="str">
        <f t="shared" si="1459"/>
        <v>NP</v>
      </c>
      <c r="BC1052" s="1" t="str">
        <f t="shared" si="1460"/>
        <v>NA</v>
      </c>
      <c r="BD1052" s="1" t="str">
        <f t="shared" si="1461"/>
        <v>NA</v>
      </c>
      <c r="BE1052" s="1" t="str">
        <f t="shared" si="1462"/>
        <v>NO</v>
      </c>
      <c r="BF1052" s="1" t="str">
        <f t="shared" si="1420"/>
        <v>NO</v>
      </c>
      <c r="BG1052" s="1" t="str">
        <f t="shared" si="1421"/>
        <v>NO</v>
      </c>
      <c r="BH1052" s="1" t="str">
        <f t="shared" si="1414"/>
        <v>YES</v>
      </c>
      <c r="BJ1052" s="1">
        <v>68</v>
      </c>
      <c r="BK1052" s="1" t="str">
        <f t="shared" si="1422"/>
        <v>P</v>
      </c>
      <c r="BL1052" s="1" t="str">
        <f t="shared" si="1423"/>
        <v>P</v>
      </c>
      <c r="BM1052" s="1" t="str">
        <f t="shared" si="1424"/>
        <v>NA</v>
      </c>
      <c r="BN1052" s="1" t="str">
        <f t="shared" si="1425"/>
        <v>NO</v>
      </c>
      <c r="BO1052" s="1" t="str">
        <f t="shared" si="1426"/>
        <v>NO</v>
      </c>
      <c r="BP1052" s="1" t="str">
        <f t="shared" si="1427"/>
        <v>NO</v>
      </c>
      <c r="BQ1052" s="1" t="str">
        <f t="shared" si="1428"/>
        <v>NO</v>
      </c>
      <c r="BS1052" s="1" t="str">
        <f t="shared" si="1429"/>
        <v>FP</v>
      </c>
      <c r="BT1052" s="1" t="str">
        <f t="shared" si="1430"/>
        <v>TN</v>
      </c>
      <c r="BU1052" s="1" t="str">
        <f t="shared" si="1431"/>
        <v>TN</v>
      </c>
      <c r="BV1052" s="1" t="str">
        <f t="shared" si="1432"/>
        <v>NO</v>
      </c>
      <c r="BW1052" s="1" t="str">
        <f t="shared" si="1433"/>
        <v>NO</v>
      </c>
      <c r="BX1052" s="1" t="str">
        <f t="shared" si="1434"/>
        <v>NO</v>
      </c>
      <c r="BY1052" s="244" t="str">
        <f t="shared" si="1435"/>
        <v>YES</v>
      </c>
      <c r="BZ1052" s="244" t="str">
        <f t="shared" si="1436"/>
        <v>NO</v>
      </c>
      <c r="CA1052" s="244" t="str">
        <f t="shared" si="1437"/>
        <v>NO</v>
      </c>
      <c r="CB1052" s="244" t="str">
        <f t="shared" si="1438"/>
        <v>NO</v>
      </c>
      <c r="CC1052" s="244" t="str">
        <f t="shared" si="1439"/>
        <v>NO</v>
      </c>
      <c r="CD1052" s="244" t="str">
        <f t="shared" si="1415"/>
        <v>YES</v>
      </c>
      <c r="CE1052" s="1" t="str">
        <f t="shared" si="1416"/>
        <v>YES</v>
      </c>
      <c r="CF1052" s="1" t="str">
        <f t="shared" si="1417"/>
        <v>YES</v>
      </c>
      <c r="CG1052" s="1" t="str">
        <f t="shared" si="1418"/>
        <v>NO</v>
      </c>
      <c r="CH1052" s="1" t="str">
        <f t="shared" si="1419"/>
        <v>NO</v>
      </c>
      <c r="CI1052" s="244" t="str">
        <f t="shared" si="1440"/>
        <v>NO</v>
      </c>
      <c r="CJ1052" s="244" t="str">
        <f t="shared" si="1441"/>
        <v>NO</v>
      </c>
      <c r="CK1052" s="244" t="str">
        <f t="shared" si="1442"/>
        <v>NO</v>
      </c>
      <c r="CL1052" s="244" t="str">
        <f t="shared" si="1443"/>
        <v>NO</v>
      </c>
      <c r="CM1052" s="244" t="str">
        <f t="shared" si="1444"/>
        <v>NO</v>
      </c>
      <c r="CN1052" s="244" t="str">
        <f t="shared" si="1445"/>
        <v>YES</v>
      </c>
      <c r="CO1052" s="244" t="str">
        <f t="shared" si="1446"/>
        <v>YES</v>
      </c>
      <c r="CP1052" s="244" t="str">
        <f t="shared" si="1447"/>
        <v>YES</v>
      </c>
      <c r="CQ1052" s="244" t="str">
        <f t="shared" si="1448"/>
        <v>NO</v>
      </c>
      <c r="CR1052" s="244" t="str">
        <f t="shared" si="1449"/>
        <v>NO</v>
      </c>
    </row>
    <row r="1053" spans="1:96">
      <c r="A1053" s="64"/>
      <c r="B1053" s="15"/>
      <c r="C1053" s="15"/>
      <c r="D1053" s="15"/>
      <c r="E1053" s="15"/>
      <c r="F1053" s="15"/>
      <c r="G1053" s="15"/>
      <c r="H1053" s="15"/>
      <c r="I1053" s="52" t="s">
        <v>58</v>
      </c>
      <c r="J1053" s="6">
        <v>0.41472059711651199</v>
      </c>
      <c r="K1053" s="6">
        <v>0.54770427877379002</v>
      </c>
      <c r="L1053" s="6">
        <v>3.7575124109697398E-2</v>
      </c>
      <c r="M1053" s="6">
        <v>0.10081454070453399</v>
      </c>
      <c r="N1053" s="6">
        <v>0.76574756724497695</v>
      </c>
      <c r="O1053" s="6">
        <v>0.13343789205048701</v>
      </c>
      <c r="P1053" s="6">
        <v>7.4672823896183294E-2</v>
      </c>
      <c r="Q1053" s="6">
        <v>0.75975444920188395</v>
      </c>
      <c r="R1053" s="6">
        <v>0.16557272690193101</v>
      </c>
      <c r="S1053" s="6">
        <v>0.78624636022593897</v>
      </c>
      <c r="T1053" s="6">
        <v>0.187172851513695</v>
      </c>
      <c r="U1053" s="6">
        <v>2.6580788260364401E-2</v>
      </c>
      <c r="V1053" s="6">
        <v>0.355739279715448</v>
      </c>
      <c r="W1053" s="6">
        <v>0.47000302675151401</v>
      </c>
      <c r="X1053" s="6">
        <v>0.17425769353303699</v>
      </c>
      <c r="Y1053" s="6">
        <v>0.875686137783379</v>
      </c>
      <c r="Z1053" s="6">
        <v>1.20539459595412E-2</v>
      </c>
      <c r="AA1053" s="6">
        <v>0.112259916257079</v>
      </c>
      <c r="AB1053" s="6">
        <v>0.65755351019519104</v>
      </c>
      <c r="AC1053" s="6">
        <v>0.27098368672960899</v>
      </c>
      <c r="AD1053" s="6">
        <v>7.14628030751982E-2</v>
      </c>
      <c r="AE1053" s="6">
        <v>0.70332396929992802</v>
      </c>
      <c r="AF1053" s="6">
        <v>0.291123008550629</v>
      </c>
      <c r="AG1053" s="310">
        <v>5.5530221494421899E-3</v>
      </c>
      <c r="AH1053" s="211">
        <v>1.2589999999999999</v>
      </c>
      <c r="AI1053" s="211">
        <v>2.9119999999999999</v>
      </c>
      <c r="AJ1053" s="212">
        <v>5.7759999999999998</v>
      </c>
      <c r="AK1053" s="210">
        <v>1.3380000000000001</v>
      </c>
      <c r="AL1053" s="210">
        <v>2.9780000000000002</v>
      </c>
      <c r="AM1053" s="210">
        <v>5.8289999999999997</v>
      </c>
      <c r="AN1053" s="203"/>
      <c r="AO1053" s="203"/>
      <c r="AP1053" s="203"/>
      <c r="AQ1053" s="203"/>
      <c r="AR1053" s="203">
        <f t="shared" si="1450"/>
        <v>0.98877272946999983</v>
      </c>
      <c r="AS1053" s="203">
        <f t="shared" si="1451"/>
        <v>1.2084999999999999</v>
      </c>
      <c r="AT1053" s="203">
        <f t="shared" si="1452"/>
        <v>1.4770555528699998</v>
      </c>
      <c r="AU1053" s="203">
        <f t="shared" si="1453"/>
        <v>2.2310181867759997</v>
      </c>
      <c r="AV1053" s="203">
        <f t="shared" si="1454"/>
        <v>2.7267999999999999</v>
      </c>
      <c r="AW1053" s="203">
        <f t="shared" si="1455"/>
        <v>3.3327555494959995</v>
      </c>
      <c r="AX1053" s="203">
        <f t="shared" si="1456"/>
        <v>4.7679545560499994</v>
      </c>
      <c r="AY1053" s="203">
        <f t="shared" si="1457"/>
        <v>5.8274999999999997</v>
      </c>
      <c r="AZ1053" s="203">
        <f t="shared" si="1458"/>
        <v>7.1224999870499994</v>
      </c>
      <c r="BB1053" s="1" t="str">
        <f t="shared" si="1459"/>
        <v>NA</v>
      </c>
      <c r="BC1053" s="1" t="str">
        <f t="shared" si="1460"/>
        <v>NA</v>
      </c>
      <c r="BD1053" s="1" t="str">
        <f t="shared" si="1461"/>
        <v>NP</v>
      </c>
      <c r="BE1053" s="1" t="str">
        <f t="shared" si="1462"/>
        <v>NO</v>
      </c>
      <c r="BF1053" s="1" t="str">
        <f t="shared" si="1420"/>
        <v>NO</v>
      </c>
      <c r="BG1053" s="1" t="str">
        <f t="shared" si="1421"/>
        <v>NO</v>
      </c>
      <c r="BH1053" s="1" t="str">
        <f t="shared" si="1414"/>
        <v>YES</v>
      </c>
      <c r="BJ1053" s="1">
        <v>36</v>
      </c>
      <c r="BK1053" s="1" t="str">
        <f t="shared" si="1422"/>
        <v>NA</v>
      </c>
      <c r="BL1053" s="1" t="str">
        <f t="shared" si="1423"/>
        <v>NA</v>
      </c>
      <c r="BM1053" s="1" t="str">
        <f t="shared" si="1424"/>
        <v>NA</v>
      </c>
      <c r="BN1053" s="1" t="str">
        <f t="shared" si="1425"/>
        <v>NO</v>
      </c>
      <c r="BO1053" s="1" t="str">
        <f t="shared" si="1426"/>
        <v>NO</v>
      </c>
      <c r="BP1053" s="1" t="str">
        <f t="shared" si="1427"/>
        <v>NO</v>
      </c>
      <c r="BQ1053" s="1" t="str">
        <f t="shared" si="1428"/>
        <v>YES</v>
      </c>
      <c r="BS1053" s="1" t="str">
        <f t="shared" si="1429"/>
        <v>TN</v>
      </c>
      <c r="BT1053" s="1" t="str">
        <f t="shared" si="1430"/>
        <v>TN</v>
      </c>
      <c r="BU1053" s="1" t="str">
        <f t="shared" si="1431"/>
        <v>FP</v>
      </c>
      <c r="BV1053" s="1" t="str">
        <f t="shared" si="1432"/>
        <v>NO</v>
      </c>
      <c r="BW1053" s="1" t="str">
        <f t="shared" si="1433"/>
        <v>NO</v>
      </c>
      <c r="BX1053" s="1" t="str">
        <f t="shared" si="1434"/>
        <v>NO</v>
      </c>
      <c r="BY1053" s="244" t="str">
        <f t="shared" si="1435"/>
        <v>YES</v>
      </c>
      <c r="BZ1053" s="244" t="str">
        <f t="shared" si="1436"/>
        <v>NO</v>
      </c>
      <c r="CA1053" s="244" t="str">
        <f t="shared" si="1437"/>
        <v>NO</v>
      </c>
      <c r="CB1053" s="244" t="str">
        <f t="shared" si="1438"/>
        <v>NO</v>
      </c>
      <c r="CC1053" s="244" t="str">
        <f t="shared" si="1439"/>
        <v>NO</v>
      </c>
      <c r="CD1053" s="244" t="str">
        <f t="shared" si="1415"/>
        <v>YES</v>
      </c>
      <c r="CE1053" s="1" t="str">
        <f t="shared" si="1416"/>
        <v>NO</v>
      </c>
      <c r="CF1053" s="1" t="str">
        <f t="shared" si="1417"/>
        <v>NO</v>
      </c>
      <c r="CG1053" s="1" t="str">
        <f t="shared" si="1418"/>
        <v>NO</v>
      </c>
      <c r="CH1053" s="1" t="str">
        <f t="shared" si="1419"/>
        <v>YES</v>
      </c>
      <c r="CI1053" s="244" t="str">
        <f t="shared" si="1440"/>
        <v>NO</v>
      </c>
      <c r="CJ1053" s="244" t="str">
        <f t="shared" si="1441"/>
        <v>NO</v>
      </c>
      <c r="CK1053" s="244" t="str">
        <f t="shared" si="1442"/>
        <v>NO</v>
      </c>
      <c r="CL1053" s="244" t="str">
        <f t="shared" si="1443"/>
        <v>NO</v>
      </c>
      <c r="CM1053" s="244" t="str">
        <f t="shared" si="1444"/>
        <v>NO</v>
      </c>
      <c r="CN1053" s="244" t="str">
        <f t="shared" si="1445"/>
        <v>YES</v>
      </c>
      <c r="CO1053" s="244" t="str">
        <f t="shared" si="1446"/>
        <v>NO</v>
      </c>
      <c r="CP1053" s="244" t="str">
        <f t="shared" si="1447"/>
        <v>NO</v>
      </c>
      <c r="CQ1053" s="244" t="str">
        <f t="shared" si="1448"/>
        <v>NO</v>
      </c>
      <c r="CR1053" s="244" t="str">
        <f t="shared" si="1449"/>
        <v>YES</v>
      </c>
    </row>
    <row r="1054" spans="1:96">
      <c r="A1054" s="64"/>
      <c r="B1054" s="15"/>
      <c r="C1054" s="15"/>
      <c r="D1054" s="15"/>
      <c r="E1054" s="15"/>
      <c r="F1054" s="15"/>
      <c r="G1054" s="15"/>
      <c r="H1054" s="15"/>
      <c r="I1054" s="52" t="s">
        <v>59</v>
      </c>
      <c r="J1054" s="6">
        <v>0.844637221237726</v>
      </c>
      <c r="K1054" s="6">
        <v>4.7750138431735097E-2</v>
      </c>
      <c r="L1054" s="6">
        <v>0.107612640330538</v>
      </c>
      <c r="M1054" s="6">
        <v>0.32206645502431502</v>
      </c>
      <c r="N1054" s="6">
        <v>0.192223477565586</v>
      </c>
      <c r="O1054" s="6">
        <v>0.48571006741009798</v>
      </c>
      <c r="P1054" s="6">
        <v>0.77485377164501501</v>
      </c>
      <c r="Q1054" s="6">
        <v>0.200721091775934</v>
      </c>
      <c r="R1054" s="6">
        <v>2.44251365790502E-2</v>
      </c>
      <c r="S1054" s="6">
        <v>0.95139233403352197</v>
      </c>
      <c r="T1054" s="6">
        <v>5.8844885208797398E-5</v>
      </c>
      <c r="U1054" s="6">
        <v>4.8548821081268401E-2</v>
      </c>
      <c r="V1054" s="6">
        <v>9.42671467639466E-3</v>
      </c>
      <c r="W1054" s="6">
        <v>0.83019273811680105</v>
      </c>
      <c r="X1054" s="6">
        <v>0.160380547206803</v>
      </c>
      <c r="Y1054" s="6">
        <v>0.53908920600291699</v>
      </c>
      <c r="Z1054" s="6">
        <v>0.34456960194081898</v>
      </c>
      <c r="AA1054" s="6">
        <v>0.116341192056263</v>
      </c>
      <c r="AB1054" s="6">
        <v>7.6438753604707199E-2</v>
      </c>
      <c r="AC1054" s="6">
        <v>0.41306584387496198</v>
      </c>
      <c r="AD1054" s="6">
        <v>0.51049540252032999</v>
      </c>
      <c r="AE1054" s="6">
        <v>7.8562969326546703E-2</v>
      </c>
      <c r="AF1054" s="6">
        <v>0.837383696545281</v>
      </c>
      <c r="AG1054" s="310">
        <v>8.4053334128172202E-2</v>
      </c>
      <c r="AH1054" s="211">
        <v>0.85899999999999999</v>
      </c>
      <c r="AI1054" s="211">
        <v>3.0019999999999998</v>
      </c>
      <c r="AJ1054" s="212">
        <v>6.5140000000000002</v>
      </c>
      <c r="AK1054" s="210">
        <v>0.93100000000000005</v>
      </c>
      <c r="AL1054" s="210">
        <v>2.9790000000000001</v>
      </c>
      <c r="AM1054" s="210">
        <v>6.3659999999999997</v>
      </c>
      <c r="AN1054" s="203"/>
      <c r="AO1054" s="203"/>
      <c r="AP1054" s="203"/>
      <c r="AQ1054" s="203"/>
      <c r="AR1054" s="203">
        <f t="shared" si="1450"/>
        <v>0.98877272946999983</v>
      </c>
      <c r="AS1054" s="203">
        <f t="shared" si="1451"/>
        <v>1.2084999999999999</v>
      </c>
      <c r="AT1054" s="203">
        <f t="shared" si="1452"/>
        <v>1.4770555528699998</v>
      </c>
      <c r="AU1054" s="203">
        <f t="shared" si="1453"/>
        <v>2.2310181867759997</v>
      </c>
      <c r="AV1054" s="203">
        <f t="shared" si="1454"/>
        <v>2.7267999999999999</v>
      </c>
      <c r="AW1054" s="203">
        <f t="shared" si="1455"/>
        <v>3.3327555494959995</v>
      </c>
      <c r="AX1054" s="203">
        <f t="shared" si="1456"/>
        <v>4.7679545560499994</v>
      </c>
      <c r="AY1054" s="203">
        <f t="shared" si="1457"/>
        <v>5.8274999999999997</v>
      </c>
      <c r="AZ1054" s="203">
        <f t="shared" si="1458"/>
        <v>7.1224999870499994</v>
      </c>
      <c r="BB1054" s="1" t="str">
        <f t="shared" si="1459"/>
        <v>A</v>
      </c>
      <c r="BC1054" s="1" t="str">
        <f t="shared" si="1460"/>
        <v>NA</v>
      </c>
      <c r="BD1054" s="1" t="str">
        <f t="shared" si="1461"/>
        <v>NA</v>
      </c>
      <c r="BE1054" s="1" t="str">
        <f t="shared" si="1462"/>
        <v>NO</v>
      </c>
      <c r="BF1054" s="1" t="str">
        <f t="shared" si="1420"/>
        <v>NO</v>
      </c>
      <c r="BG1054" s="1" t="str">
        <f t="shared" si="1421"/>
        <v>YES</v>
      </c>
      <c r="BH1054" s="1" t="str">
        <f t="shared" si="1414"/>
        <v>YES</v>
      </c>
      <c r="BJ1054" s="1">
        <v>15</v>
      </c>
      <c r="BK1054" s="1" t="str">
        <f t="shared" si="1422"/>
        <v>A</v>
      </c>
      <c r="BL1054" s="1" t="str">
        <f t="shared" si="1423"/>
        <v>NA</v>
      </c>
      <c r="BM1054" s="1" t="str">
        <f t="shared" si="1424"/>
        <v>NA</v>
      </c>
      <c r="BN1054" s="1" t="str">
        <f t="shared" si="1425"/>
        <v>NO</v>
      </c>
      <c r="BO1054" s="1" t="str">
        <f t="shared" si="1426"/>
        <v>NO</v>
      </c>
      <c r="BP1054" s="1" t="str">
        <f t="shared" si="1427"/>
        <v>YES</v>
      </c>
      <c r="BQ1054" s="1" t="str">
        <f t="shared" si="1428"/>
        <v>YES</v>
      </c>
      <c r="BS1054" s="1" t="str">
        <f t="shared" si="1429"/>
        <v>TP</v>
      </c>
      <c r="BT1054" s="1" t="str">
        <f t="shared" si="1430"/>
        <v>TN</v>
      </c>
      <c r="BU1054" s="1" t="str">
        <f t="shared" si="1431"/>
        <v>TN</v>
      </c>
      <c r="BV1054" s="1" t="str">
        <f t="shared" si="1432"/>
        <v>NO</v>
      </c>
      <c r="BW1054" s="1" t="str">
        <f t="shared" si="1433"/>
        <v>NO</v>
      </c>
      <c r="BX1054" s="1" t="str">
        <f t="shared" si="1434"/>
        <v>YES</v>
      </c>
      <c r="BY1054" s="244" t="str">
        <f t="shared" si="1435"/>
        <v>YES</v>
      </c>
      <c r="BZ1054" s="244" t="str">
        <f t="shared" si="1436"/>
        <v>NO</v>
      </c>
      <c r="CA1054" s="244" t="str">
        <f t="shared" si="1437"/>
        <v>NO</v>
      </c>
      <c r="CB1054" s="244" t="str">
        <f t="shared" si="1438"/>
        <v>NO</v>
      </c>
      <c r="CC1054" s="244" t="str">
        <f t="shared" si="1439"/>
        <v>NO</v>
      </c>
      <c r="CD1054" s="244" t="str">
        <f t="shared" si="1415"/>
        <v>NO</v>
      </c>
      <c r="CE1054" s="1" t="str">
        <f t="shared" si="1416"/>
        <v>NO</v>
      </c>
      <c r="CF1054" s="1" t="str">
        <f t="shared" si="1417"/>
        <v>NO</v>
      </c>
      <c r="CG1054" s="1" t="str">
        <f t="shared" si="1418"/>
        <v>NO</v>
      </c>
      <c r="CH1054" s="1" t="str">
        <f t="shared" si="1419"/>
        <v>NO</v>
      </c>
      <c r="CI1054" s="244" t="str">
        <f t="shared" si="1440"/>
        <v>NO</v>
      </c>
      <c r="CJ1054" s="244" t="str">
        <f t="shared" si="1441"/>
        <v>NO</v>
      </c>
      <c r="CK1054" s="244" t="str">
        <f t="shared" si="1442"/>
        <v>NO</v>
      </c>
      <c r="CL1054" s="244" t="str">
        <f t="shared" si="1443"/>
        <v>NO</v>
      </c>
      <c r="CM1054" s="244" t="str">
        <f t="shared" si="1444"/>
        <v>NO</v>
      </c>
      <c r="CN1054" s="244" t="str">
        <f t="shared" si="1445"/>
        <v>NO</v>
      </c>
      <c r="CO1054" s="244" t="str">
        <f t="shared" si="1446"/>
        <v>NO</v>
      </c>
      <c r="CP1054" s="244" t="str">
        <f t="shared" si="1447"/>
        <v>NO</v>
      </c>
      <c r="CQ1054" s="244" t="str">
        <f t="shared" si="1448"/>
        <v>NO</v>
      </c>
      <c r="CR1054" s="244" t="str">
        <f t="shared" si="1449"/>
        <v>NO</v>
      </c>
    </row>
    <row r="1055" spans="1:96">
      <c r="A1055" s="64"/>
      <c r="B1055" s="15"/>
      <c r="C1055" s="15"/>
      <c r="D1055" s="15"/>
      <c r="E1055" s="15"/>
      <c r="F1055" s="15"/>
      <c r="G1055" s="15"/>
      <c r="H1055" s="15"/>
      <c r="I1055" s="52" t="s">
        <v>21</v>
      </c>
      <c r="J1055" s="6">
        <v>0.65523650281530899</v>
      </c>
      <c r="K1055" s="6">
        <v>0.344397266794089</v>
      </c>
      <c r="L1055" s="6">
        <v>3.6623039060146301E-4</v>
      </c>
      <c r="M1055" s="6">
        <v>0.20260209442160501</v>
      </c>
      <c r="N1055" s="6">
        <v>0.337022164581738</v>
      </c>
      <c r="O1055" s="6">
        <v>0.46037574099665601</v>
      </c>
      <c r="P1055" s="6">
        <v>0.273126394435451</v>
      </c>
      <c r="Q1055" s="6">
        <v>0.675001061998319</v>
      </c>
      <c r="R1055" s="6">
        <v>5.1872543566228897E-2</v>
      </c>
      <c r="S1055" s="6">
        <v>0.56335194693851298</v>
      </c>
      <c r="T1055" s="6">
        <v>0.261275024497714</v>
      </c>
      <c r="U1055" s="6">
        <v>0.17537302856377299</v>
      </c>
      <c r="V1055" s="6">
        <v>0.59825484532247297</v>
      </c>
      <c r="W1055" s="6">
        <v>0.313569075366459</v>
      </c>
      <c r="X1055" s="6">
        <v>8.8176079311067704E-2</v>
      </c>
      <c r="Y1055" s="6">
        <v>0.77994539273753605</v>
      </c>
      <c r="Z1055" s="6">
        <v>0.201261527814101</v>
      </c>
      <c r="AA1055" s="6">
        <v>1.8793079448362698E-2</v>
      </c>
      <c r="AB1055" s="6">
        <v>0.32542983754566901</v>
      </c>
      <c r="AC1055" s="6">
        <v>0.41022519447942501</v>
      </c>
      <c r="AD1055" s="6">
        <v>0.26434496797490498</v>
      </c>
      <c r="AE1055" s="6">
        <v>0.66267446949743103</v>
      </c>
      <c r="AF1055" s="6">
        <v>0.31905199140265</v>
      </c>
      <c r="AG1055" s="310">
        <v>1.8273539099917201E-2</v>
      </c>
      <c r="AH1055" s="211">
        <v>1.286</v>
      </c>
      <c r="AI1055" s="211">
        <v>2.657</v>
      </c>
      <c r="AJ1055" s="212">
        <v>6.0149999999999997</v>
      </c>
      <c r="AK1055" s="210">
        <v>1.2290000000000001</v>
      </c>
      <c r="AL1055" s="210">
        <v>2.5750000000000002</v>
      </c>
      <c r="AM1055" s="210">
        <v>5.8940000000000001</v>
      </c>
      <c r="AN1055" s="203"/>
      <c r="AO1055" s="203"/>
      <c r="AP1055" s="203"/>
      <c r="AQ1055" s="203"/>
      <c r="AR1055" s="203">
        <f t="shared" si="1450"/>
        <v>0.98877272946999983</v>
      </c>
      <c r="AS1055" s="203">
        <f t="shared" si="1451"/>
        <v>1.2084999999999999</v>
      </c>
      <c r="AT1055" s="203">
        <f t="shared" si="1452"/>
        <v>1.4770555528699998</v>
      </c>
      <c r="AU1055" s="203">
        <f t="shared" si="1453"/>
        <v>2.2310181867759997</v>
      </c>
      <c r="AV1055" s="203">
        <f t="shared" si="1454"/>
        <v>2.7267999999999999</v>
      </c>
      <c r="AW1055" s="203">
        <f t="shared" si="1455"/>
        <v>3.3327555494959995</v>
      </c>
      <c r="AX1055" s="203">
        <f t="shared" si="1456"/>
        <v>4.7679545560499994</v>
      </c>
      <c r="AY1055" s="203">
        <f t="shared" si="1457"/>
        <v>5.8274999999999997</v>
      </c>
      <c r="AZ1055" s="203">
        <f t="shared" si="1458"/>
        <v>7.1224999870499994</v>
      </c>
      <c r="BB1055" s="1" t="str">
        <f t="shared" si="1459"/>
        <v>NA</v>
      </c>
      <c r="BC1055" s="1" t="str">
        <f t="shared" si="1460"/>
        <v>NP</v>
      </c>
      <c r="BD1055" s="1" t="str">
        <f t="shared" si="1461"/>
        <v>NA</v>
      </c>
      <c r="BE1055" s="1" t="str">
        <f t="shared" si="1462"/>
        <v>NO</v>
      </c>
      <c r="BF1055" s="1" t="str">
        <f t="shared" si="1420"/>
        <v>NO</v>
      </c>
      <c r="BG1055" s="1" t="str">
        <f t="shared" si="1421"/>
        <v>NO</v>
      </c>
      <c r="BH1055" s="1" t="str">
        <f t="shared" si="1414"/>
        <v>YES</v>
      </c>
      <c r="BJ1055" s="1">
        <v>57</v>
      </c>
      <c r="BK1055" s="1" t="str">
        <f t="shared" si="1422"/>
        <v>NA</v>
      </c>
      <c r="BL1055" s="1" t="str">
        <f t="shared" si="1423"/>
        <v>NP</v>
      </c>
      <c r="BM1055" s="1" t="str">
        <f t="shared" si="1424"/>
        <v>NA</v>
      </c>
      <c r="BN1055" s="1" t="str">
        <f t="shared" si="1425"/>
        <v>NO</v>
      </c>
      <c r="BO1055" s="1" t="str">
        <f t="shared" si="1426"/>
        <v>NO</v>
      </c>
      <c r="BP1055" s="1" t="str">
        <f t="shared" si="1427"/>
        <v>NO</v>
      </c>
      <c r="BQ1055" s="1" t="str">
        <f t="shared" si="1428"/>
        <v>YES</v>
      </c>
      <c r="BS1055" s="1" t="str">
        <f t="shared" si="1429"/>
        <v>TN</v>
      </c>
      <c r="BT1055" s="1" t="str">
        <f t="shared" si="1430"/>
        <v>TP</v>
      </c>
      <c r="BU1055" s="1" t="str">
        <f t="shared" si="1431"/>
        <v>TN</v>
      </c>
      <c r="BV1055" s="1" t="str">
        <f t="shared" si="1432"/>
        <v>NO</v>
      </c>
      <c r="BW1055" s="1" t="str">
        <f t="shared" si="1433"/>
        <v>NO</v>
      </c>
      <c r="BX1055" s="1" t="str">
        <f t="shared" si="1434"/>
        <v>YES</v>
      </c>
      <c r="BY1055" s="244" t="str">
        <f t="shared" si="1435"/>
        <v>YES</v>
      </c>
      <c r="BZ1055" s="244" t="str">
        <f t="shared" si="1436"/>
        <v>NO</v>
      </c>
      <c r="CA1055" s="244" t="str">
        <f t="shared" si="1437"/>
        <v>NO</v>
      </c>
      <c r="CB1055" s="244" t="str">
        <f t="shared" si="1438"/>
        <v>NO</v>
      </c>
      <c r="CC1055" s="244" t="str">
        <f t="shared" si="1439"/>
        <v>NO</v>
      </c>
      <c r="CD1055" s="244" t="str">
        <f t="shared" si="1415"/>
        <v>NO</v>
      </c>
      <c r="CE1055" s="1" t="str">
        <f t="shared" si="1416"/>
        <v>NO</v>
      </c>
      <c r="CF1055" s="1" t="str">
        <f t="shared" si="1417"/>
        <v>NO</v>
      </c>
      <c r="CG1055" s="1" t="str">
        <f t="shared" si="1418"/>
        <v>NO</v>
      </c>
      <c r="CH1055" s="1" t="str">
        <f t="shared" si="1419"/>
        <v>NO</v>
      </c>
      <c r="CI1055" s="244" t="str">
        <f t="shared" si="1440"/>
        <v>NO</v>
      </c>
      <c r="CJ1055" s="244" t="str">
        <f t="shared" si="1441"/>
        <v>NO</v>
      </c>
      <c r="CK1055" s="244" t="str">
        <f t="shared" si="1442"/>
        <v>NO</v>
      </c>
      <c r="CL1055" s="244" t="str">
        <f t="shared" si="1443"/>
        <v>NO</v>
      </c>
      <c r="CM1055" s="244" t="str">
        <f t="shared" si="1444"/>
        <v>NO</v>
      </c>
      <c r="CN1055" s="244" t="str">
        <f t="shared" si="1445"/>
        <v>NO</v>
      </c>
      <c r="CO1055" s="244" t="str">
        <f t="shared" si="1446"/>
        <v>NO</v>
      </c>
      <c r="CP1055" s="244" t="str">
        <f t="shared" si="1447"/>
        <v>NO</v>
      </c>
      <c r="CQ1055" s="244" t="str">
        <f t="shared" si="1448"/>
        <v>NO</v>
      </c>
      <c r="CR1055" s="244" t="str">
        <f t="shared" si="1449"/>
        <v>NO</v>
      </c>
    </row>
    <row r="1056" spans="1:96">
      <c r="A1056" s="64"/>
      <c r="B1056" s="15"/>
      <c r="C1056" s="15"/>
      <c r="D1056" s="15"/>
      <c r="E1056" s="15"/>
      <c r="F1056" s="15"/>
      <c r="G1056" s="15"/>
      <c r="H1056" s="15"/>
      <c r="I1056" s="52" t="s">
        <v>60</v>
      </c>
      <c r="J1056" s="6">
        <v>0.97553658099115703</v>
      </c>
      <c r="K1056" s="6">
        <v>2.2595445460962701E-2</v>
      </c>
      <c r="L1056" s="6">
        <v>1.86797354787993E-3</v>
      </c>
      <c r="M1056" s="6">
        <v>0.53708613503565195</v>
      </c>
      <c r="N1056" s="6">
        <v>0.34275298422670802</v>
      </c>
      <c r="O1056" s="6">
        <v>0.120160880737638</v>
      </c>
      <c r="P1056" s="6">
        <v>0.52029110353661201</v>
      </c>
      <c r="Q1056" s="6">
        <v>0.102992301508235</v>
      </c>
      <c r="R1056" s="6">
        <v>0.37671659495515197</v>
      </c>
      <c r="S1056" s="6">
        <v>4.4360562603929399E-2</v>
      </c>
      <c r="T1056" s="6">
        <v>0.45602947786062598</v>
      </c>
      <c r="U1056" s="6">
        <v>0.49960995953544401</v>
      </c>
      <c r="V1056" s="6">
        <v>4.7977990283702601E-2</v>
      </c>
      <c r="W1056" s="6">
        <v>0.59555986287032103</v>
      </c>
      <c r="X1056" s="6">
        <v>0.35646214684597499</v>
      </c>
      <c r="Y1056" s="6">
        <v>0.96276941689953</v>
      </c>
      <c r="Z1056" s="6">
        <v>2.15766710684623E-2</v>
      </c>
      <c r="AA1056" s="6">
        <v>1.5653912032006799E-2</v>
      </c>
      <c r="AB1056" s="6">
        <v>0.86946434477846102</v>
      </c>
      <c r="AC1056" s="6">
        <v>1.15504467255012E-3</v>
      </c>
      <c r="AD1056" s="6">
        <v>0.129380610548988</v>
      </c>
      <c r="AE1056" s="6">
        <v>0.83435429500486902</v>
      </c>
      <c r="AF1056" s="6">
        <v>0.122984964467365</v>
      </c>
      <c r="AG1056" s="310">
        <v>4.2660740527764897E-2</v>
      </c>
      <c r="AH1056" s="211">
        <v>1.855</v>
      </c>
      <c r="AI1056" s="211">
        <v>3.0190000000000001</v>
      </c>
      <c r="AJ1056" s="212">
        <v>5.6420000000000003</v>
      </c>
      <c r="AK1056" s="210">
        <v>1.921</v>
      </c>
      <c r="AL1056" s="210">
        <v>3.044</v>
      </c>
      <c r="AM1056" s="210">
        <v>5.65</v>
      </c>
      <c r="AN1056" s="203"/>
      <c r="AO1056" s="203"/>
      <c r="AP1056" s="203"/>
      <c r="AQ1056" s="203"/>
      <c r="AR1056" s="203">
        <f t="shared" si="1450"/>
        <v>0.98877272946999983</v>
      </c>
      <c r="AS1056" s="203">
        <f t="shared" si="1451"/>
        <v>1.2084999999999999</v>
      </c>
      <c r="AT1056" s="203">
        <f t="shared" si="1452"/>
        <v>1.4770555528699998</v>
      </c>
      <c r="AU1056" s="203">
        <f t="shared" si="1453"/>
        <v>2.2310181867759997</v>
      </c>
      <c r="AV1056" s="203">
        <f t="shared" si="1454"/>
        <v>2.7267999999999999</v>
      </c>
      <c r="AW1056" s="203">
        <f t="shared" si="1455"/>
        <v>3.3327555494959995</v>
      </c>
      <c r="AX1056" s="203">
        <f t="shared" si="1456"/>
        <v>4.7679545560499994</v>
      </c>
      <c r="AY1056" s="203">
        <f t="shared" si="1457"/>
        <v>5.8274999999999997</v>
      </c>
      <c r="AZ1056" s="203">
        <f t="shared" si="1458"/>
        <v>7.1224999870499994</v>
      </c>
      <c r="BB1056" s="1" t="str">
        <f t="shared" si="1459"/>
        <v>P</v>
      </c>
      <c r="BC1056" s="1" t="str">
        <f t="shared" si="1460"/>
        <v>NA</v>
      </c>
      <c r="BD1056" s="1" t="str">
        <f t="shared" si="1461"/>
        <v>NP</v>
      </c>
      <c r="BE1056" s="1" t="str">
        <f t="shared" si="1462"/>
        <v>NO</v>
      </c>
      <c r="BF1056" s="1" t="str">
        <f t="shared" si="1420"/>
        <v>NO</v>
      </c>
      <c r="BG1056" s="1" t="str">
        <f t="shared" si="1421"/>
        <v>NO</v>
      </c>
      <c r="BH1056" s="1" t="str">
        <f t="shared" si="1414"/>
        <v>NO</v>
      </c>
      <c r="BJ1056" s="1">
        <v>7</v>
      </c>
      <c r="BK1056" s="1" t="str">
        <f t="shared" si="1422"/>
        <v>P</v>
      </c>
      <c r="BL1056" s="1" t="str">
        <f t="shared" si="1423"/>
        <v>NA</v>
      </c>
      <c r="BM1056" s="1" t="str">
        <f t="shared" si="1424"/>
        <v>NP</v>
      </c>
      <c r="BN1056" s="1" t="str">
        <f t="shared" si="1425"/>
        <v>NO</v>
      </c>
      <c r="BO1056" s="1" t="str">
        <f t="shared" si="1426"/>
        <v>NO</v>
      </c>
      <c r="BP1056" s="1" t="str">
        <f t="shared" si="1427"/>
        <v>NO</v>
      </c>
      <c r="BQ1056" s="1" t="str">
        <f t="shared" si="1428"/>
        <v>NO</v>
      </c>
      <c r="BS1056" s="1" t="str">
        <f t="shared" si="1429"/>
        <v>TN</v>
      </c>
      <c r="BT1056" s="1" t="str">
        <f t="shared" si="1430"/>
        <v>TN</v>
      </c>
      <c r="BU1056" s="1" t="str">
        <f t="shared" si="1431"/>
        <v>TP</v>
      </c>
      <c r="BV1056" s="1" t="str">
        <f t="shared" si="1432"/>
        <v>NO</v>
      </c>
      <c r="BW1056" s="1" t="str">
        <f t="shared" si="1433"/>
        <v>NO</v>
      </c>
      <c r="BX1056" s="1" t="str">
        <f t="shared" si="1434"/>
        <v>YES</v>
      </c>
      <c r="BY1056" s="244" t="str">
        <f t="shared" si="1435"/>
        <v>YES</v>
      </c>
      <c r="BZ1056" s="244" t="str">
        <f t="shared" si="1436"/>
        <v>NO</v>
      </c>
      <c r="CA1056" s="244" t="str">
        <f t="shared" si="1437"/>
        <v>NO</v>
      </c>
      <c r="CB1056" s="244" t="str">
        <f t="shared" si="1438"/>
        <v>NO</v>
      </c>
      <c r="CC1056" s="244" t="str">
        <f t="shared" si="1439"/>
        <v>NO</v>
      </c>
      <c r="CD1056" s="244" t="str">
        <f t="shared" si="1415"/>
        <v>NO</v>
      </c>
      <c r="CE1056" s="1" t="str">
        <f t="shared" si="1416"/>
        <v>NO</v>
      </c>
      <c r="CF1056" s="1" t="str">
        <f t="shared" si="1417"/>
        <v>NO</v>
      </c>
      <c r="CG1056" s="1" t="str">
        <f t="shared" si="1418"/>
        <v>NO</v>
      </c>
      <c r="CH1056" s="1" t="str">
        <f t="shared" si="1419"/>
        <v>NO</v>
      </c>
      <c r="CI1056" s="244" t="str">
        <f t="shared" si="1440"/>
        <v>NO</v>
      </c>
      <c r="CJ1056" s="244" t="str">
        <f t="shared" si="1441"/>
        <v>NO</v>
      </c>
      <c r="CK1056" s="244" t="str">
        <f t="shared" si="1442"/>
        <v>NO</v>
      </c>
      <c r="CL1056" s="244" t="str">
        <f t="shared" si="1443"/>
        <v>NO</v>
      </c>
      <c r="CM1056" s="244" t="str">
        <f t="shared" si="1444"/>
        <v>NO</v>
      </c>
      <c r="CN1056" s="244" t="str">
        <f t="shared" si="1445"/>
        <v>NO</v>
      </c>
      <c r="CO1056" s="244" t="str">
        <f t="shared" si="1446"/>
        <v>NO</v>
      </c>
      <c r="CP1056" s="244" t="str">
        <f t="shared" si="1447"/>
        <v>NO</v>
      </c>
      <c r="CQ1056" s="244" t="str">
        <f t="shared" si="1448"/>
        <v>NO</v>
      </c>
      <c r="CR1056" s="244" t="str">
        <f t="shared" si="1449"/>
        <v>NO</v>
      </c>
    </row>
    <row r="1057" spans="1:96">
      <c r="A1057" s="64"/>
      <c r="B1057" s="15"/>
      <c r="C1057" s="15"/>
      <c r="D1057" s="15"/>
      <c r="E1057" s="15"/>
      <c r="F1057" s="15"/>
      <c r="G1057" s="15"/>
      <c r="H1057" s="15"/>
      <c r="I1057" s="52" t="s">
        <v>46</v>
      </c>
      <c r="J1057" s="6">
        <v>0.41472059711651199</v>
      </c>
      <c r="K1057" s="6">
        <v>0.54770427877379002</v>
      </c>
      <c r="L1057" s="6">
        <v>3.7575124109697398E-2</v>
      </c>
      <c r="M1057" s="6">
        <v>0.10081454070453399</v>
      </c>
      <c r="N1057" s="6">
        <v>0.76574756724497695</v>
      </c>
      <c r="O1057" s="6">
        <v>0.13343789205048701</v>
      </c>
      <c r="P1057" s="6">
        <v>7.4672823896183294E-2</v>
      </c>
      <c r="Q1057" s="6">
        <v>0.75975444920188395</v>
      </c>
      <c r="R1057" s="6">
        <v>0.16557272690193101</v>
      </c>
      <c r="S1057" s="6">
        <v>0.78624636022593897</v>
      </c>
      <c r="T1057" s="6">
        <v>0.187172851513695</v>
      </c>
      <c r="U1057" s="6">
        <v>2.6580788260364401E-2</v>
      </c>
      <c r="V1057" s="6">
        <v>0.44089947849831701</v>
      </c>
      <c r="W1057" s="6">
        <v>0.16487077831449701</v>
      </c>
      <c r="X1057" s="6">
        <v>0.39422974318718401</v>
      </c>
      <c r="Y1057" s="6">
        <v>0.53908920600291699</v>
      </c>
      <c r="Z1057" s="6">
        <v>0.34456960194081898</v>
      </c>
      <c r="AA1057" s="6">
        <v>0.116341192056263</v>
      </c>
      <c r="AB1057" s="6">
        <v>7.6438753604707199E-2</v>
      </c>
      <c r="AC1057" s="6">
        <v>0.41306584387496198</v>
      </c>
      <c r="AD1057" s="6">
        <v>0.51049540252032999</v>
      </c>
      <c r="AE1057" s="6">
        <v>7.8562969326546703E-2</v>
      </c>
      <c r="AF1057" s="6">
        <v>0.837383696545281</v>
      </c>
      <c r="AG1057" s="310">
        <v>8.4053334128172202E-2</v>
      </c>
      <c r="AH1057" s="211">
        <v>1.0629999999999999</v>
      </c>
      <c r="AI1057" s="211">
        <v>2.9390000000000001</v>
      </c>
      <c r="AJ1057" s="212">
        <v>6.1349999999999998</v>
      </c>
      <c r="AK1057" s="210">
        <v>1.101</v>
      </c>
      <c r="AL1057" s="210">
        <v>3.0179999999999998</v>
      </c>
      <c r="AM1057" s="210">
        <v>6.26</v>
      </c>
      <c r="AN1057" s="203"/>
      <c r="AO1057" s="203"/>
      <c r="AP1057" s="203"/>
      <c r="AQ1057" s="203"/>
      <c r="AR1057" s="203">
        <f t="shared" si="1450"/>
        <v>0.98877272946999983</v>
      </c>
      <c r="AS1057" s="203">
        <f t="shared" si="1451"/>
        <v>1.2084999999999999</v>
      </c>
      <c r="AT1057" s="203">
        <f t="shared" si="1452"/>
        <v>1.4770555528699998</v>
      </c>
      <c r="AU1057" s="203">
        <f t="shared" si="1453"/>
        <v>2.2310181867759997</v>
      </c>
      <c r="AV1057" s="203">
        <f t="shared" si="1454"/>
        <v>2.7267999999999999</v>
      </c>
      <c r="AW1057" s="203">
        <f t="shared" si="1455"/>
        <v>3.3327555494959995</v>
      </c>
      <c r="AX1057" s="203">
        <f t="shared" si="1456"/>
        <v>4.7679545560499994</v>
      </c>
      <c r="AY1057" s="203">
        <f t="shared" si="1457"/>
        <v>5.8274999999999997</v>
      </c>
      <c r="AZ1057" s="203">
        <f t="shared" si="1458"/>
        <v>7.1224999870499994</v>
      </c>
      <c r="BB1057" s="1" t="str">
        <f t="shared" si="1459"/>
        <v>NP</v>
      </c>
      <c r="BC1057" s="1" t="str">
        <f t="shared" si="1460"/>
        <v>NA</v>
      </c>
      <c r="BD1057" s="1" t="str">
        <f t="shared" si="1461"/>
        <v>NA</v>
      </c>
      <c r="BE1057" s="1" t="str">
        <f t="shared" si="1462"/>
        <v>NO</v>
      </c>
      <c r="BF1057" s="1" t="str">
        <f t="shared" si="1420"/>
        <v>NO</v>
      </c>
      <c r="BG1057" s="1" t="str">
        <f t="shared" si="1421"/>
        <v>NO</v>
      </c>
      <c r="BH1057" s="1" t="str">
        <f t="shared" si="1414"/>
        <v>YES</v>
      </c>
      <c r="BJ1057" s="1">
        <v>5</v>
      </c>
      <c r="BK1057" s="1" t="str">
        <f t="shared" si="1422"/>
        <v>NP</v>
      </c>
      <c r="BL1057" s="1" t="str">
        <f t="shared" si="1423"/>
        <v>NA</v>
      </c>
      <c r="BM1057" s="1" t="str">
        <f t="shared" si="1424"/>
        <v>NA</v>
      </c>
      <c r="BN1057" s="1" t="str">
        <f t="shared" si="1425"/>
        <v>NO</v>
      </c>
      <c r="BO1057" s="1" t="str">
        <f t="shared" si="1426"/>
        <v>NO</v>
      </c>
      <c r="BP1057" s="1" t="str">
        <f t="shared" si="1427"/>
        <v>NO</v>
      </c>
      <c r="BQ1057" s="1" t="str">
        <f t="shared" si="1428"/>
        <v>YES</v>
      </c>
      <c r="BS1057" s="1" t="str">
        <f t="shared" si="1429"/>
        <v>TP</v>
      </c>
      <c r="BT1057" s="1" t="str">
        <f t="shared" si="1430"/>
        <v>TN</v>
      </c>
      <c r="BU1057" s="1" t="str">
        <f t="shared" si="1431"/>
        <v>TN</v>
      </c>
      <c r="BV1057" s="1" t="str">
        <f t="shared" si="1432"/>
        <v>NO</v>
      </c>
      <c r="BW1057" s="1" t="str">
        <f t="shared" si="1433"/>
        <v>NO</v>
      </c>
      <c r="BX1057" s="1" t="str">
        <f t="shared" si="1434"/>
        <v>YES</v>
      </c>
      <c r="BY1057" s="244" t="str">
        <f t="shared" si="1435"/>
        <v>YES</v>
      </c>
      <c r="BZ1057" s="244" t="str">
        <f t="shared" si="1436"/>
        <v>NO</v>
      </c>
      <c r="CA1057" s="244" t="str">
        <f t="shared" si="1437"/>
        <v>NO</v>
      </c>
      <c r="CB1057" s="244" t="str">
        <f t="shared" si="1438"/>
        <v>NO</v>
      </c>
      <c r="CC1057" s="244" t="str">
        <f t="shared" si="1439"/>
        <v>NO</v>
      </c>
      <c r="CD1057" s="244" t="str">
        <f t="shared" si="1415"/>
        <v>NO</v>
      </c>
      <c r="CE1057" s="1" t="str">
        <f t="shared" si="1416"/>
        <v>NO</v>
      </c>
      <c r="CF1057" s="1" t="str">
        <f t="shared" si="1417"/>
        <v>NO</v>
      </c>
      <c r="CG1057" s="1" t="str">
        <f t="shared" si="1418"/>
        <v>NO</v>
      </c>
      <c r="CH1057" s="1" t="str">
        <f t="shared" si="1419"/>
        <v>NO</v>
      </c>
      <c r="CI1057" s="244" t="str">
        <f t="shared" si="1440"/>
        <v>NO</v>
      </c>
      <c r="CJ1057" s="244" t="str">
        <f t="shared" si="1441"/>
        <v>NO</v>
      </c>
      <c r="CK1057" s="244" t="str">
        <f t="shared" si="1442"/>
        <v>NO</v>
      </c>
      <c r="CL1057" s="244" t="str">
        <f t="shared" si="1443"/>
        <v>NO</v>
      </c>
      <c r="CM1057" s="244" t="str">
        <f t="shared" si="1444"/>
        <v>NO</v>
      </c>
      <c r="CN1057" s="244" t="str">
        <f t="shared" si="1445"/>
        <v>NO</v>
      </c>
      <c r="CO1057" s="244" t="str">
        <f t="shared" si="1446"/>
        <v>NO</v>
      </c>
      <c r="CP1057" s="244" t="str">
        <f t="shared" si="1447"/>
        <v>NO</v>
      </c>
      <c r="CQ1057" s="244" t="str">
        <f t="shared" si="1448"/>
        <v>NO</v>
      </c>
      <c r="CR1057" s="244" t="str">
        <f t="shared" si="1449"/>
        <v>NO</v>
      </c>
    </row>
    <row r="1058" spans="1:96">
      <c r="A1058" s="64"/>
      <c r="B1058" s="15"/>
      <c r="C1058" s="15"/>
      <c r="D1058" s="15"/>
      <c r="E1058" s="15"/>
      <c r="F1058" s="15"/>
      <c r="G1058" s="15"/>
      <c r="H1058" s="15"/>
      <c r="I1058" s="52" t="s">
        <v>61</v>
      </c>
      <c r="J1058" s="6">
        <v>0.35466118045669798</v>
      </c>
      <c r="K1058" s="6">
        <v>0.63057581066658297</v>
      </c>
      <c r="L1058" s="6">
        <v>1.4763008876718201E-2</v>
      </c>
      <c r="M1058" s="6">
        <v>0.32206645502431502</v>
      </c>
      <c r="N1058" s="6">
        <v>0.192223477565586</v>
      </c>
      <c r="O1058" s="6">
        <v>0.48571006741009798</v>
      </c>
      <c r="P1058" s="6">
        <v>0.77485377164501501</v>
      </c>
      <c r="Q1058" s="6">
        <v>0.200721091775934</v>
      </c>
      <c r="R1058" s="6">
        <v>2.44251365790502E-2</v>
      </c>
      <c r="S1058" s="6">
        <v>0.95139233403352197</v>
      </c>
      <c r="T1058" s="6">
        <v>5.8844885208797398E-5</v>
      </c>
      <c r="U1058" s="6">
        <v>4.8548821081268401E-2</v>
      </c>
      <c r="V1058" s="6">
        <v>0.15494831074906801</v>
      </c>
      <c r="W1058" s="6">
        <v>0.18067324577280799</v>
      </c>
      <c r="X1058" s="6">
        <v>0.66437844347812303</v>
      </c>
      <c r="Y1058" s="6">
        <v>0.69468502241700003</v>
      </c>
      <c r="Z1058" s="6">
        <v>4.4900819124647398E-2</v>
      </c>
      <c r="AA1058" s="6">
        <v>0.26041415845835197</v>
      </c>
      <c r="AB1058" s="6">
        <v>4.2553301852204899E-2</v>
      </c>
      <c r="AC1058" s="6">
        <v>3.1384484247413302E-2</v>
      </c>
      <c r="AD1058" s="6">
        <v>0.92606221390038101</v>
      </c>
      <c r="AE1058" s="6">
        <v>0.65993485674992702</v>
      </c>
      <c r="AF1058" s="6">
        <v>0.17198703776319599</v>
      </c>
      <c r="AG1058" s="310">
        <v>0.16807810548687599</v>
      </c>
      <c r="AH1058" s="211">
        <v>0.747</v>
      </c>
      <c r="AI1058" s="211">
        <v>3.5270000000000001</v>
      </c>
      <c r="AJ1058" s="212">
        <v>6.9740000000000002</v>
      </c>
      <c r="AK1058" s="210">
        <v>0.78</v>
      </c>
      <c r="AL1058" s="210">
        <v>3.488</v>
      </c>
      <c r="AM1058" s="210">
        <v>6.9880000000000004</v>
      </c>
      <c r="AN1058" s="203"/>
      <c r="AO1058" s="203"/>
      <c r="AP1058" s="203"/>
      <c r="AQ1058" s="203"/>
      <c r="AR1058" s="203">
        <f t="shared" si="1450"/>
        <v>0.98877272946999983</v>
      </c>
      <c r="AS1058" s="203">
        <f t="shared" si="1451"/>
        <v>1.2084999999999999</v>
      </c>
      <c r="AT1058" s="203">
        <f t="shared" si="1452"/>
        <v>1.4770555528699998</v>
      </c>
      <c r="AU1058" s="203">
        <f t="shared" si="1453"/>
        <v>2.2310181867759997</v>
      </c>
      <c r="AV1058" s="203">
        <f t="shared" si="1454"/>
        <v>2.7267999999999999</v>
      </c>
      <c r="AW1058" s="203">
        <f t="shared" si="1455"/>
        <v>3.3327555494959995</v>
      </c>
      <c r="AX1058" s="203">
        <f t="shared" si="1456"/>
        <v>4.7679545560499994</v>
      </c>
      <c r="AY1058" s="203">
        <f t="shared" si="1457"/>
        <v>5.8274999999999997</v>
      </c>
      <c r="AZ1058" s="203">
        <f t="shared" si="1458"/>
        <v>7.1224999870499994</v>
      </c>
      <c r="BB1058" s="1" t="str">
        <f t="shared" si="1459"/>
        <v>A</v>
      </c>
      <c r="BC1058" s="1" t="str">
        <f t="shared" si="1460"/>
        <v>P</v>
      </c>
      <c r="BD1058" s="1" t="str">
        <f t="shared" si="1461"/>
        <v>NA</v>
      </c>
      <c r="BE1058" s="1" t="str">
        <f t="shared" si="1462"/>
        <v>NO</v>
      </c>
      <c r="BF1058" s="1" t="str">
        <f t="shared" si="1420"/>
        <v>NO</v>
      </c>
      <c r="BG1058" s="1" t="str">
        <f t="shared" si="1421"/>
        <v>YES</v>
      </c>
      <c r="BH1058" s="1" t="str">
        <f t="shared" si="1414"/>
        <v>NO</v>
      </c>
      <c r="BJ1058" s="1">
        <v>18</v>
      </c>
      <c r="BK1058" s="1" t="str">
        <f t="shared" si="1422"/>
        <v>A</v>
      </c>
      <c r="BL1058" s="1" t="str">
        <f t="shared" si="1423"/>
        <v>P</v>
      </c>
      <c r="BM1058" s="1" t="str">
        <f t="shared" si="1424"/>
        <v>NA</v>
      </c>
      <c r="BN1058" s="1" t="str">
        <f t="shared" si="1425"/>
        <v>NO</v>
      </c>
      <c r="BO1058" s="1" t="str">
        <f t="shared" si="1426"/>
        <v>NO</v>
      </c>
      <c r="BP1058" s="1" t="str">
        <f t="shared" si="1427"/>
        <v>YES</v>
      </c>
      <c r="BQ1058" s="1" t="str">
        <f t="shared" si="1428"/>
        <v>NO</v>
      </c>
      <c r="BS1058" s="1" t="str">
        <f t="shared" si="1429"/>
        <v>TP</v>
      </c>
      <c r="BT1058" s="1" t="str">
        <f t="shared" si="1430"/>
        <v>TN</v>
      </c>
      <c r="BU1058" s="1" t="str">
        <f t="shared" si="1431"/>
        <v>TN</v>
      </c>
      <c r="BV1058" s="1" t="str">
        <f t="shared" si="1432"/>
        <v>NO</v>
      </c>
      <c r="BW1058" s="1" t="str">
        <f t="shared" si="1433"/>
        <v>NO</v>
      </c>
      <c r="BX1058" s="1" t="str">
        <f t="shared" si="1434"/>
        <v>YES</v>
      </c>
      <c r="BY1058" s="244" t="str">
        <f t="shared" si="1435"/>
        <v>YES</v>
      </c>
      <c r="BZ1058" s="244" t="str">
        <f t="shared" si="1436"/>
        <v>NO</v>
      </c>
      <c r="CA1058" s="244" t="str">
        <f t="shared" si="1437"/>
        <v>NO</v>
      </c>
      <c r="CB1058" s="244" t="str">
        <f t="shared" si="1438"/>
        <v>NO</v>
      </c>
      <c r="CC1058" s="244" t="str">
        <f t="shared" si="1439"/>
        <v>NO</v>
      </c>
      <c r="CD1058" s="244" t="str">
        <f t="shared" si="1415"/>
        <v>NO</v>
      </c>
      <c r="CE1058" s="1" t="str">
        <f t="shared" si="1416"/>
        <v>NO</v>
      </c>
      <c r="CF1058" s="1" t="str">
        <f t="shared" si="1417"/>
        <v>NO</v>
      </c>
      <c r="CG1058" s="1" t="str">
        <f t="shared" si="1418"/>
        <v>NO</v>
      </c>
      <c r="CH1058" s="1" t="str">
        <f t="shared" si="1419"/>
        <v>NO</v>
      </c>
      <c r="CI1058" s="244" t="str">
        <f t="shared" si="1440"/>
        <v>NO</v>
      </c>
      <c r="CJ1058" s="244" t="str">
        <f t="shared" si="1441"/>
        <v>NO</v>
      </c>
      <c r="CK1058" s="244" t="str">
        <f t="shared" si="1442"/>
        <v>NO</v>
      </c>
      <c r="CL1058" s="244" t="str">
        <f t="shared" si="1443"/>
        <v>NO</v>
      </c>
      <c r="CM1058" s="244" t="str">
        <f t="shared" si="1444"/>
        <v>NO</v>
      </c>
      <c r="CN1058" s="244" t="str">
        <f t="shared" si="1445"/>
        <v>NO</v>
      </c>
      <c r="CO1058" s="244" t="str">
        <f t="shared" si="1446"/>
        <v>NO</v>
      </c>
      <c r="CP1058" s="244" t="str">
        <f t="shared" si="1447"/>
        <v>NO</v>
      </c>
      <c r="CQ1058" s="244" t="str">
        <f t="shared" si="1448"/>
        <v>NO</v>
      </c>
      <c r="CR1058" s="244" t="str">
        <f t="shared" si="1449"/>
        <v>NO</v>
      </c>
    </row>
    <row r="1059" spans="1:96">
      <c r="A1059" s="64"/>
      <c r="B1059" s="15"/>
      <c r="C1059" s="15"/>
      <c r="D1059" s="15"/>
      <c r="E1059" s="15"/>
      <c r="F1059" s="15"/>
      <c r="G1059" s="15"/>
      <c r="H1059" s="15"/>
      <c r="I1059" s="52" t="s">
        <v>37</v>
      </c>
      <c r="J1059" s="6">
        <v>0.41472059711651199</v>
      </c>
      <c r="K1059" s="6">
        <v>0.54770427877379002</v>
      </c>
      <c r="L1059" s="6">
        <v>3.7575124109697398E-2</v>
      </c>
      <c r="M1059" s="6">
        <v>0.10081454070453399</v>
      </c>
      <c r="N1059" s="6">
        <v>0.76574756724497695</v>
      </c>
      <c r="O1059" s="6">
        <v>0.13343789205048701</v>
      </c>
      <c r="P1059" s="6">
        <v>7.4672823896183294E-2</v>
      </c>
      <c r="Q1059" s="6">
        <v>0.75975444920188395</v>
      </c>
      <c r="R1059" s="6">
        <v>0.16557272690193101</v>
      </c>
      <c r="S1059" s="6">
        <v>0.83356030456750496</v>
      </c>
      <c r="T1059" s="6">
        <v>8.5892632019969703E-2</v>
      </c>
      <c r="U1059" s="6">
        <v>8.05470634125246E-2</v>
      </c>
      <c r="V1059" s="6">
        <v>0.32164840504909598</v>
      </c>
      <c r="W1059" s="6">
        <v>0.60306252037147001</v>
      </c>
      <c r="X1059" s="6">
        <v>7.5289074579433096E-2</v>
      </c>
      <c r="Y1059" s="6">
        <v>0.84122447160927105</v>
      </c>
      <c r="Z1059" s="6">
        <v>6.2973408652530205E-2</v>
      </c>
      <c r="AA1059" s="6">
        <v>9.5802119738198299E-2</v>
      </c>
      <c r="AB1059" s="6">
        <v>0.75079542582800995</v>
      </c>
      <c r="AC1059" s="6">
        <v>8.8776678303362097E-2</v>
      </c>
      <c r="AD1059" s="6">
        <v>0.16042789586862699</v>
      </c>
      <c r="AE1059" s="6">
        <v>7.8562969326546703E-2</v>
      </c>
      <c r="AF1059" s="6">
        <v>0.837383696545281</v>
      </c>
      <c r="AG1059" s="310">
        <v>8.4053334128172202E-2</v>
      </c>
      <c r="AH1059" s="211">
        <v>1.3180000000000001</v>
      </c>
      <c r="AI1059" s="211">
        <v>2.75</v>
      </c>
      <c r="AJ1059" s="212">
        <v>5.8150000000000004</v>
      </c>
      <c r="AK1059" s="210">
        <v>1.3660000000000001</v>
      </c>
      <c r="AL1059" s="210">
        <v>2.762</v>
      </c>
      <c r="AM1059" s="210">
        <v>5.8250000000000002</v>
      </c>
      <c r="AN1059" s="203"/>
      <c r="AO1059" s="203"/>
      <c r="AP1059" s="203"/>
      <c r="AQ1059" s="203"/>
      <c r="AR1059" s="203">
        <f t="shared" si="1450"/>
        <v>0.98877272946999983</v>
      </c>
      <c r="AS1059" s="203">
        <f t="shared" si="1451"/>
        <v>1.2084999999999999</v>
      </c>
      <c r="AT1059" s="203">
        <f t="shared" si="1452"/>
        <v>1.4770555528699998</v>
      </c>
      <c r="AU1059" s="203">
        <f t="shared" si="1453"/>
        <v>2.2310181867759997</v>
      </c>
      <c r="AV1059" s="203">
        <f t="shared" si="1454"/>
        <v>2.7267999999999999</v>
      </c>
      <c r="AW1059" s="203">
        <f t="shared" si="1455"/>
        <v>3.3327555494959995</v>
      </c>
      <c r="AX1059" s="203">
        <f t="shared" si="1456"/>
        <v>4.7679545560499994</v>
      </c>
      <c r="AY1059" s="203">
        <f t="shared" si="1457"/>
        <v>5.8274999999999997</v>
      </c>
      <c r="AZ1059" s="203">
        <f t="shared" si="1458"/>
        <v>7.1224999870499994</v>
      </c>
      <c r="BB1059" s="1" t="str">
        <f t="shared" si="1459"/>
        <v>NA</v>
      </c>
      <c r="BC1059" s="1" t="str">
        <f t="shared" si="1460"/>
        <v>NA</v>
      </c>
      <c r="BD1059" s="1" t="str">
        <f t="shared" si="1461"/>
        <v>NP</v>
      </c>
      <c r="BE1059" s="1" t="str">
        <f t="shared" si="1462"/>
        <v>NO</v>
      </c>
      <c r="BF1059" s="1" t="str">
        <f t="shared" si="1420"/>
        <v>NO</v>
      </c>
      <c r="BG1059" s="1" t="str">
        <f t="shared" si="1421"/>
        <v>NO</v>
      </c>
      <c r="BH1059" s="1" t="str">
        <f t="shared" si="1414"/>
        <v>YES</v>
      </c>
      <c r="BJ1059" s="1">
        <v>23</v>
      </c>
      <c r="BK1059" s="1" t="str">
        <f t="shared" si="1422"/>
        <v>NA</v>
      </c>
      <c r="BL1059" s="1" t="str">
        <f t="shared" si="1423"/>
        <v>NA</v>
      </c>
      <c r="BM1059" s="1" t="str">
        <f t="shared" si="1424"/>
        <v>NP</v>
      </c>
      <c r="BN1059" s="1" t="str">
        <f t="shared" si="1425"/>
        <v>NO</v>
      </c>
      <c r="BO1059" s="1" t="str">
        <f t="shared" si="1426"/>
        <v>NO</v>
      </c>
      <c r="BP1059" s="1" t="str">
        <f t="shared" si="1427"/>
        <v>NO</v>
      </c>
      <c r="BQ1059" s="1" t="str">
        <f t="shared" si="1428"/>
        <v>YES</v>
      </c>
      <c r="BS1059" s="1" t="str">
        <f t="shared" si="1429"/>
        <v>TN</v>
      </c>
      <c r="BT1059" s="1" t="str">
        <f t="shared" si="1430"/>
        <v>TN</v>
      </c>
      <c r="BU1059" s="1" t="str">
        <f t="shared" si="1431"/>
        <v>TP</v>
      </c>
      <c r="BV1059" s="1" t="str">
        <f t="shared" si="1432"/>
        <v>NO</v>
      </c>
      <c r="BW1059" s="1" t="str">
        <f t="shared" si="1433"/>
        <v>NO</v>
      </c>
      <c r="BX1059" s="1" t="str">
        <f t="shared" si="1434"/>
        <v>YES</v>
      </c>
      <c r="BY1059" s="244" t="str">
        <f t="shared" si="1435"/>
        <v>YES</v>
      </c>
      <c r="BZ1059" s="244" t="str">
        <f t="shared" si="1436"/>
        <v>NO</v>
      </c>
      <c r="CA1059" s="244" t="str">
        <f t="shared" si="1437"/>
        <v>NO</v>
      </c>
      <c r="CB1059" s="244" t="str">
        <f t="shared" si="1438"/>
        <v>NO</v>
      </c>
      <c r="CC1059" s="244" t="str">
        <f t="shared" si="1439"/>
        <v>NO</v>
      </c>
      <c r="CD1059" s="244" t="str">
        <f t="shared" si="1415"/>
        <v>NO</v>
      </c>
      <c r="CE1059" s="1" t="str">
        <f t="shared" si="1416"/>
        <v>NO</v>
      </c>
      <c r="CF1059" s="1" t="str">
        <f t="shared" si="1417"/>
        <v>NO</v>
      </c>
      <c r="CG1059" s="1" t="str">
        <f t="shared" si="1418"/>
        <v>NO</v>
      </c>
      <c r="CH1059" s="1" t="str">
        <f t="shared" si="1419"/>
        <v>NO</v>
      </c>
      <c r="CI1059" s="244" t="str">
        <f t="shared" si="1440"/>
        <v>NO</v>
      </c>
      <c r="CJ1059" s="244" t="str">
        <f t="shared" si="1441"/>
        <v>NO</v>
      </c>
      <c r="CK1059" s="244" t="str">
        <f t="shared" si="1442"/>
        <v>NO</v>
      </c>
      <c r="CL1059" s="244" t="str">
        <f t="shared" si="1443"/>
        <v>NO</v>
      </c>
      <c r="CM1059" s="244" t="str">
        <f t="shared" si="1444"/>
        <v>NO</v>
      </c>
      <c r="CN1059" s="244" t="str">
        <f t="shared" si="1445"/>
        <v>NO</v>
      </c>
      <c r="CO1059" s="244" t="str">
        <f t="shared" si="1446"/>
        <v>NO</v>
      </c>
      <c r="CP1059" s="244" t="str">
        <f t="shared" si="1447"/>
        <v>NO</v>
      </c>
      <c r="CQ1059" s="244" t="str">
        <f t="shared" si="1448"/>
        <v>NO</v>
      </c>
      <c r="CR1059" s="244" t="str">
        <f t="shared" si="1449"/>
        <v>NO</v>
      </c>
    </row>
    <row r="1060" spans="1:96">
      <c r="A1060" s="64"/>
      <c r="B1060" s="15"/>
      <c r="C1060" s="15"/>
      <c r="D1060" s="15"/>
      <c r="E1060" s="15"/>
      <c r="F1060" s="15"/>
      <c r="G1060" s="15"/>
      <c r="H1060" s="15"/>
      <c r="I1060" s="52" t="s">
        <v>62</v>
      </c>
      <c r="J1060" s="6">
        <v>0.97553658099115703</v>
      </c>
      <c r="K1060" s="6">
        <v>2.2595445460962701E-2</v>
      </c>
      <c r="L1060" s="6">
        <v>1.86797354787993E-3</v>
      </c>
      <c r="M1060" s="6">
        <v>0.53708613503565195</v>
      </c>
      <c r="N1060" s="6">
        <v>0.34275298422670802</v>
      </c>
      <c r="O1060" s="6">
        <v>0.120160880737638</v>
      </c>
      <c r="P1060" s="6">
        <v>0.52029110353661201</v>
      </c>
      <c r="Q1060" s="6">
        <v>0.102992301508235</v>
      </c>
      <c r="R1060" s="6">
        <v>0.37671659495515197</v>
      </c>
      <c r="S1060" s="6">
        <v>4.4360562603929399E-2</v>
      </c>
      <c r="T1060" s="6">
        <v>0.45602947786062598</v>
      </c>
      <c r="U1060" s="6">
        <v>0.49960995953544401</v>
      </c>
      <c r="V1060" s="6">
        <v>0.84554603346512203</v>
      </c>
      <c r="W1060" s="6">
        <v>5.3801095938092999E-2</v>
      </c>
      <c r="X1060" s="6">
        <v>0.100652870596784</v>
      </c>
      <c r="Y1060" s="6">
        <v>0.53908920600291699</v>
      </c>
      <c r="Z1060" s="6">
        <v>0.34456960194081898</v>
      </c>
      <c r="AA1060" s="6">
        <v>0.116341192056263</v>
      </c>
      <c r="AB1060" s="6">
        <v>7.6438753604707199E-2</v>
      </c>
      <c r="AC1060" s="6">
        <v>0.41306584387496198</v>
      </c>
      <c r="AD1060" s="6">
        <v>0.51049540252032999</v>
      </c>
      <c r="AE1060" s="6">
        <v>0.96859163143000504</v>
      </c>
      <c r="AF1060" s="6">
        <v>2.14819490592623E-2</v>
      </c>
      <c r="AG1060" s="310">
        <v>9.9264195107320301E-3</v>
      </c>
      <c r="AH1060" s="211">
        <v>1.8069999999999999</v>
      </c>
      <c r="AI1060" s="211">
        <v>2.6259999999999999</v>
      </c>
      <c r="AJ1060" s="212">
        <v>6.0910000000000002</v>
      </c>
      <c r="AK1060" s="210">
        <v>1.9239999999999999</v>
      </c>
      <c r="AL1060" s="210">
        <v>2.6360000000000001</v>
      </c>
      <c r="AM1060" s="210">
        <v>6.1710000000000003</v>
      </c>
      <c r="AN1060" s="203"/>
      <c r="AO1060" s="203"/>
      <c r="AP1060" s="203"/>
      <c r="AQ1060" s="203"/>
      <c r="AR1060" s="203">
        <f t="shared" si="1450"/>
        <v>0.98877272946999983</v>
      </c>
      <c r="AS1060" s="203">
        <f t="shared" si="1451"/>
        <v>1.2084999999999999</v>
      </c>
      <c r="AT1060" s="203">
        <f t="shared" si="1452"/>
        <v>1.4770555528699998</v>
      </c>
      <c r="AU1060" s="203">
        <f t="shared" si="1453"/>
        <v>2.2310181867759997</v>
      </c>
      <c r="AV1060" s="203">
        <f t="shared" si="1454"/>
        <v>2.7267999999999999</v>
      </c>
      <c r="AW1060" s="203">
        <f t="shared" si="1455"/>
        <v>3.3327555494959995</v>
      </c>
      <c r="AX1060" s="203">
        <f t="shared" si="1456"/>
        <v>4.7679545560499994</v>
      </c>
      <c r="AY1060" s="203">
        <f t="shared" si="1457"/>
        <v>5.8274999999999997</v>
      </c>
      <c r="AZ1060" s="203">
        <f t="shared" si="1458"/>
        <v>7.1224999870499994</v>
      </c>
      <c r="BB1060" s="1" t="str">
        <f t="shared" si="1459"/>
        <v>P</v>
      </c>
      <c r="BC1060" s="1" t="str">
        <f t="shared" si="1460"/>
        <v>NP</v>
      </c>
      <c r="BD1060" s="1" t="str">
        <f t="shared" si="1461"/>
        <v>NA</v>
      </c>
      <c r="BE1060" s="1" t="str">
        <f t="shared" si="1462"/>
        <v>NO</v>
      </c>
      <c r="BF1060" s="1" t="str">
        <f t="shared" si="1420"/>
        <v>NO</v>
      </c>
      <c r="BG1060" s="1" t="str">
        <f t="shared" si="1421"/>
        <v>NO</v>
      </c>
      <c r="BH1060" s="1" t="str">
        <f t="shared" si="1414"/>
        <v>NO</v>
      </c>
      <c r="BJ1060" s="1">
        <v>14</v>
      </c>
      <c r="BK1060" s="1" t="str">
        <f t="shared" si="1422"/>
        <v>P</v>
      </c>
      <c r="BL1060" s="1" t="str">
        <f t="shared" si="1423"/>
        <v>NP</v>
      </c>
      <c r="BM1060" s="1" t="str">
        <f t="shared" si="1424"/>
        <v>NA</v>
      </c>
      <c r="BN1060" s="1" t="str">
        <f t="shared" si="1425"/>
        <v>NO</v>
      </c>
      <c r="BO1060" s="1" t="str">
        <f t="shared" si="1426"/>
        <v>NO</v>
      </c>
      <c r="BP1060" s="1" t="str">
        <f t="shared" si="1427"/>
        <v>NO</v>
      </c>
      <c r="BQ1060" s="1" t="str">
        <f t="shared" si="1428"/>
        <v>NO</v>
      </c>
      <c r="BS1060" s="1" t="str">
        <f t="shared" si="1429"/>
        <v>TN</v>
      </c>
      <c r="BT1060" s="1" t="str">
        <f t="shared" si="1430"/>
        <v>TP</v>
      </c>
      <c r="BU1060" s="1" t="str">
        <f t="shared" si="1431"/>
        <v>TN</v>
      </c>
      <c r="BV1060" s="1" t="str">
        <f t="shared" si="1432"/>
        <v>NO</v>
      </c>
      <c r="BW1060" s="1" t="str">
        <f t="shared" si="1433"/>
        <v>NO</v>
      </c>
      <c r="BX1060" s="1" t="str">
        <f t="shared" si="1434"/>
        <v>YES</v>
      </c>
      <c r="BY1060" s="244" t="str">
        <f t="shared" si="1435"/>
        <v>YES</v>
      </c>
      <c r="BZ1060" s="244" t="str">
        <f t="shared" si="1436"/>
        <v>NO</v>
      </c>
      <c r="CA1060" s="244" t="str">
        <f t="shared" si="1437"/>
        <v>NO</v>
      </c>
      <c r="CB1060" s="244" t="str">
        <f t="shared" si="1438"/>
        <v>NO</v>
      </c>
      <c r="CC1060" s="244" t="str">
        <f t="shared" si="1439"/>
        <v>NO</v>
      </c>
      <c r="CD1060" s="244" t="str">
        <f t="shared" si="1415"/>
        <v>NO</v>
      </c>
      <c r="CE1060" s="1" t="str">
        <f t="shared" si="1416"/>
        <v>NO</v>
      </c>
      <c r="CF1060" s="1" t="str">
        <f t="shared" si="1417"/>
        <v>NO</v>
      </c>
      <c r="CG1060" s="1" t="str">
        <f t="shared" si="1418"/>
        <v>NO</v>
      </c>
      <c r="CH1060" s="1" t="str">
        <f t="shared" si="1419"/>
        <v>NO</v>
      </c>
      <c r="CI1060" s="244" t="str">
        <f t="shared" si="1440"/>
        <v>NO</v>
      </c>
      <c r="CJ1060" s="244" t="str">
        <f t="shared" si="1441"/>
        <v>NO</v>
      </c>
      <c r="CK1060" s="244" t="str">
        <f t="shared" si="1442"/>
        <v>NO</v>
      </c>
      <c r="CL1060" s="244" t="str">
        <f t="shared" si="1443"/>
        <v>NO</v>
      </c>
      <c r="CM1060" s="244" t="str">
        <f t="shared" si="1444"/>
        <v>NO</v>
      </c>
      <c r="CN1060" s="244" t="str">
        <f t="shared" si="1445"/>
        <v>NO</v>
      </c>
      <c r="CO1060" s="244" t="str">
        <f t="shared" si="1446"/>
        <v>NO</v>
      </c>
      <c r="CP1060" s="244" t="str">
        <f t="shared" si="1447"/>
        <v>NO</v>
      </c>
      <c r="CQ1060" s="244" t="str">
        <f t="shared" si="1448"/>
        <v>NO</v>
      </c>
      <c r="CR1060" s="244" t="str">
        <f t="shared" si="1449"/>
        <v>NO</v>
      </c>
    </row>
    <row r="1061" spans="1:96">
      <c r="A1061" s="64"/>
      <c r="B1061" s="15"/>
      <c r="C1061" s="15"/>
      <c r="D1061" s="15"/>
      <c r="E1061" s="15"/>
      <c r="F1061" s="15"/>
      <c r="G1061" s="15"/>
      <c r="H1061" s="15"/>
      <c r="I1061" s="52" t="s">
        <v>63</v>
      </c>
      <c r="J1061" s="6">
        <v>0.80205268873862201</v>
      </c>
      <c r="K1061" s="6">
        <v>0.15715176125211899</v>
      </c>
      <c r="L1061" s="6">
        <v>4.0795550009257997E-2</v>
      </c>
      <c r="M1061" s="6">
        <v>0.69282321808342995</v>
      </c>
      <c r="N1061" s="6">
        <v>4.3149902201521803E-2</v>
      </c>
      <c r="O1061" s="6">
        <v>0.26402687971504701</v>
      </c>
      <c r="P1061" s="6">
        <v>0.77485377164501501</v>
      </c>
      <c r="Q1061" s="6">
        <v>0.200721091775934</v>
      </c>
      <c r="R1061" s="6">
        <v>2.44251365790502E-2</v>
      </c>
      <c r="S1061" s="6">
        <v>0.95139233403352197</v>
      </c>
      <c r="T1061" s="6">
        <v>5.8844885208797398E-5</v>
      </c>
      <c r="U1061" s="6">
        <v>4.8548821081268401E-2</v>
      </c>
      <c r="V1061" s="6">
        <v>0.84554603346512203</v>
      </c>
      <c r="W1061" s="6">
        <v>5.3801095938092999E-2</v>
      </c>
      <c r="X1061" s="6">
        <v>0.100652870596784</v>
      </c>
      <c r="Y1061" s="6">
        <v>0.68398643709469198</v>
      </c>
      <c r="Z1061" s="6">
        <v>6.9987507612242206E-2</v>
      </c>
      <c r="AA1061" s="6">
        <v>0.24602605529306401</v>
      </c>
      <c r="AB1061" s="6">
        <v>8.0356975473813999E-2</v>
      </c>
      <c r="AC1061" s="6">
        <v>0.53038376851044899</v>
      </c>
      <c r="AD1061" s="6">
        <v>0.38925925601573602</v>
      </c>
      <c r="AE1061" s="6">
        <v>0.39747797651962202</v>
      </c>
      <c r="AF1061" s="6">
        <v>0.26098203161703099</v>
      </c>
      <c r="AG1061" s="310">
        <v>0.34153999186334499</v>
      </c>
      <c r="AH1061" s="211">
        <v>1.07</v>
      </c>
      <c r="AI1061" s="211">
        <v>2.89</v>
      </c>
      <c r="AJ1061" s="212">
        <v>6.4009999999999998</v>
      </c>
      <c r="AK1061" s="210">
        <v>1.04</v>
      </c>
      <c r="AL1061" s="210">
        <v>2.9460000000000002</v>
      </c>
      <c r="AM1061" s="210">
        <v>6.4480000000000004</v>
      </c>
      <c r="AN1061" s="203"/>
      <c r="AO1061" s="203"/>
      <c r="AP1061" s="203"/>
      <c r="AQ1061" s="203"/>
      <c r="AR1061" s="203">
        <f t="shared" si="1450"/>
        <v>0.98877272946999983</v>
      </c>
      <c r="AS1061" s="203">
        <f t="shared" si="1451"/>
        <v>1.2084999999999999</v>
      </c>
      <c r="AT1061" s="203">
        <f t="shared" si="1452"/>
        <v>1.4770555528699998</v>
      </c>
      <c r="AU1061" s="203">
        <f t="shared" si="1453"/>
        <v>2.2310181867759997</v>
      </c>
      <c r="AV1061" s="203">
        <f t="shared" si="1454"/>
        <v>2.7267999999999999</v>
      </c>
      <c r="AW1061" s="203">
        <f t="shared" si="1455"/>
        <v>3.3327555494959995</v>
      </c>
      <c r="AX1061" s="203">
        <f t="shared" si="1456"/>
        <v>4.7679545560499994</v>
      </c>
      <c r="AY1061" s="203">
        <f t="shared" si="1457"/>
        <v>5.8274999999999997</v>
      </c>
      <c r="AZ1061" s="203">
        <f t="shared" si="1458"/>
        <v>7.1224999870499994</v>
      </c>
      <c r="BB1061" s="1" t="str">
        <f t="shared" si="1459"/>
        <v>NP</v>
      </c>
      <c r="BC1061" s="1" t="str">
        <f t="shared" si="1460"/>
        <v>NA</v>
      </c>
      <c r="BD1061" s="1" t="str">
        <f t="shared" si="1461"/>
        <v>NA</v>
      </c>
      <c r="BE1061" s="1" t="str">
        <f t="shared" si="1462"/>
        <v>NO</v>
      </c>
      <c r="BF1061" s="1" t="str">
        <f t="shared" si="1420"/>
        <v>NO</v>
      </c>
      <c r="BG1061" s="1" t="str">
        <f t="shared" si="1421"/>
        <v>NO</v>
      </c>
      <c r="BH1061" s="1" t="str">
        <f t="shared" si="1414"/>
        <v>YES</v>
      </c>
      <c r="BJ1061" s="1">
        <v>88</v>
      </c>
      <c r="BK1061" s="1" t="str">
        <f t="shared" si="1422"/>
        <v>NP</v>
      </c>
      <c r="BL1061" s="1" t="str">
        <f t="shared" si="1423"/>
        <v>NA</v>
      </c>
      <c r="BM1061" s="1" t="str">
        <f t="shared" si="1424"/>
        <v>NA</v>
      </c>
      <c r="BN1061" s="1" t="str">
        <f t="shared" si="1425"/>
        <v>NO</v>
      </c>
      <c r="BO1061" s="1" t="str">
        <f t="shared" si="1426"/>
        <v>NO</v>
      </c>
      <c r="BP1061" s="1" t="str">
        <f t="shared" si="1427"/>
        <v>NO</v>
      </c>
      <c r="BQ1061" s="1" t="str">
        <f t="shared" si="1428"/>
        <v>YES</v>
      </c>
      <c r="BS1061" s="1" t="str">
        <f t="shared" si="1429"/>
        <v>TP</v>
      </c>
      <c r="BT1061" s="1" t="str">
        <f t="shared" si="1430"/>
        <v>TN</v>
      </c>
      <c r="BU1061" s="1" t="str">
        <f t="shared" si="1431"/>
        <v>TN</v>
      </c>
      <c r="BV1061" s="1" t="str">
        <f t="shared" si="1432"/>
        <v>NO</v>
      </c>
      <c r="BW1061" s="1" t="str">
        <f t="shared" si="1433"/>
        <v>NO</v>
      </c>
      <c r="BX1061" s="1" t="str">
        <f t="shared" si="1434"/>
        <v>YES</v>
      </c>
      <c r="BY1061" s="244" t="str">
        <f t="shared" si="1435"/>
        <v>YES</v>
      </c>
      <c r="BZ1061" s="244" t="str">
        <f t="shared" si="1436"/>
        <v>NO</v>
      </c>
      <c r="CA1061" s="244" t="str">
        <f t="shared" si="1437"/>
        <v>NO</v>
      </c>
      <c r="CB1061" s="244" t="str">
        <f t="shared" si="1438"/>
        <v>NO</v>
      </c>
      <c r="CC1061" s="244" t="str">
        <f t="shared" si="1439"/>
        <v>NO</v>
      </c>
      <c r="CD1061" s="244" t="str">
        <f t="shared" si="1415"/>
        <v>NO</v>
      </c>
      <c r="CE1061" s="1" t="str">
        <f t="shared" si="1416"/>
        <v>NO</v>
      </c>
      <c r="CF1061" s="1" t="str">
        <f t="shared" si="1417"/>
        <v>NO</v>
      </c>
      <c r="CG1061" s="1" t="str">
        <f t="shared" si="1418"/>
        <v>NO</v>
      </c>
      <c r="CH1061" s="1" t="str">
        <f t="shared" si="1419"/>
        <v>NO</v>
      </c>
      <c r="CI1061" s="244" t="str">
        <f t="shared" si="1440"/>
        <v>NO</v>
      </c>
      <c r="CJ1061" s="244" t="str">
        <f t="shared" si="1441"/>
        <v>NO</v>
      </c>
      <c r="CK1061" s="244" t="str">
        <f t="shared" si="1442"/>
        <v>NO</v>
      </c>
      <c r="CL1061" s="244" t="str">
        <f t="shared" si="1443"/>
        <v>NO</v>
      </c>
      <c r="CM1061" s="244" t="str">
        <f t="shared" si="1444"/>
        <v>NO</v>
      </c>
      <c r="CN1061" s="244" t="str">
        <f t="shared" si="1445"/>
        <v>NO</v>
      </c>
      <c r="CO1061" s="244" t="str">
        <f t="shared" si="1446"/>
        <v>NO</v>
      </c>
      <c r="CP1061" s="244" t="str">
        <f t="shared" si="1447"/>
        <v>NO</v>
      </c>
      <c r="CQ1061" s="244" t="str">
        <f t="shared" si="1448"/>
        <v>NO</v>
      </c>
      <c r="CR1061" s="244" t="str">
        <f t="shared" si="1449"/>
        <v>NO</v>
      </c>
    </row>
    <row r="1062" spans="1:96">
      <c r="A1062" s="64"/>
      <c r="B1062" s="15"/>
      <c r="C1062" s="15"/>
      <c r="D1062" s="15"/>
      <c r="E1062" s="15"/>
      <c r="F1062" s="15"/>
      <c r="G1062" s="15"/>
      <c r="H1062" s="15"/>
      <c r="I1062" s="52" t="s">
        <v>64</v>
      </c>
      <c r="J1062" s="6">
        <v>0.87784939415406604</v>
      </c>
      <c r="K1062" s="6">
        <v>3.1693942519418102E-2</v>
      </c>
      <c r="L1062" s="6">
        <v>9.0456663326515793E-2</v>
      </c>
      <c r="M1062" s="6">
        <v>0.87268164569149997</v>
      </c>
      <c r="N1062" s="6">
        <v>0.11376896312264401</v>
      </c>
      <c r="O1062" s="6">
        <v>1.3549391185854701E-2</v>
      </c>
      <c r="P1062" s="6">
        <v>0.45897583935387198</v>
      </c>
      <c r="Q1062" s="6">
        <v>0.53820864886410402</v>
      </c>
      <c r="R1062" s="6">
        <v>2.8155117820225502E-3</v>
      </c>
      <c r="S1062" s="6">
        <v>0.69153747759439499</v>
      </c>
      <c r="T1062" s="6">
        <v>6.0902901455573401E-2</v>
      </c>
      <c r="U1062" s="6">
        <v>0.24755962095003101</v>
      </c>
      <c r="V1062" s="6">
        <v>0.91796557832858505</v>
      </c>
      <c r="W1062" s="6">
        <v>8.0679516924668904E-2</v>
      </c>
      <c r="X1062" s="6">
        <v>1.3549047467455999E-3</v>
      </c>
      <c r="Y1062" s="6">
        <v>0.86903422204498404</v>
      </c>
      <c r="Z1062" s="6">
        <v>8.85236445646614E-2</v>
      </c>
      <c r="AA1062" s="6">
        <v>4.2442133390353597E-2</v>
      </c>
      <c r="AB1062" s="6">
        <v>0.13289591402964401</v>
      </c>
      <c r="AC1062" s="6">
        <v>9.4897033823835297E-3</v>
      </c>
      <c r="AD1062" s="6">
        <v>0.85761438258797096</v>
      </c>
      <c r="AE1062" s="6">
        <v>0.71545593345996905</v>
      </c>
      <c r="AF1062" s="6">
        <v>0.16127053545856901</v>
      </c>
      <c r="AG1062" s="310">
        <v>0.123273531081461</v>
      </c>
      <c r="AH1062" s="211">
        <v>1.2869999999999999</v>
      </c>
      <c r="AI1062" s="211">
        <v>2.6040000000000001</v>
      </c>
      <c r="AJ1062" s="212">
        <v>6.7539999999999996</v>
      </c>
      <c r="AK1062" s="210">
        <v>1.2949999999999999</v>
      </c>
      <c r="AL1062" s="210">
        <v>2.5630000000000002</v>
      </c>
      <c r="AM1062" s="210">
        <v>6.6790000000000003</v>
      </c>
      <c r="AN1062" s="203"/>
      <c r="AO1062" s="203"/>
      <c r="AP1062" s="203"/>
      <c r="AQ1062" s="203"/>
      <c r="AR1062" s="203">
        <f t="shared" si="1450"/>
        <v>0.98877272946999983</v>
      </c>
      <c r="AS1062" s="203">
        <f t="shared" si="1451"/>
        <v>1.2084999999999999</v>
      </c>
      <c r="AT1062" s="203">
        <f t="shared" si="1452"/>
        <v>1.4770555528699998</v>
      </c>
      <c r="AU1062" s="203">
        <f t="shared" si="1453"/>
        <v>2.2310181867759997</v>
      </c>
      <c r="AV1062" s="203">
        <f t="shared" si="1454"/>
        <v>2.7267999999999999</v>
      </c>
      <c r="AW1062" s="203">
        <f t="shared" si="1455"/>
        <v>3.3327555494959995</v>
      </c>
      <c r="AX1062" s="203">
        <f t="shared" si="1456"/>
        <v>4.7679545560499994</v>
      </c>
      <c r="AY1062" s="203">
        <f t="shared" si="1457"/>
        <v>5.8274999999999997</v>
      </c>
      <c r="AZ1062" s="203">
        <f t="shared" si="1458"/>
        <v>7.1224999870499994</v>
      </c>
      <c r="BB1062" s="1" t="str">
        <f t="shared" si="1459"/>
        <v>NA</v>
      </c>
      <c r="BC1062" s="1" t="str">
        <f t="shared" si="1460"/>
        <v>NP</v>
      </c>
      <c r="BD1062" s="1" t="str">
        <f t="shared" si="1461"/>
        <v>NA</v>
      </c>
      <c r="BE1062" s="1" t="str">
        <f t="shared" si="1462"/>
        <v>NO</v>
      </c>
      <c r="BF1062" s="1" t="str">
        <f t="shared" si="1420"/>
        <v>NO</v>
      </c>
      <c r="BG1062" s="1" t="str">
        <f t="shared" si="1421"/>
        <v>NO</v>
      </c>
      <c r="BH1062" s="1" t="str">
        <f t="shared" si="1414"/>
        <v>YES</v>
      </c>
      <c r="BJ1062" s="1">
        <v>16</v>
      </c>
      <c r="BK1062" s="1" t="str">
        <f t="shared" si="1422"/>
        <v>NA</v>
      </c>
      <c r="BL1062" s="1" t="str">
        <f t="shared" si="1423"/>
        <v>NP</v>
      </c>
      <c r="BM1062" s="1" t="str">
        <f t="shared" si="1424"/>
        <v>NA</v>
      </c>
      <c r="BN1062" s="1" t="str">
        <f t="shared" si="1425"/>
        <v>NO</v>
      </c>
      <c r="BO1062" s="1" t="str">
        <f t="shared" si="1426"/>
        <v>NO</v>
      </c>
      <c r="BP1062" s="1" t="str">
        <f t="shared" si="1427"/>
        <v>NO</v>
      </c>
      <c r="BQ1062" s="1" t="str">
        <f t="shared" si="1428"/>
        <v>YES</v>
      </c>
      <c r="BS1062" s="1" t="str">
        <f t="shared" si="1429"/>
        <v>TN</v>
      </c>
      <c r="BT1062" s="1" t="str">
        <f t="shared" si="1430"/>
        <v>TP</v>
      </c>
      <c r="BU1062" s="1" t="str">
        <f t="shared" si="1431"/>
        <v>TN</v>
      </c>
      <c r="BV1062" s="1" t="str">
        <f t="shared" si="1432"/>
        <v>NO</v>
      </c>
      <c r="BW1062" s="1" t="str">
        <f t="shared" si="1433"/>
        <v>NO</v>
      </c>
      <c r="BX1062" s="1" t="str">
        <f t="shared" si="1434"/>
        <v>YES</v>
      </c>
      <c r="BY1062" s="244" t="str">
        <f t="shared" si="1435"/>
        <v>YES</v>
      </c>
      <c r="BZ1062" s="244" t="str">
        <f t="shared" si="1436"/>
        <v>NO</v>
      </c>
      <c r="CA1062" s="244" t="str">
        <f t="shared" si="1437"/>
        <v>NO</v>
      </c>
      <c r="CB1062" s="244" t="str">
        <f t="shared" si="1438"/>
        <v>NO</v>
      </c>
      <c r="CC1062" s="244" t="str">
        <f t="shared" si="1439"/>
        <v>NO</v>
      </c>
      <c r="CD1062" s="244" t="str">
        <f t="shared" si="1415"/>
        <v>NO</v>
      </c>
      <c r="CE1062" s="1" t="str">
        <f t="shared" si="1416"/>
        <v>NO</v>
      </c>
      <c r="CF1062" s="1" t="str">
        <f t="shared" si="1417"/>
        <v>NO</v>
      </c>
      <c r="CG1062" s="1" t="str">
        <f t="shared" si="1418"/>
        <v>NO</v>
      </c>
      <c r="CH1062" s="1" t="str">
        <f t="shared" si="1419"/>
        <v>NO</v>
      </c>
      <c r="CI1062" s="244" t="str">
        <f t="shared" si="1440"/>
        <v>NO</v>
      </c>
      <c r="CJ1062" s="244" t="str">
        <f t="shared" si="1441"/>
        <v>NO</v>
      </c>
      <c r="CK1062" s="244" t="str">
        <f t="shared" si="1442"/>
        <v>NO</v>
      </c>
      <c r="CL1062" s="244" t="str">
        <f t="shared" si="1443"/>
        <v>NO</v>
      </c>
      <c r="CM1062" s="244" t="str">
        <f t="shared" si="1444"/>
        <v>NO</v>
      </c>
      <c r="CN1062" s="244" t="str">
        <f t="shared" si="1445"/>
        <v>NO</v>
      </c>
      <c r="CO1062" s="244" t="str">
        <f t="shared" si="1446"/>
        <v>NO</v>
      </c>
      <c r="CP1062" s="244" t="str">
        <f t="shared" si="1447"/>
        <v>NO</v>
      </c>
      <c r="CQ1062" s="244" t="str">
        <f t="shared" si="1448"/>
        <v>NO</v>
      </c>
      <c r="CR1062" s="244" t="str">
        <f t="shared" si="1449"/>
        <v>NO</v>
      </c>
    </row>
    <row r="1063" spans="1:96">
      <c r="A1063" s="64"/>
      <c r="B1063" s="15"/>
      <c r="C1063" s="15"/>
      <c r="D1063" s="15"/>
      <c r="E1063" s="15"/>
      <c r="F1063" s="15"/>
      <c r="G1063" s="15"/>
      <c r="H1063" s="15"/>
      <c r="I1063" s="52" t="s">
        <v>171</v>
      </c>
      <c r="J1063" s="6">
        <v>0.65523650281530899</v>
      </c>
      <c r="K1063" s="6">
        <v>0.344397266794089</v>
      </c>
      <c r="L1063" s="6">
        <v>3.6623039060146301E-4</v>
      </c>
      <c r="M1063" s="6">
        <v>8.1637382744059704E-3</v>
      </c>
      <c r="N1063" s="6">
        <v>0.25155931430199102</v>
      </c>
      <c r="O1063" s="6">
        <v>0.74027694742360195</v>
      </c>
      <c r="P1063" s="6">
        <v>0.49540565895504102</v>
      </c>
      <c r="Q1063" s="6">
        <v>0.31504519124928199</v>
      </c>
      <c r="R1063" s="6">
        <v>0.189549149795675</v>
      </c>
      <c r="S1063" s="6">
        <v>0.903347039518275</v>
      </c>
      <c r="T1063" s="6">
        <v>7.7921218244396906E-2</v>
      </c>
      <c r="U1063" s="6">
        <v>1.8731742237328E-2</v>
      </c>
      <c r="V1063" s="6">
        <v>0.42404034840045401</v>
      </c>
      <c r="W1063" s="6">
        <v>0.105662094753594</v>
      </c>
      <c r="X1063" s="6">
        <v>0.47029755684595098</v>
      </c>
      <c r="Y1063" s="6">
        <v>0.53908920600291699</v>
      </c>
      <c r="Z1063" s="6">
        <v>0.34456960194081898</v>
      </c>
      <c r="AA1063" s="6">
        <v>0.116341192056263</v>
      </c>
      <c r="AB1063" s="6">
        <v>7.6438753604707199E-2</v>
      </c>
      <c r="AC1063" s="6">
        <v>0.41306584387496198</v>
      </c>
      <c r="AD1063" s="6">
        <v>0.51049540252032999</v>
      </c>
      <c r="AE1063" s="6">
        <v>7.8562969326546703E-2</v>
      </c>
      <c r="AF1063" s="6">
        <v>0.837383696545281</v>
      </c>
      <c r="AG1063" s="310">
        <v>8.4053334128172202E-2</v>
      </c>
      <c r="AH1063" s="211">
        <v>1.0369999999999999</v>
      </c>
      <c r="AI1063" s="211">
        <v>3.12</v>
      </c>
      <c r="AJ1063" s="212">
        <v>6.16</v>
      </c>
      <c r="AK1063" s="210">
        <v>1.038</v>
      </c>
      <c r="AL1063" s="210">
        <v>3.085</v>
      </c>
      <c r="AM1063" s="210">
        <v>6.1070000000000002</v>
      </c>
      <c r="AN1063" s="203"/>
      <c r="AO1063" s="203"/>
      <c r="AP1063" s="203"/>
      <c r="AQ1063" s="203"/>
      <c r="AR1063" s="203">
        <f t="shared" si="1450"/>
        <v>0.98877272946999983</v>
      </c>
      <c r="AS1063" s="203">
        <f t="shared" si="1451"/>
        <v>1.2084999999999999</v>
      </c>
      <c r="AT1063" s="203">
        <f t="shared" si="1452"/>
        <v>1.4770555528699998</v>
      </c>
      <c r="AU1063" s="203">
        <f t="shared" si="1453"/>
        <v>2.2310181867759997</v>
      </c>
      <c r="AV1063" s="203">
        <f t="shared" si="1454"/>
        <v>2.7267999999999999</v>
      </c>
      <c r="AW1063" s="203">
        <f t="shared" si="1455"/>
        <v>3.3327555494959995</v>
      </c>
      <c r="AX1063" s="203">
        <f t="shared" si="1456"/>
        <v>4.7679545560499994</v>
      </c>
      <c r="AY1063" s="203">
        <f t="shared" si="1457"/>
        <v>5.8274999999999997</v>
      </c>
      <c r="AZ1063" s="203">
        <f t="shared" si="1458"/>
        <v>7.1224999870499994</v>
      </c>
      <c r="BB1063" s="1" t="str">
        <f t="shared" si="1459"/>
        <v>NP</v>
      </c>
      <c r="BC1063" s="1" t="str">
        <f t="shared" si="1460"/>
        <v>NA</v>
      </c>
      <c r="BD1063" s="1" t="str">
        <f t="shared" si="1461"/>
        <v>NA</v>
      </c>
      <c r="BE1063" s="1" t="str">
        <f t="shared" si="1462"/>
        <v>NO</v>
      </c>
      <c r="BF1063" s="1" t="str">
        <f t="shared" si="1420"/>
        <v>NO</v>
      </c>
      <c r="BG1063" s="1" t="str">
        <f t="shared" si="1421"/>
        <v>NO</v>
      </c>
      <c r="BH1063" s="1" t="str">
        <f t="shared" si="1414"/>
        <v>YES</v>
      </c>
      <c r="BJ1063" s="1">
        <v>3</v>
      </c>
      <c r="BK1063" s="1" t="str">
        <f t="shared" si="1422"/>
        <v>NP</v>
      </c>
      <c r="BL1063" s="1" t="str">
        <f t="shared" si="1423"/>
        <v>NA</v>
      </c>
      <c r="BM1063" s="1" t="str">
        <f t="shared" si="1424"/>
        <v>NA</v>
      </c>
      <c r="BN1063" s="1" t="str">
        <f t="shared" si="1425"/>
        <v>NO</v>
      </c>
      <c r="BO1063" s="1" t="str">
        <f t="shared" si="1426"/>
        <v>NO</v>
      </c>
      <c r="BP1063" s="1" t="str">
        <f t="shared" si="1427"/>
        <v>NO</v>
      </c>
      <c r="BQ1063" s="1" t="str">
        <f t="shared" si="1428"/>
        <v>YES</v>
      </c>
      <c r="BS1063" s="1" t="str">
        <f t="shared" si="1429"/>
        <v>TP</v>
      </c>
      <c r="BT1063" s="1" t="str">
        <f t="shared" si="1430"/>
        <v>TN</v>
      </c>
      <c r="BU1063" s="1" t="str">
        <f t="shared" si="1431"/>
        <v>TN</v>
      </c>
      <c r="BV1063" s="1" t="str">
        <f t="shared" si="1432"/>
        <v>NO</v>
      </c>
      <c r="BW1063" s="1" t="str">
        <f t="shared" si="1433"/>
        <v>NO</v>
      </c>
      <c r="BX1063" s="1" t="str">
        <f t="shared" si="1434"/>
        <v>YES</v>
      </c>
      <c r="BY1063" s="244" t="str">
        <f t="shared" si="1435"/>
        <v>YES</v>
      </c>
      <c r="BZ1063" s="244" t="str">
        <f t="shared" si="1436"/>
        <v>NO</v>
      </c>
      <c r="CA1063" s="244" t="str">
        <f t="shared" si="1437"/>
        <v>NO</v>
      </c>
      <c r="CB1063" s="244" t="str">
        <f t="shared" si="1438"/>
        <v>NO</v>
      </c>
      <c r="CC1063" s="244" t="str">
        <f t="shared" si="1439"/>
        <v>NO</v>
      </c>
      <c r="CD1063" s="244" t="str">
        <f t="shared" si="1415"/>
        <v>NO</v>
      </c>
      <c r="CE1063" s="1" t="str">
        <f t="shared" si="1416"/>
        <v>NO</v>
      </c>
      <c r="CF1063" s="1" t="str">
        <f t="shared" si="1417"/>
        <v>NO</v>
      </c>
      <c r="CG1063" s="1" t="str">
        <f t="shared" si="1418"/>
        <v>NO</v>
      </c>
      <c r="CH1063" s="1" t="str">
        <f t="shared" si="1419"/>
        <v>NO</v>
      </c>
      <c r="CI1063" s="244" t="str">
        <f t="shared" si="1440"/>
        <v>NO</v>
      </c>
      <c r="CJ1063" s="244" t="str">
        <f t="shared" si="1441"/>
        <v>NO</v>
      </c>
      <c r="CK1063" s="244" t="str">
        <f t="shared" si="1442"/>
        <v>NO</v>
      </c>
      <c r="CL1063" s="244" t="str">
        <f t="shared" si="1443"/>
        <v>NO</v>
      </c>
      <c r="CM1063" s="244" t="str">
        <f t="shared" si="1444"/>
        <v>NO</v>
      </c>
      <c r="CN1063" s="244" t="str">
        <f t="shared" si="1445"/>
        <v>NO</v>
      </c>
      <c r="CO1063" s="244" t="str">
        <f t="shared" si="1446"/>
        <v>NO</v>
      </c>
      <c r="CP1063" s="244" t="str">
        <f t="shared" si="1447"/>
        <v>NO</v>
      </c>
      <c r="CQ1063" s="244" t="str">
        <f t="shared" si="1448"/>
        <v>NO</v>
      </c>
      <c r="CR1063" s="244" t="str">
        <f t="shared" si="1449"/>
        <v>NO</v>
      </c>
    </row>
    <row r="1064" spans="1:96">
      <c r="A1064" s="64"/>
      <c r="B1064" s="15"/>
      <c r="C1064" s="15"/>
      <c r="D1064" s="15"/>
      <c r="E1064" s="15"/>
      <c r="F1064" s="15"/>
      <c r="G1064" s="15"/>
      <c r="H1064" s="15"/>
      <c r="I1064" s="52" t="s">
        <v>65</v>
      </c>
      <c r="J1064" s="6">
        <v>0.80205268873862201</v>
      </c>
      <c r="K1064" s="6">
        <v>0.15715176125211899</v>
      </c>
      <c r="L1064" s="6">
        <v>4.0795550009257997E-2</v>
      </c>
      <c r="M1064" s="6">
        <v>0.32206645502431502</v>
      </c>
      <c r="N1064" s="6">
        <v>0.192223477565586</v>
      </c>
      <c r="O1064" s="6">
        <v>0.48571006741009798</v>
      </c>
      <c r="P1064" s="6">
        <v>0.77485377164501501</v>
      </c>
      <c r="Q1064" s="6">
        <v>0.200721091775934</v>
      </c>
      <c r="R1064" s="6">
        <v>2.44251365790502E-2</v>
      </c>
      <c r="S1064" s="6">
        <v>0.95139233403352197</v>
      </c>
      <c r="T1064" s="6">
        <v>5.8844885208797398E-5</v>
      </c>
      <c r="U1064" s="6">
        <v>4.8548821081268401E-2</v>
      </c>
      <c r="V1064" s="6">
        <v>0.15494831074906801</v>
      </c>
      <c r="W1064" s="6">
        <v>0.18067324577280799</v>
      </c>
      <c r="X1064" s="6">
        <v>0.66437844347812303</v>
      </c>
      <c r="Y1064" s="6">
        <v>0.53908920600291699</v>
      </c>
      <c r="Z1064" s="6">
        <v>0.34456960194081898</v>
      </c>
      <c r="AA1064" s="6">
        <v>0.116341192056263</v>
      </c>
      <c r="AB1064" s="6">
        <v>7.6438753604707199E-2</v>
      </c>
      <c r="AC1064" s="6">
        <v>0.41306584387496198</v>
      </c>
      <c r="AD1064" s="6">
        <v>0.51049540252032999</v>
      </c>
      <c r="AE1064" s="6">
        <v>0.70332396929992802</v>
      </c>
      <c r="AF1064" s="6">
        <v>0.291123008550629</v>
      </c>
      <c r="AG1064" s="310">
        <v>5.5530221494421899E-3</v>
      </c>
      <c r="AH1064" s="211">
        <v>0.85799999999999998</v>
      </c>
      <c r="AI1064" s="211">
        <v>3.3679999999999999</v>
      </c>
      <c r="AJ1064" s="212">
        <v>6.0830000000000002</v>
      </c>
      <c r="AK1064" s="210">
        <v>0.81399999999999995</v>
      </c>
      <c r="AL1064" s="210">
        <v>3.347</v>
      </c>
      <c r="AM1064" s="210">
        <v>6.0890000000000004</v>
      </c>
      <c r="AN1064" s="203"/>
      <c r="AO1064" s="203"/>
      <c r="AP1064" s="203"/>
      <c r="AQ1064" s="203"/>
      <c r="AR1064" s="203">
        <f t="shared" si="1450"/>
        <v>0.98877272946999983</v>
      </c>
      <c r="AS1064" s="203">
        <f t="shared" si="1451"/>
        <v>1.2084999999999999</v>
      </c>
      <c r="AT1064" s="203">
        <f t="shared" si="1452"/>
        <v>1.4770555528699998</v>
      </c>
      <c r="AU1064" s="203">
        <f t="shared" si="1453"/>
        <v>2.2310181867759997</v>
      </c>
      <c r="AV1064" s="203">
        <f t="shared" si="1454"/>
        <v>2.7267999999999999</v>
      </c>
      <c r="AW1064" s="203">
        <f t="shared" si="1455"/>
        <v>3.3327555494959995</v>
      </c>
      <c r="AX1064" s="203">
        <f t="shared" si="1456"/>
        <v>4.7679545560499994</v>
      </c>
      <c r="AY1064" s="203">
        <f t="shared" si="1457"/>
        <v>5.8274999999999997</v>
      </c>
      <c r="AZ1064" s="203">
        <f t="shared" si="1458"/>
        <v>7.1224999870499994</v>
      </c>
      <c r="BB1064" s="1" t="str">
        <f t="shared" si="1459"/>
        <v>A</v>
      </c>
      <c r="BC1064" s="1" t="str">
        <f t="shared" si="1460"/>
        <v>P</v>
      </c>
      <c r="BD1064" s="1" t="str">
        <f t="shared" si="1461"/>
        <v>NA</v>
      </c>
      <c r="BE1064" s="1" t="str">
        <f t="shared" si="1462"/>
        <v>NO</v>
      </c>
      <c r="BF1064" s="1" t="str">
        <f t="shared" si="1420"/>
        <v>NO</v>
      </c>
      <c r="BG1064" s="1" t="str">
        <f t="shared" si="1421"/>
        <v>YES</v>
      </c>
      <c r="BH1064" s="1" t="str">
        <f t="shared" si="1414"/>
        <v>NO</v>
      </c>
      <c r="BJ1064" s="1">
        <v>61</v>
      </c>
      <c r="BK1064" s="1" t="str">
        <f t="shared" si="1422"/>
        <v>A</v>
      </c>
      <c r="BL1064" s="1" t="str">
        <f t="shared" si="1423"/>
        <v>P</v>
      </c>
      <c r="BM1064" s="1" t="str">
        <f t="shared" si="1424"/>
        <v>NA</v>
      </c>
      <c r="BN1064" s="1" t="str">
        <f t="shared" si="1425"/>
        <v>NO</v>
      </c>
      <c r="BO1064" s="1" t="str">
        <f t="shared" si="1426"/>
        <v>NO</v>
      </c>
      <c r="BP1064" s="1" t="str">
        <f t="shared" si="1427"/>
        <v>YES</v>
      </c>
      <c r="BQ1064" s="1" t="str">
        <f t="shared" si="1428"/>
        <v>NO</v>
      </c>
      <c r="BS1064" s="1" t="str">
        <f t="shared" si="1429"/>
        <v>TP</v>
      </c>
      <c r="BT1064" s="1" t="str">
        <f t="shared" si="1430"/>
        <v>TN</v>
      </c>
      <c r="BU1064" s="1" t="str">
        <f t="shared" si="1431"/>
        <v>TN</v>
      </c>
      <c r="BV1064" s="1" t="str">
        <f t="shared" si="1432"/>
        <v>NO</v>
      </c>
      <c r="BW1064" s="1" t="str">
        <f t="shared" si="1433"/>
        <v>NO</v>
      </c>
      <c r="BX1064" s="1" t="str">
        <f t="shared" si="1434"/>
        <v>YES</v>
      </c>
      <c r="BY1064" s="244" t="str">
        <f t="shared" si="1435"/>
        <v>YES</v>
      </c>
      <c r="BZ1064" s="244" t="str">
        <f t="shared" si="1436"/>
        <v>NO</v>
      </c>
      <c r="CA1064" s="244" t="str">
        <f t="shared" si="1437"/>
        <v>NO</v>
      </c>
      <c r="CB1064" s="244" t="str">
        <f t="shared" si="1438"/>
        <v>NO</v>
      </c>
      <c r="CC1064" s="244" t="str">
        <f t="shared" si="1439"/>
        <v>NO</v>
      </c>
      <c r="CD1064" s="244" t="str">
        <f t="shared" si="1415"/>
        <v>NO</v>
      </c>
      <c r="CE1064" s="1" t="str">
        <f t="shared" si="1416"/>
        <v>NO</v>
      </c>
      <c r="CF1064" s="1" t="str">
        <f t="shared" si="1417"/>
        <v>NO</v>
      </c>
      <c r="CG1064" s="1" t="str">
        <f t="shared" si="1418"/>
        <v>NO</v>
      </c>
      <c r="CH1064" s="1" t="str">
        <f t="shared" si="1419"/>
        <v>NO</v>
      </c>
      <c r="CI1064" s="244" t="str">
        <f t="shared" si="1440"/>
        <v>NO</v>
      </c>
      <c r="CJ1064" s="244" t="str">
        <f t="shared" si="1441"/>
        <v>NO</v>
      </c>
      <c r="CK1064" s="244" t="str">
        <f t="shared" si="1442"/>
        <v>NO</v>
      </c>
      <c r="CL1064" s="244" t="str">
        <f t="shared" si="1443"/>
        <v>NO</v>
      </c>
      <c r="CM1064" s="244" t="str">
        <f t="shared" si="1444"/>
        <v>NO</v>
      </c>
      <c r="CN1064" s="244" t="str">
        <f t="shared" si="1445"/>
        <v>NO</v>
      </c>
      <c r="CO1064" s="244" t="str">
        <f t="shared" si="1446"/>
        <v>NO</v>
      </c>
      <c r="CP1064" s="244" t="str">
        <f t="shared" si="1447"/>
        <v>NO</v>
      </c>
      <c r="CQ1064" s="244" t="str">
        <f t="shared" si="1448"/>
        <v>NO</v>
      </c>
      <c r="CR1064" s="244" t="str">
        <f t="shared" si="1449"/>
        <v>NO</v>
      </c>
    </row>
    <row r="1065" spans="1:96">
      <c r="A1065" s="64"/>
      <c r="B1065" s="15"/>
      <c r="C1065" s="15"/>
      <c r="D1065" s="15"/>
      <c r="E1065" s="15"/>
      <c r="F1065" s="15"/>
      <c r="G1065" s="15"/>
      <c r="H1065" s="15"/>
      <c r="I1065" s="52" t="s">
        <v>66</v>
      </c>
      <c r="J1065" s="6">
        <v>0.41472059711651199</v>
      </c>
      <c r="K1065" s="6">
        <v>0.54770427877379002</v>
      </c>
      <c r="L1065" s="6">
        <v>3.7575124109697398E-2</v>
      </c>
      <c r="M1065" s="6">
        <v>0.10081454070453399</v>
      </c>
      <c r="N1065" s="6">
        <v>0.76574756724497695</v>
      </c>
      <c r="O1065" s="6">
        <v>0.13343789205048701</v>
      </c>
      <c r="P1065" s="6">
        <v>7.4672823896183294E-2</v>
      </c>
      <c r="Q1065" s="6">
        <v>0.75975444920188395</v>
      </c>
      <c r="R1065" s="6">
        <v>0.16557272690193101</v>
      </c>
      <c r="S1065" s="6">
        <v>0.78624636022593897</v>
      </c>
      <c r="T1065" s="6">
        <v>0.187172851513695</v>
      </c>
      <c r="U1065" s="6">
        <v>2.6580788260364401E-2</v>
      </c>
      <c r="V1065" s="6">
        <v>0.355739279715448</v>
      </c>
      <c r="W1065" s="6">
        <v>0.47000302675151401</v>
      </c>
      <c r="X1065" s="6">
        <v>0.17425769353303699</v>
      </c>
      <c r="Y1065" s="6">
        <v>0.875686137783379</v>
      </c>
      <c r="Z1065" s="6">
        <v>1.20539459595412E-2</v>
      </c>
      <c r="AA1065" s="6">
        <v>0.112259916257079</v>
      </c>
      <c r="AB1065" s="6">
        <v>0.65755351019519104</v>
      </c>
      <c r="AC1065" s="6">
        <v>0.27098368672960899</v>
      </c>
      <c r="AD1065" s="6">
        <v>7.14628030751982E-2</v>
      </c>
      <c r="AE1065" s="6">
        <v>0.70332396929992802</v>
      </c>
      <c r="AF1065" s="6">
        <v>0.291123008550629</v>
      </c>
      <c r="AG1065" s="310">
        <v>5.5530221494421899E-3</v>
      </c>
      <c r="AH1065" s="211">
        <v>1.3069999999999999</v>
      </c>
      <c r="AI1065" s="211">
        <v>2.9020000000000001</v>
      </c>
      <c r="AJ1065" s="212">
        <v>5.7930000000000001</v>
      </c>
      <c r="AK1065" s="210">
        <v>1.2470000000000001</v>
      </c>
      <c r="AL1065" s="210">
        <v>2.8730000000000002</v>
      </c>
      <c r="AM1065" s="210">
        <v>5.7610000000000001</v>
      </c>
      <c r="AN1065" s="203"/>
      <c r="AO1065" s="203"/>
      <c r="AP1065" s="203"/>
      <c r="AQ1065" s="203"/>
      <c r="AR1065" s="203">
        <f t="shared" si="1450"/>
        <v>0.98877272946999983</v>
      </c>
      <c r="AS1065" s="203">
        <f t="shared" si="1451"/>
        <v>1.2084999999999999</v>
      </c>
      <c r="AT1065" s="203">
        <f t="shared" si="1452"/>
        <v>1.4770555528699998</v>
      </c>
      <c r="AU1065" s="203">
        <f t="shared" si="1453"/>
        <v>2.2310181867759997</v>
      </c>
      <c r="AV1065" s="203">
        <f t="shared" si="1454"/>
        <v>2.7267999999999999</v>
      </c>
      <c r="AW1065" s="203">
        <f t="shared" si="1455"/>
        <v>3.3327555494959995</v>
      </c>
      <c r="AX1065" s="203">
        <f t="shared" si="1456"/>
        <v>4.7679545560499994</v>
      </c>
      <c r="AY1065" s="203">
        <f t="shared" si="1457"/>
        <v>5.8274999999999997</v>
      </c>
      <c r="AZ1065" s="203">
        <f t="shared" si="1458"/>
        <v>7.1224999870499994</v>
      </c>
      <c r="BB1065" s="1" t="str">
        <f t="shared" si="1459"/>
        <v>NA</v>
      </c>
      <c r="BC1065" s="1" t="str">
        <f t="shared" si="1460"/>
        <v>NA</v>
      </c>
      <c r="BD1065" s="1" t="str">
        <f t="shared" si="1461"/>
        <v>NP</v>
      </c>
      <c r="BE1065" s="1" t="str">
        <f t="shared" si="1462"/>
        <v>NO</v>
      </c>
      <c r="BF1065" s="1" t="str">
        <f t="shared" si="1420"/>
        <v>NO</v>
      </c>
      <c r="BG1065" s="1" t="str">
        <f t="shared" si="1421"/>
        <v>NO</v>
      </c>
      <c r="BH1065" s="1" t="str">
        <f t="shared" si="1414"/>
        <v>YES</v>
      </c>
      <c r="BJ1065" s="1">
        <v>15</v>
      </c>
      <c r="BK1065" s="1" t="str">
        <f t="shared" si="1422"/>
        <v>NA</v>
      </c>
      <c r="BL1065" s="1" t="str">
        <f t="shared" si="1423"/>
        <v>NA</v>
      </c>
      <c r="BM1065" s="1" t="str">
        <f t="shared" si="1424"/>
        <v>NP</v>
      </c>
      <c r="BN1065" s="1" t="str">
        <f t="shared" si="1425"/>
        <v>NO</v>
      </c>
      <c r="BO1065" s="1" t="str">
        <f t="shared" si="1426"/>
        <v>NO</v>
      </c>
      <c r="BP1065" s="1" t="str">
        <f t="shared" si="1427"/>
        <v>NO</v>
      </c>
      <c r="BQ1065" s="1" t="str">
        <f t="shared" si="1428"/>
        <v>YES</v>
      </c>
      <c r="BS1065" s="1" t="str">
        <f t="shared" si="1429"/>
        <v>TN</v>
      </c>
      <c r="BT1065" s="1" t="str">
        <f t="shared" si="1430"/>
        <v>TN</v>
      </c>
      <c r="BU1065" s="1" t="str">
        <f t="shared" si="1431"/>
        <v>TP</v>
      </c>
      <c r="BV1065" s="1" t="str">
        <f t="shared" si="1432"/>
        <v>NO</v>
      </c>
      <c r="BW1065" s="1" t="str">
        <f t="shared" si="1433"/>
        <v>NO</v>
      </c>
      <c r="BX1065" s="1" t="str">
        <f t="shared" si="1434"/>
        <v>YES</v>
      </c>
      <c r="BY1065" s="244" t="str">
        <f t="shared" si="1435"/>
        <v>YES</v>
      </c>
      <c r="BZ1065" s="244" t="str">
        <f t="shared" si="1436"/>
        <v>NO</v>
      </c>
      <c r="CA1065" s="244" t="str">
        <f t="shared" si="1437"/>
        <v>NO</v>
      </c>
      <c r="CB1065" s="244" t="str">
        <f t="shared" si="1438"/>
        <v>NO</v>
      </c>
      <c r="CC1065" s="244" t="str">
        <f t="shared" si="1439"/>
        <v>NO</v>
      </c>
      <c r="CD1065" s="244" t="str">
        <f t="shared" si="1415"/>
        <v>NO</v>
      </c>
      <c r="CE1065" s="1" t="str">
        <f t="shared" si="1416"/>
        <v>NO</v>
      </c>
      <c r="CF1065" s="1" t="str">
        <f t="shared" si="1417"/>
        <v>NO</v>
      </c>
      <c r="CG1065" s="1" t="str">
        <f t="shared" si="1418"/>
        <v>NO</v>
      </c>
      <c r="CH1065" s="1" t="str">
        <f t="shared" si="1419"/>
        <v>NO</v>
      </c>
      <c r="CI1065" s="244" t="str">
        <f t="shared" si="1440"/>
        <v>NO</v>
      </c>
      <c r="CJ1065" s="244" t="str">
        <f t="shared" si="1441"/>
        <v>NO</v>
      </c>
      <c r="CK1065" s="244" t="str">
        <f t="shared" si="1442"/>
        <v>NO</v>
      </c>
      <c r="CL1065" s="244" t="str">
        <f t="shared" si="1443"/>
        <v>NO</v>
      </c>
      <c r="CM1065" s="244" t="str">
        <f t="shared" si="1444"/>
        <v>NO</v>
      </c>
      <c r="CN1065" s="244" t="str">
        <f t="shared" si="1445"/>
        <v>NO</v>
      </c>
      <c r="CO1065" s="244" t="str">
        <f t="shared" si="1446"/>
        <v>NO</v>
      </c>
      <c r="CP1065" s="244" t="str">
        <f t="shared" si="1447"/>
        <v>NO</v>
      </c>
      <c r="CQ1065" s="244" t="str">
        <f t="shared" si="1448"/>
        <v>NO</v>
      </c>
      <c r="CR1065" s="244" t="str">
        <f t="shared" si="1449"/>
        <v>NO</v>
      </c>
    </row>
    <row r="1066" spans="1:96">
      <c r="A1066" s="64"/>
      <c r="B1066" s="15"/>
      <c r="C1066" s="15"/>
      <c r="D1066" s="15"/>
      <c r="E1066" s="15"/>
      <c r="F1066" s="15"/>
      <c r="G1066" s="15"/>
      <c r="H1066" s="15"/>
      <c r="I1066" s="52" t="s">
        <v>38</v>
      </c>
      <c r="J1066" s="6">
        <v>0.89630513284268598</v>
      </c>
      <c r="K1066" s="6">
        <v>4.2512936640749198E-2</v>
      </c>
      <c r="L1066" s="6">
        <v>6.1181930516564099E-2</v>
      </c>
      <c r="M1066" s="6">
        <v>0.27243321490334899</v>
      </c>
      <c r="N1066" s="6">
        <v>0.24919890368490399</v>
      </c>
      <c r="O1066" s="6">
        <v>0.47836788141174602</v>
      </c>
      <c r="P1066" s="6">
        <v>0.77485377164501501</v>
      </c>
      <c r="Q1066" s="6">
        <v>0.200721091775934</v>
      </c>
      <c r="R1066" s="6">
        <v>2.44251365790502E-2</v>
      </c>
      <c r="S1066" s="6">
        <v>0.95139233403352197</v>
      </c>
      <c r="T1066" s="6">
        <v>5.8844885208797398E-5</v>
      </c>
      <c r="U1066" s="6">
        <v>4.8548821081268401E-2</v>
      </c>
      <c r="V1066" s="6">
        <v>0.15494831074906801</v>
      </c>
      <c r="W1066" s="6">
        <v>0.18067324577280799</v>
      </c>
      <c r="X1066" s="6">
        <v>0.66437844347812303</v>
      </c>
      <c r="Y1066" s="6">
        <v>0.69468502241700003</v>
      </c>
      <c r="Z1066" s="6">
        <v>4.4900819124647398E-2</v>
      </c>
      <c r="AA1066" s="6">
        <v>0.26041415845835197</v>
      </c>
      <c r="AB1066" s="6">
        <v>4.2553301852204899E-2</v>
      </c>
      <c r="AC1066" s="6">
        <v>3.1384484247413302E-2</v>
      </c>
      <c r="AD1066" s="6">
        <v>0.92606221390038101</v>
      </c>
      <c r="AE1066" s="6">
        <v>0.83435429500486902</v>
      </c>
      <c r="AF1066" s="6">
        <v>0.122984964467365</v>
      </c>
      <c r="AG1066" s="310">
        <v>4.2660740527764897E-2</v>
      </c>
      <c r="AH1066" s="211">
        <v>0.82499999999999996</v>
      </c>
      <c r="AI1066" s="211">
        <v>3.58</v>
      </c>
      <c r="AJ1066" s="212">
        <v>6.5449999999999999</v>
      </c>
      <c r="AK1066" s="210">
        <v>0.872</v>
      </c>
      <c r="AL1066" s="210">
        <v>3.694</v>
      </c>
      <c r="AM1066" s="210">
        <v>6.7519999999999998</v>
      </c>
      <c r="AN1066" s="203"/>
      <c r="AO1066" s="203"/>
      <c r="AP1066" s="203"/>
      <c r="AQ1066" s="203"/>
      <c r="AR1066" s="203">
        <f t="shared" si="1450"/>
        <v>0.98877272946999983</v>
      </c>
      <c r="AS1066" s="203">
        <f t="shared" si="1451"/>
        <v>1.2084999999999999</v>
      </c>
      <c r="AT1066" s="203">
        <f t="shared" si="1452"/>
        <v>1.4770555528699998</v>
      </c>
      <c r="AU1066" s="203">
        <f t="shared" si="1453"/>
        <v>2.2310181867759997</v>
      </c>
      <c r="AV1066" s="203">
        <f t="shared" si="1454"/>
        <v>2.7267999999999999</v>
      </c>
      <c r="AW1066" s="203">
        <f t="shared" si="1455"/>
        <v>3.3327555494959995</v>
      </c>
      <c r="AX1066" s="203">
        <f t="shared" si="1456"/>
        <v>4.7679545560499994</v>
      </c>
      <c r="AY1066" s="203">
        <f t="shared" si="1457"/>
        <v>5.8274999999999997</v>
      </c>
      <c r="AZ1066" s="203">
        <f t="shared" si="1458"/>
        <v>7.1224999870499994</v>
      </c>
      <c r="BB1066" s="1" t="str">
        <f t="shared" si="1459"/>
        <v>A</v>
      </c>
      <c r="BC1066" s="1" t="str">
        <f t="shared" si="1460"/>
        <v>P</v>
      </c>
      <c r="BD1066" s="1" t="str">
        <f t="shared" si="1461"/>
        <v>NA</v>
      </c>
      <c r="BE1066" s="1" t="str">
        <f t="shared" si="1462"/>
        <v>NO</v>
      </c>
      <c r="BF1066" s="1" t="str">
        <f t="shared" si="1420"/>
        <v>NO</v>
      </c>
      <c r="BG1066" s="1" t="str">
        <f t="shared" si="1421"/>
        <v>YES</v>
      </c>
      <c r="BH1066" s="1" t="str">
        <f t="shared" si="1414"/>
        <v>NO</v>
      </c>
      <c r="BJ1066" s="1">
        <v>15</v>
      </c>
      <c r="BK1066" s="1" t="str">
        <f t="shared" si="1422"/>
        <v>A</v>
      </c>
      <c r="BL1066" s="1" t="str">
        <f t="shared" si="1423"/>
        <v>P</v>
      </c>
      <c r="BM1066" s="1" t="str">
        <f t="shared" si="1424"/>
        <v>NA</v>
      </c>
      <c r="BN1066" s="1" t="str">
        <f t="shared" si="1425"/>
        <v>NO</v>
      </c>
      <c r="BO1066" s="1" t="str">
        <f t="shared" si="1426"/>
        <v>NO</v>
      </c>
      <c r="BP1066" s="1" t="str">
        <f t="shared" si="1427"/>
        <v>YES</v>
      </c>
      <c r="BQ1066" s="1" t="str">
        <f t="shared" si="1428"/>
        <v>NO</v>
      </c>
      <c r="BS1066" s="1" t="str">
        <f t="shared" si="1429"/>
        <v>TP</v>
      </c>
      <c r="BT1066" s="1" t="str">
        <f t="shared" si="1430"/>
        <v>TN</v>
      </c>
      <c r="BU1066" s="1" t="str">
        <f t="shared" si="1431"/>
        <v>TN</v>
      </c>
      <c r="BV1066" s="1" t="str">
        <f t="shared" si="1432"/>
        <v>NO</v>
      </c>
      <c r="BW1066" s="1" t="str">
        <f t="shared" si="1433"/>
        <v>NO</v>
      </c>
      <c r="BX1066" s="1" t="str">
        <f t="shared" si="1434"/>
        <v>YES</v>
      </c>
      <c r="BY1066" s="244" t="str">
        <f t="shared" si="1435"/>
        <v>YES</v>
      </c>
      <c r="BZ1066" s="244" t="str">
        <f t="shared" si="1436"/>
        <v>NO</v>
      </c>
      <c r="CA1066" s="244" t="str">
        <f t="shared" si="1437"/>
        <v>NO</v>
      </c>
      <c r="CB1066" s="244" t="str">
        <f t="shared" si="1438"/>
        <v>NO</v>
      </c>
      <c r="CC1066" s="244" t="str">
        <f t="shared" si="1439"/>
        <v>NO</v>
      </c>
      <c r="CD1066" s="244" t="str">
        <f t="shared" si="1415"/>
        <v>NO</v>
      </c>
      <c r="CE1066" s="1" t="str">
        <f t="shared" si="1416"/>
        <v>NO</v>
      </c>
      <c r="CF1066" s="1" t="str">
        <f t="shared" si="1417"/>
        <v>NO</v>
      </c>
      <c r="CG1066" s="1" t="str">
        <f t="shared" si="1418"/>
        <v>NO</v>
      </c>
      <c r="CH1066" s="1" t="str">
        <f t="shared" si="1419"/>
        <v>NO</v>
      </c>
      <c r="CI1066" s="244" t="str">
        <f t="shared" si="1440"/>
        <v>NO</v>
      </c>
      <c r="CJ1066" s="244" t="str">
        <f t="shared" si="1441"/>
        <v>NO</v>
      </c>
      <c r="CK1066" s="244" t="str">
        <f t="shared" si="1442"/>
        <v>NO</v>
      </c>
      <c r="CL1066" s="244" t="str">
        <f t="shared" si="1443"/>
        <v>NO</v>
      </c>
      <c r="CM1066" s="244" t="str">
        <f t="shared" si="1444"/>
        <v>NO</v>
      </c>
      <c r="CN1066" s="244" t="str">
        <f t="shared" si="1445"/>
        <v>NO</v>
      </c>
      <c r="CO1066" s="244" t="str">
        <f t="shared" si="1446"/>
        <v>NO</v>
      </c>
      <c r="CP1066" s="244" t="str">
        <f t="shared" si="1447"/>
        <v>NO</v>
      </c>
      <c r="CQ1066" s="244" t="str">
        <f t="shared" si="1448"/>
        <v>NO</v>
      </c>
      <c r="CR1066" s="244" t="str">
        <f t="shared" si="1449"/>
        <v>NO</v>
      </c>
    </row>
    <row r="1067" spans="1:96">
      <c r="A1067" s="64"/>
      <c r="B1067" s="15"/>
      <c r="C1067" s="15"/>
      <c r="D1067" s="15"/>
      <c r="E1067" s="15"/>
      <c r="F1067" s="15"/>
      <c r="G1067" s="15"/>
      <c r="H1067" s="15"/>
      <c r="I1067" s="52" t="s">
        <v>172</v>
      </c>
      <c r="J1067" s="6">
        <v>0.844637221237726</v>
      </c>
      <c r="K1067" s="6">
        <v>4.7750138431735097E-2</v>
      </c>
      <c r="L1067" s="6">
        <v>0.107612640330538</v>
      </c>
      <c r="M1067" s="6">
        <v>0.32206645502431502</v>
      </c>
      <c r="N1067" s="6">
        <v>0.192223477565586</v>
      </c>
      <c r="O1067" s="6">
        <v>0.48571006741009798</v>
      </c>
      <c r="P1067" s="6">
        <v>0.77485377164501501</v>
      </c>
      <c r="Q1067" s="6">
        <v>0.200721091775934</v>
      </c>
      <c r="R1067" s="6">
        <v>2.44251365790502E-2</v>
      </c>
      <c r="S1067" s="6">
        <v>0.95139233403352197</v>
      </c>
      <c r="T1067" s="6">
        <v>5.8844885208797398E-5</v>
      </c>
      <c r="U1067" s="6">
        <v>4.8548821081268401E-2</v>
      </c>
      <c r="V1067" s="6">
        <v>9.42671467639466E-3</v>
      </c>
      <c r="W1067" s="6">
        <v>0.83019273811680105</v>
      </c>
      <c r="X1067" s="6">
        <v>0.160380547206803</v>
      </c>
      <c r="Y1067" s="6">
        <v>0.53908920600291699</v>
      </c>
      <c r="Z1067" s="6">
        <v>0.34456960194081898</v>
      </c>
      <c r="AA1067" s="6">
        <v>0.116341192056263</v>
      </c>
      <c r="AB1067" s="6">
        <v>0.29890939587373599</v>
      </c>
      <c r="AC1067" s="6">
        <v>0.218830133412276</v>
      </c>
      <c r="AD1067" s="6">
        <v>0.48226047071398698</v>
      </c>
      <c r="AE1067" s="6">
        <v>0.19395238130092801</v>
      </c>
      <c r="AF1067" s="6">
        <v>0.61950342139520798</v>
      </c>
      <c r="AG1067" s="310">
        <v>0.18654419730386201</v>
      </c>
      <c r="AH1067" s="211">
        <v>0.98799999999999999</v>
      </c>
      <c r="AI1067" s="211">
        <v>2.927</v>
      </c>
      <c r="AJ1067" s="212">
        <v>6.2919999999999998</v>
      </c>
      <c r="AK1067" s="210">
        <v>0.98299999999999998</v>
      </c>
      <c r="AL1067" s="210">
        <v>2.9780000000000002</v>
      </c>
      <c r="AM1067" s="210">
        <v>6.4409999999999998</v>
      </c>
      <c r="AN1067" s="203"/>
      <c r="AO1067" s="203"/>
      <c r="AP1067" s="203"/>
      <c r="AQ1067" s="203"/>
      <c r="AR1067" s="203">
        <f t="shared" si="1450"/>
        <v>0.98877272946999983</v>
      </c>
      <c r="AS1067" s="203">
        <f t="shared" si="1451"/>
        <v>1.2084999999999999</v>
      </c>
      <c r="AT1067" s="203">
        <f t="shared" si="1452"/>
        <v>1.4770555528699998</v>
      </c>
      <c r="AU1067" s="203">
        <f t="shared" si="1453"/>
        <v>2.2310181867759997</v>
      </c>
      <c r="AV1067" s="203">
        <f t="shared" si="1454"/>
        <v>2.7267999999999999</v>
      </c>
      <c r="AW1067" s="203">
        <f t="shared" si="1455"/>
        <v>3.3327555494959995</v>
      </c>
      <c r="AX1067" s="203">
        <f t="shared" si="1456"/>
        <v>4.7679545560499994</v>
      </c>
      <c r="AY1067" s="203">
        <f t="shared" si="1457"/>
        <v>5.8274999999999997</v>
      </c>
      <c r="AZ1067" s="203">
        <f t="shared" si="1458"/>
        <v>7.1224999870499994</v>
      </c>
      <c r="BB1067" s="1" t="str">
        <f t="shared" si="1459"/>
        <v>A</v>
      </c>
      <c r="BC1067" s="1" t="str">
        <f t="shared" si="1460"/>
        <v>NA</v>
      </c>
      <c r="BD1067" s="1" t="str">
        <f t="shared" si="1461"/>
        <v>NA</v>
      </c>
      <c r="BE1067" s="1" t="str">
        <f t="shared" si="1462"/>
        <v>NO</v>
      </c>
      <c r="BF1067" s="1" t="str">
        <f t="shared" si="1420"/>
        <v>NO</v>
      </c>
      <c r="BG1067" s="1" t="str">
        <f t="shared" si="1421"/>
        <v>YES</v>
      </c>
      <c r="BH1067" s="1" t="str">
        <f t="shared" si="1414"/>
        <v>YES</v>
      </c>
      <c r="BJ1067" s="1">
        <v>20</v>
      </c>
      <c r="BK1067" s="1" t="str">
        <f t="shared" si="1422"/>
        <v>A</v>
      </c>
      <c r="BL1067" s="1" t="str">
        <f t="shared" si="1423"/>
        <v>NA</v>
      </c>
      <c r="BM1067" s="1" t="str">
        <f t="shared" si="1424"/>
        <v>NA</v>
      </c>
      <c r="BN1067" s="1" t="str">
        <f t="shared" si="1425"/>
        <v>NO</v>
      </c>
      <c r="BO1067" s="1" t="str">
        <f t="shared" si="1426"/>
        <v>NO</v>
      </c>
      <c r="BP1067" s="1" t="str">
        <f t="shared" si="1427"/>
        <v>YES</v>
      </c>
      <c r="BQ1067" s="1" t="str">
        <f t="shared" si="1428"/>
        <v>YES</v>
      </c>
      <c r="BS1067" s="1" t="str">
        <f t="shared" si="1429"/>
        <v>TP</v>
      </c>
      <c r="BT1067" s="1" t="str">
        <f t="shared" si="1430"/>
        <v>TN</v>
      </c>
      <c r="BU1067" s="1" t="str">
        <f t="shared" si="1431"/>
        <v>TN</v>
      </c>
      <c r="BV1067" s="1" t="str">
        <f t="shared" si="1432"/>
        <v>NO</v>
      </c>
      <c r="BW1067" s="1" t="str">
        <f t="shared" si="1433"/>
        <v>NO</v>
      </c>
      <c r="BX1067" s="1" t="str">
        <f t="shared" si="1434"/>
        <v>YES</v>
      </c>
      <c r="BY1067" s="244" t="str">
        <f t="shared" si="1435"/>
        <v>YES</v>
      </c>
      <c r="BZ1067" s="244" t="str">
        <f t="shared" si="1436"/>
        <v>NO</v>
      </c>
      <c r="CA1067" s="244" t="str">
        <f t="shared" si="1437"/>
        <v>NO</v>
      </c>
      <c r="CB1067" s="244" t="str">
        <f t="shared" si="1438"/>
        <v>NO</v>
      </c>
      <c r="CC1067" s="244" t="str">
        <f t="shared" si="1439"/>
        <v>NO</v>
      </c>
      <c r="CD1067" s="244" t="str">
        <f t="shared" si="1415"/>
        <v>NO</v>
      </c>
      <c r="CE1067" s="1" t="str">
        <f t="shared" si="1416"/>
        <v>NO</v>
      </c>
      <c r="CF1067" s="1" t="str">
        <f t="shared" si="1417"/>
        <v>NO</v>
      </c>
      <c r="CG1067" s="1" t="str">
        <f t="shared" si="1418"/>
        <v>NO</v>
      </c>
      <c r="CH1067" s="1" t="str">
        <f t="shared" si="1419"/>
        <v>NO</v>
      </c>
      <c r="CI1067" s="244" t="str">
        <f t="shared" si="1440"/>
        <v>NO</v>
      </c>
      <c r="CJ1067" s="244" t="str">
        <f t="shared" si="1441"/>
        <v>NO</v>
      </c>
      <c r="CK1067" s="244" t="str">
        <f t="shared" si="1442"/>
        <v>NO</v>
      </c>
      <c r="CL1067" s="244" t="str">
        <f t="shared" si="1443"/>
        <v>NO</v>
      </c>
      <c r="CM1067" s="244" t="str">
        <f t="shared" si="1444"/>
        <v>NO</v>
      </c>
      <c r="CN1067" s="244" t="str">
        <f t="shared" si="1445"/>
        <v>NO</v>
      </c>
      <c r="CO1067" s="244" t="str">
        <f t="shared" si="1446"/>
        <v>NO</v>
      </c>
      <c r="CP1067" s="244" t="str">
        <f t="shared" si="1447"/>
        <v>NO</v>
      </c>
      <c r="CQ1067" s="244" t="str">
        <f t="shared" si="1448"/>
        <v>NO</v>
      </c>
      <c r="CR1067" s="244" t="str">
        <f t="shared" si="1449"/>
        <v>NO</v>
      </c>
    </row>
    <row r="1068" spans="1:96">
      <c r="A1068" s="64"/>
      <c r="B1068" s="15"/>
      <c r="C1068" s="15"/>
      <c r="D1068" s="15"/>
      <c r="E1068" s="15"/>
      <c r="F1068" s="15"/>
      <c r="G1068" s="15"/>
      <c r="H1068" s="15"/>
      <c r="I1068" s="52" t="s">
        <v>173</v>
      </c>
      <c r="J1068" s="6">
        <v>0.89630513284268598</v>
      </c>
      <c r="K1068" s="6">
        <v>4.2512936640749198E-2</v>
      </c>
      <c r="L1068" s="6">
        <v>6.1181930516564099E-2</v>
      </c>
      <c r="M1068" s="6">
        <v>1.98497506591176E-2</v>
      </c>
      <c r="N1068" s="6">
        <v>0.28006157024288703</v>
      </c>
      <c r="O1068" s="6">
        <v>0.70008867909799499</v>
      </c>
      <c r="P1068" s="6">
        <v>0.49540565895504102</v>
      </c>
      <c r="Q1068" s="6">
        <v>0.31504519124928199</v>
      </c>
      <c r="R1068" s="6">
        <v>0.189549149795675</v>
      </c>
      <c r="S1068" s="6">
        <v>0.903347039518275</v>
      </c>
      <c r="T1068" s="6">
        <v>7.7921218244396906E-2</v>
      </c>
      <c r="U1068" s="6">
        <v>1.8731742237328E-2</v>
      </c>
      <c r="V1068" s="6">
        <v>0.521444024701186</v>
      </c>
      <c r="W1068" s="6">
        <v>8.6588858719341397E-2</v>
      </c>
      <c r="X1068" s="6">
        <v>0.39196711657947098</v>
      </c>
      <c r="Y1068" s="6">
        <v>0.90811420979166702</v>
      </c>
      <c r="Z1068" s="6">
        <v>8.7177087243593396E-2</v>
      </c>
      <c r="AA1068" s="6">
        <v>4.7087029647394597E-3</v>
      </c>
      <c r="AB1068" s="6">
        <v>7.6438753604707199E-2</v>
      </c>
      <c r="AC1068" s="6">
        <v>0.41306584387496198</v>
      </c>
      <c r="AD1068" s="6">
        <v>0.51049540252032999</v>
      </c>
      <c r="AE1068" s="6">
        <v>7.8562969326546703E-2</v>
      </c>
      <c r="AF1068" s="6">
        <v>0.837383696545281</v>
      </c>
      <c r="AG1068" s="310">
        <v>8.4053334128172202E-2</v>
      </c>
      <c r="AH1068" s="211">
        <v>1.1040000000000001</v>
      </c>
      <c r="AI1068" s="211">
        <v>2.8159999999999998</v>
      </c>
      <c r="AJ1068" s="212">
        <v>6.242</v>
      </c>
      <c r="AK1068" s="210">
        <v>1.107</v>
      </c>
      <c r="AL1068" s="210">
        <v>2.7669999999999999</v>
      </c>
      <c r="AM1068" s="210">
        <v>6.202</v>
      </c>
      <c r="AN1068" s="203"/>
      <c r="AO1068" s="203"/>
      <c r="AP1068" s="203"/>
      <c r="AQ1068" s="203"/>
      <c r="AR1068" s="203">
        <f t="shared" si="1450"/>
        <v>0.98877272946999983</v>
      </c>
      <c r="AS1068" s="203">
        <f t="shared" si="1451"/>
        <v>1.2084999999999999</v>
      </c>
      <c r="AT1068" s="203">
        <f t="shared" si="1452"/>
        <v>1.4770555528699998</v>
      </c>
      <c r="AU1068" s="203">
        <f t="shared" si="1453"/>
        <v>2.2310181867759997</v>
      </c>
      <c r="AV1068" s="203">
        <f t="shared" si="1454"/>
        <v>2.7267999999999999</v>
      </c>
      <c r="AW1068" s="203">
        <f t="shared" si="1455"/>
        <v>3.3327555494959995</v>
      </c>
      <c r="AX1068" s="203">
        <f t="shared" si="1456"/>
        <v>4.7679545560499994</v>
      </c>
      <c r="AY1068" s="203">
        <f t="shared" si="1457"/>
        <v>5.8274999999999997</v>
      </c>
      <c r="AZ1068" s="203">
        <f t="shared" si="1458"/>
        <v>7.1224999870499994</v>
      </c>
      <c r="BB1068" s="1" t="str">
        <f t="shared" si="1459"/>
        <v>NP</v>
      </c>
      <c r="BC1068" s="1" t="str">
        <f t="shared" si="1460"/>
        <v>NA</v>
      </c>
      <c r="BD1068" s="1" t="str">
        <f t="shared" si="1461"/>
        <v>NA</v>
      </c>
      <c r="BE1068" s="1" t="str">
        <f t="shared" si="1462"/>
        <v>NO</v>
      </c>
      <c r="BF1068" s="1" t="str">
        <f t="shared" si="1420"/>
        <v>NO</v>
      </c>
      <c r="BG1068" s="1" t="str">
        <f t="shared" si="1421"/>
        <v>NO</v>
      </c>
      <c r="BH1068" s="1" t="str">
        <f t="shared" si="1414"/>
        <v>YES</v>
      </c>
      <c r="BJ1068" s="1">
        <v>7</v>
      </c>
      <c r="BK1068" s="1" t="str">
        <f t="shared" si="1422"/>
        <v>NP</v>
      </c>
      <c r="BL1068" s="1" t="str">
        <f t="shared" si="1423"/>
        <v>NA</v>
      </c>
      <c r="BM1068" s="1" t="str">
        <f t="shared" si="1424"/>
        <v>NA</v>
      </c>
      <c r="BN1068" s="1" t="str">
        <f t="shared" si="1425"/>
        <v>NO</v>
      </c>
      <c r="BO1068" s="1" t="str">
        <f t="shared" si="1426"/>
        <v>NO</v>
      </c>
      <c r="BP1068" s="1" t="str">
        <f t="shared" si="1427"/>
        <v>NO</v>
      </c>
      <c r="BQ1068" s="1" t="str">
        <f t="shared" si="1428"/>
        <v>YES</v>
      </c>
      <c r="BS1068" s="1" t="str">
        <f t="shared" si="1429"/>
        <v>TP</v>
      </c>
      <c r="BT1068" s="1" t="str">
        <f t="shared" si="1430"/>
        <v>TN</v>
      </c>
      <c r="BU1068" s="1" t="str">
        <f t="shared" si="1431"/>
        <v>TN</v>
      </c>
      <c r="BV1068" s="1" t="str">
        <f t="shared" si="1432"/>
        <v>NO</v>
      </c>
      <c r="BW1068" s="1" t="str">
        <f t="shared" si="1433"/>
        <v>NO</v>
      </c>
      <c r="BX1068" s="1" t="str">
        <f t="shared" si="1434"/>
        <v>YES</v>
      </c>
      <c r="BY1068" s="244" t="str">
        <f t="shared" si="1435"/>
        <v>YES</v>
      </c>
      <c r="BZ1068" s="244" t="str">
        <f t="shared" si="1436"/>
        <v>NO</v>
      </c>
      <c r="CA1068" s="244" t="str">
        <f t="shared" si="1437"/>
        <v>NO</v>
      </c>
      <c r="CB1068" s="244" t="str">
        <f t="shared" si="1438"/>
        <v>NO</v>
      </c>
      <c r="CC1068" s="244" t="str">
        <f t="shared" si="1439"/>
        <v>NO</v>
      </c>
      <c r="CD1068" s="244" t="str">
        <f t="shared" si="1415"/>
        <v>NO</v>
      </c>
      <c r="CE1068" s="1" t="str">
        <f t="shared" si="1416"/>
        <v>NO</v>
      </c>
      <c r="CF1068" s="1" t="str">
        <f t="shared" si="1417"/>
        <v>NO</v>
      </c>
      <c r="CG1068" s="1" t="str">
        <f t="shared" si="1418"/>
        <v>NO</v>
      </c>
      <c r="CH1068" s="1" t="str">
        <f t="shared" si="1419"/>
        <v>NO</v>
      </c>
      <c r="CI1068" s="244" t="str">
        <f t="shared" si="1440"/>
        <v>NO</v>
      </c>
      <c r="CJ1068" s="244" t="str">
        <f t="shared" si="1441"/>
        <v>NO</v>
      </c>
      <c r="CK1068" s="244" t="str">
        <f t="shared" si="1442"/>
        <v>NO</v>
      </c>
      <c r="CL1068" s="244" t="str">
        <f t="shared" si="1443"/>
        <v>NO</v>
      </c>
      <c r="CM1068" s="244" t="str">
        <f t="shared" si="1444"/>
        <v>NO</v>
      </c>
      <c r="CN1068" s="244" t="str">
        <f t="shared" si="1445"/>
        <v>NO</v>
      </c>
      <c r="CO1068" s="244" t="str">
        <f t="shared" si="1446"/>
        <v>NO</v>
      </c>
      <c r="CP1068" s="244" t="str">
        <f t="shared" si="1447"/>
        <v>NO</v>
      </c>
      <c r="CQ1068" s="244" t="str">
        <f t="shared" si="1448"/>
        <v>NO</v>
      </c>
      <c r="CR1068" s="244" t="str">
        <f t="shared" si="1449"/>
        <v>NO</v>
      </c>
    </row>
    <row r="1069" spans="1:96">
      <c r="A1069" s="64"/>
      <c r="B1069" s="15"/>
      <c r="C1069" s="15"/>
      <c r="D1069" s="15"/>
      <c r="E1069" s="15"/>
      <c r="F1069" s="15"/>
      <c r="G1069" s="15"/>
      <c r="H1069" s="15"/>
      <c r="I1069" s="52" t="s">
        <v>174</v>
      </c>
      <c r="J1069" s="6">
        <v>0.68011237686535397</v>
      </c>
      <c r="K1069" s="6">
        <v>0.29653992434464399</v>
      </c>
      <c r="L1069" s="6">
        <v>2.33476987900007E-2</v>
      </c>
      <c r="M1069" s="6">
        <v>0.203855489391393</v>
      </c>
      <c r="N1069" s="6">
        <v>4.7066665009026898E-2</v>
      </c>
      <c r="O1069" s="6">
        <v>0.74907784559957902</v>
      </c>
      <c r="P1069" s="6">
        <v>0.32736980940489901</v>
      </c>
      <c r="Q1069" s="6">
        <v>0.38202423711710498</v>
      </c>
      <c r="R1069" s="6">
        <v>0.29060595347799401</v>
      </c>
      <c r="S1069" s="6">
        <v>0.11300357378159499</v>
      </c>
      <c r="T1069" s="6">
        <v>0.35408332692441902</v>
      </c>
      <c r="U1069" s="6">
        <v>0.53291309929398401</v>
      </c>
      <c r="V1069" s="6">
        <v>0.76080871183327003</v>
      </c>
      <c r="W1069" s="6">
        <v>0.172443992478581</v>
      </c>
      <c r="X1069" s="6">
        <v>6.6747295688147995E-2</v>
      </c>
      <c r="Y1069" s="6">
        <v>9.1907197405948604E-2</v>
      </c>
      <c r="Z1069" s="6">
        <v>0.88526659078648495</v>
      </c>
      <c r="AA1069" s="6">
        <v>2.2826211807565801E-2</v>
      </c>
      <c r="AB1069" s="6">
        <v>0.48412566754991998</v>
      </c>
      <c r="AC1069" s="6">
        <v>0.209181706872793</v>
      </c>
      <c r="AD1069" s="6">
        <v>0.30669262557728599</v>
      </c>
      <c r="AE1069" s="6">
        <v>0.87023042599310796</v>
      </c>
      <c r="AF1069" s="6">
        <v>4.6517857359060699E-3</v>
      </c>
      <c r="AG1069" s="310">
        <v>0.12511778827098499</v>
      </c>
      <c r="AH1069" s="211">
        <v>1.85</v>
      </c>
      <c r="AI1069" s="211">
        <v>2.6040000000000001</v>
      </c>
      <c r="AJ1069" s="212">
        <v>6.0540000000000003</v>
      </c>
      <c r="AK1069" s="210">
        <v>1.8169999999999999</v>
      </c>
      <c r="AL1069" s="210">
        <v>2.653</v>
      </c>
      <c r="AM1069" s="210">
        <v>6.1580000000000004</v>
      </c>
      <c r="AN1069" s="203"/>
      <c r="AO1069" s="203"/>
      <c r="AP1069" s="203"/>
      <c r="AQ1069" s="203"/>
      <c r="AR1069" s="203">
        <f t="shared" si="1450"/>
        <v>0.98877272946999983</v>
      </c>
      <c r="AS1069" s="203">
        <f t="shared" si="1451"/>
        <v>1.2084999999999999</v>
      </c>
      <c r="AT1069" s="203">
        <f t="shared" si="1452"/>
        <v>1.4770555528699998</v>
      </c>
      <c r="AU1069" s="203">
        <f t="shared" si="1453"/>
        <v>2.2310181867759997</v>
      </c>
      <c r="AV1069" s="203">
        <f t="shared" si="1454"/>
        <v>2.7267999999999999</v>
      </c>
      <c r="AW1069" s="203">
        <f t="shared" si="1455"/>
        <v>3.3327555494959995</v>
      </c>
      <c r="AX1069" s="203">
        <f t="shared" si="1456"/>
        <v>4.7679545560499994</v>
      </c>
      <c r="AY1069" s="203">
        <f t="shared" si="1457"/>
        <v>5.8274999999999997</v>
      </c>
      <c r="AZ1069" s="203">
        <f t="shared" si="1458"/>
        <v>7.1224999870499994</v>
      </c>
      <c r="BB1069" s="1" t="str">
        <f t="shared" si="1459"/>
        <v>P</v>
      </c>
      <c r="BC1069" s="1" t="str">
        <f t="shared" si="1460"/>
        <v>NP</v>
      </c>
      <c r="BD1069" s="1" t="str">
        <f t="shared" si="1461"/>
        <v>NA</v>
      </c>
      <c r="BE1069" s="1" t="str">
        <f t="shared" si="1462"/>
        <v>NO</v>
      </c>
      <c r="BF1069" s="1" t="str">
        <f t="shared" si="1420"/>
        <v>NO</v>
      </c>
      <c r="BG1069" s="1" t="str">
        <f t="shared" si="1421"/>
        <v>NO</v>
      </c>
      <c r="BH1069" s="1" t="str">
        <f t="shared" si="1414"/>
        <v>NO</v>
      </c>
      <c r="BJ1069" s="1">
        <v>30</v>
      </c>
      <c r="BK1069" s="1" t="str">
        <f t="shared" si="1422"/>
        <v>P</v>
      </c>
      <c r="BL1069" s="1" t="str">
        <f t="shared" si="1423"/>
        <v>NP</v>
      </c>
      <c r="BM1069" s="1" t="str">
        <f t="shared" si="1424"/>
        <v>NA</v>
      </c>
      <c r="BN1069" s="1" t="str">
        <f t="shared" si="1425"/>
        <v>NO</v>
      </c>
      <c r="BO1069" s="1" t="str">
        <f t="shared" si="1426"/>
        <v>NO</v>
      </c>
      <c r="BP1069" s="1" t="str">
        <f t="shared" si="1427"/>
        <v>NO</v>
      </c>
      <c r="BQ1069" s="1" t="str">
        <f t="shared" si="1428"/>
        <v>NO</v>
      </c>
      <c r="BS1069" s="1" t="str">
        <f t="shared" si="1429"/>
        <v>TN</v>
      </c>
      <c r="BT1069" s="1" t="str">
        <f t="shared" si="1430"/>
        <v>TP</v>
      </c>
      <c r="BU1069" s="1" t="str">
        <f t="shared" si="1431"/>
        <v>TN</v>
      </c>
      <c r="BV1069" s="1" t="str">
        <f t="shared" si="1432"/>
        <v>NO</v>
      </c>
      <c r="BW1069" s="1" t="str">
        <f t="shared" si="1433"/>
        <v>NO</v>
      </c>
      <c r="BX1069" s="1" t="str">
        <f t="shared" si="1434"/>
        <v>YES</v>
      </c>
      <c r="BY1069" s="244" t="str">
        <f t="shared" si="1435"/>
        <v>YES</v>
      </c>
      <c r="BZ1069" s="244" t="str">
        <f t="shared" si="1436"/>
        <v>NO</v>
      </c>
      <c r="CA1069" s="244" t="str">
        <f t="shared" si="1437"/>
        <v>NO</v>
      </c>
      <c r="CB1069" s="244" t="str">
        <f t="shared" si="1438"/>
        <v>NO</v>
      </c>
      <c r="CC1069" s="244" t="str">
        <f t="shared" si="1439"/>
        <v>NO</v>
      </c>
      <c r="CD1069" s="244" t="str">
        <f t="shared" si="1415"/>
        <v>NO</v>
      </c>
      <c r="CE1069" s="1" t="str">
        <f t="shared" si="1416"/>
        <v>NO</v>
      </c>
      <c r="CF1069" s="1" t="str">
        <f t="shared" si="1417"/>
        <v>NO</v>
      </c>
      <c r="CG1069" s="1" t="str">
        <f t="shared" si="1418"/>
        <v>NO</v>
      </c>
      <c r="CH1069" s="1" t="str">
        <f t="shared" si="1419"/>
        <v>NO</v>
      </c>
      <c r="CI1069" s="244" t="str">
        <f t="shared" si="1440"/>
        <v>NO</v>
      </c>
      <c r="CJ1069" s="244" t="str">
        <f t="shared" si="1441"/>
        <v>NO</v>
      </c>
      <c r="CK1069" s="244" t="str">
        <f t="shared" si="1442"/>
        <v>NO</v>
      </c>
      <c r="CL1069" s="244" t="str">
        <f t="shared" si="1443"/>
        <v>NO</v>
      </c>
      <c r="CM1069" s="244" t="str">
        <f t="shared" si="1444"/>
        <v>NO</v>
      </c>
      <c r="CN1069" s="244" t="str">
        <f t="shared" si="1445"/>
        <v>NO</v>
      </c>
      <c r="CO1069" s="244" t="str">
        <f t="shared" si="1446"/>
        <v>NO</v>
      </c>
      <c r="CP1069" s="244" t="str">
        <f t="shared" si="1447"/>
        <v>NO</v>
      </c>
      <c r="CQ1069" s="244" t="str">
        <f t="shared" si="1448"/>
        <v>NO</v>
      </c>
      <c r="CR1069" s="244" t="str">
        <f t="shared" si="1449"/>
        <v>NO</v>
      </c>
    </row>
    <row r="1070" spans="1:96">
      <c r="A1070" s="64"/>
      <c r="B1070" s="15"/>
      <c r="C1070" s="15"/>
      <c r="D1070" s="15"/>
      <c r="E1070" s="15"/>
      <c r="F1070" s="15"/>
      <c r="G1070" s="15"/>
      <c r="H1070" s="15"/>
      <c r="I1070" s="52" t="s">
        <v>175</v>
      </c>
      <c r="J1070" s="6">
        <v>0.87784939415406604</v>
      </c>
      <c r="K1070" s="6">
        <v>3.1693942519418102E-2</v>
      </c>
      <c r="L1070" s="6">
        <v>9.0456663326515793E-2</v>
      </c>
      <c r="M1070" s="6">
        <v>0.87268164569149997</v>
      </c>
      <c r="N1070" s="6">
        <v>0.11376896312264401</v>
      </c>
      <c r="O1070" s="6">
        <v>1.3549391185854701E-2</v>
      </c>
      <c r="P1070" s="6">
        <v>0.45897583935387198</v>
      </c>
      <c r="Q1070" s="6">
        <v>0.53820864886410402</v>
      </c>
      <c r="R1070" s="6">
        <v>2.8155117820225502E-3</v>
      </c>
      <c r="S1070" s="6">
        <v>0.69153747759439499</v>
      </c>
      <c r="T1070" s="6">
        <v>6.0902901455573401E-2</v>
      </c>
      <c r="U1070" s="6">
        <v>0.24755962095003101</v>
      </c>
      <c r="V1070" s="6">
        <v>0.91796557832858505</v>
      </c>
      <c r="W1070" s="6">
        <v>8.0679516924668904E-2</v>
      </c>
      <c r="X1070" s="6">
        <v>1.3549047467455999E-3</v>
      </c>
      <c r="Y1070" s="6">
        <v>0.86903422204498404</v>
      </c>
      <c r="Z1070" s="6">
        <v>8.85236445646614E-2</v>
      </c>
      <c r="AA1070" s="6">
        <v>4.2442133390353597E-2</v>
      </c>
      <c r="AB1070" s="6">
        <v>0.13289591402964401</v>
      </c>
      <c r="AC1070" s="6">
        <v>9.4897033823835297E-3</v>
      </c>
      <c r="AD1070" s="6">
        <v>0.85761438258797096</v>
      </c>
      <c r="AE1070" s="6">
        <v>0.71545593345996905</v>
      </c>
      <c r="AF1070" s="6">
        <v>0.16127053545856901</v>
      </c>
      <c r="AG1070" s="310">
        <v>0.123273531081461</v>
      </c>
      <c r="AH1070" s="211">
        <v>1.286</v>
      </c>
      <c r="AI1070" s="211">
        <v>2.6349999999999998</v>
      </c>
      <c r="AJ1070" s="212">
        <v>6.8079999999999998</v>
      </c>
      <c r="AK1070" s="210">
        <v>1.331</v>
      </c>
      <c r="AL1070" s="210">
        <v>2.6280000000000001</v>
      </c>
      <c r="AM1070" s="210">
        <v>6.8150000000000004</v>
      </c>
      <c r="AN1070" s="203"/>
      <c r="AO1070" s="203"/>
      <c r="AP1070" s="203"/>
      <c r="AQ1070" s="203"/>
      <c r="AR1070" s="203">
        <f t="shared" si="1450"/>
        <v>0.98877272946999983</v>
      </c>
      <c r="AS1070" s="203">
        <f t="shared" si="1451"/>
        <v>1.2084999999999999</v>
      </c>
      <c r="AT1070" s="203">
        <f t="shared" si="1452"/>
        <v>1.4770555528699998</v>
      </c>
      <c r="AU1070" s="203">
        <f t="shared" si="1453"/>
        <v>2.2310181867759997</v>
      </c>
      <c r="AV1070" s="203">
        <f t="shared" si="1454"/>
        <v>2.7267999999999999</v>
      </c>
      <c r="AW1070" s="203">
        <f t="shared" si="1455"/>
        <v>3.3327555494959995</v>
      </c>
      <c r="AX1070" s="203">
        <f t="shared" si="1456"/>
        <v>4.7679545560499994</v>
      </c>
      <c r="AY1070" s="203">
        <f t="shared" si="1457"/>
        <v>5.8274999999999997</v>
      </c>
      <c r="AZ1070" s="203">
        <f t="shared" si="1458"/>
        <v>7.1224999870499994</v>
      </c>
      <c r="BB1070" s="1" t="str">
        <f t="shared" si="1459"/>
        <v>NA</v>
      </c>
      <c r="BC1070" s="1" t="str">
        <f t="shared" si="1460"/>
        <v>NP</v>
      </c>
      <c r="BD1070" s="1" t="str">
        <f t="shared" si="1461"/>
        <v>NA</v>
      </c>
      <c r="BE1070" s="1" t="str">
        <f t="shared" si="1462"/>
        <v>NO</v>
      </c>
      <c r="BF1070" s="1" t="str">
        <f t="shared" si="1420"/>
        <v>NO</v>
      </c>
      <c r="BG1070" s="1" t="str">
        <f t="shared" si="1421"/>
        <v>NO</v>
      </c>
      <c r="BH1070" s="1" t="str">
        <f t="shared" si="1414"/>
        <v>YES</v>
      </c>
      <c r="BJ1070" s="1">
        <v>33</v>
      </c>
      <c r="BK1070" s="1" t="str">
        <f t="shared" si="1422"/>
        <v>NA</v>
      </c>
      <c r="BL1070" s="1" t="str">
        <f t="shared" si="1423"/>
        <v>NP</v>
      </c>
      <c r="BM1070" s="1" t="str">
        <f t="shared" si="1424"/>
        <v>NA</v>
      </c>
      <c r="BN1070" s="1" t="str">
        <f t="shared" si="1425"/>
        <v>NO</v>
      </c>
      <c r="BO1070" s="1" t="str">
        <f t="shared" si="1426"/>
        <v>NO</v>
      </c>
      <c r="BP1070" s="1" t="str">
        <f t="shared" si="1427"/>
        <v>NO</v>
      </c>
      <c r="BQ1070" s="1" t="str">
        <f t="shared" si="1428"/>
        <v>YES</v>
      </c>
      <c r="BS1070" s="1" t="str">
        <f t="shared" si="1429"/>
        <v>TN</v>
      </c>
      <c r="BT1070" s="1" t="str">
        <f t="shared" si="1430"/>
        <v>TP</v>
      </c>
      <c r="BU1070" s="1" t="str">
        <f t="shared" si="1431"/>
        <v>TN</v>
      </c>
      <c r="BV1070" s="1" t="str">
        <f t="shared" si="1432"/>
        <v>NO</v>
      </c>
      <c r="BW1070" s="1" t="str">
        <f t="shared" si="1433"/>
        <v>NO</v>
      </c>
      <c r="BX1070" s="1" t="str">
        <f t="shared" si="1434"/>
        <v>YES</v>
      </c>
      <c r="BY1070" s="244" t="str">
        <f t="shared" si="1435"/>
        <v>YES</v>
      </c>
      <c r="BZ1070" s="244" t="str">
        <f t="shared" si="1436"/>
        <v>NO</v>
      </c>
      <c r="CA1070" s="244" t="str">
        <f t="shared" si="1437"/>
        <v>NO</v>
      </c>
      <c r="CB1070" s="244" t="str">
        <f t="shared" si="1438"/>
        <v>NO</v>
      </c>
      <c r="CC1070" s="244" t="str">
        <f t="shared" si="1439"/>
        <v>NO</v>
      </c>
      <c r="CD1070" s="244" t="str">
        <f t="shared" si="1415"/>
        <v>NO</v>
      </c>
      <c r="CE1070" s="1" t="str">
        <f t="shared" si="1416"/>
        <v>NO</v>
      </c>
      <c r="CF1070" s="1" t="str">
        <f t="shared" si="1417"/>
        <v>NO</v>
      </c>
      <c r="CG1070" s="1" t="str">
        <f t="shared" si="1418"/>
        <v>NO</v>
      </c>
      <c r="CH1070" s="1" t="str">
        <f t="shared" si="1419"/>
        <v>NO</v>
      </c>
      <c r="CI1070" s="244" t="str">
        <f t="shared" si="1440"/>
        <v>NO</v>
      </c>
      <c r="CJ1070" s="244" t="str">
        <f t="shared" si="1441"/>
        <v>NO</v>
      </c>
      <c r="CK1070" s="244" t="str">
        <f t="shared" si="1442"/>
        <v>NO</v>
      </c>
      <c r="CL1070" s="244" t="str">
        <f t="shared" si="1443"/>
        <v>NO</v>
      </c>
      <c r="CM1070" s="244" t="str">
        <f t="shared" si="1444"/>
        <v>NO</v>
      </c>
      <c r="CN1070" s="244" t="str">
        <f t="shared" si="1445"/>
        <v>NO</v>
      </c>
      <c r="CO1070" s="244" t="str">
        <f t="shared" si="1446"/>
        <v>NO</v>
      </c>
      <c r="CP1070" s="244" t="str">
        <f t="shared" si="1447"/>
        <v>NO</v>
      </c>
      <c r="CQ1070" s="244" t="str">
        <f t="shared" si="1448"/>
        <v>NO</v>
      </c>
      <c r="CR1070" s="244" t="str">
        <f t="shared" si="1449"/>
        <v>NO</v>
      </c>
    </row>
    <row r="1071" spans="1:96">
      <c r="A1071" s="64"/>
      <c r="B1071" s="15"/>
      <c r="C1071" s="15"/>
      <c r="D1071" s="15"/>
      <c r="E1071" s="15"/>
      <c r="F1071" s="15"/>
      <c r="G1071" s="15"/>
      <c r="H1071" s="15"/>
      <c r="I1071" s="52" t="s">
        <v>176</v>
      </c>
      <c r="J1071" s="6">
        <v>0.97553658099115703</v>
      </c>
      <c r="K1071" s="6">
        <v>2.2595445460962701E-2</v>
      </c>
      <c r="L1071" s="6">
        <v>1.86797354787993E-3</v>
      </c>
      <c r="M1071" s="6">
        <v>0.53708613503565195</v>
      </c>
      <c r="N1071" s="6">
        <v>0.34275298422670802</v>
      </c>
      <c r="O1071" s="6">
        <v>0.120160880737638</v>
      </c>
      <c r="P1071" s="6">
        <v>7.4672823896183294E-2</v>
      </c>
      <c r="Q1071" s="6">
        <v>0.75975444920188395</v>
      </c>
      <c r="R1071" s="6">
        <v>0.16557272690193101</v>
      </c>
      <c r="S1071" s="6">
        <v>0.78624636022593897</v>
      </c>
      <c r="T1071" s="6">
        <v>0.187172851513695</v>
      </c>
      <c r="U1071" s="6">
        <v>2.6580788260364401E-2</v>
      </c>
      <c r="V1071" s="6">
        <v>0.44089947849831701</v>
      </c>
      <c r="W1071" s="6">
        <v>0.16487077831449701</v>
      </c>
      <c r="X1071" s="6">
        <v>0.39422974318718401</v>
      </c>
      <c r="Y1071" s="6">
        <v>0.50721495843259501</v>
      </c>
      <c r="Z1071" s="6">
        <v>0.34864155999413698</v>
      </c>
      <c r="AA1071" s="6">
        <v>0.14414348157326601</v>
      </c>
      <c r="AB1071" s="6">
        <v>0.82086831853839803</v>
      </c>
      <c r="AC1071" s="6">
        <v>8.5623529129633197E-2</v>
      </c>
      <c r="AD1071" s="6">
        <v>9.3508152331968297E-2</v>
      </c>
      <c r="AE1071" s="6">
        <v>0.54391357614832703</v>
      </c>
      <c r="AF1071" s="6">
        <v>0.38001552197376798</v>
      </c>
      <c r="AG1071" s="310">
        <v>7.6070901877904606E-2</v>
      </c>
      <c r="AH1071" s="211">
        <v>1.339</v>
      </c>
      <c r="AI1071" s="211">
        <v>3.1320000000000001</v>
      </c>
      <c r="AJ1071" s="212">
        <v>5.6639999999999997</v>
      </c>
      <c r="AK1071" s="210">
        <v>1.3220000000000001</v>
      </c>
      <c r="AL1071" s="210">
        <v>3.149</v>
      </c>
      <c r="AM1071" s="210">
        <v>5.6289999999999996</v>
      </c>
      <c r="AN1071" s="203"/>
      <c r="AO1071" s="203"/>
      <c r="AP1071" s="203"/>
      <c r="AQ1071" s="203"/>
      <c r="AR1071" s="203">
        <f t="shared" si="1450"/>
        <v>0.98877272946999983</v>
      </c>
      <c r="AS1071" s="203">
        <f t="shared" si="1451"/>
        <v>1.2084999999999999</v>
      </c>
      <c r="AT1071" s="203">
        <f t="shared" si="1452"/>
        <v>1.4770555528699998</v>
      </c>
      <c r="AU1071" s="203">
        <f t="shared" si="1453"/>
        <v>2.2310181867759997</v>
      </c>
      <c r="AV1071" s="203">
        <f t="shared" si="1454"/>
        <v>2.7267999999999999</v>
      </c>
      <c r="AW1071" s="203">
        <f t="shared" si="1455"/>
        <v>3.3327555494959995</v>
      </c>
      <c r="AX1071" s="203">
        <f t="shared" si="1456"/>
        <v>4.7679545560499994</v>
      </c>
      <c r="AY1071" s="203">
        <f t="shared" si="1457"/>
        <v>5.8274999999999997</v>
      </c>
      <c r="AZ1071" s="203">
        <f t="shared" si="1458"/>
        <v>7.1224999870499994</v>
      </c>
      <c r="BB1071" s="1" t="str">
        <f t="shared" si="1459"/>
        <v>NA</v>
      </c>
      <c r="BC1071" s="1" t="str">
        <f t="shared" si="1460"/>
        <v>NA</v>
      </c>
      <c r="BD1071" s="1" t="str">
        <f t="shared" si="1461"/>
        <v>NP</v>
      </c>
      <c r="BE1071" s="1" t="str">
        <f t="shared" si="1462"/>
        <v>NO</v>
      </c>
      <c r="BF1071" s="1" t="str">
        <f t="shared" si="1420"/>
        <v>NO</v>
      </c>
      <c r="BG1071" s="1" t="str">
        <f t="shared" si="1421"/>
        <v>NO</v>
      </c>
      <c r="BH1071" s="1" t="str">
        <f t="shared" si="1414"/>
        <v>YES</v>
      </c>
      <c r="BJ1071" s="1">
        <v>24</v>
      </c>
      <c r="BK1071" s="1" t="str">
        <f t="shared" si="1422"/>
        <v>NA</v>
      </c>
      <c r="BL1071" s="1" t="str">
        <f t="shared" si="1423"/>
        <v>NA</v>
      </c>
      <c r="BM1071" s="1" t="str">
        <f t="shared" si="1424"/>
        <v>NP</v>
      </c>
      <c r="BN1071" s="1" t="str">
        <f t="shared" si="1425"/>
        <v>NO</v>
      </c>
      <c r="BO1071" s="1" t="str">
        <f t="shared" si="1426"/>
        <v>NO</v>
      </c>
      <c r="BP1071" s="1" t="str">
        <f t="shared" si="1427"/>
        <v>NO</v>
      </c>
      <c r="BQ1071" s="1" t="str">
        <f t="shared" si="1428"/>
        <v>YES</v>
      </c>
      <c r="BS1071" s="1" t="str">
        <f t="shared" si="1429"/>
        <v>TN</v>
      </c>
      <c r="BT1071" s="1" t="str">
        <f t="shared" si="1430"/>
        <v>TN</v>
      </c>
      <c r="BU1071" s="1" t="str">
        <f t="shared" si="1431"/>
        <v>TP</v>
      </c>
      <c r="BV1071" s="1" t="str">
        <f t="shared" si="1432"/>
        <v>NO</v>
      </c>
      <c r="BW1071" s="1" t="str">
        <f t="shared" si="1433"/>
        <v>NO</v>
      </c>
      <c r="BX1071" s="1" t="str">
        <f t="shared" si="1434"/>
        <v>YES</v>
      </c>
      <c r="BY1071" s="244" t="str">
        <f t="shared" si="1435"/>
        <v>YES</v>
      </c>
      <c r="BZ1071" s="244" t="str">
        <f t="shared" si="1436"/>
        <v>NO</v>
      </c>
      <c r="CA1071" s="244" t="str">
        <f t="shared" si="1437"/>
        <v>NO</v>
      </c>
      <c r="CB1071" s="244" t="str">
        <f t="shared" si="1438"/>
        <v>NO</v>
      </c>
      <c r="CC1071" s="244" t="str">
        <f t="shared" si="1439"/>
        <v>NO</v>
      </c>
      <c r="CD1071" s="244" t="str">
        <f t="shared" si="1415"/>
        <v>NO</v>
      </c>
      <c r="CE1071" s="1" t="str">
        <f t="shared" si="1416"/>
        <v>NO</v>
      </c>
      <c r="CF1071" s="1" t="str">
        <f t="shared" si="1417"/>
        <v>NO</v>
      </c>
      <c r="CG1071" s="1" t="str">
        <f t="shared" si="1418"/>
        <v>NO</v>
      </c>
      <c r="CH1071" s="1" t="str">
        <f t="shared" si="1419"/>
        <v>NO</v>
      </c>
      <c r="CI1071" s="244" t="str">
        <f t="shared" si="1440"/>
        <v>NO</v>
      </c>
      <c r="CJ1071" s="244" t="str">
        <f t="shared" si="1441"/>
        <v>NO</v>
      </c>
      <c r="CK1071" s="244" t="str">
        <f t="shared" si="1442"/>
        <v>NO</v>
      </c>
      <c r="CL1071" s="244" t="str">
        <f t="shared" si="1443"/>
        <v>NO</v>
      </c>
      <c r="CM1071" s="244" t="str">
        <f t="shared" si="1444"/>
        <v>NO</v>
      </c>
      <c r="CN1071" s="244" t="str">
        <f t="shared" si="1445"/>
        <v>NO</v>
      </c>
      <c r="CO1071" s="244" t="str">
        <f t="shared" si="1446"/>
        <v>NO</v>
      </c>
      <c r="CP1071" s="244" t="str">
        <f t="shared" si="1447"/>
        <v>NO</v>
      </c>
      <c r="CQ1071" s="244" t="str">
        <f t="shared" si="1448"/>
        <v>NO</v>
      </c>
      <c r="CR1071" s="244" t="str">
        <f t="shared" si="1449"/>
        <v>NO</v>
      </c>
    </row>
    <row r="1072" spans="1:96" ht="16.5" thickBot="1">
      <c r="A1072" s="74"/>
      <c r="B1072" s="75"/>
      <c r="C1072" s="75"/>
      <c r="D1072" s="75"/>
      <c r="E1072" s="75"/>
      <c r="F1072" s="75"/>
      <c r="G1072" s="75"/>
      <c r="H1072" s="75"/>
      <c r="I1072" s="53" t="s">
        <v>67</v>
      </c>
      <c r="J1072" s="8">
        <v>0.63601950011430897</v>
      </c>
      <c r="K1072" s="8">
        <v>0.321822033600209</v>
      </c>
      <c r="L1072" s="8">
        <v>4.2158466285480999E-2</v>
      </c>
      <c r="M1072" s="8">
        <v>0.72685864191101801</v>
      </c>
      <c r="N1072" s="8">
        <v>0.226064152887755</v>
      </c>
      <c r="O1072" s="8">
        <v>4.7077205201225998E-2</v>
      </c>
      <c r="P1072" s="8">
        <v>0.67348831525467501</v>
      </c>
      <c r="Q1072" s="8">
        <v>4.4746662134873799E-2</v>
      </c>
      <c r="R1072" s="8">
        <v>0.281765022610451</v>
      </c>
      <c r="S1072" s="8">
        <v>0.69116903673902297</v>
      </c>
      <c r="T1072" s="8">
        <v>9.39499896201752E-2</v>
      </c>
      <c r="U1072" s="8">
        <v>0.214880973640801</v>
      </c>
      <c r="V1072" s="8">
        <v>0.65432213233959402</v>
      </c>
      <c r="W1072" s="8">
        <v>0.32849700144973398</v>
      </c>
      <c r="X1072" s="8">
        <v>1.71808662106708E-2</v>
      </c>
      <c r="Y1072" s="8">
        <v>0.53908920600291699</v>
      </c>
      <c r="Z1072" s="8">
        <v>0.34456960194081898</v>
      </c>
      <c r="AA1072" s="8">
        <v>0.116341192056263</v>
      </c>
      <c r="AB1072" s="8">
        <v>7.6438753604707199E-2</v>
      </c>
      <c r="AC1072" s="8">
        <v>0.41306584387496198</v>
      </c>
      <c r="AD1072" s="8">
        <v>0.51049540252032999</v>
      </c>
      <c r="AE1072" s="8">
        <v>7.8562969326546703E-2</v>
      </c>
      <c r="AF1072" s="8">
        <v>0.837383696545281</v>
      </c>
      <c r="AG1072" s="311">
        <v>8.4053334128172202E-2</v>
      </c>
      <c r="AH1072" s="213">
        <v>1.448</v>
      </c>
      <c r="AI1072" s="213">
        <v>2.6059999999999999</v>
      </c>
      <c r="AJ1072" s="214">
        <v>6.1239999999999997</v>
      </c>
      <c r="AK1072" s="210">
        <v>1.5509999999999999</v>
      </c>
      <c r="AL1072" s="210">
        <v>2.6459999999999999</v>
      </c>
      <c r="AM1072" s="210">
        <v>6.2539999999999996</v>
      </c>
      <c r="AN1072" s="203"/>
      <c r="AO1072" s="203"/>
      <c r="AP1072" s="203"/>
      <c r="AQ1072" s="203"/>
      <c r="AR1072" s="203">
        <f t="shared" si="1450"/>
        <v>0.98877272946999983</v>
      </c>
      <c r="AS1072" s="203">
        <f t="shared" si="1451"/>
        <v>1.2084999999999999</v>
      </c>
      <c r="AT1072" s="203">
        <f t="shared" si="1452"/>
        <v>1.4770555528699998</v>
      </c>
      <c r="AU1072" s="203">
        <f t="shared" si="1453"/>
        <v>2.2310181867759997</v>
      </c>
      <c r="AV1072" s="203">
        <f t="shared" si="1454"/>
        <v>2.7267999999999999</v>
      </c>
      <c r="AW1072" s="203">
        <f t="shared" si="1455"/>
        <v>3.3327555494959995</v>
      </c>
      <c r="AX1072" s="203">
        <f t="shared" si="1456"/>
        <v>4.7679545560499994</v>
      </c>
      <c r="AY1072" s="203">
        <f t="shared" si="1457"/>
        <v>5.8274999999999997</v>
      </c>
      <c r="AZ1072" s="203">
        <f t="shared" si="1458"/>
        <v>7.1224999870499994</v>
      </c>
      <c r="BB1072" s="1" t="str">
        <f t="shared" si="1459"/>
        <v>NA</v>
      </c>
      <c r="BC1072" s="1" t="str">
        <f t="shared" si="1460"/>
        <v>NP</v>
      </c>
      <c r="BD1072" s="1" t="str">
        <f t="shared" si="1461"/>
        <v>NA</v>
      </c>
      <c r="BE1072" s="1" t="str">
        <f t="shared" si="1462"/>
        <v>NO</v>
      </c>
      <c r="BF1072" s="1" t="str">
        <f t="shared" si="1420"/>
        <v>NO</v>
      </c>
      <c r="BG1072" s="1" t="str">
        <f t="shared" si="1421"/>
        <v>NO</v>
      </c>
      <c r="BH1072" s="1" t="str">
        <f t="shared" si="1414"/>
        <v>YES</v>
      </c>
      <c r="BJ1072" s="1">
        <v>36</v>
      </c>
      <c r="BK1072" s="1" t="str">
        <f t="shared" si="1422"/>
        <v>P</v>
      </c>
      <c r="BL1072" s="1" t="str">
        <f t="shared" si="1423"/>
        <v>NP</v>
      </c>
      <c r="BM1072" s="1" t="str">
        <f t="shared" si="1424"/>
        <v>NA</v>
      </c>
      <c r="BN1072" s="1" t="str">
        <f t="shared" si="1425"/>
        <v>NO</v>
      </c>
      <c r="BO1072" s="1" t="str">
        <f t="shared" si="1426"/>
        <v>NO</v>
      </c>
      <c r="BP1072" s="1" t="str">
        <f t="shared" si="1427"/>
        <v>NO</v>
      </c>
      <c r="BQ1072" s="1" t="str">
        <f t="shared" si="1428"/>
        <v>NO</v>
      </c>
      <c r="BS1072" s="1" t="str">
        <f t="shared" si="1429"/>
        <v>TN</v>
      </c>
      <c r="BT1072" s="1" t="str">
        <f t="shared" si="1430"/>
        <v>TP</v>
      </c>
      <c r="BU1072" s="1" t="str">
        <f t="shared" si="1431"/>
        <v>TN</v>
      </c>
      <c r="BV1072" s="1" t="str">
        <f t="shared" si="1432"/>
        <v>NO</v>
      </c>
      <c r="BW1072" s="1" t="str">
        <f t="shared" si="1433"/>
        <v>NO</v>
      </c>
      <c r="BX1072" s="1" t="str">
        <f t="shared" si="1434"/>
        <v>YES</v>
      </c>
      <c r="BY1072" s="244" t="str">
        <f t="shared" si="1435"/>
        <v>YES</v>
      </c>
      <c r="BZ1072" s="244" t="str">
        <f t="shared" si="1436"/>
        <v>NO</v>
      </c>
      <c r="CA1072" s="244" t="str">
        <f t="shared" si="1437"/>
        <v>NO</v>
      </c>
      <c r="CB1072" s="244" t="str">
        <f t="shared" si="1438"/>
        <v>NO</v>
      </c>
      <c r="CC1072" s="244" t="str">
        <f t="shared" si="1439"/>
        <v>NO</v>
      </c>
      <c r="CD1072" s="244" t="str">
        <f t="shared" si="1415"/>
        <v>NO</v>
      </c>
      <c r="CE1072" s="1" t="str">
        <f t="shared" si="1416"/>
        <v>NO</v>
      </c>
      <c r="CF1072" s="1" t="str">
        <f t="shared" si="1417"/>
        <v>NO</v>
      </c>
      <c r="CG1072" s="1" t="str">
        <f t="shared" si="1418"/>
        <v>NO</v>
      </c>
      <c r="CH1072" s="1" t="str">
        <f t="shared" si="1419"/>
        <v>NO</v>
      </c>
      <c r="CI1072" s="244" t="str">
        <f t="shared" si="1440"/>
        <v>NO</v>
      </c>
      <c r="CJ1072" s="244" t="str">
        <f t="shared" si="1441"/>
        <v>NO</v>
      </c>
      <c r="CK1072" s="244" t="str">
        <f t="shared" si="1442"/>
        <v>NO</v>
      </c>
      <c r="CL1072" s="244" t="str">
        <f t="shared" si="1443"/>
        <v>NO</v>
      </c>
      <c r="CM1072" s="244" t="str">
        <f t="shared" si="1444"/>
        <v>NO</v>
      </c>
      <c r="CN1072" s="244" t="str">
        <f t="shared" si="1445"/>
        <v>NO</v>
      </c>
      <c r="CO1072" s="244" t="str">
        <f t="shared" si="1446"/>
        <v>NO</v>
      </c>
      <c r="CP1072" s="244" t="str">
        <f t="shared" si="1447"/>
        <v>NO</v>
      </c>
      <c r="CQ1072" s="244" t="str">
        <f t="shared" si="1448"/>
        <v>NO</v>
      </c>
      <c r="CR1072" s="244" t="str">
        <f t="shared" si="1449"/>
        <v>NO</v>
      </c>
    </row>
    <row r="1073" spans="1:96">
      <c r="A1073" s="61">
        <v>60</v>
      </c>
      <c r="B1073" s="62">
        <v>360</v>
      </c>
      <c r="C1073" s="62">
        <v>3</v>
      </c>
      <c r="D1073" s="62">
        <v>0.33</v>
      </c>
      <c r="E1073" s="62">
        <v>12577886</v>
      </c>
      <c r="F1073" s="62">
        <f>E1073/1000/60</f>
        <v>209.63143333333335</v>
      </c>
      <c r="G1073" s="62">
        <v>102</v>
      </c>
      <c r="H1073" s="63">
        <f>G1073/B1073*100</f>
        <v>28.333333333333332</v>
      </c>
      <c r="I1073" s="60" t="s">
        <v>12</v>
      </c>
      <c r="J1073" s="69">
        <v>0.83412959688807897</v>
      </c>
      <c r="K1073" s="69">
        <v>0.13875014787500001</v>
      </c>
      <c r="L1073" s="69">
        <v>2.712025523692E-2</v>
      </c>
      <c r="M1073" s="69">
        <v>0.28806967394717298</v>
      </c>
      <c r="N1073" s="69">
        <v>0.66803164463590103</v>
      </c>
      <c r="O1073" s="69">
        <v>4.3898681416925503E-2</v>
      </c>
      <c r="P1073" s="69">
        <v>0.364778691349955</v>
      </c>
      <c r="Q1073" s="69">
        <v>0.27267655578966898</v>
      </c>
      <c r="R1073" s="69">
        <v>0.36254475286037502</v>
      </c>
      <c r="S1073" s="69">
        <v>0.99847892985527897</v>
      </c>
      <c r="T1073" s="69">
        <v>1.9271332233516901E-4</v>
      </c>
      <c r="U1073" s="69">
        <v>1.3283568223850699E-3</v>
      </c>
      <c r="V1073" s="69">
        <v>0.33735516013737399</v>
      </c>
      <c r="W1073" s="69">
        <v>0.65470679008089205</v>
      </c>
      <c r="X1073" s="69">
        <v>7.9380497817331808E-3</v>
      </c>
      <c r="Y1073" s="69">
        <v>0.18805822679908399</v>
      </c>
      <c r="Z1073" s="69">
        <v>0.56013179895700504</v>
      </c>
      <c r="AA1073" s="69">
        <v>0.251809974243909</v>
      </c>
      <c r="AB1073" s="69">
        <v>0.27452007113457999</v>
      </c>
      <c r="AC1073" s="69">
        <v>0.65965250480772597</v>
      </c>
      <c r="AD1073" s="69">
        <v>6.5827424057693304E-2</v>
      </c>
      <c r="AE1073" s="69">
        <v>0.241681501436917</v>
      </c>
      <c r="AF1073" s="69">
        <v>0.55702812172661498</v>
      </c>
      <c r="AG1073" s="309">
        <v>0.201290376836467</v>
      </c>
      <c r="AH1073" s="208">
        <v>1.9490000000000001</v>
      </c>
      <c r="AI1073" s="208">
        <v>3.6160000000000001</v>
      </c>
      <c r="AJ1073" s="209">
        <v>6.9</v>
      </c>
      <c r="AK1073" s="210">
        <v>1.982</v>
      </c>
      <c r="AL1073" s="210">
        <v>3.8940000000000001</v>
      </c>
      <c r="AM1073" s="210">
        <v>7.2930000000000001</v>
      </c>
      <c r="AN1073" s="203">
        <v>2.5196000000000001</v>
      </c>
      <c r="AO1073" s="203">
        <v>3.9781</v>
      </c>
      <c r="AP1073" s="203">
        <v>7.1336000000000004</v>
      </c>
      <c r="AQ1073" s="203"/>
      <c r="AR1073" s="203">
        <f>$AN$33*0.81818182</f>
        <v>2.0614909136719999</v>
      </c>
      <c r="AS1073" s="203">
        <f>$AN$33</f>
        <v>2.5196000000000001</v>
      </c>
      <c r="AT1073" s="203">
        <f>$AN$33*1.22222222</f>
        <v>3.0795111055119997</v>
      </c>
      <c r="AU1073" s="203">
        <f>$AO$33*0.81818182</f>
        <v>3.2548090981419997</v>
      </c>
      <c r="AV1073" s="203">
        <f>$AO$33</f>
        <v>3.9781</v>
      </c>
      <c r="AW1073" s="203">
        <f>$AO$33*1.22222222</f>
        <v>4.8621222133819995</v>
      </c>
      <c r="AX1073" s="203">
        <f>$AP$33*0.81818182</f>
        <v>5.8365818311520004</v>
      </c>
      <c r="AY1073" s="203">
        <f>$AP$33</f>
        <v>7.1336000000000004</v>
      </c>
      <c r="AZ1073" s="203">
        <f>$AP$33*1.22222222</f>
        <v>8.7188444285919999</v>
      </c>
      <c r="BB1073" s="1" t="str">
        <f t="shared" si="1459"/>
        <v>A</v>
      </c>
      <c r="BC1073" s="1" t="str">
        <f t="shared" si="1460"/>
        <v>NP</v>
      </c>
      <c r="BD1073" s="1" t="str">
        <f t="shared" si="1461"/>
        <v>NP</v>
      </c>
      <c r="BE1073" s="1" t="str">
        <f t="shared" si="1462"/>
        <v>NO</v>
      </c>
      <c r="BF1073" s="1" t="str">
        <f t="shared" si="1420"/>
        <v>NO</v>
      </c>
      <c r="BG1073" s="1" t="str">
        <f t="shared" si="1421"/>
        <v>YES</v>
      </c>
      <c r="BH1073" s="1" t="str">
        <f t="shared" si="1414"/>
        <v>YES</v>
      </c>
      <c r="BJ1073" s="12">
        <v>47</v>
      </c>
      <c r="BK1073" s="1" t="str">
        <f t="shared" si="1422"/>
        <v>A</v>
      </c>
      <c r="BL1073" s="1" t="str">
        <f t="shared" si="1423"/>
        <v>NP</v>
      </c>
      <c r="BM1073" s="1" t="str">
        <f t="shared" si="1424"/>
        <v>NA</v>
      </c>
      <c r="BN1073" s="1" t="str">
        <f t="shared" si="1425"/>
        <v>NO</v>
      </c>
      <c r="BO1073" s="1" t="str">
        <f t="shared" si="1426"/>
        <v>NO</v>
      </c>
      <c r="BP1073" s="1" t="str">
        <f t="shared" si="1427"/>
        <v>YES</v>
      </c>
      <c r="BQ1073" s="1" t="str">
        <f t="shared" si="1428"/>
        <v>YES</v>
      </c>
      <c r="BS1073" s="1" t="str">
        <f t="shared" si="1429"/>
        <v>TP</v>
      </c>
      <c r="BT1073" s="1" t="str">
        <f t="shared" si="1430"/>
        <v>TP</v>
      </c>
      <c r="BU1073" s="1" t="str">
        <f t="shared" si="1431"/>
        <v>FP</v>
      </c>
      <c r="BV1073" s="1" t="str">
        <f t="shared" si="1432"/>
        <v>NO</v>
      </c>
      <c r="BW1073" s="1" t="str">
        <f t="shared" si="1433"/>
        <v>YES</v>
      </c>
      <c r="BX1073" s="1" t="str">
        <f t="shared" si="1434"/>
        <v>YES</v>
      </c>
      <c r="BY1073" s="244" t="str">
        <f t="shared" si="1435"/>
        <v>YES</v>
      </c>
      <c r="BZ1073" s="244" t="str">
        <f t="shared" si="1436"/>
        <v>NO</v>
      </c>
      <c r="CA1073" s="244" t="str">
        <f t="shared" si="1437"/>
        <v>NO</v>
      </c>
      <c r="CB1073" s="244" t="str">
        <f t="shared" si="1438"/>
        <v>NO</v>
      </c>
      <c r="CC1073" s="244" t="str">
        <f t="shared" si="1439"/>
        <v>NO</v>
      </c>
      <c r="CD1073" s="244" t="str">
        <f t="shared" si="1415"/>
        <v>YES</v>
      </c>
      <c r="CE1073" s="1" t="str">
        <f t="shared" si="1416"/>
        <v>NO</v>
      </c>
      <c r="CF1073" s="1" t="str">
        <f t="shared" si="1417"/>
        <v>NO</v>
      </c>
      <c r="CG1073" s="1" t="str">
        <f t="shared" si="1418"/>
        <v>NO</v>
      </c>
      <c r="CH1073" s="1" t="str">
        <f t="shared" si="1419"/>
        <v>YES</v>
      </c>
      <c r="CI1073" s="244" t="str">
        <f t="shared" si="1440"/>
        <v>NO</v>
      </c>
      <c r="CJ1073" s="244" t="str">
        <f t="shared" si="1441"/>
        <v>NO</v>
      </c>
      <c r="CK1073" s="244" t="str">
        <f t="shared" si="1442"/>
        <v>NO</v>
      </c>
      <c r="CL1073" s="244" t="str">
        <f t="shared" si="1443"/>
        <v>NO</v>
      </c>
      <c r="CM1073" s="244" t="str">
        <f t="shared" si="1444"/>
        <v>NO</v>
      </c>
      <c r="CN1073" s="244" t="str">
        <f t="shared" si="1445"/>
        <v>YES</v>
      </c>
      <c r="CO1073" s="244" t="str">
        <f t="shared" si="1446"/>
        <v>NO</v>
      </c>
      <c r="CP1073" s="244" t="str">
        <f t="shared" si="1447"/>
        <v>NO</v>
      </c>
      <c r="CQ1073" s="244" t="str">
        <f t="shared" si="1448"/>
        <v>NO</v>
      </c>
      <c r="CR1073" s="244" t="str">
        <f t="shared" si="1449"/>
        <v>YES</v>
      </c>
    </row>
    <row r="1074" spans="1:96">
      <c r="A1074" s="64"/>
      <c r="B1074" s="15"/>
      <c r="C1074" s="15"/>
      <c r="D1074" s="15"/>
      <c r="E1074" s="15"/>
      <c r="F1074" s="15"/>
      <c r="G1074" s="15"/>
      <c r="H1074" s="15"/>
      <c r="I1074" s="52" t="s">
        <v>13</v>
      </c>
      <c r="J1074" s="6">
        <v>0.83412959688807897</v>
      </c>
      <c r="K1074" s="6">
        <v>0.13875014787500001</v>
      </c>
      <c r="L1074" s="6">
        <v>2.712025523692E-2</v>
      </c>
      <c r="M1074" s="6">
        <v>0.28806967394717298</v>
      </c>
      <c r="N1074" s="6">
        <v>0.66803164463590103</v>
      </c>
      <c r="O1074" s="6">
        <v>4.3898681416925503E-2</v>
      </c>
      <c r="P1074" s="6">
        <v>0.364778691349955</v>
      </c>
      <c r="Q1074" s="6">
        <v>0.27267655578966898</v>
      </c>
      <c r="R1074" s="6">
        <v>0.36254475286037502</v>
      </c>
      <c r="S1074" s="6">
        <v>0.99847892985527897</v>
      </c>
      <c r="T1074" s="6">
        <v>1.9271332233516901E-4</v>
      </c>
      <c r="U1074" s="6">
        <v>1.3283568223850699E-3</v>
      </c>
      <c r="V1074" s="6">
        <v>0.33735516013737399</v>
      </c>
      <c r="W1074" s="6">
        <v>0.65470679008089205</v>
      </c>
      <c r="X1074" s="6">
        <v>7.9380497817331808E-3</v>
      </c>
      <c r="Y1074" s="6">
        <v>0.18805822679908399</v>
      </c>
      <c r="Z1074" s="6">
        <v>0.56013179895700504</v>
      </c>
      <c r="AA1074" s="6">
        <v>0.251809974243909</v>
      </c>
      <c r="AB1074" s="6">
        <v>0.27452007113457999</v>
      </c>
      <c r="AC1074" s="6">
        <v>0.65965250480772597</v>
      </c>
      <c r="AD1074" s="6">
        <v>6.5827424057693304E-2</v>
      </c>
      <c r="AE1074" s="6">
        <v>0.241681501436917</v>
      </c>
      <c r="AF1074" s="6">
        <v>0.55702812172661498</v>
      </c>
      <c r="AG1074" s="310">
        <v>0.201290376836467</v>
      </c>
      <c r="AH1074" s="211">
        <v>1.9830000000000001</v>
      </c>
      <c r="AI1074" s="211">
        <v>3.6949999999999998</v>
      </c>
      <c r="AJ1074" s="212">
        <v>6.8159999999999998</v>
      </c>
      <c r="AK1074" s="210">
        <v>1.996</v>
      </c>
      <c r="AL1074" s="210">
        <v>4.1719999999999997</v>
      </c>
      <c r="AM1074" s="210">
        <v>7.2619999999999996</v>
      </c>
      <c r="AN1074" s="203"/>
      <c r="AO1074" s="203"/>
      <c r="AP1074" s="203"/>
      <c r="AQ1074" s="203"/>
      <c r="AR1074" s="203">
        <f t="shared" ref="AR1074:AR1114" si="1463">$AN$33*0.81818182</f>
        <v>2.0614909136719999</v>
      </c>
      <c r="AS1074" s="203">
        <f t="shared" ref="AS1074:AS1114" si="1464">$AN$33</f>
        <v>2.5196000000000001</v>
      </c>
      <c r="AT1074" s="203">
        <f t="shared" ref="AT1074:AT1114" si="1465">$AN$33*1.22222222</f>
        <v>3.0795111055119997</v>
      </c>
      <c r="AU1074" s="203">
        <f t="shared" ref="AU1074:AU1114" si="1466">$AO$33*0.81818182</f>
        <v>3.2548090981419997</v>
      </c>
      <c r="AV1074" s="203">
        <f t="shared" ref="AV1074:AV1114" si="1467">$AO$33</f>
        <v>3.9781</v>
      </c>
      <c r="AW1074" s="203">
        <f t="shared" ref="AW1074:AW1114" si="1468">$AO$33*1.22222222</f>
        <v>4.8621222133819995</v>
      </c>
      <c r="AX1074" s="203">
        <f t="shared" ref="AX1074:AX1114" si="1469">$AP$33*0.81818182</f>
        <v>5.8365818311520004</v>
      </c>
      <c r="AY1074" s="203">
        <f t="shared" ref="AY1074:AY1114" si="1470">$AP$33</f>
        <v>7.1336000000000004</v>
      </c>
      <c r="AZ1074" s="203">
        <f t="shared" ref="AZ1074:AZ1114" si="1471">$AP$33*1.22222222</f>
        <v>8.7188444285919999</v>
      </c>
      <c r="BB1074" s="1" t="str">
        <f t="shared" si="1459"/>
        <v>A</v>
      </c>
      <c r="BC1074" s="1" t="str">
        <f t="shared" si="1460"/>
        <v>NP</v>
      </c>
      <c r="BD1074" s="1" t="str">
        <f t="shared" si="1461"/>
        <v>NP</v>
      </c>
      <c r="BE1074" s="1" t="str">
        <f t="shared" si="1462"/>
        <v>NO</v>
      </c>
      <c r="BF1074" s="1" t="str">
        <f t="shared" si="1420"/>
        <v>NO</v>
      </c>
      <c r="BG1074" s="1" t="str">
        <f t="shared" si="1421"/>
        <v>YES</v>
      </c>
      <c r="BH1074" s="1" t="str">
        <f t="shared" si="1414"/>
        <v>YES</v>
      </c>
      <c r="BJ1074" s="12">
        <v>45</v>
      </c>
      <c r="BK1074" s="1" t="str">
        <f t="shared" si="1422"/>
        <v>A</v>
      </c>
      <c r="BL1074" s="1" t="str">
        <f t="shared" si="1423"/>
        <v>NA</v>
      </c>
      <c r="BM1074" s="1" t="str">
        <f t="shared" si="1424"/>
        <v>NA</v>
      </c>
      <c r="BN1074" s="1" t="str">
        <f t="shared" si="1425"/>
        <v>NO</v>
      </c>
      <c r="BO1074" s="1" t="str">
        <f t="shared" si="1426"/>
        <v>NO</v>
      </c>
      <c r="BP1074" s="1" t="str">
        <f t="shared" si="1427"/>
        <v>YES</v>
      </c>
      <c r="BQ1074" s="1" t="str">
        <f t="shared" si="1428"/>
        <v>YES</v>
      </c>
      <c r="BS1074" s="1" t="str">
        <f t="shared" si="1429"/>
        <v>TP</v>
      </c>
      <c r="BT1074" s="1" t="str">
        <f t="shared" si="1430"/>
        <v>FP</v>
      </c>
      <c r="BU1074" s="1" t="str">
        <f t="shared" si="1431"/>
        <v>FP</v>
      </c>
      <c r="BV1074" s="1" t="str">
        <f t="shared" si="1432"/>
        <v>NO</v>
      </c>
      <c r="BW1074" s="1" t="str">
        <f t="shared" si="1433"/>
        <v>NO</v>
      </c>
      <c r="BX1074" s="1" t="str">
        <f t="shared" si="1434"/>
        <v>YES</v>
      </c>
      <c r="BY1074" s="244" t="str">
        <f t="shared" si="1435"/>
        <v>YES</v>
      </c>
      <c r="BZ1074" s="244" t="str">
        <f t="shared" si="1436"/>
        <v>NO</v>
      </c>
      <c r="CA1074" s="244" t="str">
        <f t="shared" si="1437"/>
        <v>NO</v>
      </c>
      <c r="CB1074" s="244" t="str">
        <f t="shared" si="1438"/>
        <v>NO</v>
      </c>
      <c r="CC1074" s="244" t="str">
        <f t="shared" si="1439"/>
        <v>NO</v>
      </c>
      <c r="CD1074" s="244" t="str">
        <f t="shared" si="1415"/>
        <v>YES</v>
      </c>
      <c r="CE1074" s="1" t="str">
        <f t="shared" si="1416"/>
        <v>NO</v>
      </c>
      <c r="CF1074" s="1" t="str">
        <f t="shared" si="1417"/>
        <v>NO</v>
      </c>
      <c r="CG1074" s="1" t="str">
        <f t="shared" si="1418"/>
        <v>NO</v>
      </c>
      <c r="CH1074" s="1" t="str">
        <f t="shared" si="1419"/>
        <v>YES</v>
      </c>
      <c r="CI1074" s="244" t="str">
        <f t="shared" si="1440"/>
        <v>NO</v>
      </c>
      <c r="CJ1074" s="244" t="str">
        <f t="shared" si="1441"/>
        <v>NO</v>
      </c>
      <c r="CK1074" s="244" t="str">
        <f t="shared" si="1442"/>
        <v>NO</v>
      </c>
      <c r="CL1074" s="244" t="str">
        <f t="shared" si="1443"/>
        <v>NO</v>
      </c>
      <c r="CM1074" s="244" t="str">
        <f t="shared" si="1444"/>
        <v>NO</v>
      </c>
      <c r="CN1074" s="244" t="str">
        <f t="shared" si="1445"/>
        <v>YES</v>
      </c>
      <c r="CO1074" s="244" t="str">
        <f t="shared" si="1446"/>
        <v>NO</v>
      </c>
      <c r="CP1074" s="244" t="str">
        <f t="shared" si="1447"/>
        <v>NO</v>
      </c>
      <c r="CQ1074" s="244" t="str">
        <f t="shared" si="1448"/>
        <v>NO</v>
      </c>
      <c r="CR1074" s="244" t="str">
        <f t="shared" si="1449"/>
        <v>YES</v>
      </c>
    </row>
    <row r="1075" spans="1:96">
      <c r="A1075" s="64"/>
      <c r="B1075" s="15"/>
      <c r="C1075" s="15"/>
      <c r="D1075" s="15"/>
      <c r="E1075" s="15"/>
      <c r="F1075" s="15"/>
      <c r="G1075" s="15"/>
      <c r="H1075" s="15"/>
      <c r="I1075" s="52" t="s">
        <v>14</v>
      </c>
      <c r="J1075" s="6">
        <v>0.521009180949492</v>
      </c>
      <c r="K1075" s="6">
        <v>0.39461037745788202</v>
      </c>
      <c r="L1075" s="6">
        <v>8.4380441592625297E-2</v>
      </c>
      <c r="M1075" s="6">
        <v>2.8305722380127098E-2</v>
      </c>
      <c r="N1075" s="6">
        <v>0.91366745323817</v>
      </c>
      <c r="O1075" s="6">
        <v>5.8026824381702202E-2</v>
      </c>
      <c r="P1075" s="6">
        <v>0.91972236884959901</v>
      </c>
      <c r="Q1075" s="6">
        <v>7.0871340704165606E-2</v>
      </c>
      <c r="R1075" s="6">
        <v>9.4062904462350796E-3</v>
      </c>
      <c r="S1075" s="6">
        <v>0.94071038525676798</v>
      </c>
      <c r="T1075" s="6">
        <v>5.5657925073674501E-2</v>
      </c>
      <c r="U1075" s="6">
        <v>3.63168966955707E-3</v>
      </c>
      <c r="V1075" s="6">
        <v>0.141218420703356</v>
      </c>
      <c r="W1075" s="6">
        <v>0.23965543887608701</v>
      </c>
      <c r="X1075" s="6">
        <v>0.61912614042055603</v>
      </c>
      <c r="Y1075" s="6">
        <v>0.83976710511841901</v>
      </c>
      <c r="Z1075" s="6">
        <v>6.5793878337720602E-2</v>
      </c>
      <c r="AA1075" s="6">
        <v>9.4439016543859403E-2</v>
      </c>
      <c r="AB1075" s="6">
        <v>0.27857924257118699</v>
      </c>
      <c r="AC1075" s="6">
        <v>0.38483099867297399</v>
      </c>
      <c r="AD1075" s="6">
        <v>0.33658975875583802</v>
      </c>
      <c r="AE1075" s="6">
        <v>0.42540834509325098</v>
      </c>
      <c r="AF1075" s="6">
        <v>0.325076305001257</v>
      </c>
      <c r="AG1075" s="310">
        <v>0.24951534990549001</v>
      </c>
      <c r="AH1075" s="211">
        <v>1.5820000000000001</v>
      </c>
      <c r="AI1075" s="211">
        <v>4.1100000000000003</v>
      </c>
      <c r="AJ1075" s="212">
        <v>7.0190000000000001</v>
      </c>
      <c r="AK1075" s="210">
        <v>1.702</v>
      </c>
      <c r="AL1075" s="210">
        <v>4.1539999999999999</v>
      </c>
      <c r="AM1075" s="210">
        <v>6.8739999999999997</v>
      </c>
      <c r="AN1075" s="203"/>
      <c r="AO1075" s="203"/>
      <c r="AP1075" s="203"/>
      <c r="AQ1075" s="203"/>
      <c r="AR1075" s="203">
        <f t="shared" si="1463"/>
        <v>2.0614909136719999</v>
      </c>
      <c r="AS1075" s="203">
        <f t="shared" si="1464"/>
        <v>2.5196000000000001</v>
      </c>
      <c r="AT1075" s="203">
        <f t="shared" si="1465"/>
        <v>3.0795111055119997</v>
      </c>
      <c r="AU1075" s="203">
        <f t="shared" si="1466"/>
        <v>3.2548090981419997</v>
      </c>
      <c r="AV1075" s="203">
        <f t="shared" si="1467"/>
        <v>3.9781</v>
      </c>
      <c r="AW1075" s="203">
        <f t="shared" si="1468"/>
        <v>4.8621222133819995</v>
      </c>
      <c r="AX1075" s="203">
        <f t="shared" si="1469"/>
        <v>5.8365818311520004</v>
      </c>
      <c r="AY1075" s="203">
        <f t="shared" si="1470"/>
        <v>7.1336000000000004</v>
      </c>
      <c r="AZ1075" s="203">
        <f t="shared" si="1471"/>
        <v>8.7188444285919999</v>
      </c>
      <c r="BB1075" s="1" t="str">
        <f t="shared" si="1459"/>
        <v>A</v>
      </c>
      <c r="BC1075" s="1" t="str">
        <f t="shared" si="1460"/>
        <v>NA</v>
      </c>
      <c r="BD1075" s="1" t="str">
        <f t="shared" si="1461"/>
        <v>NP</v>
      </c>
      <c r="BE1075" s="1" t="str">
        <f t="shared" si="1462"/>
        <v>NO</v>
      </c>
      <c r="BF1075" s="1" t="str">
        <f t="shared" si="1420"/>
        <v>NO</v>
      </c>
      <c r="BG1075" s="1" t="str">
        <f t="shared" si="1421"/>
        <v>YES</v>
      </c>
      <c r="BH1075" s="1" t="str">
        <f t="shared" si="1414"/>
        <v>YES</v>
      </c>
      <c r="BJ1075" s="12">
        <v>17</v>
      </c>
      <c r="BK1075" s="1" t="str">
        <f t="shared" si="1422"/>
        <v>A</v>
      </c>
      <c r="BL1075" s="1" t="str">
        <f t="shared" si="1423"/>
        <v>NA</v>
      </c>
      <c r="BM1075" s="1" t="str">
        <f t="shared" si="1424"/>
        <v>NP</v>
      </c>
      <c r="BN1075" s="1" t="str">
        <f t="shared" si="1425"/>
        <v>NO</v>
      </c>
      <c r="BO1075" s="1" t="str">
        <f t="shared" si="1426"/>
        <v>NO</v>
      </c>
      <c r="BP1075" s="1" t="str">
        <f t="shared" si="1427"/>
        <v>YES</v>
      </c>
      <c r="BQ1075" s="1" t="str">
        <f t="shared" si="1428"/>
        <v>YES</v>
      </c>
      <c r="BS1075" s="1" t="str">
        <f t="shared" si="1429"/>
        <v>TP</v>
      </c>
      <c r="BT1075" s="1" t="str">
        <f t="shared" si="1430"/>
        <v>TN</v>
      </c>
      <c r="BU1075" s="1" t="str">
        <f t="shared" si="1431"/>
        <v>TP</v>
      </c>
      <c r="BV1075" s="1" t="str">
        <f t="shared" si="1432"/>
        <v>NO</v>
      </c>
      <c r="BW1075" s="1" t="str">
        <f t="shared" si="1433"/>
        <v>YES</v>
      </c>
      <c r="BX1075" s="1" t="str">
        <f t="shared" si="1434"/>
        <v>YES</v>
      </c>
      <c r="BY1075" s="244" t="str">
        <f t="shared" si="1435"/>
        <v>YES</v>
      </c>
      <c r="BZ1075" s="244" t="str">
        <f t="shared" si="1436"/>
        <v>NO</v>
      </c>
      <c r="CA1075" s="244" t="str">
        <f t="shared" si="1437"/>
        <v>NO</v>
      </c>
      <c r="CB1075" s="244" t="str">
        <f t="shared" si="1438"/>
        <v>NO</v>
      </c>
      <c r="CC1075" s="244" t="str">
        <f t="shared" si="1439"/>
        <v>NO</v>
      </c>
      <c r="CD1075" s="244" t="str">
        <f t="shared" si="1415"/>
        <v>NO</v>
      </c>
      <c r="CE1075" s="1" t="str">
        <f t="shared" si="1416"/>
        <v>NO</v>
      </c>
      <c r="CF1075" s="1" t="str">
        <f t="shared" si="1417"/>
        <v>NO</v>
      </c>
      <c r="CG1075" s="1" t="str">
        <f t="shared" si="1418"/>
        <v>NO</v>
      </c>
      <c r="CH1075" s="1" t="str">
        <f t="shared" si="1419"/>
        <v>NO</v>
      </c>
      <c r="CI1075" s="244" t="str">
        <f t="shared" si="1440"/>
        <v>NO</v>
      </c>
      <c r="CJ1075" s="244" t="str">
        <f t="shared" si="1441"/>
        <v>NO</v>
      </c>
      <c r="CK1075" s="244" t="str">
        <f t="shared" si="1442"/>
        <v>NO</v>
      </c>
      <c r="CL1075" s="244" t="str">
        <f t="shared" si="1443"/>
        <v>NO</v>
      </c>
      <c r="CM1075" s="244" t="str">
        <f t="shared" si="1444"/>
        <v>NO</v>
      </c>
      <c r="CN1075" s="244" t="str">
        <f t="shared" si="1445"/>
        <v>NO</v>
      </c>
      <c r="CO1075" s="244" t="str">
        <f t="shared" si="1446"/>
        <v>NO</v>
      </c>
      <c r="CP1075" s="244" t="str">
        <f t="shared" si="1447"/>
        <v>NO</v>
      </c>
      <c r="CQ1075" s="244" t="str">
        <f t="shared" si="1448"/>
        <v>NO</v>
      </c>
      <c r="CR1075" s="244" t="str">
        <f t="shared" si="1449"/>
        <v>NO</v>
      </c>
    </row>
    <row r="1076" spans="1:96">
      <c r="A1076" s="64"/>
      <c r="B1076" s="15"/>
      <c r="C1076" s="15"/>
      <c r="D1076" s="15"/>
      <c r="E1076" s="15"/>
      <c r="F1076" s="15"/>
      <c r="G1076" s="15"/>
      <c r="H1076" s="15"/>
      <c r="I1076" s="52" t="s">
        <v>15</v>
      </c>
      <c r="J1076" s="6">
        <v>0.90010703782602697</v>
      </c>
      <c r="K1076" s="6">
        <v>2.4948658958647899E-2</v>
      </c>
      <c r="L1076" s="6">
        <v>7.4944303215324498E-2</v>
      </c>
      <c r="M1076" s="6">
        <v>0.43605552223585697</v>
      </c>
      <c r="N1076" s="6">
        <v>0.21615158072336599</v>
      </c>
      <c r="O1076" s="6">
        <v>0.34779289704077598</v>
      </c>
      <c r="P1076" s="6">
        <v>0.97562469884099101</v>
      </c>
      <c r="Q1076" s="6">
        <v>3.64081541354133E-3</v>
      </c>
      <c r="R1076" s="6">
        <v>2.07344857454668E-2</v>
      </c>
      <c r="S1076" s="6">
        <v>0.56467561507072195</v>
      </c>
      <c r="T1076" s="6">
        <v>0.40907512654725398</v>
      </c>
      <c r="U1076" s="6">
        <v>2.62492583820228E-2</v>
      </c>
      <c r="V1076" s="6">
        <v>0.57088411987107002</v>
      </c>
      <c r="W1076" s="6">
        <v>0.10422705491526101</v>
      </c>
      <c r="X1076" s="6">
        <v>0.32488882521366802</v>
      </c>
      <c r="Y1076" s="6">
        <v>0.31545294515606498</v>
      </c>
      <c r="Z1076" s="6">
        <v>0.488074438822511</v>
      </c>
      <c r="AA1076" s="6">
        <v>0.19647261602142299</v>
      </c>
      <c r="AB1076" s="6">
        <v>6.71290885425901E-3</v>
      </c>
      <c r="AC1076" s="6">
        <v>0.96741882054092798</v>
      </c>
      <c r="AD1076" s="6">
        <v>2.5868270604813001E-2</v>
      </c>
      <c r="AE1076" s="6">
        <v>0.76554323894732801</v>
      </c>
      <c r="AF1076" s="6">
        <v>8.5418840847475402E-3</v>
      </c>
      <c r="AG1076" s="310">
        <v>0.22591487696792301</v>
      </c>
      <c r="AH1076" s="211">
        <v>1.792</v>
      </c>
      <c r="AI1076" s="211">
        <v>3.8620000000000001</v>
      </c>
      <c r="AJ1076" s="212">
        <v>6.99</v>
      </c>
      <c r="AK1076" s="210">
        <v>1.867</v>
      </c>
      <c r="AL1076" s="210">
        <v>3.8809999999999998</v>
      </c>
      <c r="AM1076" s="210">
        <v>7.0380000000000003</v>
      </c>
      <c r="AN1076" s="203"/>
      <c r="AO1076" s="203"/>
      <c r="AP1076" s="203"/>
      <c r="AQ1076" s="203"/>
      <c r="AR1076" s="203">
        <f t="shared" si="1463"/>
        <v>2.0614909136719999</v>
      </c>
      <c r="AS1076" s="203">
        <f t="shared" si="1464"/>
        <v>2.5196000000000001</v>
      </c>
      <c r="AT1076" s="203">
        <f t="shared" si="1465"/>
        <v>3.0795111055119997</v>
      </c>
      <c r="AU1076" s="203">
        <f t="shared" si="1466"/>
        <v>3.2548090981419997</v>
      </c>
      <c r="AV1076" s="203">
        <f t="shared" si="1467"/>
        <v>3.9781</v>
      </c>
      <c r="AW1076" s="203">
        <f t="shared" si="1468"/>
        <v>4.8621222133819995</v>
      </c>
      <c r="AX1076" s="203">
        <f t="shared" si="1469"/>
        <v>5.8365818311520004</v>
      </c>
      <c r="AY1076" s="203">
        <f t="shared" si="1470"/>
        <v>7.1336000000000004</v>
      </c>
      <c r="AZ1076" s="203">
        <f t="shared" si="1471"/>
        <v>8.7188444285919999</v>
      </c>
      <c r="BB1076" s="1" t="str">
        <f t="shared" si="1459"/>
        <v>A</v>
      </c>
      <c r="BC1076" s="1" t="str">
        <f t="shared" si="1460"/>
        <v>NP</v>
      </c>
      <c r="BD1076" s="1" t="str">
        <f t="shared" si="1461"/>
        <v>NP</v>
      </c>
      <c r="BE1076" s="1" t="str">
        <f t="shared" si="1462"/>
        <v>NO</v>
      </c>
      <c r="BF1076" s="1" t="str">
        <f t="shared" si="1420"/>
        <v>NO</v>
      </c>
      <c r="BG1076" s="1" t="str">
        <f t="shared" si="1421"/>
        <v>YES</v>
      </c>
      <c r="BH1076" s="1" t="str">
        <f t="shared" si="1414"/>
        <v>YES</v>
      </c>
      <c r="BJ1076" s="12">
        <v>6</v>
      </c>
      <c r="BK1076" s="1" t="str">
        <f t="shared" si="1422"/>
        <v>A</v>
      </c>
      <c r="BL1076" s="1" t="str">
        <f t="shared" si="1423"/>
        <v>NP</v>
      </c>
      <c r="BM1076" s="1" t="str">
        <f t="shared" si="1424"/>
        <v>NP</v>
      </c>
      <c r="BN1076" s="1" t="str">
        <f t="shared" si="1425"/>
        <v>NO</v>
      </c>
      <c r="BO1076" s="1" t="str">
        <f t="shared" si="1426"/>
        <v>NO</v>
      </c>
      <c r="BP1076" s="1" t="str">
        <f t="shared" si="1427"/>
        <v>YES</v>
      </c>
      <c r="BQ1076" s="1" t="str">
        <f t="shared" si="1428"/>
        <v>YES</v>
      </c>
      <c r="BS1076" s="1" t="str">
        <f t="shared" si="1429"/>
        <v>TP</v>
      </c>
      <c r="BT1076" s="1" t="str">
        <f t="shared" si="1430"/>
        <v>TP</v>
      </c>
      <c r="BU1076" s="1" t="str">
        <f t="shared" si="1431"/>
        <v>TP</v>
      </c>
      <c r="BV1076" s="1" t="str">
        <f t="shared" si="1432"/>
        <v>YES</v>
      </c>
      <c r="BW1076" s="1" t="str">
        <f t="shared" si="1433"/>
        <v>YES</v>
      </c>
      <c r="BX1076" s="1" t="str">
        <f t="shared" si="1434"/>
        <v>YES</v>
      </c>
      <c r="BY1076" s="244" t="str">
        <f t="shared" si="1435"/>
        <v>YES</v>
      </c>
      <c r="BZ1076" s="244" t="str">
        <f t="shared" si="1436"/>
        <v>NO</v>
      </c>
      <c r="CA1076" s="244" t="str">
        <f t="shared" si="1437"/>
        <v>NO</v>
      </c>
      <c r="CB1076" s="244" t="str">
        <f t="shared" si="1438"/>
        <v>NO</v>
      </c>
      <c r="CC1076" s="244" t="str">
        <f t="shared" si="1439"/>
        <v>NO</v>
      </c>
      <c r="CD1076" s="244" t="str">
        <f t="shared" si="1415"/>
        <v>NO</v>
      </c>
      <c r="CE1076" s="1" t="str">
        <f t="shared" si="1416"/>
        <v>NO</v>
      </c>
      <c r="CF1076" s="1" t="str">
        <f t="shared" si="1417"/>
        <v>NO</v>
      </c>
      <c r="CG1076" s="1" t="str">
        <f t="shared" si="1418"/>
        <v>NO</v>
      </c>
      <c r="CH1076" s="1" t="str">
        <f t="shared" si="1419"/>
        <v>NO</v>
      </c>
      <c r="CI1076" s="244" t="str">
        <f t="shared" si="1440"/>
        <v>NO</v>
      </c>
      <c r="CJ1076" s="244" t="str">
        <f t="shared" si="1441"/>
        <v>NO</v>
      </c>
      <c r="CK1076" s="244" t="str">
        <f t="shared" si="1442"/>
        <v>NO</v>
      </c>
      <c r="CL1076" s="244" t="str">
        <f t="shared" si="1443"/>
        <v>NO</v>
      </c>
      <c r="CM1076" s="244" t="str">
        <f t="shared" si="1444"/>
        <v>NO</v>
      </c>
      <c r="CN1076" s="244" t="str">
        <f t="shared" si="1445"/>
        <v>NO</v>
      </c>
      <c r="CO1076" s="244" t="str">
        <f t="shared" si="1446"/>
        <v>NO</v>
      </c>
      <c r="CP1076" s="244" t="str">
        <f t="shared" si="1447"/>
        <v>NO</v>
      </c>
      <c r="CQ1076" s="244" t="str">
        <f t="shared" si="1448"/>
        <v>NO</v>
      </c>
      <c r="CR1076" s="244" t="str">
        <f t="shared" si="1449"/>
        <v>NO</v>
      </c>
    </row>
    <row r="1077" spans="1:96">
      <c r="A1077" s="64"/>
      <c r="B1077" s="15"/>
      <c r="C1077" s="15"/>
      <c r="D1077" s="15"/>
      <c r="E1077" s="15"/>
      <c r="F1077" s="15"/>
      <c r="G1077" s="15"/>
      <c r="H1077" s="15"/>
      <c r="I1077" s="52" t="s">
        <v>16</v>
      </c>
      <c r="J1077" s="6">
        <v>0.83412959688807897</v>
      </c>
      <c r="K1077" s="6">
        <v>0.13875014787500001</v>
      </c>
      <c r="L1077" s="6">
        <v>2.712025523692E-2</v>
      </c>
      <c r="M1077" s="6">
        <v>0.28806967394717298</v>
      </c>
      <c r="N1077" s="6">
        <v>0.66803164463590103</v>
      </c>
      <c r="O1077" s="6">
        <v>4.3898681416925503E-2</v>
      </c>
      <c r="P1077" s="6">
        <v>0.364778691349955</v>
      </c>
      <c r="Q1077" s="6">
        <v>0.27267655578966898</v>
      </c>
      <c r="R1077" s="6">
        <v>0.36254475286037502</v>
      </c>
      <c r="S1077" s="6">
        <v>0.99847892985527897</v>
      </c>
      <c r="T1077" s="6">
        <v>1.9271332233516901E-4</v>
      </c>
      <c r="U1077" s="6">
        <v>1.3283568223850699E-3</v>
      </c>
      <c r="V1077" s="6">
        <v>0.33735516013737399</v>
      </c>
      <c r="W1077" s="6">
        <v>0.65470679008089205</v>
      </c>
      <c r="X1077" s="6">
        <v>7.9380497817331808E-3</v>
      </c>
      <c r="Y1077" s="6">
        <v>0.18805822679908399</v>
      </c>
      <c r="Z1077" s="6">
        <v>0.56013179895700504</v>
      </c>
      <c r="AA1077" s="6">
        <v>0.251809974243909</v>
      </c>
      <c r="AB1077" s="6">
        <v>0.27452007113457999</v>
      </c>
      <c r="AC1077" s="6">
        <v>0.65965250480772597</v>
      </c>
      <c r="AD1077" s="6">
        <v>6.5827424057693304E-2</v>
      </c>
      <c r="AE1077" s="6">
        <v>0.241681501436917</v>
      </c>
      <c r="AF1077" s="6">
        <v>0.55702812172661498</v>
      </c>
      <c r="AG1077" s="310">
        <v>0.201290376836467</v>
      </c>
      <c r="AH1077" s="211">
        <v>1.89</v>
      </c>
      <c r="AI1077" s="211">
        <v>3.7970000000000002</v>
      </c>
      <c r="AJ1077" s="212">
        <v>6.8529999999999998</v>
      </c>
      <c r="AK1077" s="210">
        <v>2.04</v>
      </c>
      <c r="AL1077" s="210">
        <v>4.2539999999999996</v>
      </c>
      <c r="AM1077" s="210">
        <v>7.3479999999999999</v>
      </c>
      <c r="AN1077" s="203"/>
      <c r="AO1077" s="203"/>
      <c r="AP1077" s="203"/>
      <c r="AQ1077" s="203"/>
      <c r="AR1077" s="203">
        <f t="shared" si="1463"/>
        <v>2.0614909136719999</v>
      </c>
      <c r="AS1077" s="203">
        <f t="shared" si="1464"/>
        <v>2.5196000000000001</v>
      </c>
      <c r="AT1077" s="203">
        <f t="shared" si="1465"/>
        <v>3.0795111055119997</v>
      </c>
      <c r="AU1077" s="203">
        <f t="shared" si="1466"/>
        <v>3.2548090981419997</v>
      </c>
      <c r="AV1077" s="203">
        <f t="shared" si="1467"/>
        <v>3.9781</v>
      </c>
      <c r="AW1077" s="203">
        <f t="shared" si="1468"/>
        <v>4.8621222133819995</v>
      </c>
      <c r="AX1077" s="203">
        <f t="shared" si="1469"/>
        <v>5.8365818311520004</v>
      </c>
      <c r="AY1077" s="203">
        <f t="shared" si="1470"/>
        <v>7.1336000000000004</v>
      </c>
      <c r="AZ1077" s="203">
        <f t="shared" si="1471"/>
        <v>8.7188444285919999</v>
      </c>
      <c r="BB1077" s="1" t="str">
        <f t="shared" si="1459"/>
        <v>A</v>
      </c>
      <c r="BC1077" s="1" t="str">
        <f t="shared" si="1460"/>
        <v>NP</v>
      </c>
      <c r="BD1077" s="1" t="str">
        <f t="shared" si="1461"/>
        <v>NP</v>
      </c>
      <c r="BE1077" s="1" t="str">
        <f t="shared" si="1462"/>
        <v>NO</v>
      </c>
      <c r="BF1077" s="1" t="str">
        <f t="shared" si="1420"/>
        <v>NO</v>
      </c>
      <c r="BG1077" s="1" t="str">
        <f t="shared" si="1421"/>
        <v>YES</v>
      </c>
      <c r="BH1077" s="1" t="str">
        <f t="shared" si="1414"/>
        <v>YES</v>
      </c>
      <c r="BJ1077" s="12">
        <v>21</v>
      </c>
      <c r="BK1077" s="1" t="str">
        <f t="shared" si="1422"/>
        <v>A</v>
      </c>
      <c r="BL1077" s="1" t="str">
        <f t="shared" si="1423"/>
        <v>NA</v>
      </c>
      <c r="BM1077" s="1" t="str">
        <f t="shared" si="1424"/>
        <v>NA</v>
      </c>
      <c r="BN1077" s="1" t="str">
        <f t="shared" si="1425"/>
        <v>NO</v>
      </c>
      <c r="BO1077" s="1" t="str">
        <f t="shared" si="1426"/>
        <v>NO</v>
      </c>
      <c r="BP1077" s="1" t="str">
        <f t="shared" si="1427"/>
        <v>YES</v>
      </c>
      <c r="BQ1077" s="1" t="str">
        <f t="shared" si="1428"/>
        <v>YES</v>
      </c>
      <c r="BS1077" s="1" t="str">
        <f t="shared" si="1429"/>
        <v>TP</v>
      </c>
      <c r="BT1077" s="1" t="str">
        <f t="shared" si="1430"/>
        <v>FP</v>
      </c>
      <c r="BU1077" s="1" t="str">
        <f t="shared" si="1431"/>
        <v>FP</v>
      </c>
      <c r="BV1077" s="1" t="str">
        <f t="shared" si="1432"/>
        <v>NO</v>
      </c>
      <c r="BW1077" s="1" t="str">
        <f t="shared" si="1433"/>
        <v>NO</v>
      </c>
      <c r="BX1077" s="1" t="str">
        <f t="shared" si="1434"/>
        <v>YES</v>
      </c>
      <c r="BY1077" s="244" t="str">
        <f t="shared" si="1435"/>
        <v>YES</v>
      </c>
      <c r="BZ1077" s="244" t="str">
        <f t="shared" si="1436"/>
        <v>NO</v>
      </c>
      <c r="CA1077" s="244" t="str">
        <f t="shared" si="1437"/>
        <v>NO</v>
      </c>
      <c r="CB1077" s="244" t="str">
        <f t="shared" si="1438"/>
        <v>NO</v>
      </c>
      <c r="CC1077" s="244" t="str">
        <f t="shared" si="1439"/>
        <v>NO</v>
      </c>
      <c r="CD1077" s="244" t="str">
        <f t="shared" si="1415"/>
        <v>YES</v>
      </c>
      <c r="CE1077" s="1" t="str">
        <f t="shared" si="1416"/>
        <v>NO</v>
      </c>
      <c r="CF1077" s="1" t="str">
        <f t="shared" si="1417"/>
        <v>NO</v>
      </c>
      <c r="CG1077" s="1" t="str">
        <f t="shared" si="1418"/>
        <v>NO</v>
      </c>
      <c r="CH1077" s="1" t="str">
        <f t="shared" si="1419"/>
        <v>YES</v>
      </c>
      <c r="CI1077" s="244" t="str">
        <f t="shared" si="1440"/>
        <v>NO</v>
      </c>
      <c r="CJ1077" s="244" t="str">
        <f t="shared" si="1441"/>
        <v>NO</v>
      </c>
      <c r="CK1077" s="244" t="str">
        <f t="shared" si="1442"/>
        <v>NO</v>
      </c>
      <c r="CL1077" s="244" t="str">
        <f t="shared" si="1443"/>
        <v>NO</v>
      </c>
      <c r="CM1077" s="244" t="str">
        <f t="shared" si="1444"/>
        <v>NO</v>
      </c>
      <c r="CN1077" s="244" t="str">
        <f t="shared" si="1445"/>
        <v>YES</v>
      </c>
      <c r="CO1077" s="244" t="str">
        <f t="shared" si="1446"/>
        <v>NO</v>
      </c>
      <c r="CP1077" s="244" t="str">
        <f t="shared" si="1447"/>
        <v>NO</v>
      </c>
      <c r="CQ1077" s="244" t="str">
        <f t="shared" si="1448"/>
        <v>NO</v>
      </c>
      <c r="CR1077" s="244" t="str">
        <f t="shared" si="1449"/>
        <v>YES</v>
      </c>
    </row>
    <row r="1078" spans="1:96">
      <c r="A1078" s="64"/>
      <c r="B1078" s="15"/>
      <c r="C1078" s="15"/>
      <c r="D1078" s="15"/>
      <c r="E1078" s="15"/>
      <c r="F1078" s="15"/>
      <c r="G1078" s="15"/>
      <c r="H1078" s="15"/>
      <c r="I1078" s="52" t="s">
        <v>17</v>
      </c>
      <c r="J1078" s="6">
        <v>0.95039928272119001</v>
      </c>
      <c r="K1078" s="6">
        <v>4.0067092135733697E-3</v>
      </c>
      <c r="L1078" s="6">
        <v>4.5594008065236002E-2</v>
      </c>
      <c r="M1078" s="6">
        <v>0.38669176102952502</v>
      </c>
      <c r="N1078" s="6">
        <v>0.23038230229656201</v>
      </c>
      <c r="O1078" s="6">
        <v>0.382925936673912</v>
      </c>
      <c r="P1078" s="6">
        <v>0.19016434795779999</v>
      </c>
      <c r="Q1078" s="6">
        <v>0.38182305783555598</v>
      </c>
      <c r="R1078" s="6">
        <v>0.428012594206643</v>
      </c>
      <c r="S1078" s="6">
        <v>0.76320822092363405</v>
      </c>
      <c r="T1078" s="6">
        <v>0.15525950787287801</v>
      </c>
      <c r="U1078" s="6">
        <v>8.1532271203486495E-2</v>
      </c>
      <c r="V1078" s="6">
        <v>0.51330176099742897</v>
      </c>
      <c r="W1078" s="6">
        <v>0.329130204538434</v>
      </c>
      <c r="X1078" s="6">
        <v>0.157568034464136</v>
      </c>
      <c r="Y1078" s="6">
        <v>0.64457936139082805</v>
      </c>
      <c r="Z1078" s="6">
        <v>0.22542839304687801</v>
      </c>
      <c r="AA1078" s="6">
        <v>0.129992245562292</v>
      </c>
      <c r="AB1078" s="6">
        <v>0.23099738846232901</v>
      </c>
      <c r="AC1078" s="6">
        <v>0.122164048196074</v>
      </c>
      <c r="AD1078" s="6">
        <v>0.64683856334159495</v>
      </c>
      <c r="AE1078" s="6">
        <v>0.79847704586287505</v>
      </c>
      <c r="AF1078" s="6">
        <v>0.14040762731250001</v>
      </c>
      <c r="AG1078" s="310">
        <v>6.1115326824623901E-2</v>
      </c>
      <c r="AH1078" s="211">
        <v>2.2109999999999999</v>
      </c>
      <c r="AI1078" s="211">
        <v>3.4980000000000002</v>
      </c>
      <c r="AJ1078" s="212">
        <v>7.3239999999999998</v>
      </c>
      <c r="AK1078" s="210">
        <v>2.16</v>
      </c>
      <c r="AL1078" s="210">
        <v>3.4239999999999999</v>
      </c>
      <c r="AM1078" s="210">
        <v>7.1079999999999997</v>
      </c>
      <c r="AN1078" s="203"/>
      <c r="AO1078" s="203"/>
      <c r="AP1078" s="203"/>
      <c r="AQ1078" s="203"/>
      <c r="AR1078" s="203">
        <f t="shared" si="1463"/>
        <v>2.0614909136719999</v>
      </c>
      <c r="AS1078" s="203">
        <f t="shared" si="1464"/>
        <v>2.5196000000000001</v>
      </c>
      <c r="AT1078" s="203">
        <f t="shared" si="1465"/>
        <v>3.0795111055119997</v>
      </c>
      <c r="AU1078" s="203">
        <f t="shared" si="1466"/>
        <v>3.2548090981419997</v>
      </c>
      <c r="AV1078" s="203">
        <f t="shared" si="1467"/>
        <v>3.9781</v>
      </c>
      <c r="AW1078" s="203">
        <f t="shared" si="1468"/>
        <v>4.8621222133819995</v>
      </c>
      <c r="AX1078" s="203">
        <f t="shared" si="1469"/>
        <v>5.8365818311520004</v>
      </c>
      <c r="AY1078" s="203">
        <f t="shared" si="1470"/>
        <v>7.1336000000000004</v>
      </c>
      <c r="AZ1078" s="203">
        <f t="shared" si="1471"/>
        <v>8.7188444285919999</v>
      </c>
      <c r="BB1078" s="1" t="str">
        <f t="shared" si="1459"/>
        <v>NP</v>
      </c>
      <c r="BC1078" s="1" t="str">
        <f t="shared" si="1460"/>
        <v>NP</v>
      </c>
      <c r="BD1078" s="1" t="str">
        <f t="shared" si="1461"/>
        <v>NA</v>
      </c>
      <c r="BE1078" s="1" t="str">
        <f t="shared" si="1462"/>
        <v>NO</v>
      </c>
      <c r="BF1078" s="1" t="str">
        <f t="shared" si="1420"/>
        <v>NO</v>
      </c>
      <c r="BG1078" s="1" t="str">
        <f t="shared" si="1421"/>
        <v>NO</v>
      </c>
      <c r="BH1078" s="1" t="str">
        <f t="shared" si="1414"/>
        <v>YES</v>
      </c>
      <c r="BJ1078" s="12">
        <v>630</v>
      </c>
      <c r="BK1078" s="1" t="str">
        <f t="shared" si="1422"/>
        <v>NP</v>
      </c>
      <c r="BL1078" s="1" t="str">
        <f t="shared" si="1423"/>
        <v>NP</v>
      </c>
      <c r="BM1078" s="1" t="str">
        <f t="shared" si="1424"/>
        <v>NP</v>
      </c>
      <c r="BN1078" s="1" t="str">
        <f t="shared" si="1425"/>
        <v>NO</v>
      </c>
      <c r="BO1078" s="1" t="str">
        <f t="shared" si="1426"/>
        <v>NO</v>
      </c>
      <c r="BP1078" s="1" t="str">
        <f t="shared" si="1427"/>
        <v>NO</v>
      </c>
      <c r="BQ1078" s="1" t="str">
        <f t="shared" si="1428"/>
        <v>YES</v>
      </c>
      <c r="BS1078" s="1" t="str">
        <f t="shared" si="1429"/>
        <v>TP</v>
      </c>
      <c r="BT1078" s="1" t="str">
        <f t="shared" si="1430"/>
        <v>TP</v>
      </c>
      <c r="BU1078" s="1" t="str">
        <f t="shared" si="1431"/>
        <v>FN</v>
      </c>
      <c r="BV1078" s="1" t="str">
        <f t="shared" si="1432"/>
        <v>NO</v>
      </c>
      <c r="BW1078" s="1" t="str">
        <f t="shared" si="1433"/>
        <v>YES</v>
      </c>
      <c r="BX1078" s="1" t="str">
        <f t="shared" si="1434"/>
        <v>YES</v>
      </c>
      <c r="BY1078" s="244" t="str">
        <f t="shared" si="1435"/>
        <v>YES</v>
      </c>
      <c r="BZ1078" s="244" t="str">
        <f t="shared" si="1436"/>
        <v>NO</v>
      </c>
      <c r="CA1078" s="244" t="str">
        <f t="shared" si="1437"/>
        <v>NO</v>
      </c>
      <c r="CB1078" s="244" t="str">
        <f t="shared" si="1438"/>
        <v>NO</v>
      </c>
      <c r="CC1078" s="244" t="str">
        <f t="shared" si="1439"/>
        <v>NO</v>
      </c>
      <c r="CD1078" s="244" t="str">
        <f t="shared" si="1415"/>
        <v>YES</v>
      </c>
      <c r="CE1078" s="1" t="str">
        <f t="shared" si="1416"/>
        <v>YES</v>
      </c>
      <c r="CF1078" s="1" t="str">
        <f t="shared" si="1417"/>
        <v>YES</v>
      </c>
      <c r="CG1078" s="1" t="str">
        <f t="shared" si="1418"/>
        <v>NO</v>
      </c>
      <c r="CH1078" s="1" t="str">
        <f t="shared" si="1419"/>
        <v>NO</v>
      </c>
      <c r="CI1078" s="244" t="str">
        <f t="shared" si="1440"/>
        <v>YES</v>
      </c>
      <c r="CJ1078" s="244" t="str">
        <f t="shared" si="1441"/>
        <v>YES</v>
      </c>
      <c r="CK1078" s="244" t="str">
        <f t="shared" si="1442"/>
        <v>YES</v>
      </c>
      <c r="CL1078" s="244" t="str">
        <f t="shared" si="1443"/>
        <v>NO</v>
      </c>
      <c r="CM1078" s="244" t="str">
        <f t="shared" si="1444"/>
        <v>NO</v>
      </c>
      <c r="CN1078" s="244" t="str">
        <f t="shared" si="1445"/>
        <v>NO</v>
      </c>
      <c r="CO1078" s="244" t="str">
        <f t="shared" si="1446"/>
        <v>NO</v>
      </c>
      <c r="CP1078" s="244" t="str">
        <f t="shared" si="1447"/>
        <v>NO</v>
      </c>
      <c r="CQ1078" s="244" t="str">
        <f t="shared" si="1448"/>
        <v>NO</v>
      </c>
      <c r="CR1078" s="244" t="str">
        <f t="shared" si="1449"/>
        <v>NO</v>
      </c>
    </row>
    <row r="1079" spans="1:96">
      <c r="A1079" s="64"/>
      <c r="B1079" s="15"/>
      <c r="C1079" s="15"/>
      <c r="D1079" s="15"/>
      <c r="E1079" s="15"/>
      <c r="F1079" s="15"/>
      <c r="G1079" s="15"/>
      <c r="H1079" s="15"/>
      <c r="I1079" s="52" t="s">
        <v>18</v>
      </c>
      <c r="J1079" s="6">
        <v>0.86437159761899496</v>
      </c>
      <c r="K1079" s="6">
        <v>4.0922210971102102E-2</v>
      </c>
      <c r="L1079" s="6">
        <v>9.4706191409902496E-2</v>
      </c>
      <c r="M1079" s="6">
        <v>0.19058434463381199</v>
      </c>
      <c r="N1079" s="6">
        <v>0.52268079019749403</v>
      </c>
      <c r="O1079" s="6">
        <v>0.28673486516869201</v>
      </c>
      <c r="P1079" s="6">
        <v>0.93145319761089795</v>
      </c>
      <c r="Q1079" s="6">
        <v>4.2310321840673203E-2</v>
      </c>
      <c r="R1079" s="6">
        <v>2.6236480548427799E-2</v>
      </c>
      <c r="S1079" s="6">
        <v>0.66461642304148905</v>
      </c>
      <c r="T1079" s="6">
        <v>3.2693533368011098E-4</v>
      </c>
      <c r="U1079" s="6">
        <v>0.33505664162483001</v>
      </c>
      <c r="V1079" s="6">
        <v>0.24233212981312399</v>
      </c>
      <c r="W1079" s="6">
        <v>0.29667770226708701</v>
      </c>
      <c r="X1079" s="6">
        <v>0.46099016791978797</v>
      </c>
      <c r="Y1079" s="6">
        <v>0.52739384908472497</v>
      </c>
      <c r="Z1079" s="6">
        <v>7.3615559237839107E-2</v>
      </c>
      <c r="AA1079" s="6">
        <v>0.398990591677435</v>
      </c>
      <c r="AB1079" s="6">
        <v>0.17259544754974401</v>
      </c>
      <c r="AC1079" s="6">
        <v>0.601633945422134</v>
      </c>
      <c r="AD1079" s="6">
        <v>0.22577060702811999</v>
      </c>
      <c r="AE1079" s="6">
        <v>0.76260745709351696</v>
      </c>
      <c r="AF1079" s="6">
        <v>0.192615980939602</v>
      </c>
      <c r="AG1079" s="310">
        <v>4.4776561966880603E-2</v>
      </c>
      <c r="AH1079" s="211">
        <v>1.7669999999999999</v>
      </c>
      <c r="AI1079" s="211">
        <v>4.1310000000000002</v>
      </c>
      <c r="AJ1079" s="212">
        <v>6.7249999999999996</v>
      </c>
      <c r="AK1079" s="210">
        <v>1.8380000000000001</v>
      </c>
      <c r="AL1079" s="210">
        <v>4.1849999999999996</v>
      </c>
      <c r="AM1079" s="210">
        <v>6.6980000000000004</v>
      </c>
      <c r="AN1079" s="203"/>
      <c r="AO1079" s="203"/>
      <c r="AP1079" s="203"/>
      <c r="AQ1079" s="203"/>
      <c r="AR1079" s="203">
        <f t="shared" si="1463"/>
        <v>2.0614909136719999</v>
      </c>
      <c r="AS1079" s="203">
        <f t="shared" si="1464"/>
        <v>2.5196000000000001</v>
      </c>
      <c r="AT1079" s="203">
        <f t="shared" si="1465"/>
        <v>3.0795111055119997</v>
      </c>
      <c r="AU1079" s="203">
        <f t="shared" si="1466"/>
        <v>3.2548090981419997</v>
      </c>
      <c r="AV1079" s="203">
        <f t="shared" si="1467"/>
        <v>3.9781</v>
      </c>
      <c r="AW1079" s="203">
        <f t="shared" si="1468"/>
        <v>4.8621222133819995</v>
      </c>
      <c r="AX1079" s="203">
        <f t="shared" si="1469"/>
        <v>5.8365818311520004</v>
      </c>
      <c r="AY1079" s="203">
        <f t="shared" si="1470"/>
        <v>7.1336000000000004</v>
      </c>
      <c r="AZ1079" s="203">
        <f t="shared" si="1471"/>
        <v>8.7188444285919999</v>
      </c>
      <c r="BB1079" s="1" t="str">
        <f t="shared" si="1459"/>
        <v>A</v>
      </c>
      <c r="BC1079" s="1" t="str">
        <f t="shared" si="1460"/>
        <v>NA</v>
      </c>
      <c r="BD1079" s="1" t="str">
        <f t="shared" si="1461"/>
        <v>NP</v>
      </c>
      <c r="BE1079" s="1" t="str">
        <f t="shared" si="1462"/>
        <v>NO</v>
      </c>
      <c r="BF1079" s="1" t="str">
        <f t="shared" si="1420"/>
        <v>NO</v>
      </c>
      <c r="BG1079" s="1" t="str">
        <f t="shared" si="1421"/>
        <v>YES</v>
      </c>
      <c r="BH1079" s="1" t="str">
        <f t="shared" si="1414"/>
        <v>YES</v>
      </c>
      <c r="BJ1079" s="12">
        <v>206</v>
      </c>
      <c r="BK1079" s="1" t="str">
        <f t="shared" si="1422"/>
        <v>A</v>
      </c>
      <c r="BL1079" s="1" t="str">
        <f t="shared" si="1423"/>
        <v>NA</v>
      </c>
      <c r="BM1079" s="1" t="str">
        <f t="shared" si="1424"/>
        <v>NP</v>
      </c>
      <c r="BN1079" s="1" t="str">
        <f t="shared" si="1425"/>
        <v>NO</v>
      </c>
      <c r="BO1079" s="1" t="str">
        <f t="shared" si="1426"/>
        <v>NO</v>
      </c>
      <c r="BP1079" s="1" t="str">
        <f t="shared" si="1427"/>
        <v>YES</v>
      </c>
      <c r="BQ1079" s="1" t="str">
        <f t="shared" si="1428"/>
        <v>YES</v>
      </c>
      <c r="BS1079" s="1" t="str">
        <f t="shared" si="1429"/>
        <v>TP</v>
      </c>
      <c r="BT1079" s="1" t="str">
        <f t="shared" si="1430"/>
        <v>TN</v>
      </c>
      <c r="BU1079" s="1" t="str">
        <f t="shared" si="1431"/>
        <v>TP</v>
      </c>
      <c r="BV1079" s="1" t="str">
        <f t="shared" si="1432"/>
        <v>NO</v>
      </c>
      <c r="BW1079" s="1" t="str">
        <f t="shared" si="1433"/>
        <v>YES</v>
      </c>
      <c r="BX1079" s="1" t="str">
        <f t="shared" si="1434"/>
        <v>YES</v>
      </c>
      <c r="BY1079" s="244" t="str">
        <f t="shared" si="1435"/>
        <v>YES</v>
      </c>
      <c r="BZ1079" s="244" t="str">
        <f t="shared" si="1436"/>
        <v>NO</v>
      </c>
      <c r="CA1079" s="244" t="str">
        <f t="shared" si="1437"/>
        <v>NO</v>
      </c>
      <c r="CB1079" s="244" t="str">
        <f t="shared" si="1438"/>
        <v>NO</v>
      </c>
      <c r="CC1079" s="244" t="str">
        <f t="shared" si="1439"/>
        <v>NO</v>
      </c>
      <c r="CD1079" s="244" t="str">
        <f t="shared" si="1415"/>
        <v>NO</v>
      </c>
      <c r="CE1079" s="1" t="str">
        <f t="shared" si="1416"/>
        <v>NO</v>
      </c>
      <c r="CF1079" s="1" t="str">
        <f t="shared" si="1417"/>
        <v>NO</v>
      </c>
      <c r="CG1079" s="1" t="str">
        <f t="shared" si="1418"/>
        <v>NO</v>
      </c>
      <c r="CH1079" s="1" t="str">
        <f t="shared" si="1419"/>
        <v>NO</v>
      </c>
      <c r="CI1079" s="244" t="str">
        <f t="shared" si="1440"/>
        <v>NO</v>
      </c>
      <c r="CJ1079" s="244" t="str">
        <f t="shared" si="1441"/>
        <v>NO</v>
      </c>
      <c r="CK1079" s="244" t="str">
        <f t="shared" si="1442"/>
        <v>NO</v>
      </c>
      <c r="CL1079" s="244" t="str">
        <f t="shared" si="1443"/>
        <v>NO</v>
      </c>
      <c r="CM1079" s="244" t="str">
        <f t="shared" si="1444"/>
        <v>NO</v>
      </c>
      <c r="CN1079" s="244" t="str">
        <f t="shared" si="1445"/>
        <v>NO</v>
      </c>
      <c r="CO1079" s="244" t="str">
        <f t="shared" si="1446"/>
        <v>NO</v>
      </c>
      <c r="CP1079" s="244" t="str">
        <f t="shared" si="1447"/>
        <v>NO</v>
      </c>
      <c r="CQ1079" s="244" t="str">
        <f t="shared" si="1448"/>
        <v>NO</v>
      </c>
      <c r="CR1079" s="244" t="str">
        <f t="shared" si="1449"/>
        <v>NO</v>
      </c>
    </row>
    <row r="1080" spans="1:96">
      <c r="A1080" s="64"/>
      <c r="B1080" s="15"/>
      <c r="C1080" s="15"/>
      <c r="D1080" s="15"/>
      <c r="E1080" s="15"/>
      <c r="F1080" s="15"/>
      <c r="G1080" s="15"/>
      <c r="H1080" s="15"/>
      <c r="I1080" s="52" t="s">
        <v>19</v>
      </c>
      <c r="J1080" s="6">
        <v>0.40969290815088399</v>
      </c>
      <c r="K1080" s="6">
        <v>0.538442066564365</v>
      </c>
      <c r="L1080" s="6">
        <v>5.1865025284749899E-2</v>
      </c>
      <c r="M1080" s="6">
        <v>1.33288445806778E-3</v>
      </c>
      <c r="N1080" s="6">
        <v>0.61363475445064597</v>
      </c>
      <c r="O1080" s="6">
        <v>0.38503236109128502</v>
      </c>
      <c r="P1080" s="6">
        <v>0.57395289180962294</v>
      </c>
      <c r="Q1080" s="6">
        <v>0.32921706348123098</v>
      </c>
      <c r="R1080" s="6">
        <v>9.6830044709145593E-2</v>
      </c>
      <c r="S1080" s="6">
        <v>0.96699551324388899</v>
      </c>
      <c r="T1080" s="6">
        <v>6.8109286291328998E-4</v>
      </c>
      <c r="U1080" s="6">
        <v>3.23233938931973E-2</v>
      </c>
      <c r="V1080" s="6">
        <v>0.70510544148755405</v>
      </c>
      <c r="W1080" s="6">
        <v>0.21799151793511001</v>
      </c>
      <c r="X1080" s="6">
        <v>7.6903040577335199E-2</v>
      </c>
      <c r="Y1080" s="6">
        <v>0.86191317431928705</v>
      </c>
      <c r="Z1080" s="6">
        <v>6.6778037130748993E-2</v>
      </c>
      <c r="AA1080" s="6">
        <v>7.1308788549963004E-2</v>
      </c>
      <c r="AB1080" s="6">
        <v>8.0472780771189897E-2</v>
      </c>
      <c r="AC1080" s="6">
        <v>0.23589243570329599</v>
      </c>
      <c r="AD1080" s="6">
        <v>0.68363478352551299</v>
      </c>
      <c r="AE1080" s="6">
        <v>0.122573330040408</v>
      </c>
      <c r="AF1080" s="6">
        <v>0.53469438120686097</v>
      </c>
      <c r="AG1080" s="310">
        <v>0.34273228875272999</v>
      </c>
      <c r="AH1080" s="211">
        <v>1.794</v>
      </c>
      <c r="AI1080" s="211">
        <v>3.5259999999999998</v>
      </c>
      <c r="AJ1080" s="212">
        <v>7.3769999999999998</v>
      </c>
      <c r="AK1080" s="210">
        <v>1.865</v>
      </c>
      <c r="AL1080" s="210">
        <v>3.59</v>
      </c>
      <c r="AM1080" s="210">
        <v>7.5049999999999999</v>
      </c>
      <c r="AN1080" s="203"/>
      <c r="AO1080" s="203"/>
      <c r="AP1080" s="203"/>
      <c r="AQ1080" s="203"/>
      <c r="AR1080" s="203">
        <f t="shared" si="1463"/>
        <v>2.0614909136719999</v>
      </c>
      <c r="AS1080" s="203">
        <f t="shared" si="1464"/>
        <v>2.5196000000000001</v>
      </c>
      <c r="AT1080" s="203">
        <f t="shared" si="1465"/>
        <v>3.0795111055119997</v>
      </c>
      <c r="AU1080" s="203">
        <f t="shared" si="1466"/>
        <v>3.2548090981419997</v>
      </c>
      <c r="AV1080" s="203">
        <f t="shared" si="1467"/>
        <v>3.9781</v>
      </c>
      <c r="AW1080" s="203">
        <f t="shared" si="1468"/>
        <v>4.8621222133819995</v>
      </c>
      <c r="AX1080" s="203">
        <f t="shared" si="1469"/>
        <v>5.8365818311520004</v>
      </c>
      <c r="AY1080" s="203">
        <f t="shared" si="1470"/>
        <v>7.1336000000000004</v>
      </c>
      <c r="AZ1080" s="203">
        <f t="shared" si="1471"/>
        <v>8.7188444285919999</v>
      </c>
      <c r="BB1080" s="1" t="str">
        <f t="shared" si="1459"/>
        <v>A</v>
      </c>
      <c r="BC1080" s="1" t="str">
        <f t="shared" si="1460"/>
        <v>NP</v>
      </c>
      <c r="BD1080" s="1" t="str">
        <f t="shared" si="1461"/>
        <v>NA</v>
      </c>
      <c r="BE1080" s="1" t="str">
        <f t="shared" si="1462"/>
        <v>NO</v>
      </c>
      <c r="BF1080" s="1" t="str">
        <f t="shared" si="1420"/>
        <v>NO</v>
      </c>
      <c r="BG1080" s="1" t="str">
        <f t="shared" si="1421"/>
        <v>YES</v>
      </c>
      <c r="BH1080" s="1" t="str">
        <f t="shared" si="1414"/>
        <v>YES</v>
      </c>
      <c r="BJ1080" s="12">
        <v>59</v>
      </c>
      <c r="BK1080" s="1" t="str">
        <f t="shared" si="1422"/>
        <v>A</v>
      </c>
      <c r="BL1080" s="1" t="str">
        <f t="shared" si="1423"/>
        <v>NP</v>
      </c>
      <c r="BM1080" s="1" t="str">
        <f t="shared" si="1424"/>
        <v>NA</v>
      </c>
      <c r="BN1080" s="1" t="str">
        <f t="shared" si="1425"/>
        <v>NO</v>
      </c>
      <c r="BO1080" s="1" t="str">
        <f t="shared" si="1426"/>
        <v>NO</v>
      </c>
      <c r="BP1080" s="1" t="str">
        <f t="shared" si="1427"/>
        <v>YES</v>
      </c>
      <c r="BQ1080" s="1" t="str">
        <f t="shared" si="1428"/>
        <v>YES</v>
      </c>
      <c r="BS1080" s="1" t="str">
        <f t="shared" si="1429"/>
        <v>TP</v>
      </c>
      <c r="BT1080" s="1" t="str">
        <f t="shared" si="1430"/>
        <v>TP</v>
      </c>
      <c r="BU1080" s="1" t="str">
        <f t="shared" si="1431"/>
        <v>TN</v>
      </c>
      <c r="BV1080" s="1" t="str">
        <f t="shared" si="1432"/>
        <v>NO</v>
      </c>
      <c r="BW1080" s="1" t="str">
        <f t="shared" si="1433"/>
        <v>YES</v>
      </c>
      <c r="BX1080" s="1" t="str">
        <f t="shared" si="1434"/>
        <v>YES</v>
      </c>
      <c r="BY1080" s="244" t="str">
        <f t="shared" si="1435"/>
        <v>YES</v>
      </c>
      <c r="BZ1080" s="244" t="str">
        <f t="shared" si="1436"/>
        <v>NO</v>
      </c>
      <c r="CA1080" s="244" t="str">
        <f t="shared" si="1437"/>
        <v>NO</v>
      </c>
      <c r="CB1080" s="244" t="str">
        <f t="shared" si="1438"/>
        <v>NO</v>
      </c>
      <c r="CC1080" s="244" t="str">
        <f t="shared" si="1439"/>
        <v>NO</v>
      </c>
      <c r="CD1080" s="244" t="str">
        <f t="shared" si="1415"/>
        <v>NO</v>
      </c>
      <c r="CE1080" s="1" t="str">
        <f t="shared" si="1416"/>
        <v>NO</v>
      </c>
      <c r="CF1080" s="1" t="str">
        <f t="shared" si="1417"/>
        <v>NO</v>
      </c>
      <c r="CG1080" s="1" t="str">
        <f t="shared" si="1418"/>
        <v>NO</v>
      </c>
      <c r="CH1080" s="1" t="str">
        <f t="shared" si="1419"/>
        <v>NO</v>
      </c>
      <c r="CI1080" s="244" t="str">
        <f t="shared" si="1440"/>
        <v>NO</v>
      </c>
      <c r="CJ1080" s="244" t="str">
        <f t="shared" si="1441"/>
        <v>NO</v>
      </c>
      <c r="CK1080" s="244" t="str">
        <f t="shared" si="1442"/>
        <v>NO</v>
      </c>
      <c r="CL1080" s="244" t="str">
        <f t="shared" si="1443"/>
        <v>NO</v>
      </c>
      <c r="CM1080" s="244" t="str">
        <f t="shared" si="1444"/>
        <v>NO</v>
      </c>
      <c r="CN1080" s="244" t="str">
        <f t="shared" si="1445"/>
        <v>NO</v>
      </c>
      <c r="CO1080" s="244" t="str">
        <f t="shared" si="1446"/>
        <v>NO</v>
      </c>
      <c r="CP1080" s="244" t="str">
        <f t="shared" si="1447"/>
        <v>NO</v>
      </c>
      <c r="CQ1080" s="244" t="str">
        <f t="shared" si="1448"/>
        <v>NO</v>
      </c>
      <c r="CR1080" s="244" t="str">
        <f t="shared" si="1449"/>
        <v>NO</v>
      </c>
    </row>
    <row r="1081" spans="1:96">
      <c r="A1081" s="64"/>
      <c r="B1081" s="15"/>
      <c r="C1081" s="15"/>
      <c r="D1081" s="15"/>
      <c r="E1081" s="15"/>
      <c r="F1081" s="15"/>
      <c r="G1081" s="15"/>
      <c r="H1081" s="15"/>
      <c r="I1081" s="52" t="s">
        <v>42</v>
      </c>
      <c r="J1081" s="6">
        <v>0.90010703782602697</v>
      </c>
      <c r="K1081" s="6">
        <v>2.4948658958647899E-2</v>
      </c>
      <c r="L1081" s="6">
        <v>7.4944303215324498E-2</v>
      </c>
      <c r="M1081" s="6">
        <v>0.43605552223585697</v>
      </c>
      <c r="N1081" s="6">
        <v>0.21615158072336599</v>
      </c>
      <c r="O1081" s="6">
        <v>0.34779289704077598</v>
      </c>
      <c r="P1081" s="6">
        <v>0.97562469884099101</v>
      </c>
      <c r="Q1081" s="6">
        <v>3.64081541354133E-3</v>
      </c>
      <c r="R1081" s="6">
        <v>2.07344857454668E-2</v>
      </c>
      <c r="S1081" s="6">
        <v>0.94071038525676798</v>
      </c>
      <c r="T1081" s="6">
        <v>5.5657925073674501E-2</v>
      </c>
      <c r="U1081" s="6">
        <v>3.63168966955707E-3</v>
      </c>
      <c r="V1081" s="6">
        <v>0.141218420703356</v>
      </c>
      <c r="W1081" s="6">
        <v>0.23965543887608701</v>
      </c>
      <c r="X1081" s="6">
        <v>0.61912614042055603</v>
      </c>
      <c r="Y1081" s="6">
        <v>0.83976710511841901</v>
      </c>
      <c r="Z1081" s="6">
        <v>6.5793878337720602E-2</v>
      </c>
      <c r="AA1081" s="6">
        <v>9.4439016543859403E-2</v>
      </c>
      <c r="AB1081" s="6">
        <v>0.27857924257118699</v>
      </c>
      <c r="AC1081" s="6">
        <v>0.38483099867297399</v>
      </c>
      <c r="AD1081" s="6">
        <v>0.33658975875583802</v>
      </c>
      <c r="AE1081" s="6">
        <v>0.42540834509325098</v>
      </c>
      <c r="AF1081" s="6">
        <v>0.325076305001257</v>
      </c>
      <c r="AG1081" s="310">
        <v>0.24951534990549001</v>
      </c>
      <c r="AH1081" s="211">
        <v>1.5</v>
      </c>
      <c r="AI1081" s="211">
        <v>4.1349999999999998</v>
      </c>
      <c r="AJ1081" s="212">
        <v>7.0049999999999999</v>
      </c>
      <c r="AK1081" s="210">
        <v>1.5149999999999999</v>
      </c>
      <c r="AL1081" s="210">
        <v>4.1109999999999998</v>
      </c>
      <c r="AM1081" s="210">
        <v>7.0609999999999999</v>
      </c>
      <c r="AN1081" s="203"/>
      <c r="AO1081" s="203"/>
      <c r="AP1081" s="203"/>
      <c r="AQ1081" s="203"/>
      <c r="AR1081" s="203">
        <f t="shared" si="1463"/>
        <v>2.0614909136719999</v>
      </c>
      <c r="AS1081" s="203">
        <f t="shared" si="1464"/>
        <v>2.5196000000000001</v>
      </c>
      <c r="AT1081" s="203">
        <f t="shared" si="1465"/>
        <v>3.0795111055119997</v>
      </c>
      <c r="AU1081" s="203">
        <f t="shared" si="1466"/>
        <v>3.2548090981419997</v>
      </c>
      <c r="AV1081" s="203">
        <f t="shared" si="1467"/>
        <v>3.9781</v>
      </c>
      <c r="AW1081" s="203">
        <f t="shared" si="1468"/>
        <v>4.8621222133819995</v>
      </c>
      <c r="AX1081" s="203">
        <f t="shared" si="1469"/>
        <v>5.8365818311520004</v>
      </c>
      <c r="AY1081" s="203">
        <f t="shared" si="1470"/>
        <v>7.1336000000000004</v>
      </c>
      <c r="AZ1081" s="203">
        <f t="shared" si="1471"/>
        <v>8.7188444285919999</v>
      </c>
      <c r="BB1081" s="1" t="str">
        <f t="shared" si="1459"/>
        <v>A</v>
      </c>
      <c r="BC1081" s="1" t="str">
        <f t="shared" si="1460"/>
        <v>NA</v>
      </c>
      <c r="BD1081" s="1" t="str">
        <f t="shared" si="1461"/>
        <v>NP</v>
      </c>
      <c r="BE1081" s="1" t="str">
        <f t="shared" si="1462"/>
        <v>NO</v>
      </c>
      <c r="BF1081" s="1" t="str">
        <f t="shared" si="1420"/>
        <v>NO</v>
      </c>
      <c r="BG1081" s="1" t="str">
        <f t="shared" si="1421"/>
        <v>YES</v>
      </c>
      <c r="BH1081" s="1" t="str">
        <f t="shared" si="1414"/>
        <v>YES</v>
      </c>
      <c r="BJ1081" s="12">
        <v>11</v>
      </c>
      <c r="BK1081" s="1" t="str">
        <f t="shared" si="1422"/>
        <v>A</v>
      </c>
      <c r="BL1081" s="1" t="str">
        <f t="shared" si="1423"/>
        <v>NA</v>
      </c>
      <c r="BM1081" s="1" t="str">
        <f t="shared" si="1424"/>
        <v>NP</v>
      </c>
      <c r="BN1081" s="1" t="str">
        <f t="shared" si="1425"/>
        <v>NO</v>
      </c>
      <c r="BO1081" s="1" t="str">
        <f t="shared" si="1426"/>
        <v>NO</v>
      </c>
      <c r="BP1081" s="1" t="str">
        <f t="shared" si="1427"/>
        <v>YES</v>
      </c>
      <c r="BQ1081" s="1" t="str">
        <f t="shared" si="1428"/>
        <v>YES</v>
      </c>
      <c r="BS1081" s="1" t="str">
        <f t="shared" si="1429"/>
        <v>TP</v>
      </c>
      <c r="BT1081" s="1" t="str">
        <f t="shared" si="1430"/>
        <v>TN</v>
      </c>
      <c r="BU1081" s="1" t="str">
        <f t="shared" si="1431"/>
        <v>TP</v>
      </c>
      <c r="BV1081" s="1" t="str">
        <f t="shared" si="1432"/>
        <v>NO</v>
      </c>
      <c r="BW1081" s="1" t="str">
        <f t="shared" si="1433"/>
        <v>YES</v>
      </c>
      <c r="BX1081" s="1" t="str">
        <f t="shared" si="1434"/>
        <v>YES</v>
      </c>
      <c r="BY1081" s="244" t="str">
        <f t="shared" si="1435"/>
        <v>YES</v>
      </c>
      <c r="BZ1081" s="244" t="str">
        <f t="shared" si="1436"/>
        <v>NO</v>
      </c>
      <c r="CA1081" s="244" t="str">
        <f t="shared" si="1437"/>
        <v>NO</v>
      </c>
      <c r="CB1081" s="244" t="str">
        <f t="shared" si="1438"/>
        <v>NO</v>
      </c>
      <c r="CC1081" s="244" t="str">
        <f t="shared" si="1439"/>
        <v>NO</v>
      </c>
      <c r="CD1081" s="244" t="str">
        <f t="shared" si="1415"/>
        <v>NO</v>
      </c>
      <c r="CE1081" s="1" t="str">
        <f t="shared" si="1416"/>
        <v>NO</v>
      </c>
      <c r="CF1081" s="1" t="str">
        <f t="shared" si="1417"/>
        <v>NO</v>
      </c>
      <c r="CG1081" s="1" t="str">
        <f t="shared" si="1418"/>
        <v>NO</v>
      </c>
      <c r="CH1081" s="1" t="str">
        <f t="shared" si="1419"/>
        <v>NO</v>
      </c>
      <c r="CI1081" s="244" t="str">
        <f t="shared" si="1440"/>
        <v>NO</v>
      </c>
      <c r="CJ1081" s="244" t="str">
        <f t="shared" si="1441"/>
        <v>NO</v>
      </c>
      <c r="CK1081" s="244" t="str">
        <f t="shared" si="1442"/>
        <v>NO</v>
      </c>
      <c r="CL1081" s="244" t="str">
        <f t="shared" si="1443"/>
        <v>NO</v>
      </c>
      <c r="CM1081" s="244" t="str">
        <f t="shared" si="1444"/>
        <v>NO</v>
      </c>
      <c r="CN1081" s="244" t="str">
        <f t="shared" si="1445"/>
        <v>NO</v>
      </c>
      <c r="CO1081" s="244" t="str">
        <f t="shared" si="1446"/>
        <v>NO</v>
      </c>
      <c r="CP1081" s="244" t="str">
        <f t="shared" si="1447"/>
        <v>NO</v>
      </c>
      <c r="CQ1081" s="244" t="str">
        <f t="shared" si="1448"/>
        <v>NO</v>
      </c>
      <c r="CR1081" s="244" t="str">
        <f t="shared" si="1449"/>
        <v>NO</v>
      </c>
    </row>
    <row r="1082" spans="1:96">
      <c r="A1082" s="64"/>
      <c r="B1082" s="15"/>
      <c r="C1082" s="15"/>
      <c r="D1082" s="15"/>
      <c r="E1082" s="15"/>
      <c r="F1082" s="15"/>
      <c r="G1082" s="15"/>
      <c r="H1082" s="15"/>
      <c r="I1082" s="52" t="s">
        <v>43</v>
      </c>
      <c r="J1082" s="6">
        <v>0.83412959688807897</v>
      </c>
      <c r="K1082" s="6">
        <v>0.13875014787500001</v>
      </c>
      <c r="L1082" s="6">
        <v>2.712025523692E-2</v>
      </c>
      <c r="M1082" s="6">
        <v>0.28806967394717298</v>
      </c>
      <c r="N1082" s="6">
        <v>0.66803164463590103</v>
      </c>
      <c r="O1082" s="6">
        <v>4.3898681416925503E-2</v>
      </c>
      <c r="P1082" s="6">
        <v>0.364778691349955</v>
      </c>
      <c r="Q1082" s="6">
        <v>0.27267655578966898</v>
      </c>
      <c r="R1082" s="6">
        <v>0.36254475286037502</v>
      </c>
      <c r="S1082" s="6">
        <v>0.99847892985527897</v>
      </c>
      <c r="T1082" s="6">
        <v>1.9271332233516901E-4</v>
      </c>
      <c r="U1082" s="6">
        <v>1.3283568223850699E-3</v>
      </c>
      <c r="V1082" s="6">
        <v>8.5710944295426306E-2</v>
      </c>
      <c r="W1082" s="6">
        <v>0.43044652198910099</v>
      </c>
      <c r="X1082" s="6">
        <v>0.48384253371547198</v>
      </c>
      <c r="Y1082" s="6">
        <v>0.23564335805216899</v>
      </c>
      <c r="Z1082" s="6">
        <v>0.486638356542549</v>
      </c>
      <c r="AA1082" s="6">
        <v>0.27771828540527999</v>
      </c>
      <c r="AB1082" s="6">
        <v>0.59119911763106603</v>
      </c>
      <c r="AC1082" s="6">
        <v>0.19403089727105199</v>
      </c>
      <c r="AD1082" s="6">
        <v>0.21476998509788101</v>
      </c>
      <c r="AE1082" s="6">
        <v>0.26524564946235901</v>
      </c>
      <c r="AF1082" s="6">
        <v>0.70918124063155397</v>
      </c>
      <c r="AG1082" s="310">
        <v>2.5573109906085901E-2</v>
      </c>
      <c r="AH1082" s="211">
        <v>1.9750000000000001</v>
      </c>
      <c r="AI1082" s="211">
        <v>4.09</v>
      </c>
      <c r="AJ1082" s="212">
        <v>6.468</v>
      </c>
      <c r="AK1082" s="210">
        <v>1.8839999999999999</v>
      </c>
      <c r="AL1082" s="210">
        <v>4.1840000000000002</v>
      </c>
      <c r="AM1082" s="210">
        <v>6.1479999999999997</v>
      </c>
      <c r="AN1082" s="203"/>
      <c r="AO1082" s="203"/>
      <c r="AP1082" s="203"/>
      <c r="AQ1082" s="203"/>
      <c r="AR1082" s="203">
        <f t="shared" si="1463"/>
        <v>2.0614909136719999</v>
      </c>
      <c r="AS1082" s="203">
        <f t="shared" si="1464"/>
        <v>2.5196000000000001</v>
      </c>
      <c r="AT1082" s="203">
        <f t="shared" si="1465"/>
        <v>3.0795111055119997</v>
      </c>
      <c r="AU1082" s="203">
        <f t="shared" si="1466"/>
        <v>3.2548090981419997</v>
      </c>
      <c r="AV1082" s="203">
        <f t="shared" si="1467"/>
        <v>3.9781</v>
      </c>
      <c r="AW1082" s="203">
        <f t="shared" si="1468"/>
        <v>4.8621222133819995</v>
      </c>
      <c r="AX1082" s="203">
        <f t="shared" si="1469"/>
        <v>5.8365818311520004</v>
      </c>
      <c r="AY1082" s="203">
        <f t="shared" si="1470"/>
        <v>7.1336000000000004</v>
      </c>
      <c r="AZ1082" s="203">
        <f t="shared" si="1471"/>
        <v>8.7188444285919999</v>
      </c>
      <c r="BB1082" s="1" t="str">
        <f t="shared" si="1459"/>
        <v>A</v>
      </c>
      <c r="BC1082" s="1" t="str">
        <f t="shared" si="1460"/>
        <v>NA</v>
      </c>
      <c r="BD1082" s="1" t="str">
        <f t="shared" si="1461"/>
        <v>NP</v>
      </c>
      <c r="BE1082" s="1" t="str">
        <f t="shared" si="1462"/>
        <v>NO</v>
      </c>
      <c r="BF1082" s="1" t="str">
        <f t="shared" si="1420"/>
        <v>NO</v>
      </c>
      <c r="BG1082" s="1" t="str">
        <f t="shared" si="1421"/>
        <v>YES</v>
      </c>
      <c r="BH1082" s="1" t="str">
        <f t="shared" si="1414"/>
        <v>YES</v>
      </c>
      <c r="BJ1082" s="12">
        <v>5</v>
      </c>
      <c r="BK1082" s="1" t="str">
        <f t="shared" si="1422"/>
        <v>A</v>
      </c>
      <c r="BL1082" s="1" t="str">
        <f t="shared" si="1423"/>
        <v>NA</v>
      </c>
      <c r="BM1082" s="1" t="str">
        <f t="shared" si="1424"/>
        <v>NP</v>
      </c>
      <c r="BN1082" s="1" t="str">
        <f t="shared" si="1425"/>
        <v>NO</v>
      </c>
      <c r="BO1082" s="1" t="str">
        <f t="shared" si="1426"/>
        <v>NO</v>
      </c>
      <c r="BP1082" s="1" t="str">
        <f t="shared" si="1427"/>
        <v>YES</v>
      </c>
      <c r="BQ1082" s="1" t="str">
        <f t="shared" si="1428"/>
        <v>YES</v>
      </c>
      <c r="BS1082" s="1" t="str">
        <f t="shared" si="1429"/>
        <v>TP</v>
      </c>
      <c r="BT1082" s="1" t="str">
        <f t="shared" si="1430"/>
        <v>TN</v>
      </c>
      <c r="BU1082" s="1" t="str">
        <f t="shared" si="1431"/>
        <v>TP</v>
      </c>
      <c r="BV1082" s="1" t="str">
        <f t="shared" si="1432"/>
        <v>NO</v>
      </c>
      <c r="BW1082" s="1" t="str">
        <f t="shared" si="1433"/>
        <v>YES</v>
      </c>
      <c r="BX1082" s="1" t="str">
        <f t="shared" si="1434"/>
        <v>YES</v>
      </c>
      <c r="BY1082" s="244" t="str">
        <f t="shared" si="1435"/>
        <v>YES</v>
      </c>
      <c r="BZ1082" s="244" t="str">
        <f t="shared" si="1436"/>
        <v>NO</v>
      </c>
      <c r="CA1082" s="244" t="str">
        <f t="shared" si="1437"/>
        <v>NO</v>
      </c>
      <c r="CB1082" s="244" t="str">
        <f t="shared" si="1438"/>
        <v>NO</v>
      </c>
      <c r="CC1082" s="244" t="str">
        <f t="shared" si="1439"/>
        <v>NO</v>
      </c>
      <c r="CD1082" s="244" t="str">
        <f t="shared" si="1415"/>
        <v>NO</v>
      </c>
      <c r="CE1082" s="1" t="str">
        <f t="shared" si="1416"/>
        <v>NO</v>
      </c>
      <c r="CF1082" s="1" t="str">
        <f t="shared" si="1417"/>
        <v>NO</v>
      </c>
      <c r="CG1082" s="1" t="str">
        <f t="shared" si="1418"/>
        <v>NO</v>
      </c>
      <c r="CH1082" s="1" t="str">
        <f t="shared" si="1419"/>
        <v>NO</v>
      </c>
      <c r="CI1082" s="244" t="str">
        <f t="shared" si="1440"/>
        <v>NO</v>
      </c>
      <c r="CJ1082" s="244" t="str">
        <f t="shared" si="1441"/>
        <v>NO</v>
      </c>
      <c r="CK1082" s="244" t="str">
        <f t="shared" si="1442"/>
        <v>NO</v>
      </c>
      <c r="CL1082" s="244" t="str">
        <f t="shared" si="1443"/>
        <v>NO</v>
      </c>
      <c r="CM1082" s="244" t="str">
        <f t="shared" si="1444"/>
        <v>NO</v>
      </c>
      <c r="CN1082" s="244" t="str">
        <f t="shared" si="1445"/>
        <v>NO</v>
      </c>
      <c r="CO1082" s="244" t="str">
        <f t="shared" si="1446"/>
        <v>NO</v>
      </c>
      <c r="CP1082" s="244" t="str">
        <f t="shared" si="1447"/>
        <v>NO</v>
      </c>
      <c r="CQ1082" s="244" t="str">
        <f t="shared" si="1448"/>
        <v>NO</v>
      </c>
      <c r="CR1082" s="244" t="str">
        <f t="shared" si="1449"/>
        <v>NO</v>
      </c>
    </row>
    <row r="1083" spans="1:96">
      <c r="A1083" s="64"/>
      <c r="B1083" s="15"/>
      <c r="C1083" s="15"/>
      <c r="D1083" s="15"/>
      <c r="E1083" s="15"/>
      <c r="F1083" s="15"/>
      <c r="G1083" s="15"/>
      <c r="H1083" s="15"/>
      <c r="I1083" s="52" t="s">
        <v>45</v>
      </c>
      <c r="J1083" s="6">
        <v>0.65995511806983198</v>
      </c>
      <c r="K1083" s="6">
        <v>0.31745350175760501</v>
      </c>
      <c r="L1083" s="6">
        <v>2.2591380172562101E-2</v>
      </c>
      <c r="M1083" s="6">
        <v>0.648555380411305</v>
      </c>
      <c r="N1083" s="6">
        <v>0.18083529177159499</v>
      </c>
      <c r="O1083" s="6">
        <v>0.170609327817099</v>
      </c>
      <c r="P1083" s="6">
        <v>0.43315459613198898</v>
      </c>
      <c r="Q1083" s="6">
        <v>0.54893047516485804</v>
      </c>
      <c r="R1083" s="6">
        <v>1.7914928703151398E-2</v>
      </c>
      <c r="S1083" s="6">
        <v>0.76660154923347601</v>
      </c>
      <c r="T1083" s="6">
        <v>1.02451994782316E-2</v>
      </c>
      <c r="U1083" s="6">
        <v>0.223153251288292</v>
      </c>
      <c r="V1083" s="6">
        <v>0.24326319623543799</v>
      </c>
      <c r="W1083" s="6">
        <v>0.178395047991079</v>
      </c>
      <c r="X1083" s="6">
        <v>0.57834175577348101</v>
      </c>
      <c r="Y1083" s="6">
        <v>0.99880908182603001</v>
      </c>
      <c r="Z1083" s="6">
        <v>3.4566466887608801E-4</v>
      </c>
      <c r="AA1083" s="6">
        <v>8.4525350509390097E-4</v>
      </c>
      <c r="AB1083" s="6">
        <v>0.144465247839386</v>
      </c>
      <c r="AC1083" s="6">
        <v>0.76064684032143004</v>
      </c>
      <c r="AD1083" s="6">
        <v>9.4887911839182895E-2</v>
      </c>
      <c r="AE1083" s="6">
        <v>0.26365260792167999</v>
      </c>
      <c r="AF1083" s="6">
        <v>6.5804168232089302E-2</v>
      </c>
      <c r="AG1083" s="310">
        <v>0.67054322384623</v>
      </c>
      <c r="AH1083" s="211">
        <v>1.827</v>
      </c>
      <c r="AI1083" s="211">
        <v>3.694</v>
      </c>
      <c r="AJ1083" s="212">
        <v>7.2880000000000003</v>
      </c>
      <c r="AK1083" s="210">
        <v>1.9410000000000001</v>
      </c>
      <c r="AL1083" s="210">
        <v>3.8559999999999999</v>
      </c>
      <c r="AM1083" s="210">
        <v>7.15</v>
      </c>
      <c r="AN1083" s="203"/>
      <c r="AO1083" s="203"/>
      <c r="AP1083" s="203"/>
      <c r="AQ1083" s="203"/>
      <c r="AR1083" s="203">
        <f t="shared" si="1463"/>
        <v>2.0614909136719999</v>
      </c>
      <c r="AS1083" s="203">
        <f t="shared" si="1464"/>
        <v>2.5196000000000001</v>
      </c>
      <c r="AT1083" s="203">
        <f t="shared" si="1465"/>
        <v>3.0795111055119997</v>
      </c>
      <c r="AU1083" s="203">
        <f t="shared" si="1466"/>
        <v>3.2548090981419997</v>
      </c>
      <c r="AV1083" s="203">
        <f t="shared" si="1467"/>
        <v>3.9781</v>
      </c>
      <c r="AW1083" s="203">
        <f t="shared" si="1468"/>
        <v>4.8621222133819995</v>
      </c>
      <c r="AX1083" s="203">
        <f t="shared" si="1469"/>
        <v>5.8365818311520004</v>
      </c>
      <c r="AY1083" s="203">
        <f t="shared" si="1470"/>
        <v>7.1336000000000004</v>
      </c>
      <c r="AZ1083" s="203">
        <f t="shared" si="1471"/>
        <v>8.7188444285919999</v>
      </c>
      <c r="BB1083" s="1" t="str">
        <f t="shared" si="1459"/>
        <v>A</v>
      </c>
      <c r="BC1083" s="1" t="str">
        <f t="shared" si="1460"/>
        <v>NP</v>
      </c>
      <c r="BD1083" s="1" t="str">
        <f t="shared" si="1461"/>
        <v>NA</v>
      </c>
      <c r="BE1083" s="1" t="str">
        <f t="shared" si="1462"/>
        <v>NO</v>
      </c>
      <c r="BF1083" s="1" t="str">
        <f t="shared" si="1420"/>
        <v>NO</v>
      </c>
      <c r="BG1083" s="1" t="str">
        <f t="shared" si="1421"/>
        <v>YES</v>
      </c>
      <c r="BH1083" s="1" t="str">
        <f t="shared" si="1414"/>
        <v>YES</v>
      </c>
      <c r="BJ1083" s="12">
        <v>141</v>
      </c>
      <c r="BK1083" s="1" t="str">
        <f t="shared" si="1422"/>
        <v>A</v>
      </c>
      <c r="BL1083" s="1" t="str">
        <f t="shared" si="1423"/>
        <v>NP</v>
      </c>
      <c r="BM1083" s="1" t="str">
        <f t="shared" si="1424"/>
        <v>NA</v>
      </c>
      <c r="BN1083" s="1" t="str">
        <f t="shared" si="1425"/>
        <v>NO</v>
      </c>
      <c r="BO1083" s="1" t="str">
        <f t="shared" si="1426"/>
        <v>NO</v>
      </c>
      <c r="BP1083" s="1" t="str">
        <f t="shared" si="1427"/>
        <v>YES</v>
      </c>
      <c r="BQ1083" s="1" t="str">
        <f t="shared" si="1428"/>
        <v>YES</v>
      </c>
      <c r="BS1083" s="1" t="str">
        <f t="shared" si="1429"/>
        <v>TP</v>
      </c>
      <c r="BT1083" s="1" t="str">
        <f t="shared" si="1430"/>
        <v>TP</v>
      </c>
      <c r="BU1083" s="1" t="str">
        <f t="shared" si="1431"/>
        <v>TN</v>
      </c>
      <c r="BV1083" s="1" t="str">
        <f t="shared" si="1432"/>
        <v>NO</v>
      </c>
      <c r="BW1083" s="1" t="str">
        <f t="shared" si="1433"/>
        <v>YES</v>
      </c>
      <c r="BX1083" s="1" t="str">
        <f t="shared" si="1434"/>
        <v>YES</v>
      </c>
      <c r="BY1083" s="244" t="str">
        <f t="shared" si="1435"/>
        <v>YES</v>
      </c>
      <c r="BZ1083" s="244" t="str">
        <f t="shared" si="1436"/>
        <v>NO</v>
      </c>
      <c r="CA1083" s="244" t="str">
        <f t="shared" si="1437"/>
        <v>NO</v>
      </c>
      <c r="CB1083" s="244" t="str">
        <f t="shared" si="1438"/>
        <v>NO</v>
      </c>
      <c r="CC1083" s="244" t="str">
        <f t="shared" si="1439"/>
        <v>NO</v>
      </c>
      <c r="CD1083" s="244" t="str">
        <f t="shared" si="1415"/>
        <v>NO</v>
      </c>
      <c r="CE1083" s="1" t="str">
        <f t="shared" si="1416"/>
        <v>NO</v>
      </c>
      <c r="CF1083" s="1" t="str">
        <f t="shared" si="1417"/>
        <v>NO</v>
      </c>
      <c r="CG1083" s="1" t="str">
        <f t="shared" si="1418"/>
        <v>NO</v>
      </c>
      <c r="CH1083" s="1" t="str">
        <f t="shared" si="1419"/>
        <v>NO</v>
      </c>
      <c r="CI1083" s="244" t="str">
        <f t="shared" si="1440"/>
        <v>NO</v>
      </c>
      <c r="CJ1083" s="244" t="str">
        <f t="shared" si="1441"/>
        <v>NO</v>
      </c>
      <c r="CK1083" s="244" t="str">
        <f t="shared" si="1442"/>
        <v>NO</v>
      </c>
      <c r="CL1083" s="244" t="str">
        <f t="shared" si="1443"/>
        <v>NO</v>
      </c>
      <c r="CM1083" s="244" t="str">
        <f t="shared" si="1444"/>
        <v>NO</v>
      </c>
      <c r="CN1083" s="244" t="str">
        <f t="shared" si="1445"/>
        <v>NO</v>
      </c>
      <c r="CO1083" s="244" t="str">
        <f t="shared" si="1446"/>
        <v>NO</v>
      </c>
      <c r="CP1083" s="244" t="str">
        <f t="shared" si="1447"/>
        <v>NO</v>
      </c>
      <c r="CQ1083" s="244" t="str">
        <f t="shared" si="1448"/>
        <v>NO</v>
      </c>
      <c r="CR1083" s="244" t="str">
        <f t="shared" si="1449"/>
        <v>NO</v>
      </c>
    </row>
    <row r="1084" spans="1:96">
      <c r="A1084" s="64"/>
      <c r="B1084" s="15"/>
      <c r="C1084" s="15"/>
      <c r="D1084" s="15"/>
      <c r="E1084" s="15"/>
      <c r="F1084" s="15"/>
      <c r="G1084" s="15"/>
      <c r="H1084" s="15"/>
      <c r="I1084" s="52" t="s">
        <v>44</v>
      </c>
      <c r="J1084" s="6">
        <v>0.77275001571123902</v>
      </c>
      <c r="K1084" s="6">
        <v>0.18646685324826101</v>
      </c>
      <c r="L1084" s="6">
        <v>4.0783131040499597E-2</v>
      </c>
      <c r="M1084" s="6">
        <v>0.69593127654847398</v>
      </c>
      <c r="N1084" s="6">
        <v>0.18284828713468801</v>
      </c>
      <c r="O1084" s="6">
        <v>0.121220436316836</v>
      </c>
      <c r="P1084" s="6">
        <v>0.116185939752202</v>
      </c>
      <c r="Q1084" s="6">
        <v>0.10009315582865699</v>
      </c>
      <c r="R1084" s="6">
        <v>0.783720904419139</v>
      </c>
      <c r="S1084" s="6">
        <v>0.84184760103715195</v>
      </c>
      <c r="T1084" s="6">
        <v>4.9029576894009198E-2</v>
      </c>
      <c r="U1084" s="6">
        <v>0.109122822068838</v>
      </c>
      <c r="V1084" s="6">
        <v>0.66310292139055604</v>
      </c>
      <c r="W1084" s="6">
        <v>0.231740603609291</v>
      </c>
      <c r="X1084" s="6">
        <v>0.105156475000152</v>
      </c>
      <c r="Y1084" s="6">
        <v>0.99880908182603001</v>
      </c>
      <c r="Z1084" s="6">
        <v>3.4566466887608801E-4</v>
      </c>
      <c r="AA1084" s="6">
        <v>8.4525350509390097E-4</v>
      </c>
      <c r="AB1084" s="6">
        <v>0.144465247839386</v>
      </c>
      <c r="AC1084" s="6">
        <v>0.76064684032143004</v>
      </c>
      <c r="AD1084" s="6">
        <v>9.4887911839182895E-2</v>
      </c>
      <c r="AE1084" s="6">
        <v>0.26365260792167999</v>
      </c>
      <c r="AF1084" s="6">
        <v>6.5804168232089302E-2</v>
      </c>
      <c r="AG1084" s="310">
        <v>0.67054322384623</v>
      </c>
      <c r="AH1084" s="211">
        <v>2.427</v>
      </c>
      <c r="AI1084" s="211">
        <v>3.1150000000000002</v>
      </c>
      <c r="AJ1084" s="212">
        <v>7.2290000000000001</v>
      </c>
      <c r="AK1084" s="210">
        <v>2.423</v>
      </c>
      <c r="AL1084" s="210">
        <v>3.2120000000000002</v>
      </c>
      <c r="AM1084" s="210">
        <v>7.2229999999999999</v>
      </c>
      <c r="AN1084" s="203"/>
      <c r="AO1084" s="203"/>
      <c r="AP1084" s="203"/>
      <c r="AQ1084" s="203"/>
      <c r="AR1084" s="203">
        <f t="shared" si="1463"/>
        <v>2.0614909136719999</v>
      </c>
      <c r="AS1084" s="203">
        <f t="shared" si="1464"/>
        <v>2.5196000000000001</v>
      </c>
      <c r="AT1084" s="203">
        <f t="shared" si="1465"/>
        <v>3.0795111055119997</v>
      </c>
      <c r="AU1084" s="203">
        <f t="shared" si="1466"/>
        <v>3.2548090981419997</v>
      </c>
      <c r="AV1084" s="203">
        <f t="shared" si="1467"/>
        <v>3.9781</v>
      </c>
      <c r="AW1084" s="203">
        <f t="shared" si="1468"/>
        <v>4.8621222133819995</v>
      </c>
      <c r="AX1084" s="203">
        <f t="shared" si="1469"/>
        <v>5.8365818311520004</v>
      </c>
      <c r="AY1084" s="203">
        <f t="shared" si="1470"/>
        <v>7.1336000000000004</v>
      </c>
      <c r="AZ1084" s="203">
        <f t="shared" si="1471"/>
        <v>8.7188444285919999</v>
      </c>
      <c r="BB1084" s="1" t="str">
        <f t="shared" si="1459"/>
        <v>NP</v>
      </c>
      <c r="BC1084" s="1" t="str">
        <f t="shared" si="1460"/>
        <v>A</v>
      </c>
      <c r="BD1084" s="1" t="str">
        <f t="shared" si="1461"/>
        <v>NA</v>
      </c>
      <c r="BE1084" s="1" t="str">
        <f t="shared" si="1462"/>
        <v>NO</v>
      </c>
      <c r="BF1084" s="1" t="str">
        <f t="shared" si="1420"/>
        <v>NO</v>
      </c>
      <c r="BG1084" s="1" t="str">
        <f t="shared" si="1421"/>
        <v>YES</v>
      </c>
      <c r="BH1084" s="1" t="str">
        <f t="shared" ref="BH1084:BH1147" si="1472">IF(OR(BB1084="P",BC1084="P",BD1084="P"),"NO","YES")</f>
        <v>YES</v>
      </c>
      <c r="BJ1084" s="12">
        <v>6</v>
      </c>
      <c r="BK1084" s="1" t="str">
        <f t="shared" si="1422"/>
        <v>NP</v>
      </c>
      <c r="BL1084" s="1" t="str">
        <f t="shared" si="1423"/>
        <v>A</v>
      </c>
      <c r="BM1084" s="1" t="str">
        <f t="shared" si="1424"/>
        <v>NA</v>
      </c>
      <c r="BN1084" s="1" t="str">
        <f t="shared" si="1425"/>
        <v>NO</v>
      </c>
      <c r="BO1084" s="1" t="str">
        <f t="shared" si="1426"/>
        <v>NO</v>
      </c>
      <c r="BP1084" s="1" t="str">
        <f t="shared" si="1427"/>
        <v>YES</v>
      </c>
      <c r="BQ1084" s="1" t="str">
        <f t="shared" si="1428"/>
        <v>YES</v>
      </c>
      <c r="BS1084" s="1" t="str">
        <f t="shared" si="1429"/>
        <v>TP</v>
      </c>
      <c r="BT1084" s="1" t="str">
        <f t="shared" si="1430"/>
        <v>TP</v>
      </c>
      <c r="BU1084" s="1" t="str">
        <f t="shared" si="1431"/>
        <v>TN</v>
      </c>
      <c r="BV1084" s="1" t="str">
        <f t="shared" si="1432"/>
        <v>NO</v>
      </c>
      <c r="BW1084" s="1" t="str">
        <f t="shared" si="1433"/>
        <v>YES</v>
      </c>
      <c r="BX1084" s="1" t="str">
        <f t="shared" si="1434"/>
        <v>YES</v>
      </c>
      <c r="BY1084" s="244" t="str">
        <f t="shared" si="1435"/>
        <v>YES</v>
      </c>
      <c r="BZ1084" s="244" t="str">
        <f t="shared" si="1436"/>
        <v>NO</v>
      </c>
      <c r="CA1084" s="244" t="str">
        <f t="shared" si="1437"/>
        <v>NO</v>
      </c>
      <c r="CB1084" s="244" t="str">
        <f t="shared" si="1438"/>
        <v>NO</v>
      </c>
      <c r="CC1084" s="244" t="str">
        <f t="shared" si="1439"/>
        <v>NO</v>
      </c>
      <c r="CD1084" s="244" t="str">
        <f t="shared" si="1415"/>
        <v>NO</v>
      </c>
      <c r="CE1084" s="1" t="str">
        <f t="shared" si="1416"/>
        <v>NO</v>
      </c>
      <c r="CF1084" s="1" t="str">
        <f t="shared" si="1417"/>
        <v>NO</v>
      </c>
      <c r="CG1084" s="1" t="str">
        <f t="shared" si="1418"/>
        <v>NO</v>
      </c>
      <c r="CH1084" s="1" t="str">
        <f t="shared" si="1419"/>
        <v>NO</v>
      </c>
      <c r="CI1084" s="244" t="str">
        <f t="shared" si="1440"/>
        <v>NO</v>
      </c>
      <c r="CJ1084" s="244" t="str">
        <f t="shared" si="1441"/>
        <v>NO</v>
      </c>
      <c r="CK1084" s="244" t="str">
        <f t="shared" si="1442"/>
        <v>NO</v>
      </c>
      <c r="CL1084" s="244" t="str">
        <f t="shared" si="1443"/>
        <v>NO</v>
      </c>
      <c r="CM1084" s="244" t="str">
        <f t="shared" si="1444"/>
        <v>NO</v>
      </c>
      <c r="CN1084" s="244" t="str">
        <f t="shared" si="1445"/>
        <v>NO</v>
      </c>
      <c r="CO1084" s="244" t="str">
        <f t="shared" si="1446"/>
        <v>NO</v>
      </c>
      <c r="CP1084" s="244" t="str">
        <f t="shared" si="1447"/>
        <v>NO</v>
      </c>
      <c r="CQ1084" s="244" t="str">
        <f t="shared" si="1448"/>
        <v>NO</v>
      </c>
      <c r="CR1084" s="244" t="str">
        <f t="shared" si="1449"/>
        <v>NO</v>
      </c>
    </row>
    <row r="1085" spans="1:96">
      <c r="A1085" s="64"/>
      <c r="B1085" s="15"/>
      <c r="C1085" s="15"/>
      <c r="D1085" s="15"/>
      <c r="E1085" s="15"/>
      <c r="F1085" s="15"/>
      <c r="G1085" s="15"/>
      <c r="H1085" s="15"/>
      <c r="I1085" s="52" t="s">
        <v>20</v>
      </c>
      <c r="J1085" s="6">
        <v>0.90010703782602697</v>
      </c>
      <c r="K1085" s="6">
        <v>2.4948658958647899E-2</v>
      </c>
      <c r="L1085" s="6">
        <v>7.4944303215324498E-2</v>
      </c>
      <c r="M1085" s="6">
        <v>0.43605552223585697</v>
      </c>
      <c r="N1085" s="6">
        <v>0.21615158072336599</v>
      </c>
      <c r="O1085" s="6">
        <v>0.34779289704077598</v>
      </c>
      <c r="P1085" s="6">
        <v>0.97562469884099101</v>
      </c>
      <c r="Q1085" s="6">
        <v>3.64081541354133E-3</v>
      </c>
      <c r="R1085" s="6">
        <v>2.07344857454668E-2</v>
      </c>
      <c r="S1085" s="6">
        <v>0.94071038525676798</v>
      </c>
      <c r="T1085" s="6">
        <v>5.5657925073674501E-2</v>
      </c>
      <c r="U1085" s="6">
        <v>3.63168966955707E-3</v>
      </c>
      <c r="V1085" s="6">
        <v>0.141218420703356</v>
      </c>
      <c r="W1085" s="6">
        <v>0.23965543887608701</v>
      </c>
      <c r="X1085" s="6">
        <v>0.61912614042055603</v>
      </c>
      <c r="Y1085" s="6">
        <v>0.83976710511841901</v>
      </c>
      <c r="Z1085" s="6">
        <v>6.5793878337720602E-2</v>
      </c>
      <c r="AA1085" s="6">
        <v>9.4439016543859403E-2</v>
      </c>
      <c r="AB1085" s="6">
        <v>0.27857924257118699</v>
      </c>
      <c r="AC1085" s="6">
        <v>0.38483099867297399</v>
      </c>
      <c r="AD1085" s="6">
        <v>0.33658975875583802</v>
      </c>
      <c r="AE1085" s="6">
        <v>0.42540834509325098</v>
      </c>
      <c r="AF1085" s="6">
        <v>0.325076305001257</v>
      </c>
      <c r="AG1085" s="310">
        <v>0.24951534990549001</v>
      </c>
      <c r="AH1085" s="211">
        <v>1.5369999999999999</v>
      </c>
      <c r="AI1085" s="211">
        <v>4.1150000000000002</v>
      </c>
      <c r="AJ1085" s="212">
        <v>6.8849999999999998</v>
      </c>
      <c r="AK1085" s="210">
        <v>1.4830000000000001</v>
      </c>
      <c r="AL1085" s="210">
        <v>4.1109999999999998</v>
      </c>
      <c r="AM1085" s="210">
        <v>7.06</v>
      </c>
      <c r="AN1085" s="203"/>
      <c r="AO1085" s="203"/>
      <c r="AP1085" s="203"/>
      <c r="AQ1085" s="203"/>
      <c r="AR1085" s="203">
        <f t="shared" si="1463"/>
        <v>2.0614909136719999</v>
      </c>
      <c r="AS1085" s="203">
        <f t="shared" si="1464"/>
        <v>2.5196000000000001</v>
      </c>
      <c r="AT1085" s="203">
        <f t="shared" si="1465"/>
        <v>3.0795111055119997</v>
      </c>
      <c r="AU1085" s="203">
        <f t="shared" si="1466"/>
        <v>3.2548090981419997</v>
      </c>
      <c r="AV1085" s="203">
        <f t="shared" si="1467"/>
        <v>3.9781</v>
      </c>
      <c r="AW1085" s="203">
        <f t="shared" si="1468"/>
        <v>4.8621222133819995</v>
      </c>
      <c r="AX1085" s="203">
        <f t="shared" si="1469"/>
        <v>5.8365818311520004</v>
      </c>
      <c r="AY1085" s="203">
        <f t="shared" si="1470"/>
        <v>7.1336000000000004</v>
      </c>
      <c r="AZ1085" s="203">
        <f t="shared" si="1471"/>
        <v>8.7188444285919999</v>
      </c>
      <c r="BB1085" s="1" t="str">
        <f t="shared" si="1459"/>
        <v>A</v>
      </c>
      <c r="BC1085" s="1" t="str">
        <f t="shared" si="1460"/>
        <v>NA</v>
      </c>
      <c r="BD1085" s="1" t="str">
        <f t="shared" si="1461"/>
        <v>NP</v>
      </c>
      <c r="BE1085" s="1" t="str">
        <f t="shared" si="1462"/>
        <v>NO</v>
      </c>
      <c r="BF1085" s="1" t="str">
        <f t="shared" si="1420"/>
        <v>NO</v>
      </c>
      <c r="BG1085" s="1" t="str">
        <f t="shared" si="1421"/>
        <v>YES</v>
      </c>
      <c r="BH1085" s="1" t="str">
        <f t="shared" si="1472"/>
        <v>YES</v>
      </c>
      <c r="BJ1085" s="12">
        <v>63</v>
      </c>
      <c r="BK1085" s="1" t="str">
        <f t="shared" si="1422"/>
        <v>A</v>
      </c>
      <c r="BL1085" s="1" t="str">
        <f t="shared" si="1423"/>
        <v>NA</v>
      </c>
      <c r="BM1085" s="1" t="str">
        <f t="shared" si="1424"/>
        <v>NP</v>
      </c>
      <c r="BN1085" s="1" t="str">
        <f t="shared" si="1425"/>
        <v>NO</v>
      </c>
      <c r="BO1085" s="1" t="str">
        <f t="shared" si="1426"/>
        <v>NO</v>
      </c>
      <c r="BP1085" s="1" t="str">
        <f t="shared" si="1427"/>
        <v>YES</v>
      </c>
      <c r="BQ1085" s="1" t="str">
        <f t="shared" si="1428"/>
        <v>YES</v>
      </c>
      <c r="BS1085" s="1" t="str">
        <f t="shared" si="1429"/>
        <v>TP</v>
      </c>
      <c r="BT1085" s="1" t="str">
        <f t="shared" si="1430"/>
        <v>TN</v>
      </c>
      <c r="BU1085" s="1" t="str">
        <f t="shared" si="1431"/>
        <v>TP</v>
      </c>
      <c r="BV1085" s="1" t="str">
        <f t="shared" si="1432"/>
        <v>NO</v>
      </c>
      <c r="BW1085" s="1" t="str">
        <f t="shared" si="1433"/>
        <v>YES</v>
      </c>
      <c r="BX1085" s="1" t="str">
        <f t="shared" si="1434"/>
        <v>YES</v>
      </c>
      <c r="BY1085" s="244" t="str">
        <f t="shared" si="1435"/>
        <v>YES</v>
      </c>
      <c r="BZ1085" s="244" t="str">
        <f t="shared" si="1436"/>
        <v>NO</v>
      </c>
      <c r="CA1085" s="244" t="str">
        <f t="shared" si="1437"/>
        <v>NO</v>
      </c>
      <c r="CB1085" s="244" t="str">
        <f t="shared" si="1438"/>
        <v>NO</v>
      </c>
      <c r="CC1085" s="244" t="str">
        <f t="shared" si="1439"/>
        <v>NO</v>
      </c>
      <c r="CD1085" s="244" t="str">
        <f t="shared" si="1415"/>
        <v>NO</v>
      </c>
      <c r="CE1085" s="1" t="str">
        <f t="shared" si="1416"/>
        <v>NO</v>
      </c>
      <c r="CF1085" s="1" t="str">
        <f t="shared" si="1417"/>
        <v>NO</v>
      </c>
      <c r="CG1085" s="1" t="str">
        <f t="shared" si="1418"/>
        <v>NO</v>
      </c>
      <c r="CH1085" s="1" t="str">
        <f t="shared" si="1419"/>
        <v>NO</v>
      </c>
      <c r="CI1085" s="244" t="str">
        <f t="shared" si="1440"/>
        <v>NO</v>
      </c>
      <c r="CJ1085" s="244" t="str">
        <f t="shared" si="1441"/>
        <v>NO</v>
      </c>
      <c r="CK1085" s="244" t="str">
        <f t="shared" si="1442"/>
        <v>NO</v>
      </c>
      <c r="CL1085" s="244" t="str">
        <f t="shared" si="1443"/>
        <v>NO</v>
      </c>
      <c r="CM1085" s="244" t="str">
        <f t="shared" si="1444"/>
        <v>NO</v>
      </c>
      <c r="CN1085" s="244" t="str">
        <f t="shared" si="1445"/>
        <v>NO</v>
      </c>
      <c r="CO1085" s="244" t="str">
        <f t="shared" si="1446"/>
        <v>NO</v>
      </c>
      <c r="CP1085" s="244" t="str">
        <f t="shared" si="1447"/>
        <v>NO</v>
      </c>
      <c r="CQ1085" s="244" t="str">
        <f t="shared" si="1448"/>
        <v>NO</v>
      </c>
      <c r="CR1085" s="244" t="str">
        <f t="shared" si="1449"/>
        <v>NO</v>
      </c>
    </row>
    <row r="1086" spans="1:96">
      <c r="A1086" s="64"/>
      <c r="B1086" s="15"/>
      <c r="C1086" s="15"/>
      <c r="D1086" s="15"/>
      <c r="E1086" s="15"/>
      <c r="F1086" s="15"/>
      <c r="G1086" s="15"/>
      <c r="H1086" s="15"/>
      <c r="I1086" s="52" t="s">
        <v>32</v>
      </c>
      <c r="J1086" s="6">
        <v>0.83412959688807897</v>
      </c>
      <c r="K1086" s="6">
        <v>0.13875014787500001</v>
      </c>
      <c r="L1086" s="6">
        <v>2.712025523692E-2</v>
      </c>
      <c r="M1086" s="6">
        <v>0.28806967394717298</v>
      </c>
      <c r="N1086" s="6">
        <v>0.66803164463590103</v>
      </c>
      <c r="O1086" s="6">
        <v>4.3898681416925503E-2</v>
      </c>
      <c r="P1086" s="6">
        <v>0.364778691349955</v>
      </c>
      <c r="Q1086" s="6">
        <v>0.27267655578966898</v>
      </c>
      <c r="R1086" s="6">
        <v>0.36254475286037502</v>
      </c>
      <c r="S1086" s="6">
        <v>0.79246882254567397</v>
      </c>
      <c r="T1086" s="6">
        <v>0.1654929128797</v>
      </c>
      <c r="U1086" s="6">
        <v>4.2038264574624798E-2</v>
      </c>
      <c r="V1086" s="6">
        <v>8.5710944295426306E-2</v>
      </c>
      <c r="W1086" s="6">
        <v>0.43044652198910099</v>
      </c>
      <c r="X1086" s="6">
        <v>0.48384253371547198</v>
      </c>
      <c r="Y1086" s="6">
        <v>0.23564335805216899</v>
      </c>
      <c r="Z1086" s="6">
        <v>0.486638356542549</v>
      </c>
      <c r="AA1086" s="6">
        <v>0.27771828540527999</v>
      </c>
      <c r="AB1086" s="6">
        <v>0.59119911763106603</v>
      </c>
      <c r="AC1086" s="6">
        <v>0.19403089727105199</v>
      </c>
      <c r="AD1086" s="6">
        <v>0.21476998509788101</v>
      </c>
      <c r="AE1086" s="6">
        <v>0.26524564946235901</v>
      </c>
      <c r="AF1086" s="6">
        <v>0.70918124063155397</v>
      </c>
      <c r="AG1086" s="310">
        <v>2.5573109906085901E-2</v>
      </c>
      <c r="AH1086" s="211">
        <v>1.9930000000000001</v>
      </c>
      <c r="AI1086" s="211">
        <v>4.1470000000000002</v>
      </c>
      <c r="AJ1086" s="212">
        <v>6.375</v>
      </c>
      <c r="AK1086" s="210">
        <v>2.052</v>
      </c>
      <c r="AL1086" s="210">
        <v>4.17</v>
      </c>
      <c r="AM1086" s="210">
        <v>6.5270000000000001</v>
      </c>
      <c r="AN1086" s="203"/>
      <c r="AO1086" s="203"/>
      <c r="AP1086" s="203"/>
      <c r="AQ1086" s="203"/>
      <c r="AR1086" s="203">
        <f t="shared" si="1463"/>
        <v>2.0614909136719999</v>
      </c>
      <c r="AS1086" s="203">
        <f t="shared" si="1464"/>
        <v>2.5196000000000001</v>
      </c>
      <c r="AT1086" s="203">
        <f t="shared" si="1465"/>
        <v>3.0795111055119997</v>
      </c>
      <c r="AU1086" s="203">
        <f t="shared" si="1466"/>
        <v>3.2548090981419997</v>
      </c>
      <c r="AV1086" s="203">
        <f t="shared" si="1467"/>
        <v>3.9781</v>
      </c>
      <c r="AW1086" s="203">
        <f t="shared" si="1468"/>
        <v>4.8621222133819995</v>
      </c>
      <c r="AX1086" s="203">
        <f t="shared" si="1469"/>
        <v>5.8365818311520004</v>
      </c>
      <c r="AY1086" s="203">
        <f t="shared" si="1470"/>
        <v>7.1336000000000004</v>
      </c>
      <c r="AZ1086" s="203">
        <f t="shared" si="1471"/>
        <v>8.7188444285919999</v>
      </c>
      <c r="BB1086" s="1" t="str">
        <f t="shared" si="1459"/>
        <v>A</v>
      </c>
      <c r="BC1086" s="1" t="str">
        <f t="shared" si="1460"/>
        <v>NA</v>
      </c>
      <c r="BD1086" s="1" t="str">
        <f t="shared" si="1461"/>
        <v>NP</v>
      </c>
      <c r="BE1086" s="1" t="str">
        <f t="shared" si="1462"/>
        <v>NO</v>
      </c>
      <c r="BF1086" s="1" t="str">
        <f t="shared" si="1420"/>
        <v>NO</v>
      </c>
      <c r="BG1086" s="1" t="str">
        <f t="shared" si="1421"/>
        <v>YES</v>
      </c>
      <c r="BH1086" s="1" t="str">
        <f t="shared" si="1472"/>
        <v>YES</v>
      </c>
      <c r="BJ1086" s="12">
        <v>17</v>
      </c>
      <c r="BK1086" s="1" t="str">
        <f t="shared" si="1422"/>
        <v>A</v>
      </c>
      <c r="BL1086" s="1" t="str">
        <f t="shared" si="1423"/>
        <v>NA</v>
      </c>
      <c r="BM1086" s="1" t="str">
        <f t="shared" si="1424"/>
        <v>NP</v>
      </c>
      <c r="BN1086" s="1" t="str">
        <f t="shared" si="1425"/>
        <v>NO</v>
      </c>
      <c r="BO1086" s="1" t="str">
        <f t="shared" si="1426"/>
        <v>NO</v>
      </c>
      <c r="BP1086" s="1" t="str">
        <f t="shared" si="1427"/>
        <v>YES</v>
      </c>
      <c r="BQ1086" s="1" t="str">
        <f t="shared" si="1428"/>
        <v>YES</v>
      </c>
      <c r="BS1086" s="1" t="str">
        <f t="shared" si="1429"/>
        <v>TP</v>
      </c>
      <c r="BT1086" s="1" t="str">
        <f t="shared" si="1430"/>
        <v>TN</v>
      </c>
      <c r="BU1086" s="1" t="str">
        <f t="shared" si="1431"/>
        <v>TP</v>
      </c>
      <c r="BV1086" s="1" t="str">
        <f t="shared" si="1432"/>
        <v>NO</v>
      </c>
      <c r="BW1086" s="1" t="str">
        <f t="shared" si="1433"/>
        <v>YES</v>
      </c>
      <c r="BX1086" s="1" t="str">
        <f t="shared" si="1434"/>
        <v>YES</v>
      </c>
      <c r="BY1086" s="244" t="str">
        <f t="shared" si="1435"/>
        <v>YES</v>
      </c>
      <c r="BZ1086" s="244" t="str">
        <f t="shared" si="1436"/>
        <v>NO</v>
      </c>
      <c r="CA1086" s="244" t="str">
        <f t="shared" si="1437"/>
        <v>NO</v>
      </c>
      <c r="CB1086" s="244" t="str">
        <f t="shared" si="1438"/>
        <v>NO</v>
      </c>
      <c r="CC1086" s="244" t="str">
        <f t="shared" si="1439"/>
        <v>NO</v>
      </c>
      <c r="CD1086" s="244" t="str">
        <f t="shared" si="1415"/>
        <v>NO</v>
      </c>
      <c r="CE1086" s="1" t="str">
        <f t="shared" si="1416"/>
        <v>NO</v>
      </c>
      <c r="CF1086" s="1" t="str">
        <f t="shared" si="1417"/>
        <v>NO</v>
      </c>
      <c r="CG1086" s="1" t="str">
        <f t="shared" si="1418"/>
        <v>NO</v>
      </c>
      <c r="CH1086" s="1" t="str">
        <f t="shared" si="1419"/>
        <v>NO</v>
      </c>
      <c r="CI1086" s="244" t="str">
        <f t="shared" si="1440"/>
        <v>NO</v>
      </c>
      <c r="CJ1086" s="244" t="str">
        <f t="shared" si="1441"/>
        <v>NO</v>
      </c>
      <c r="CK1086" s="244" t="str">
        <f t="shared" si="1442"/>
        <v>NO</v>
      </c>
      <c r="CL1086" s="244" t="str">
        <f t="shared" si="1443"/>
        <v>NO</v>
      </c>
      <c r="CM1086" s="244" t="str">
        <f t="shared" si="1444"/>
        <v>NO</v>
      </c>
      <c r="CN1086" s="244" t="str">
        <f t="shared" si="1445"/>
        <v>NO</v>
      </c>
      <c r="CO1086" s="244" t="str">
        <f t="shared" si="1446"/>
        <v>NO</v>
      </c>
      <c r="CP1086" s="244" t="str">
        <f t="shared" si="1447"/>
        <v>NO</v>
      </c>
      <c r="CQ1086" s="244" t="str">
        <f t="shared" si="1448"/>
        <v>NO</v>
      </c>
      <c r="CR1086" s="244" t="str">
        <f t="shared" si="1449"/>
        <v>NO</v>
      </c>
    </row>
    <row r="1087" spans="1:96">
      <c r="A1087" s="64"/>
      <c r="B1087" s="15"/>
      <c r="C1087" s="15"/>
      <c r="D1087" s="15"/>
      <c r="E1087" s="15"/>
      <c r="F1087" s="15"/>
      <c r="G1087" s="15"/>
      <c r="H1087" s="15"/>
      <c r="I1087" s="52" t="s">
        <v>31</v>
      </c>
      <c r="J1087" s="6">
        <v>0.95039928272119001</v>
      </c>
      <c r="K1087" s="6">
        <v>4.0067092135733697E-3</v>
      </c>
      <c r="L1087" s="6">
        <v>4.5594008065236002E-2</v>
      </c>
      <c r="M1087" s="6">
        <v>0.34373161562661803</v>
      </c>
      <c r="N1087" s="6">
        <v>0.32129871025665102</v>
      </c>
      <c r="O1087" s="6">
        <v>0.33496967411673001</v>
      </c>
      <c r="P1087" s="6">
        <v>0.45886929916234298</v>
      </c>
      <c r="Q1087" s="6">
        <v>0.35593230764400202</v>
      </c>
      <c r="R1087" s="6">
        <v>0.185198393193654</v>
      </c>
      <c r="S1087" s="6">
        <v>0.99847892985527897</v>
      </c>
      <c r="T1087" s="6">
        <v>1.9271332233516901E-4</v>
      </c>
      <c r="U1087" s="6">
        <v>1.3283568223850699E-3</v>
      </c>
      <c r="V1087" s="6">
        <v>0.33735516013737399</v>
      </c>
      <c r="W1087" s="6">
        <v>0.65470679008089205</v>
      </c>
      <c r="X1087" s="6">
        <v>7.9380497817331808E-3</v>
      </c>
      <c r="Y1087" s="6">
        <v>0.18805822679908399</v>
      </c>
      <c r="Z1087" s="6">
        <v>0.56013179895700504</v>
      </c>
      <c r="AA1087" s="6">
        <v>0.251809974243909</v>
      </c>
      <c r="AB1087" s="6">
        <v>0.27452007113457999</v>
      </c>
      <c r="AC1087" s="6">
        <v>0.65965250480772597</v>
      </c>
      <c r="AD1087" s="6">
        <v>6.5827424057693304E-2</v>
      </c>
      <c r="AE1087" s="6">
        <v>0.241681501436917</v>
      </c>
      <c r="AF1087" s="6">
        <v>0.55702812172661498</v>
      </c>
      <c r="AG1087" s="310">
        <v>0.201290376836467</v>
      </c>
      <c r="AH1087" s="211">
        <v>1.6870000000000001</v>
      </c>
      <c r="AI1087" s="211">
        <v>3.9119999999999999</v>
      </c>
      <c r="AJ1087" s="212">
        <v>6.9089999999999998</v>
      </c>
      <c r="AK1087" s="210">
        <v>1.9039999999999999</v>
      </c>
      <c r="AL1087" s="210">
        <v>4.4249999999999998</v>
      </c>
      <c r="AM1087" s="210">
        <v>7.548</v>
      </c>
      <c r="AN1087" s="203"/>
      <c r="AO1087" s="203"/>
      <c r="AP1087" s="203"/>
      <c r="AQ1087" s="203"/>
      <c r="AR1087" s="203">
        <f t="shared" si="1463"/>
        <v>2.0614909136719999</v>
      </c>
      <c r="AS1087" s="203">
        <f t="shared" si="1464"/>
        <v>2.5196000000000001</v>
      </c>
      <c r="AT1087" s="203">
        <f t="shared" si="1465"/>
        <v>3.0795111055119997</v>
      </c>
      <c r="AU1087" s="203">
        <f t="shared" si="1466"/>
        <v>3.2548090981419997</v>
      </c>
      <c r="AV1087" s="203">
        <f t="shared" si="1467"/>
        <v>3.9781</v>
      </c>
      <c r="AW1087" s="203">
        <f t="shared" si="1468"/>
        <v>4.8621222133819995</v>
      </c>
      <c r="AX1087" s="203">
        <f t="shared" si="1469"/>
        <v>5.8365818311520004</v>
      </c>
      <c r="AY1087" s="203">
        <f t="shared" si="1470"/>
        <v>7.1336000000000004</v>
      </c>
      <c r="AZ1087" s="203">
        <f t="shared" si="1471"/>
        <v>8.7188444285919999</v>
      </c>
      <c r="BB1087" s="1" t="str">
        <f t="shared" si="1459"/>
        <v>A</v>
      </c>
      <c r="BC1087" s="1" t="str">
        <f t="shared" si="1460"/>
        <v>NP</v>
      </c>
      <c r="BD1087" s="1" t="str">
        <f t="shared" si="1461"/>
        <v>NP</v>
      </c>
      <c r="BE1087" s="1" t="str">
        <f t="shared" si="1462"/>
        <v>NO</v>
      </c>
      <c r="BF1087" s="1" t="str">
        <f t="shared" si="1420"/>
        <v>NO</v>
      </c>
      <c r="BG1087" s="1" t="str">
        <f t="shared" si="1421"/>
        <v>YES</v>
      </c>
      <c r="BH1087" s="1" t="str">
        <f t="shared" si="1472"/>
        <v>YES</v>
      </c>
      <c r="BJ1087" s="12">
        <v>192</v>
      </c>
      <c r="BK1087" s="1" t="str">
        <f t="shared" si="1422"/>
        <v>A</v>
      </c>
      <c r="BL1087" s="1" t="str">
        <f t="shared" si="1423"/>
        <v>NA</v>
      </c>
      <c r="BM1087" s="1" t="str">
        <f t="shared" si="1424"/>
        <v>NA</v>
      </c>
      <c r="BN1087" s="1" t="str">
        <f t="shared" si="1425"/>
        <v>NO</v>
      </c>
      <c r="BO1087" s="1" t="str">
        <f t="shared" si="1426"/>
        <v>NO</v>
      </c>
      <c r="BP1087" s="1" t="str">
        <f t="shared" si="1427"/>
        <v>YES</v>
      </c>
      <c r="BQ1087" s="1" t="str">
        <f t="shared" si="1428"/>
        <v>YES</v>
      </c>
      <c r="BS1087" s="1" t="str">
        <f t="shared" si="1429"/>
        <v>TP</v>
      </c>
      <c r="BT1087" s="1" t="str">
        <f t="shared" si="1430"/>
        <v>FP</v>
      </c>
      <c r="BU1087" s="1" t="str">
        <f t="shared" si="1431"/>
        <v>FP</v>
      </c>
      <c r="BV1087" s="1" t="str">
        <f t="shared" si="1432"/>
        <v>NO</v>
      </c>
      <c r="BW1087" s="1" t="str">
        <f t="shared" si="1433"/>
        <v>NO</v>
      </c>
      <c r="BX1087" s="1" t="str">
        <f t="shared" si="1434"/>
        <v>YES</v>
      </c>
      <c r="BY1087" s="244" t="str">
        <f t="shared" si="1435"/>
        <v>YES</v>
      </c>
      <c r="BZ1087" s="244" t="str">
        <f t="shared" si="1436"/>
        <v>NO</v>
      </c>
      <c r="CA1087" s="244" t="str">
        <f t="shared" si="1437"/>
        <v>NO</v>
      </c>
      <c r="CB1087" s="244" t="str">
        <f t="shared" si="1438"/>
        <v>NO</v>
      </c>
      <c r="CC1087" s="244" t="str">
        <f t="shared" si="1439"/>
        <v>NO</v>
      </c>
      <c r="CD1087" s="244" t="str">
        <f t="shared" si="1415"/>
        <v>YES</v>
      </c>
      <c r="CE1087" s="1" t="str">
        <f t="shared" si="1416"/>
        <v>YES</v>
      </c>
      <c r="CF1087" s="1" t="str">
        <f t="shared" si="1417"/>
        <v>YES</v>
      </c>
      <c r="CG1087" s="1" t="str">
        <f t="shared" si="1418"/>
        <v>NO</v>
      </c>
      <c r="CH1087" s="1" t="str">
        <f t="shared" si="1419"/>
        <v>NO</v>
      </c>
      <c r="CI1087" s="244" t="str">
        <f t="shared" si="1440"/>
        <v>NO</v>
      </c>
      <c r="CJ1087" s="244" t="str">
        <f t="shared" si="1441"/>
        <v>NO</v>
      </c>
      <c r="CK1087" s="244" t="str">
        <f t="shared" si="1442"/>
        <v>NO</v>
      </c>
      <c r="CL1087" s="244" t="str">
        <f t="shared" si="1443"/>
        <v>NO</v>
      </c>
      <c r="CM1087" s="244" t="str">
        <f t="shared" si="1444"/>
        <v>NO</v>
      </c>
      <c r="CN1087" s="244" t="str">
        <f t="shared" si="1445"/>
        <v>YES</v>
      </c>
      <c r="CO1087" s="244" t="str">
        <f t="shared" si="1446"/>
        <v>YES</v>
      </c>
      <c r="CP1087" s="244" t="str">
        <f t="shared" si="1447"/>
        <v>YES</v>
      </c>
      <c r="CQ1087" s="244" t="str">
        <f t="shared" si="1448"/>
        <v>NO</v>
      </c>
      <c r="CR1087" s="244" t="str">
        <f t="shared" si="1449"/>
        <v>NO</v>
      </c>
    </row>
    <row r="1088" spans="1:96">
      <c r="A1088" s="64"/>
      <c r="B1088" s="15"/>
      <c r="C1088" s="15"/>
      <c r="D1088" s="15"/>
      <c r="E1088" s="15"/>
      <c r="F1088" s="15"/>
      <c r="G1088" s="15"/>
      <c r="H1088" s="15"/>
      <c r="I1088" s="52" t="s">
        <v>53</v>
      </c>
      <c r="J1088" s="6">
        <v>0.95039928272119001</v>
      </c>
      <c r="K1088" s="6">
        <v>4.0067092135733697E-3</v>
      </c>
      <c r="L1088" s="6">
        <v>4.5594008065236002E-2</v>
      </c>
      <c r="M1088" s="6">
        <v>0.38669176102952502</v>
      </c>
      <c r="N1088" s="6">
        <v>0.23038230229656201</v>
      </c>
      <c r="O1088" s="6">
        <v>0.382925936673912</v>
      </c>
      <c r="P1088" s="6">
        <v>0.19016434795779999</v>
      </c>
      <c r="Q1088" s="6">
        <v>0.38182305783555598</v>
      </c>
      <c r="R1088" s="6">
        <v>0.428012594206643</v>
      </c>
      <c r="S1088" s="6">
        <v>0.76320822092363405</v>
      </c>
      <c r="T1088" s="6">
        <v>0.15525950787287801</v>
      </c>
      <c r="U1088" s="6">
        <v>8.1532271203486495E-2</v>
      </c>
      <c r="V1088" s="6">
        <v>0.51330176099742897</v>
      </c>
      <c r="W1088" s="6">
        <v>0.329130204538434</v>
      </c>
      <c r="X1088" s="6">
        <v>0.157568034464136</v>
      </c>
      <c r="Y1088" s="6">
        <v>0.52739384908472497</v>
      </c>
      <c r="Z1088" s="6">
        <v>7.3615559237839107E-2</v>
      </c>
      <c r="AA1088" s="6">
        <v>0.398990591677435</v>
      </c>
      <c r="AB1088" s="6">
        <v>0.17259544754974401</v>
      </c>
      <c r="AC1088" s="6">
        <v>0.601633945422134</v>
      </c>
      <c r="AD1088" s="6">
        <v>0.22577060702811999</v>
      </c>
      <c r="AE1088" s="6">
        <v>0.76260745709351696</v>
      </c>
      <c r="AF1088" s="6">
        <v>0.192615980939602</v>
      </c>
      <c r="AG1088" s="310">
        <v>4.4776561966880603E-2</v>
      </c>
      <c r="AH1088" s="211">
        <v>2.1720000000000002</v>
      </c>
      <c r="AI1088" s="211">
        <v>3.65</v>
      </c>
      <c r="AJ1088" s="212">
        <v>6.7510000000000003</v>
      </c>
      <c r="AK1088" s="210">
        <v>2.1890000000000001</v>
      </c>
      <c r="AL1088" s="210">
        <v>3.59</v>
      </c>
      <c r="AM1088" s="210">
        <v>6.6719999999999997</v>
      </c>
      <c r="AN1088" s="203"/>
      <c r="AO1088" s="203"/>
      <c r="AP1088" s="203"/>
      <c r="AQ1088" s="203"/>
      <c r="AR1088" s="203">
        <f t="shared" si="1463"/>
        <v>2.0614909136719999</v>
      </c>
      <c r="AS1088" s="203">
        <f t="shared" si="1464"/>
        <v>2.5196000000000001</v>
      </c>
      <c r="AT1088" s="203">
        <f t="shared" si="1465"/>
        <v>3.0795111055119997</v>
      </c>
      <c r="AU1088" s="203">
        <f t="shared" si="1466"/>
        <v>3.2548090981419997</v>
      </c>
      <c r="AV1088" s="203">
        <f t="shared" si="1467"/>
        <v>3.9781</v>
      </c>
      <c r="AW1088" s="203">
        <f t="shared" si="1468"/>
        <v>4.8621222133819995</v>
      </c>
      <c r="AX1088" s="203">
        <f t="shared" si="1469"/>
        <v>5.8365818311520004</v>
      </c>
      <c r="AY1088" s="203">
        <f t="shared" si="1470"/>
        <v>7.1336000000000004</v>
      </c>
      <c r="AZ1088" s="203">
        <f t="shared" si="1471"/>
        <v>8.7188444285919999</v>
      </c>
      <c r="BB1088" s="1" t="str">
        <f t="shared" si="1459"/>
        <v>NP</v>
      </c>
      <c r="BC1088" s="1" t="str">
        <f t="shared" si="1460"/>
        <v>NP</v>
      </c>
      <c r="BD1088" s="1" t="str">
        <f t="shared" si="1461"/>
        <v>NP</v>
      </c>
      <c r="BE1088" s="1" t="str">
        <f t="shared" si="1462"/>
        <v>NO</v>
      </c>
      <c r="BF1088" s="1" t="str">
        <f t="shared" si="1420"/>
        <v>NO</v>
      </c>
      <c r="BG1088" s="1" t="str">
        <f t="shared" si="1421"/>
        <v>NO</v>
      </c>
      <c r="BH1088" s="1" t="str">
        <f t="shared" si="1472"/>
        <v>YES</v>
      </c>
      <c r="BJ1088" s="12">
        <v>24</v>
      </c>
      <c r="BK1088" s="1" t="str">
        <f t="shared" si="1422"/>
        <v>NP</v>
      </c>
      <c r="BL1088" s="1" t="str">
        <f t="shared" si="1423"/>
        <v>NP</v>
      </c>
      <c r="BM1088" s="1" t="str">
        <f t="shared" si="1424"/>
        <v>NP</v>
      </c>
      <c r="BN1088" s="1" t="str">
        <f t="shared" si="1425"/>
        <v>NO</v>
      </c>
      <c r="BO1088" s="1" t="str">
        <f t="shared" si="1426"/>
        <v>NO</v>
      </c>
      <c r="BP1088" s="1" t="str">
        <f t="shared" si="1427"/>
        <v>NO</v>
      </c>
      <c r="BQ1088" s="1" t="str">
        <f t="shared" si="1428"/>
        <v>YES</v>
      </c>
      <c r="BS1088" s="1" t="str">
        <f t="shared" si="1429"/>
        <v>TP</v>
      </c>
      <c r="BT1088" s="1" t="str">
        <f t="shared" si="1430"/>
        <v>TP</v>
      </c>
      <c r="BU1088" s="1" t="str">
        <f t="shared" si="1431"/>
        <v>TP</v>
      </c>
      <c r="BV1088" s="1" t="str">
        <f t="shared" si="1432"/>
        <v>YES</v>
      </c>
      <c r="BW1088" s="1" t="str">
        <f t="shared" si="1433"/>
        <v>YES</v>
      </c>
      <c r="BX1088" s="1" t="str">
        <f t="shared" si="1434"/>
        <v>YES</v>
      </c>
      <c r="BY1088" s="244" t="str">
        <f t="shared" si="1435"/>
        <v>YES</v>
      </c>
      <c r="BZ1088" s="244" t="str">
        <f t="shared" si="1436"/>
        <v>NO</v>
      </c>
      <c r="CA1088" s="244" t="str">
        <f t="shared" si="1437"/>
        <v>NO</v>
      </c>
      <c r="CB1088" s="244" t="str">
        <f t="shared" si="1438"/>
        <v>NO</v>
      </c>
      <c r="CC1088" s="244" t="str">
        <f t="shared" si="1439"/>
        <v>NO</v>
      </c>
      <c r="CD1088" s="244" t="str">
        <f t="shared" si="1415"/>
        <v>NO</v>
      </c>
      <c r="CE1088" s="1" t="str">
        <f t="shared" si="1416"/>
        <v>NO</v>
      </c>
      <c r="CF1088" s="1" t="str">
        <f t="shared" si="1417"/>
        <v>NO</v>
      </c>
      <c r="CG1088" s="1" t="str">
        <f t="shared" si="1418"/>
        <v>NO</v>
      </c>
      <c r="CH1088" s="1" t="str">
        <f t="shared" si="1419"/>
        <v>NO</v>
      </c>
      <c r="CI1088" s="244" t="str">
        <f t="shared" si="1440"/>
        <v>NO</v>
      </c>
      <c r="CJ1088" s="244" t="str">
        <f t="shared" si="1441"/>
        <v>NO</v>
      </c>
      <c r="CK1088" s="244" t="str">
        <f t="shared" si="1442"/>
        <v>NO</v>
      </c>
      <c r="CL1088" s="244" t="str">
        <f t="shared" si="1443"/>
        <v>NO</v>
      </c>
      <c r="CM1088" s="244" t="str">
        <f t="shared" si="1444"/>
        <v>NO</v>
      </c>
      <c r="CN1088" s="244" t="str">
        <f t="shared" si="1445"/>
        <v>NO</v>
      </c>
      <c r="CO1088" s="244" t="str">
        <f t="shared" si="1446"/>
        <v>NO</v>
      </c>
      <c r="CP1088" s="244" t="str">
        <f t="shared" si="1447"/>
        <v>NO</v>
      </c>
      <c r="CQ1088" s="244" t="str">
        <f t="shared" si="1448"/>
        <v>NO</v>
      </c>
      <c r="CR1088" s="244" t="str">
        <f t="shared" si="1449"/>
        <v>NO</v>
      </c>
    </row>
    <row r="1089" spans="1:96">
      <c r="A1089" s="64"/>
      <c r="B1089" s="15"/>
      <c r="C1089" s="15"/>
      <c r="D1089" s="15"/>
      <c r="E1089" s="15"/>
      <c r="F1089" s="15"/>
      <c r="G1089" s="15"/>
      <c r="H1089" s="15"/>
      <c r="I1089" s="52" t="s">
        <v>54</v>
      </c>
      <c r="J1089" s="6">
        <v>0.40969290815088399</v>
      </c>
      <c r="K1089" s="6">
        <v>0.538442066564365</v>
      </c>
      <c r="L1089" s="6">
        <v>5.1865025284749899E-2</v>
      </c>
      <c r="M1089" s="6">
        <v>1.33288445806778E-3</v>
      </c>
      <c r="N1089" s="6">
        <v>0.61363475445064597</v>
      </c>
      <c r="O1089" s="6">
        <v>0.38503236109128502</v>
      </c>
      <c r="P1089" s="6">
        <v>0.57395289180962294</v>
      </c>
      <c r="Q1089" s="6">
        <v>0.32921706348123098</v>
      </c>
      <c r="R1089" s="6">
        <v>9.6830044709145593E-2</v>
      </c>
      <c r="S1089" s="6">
        <v>0.96699551324388899</v>
      </c>
      <c r="T1089" s="6">
        <v>6.8109286291328998E-4</v>
      </c>
      <c r="U1089" s="6">
        <v>3.23233938931973E-2</v>
      </c>
      <c r="V1089" s="6">
        <v>0.70510544148755405</v>
      </c>
      <c r="W1089" s="6">
        <v>0.21799151793511001</v>
      </c>
      <c r="X1089" s="6">
        <v>7.6903040577335199E-2</v>
      </c>
      <c r="Y1089" s="6">
        <v>0.86191317431928705</v>
      </c>
      <c r="Z1089" s="6">
        <v>6.6778037130748993E-2</v>
      </c>
      <c r="AA1089" s="6">
        <v>7.1308788549963004E-2</v>
      </c>
      <c r="AB1089" s="6">
        <v>8.0472780771189897E-2</v>
      </c>
      <c r="AC1089" s="6">
        <v>0.23589243570329599</v>
      </c>
      <c r="AD1089" s="6">
        <v>0.68363478352551299</v>
      </c>
      <c r="AE1089" s="6">
        <v>0.72365849840434804</v>
      </c>
      <c r="AF1089" s="6">
        <v>0.237694661964715</v>
      </c>
      <c r="AG1089" s="310">
        <v>3.8646839630936701E-2</v>
      </c>
      <c r="AH1089" s="211">
        <v>1.865</v>
      </c>
      <c r="AI1089" s="211">
        <v>3.6070000000000002</v>
      </c>
      <c r="AJ1089" s="212">
        <v>7.141</v>
      </c>
      <c r="AK1089" s="210">
        <v>1.861</v>
      </c>
      <c r="AL1089" s="210">
        <v>3.5510000000000002</v>
      </c>
      <c r="AM1089" s="210">
        <v>7.2169999999999996</v>
      </c>
      <c r="AN1089" s="203"/>
      <c r="AO1089" s="203"/>
      <c r="AP1089" s="203"/>
      <c r="AQ1089" s="203"/>
      <c r="AR1089" s="203">
        <f t="shared" si="1463"/>
        <v>2.0614909136719999</v>
      </c>
      <c r="AS1089" s="203">
        <f t="shared" si="1464"/>
        <v>2.5196000000000001</v>
      </c>
      <c r="AT1089" s="203">
        <f t="shared" si="1465"/>
        <v>3.0795111055119997</v>
      </c>
      <c r="AU1089" s="203">
        <f t="shared" si="1466"/>
        <v>3.2548090981419997</v>
      </c>
      <c r="AV1089" s="203">
        <f t="shared" si="1467"/>
        <v>3.9781</v>
      </c>
      <c r="AW1089" s="203">
        <f t="shared" si="1468"/>
        <v>4.8621222133819995</v>
      </c>
      <c r="AX1089" s="203">
        <f t="shared" si="1469"/>
        <v>5.8365818311520004</v>
      </c>
      <c r="AY1089" s="203">
        <f t="shared" si="1470"/>
        <v>7.1336000000000004</v>
      </c>
      <c r="AZ1089" s="203">
        <f t="shared" si="1471"/>
        <v>8.7188444285919999</v>
      </c>
      <c r="BB1089" s="1" t="str">
        <f t="shared" si="1459"/>
        <v>A</v>
      </c>
      <c r="BC1089" s="1" t="str">
        <f t="shared" si="1460"/>
        <v>NP</v>
      </c>
      <c r="BD1089" s="1" t="str">
        <f t="shared" si="1461"/>
        <v>NA</v>
      </c>
      <c r="BE1089" s="1" t="str">
        <f t="shared" si="1462"/>
        <v>NO</v>
      </c>
      <c r="BF1089" s="1" t="str">
        <f t="shared" si="1420"/>
        <v>NO</v>
      </c>
      <c r="BG1089" s="1" t="str">
        <f t="shared" si="1421"/>
        <v>YES</v>
      </c>
      <c r="BH1089" s="1" t="str">
        <f t="shared" si="1472"/>
        <v>YES</v>
      </c>
      <c r="BJ1089" s="12">
        <v>33</v>
      </c>
      <c r="BK1089" s="1" t="str">
        <f t="shared" si="1422"/>
        <v>A</v>
      </c>
      <c r="BL1089" s="1" t="str">
        <f t="shared" si="1423"/>
        <v>NP</v>
      </c>
      <c r="BM1089" s="1" t="str">
        <f t="shared" si="1424"/>
        <v>NA</v>
      </c>
      <c r="BN1089" s="1" t="str">
        <f t="shared" si="1425"/>
        <v>NO</v>
      </c>
      <c r="BO1089" s="1" t="str">
        <f t="shared" si="1426"/>
        <v>NO</v>
      </c>
      <c r="BP1089" s="1" t="str">
        <f t="shared" si="1427"/>
        <v>YES</v>
      </c>
      <c r="BQ1089" s="1" t="str">
        <f t="shared" si="1428"/>
        <v>YES</v>
      </c>
      <c r="BS1089" s="1" t="str">
        <f t="shared" si="1429"/>
        <v>TP</v>
      </c>
      <c r="BT1089" s="1" t="str">
        <f t="shared" si="1430"/>
        <v>TP</v>
      </c>
      <c r="BU1089" s="1" t="str">
        <f t="shared" si="1431"/>
        <v>TN</v>
      </c>
      <c r="BV1089" s="1" t="str">
        <f t="shared" si="1432"/>
        <v>NO</v>
      </c>
      <c r="BW1089" s="1" t="str">
        <f t="shared" si="1433"/>
        <v>YES</v>
      </c>
      <c r="BX1089" s="1" t="str">
        <f t="shared" si="1434"/>
        <v>YES</v>
      </c>
      <c r="BY1089" s="244" t="str">
        <f t="shared" si="1435"/>
        <v>YES</v>
      </c>
      <c r="BZ1089" s="244" t="str">
        <f t="shared" si="1436"/>
        <v>NO</v>
      </c>
      <c r="CA1089" s="244" t="str">
        <f t="shared" si="1437"/>
        <v>NO</v>
      </c>
      <c r="CB1089" s="244" t="str">
        <f t="shared" si="1438"/>
        <v>NO</v>
      </c>
      <c r="CC1089" s="244" t="str">
        <f t="shared" si="1439"/>
        <v>NO</v>
      </c>
      <c r="CD1089" s="244" t="str">
        <f t="shared" si="1415"/>
        <v>NO</v>
      </c>
      <c r="CE1089" s="1" t="str">
        <f t="shared" si="1416"/>
        <v>NO</v>
      </c>
      <c r="CF1089" s="1" t="str">
        <f t="shared" si="1417"/>
        <v>NO</v>
      </c>
      <c r="CG1089" s="1" t="str">
        <f t="shared" si="1418"/>
        <v>NO</v>
      </c>
      <c r="CH1089" s="1" t="str">
        <f t="shared" si="1419"/>
        <v>NO</v>
      </c>
      <c r="CI1089" s="244" t="str">
        <f t="shared" si="1440"/>
        <v>NO</v>
      </c>
      <c r="CJ1089" s="244" t="str">
        <f t="shared" si="1441"/>
        <v>NO</v>
      </c>
      <c r="CK1089" s="244" t="str">
        <f t="shared" si="1442"/>
        <v>NO</v>
      </c>
      <c r="CL1089" s="244" t="str">
        <f t="shared" si="1443"/>
        <v>NO</v>
      </c>
      <c r="CM1089" s="244" t="str">
        <f t="shared" si="1444"/>
        <v>NO</v>
      </c>
      <c r="CN1089" s="244" t="str">
        <f t="shared" si="1445"/>
        <v>NO</v>
      </c>
      <c r="CO1089" s="244" t="str">
        <f t="shared" si="1446"/>
        <v>NO</v>
      </c>
      <c r="CP1089" s="244" t="str">
        <f t="shared" si="1447"/>
        <v>NO</v>
      </c>
      <c r="CQ1089" s="244" t="str">
        <f t="shared" si="1448"/>
        <v>NO</v>
      </c>
      <c r="CR1089" s="244" t="str">
        <f t="shared" si="1449"/>
        <v>NO</v>
      </c>
    </row>
    <row r="1090" spans="1:96">
      <c r="A1090" s="64"/>
      <c r="B1090" s="15"/>
      <c r="C1090" s="15"/>
      <c r="D1090" s="15"/>
      <c r="E1090" s="15"/>
      <c r="F1090" s="15"/>
      <c r="G1090" s="15"/>
      <c r="H1090" s="15"/>
      <c r="I1090" s="52" t="s">
        <v>55</v>
      </c>
      <c r="J1090" s="6">
        <v>0.90010703782602697</v>
      </c>
      <c r="K1090" s="6">
        <v>2.4948658958647899E-2</v>
      </c>
      <c r="L1090" s="6">
        <v>7.4944303215324498E-2</v>
      </c>
      <c r="M1090" s="6">
        <v>0.43605552223585697</v>
      </c>
      <c r="N1090" s="6">
        <v>0.21615158072336599</v>
      </c>
      <c r="O1090" s="6">
        <v>0.34779289704077598</v>
      </c>
      <c r="P1090" s="6">
        <v>0.97562469884099101</v>
      </c>
      <c r="Q1090" s="6">
        <v>3.64081541354133E-3</v>
      </c>
      <c r="R1090" s="6">
        <v>2.07344857454668E-2</v>
      </c>
      <c r="S1090" s="6">
        <v>0.94071038525676798</v>
      </c>
      <c r="T1090" s="6">
        <v>5.5657925073674501E-2</v>
      </c>
      <c r="U1090" s="6">
        <v>3.63168966955707E-3</v>
      </c>
      <c r="V1090" s="6">
        <v>0.141218420703356</v>
      </c>
      <c r="W1090" s="6">
        <v>0.23965543887608701</v>
      </c>
      <c r="X1090" s="6">
        <v>0.61912614042055603</v>
      </c>
      <c r="Y1090" s="6">
        <v>0.83976710511841901</v>
      </c>
      <c r="Z1090" s="6">
        <v>6.5793878337720602E-2</v>
      </c>
      <c r="AA1090" s="6">
        <v>9.4439016543859403E-2</v>
      </c>
      <c r="AB1090" s="6">
        <v>0.27857924257118699</v>
      </c>
      <c r="AC1090" s="6">
        <v>0.38483099867297399</v>
      </c>
      <c r="AD1090" s="6">
        <v>0.33658975875583802</v>
      </c>
      <c r="AE1090" s="6">
        <v>0.26524564946235901</v>
      </c>
      <c r="AF1090" s="6">
        <v>0.70918124063155397</v>
      </c>
      <c r="AG1090" s="310">
        <v>2.5573109906085901E-2</v>
      </c>
      <c r="AH1090" s="211">
        <v>1.5109999999999999</v>
      </c>
      <c r="AI1090" s="211">
        <v>4.1319999999999997</v>
      </c>
      <c r="AJ1090" s="212">
        <v>6.79</v>
      </c>
      <c r="AK1090" s="210">
        <v>1.546</v>
      </c>
      <c r="AL1090" s="210">
        <v>4.1029999999999998</v>
      </c>
      <c r="AM1090" s="210">
        <v>6.6929999999999996</v>
      </c>
      <c r="AN1090" s="203"/>
      <c r="AO1090" s="203"/>
      <c r="AP1090" s="203"/>
      <c r="AQ1090" s="203"/>
      <c r="AR1090" s="203">
        <f t="shared" si="1463"/>
        <v>2.0614909136719999</v>
      </c>
      <c r="AS1090" s="203">
        <f t="shared" si="1464"/>
        <v>2.5196000000000001</v>
      </c>
      <c r="AT1090" s="203">
        <f t="shared" si="1465"/>
        <v>3.0795111055119997</v>
      </c>
      <c r="AU1090" s="203">
        <f t="shared" si="1466"/>
        <v>3.2548090981419997</v>
      </c>
      <c r="AV1090" s="203">
        <f t="shared" si="1467"/>
        <v>3.9781</v>
      </c>
      <c r="AW1090" s="203">
        <f t="shared" si="1468"/>
        <v>4.8621222133819995</v>
      </c>
      <c r="AX1090" s="203">
        <f t="shared" si="1469"/>
        <v>5.8365818311520004</v>
      </c>
      <c r="AY1090" s="203">
        <f t="shared" si="1470"/>
        <v>7.1336000000000004</v>
      </c>
      <c r="AZ1090" s="203">
        <f t="shared" si="1471"/>
        <v>8.7188444285919999</v>
      </c>
      <c r="BB1090" s="1" t="str">
        <f t="shared" si="1459"/>
        <v>A</v>
      </c>
      <c r="BC1090" s="1" t="str">
        <f t="shared" si="1460"/>
        <v>NA</v>
      </c>
      <c r="BD1090" s="1" t="str">
        <f t="shared" si="1461"/>
        <v>NP</v>
      </c>
      <c r="BE1090" s="1" t="str">
        <f t="shared" si="1462"/>
        <v>NO</v>
      </c>
      <c r="BF1090" s="1" t="str">
        <f t="shared" si="1420"/>
        <v>NO</v>
      </c>
      <c r="BG1090" s="1" t="str">
        <f t="shared" si="1421"/>
        <v>YES</v>
      </c>
      <c r="BH1090" s="1" t="str">
        <f t="shared" si="1472"/>
        <v>YES</v>
      </c>
      <c r="BJ1090" s="12">
        <v>25</v>
      </c>
      <c r="BK1090" s="1" t="str">
        <f t="shared" si="1422"/>
        <v>A</v>
      </c>
      <c r="BL1090" s="1" t="str">
        <f t="shared" si="1423"/>
        <v>NA</v>
      </c>
      <c r="BM1090" s="1" t="str">
        <f t="shared" si="1424"/>
        <v>NP</v>
      </c>
      <c r="BN1090" s="1" t="str">
        <f t="shared" si="1425"/>
        <v>NO</v>
      </c>
      <c r="BO1090" s="1" t="str">
        <f t="shared" si="1426"/>
        <v>NO</v>
      </c>
      <c r="BP1090" s="1" t="str">
        <f t="shared" si="1427"/>
        <v>YES</v>
      </c>
      <c r="BQ1090" s="1" t="str">
        <f t="shared" si="1428"/>
        <v>YES</v>
      </c>
      <c r="BS1090" s="1" t="str">
        <f t="shared" si="1429"/>
        <v>TP</v>
      </c>
      <c r="BT1090" s="1" t="str">
        <f t="shared" si="1430"/>
        <v>TN</v>
      </c>
      <c r="BU1090" s="1" t="str">
        <f t="shared" si="1431"/>
        <v>TP</v>
      </c>
      <c r="BV1090" s="1" t="str">
        <f t="shared" si="1432"/>
        <v>NO</v>
      </c>
      <c r="BW1090" s="1" t="str">
        <f t="shared" si="1433"/>
        <v>YES</v>
      </c>
      <c r="BX1090" s="1" t="str">
        <f t="shared" si="1434"/>
        <v>YES</v>
      </c>
      <c r="BY1090" s="244" t="str">
        <f t="shared" si="1435"/>
        <v>YES</v>
      </c>
      <c r="BZ1090" s="244" t="str">
        <f t="shared" si="1436"/>
        <v>NO</v>
      </c>
      <c r="CA1090" s="244" t="str">
        <f t="shared" si="1437"/>
        <v>NO</v>
      </c>
      <c r="CB1090" s="244" t="str">
        <f t="shared" si="1438"/>
        <v>NO</v>
      </c>
      <c r="CC1090" s="244" t="str">
        <f t="shared" si="1439"/>
        <v>NO</v>
      </c>
      <c r="CD1090" s="244" t="str">
        <f t="shared" si="1415"/>
        <v>NO</v>
      </c>
      <c r="CE1090" s="1" t="str">
        <f t="shared" si="1416"/>
        <v>NO</v>
      </c>
      <c r="CF1090" s="1" t="str">
        <f t="shared" si="1417"/>
        <v>NO</v>
      </c>
      <c r="CG1090" s="1" t="str">
        <f t="shared" si="1418"/>
        <v>NO</v>
      </c>
      <c r="CH1090" s="1" t="str">
        <f t="shared" si="1419"/>
        <v>NO</v>
      </c>
      <c r="CI1090" s="244" t="str">
        <f t="shared" si="1440"/>
        <v>NO</v>
      </c>
      <c r="CJ1090" s="244" t="str">
        <f t="shared" si="1441"/>
        <v>NO</v>
      </c>
      <c r="CK1090" s="244" t="str">
        <f t="shared" si="1442"/>
        <v>NO</v>
      </c>
      <c r="CL1090" s="244" t="str">
        <f t="shared" si="1443"/>
        <v>NO</v>
      </c>
      <c r="CM1090" s="244" t="str">
        <f t="shared" si="1444"/>
        <v>NO</v>
      </c>
      <c r="CN1090" s="244" t="str">
        <f t="shared" si="1445"/>
        <v>NO</v>
      </c>
      <c r="CO1090" s="244" t="str">
        <f t="shared" si="1446"/>
        <v>NO</v>
      </c>
      <c r="CP1090" s="244" t="str">
        <f t="shared" si="1447"/>
        <v>NO</v>
      </c>
      <c r="CQ1090" s="244" t="str">
        <f t="shared" si="1448"/>
        <v>NO</v>
      </c>
      <c r="CR1090" s="244" t="str">
        <f t="shared" si="1449"/>
        <v>NO</v>
      </c>
    </row>
    <row r="1091" spans="1:96">
      <c r="A1091" s="64"/>
      <c r="B1091" s="15"/>
      <c r="C1091" s="15"/>
      <c r="D1091" s="15"/>
      <c r="E1091" s="15"/>
      <c r="F1091" s="15"/>
      <c r="G1091" s="15"/>
      <c r="H1091" s="15"/>
      <c r="I1091" s="52" t="s">
        <v>56</v>
      </c>
      <c r="J1091" s="6">
        <v>0.98885305627068298</v>
      </c>
      <c r="K1091" s="6">
        <v>5.1747940267359198E-3</v>
      </c>
      <c r="L1091" s="6">
        <v>5.9721497025810796E-3</v>
      </c>
      <c r="M1091" s="6">
        <v>0.37519030758328098</v>
      </c>
      <c r="N1091" s="6">
        <v>0.197060270852566</v>
      </c>
      <c r="O1091" s="6">
        <v>0.42774942156415202</v>
      </c>
      <c r="P1091" s="6">
        <v>0.23470126447523901</v>
      </c>
      <c r="Q1091" s="6">
        <v>0.37154313084055601</v>
      </c>
      <c r="R1091" s="6">
        <v>0.39375560468420401</v>
      </c>
      <c r="S1091" s="6">
        <v>0.85198447063903504</v>
      </c>
      <c r="T1091" s="6">
        <v>0.122606517921129</v>
      </c>
      <c r="U1091" s="6">
        <v>2.54090114398349E-2</v>
      </c>
      <c r="V1091" s="6">
        <v>0.12964022407224399</v>
      </c>
      <c r="W1091" s="6">
        <v>0.41208215293578998</v>
      </c>
      <c r="X1091" s="6">
        <v>0.45827762299196501</v>
      </c>
      <c r="Y1091" s="6">
        <v>0.69453119705412203</v>
      </c>
      <c r="Z1091" s="6">
        <v>0.25014047303606401</v>
      </c>
      <c r="AA1091" s="6">
        <v>5.5328329909813102E-2</v>
      </c>
      <c r="AB1091" s="6">
        <v>0.42337897723222201</v>
      </c>
      <c r="AC1091" s="6">
        <v>0.392489545033128</v>
      </c>
      <c r="AD1091" s="6">
        <v>0.184131477734648</v>
      </c>
      <c r="AE1091" s="6">
        <v>0.72365849840434804</v>
      </c>
      <c r="AF1091" s="6">
        <v>0.237694661964715</v>
      </c>
      <c r="AG1091" s="310">
        <v>3.8646839630936701E-2</v>
      </c>
      <c r="AH1091" s="211">
        <v>2.1179999999999999</v>
      </c>
      <c r="AI1091" s="211">
        <v>3.7829999999999999</v>
      </c>
      <c r="AJ1091" s="212">
        <v>6.4139999999999997</v>
      </c>
      <c r="AK1091" s="210">
        <v>1.968</v>
      </c>
      <c r="AL1091" s="210">
        <v>3.746</v>
      </c>
      <c r="AM1091" s="210">
        <v>6.3449999999999998</v>
      </c>
      <c r="AN1091" s="203"/>
      <c r="AO1091" s="203"/>
      <c r="AP1091" s="203"/>
      <c r="AQ1091" s="203"/>
      <c r="AR1091" s="203">
        <f t="shared" si="1463"/>
        <v>2.0614909136719999</v>
      </c>
      <c r="AS1091" s="203">
        <f t="shared" si="1464"/>
        <v>2.5196000000000001</v>
      </c>
      <c r="AT1091" s="203">
        <f t="shared" si="1465"/>
        <v>3.0795111055119997</v>
      </c>
      <c r="AU1091" s="203">
        <f t="shared" si="1466"/>
        <v>3.2548090981419997</v>
      </c>
      <c r="AV1091" s="203">
        <f t="shared" si="1467"/>
        <v>3.9781</v>
      </c>
      <c r="AW1091" s="203">
        <f t="shared" si="1468"/>
        <v>4.8621222133819995</v>
      </c>
      <c r="AX1091" s="203">
        <f t="shared" si="1469"/>
        <v>5.8365818311520004</v>
      </c>
      <c r="AY1091" s="203">
        <f t="shared" si="1470"/>
        <v>7.1336000000000004</v>
      </c>
      <c r="AZ1091" s="203">
        <f t="shared" si="1471"/>
        <v>8.7188444285919999</v>
      </c>
      <c r="BB1091" s="1" t="str">
        <f t="shared" si="1459"/>
        <v>NP</v>
      </c>
      <c r="BC1091" s="1" t="str">
        <f t="shared" si="1460"/>
        <v>NP</v>
      </c>
      <c r="BD1091" s="1" t="str">
        <f t="shared" si="1461"/>
        <v>NP</v>
      </c>
      <c r="BE1091" s="1" t="str">
        <f t="shared" si="1462"/>
        <v>NO</v>
      </c>
      <c r="BF1091" s="1" t="str">
        <f t="shared" si="1420"/>
        <v>NO</v>
      </c>
      <c r="BG1091" s="1" t="str">
        <f t="shared" si="1421"/>
        <v>NO</v>
      </c>
      <c r="BH1091" s="1" t="str">
        <f t="shared" si="1472"/>
        <v>YES</v>
      </c>
      <c r="BJ1091" s="12">
        <v>10</v>
      </c>
      <c r="BK1091" s="1" t="str">
        <f t="shared" si="1422"/>
        <v>A</v>
      </c>
      <c r="BL1091" s="1" t="str">
        <f t="shared" si="1423"/>
        <v>NP</v>
      </c>
      <c r="BM1091" s="1" t="str">
        <f t="shared" si="1424"/>
        <v>NP</v>
      </c>
      <c r="BN1091" s="1" t="str">
        <f t="shared" si="1425"/>
        <v>NO</v>
      </c>
      <c r="BO1091" s="1" t="str">
        <f t="shared" si="1426"/>
        <v>NO</v>
      </c>
      <c r="BP1091" s="1" t="str">
        <f t="shared" si="1427"/>
        <v>YES</v>
      </c>
      <c r="BQ1091" s="1" t="str">
        <f t="shared" si="1428"/>
        <v>YES</v>
      </c>
      <c r="BS1091" s="1" t="str">
        <f t="shared" si="1429"/>
        <v>TP</v>
      </c>
      <c r="BT1091" s="1" t="str">
        <f t="shared" si="1430"/>
        <v>TP</v>
      </c>
      <c r="BU1091" s="1" t="str">
        <f t="shared" si="1431"/>
        <v>TP</v>
      </c>
      <c r="BV1091" s="1" t="str">
        <f t="shared" si="1432"/>
        <v>YES</v>
      </c>
      <c r="BW1091" s="1" t="str">
        <f t="shared" si="1433"/>
        <v>YES</v>
      </c>
      <c r="BX1091" s="1" t="str">
        <f t="shared" si="1434"/>
        <v>YES</v>
      </c>
      <c r="BY1091" s="244" t="str">
        <f t="shared" si="1435"/>
        <v>YES</v>
      </c>
      <c r="BZ1091" s="244" t="str">
        <f t="shared" si="1436"/>
        <v>NO</v>
      </c>
      <c r="CA1091" s="244" t="str">
        <f t="shared" si="1437"/>
        <v>NO</v>
      </c>
      <c r="CB1091" s="244" t="str">
        <f t="shared" si="1438"/>
        <v>NO</v>
      </c>
      <c r="CC1091" s="244" t="str">
        <f t="shared" si="1439"/>
        <v>NO</v>
      </c>
      <c r="CD1091" s="244" t="str">
        <f t="shared" si="1415"/>
        <v>NO</v>
      </c>
      <c r="CE1091" s="1" t="str">
        <f t="shared" si="1416"/>
        <v>NO</v>
      </c>
      <c r="CF1091" s="1" t="str">
        <f t="shared" si="1417"/>
        <v>NO</v>
      </c>
      <c r="CG1091" s="1" t="str">
        <f t="shared" si="1418"/>
        <v>NO</v>
      </c>
      <c r="CH1091" s="1" t="str">
        <f t="shared" si="1419"/>
        <v>NO</v>
      </c>
      <c r="CI1091" s="244" t="str">
        <f t="shared" si="1440"/>
        <v>NO</v>
      </c>
      <c r="CJ1091" s="244" t="str">
        <f t="shared" si="1441"/>
        <v>NO</v>
      </c>
      <c r="CK1091" s="244" t="str">
        <f t="shared" si="1442"/>
        <v>NO</v>
      </c>
      <c r="CL1091" s="244" t="str">
        <f t="shared" si="1443"/>
        <v>NO</v>
      </c>
      <c r="CM1091" s="244" t="str">
        <f t="shared" si="1444"/>
        <v>NO</v>
      </c>
      <c r="CN1091" s="244" t="str">
        <f t="shared" si="1445"/>
        <v>NO</v>
      </c>
      <c r="CO1091" s="244" t="str">
        <f t="shared" si="1446"/>
        <v>NO</v>
      </c>
      <c r="CP1091" s="244" t="str">
        <f t="shared" si="1447"/>
        <v>NO</v>
      </c>
      <c r="CQ1091" s="244" t="str">
        <f t="shared" si="1448"/>
        <v>NO</v>
      </c>
      <c r="CR1091" s="244" t="str">
        <f t="shared" si="1449"/>
        <v>NO</v>
      </c>
    </row>
    <row r="1092" spans="1:96">
      <c r="A1092" s="64"/>
      <c r="B1092" s="15"/>
      <c r="C1092" s="15"/>
      <c r="D1092" s="15"/>
      <c r="E1092" s="15"/>
      <c r="F1092" s="15"/>
      <c r="G1092" s="15"/>
      <c r="H1092" s="15"/>
      <c r="I1092" s="52" t="s">
        <v>57</v>
      </c>
      <c r="J1092" s="6">
        <v>0.40969290815088399</v>
      </c>
      <c r="K1092" s="6">
        <v>0.538442066564365</v>
      </c>
      <c r="L1092" s="6">
        <v>5.1865025284749899E-2</v>
      </c>
      <c r="M1092" s="6">
        <v>1.33288445806778E-3</v>
      </c>
      <c r="N1092" s="6">
        <v>0.61363475445064597</v>
      </c>
      <c r="O1092" s="6">
        <v>0.38503236109128502</v>
      </c>
      <c r="P1092" s="6">
        <v>0.57395289180962294</v>
      </c>
      <c r="Q1092" s="6">
        <v>0.32921706348123098</v>
      </c>
      <c r="R1092" s="6">
        <v>9.6830044709145593E-2</v>
      </c>
      <c r="S1092" s="6">
        <v>0.96699551324388899</v>
      </c>
      <c r="T1092" s="6">
        <v>6.8109286291328998E-4</v>
      </c>
      <c r="U1092" s="6">
        <v>3.23233938931973E-2</v>
      </c>
      <c r="V1092" s="6">
        <v>0.70510544148755405</v>
      </c>
      <c r="W1092" s="6">
        <v>0.21799151793511001</v>
      </c>
      <c r="X1092" s="6">
        <v>7.6903040577335199E-2</v>
      </c>
      <c r="Y1092" s="6">
        <v>0.86191317431928705</v>
      </c>
      <c r="Z1092" s="6">
        <v>6.6778037130748993E-2</v>
      </c>
      <c r="AA1092" s="6">
        <v>7.1308788549963004E-2</v>
      </c>
      <c r="AB1092" s="6">
        <v>8.0472780771189897E-2</v>
      </c>
      <c r="AC1092" s="6">
        <v>0.23589243570329599</v>
      </c>
      <c r="AD1092" s="6">
        <v>0.68363478352551299</v>
      </c>
      <c r="AE1092" s="6">
        <v>0.125114323640165</v>
      </c>
      <c r="AF1092" s="6">
        <v>0.75459069925781597</v>
      </c>
      <c r="AG1092" s="310">
        <v>0.120294977102017</v>
      </c>
      <c r="AH1092" s="211">
        <v>1.887</v>
      </c>
      <c r="AI1092" s="211">
        <v>3.5249999999999999</v>
      </c>
      <c r="AJ1092" s="212">
        <v>7.1680000000000001</v>
      </c>
      <c r="AK1092" s="210">
        <v>1.927</v>
      </c>
      <c r="AL1092" s="210">
        <v>3.5720000000000001</v>
      </c>
      <c r="AM1092" s="210">
        <v>7.2329999999999997</v>
      </c>
      <c r="AN1092" s="203"/>
      <c r="AO1092" s="203"/>
      <c r="AP1092" s="203"/>
      <c r="AQ1092" s="203"/>
      <c r="AR1092" s="203">
        <f t="shared" si="1463"/>
        <v>2.0614909136719999</v>
      </c>
      <c r="AS1092" s="203">
        <f t="shared" si="1464"/>
        <v>2.5196000000000001</v>
      </c>
      <c r="AT1092" s="203">
        <f t="shared" si="1465"/>
        <v>3.0795111055119997</v>
      </c>
      <c r="AU1092" s="203">
        <f t="shared" si="1466"/>
        <v>3.2548090981419997</v>
      </c>
      <c r="AV1092" s="203">
        <f t="shared" si="1467"/>
        <v>3.9781</v>
      </c>
      <c r="AW1092" s="203">
        <f t="shared" si="1468"/>
        <v>4.8621222133819995</v>
      </c>
      <c r="AX1092" s="203">
        <f t="shared" si="1469"/>
        <v>5.8365818311520004</v>
      </c>
      <c r="AY1092" s="203">
        <f t="shared" si="1470"/>
        <v>7.1336000000000004</v>
      </c>
      <c r="AZ1092" s="203">
        <f t="shared" si="1471"/>
        <v>8.7188444285919999</v>
      </c>
      <c r="BB1092" s="1" t="str">
        <f t="shared" si="1459"/>
        <v>A</v>
      </c>
      <c r="BC1092" s="1" t="str">
        <f t="shared" si="1460"/>
        <v>NP</v>
      </c>
      <c r="BD1092" s="1" t="str">
        <f t="shared" si="1461"/>
        <v>NA</v>
      </c>
      <c r="BE1092" s="1" t="str">
        <f t="shared" si="1462"/>
        <v>NO</v>
      </c>
      <c r="BF1092" s="1" t="str">
        <f t="shared" si="1420"/>
        <v>NO</v>
      </c>
      <c r="BG1092" s="1" t="str">
        <f t="shared" si="1421"/>
        <v>YES</v>
      </c>
      <c r="BH1092" s="1" t="str">
        <f t="shared" si="1472"/>
        <v>YES</v>
      </c>
      <c r="BJ1092" s="12">
        <v>17</v>
      </c>
      <c r="BK1092" s="1" t="str">
        <f t="shared" si="1422"/>
        <v>A</v>
      </c>
      <c r="BL1092" s="1" t="str">
        <f t="shared" si="1423"/>
        <v>NP</v>
      </c>
      <c r="BM1092" s="1" t="str">
        <f t="shared" si="1424"/>
        <v>NA</v>
      </c>
      <c r="BN1092" s="1" t="str">
        <f t="shared" si="1425"/>
        <v>NO</v>
      </c>
      <c r="BO1092" s="1" t="str">
        <f t="shared" si="1426"/>
        <v>NO</v>
      </c>
      <c r="BP1092" s="1" t="str">
        <f t="shared" si="1427"/>
        <v>YES</v>
      </c>
      <c r="BQ1092" s="1" t="str">
        <f t="shared" si="1428"/>
        <v>YES</v>
      </c>
      <c r="BS1092" s="1" t="str">
        <f t="shared" si="1429"/>
        <v>TP</v>
      </c>
      <c r="BT1092" s="1" t="str">
        <f t="shared" si="1430"/>
        <v>TP</v>
      </c>
      <c r="BU1092" s="1" t="str">
        <f t="shared" si="1431"/>
        <v>TN</v>
      </c>
      <c r="BV1092" s="1" t="str">
        <f t="shared" si="1432"/>
        <v>NO</v>
      </c>
      <c r="BW1092" s="1" t="str">
        <f t="shared" si="1433"/>
        <v>YES</v>
      </c>
      <c r="BX1092" s="1" t="str">
        <f t="shared" si="1434"/>
        <v>YES</v>
      </c>
      <c r="BY1092" s="244" t="str">
        <f t="shared" si="1435"/>
        <v>YES</v>
      </c>
      <c r="BZ1092" s="244" t="str">
        <f t="shared" si="1436"/>
        <v>NO</v>
      </c>
      <c r="CA1092" s="244" t="str">
        <f t="shared" si="1437"/>
        <v>NO</v>
      </c>
      <c r="CB1092" s="244" t="str">
        <f t="shared" si="1438"/>
        <v>NO</v>
      </c>
      <c r="CC1092" s="244" t="str">
        <f t="shared" si="1439"/>
        <v>NO</v>
      </c>
      <c r="CD1092" s="244" t="str">
        <f t="shared" si="1415"/>
        <v>NO</v>
      </c>
      <c r="CE1092" s="1" t="str">
        <f t="shared" si="1416"/>
        <v>NO</v>
      </c>
      <c r="CF1092" s="1" t="str">
        <f t="shared" si="1417"/>
        <v>NO</v>
      </c>
      <c r="CG1092" s="1" t="str">
        <f t="shared" si="1418"/>
        <v>NO</v>
      </c>
      <c r="CH1092" s="1" t="str">
        <f t="shared" si="1419"/>
        <v>NO</v>
      </c>
      <c r="CI1092" s="244" t="str">
        <f t="shared" si="1440"/>
        <v>NO</v>
      </c>
      <c r="CJ1092" s="244" t="str">
        <f t="shared" si="1441"/>
        <v>NO</v>
      </c>
      <c r="CK1092" s="244" t="str">
        <f t="shared" si="1442"/>
        <v>NO</v>
      </c>
      <c r="CL1092" s="244" t="str">
        <f t="shared" si="1443"/>
        <v>NO</v>
      </c>
      <c r="CM1092" s="244" t="str">
        <f t="shared" si="1444"/>
        <v>NO</v>
      </c>
      <c r="CN1092" s="244" t="str">
        <f t="shared" si="1445"/>
        <v>NO</v>
      </c>
      <c r="CO1092" s="244" t="str">
        <f t="shared" si="1446"/>
        <v>NO</v>
      </c>
      <c r="CP1092" s="244" t="str">
        <f t="shared" si="1447"/>
        <v>NO</v>
      </c>
      <c r="CQ1092" s="244" t="str">
        <f t="shared" si="1448"/>
        <v>NO</v>
      </c>
      <c r="CR1092" s="244" t="str">
        <f t="shared" si="1449"/>
        <v>NO</v>
      </c>
    </row>
    <row r="1093" spans="1:96">
      <c r="A1093" s="64"/>
      <c r="B1093" s="15"/>
      <c r="C1093" s="15"/>
      <c r="D1093" s="15"/>
      <c r="E1093" s="15"/>
      <c r="F1093" s="15"/>
      <c r="G1093" s="15"/>
      <c r="H1093" s="15"/>
      <c r="I1093" s="52" t="s">
        <v>58</v>
      </c>
      <c r="J1093" s="6">
        <v>0.95039928272119001</v>
      </c>
      <c r="K1093" s="6">
        <v>4.0067092135733697E-3</v>
      </c>
      <c r="L1093" s="6">
        <v>4.5594008065236002E-2</v>
      </c>
      <c r="M1093" s="6">
        <v>0.38669176102952502</v>
      </c>
      <c r="N1093" s="6">
        <v>0.23038230229656201</v>
      </c>
      <c r="O1093" s="6">
        <v>0.382925936673912</v>
      </c>
      <c r="P1093" s="6">
        <v>0.19016434795779999</v>
      </c>
      <c r="Q1093" s="6">
        <v>0.38182305783555598</v>
      </c>
      <c r="R1093" s="6">
        <v>0.428012594206643</v>
      </c>
      <c r="S1093" s="6">
        <v>0.76320822092363405</v>
      </c>
      <c r="T1093" s="6">
        <v>0.15525950787287801</v>
      </c>
      <c r="U1093" s="6">
        <v>8.1532271203486495E-2</v>
      </c>
      <c r="V1093" s="6">
        <v>0.29014618873936299</v>
      </c>
      <c r="W1093" s="6">
        <v>0.45746512420610302</v>
      </c>
      <c r="X1093" s="6">
        <v>0.25238868705453299</v>
      </c>
      <c r="Y1093" s="6">
        <v>0.86294025999364299</v>
      </c>
      <c r="Z1093" s="6">
        <v>3.1613139762513398E-2</v>
      </c>
      <c r="AA1093" s="6">
        <v>0.105446600243843</v>
      </c>
      <c r="AB1093" s="6">
        <v>0.50119341422418195</v>
      </c>
      <c r="AC1093" s="6">
        <v>0.22329148531287801</v>
      </c>
      <c r="AD1093" s="6">
        <v>0.27551510046293898</v>
      </c>
      <c r="AE1093" s="6">
        <v>0.81377470773773597</v>
      </c>
      <c r="AF1093" s="6">
        <v>0.132513000939952</v>
      </c>
      <c r="AG1093" s="310">
        <v>5.3712291322311298E-2</v>
      </c>
      <c r="AH1093" s="211">
        <v>2.2890000000000001</v>
      </c>
      <c r="AI1093" s="211">
        <v>3.6440000000000001</v>
      </c>
      <c r="AJ1093" s="212">
        <v>6.48</v>
      </c>
      <c r="AK1093" s="210">
        <v>2.2519999999999998</v>
      </c>
      <c r="AL1093" s="210">
        <v>3.613</v>
      </c>
      <c r="AM1093" s="210">
        <v>6.5979999999999999</v>
      </c>
      <c r="AN1093" s="203"/>
      <c r="AO1093" s="203"/>
      <c r="AP1093" s="203"/>
      <c r="AQ1093" s="203"/>
      <c r="AR1093" s="203">
        <f t="shared" si="1463"/>
        <v>2.0614909136719999</v>
      </c>
      <c r="AS1093" s="203">
        <f t="shared" si="1464"/>
        <v>2.5196000000000001</v>
      </c>
      <c r="AT1093" s="203">
        <f t="shared" si="1465"/>
        <v>3.0795111055119997</v>
      </c>
      <c r="AU1093" s="203">
        <f t="shared" si="1466"/>
        <v>3.2548090981419997</v>
      </c>
      <c r="AV1093" s="203">
        <f t="shared" si="1467"/>
        <v>3.9781</v>
      </c>
      <c r="AW1093" s="203">
        <f t="shared" si="1468"/>
        <v>4.8621222133819995</v>
      </c>
      <c r="AX1093" s="203">
        <f t="shared" si="1469"/>
        <v>5.8365818311520004</v>
      </c>
      <c r="AY1093" s="203">
        <f t="shared" si="1470"/>
        <v>7.1336000000000004</v>
      </c>
      <c r="AZ1093" s="203">
        <f t="shared" si="1471"/>
        <v>8.7188444285919999</v>
      </c>
      <c r="BB1093" s="1" t="str">
        <f t="shared" si="1459"/>
        <v>NP</v>
      </c>
      <c r="BC1093" s="1" t="str">
        <f t="shared" si="1460"/>
        <v>NP</v>
      </c>
      <c r="BD1093" s="1" t="str">
        <f t="shared" si="1461"/>
        <v>NP</v>
      </c>
      <c r="BE1093" s="1" t="str">
        <f t="shared" si="1462"/>
        <v>NO</v>
      </c>
      <c r="BF1093" s="1" t="str">
        <f t="shared" si="1420"/>
        <v>NO</v>
      </c>
      <c r="BG1093" s="1" t="str">
        <f t="shared" si="1421"/>
        <v>NO</v>
      </c>
      <c r="BH1093" s="1" t="str">
        <f t="shared" si="1472"/>
        <v>YES</v>
      </c>
      <c r="BJ1093" s="12">
        <v>177</v>
      </c>
      <c r="BK1093" s="1" t="str">
        <f t="shared" si="1422"/>
        <v>NP</v>
      </c>
      <c r="BL1093" s="1" t="str">
        <f t="shared" si="1423"/>
        <v>NP</v>
      </c>
      <c r="BM1093" s="1" t="str">
        <f t="shared" si="1424"/>
        <v>NP</v>
      </c>
      <c r="BN1093" s="1" t="str">
        <f t="shared" si="1425"/>
        <v>NO</v>
      </c>
      <c r="BO1093" s="1" t="str">
        <f t="shared" si="1426"/>
        <v>NO</v>
      </c>
      <c r="BP1093" s="1" t="str">
        <f t="shared" si="1427"/>
        <v>NO</v>
      </c>
      <c r="BQ1093" s="1" t="str">
        <f t="shared" si="1428"/>
        <v>YES</v>
      </c>
      <c r="BS1093" s="1" t="str">
        <f t="shared" si="1429"/>
        <v>TP</v>
      </c>
      <c r="BT1093" s="1" t="str">
        <f t="shared" si="1430"/>
        <v>TP</v>
      </c>
      <c r="BU1093" s="1" t="str">
        <f t="shared" si="1431"/>
        <v>TP</v>
      </c>
      <c r="BV1093" s="1" t="str">
        <f t="shared" si="1432"/>
        <v>YES</v>
      </c>
      <c r="BW1093" s="1" t="str">
        <f t="shared" si="1433"/>
        <v>YES</v>
      </c>
      <c r="BX1093" s="1" t="str">
        <f t="shared" si="1434"/>
        <v>YES</v>
      </c>
      <c r="BY1093" s="244" t="str">
        <f t="shared" si="1435"/>
        <v>YES</v>
      </c>
      <c r="BZ1093" s="244" t="str">
        <f t="shared" si="1436"/>
        <v>NO</v>
      </c>
      <c r="CA1093" s="244" t="str">
        <f t="shared" si="1437"/>
        <v>NO</v>
      </c>
      <c r="CB1093" s="244" t="str">
        <f t="shared" si="1438"/>
        <v>NO</v>
      </c>
      <c r="CC1093" s="244" t="str">
        <f t="shared" si="1439"/>
        <v>NO</v>
      </c>
      <c r="CD1093" s="244" t="str">
        <f t="shared" si="1415"/>
        <v>NO</v>
      </c>
      <c r="CE1093" s="1" t="str">
        <f t="shared" si="1416"/>
        <v>NO</v>
      </c>
      <c r="CF1093" s="1" t="str">
        <f t="shared" si="1417"/>
        <v>NO</v>
      </c>
      <c r="CG1093" s="1" t="str">
        <f t="shared" si="1418"/>
        <v>NO</v>
      </c>
      <c r="CH1093" s="1" t="str">
        <f t="shared" si="1419"/>
        <v>NO</v>
      </c>
      <c r="CI1093" s="244" t="str">
        <f t="shared" si="1440"/>
        <v>NO</v>
      </c>
      <c r="CJ1093" s="244" t="str">
        <f t="shared" si="1441"/>
        <v>NO</v>
      </c>
      <c r="CK1093" s="244" t="str">
        <f t="shared" si="1442"/>
        <v>NO</v>
      </c>
      <c r="CL1093" s="244" t="str">
        <f t="shared" si="1443"/>
        <v>NO</v>
      </c>
      <c r="CM1093" s="244" t="str">
        <f t="shared" si="1444"/>
        <v>NO</v>
      </c>
      <c r="CN1093" s="244" t="str">
        <f t="shared" si="1445"/>
        <v>NO</v>
      </c>
      <c r="CO1093" s="244" t="str">
        <f t="shared" si="1446"/>
        <v>NO</v>
      </c>
      <c r="CP1093" s="244" t="str">
        <f t="shared" si="1447"/>
        <v>NO</v>
      </c>
      <c r="CQ1093" s="244" t="str">
        <f t="shared" si="1448"/>
        <v>NO</v>
      </c>
      <c r="CR1093" s="244" t="str">
        <f t="shared" si="1449"/>
        <v>NO</v>
      </c>
    </row>
    <row r="1094" spans="1:96">
      <c r="A1094" s="64"/>
      <c r="B1094" s="15"/>
      <c r="C1094" s="15"/>
      <c r="D1094" s="15"/>
      <c r="E1094" s="15"/>
      <c r="F1094" s="15"/>
      <c r="G1094" s="15"/>
      <c r="H1094" s="15"/>
      <c r="I1094" s="52" t="s">
        <v>59</v>
      </c>
      <c r="J1094" s="6">
        <v>0.521009180949492</v>
      </c>
      <c r="K1094" s="6">
        <v>0.39461037745788202</v>
      </c>
      <c r="L1094" s="6">
        <v>8.4380441592625297E-2</v>
      </c>
      <c r="M1094" s="6">
        <v>0.34373161562661803</v>
      </c>
      <c r="N1094" s="6">
        <v>0.32129871025665102</v>
      </c>
      <c r="O1094" s="6">
        <v>0.33496967411673001</v>
      </c>
      <c r="P1094" s="6">
        <v>0.45886929916234298</v>
      </c>
      <c r="Q1094" s="6">
        <v>0.35593230764400202</v>
      </c>
      <c r="R1094" s="6">
        <v>0.185198393193654</v>
      </c>
      <c r="S1094" s="6">
        <v>0.79246882254567397</v>
      </c>
      <c r="T1094" s="6">
        <v>0.1654929128797</v>
      </c>
      <c r="U1094" s="6">
        <v>4.2038264574624798E-2</v>
      </c>
      <c r="V1094" s="6">
        <v>8.5710944295426306E-2</v>
      </c>
      <c r="W1094" s="6">
        <v>0.43044652198910099</v>
      </c>
      <c r="X1094" s="6">
        <v>0.48384253371547198</v>
      </c>
      <c r="Y1094" s="6">
        <v>0.52739384908472497</v>
      </c>
      <c r="Z1094" s="6">
        <v>7.3615559237839107E-2</v>
      </c>
      <c r="AA1094" s="6">
        <v>0.398990591677435</v>
      </c>
      <c r="AB1094" s="6">
        <v>0.17259544754974401</v>
      </c>
      <c r="AC1094" s="6">
        <v>0.601633945422134</v>
      </c>
      <c r="AD1094" s="6">
        <v>0.22577060702811999</v>
      </c>
      <c r="AE1094" s="6">
        <v>0.76260745709351696</v>
      </c>
      <c r="AF1094" s="6">
        <v>0.192615980939602</v>
      </c>
      <c r="AG1094" s="310">
        <v>4.4776561966880603E-2</v>
      </c>
      <c r="AH1094" s="211">
        <v>1.907</v>
      </c>
      <c r="AI1094" s="211">
        <v>4.2720000000000002</v>
      </c>
      <c r="AJ1094" s="212">
        <v>6.694</v>
      </c>
      <c r="AK1094" s="210">
        <v>1.85</v>
      </c>
      <c r="AL1094" s="210">
        <v>4.3239999999999998</v>
      </c>
      <c r="AM1094" s="210">
        <v>6.6669999999999998</v>
      </c>
      <c r="AN1094" s="203"/>
      <c r="AO1094" s="203"/>
      <c r="AP1094" s="203"/>
      <c r="AQ1094" s="203"/>
      <c r="AR1094" s="203">
        <f t="shared" si="1463"/>
        <v>2.0614909136719999</v>
      </c>
      <c r="AS1094" s="203">
        <f t="shared" si="1464"/>
        <v>2.5196000000000001</v>
      </c>
      <c r="AT1094" s="203">
        <f t="shared" si="1465"/>
        <v>3.0795111055119997</v>
      </c>
      <c r="AU1094" s="203">
        <f t="shared" si="1466"/>
        <v>3.2548090981419997</v>
      </c>
      <c r="AV1094" s="203">
        <f t="shared" si="1467"/>
        <v>3.9781</v>
      </c>
      <c r="AW1094" s="203">
        <f t="shared" si="1468"/>
        <v>4.8621222133819995</v>
      </c>
      <c r="AX1094" s="203">
        <f t="shared" si="1469"/>
        <v>5.8365818311520004</v>
      </c>
      <c r="AY1094" s="203">
        <f t="shared" si="1470"/>
        <v>7.1336000000000004</v>
      </c>
      <c r="AZ1094" s="203">
        <f t="shared" si="1471"/>
        <v>8.7188444285919999</v>
      </c>
      <c r="BB1094" s="1" t="str">
        <f t="shared" si="1459"/>
        <v>A</v>
      </c>
      <c r="BC1094" s="1" t="str">
        <f t="shared" si="1460"/>
        <v>NA</v>
      </c>
      <c r="BD1094" s="1" t="str">
        <f t="shared" si="1461"/>
        <v>NP</v>
      </c>
      <c r="BE1094" s="1" t="str">
        <f t="shared" si="1462"/>
        <v>NO</v>
      </c>
      <c r="BF1094" s="1" t="str">
        <f t="shared" si="1420"/>
        <v>NO</v>
      </c>
      <c r="BG1094" s="1" t="str">
        <f t="shared" si="1421"/>
        <v>YES</v>
      </c>
      <c r="BH1094" s="1" t="str">
        <f t="shared" si="1472"/>
        <v>YES</v>
      </c>
      <c r="BJ1094" s="12">
        <v>20</v>
      </c>
      <c r="BK1094" s="1" t="str">
        <f t="shared" si="1422"/>
        <v>A</v>
      </c>
      <c r="BL1094" s="1" t="str">
        <f t="shared" si="1423"/>
        <v>NA</v>
      </c>
      <c r="BM1094" s="1" t="str">
        <f t="shared" si="1424"/>
        <v>NP</v>
      </c>
      <c r="BN1094" s="1" t="str">
        <f t="shared" si="1425"/>
        <v>NO</v>
      </c>
      <c r="BO1094" s="1" t="str">
        <f t="shared" si="1426"/>
        <v>NO</v>
      </c>
      <c r="BP1094" s="1" t="str">
        <f t="shared" si="1427"/>
        <v>YES</v>
      </c>
      <c r="BQ1094" s="1" t="str">
        <f t="shared" si="1428"/>
        <v>YES</v>
      </c>
      <c r="BS1094" s="1" t="str">
        <f t="shared" si="1429"/>
        <v>TP</v>
      </c>
      <c r="BT1094" s="1" t="str">
        <f t="shared" si="1430"/>
        <v>TN</v>
      </c>
      <c r="BU1094" s="1" t="str">
        <f t="shared" si="1431"/>
        <v>TP</v>
      </c>
      <c r="BV1094" s="1" t="str">
        <f t="shared" si="1432"/>
        <v>NO</v>
      </c>
      <c r="BW1094" s="1" t="str">
        <f t="shared" si="1433"/>
        <v>YES</v>
      </c>
      <c r="BX1094" s="1" t="str">
        <f t="shared" si="1434"/>
        <v>YES</v>
      </c>
      <c r="BY1094" s="244" t="str">
        <f t="shared" si="1435"/>
        <v>YES</v>
      </c>
      <c r="BZ1094" s="244" t="str">
        <f t="shared" si="1436"/>
        <v>NO</v>
      </c>
      <c r="CA1094" s="244" t="str">
        <f t="shared" si="1437"/>
        <v>NO</v>
      </c>
      <c r="CB1094" s="244" t="str">
        <f t="shared" si="1438"/>
        <v>NO</v>
      </c>
      <c r="CC1094" s="244" t="str">
        <f t="shared" si="1439"/>
        <v>NO</v>
      </c>
      <c r="CD1094" s="244" t="str">
        <f t="shared" ref="CD1094:CD1157" si="1473">IF(AND(OR(BS1094="FP",BS1094="FN",BT1094="FP",BT1094="FN",BU1094="FP",BU1094="FN")),"YES","NO")</f>
        <v>NO</v>
      </c>
      <c r="CE1094" s="1" t="str">
        <f t="shared" ref="CE1094:CE1157" si="1474">IF(AND(BJ1094&gt;60,OR(BS1094="FP",BS1094="FN",BT1094="FP",BT1094="FN",BU1094="FP",BU1094="FN")),"YES","NO")</f>
        <v>NO</v>
      </c>
      <c r="CF1094" s="1" t="str">
        <f t="shared" ref="CF1094:CF1157" si="1475">IF(AND(BJ1094&lt;&gt;"inf",BJ1094&gt;60,OR(BS1094="FP",BS1094="FN",BT1094="FP",BT1094="FN",BU1094="FP",BU1094="FN")),"YES","NO")</f>
        <v>NO</v>
      </c>
      <c r="CG1094" s="1" t="str">
        <f t="shared" ref="CG1094:CG1157" si="1476">IF(AND(BJ1094="inf",OR(BS1094="FP",BS1094="FN",BT1094="FP",BT1094="FN",BU1094="FP",BU1094="FN")),"YES","NO")</f>
        <v>NO</v>
      </c>
      <c r="CH1094" s="1" t="str">
        <f t="shared" ref="CH1094:CH1157" si="1477">IF(AND(BJ1094&lt;=60,OR(BS1094="FP",BS1094="FN",BT1094="FP",BT1094="FN",BU1094="FP",BU1094="FN")),"YES","NO")</f>
        <v>NO</v>
      </c>
      <c r="CI1094" s="244" t="str">
        <f t="shared" si="1440"/>
        <v>NO</v>
      </c>
      <c r="CJ1094" s="244" t="str">
        <f t="shared" si="1441"/>
        <v>NO</v>
      </c>
      <c r="CK1094" s="244" t="str">
        <f t="shared" si="1442"/>
        <v>NO</v>
      </c>
      <c r="CL1094" s="244" t="str">
        <f t="shared" si="1443"/>
        <v>NO</v>
      </c>
      <c r="CM1094" s="244" t="str">
        <f t="shared" si="1444"/>
        <v>NO</v>
      </c>
      <c r="CN1094" s="244" t="str">
        <f t="shared" si="1445"/>
        <v>NO</v>
      </c>
      <c r="CO1094" s="244" t="str">
        <f t="shared" si="1446"/>
        <v>NO</v>
      </c>
      <c r="CP1094" s="244" t="str">
        <f t="shared" si="1447"/>
        <v>NO</v>
      </c>
      <c r="CQ1094" s="244" t="str">
        <f t="shared" si="1448"/>
        <v>NO</v>
      </c>
      <c r="CR1094" s="244" t="str">
        <f t="shared" si="1449"/>
        <v>NO</v>
      </c>
    </row>
    <row r="1095" spans="1:96">
      <c r="A1095" s="64"/>
      <c r="B1095" s="15"/>
      <c r="C1095" s="15"/>
      <c r="D1095" s="15"/>
      <c r="E1095" s="15"/>
      <c r="F1095" s="15"/>
      <c r="G1095" s="15"/>
      <c r="H1095" s="15"/>
      <c r="I1095" s="52" t="s">
        <v>21</v>
      </c>
      <c r="J1095" s="6">
        <v>0.83412959688807897</v>
      </c>
      <c r="K1095" s="6">
        <v>0.13875014787500001</v>
      </c>
      <c r="L1095" s="6">
        <v>2.712025523692E-2</v>
      </c>
      <c r="M1095" s="6">
        <v>0.28806967394717298</v>
      </c>
      <c r="N1095" s="6">
        <v>0.66803164463590103</v>
      </c>
      <c r="O1095" s="6">
        <v>4.3898681416925503E-2</v>
      </c>
      <c r="P1095" s="6">
        <v>0.364778691349955</v>
      </c>
      <c r="Q1095" s="6">
        <v>0.27267655578966898</v>
      </c>
      <c r="R1095" s="6">
        <v>0.36254475286037502</v>
      </c>
      <c r="S1095" s="6">
        <v>0.85198447063903504</v>
      </c>
      <c r="T1095" s="6">
        <v>0.122606517921129</v>
      </c>
      <c r="U1095" s="6">
        <v>2.54090114398349E-2</v>
      </c>
      <c r="V1095" s="6">
        <v>0.12964022407224399</v>
      </c>
      <c r="W1095" s="6">
        <v>0.41208215293578998</v>
      </c>
      <c r="X1095" s="6">
        <v>0.45827762299196501</v>
      </c>
      <c r="Y1095" s="6">
        <v>0.69453119705412203</v>
      </c>
      <c r="Z1095" s="6">
        <v>0.25014047303606401</v>
      </c>
      <c r="AA1095" s="6">
        <v>5.5328329909813102E-2</v>
      </c>
      <c r="AB1095" s="6">
        <v>0.42337897723222201</v>
      </c>
      <c r="AC1095" s="6">
        <v>0.392489545033128</v>
      </c>
      <c r="AD1095" s="6">
        <v>0.184131477734648</v>
      </c>
      <c r="AE1095" s="6">
        <v>0.72365849840434804</v>
      </c>
      <c r="AF1095" s="6">
        <v>0.237694661964715</v>
      </c>
      <c r="AG1095" s="310">
        <v>3.8646839630936701E-2</v>
      </c>
      <c r="AH1095" s="211">
        <v>1.915</v>
      </c>
      <c r="AI1095" s="211">
        <v>4.0529999999999999</v>
      </c>
      <c r="AJ1095" s="212">
        <v>6.657</v>
      </c>
      <c r="AK1095" s="210">
        <v>1.9339999999999999</v>
      </c>
      <c r="AL1095" s="210">
        <v>3.6160000000000001</v>
      </c>
      <c r="AM1095" s="210">
        <v>6.4550000000000001</v>
      </c>
      <c r="AN1095" s="203"/>
      <c r="AO1095" s="203"/>
      <c r="AP1095" s="203"/>
      <c r="AQ1095" s="203"/>
      <c r="AR1095" s="203">
        <f t="shared" si="1463"/>
        <v>2.0614909136719999</v>
      </c>
      <c r="AS1095" s="203">
        <f t="shared" si="1464"/>
        <v>2.5196000000000001</v>
      </c>
      <c r="AT1095" s="203">
        <f t="shared" si="1465"/>
        <v>3.0795111055119997</v>
      </c>
      <c r="AU1095" s="203">
        <f t="shared" si="1466"/>
        <v>3.2548090981419997</v>
      </c>
      <c r="AV1095" s="203">
        <f t="shared" si="1467"/>
        <v>3.9781</v>
      </c>
      <c r="AW1095" s="203">
        <f t="shared" si="1468"/>
        <v>4.8621222133819995</v>
      </c>
      <c r="AX1095" s="203">
        <f t="shared" si="1469"/>
        <v>5.8365818311520004</v>
      </c>
      <c r="AY1095" s="203">
        <f t="shared" si="1470"/>
        <v>7.1336000000000004</v>
      </c>
      <c r="AZ1095" s="203">
        <f t="shared" si="1471"/>
        <v>8.7188444285919999</v>
      </c>
      <c r="BB1095" s="1" t="str">
        <f t="shared" si="1459"/>
        <v>A</v>
      </c>
      <c r="BC1095" s="1" t="str">
        <f t="shared" si="1460"/>
        <v>NA</v>
      </c>
      <c r="BD1095" s="1" t="str">
        <f t="shared" si="1461"/>
        <v>NP</v>
      </c>
      <c r="BE1095" s="1" t="str">
        <f t="shared" si="1462"/>
        <v>NO</v>
      </c>
      <c r="BF1095" s="1" t="str">
        <f t="shared" ref="BF1095:BF1158" si="1478">IF(OR(AND(BB1095="A",BC1095="A"),AND(BB1095="A",BD1095="A"),AND(BC1095="A",BD1095="A")),"YES","NO")</f>
        <v>NO</v>
      </c>
      <c r="BG1095" s="1" t="str">
        <f t="shared" ref="BG1095:BG1158" si="1479">IF(OR(BB1095="A",BC1095="A",BD1095="A"),"YES","NO")</f>
        <v>YES</v>
      </c>
      <c r="BH1095" s="1" t="str">
        <f t="shared" si="1472"/>
        <v>YES</v>
      </c>
      <c r="BJ1095" s="12">
        <v>52</v>
      </c>
      <c r="BK1095" s="1" t="str">
        <f t="shared" ref="BK1095:BK1158" si="1480">IF(AK1095&lt;AR1095,"A",IF(AND(AR1095&lt;=AK1095,AK1095&lt;=AS1095),"NP",IF(AND(AS1095&lt;AK1095,AK1095&lt;=AT1095),"NA","P")))</f>
        <v>A</v>
      </c>
      <c r="BL1095" s="1" t="str">
        <f t="shared" ref="BL1095:BL1158" si="1481">IF(AL1095&lt;AU1095,"A",IF(AND(AU1095&lt;=AL1095,AL1095&lt;=AV1095),"NP",IF(AND(AV1095&lt;AL1095,AL1095&lt;=AW1095),"NA","P")))</f>
        <v>NP</v>
      </c>
      <c r="BM1095" s="1" t="str">
        <f t="shared" ref="BM1095:BM1158" si="1482">IF(AM1095&lt;AX1095,"A",IF(AND(AX1095&lt;=AM1095,AM1095&lt;=AY1095),"NP",IF(AND(AY1095&lt;AM1095,AM1095&lt;=AZ1095),"NA","P")))</f>
        <v>NP</v>
      </c>
      <c r="BN1095" s="1" t="str">
        <f t="shared" ref="BN1095:BN1158" si="1483">IF(AND(BK1095="A",BL1095="A",BM1095="A"),"YES","NO")</f>
        <v>NO</v>
      </c>
      <c r="BO1095" s="1" t="str">
        <f t="shared" ref="BO1095:BO1158" si="1484">IF(OR(AND(BK1095="A",BL1095="A"),AND(BK1095="A",BM1095="A"),AND(BL1095="A",BM1095="A")),"YES","NO")</f>
        <v>NO</v>
      </c>
      <c r="BP1095" s="1" t="str">
        <f t="shared" ref="BP1095:BP1158" si="1485">IF(OR(BK1095="A",BL1095="A",BM1095="A"),"YES","NO")</f>
        <v>YES</v>
      </c>
      <c r="BQ1095" s="1" t="str">
        <f t="shared" ref="BQ1095:BQ1158" si="1486">IF(OR(BK1095="P",BL1095="P",BM1095="P"),"NO","YES")</f>
        <v>YES</v>
      </c>
      <c r="BS1095" s="1" t="str">
        <f t="shared" ref="BS1095:BS1158" si="1487">IF(OR(AND(BB1095="A",BK1095="A"),AND(BB1095="A",BK1095="NP"),AND(BB1095="NP",BK1095="A"),AND(BB1095="NP",BK1095="NP")),"TP",IF(OR(AND(BB1095="A",BK1095="NA"),AND(BB1095="A",BK1095="P"),AND(BB1095="NP",BK1095="NA"),AND(BB1095="NP",BK1095="P")),"FP",IF(OR(AND(BB1095="NA",BK1095="A"),AND(BB1095="NA",BK1095="NP"),AND(BB1095="P",BK1095="A"),AND(BB1095="P",BK1095="NP")),"FN","TN")))</f>
        <v>TP</v>
      </c>
      <c r="BT1095" s="1" t="str">
        <f t="shared" ref="BT1095:BT1158" si="1488">IF(OR(AND(BC1095="A",BL1095="A"),AND(BC1095="A",BL1095="NP"),AND(BC1095="NP",BL1095="A"),AND(BC1095="NP",BL1095="NP")),"TP",IF(OR(AND(BC1095="A",BL1095="NA"),AND(BC1095="A",BL1095="P"),AND(BC1095="NP",BL1095="NA"),AND(BC1095="NP",BL1095="P")),"FP",IF(OR(AND(BC1095="NA",BL1095="A"),AND(BC1095="NA",BL1095="NP"),AND(BC1095="P",BL1095="A"),AND(BC1095="P",BL1095="NP")),"FN","TN")))</f>
        <v>FN</v>
      </c>
      <c r="BU1095" s="1" t="str">
        <f t="shared" ref="BU1095:BU1158" si="1489">IF(OR(AND(BD1095="A",BM1095="A"),AND(BD1095="A",BM1095="NP"),AND(BD1095="NP",BM1095="A"),AND(BD1095="NP",BM1095="NP")),"TP",IF(OR(AND(BD1095="A",BM1095="NA"),AND(BD1095="A",BM1095="P"),AND(BD1095="NP",BM1095="NA"),AND(BD1095="NP",BM1095="P")),"FP",IF(OR(AND(BD1095="NA",BM1095="A"),AND(BD1095="NA",BM1095="NP"),AND(BD1095="P",BM1095="A"),AND(BD1095="P",BM1095="NP")),"FN","TN")))</f>
        <v>TP</v>
      </c>
      <c r="BV1095" s="1" t="str">
        <f t="shared" ref="BV1095:BV1158" si="1490">IF(AND(BS1095="TP",BT1095="TP",BU1095="TP"),"YES","NO")</f>
        <v>NO</v>
      </c>
      <c r="BW1095" s="1" t="str">
        <f t="shared" ref="BW1095:BW1158" si="1491">IF(OR(AND(BS1095="TP",BT1095="TP"),AND(BS1095="TP",BU1095="TP"),AND(BT1095="TP",BU1095="TP")),"YES","NO")</f>
        <v>YES</v>
      </c>
      <c r="BX1095" s="1" t="str">
        <f t="shared" ref="BX1095:BX1158" si="1492">IF(OR(BS1095="TP",BT1095="TP",BU1095="TP"),"YES","NO")</f>
        <v>YES</v>
      </c>
      <c r="BY1095" s="244" t="str">
        <f t="shared" ref="BY1095:BY1158" si="1493">IF(AND(OR(BS1095="TP",BS1095="TN",BT1095="TP",BT1095="TN",BU1095="TP",BU1095="TN")),"YES","NO")</f>
        <v>YES</v>
      </c>
      <c r="BZ1095" s="244" t="str">
        <f t="shared" ref="BZ1095:BZ1158" si="1494">IF(AND(BJ1095&gt;60,BY1095="NO"),"YES","NO")</f>
        <v>NO</v>
      </c>
      <c r="CA1095" s="244" t="str">
        <f t="shared" ref="CA1095:CA1158" si="1495">IF(AND(BJ1095&lt;&gt;"inf",BJ1095&gt;60,BY1095="NO"),"YES","NO")</f>
        <v>NO</v>
      </c>
      <c r="CB1095" s="244" t="str">
        <f t="shared" ref="CB1095:CB1158" si="1496">IF(AND(BJ1095="inf",BY1095="NO"),"YES","NO")</f>
        <v>NO</v>
      </c>
      <c r="CC1095" s="244" t="str">
        <f t="shared" ref="CC1095:CC1158" si="1497">IF(AND(BJ1095&lt;=60,BY1095="NO"),"YES","NO")</f>
        <v>NO</v>
      </c>
      <c r="CD1095" s="244" t="str">
        <f t="shared" si="1473"/>
        <v>YES</v>
      </c>
      <c r="CE1095" s="1" t="str">
        <f t="shared" si="1474"/>
        <v>NO</v>
      </c>
      <c r="CF1095" s="1" t="str">
        <f t="shared" si="1475"/>
        <v>NO</v>
      </c>
      <c r="CG1095" s="1" t="str">
        <f t="shared" si="1476"/>
        <v>NO</v>
      </c>
      <c r="CH1095" s="1" t="str">
        <f t="shared" si="1477"/>
        <v>YES</v>
      </c>
      <c r="CI1095" s="244" t="str">
        <f t="shared" ref="CI1095:CI1158" si="1498">IF(AND(OR(BS1095="FN",BT1095="FN",BU1095="FN")),"YES","NO")</f>
        <v>YES</v>
      </c>
      <c r="CJ1095" s="244" t="str">
        <f t="shared" ref="CJ1095:CJ1158" si="1499">IF(AND(BJ1095&gt;60,OR(BS1095="FN",BT1095="FN",BU1095="FN")),"YES","NO")</f>
        <v>NO</v>
      </c>
      <c r="CK1095" s="244" t="str">
        <f t="shared" ref="CK1095:CK1158" si="1500">IF(AND(BJ1095&lt;&gt;"inf",BJ1095&gt;60,OR(BS1095="FN",BT1095="FN",BU1095="FN")),"YES","NO")</f>
        <v>NO</v>
      </c>
      <c r="CL1095" s="244" t="str">
        <f t="shared" ref="CL1095:CL1158" si="1501">IF(AND(BJ1095="inf",OR(BS1095="FN",BT1095="FN",BU1095="FN")),"YES","NO")</f>
        <v>NO</v>
      </c>
      <c r="CM1095" s="244" t="str">
        <f t="shared" ref="CM1095:CM1158" si="1502">IF(AND(BJ1095&lt;=60,OR(BS1095="FN",BT1095="FN",BU1095="FN")),"YES","NO")</f>
        <v>YES</v>
      </c>
      <c r="CN1095" s="244" t="str">
        <f t="shared" ref="CN1095:CN1158" si="1503">IF(AND(OR(BS1095="FP",BT1095="FP",BU1095="FP")),"YES","NO")</f>
        <v>NO</v>
      </c>
      <c r="CO1095" s="244" t="str">
        <f t="shared" ref="CO1095:CO1158" si="1504">IF(AND(BJ1095&gt;60,OR(BS1095="FP",BT1095="FP",BU1095="FP")),"YES","NO")</f>
        <v>NO</v>
      </c>
      <c r="CP1095" s="244" t="str">
        <f t="shared" ref="CP1095:CP1158" si="1505">IF(AND(BJ1095&lt;&gt;"inf",BJ1095&gt;60,OR(BS1095="FP",BT1095="FP",BU1095="FP")),"YES","NO")</f>
        <v>NO</v>
      </c>
      <c r="CQ1095" s="244" t="str">
        <f t="shared" ref="CQ1095:CQ1158" si="1506">IF(AND(BJ1095="inf",OR(BS1095="FP",BT1095="FP",BU1095="FP")),"YES","NO")</f>
        <v>NO</v>
      </c>
      <c r="CR1095" s="244" t="str">
        <f t="shared" ref="CR1095:CR1158" si="1507">IF(AND(BJ1095&lt;=60,OR(BS1095="FP",BT1095="FP",BU1095="FP")),"YES","NO")</f>
        <v>NO</v>
      </c>
    </row>
    <row r="1096" spans="1:96">
      <c r="A1096" s="64"/>
      <c r="B1096" s="15"/>
      <c r="C1096" s="15"/>
      <c r="D1096" s="15"/>
      <c r="E1096" s="15"/>
      <c r="F1096" s="15"/>
      <c r="G1096" s="15"/>
      <c r="H1096" s="15"/>
      <c r="I1096" s="52" t="s">
        <v>60</v>
      </c>
      <c r="J1096" s="6">
        <v>0.90010703782602697</v>
      </c>
      <c r="K1096" s="6">
        <v>2.4948658958647899E-2</v>
      </c>
      <c r="L1096" s="6">
        <v>7.4944303215324498E-2</v>
      </c>
      <c r="M1096" s="6">
        <v>0.43605552223585697</v>
      </c>
      <c r="N1096" s="6">
        <v>0.21615158072336599</v>
      </c>
      <c r="O1096" s="6">
        <v>0.34779289704077598</v>
      </c>
      <c r="P1096" s="6">
        <v>0.97562469884099101</v>
      </c>
      <c r="Q1096" s="6">
        <v>3.64081541354133E-3</v>
      </c>
      <c r="R1096" s="6">
        <v>2.07344857454668E-2</v>
      </c>
      <c r="S1096" s="6">
        <v>0.56467561507072195</v>
      </c>
      <c r="T1096" s="6">
        <v>0.40907512654725398</v>
      </c>
      <c r="U1096" s="6">
        <v>2.62492583820228E-2</v>
      </c>
      <c r="V1096" s="6">
        <v>0.57088411987107002</v>
      </c>
      <c r="W1096" s="6">
        <v>0.10422705491526101</v>
      </c>
      <c r="X1096" s="6">
        <v>0.32488882521366802</v>
      </c>
      <c r="Y1096" s="6">
        <v>0.31545294515606498</v>
      </c>
      <c r="Z1096" s="6">
        <v>0.488074438822511</v>
      </c>
      <c r="AA1096" s="6">
        <v>0.19647261602142299</v>
      </c>
      <c r="AB1096" s="6">
        <v>6.71290885425901E-3</v>
      </c>
      <c r="AC1096" s="6">
        <v>0.96741882054092798</v>
      </c>
      <c r="AD1096" s="6">
        <v>2.5868270604813001E-2</v>
      </c>
      <c r="AE1096" s="6">
        <v>0.42540834509325098</v>
      </c>
      <c r="AF1096" s="6">
        <v>0.325076305001257</v>
      </c>
      <c r="AG1096" s="310">
        <v>0.24951534990549001</v>
      </c>
      <c r="AH1096" s="211">
        <v>1.641</v>
      </c>
      <c r="AI1096" s="211">
        <v>3.879</v>
      </c>
      <c r="AJ1096" s="212">
        <v>7.1310000000000002</v>
      </c>
      <c r="AK1096" s="210">
        <v>1.8440000000000001</v>
      </c>
      <c r="AL1096" s="210">
        <v>3.9649999999999999</v>
      </c>
      <c r="AM1096" s="210">
        <v>7.117</v>
      </c>
      <c r="AN1096" s="203"/>
      <c r="AO1096" s="203"/>
      <c r="AP1096" s="203"/>
      <c r="AQ1096" s="203"/>
      <c r="AR1096" s="203">
        <f t="shared" si="1463"/>
        <v>2.0614909136719999</v>
      </c>
      <c r="AS1096" s="203">
        <f t="shared" si="1464"/>
        <v>2.5196000000000001</v>
      </c>
      <c r="AT1096" s="203">
        <f t="shared" si="1465"/>
        <v>3.0795111055119997</v>
      </c>
      <c r="AU1096" s="203">
        <f t="shared" si="1466"/>
        <v>3.2548090981419997</v>
      </c>
      <c r="AV1096" s="203">
        <f t="shared" si="1467"/>
        <v>3.9781</v>
      </c>
      <c r="AW1096" s="203">
        <f t="shared" si="1468"/>
        <v>4.8621222133819995</v>
      </c>
      <c r="AX1096" s="203">
        <f t="shared" si="1469"/>
        <v>5.8365818311520004</v>
      </c>
      <c r="AY1096" s="203">
        <f t="shared" si="1470"/>
        <v>7.1336000000000004</v>
      </c>
      <c r="AZ1096" s="203">
        <f t="shared" si="1471"/>
        <v>8.7188444285919999</v>
      </c>
      <c r="BB1096" s="1" t="str">
        <f t="shared" si="1459"/>
        <v>A</v>
      </c>
      <c r="BC1096" s="1" t="str">
        <f t="shared" si="1460"/>
        <v>NP</v>
      </c>
      <c r="BD1096" s="1" t="str">
        <f t="shared" si="1461"/>
        <v>NP</v>
      </c>
      <c r="BE1096" s="1" t="str">
        <f t="shared" si="1462"/>
        <v>NO</v>
      </c>
      <c r="BF1096" s="1" t="str">
        <f t="shared" si="1478"/>
        <v>NO</v>
      </c>
      <c r="BG1096" s="1" t="str">
        <f t="shared" si="1479"/>
        <v>YES</v>
      </c>
      <c r="BH1096" s="1" t="str">
        <f t="shared" si="1472"/>
        <v>YES</v>
      </c>
      <c r="BJ1096" s="12">
        <v>88</v>
      </c>
      <c r="BK1096" s="1" t="str">
        <f t="shared" si="1480"/>
        <v>A</v>
      </c>
      <c r="BL1096" s="1" t="str">
        <f t="shared" si="1481"/>
        <v>NP</v>
      </c>
      <c r="BM1096" s="1" t="str">
        <f t="shared" si="1482"/>
        <v>NP</v>
      </c>
      <c r="BN1096" s="1" t="str">
        <f t="shared" si="1483"/>
        <v>NO</v>
      </c>
      <c r="BO1096" s="1" t="str">
        <f t="shared" si="1484"/>
        <v>NO</v>
      </c>
      <c r="BP1096" s="1" t="str">
        <f t="shared" si="1485"/>
        <v>YES</v>
      </c>
      <c r="BQ1096" s="1" t="str">
        <f t="shared" si="1486"/>
        <v>YES</v>
      </c>
      <c r="BS1096" s="1" t="str">
        <f t="shared" si="1487"/>
        <v>TP</v>
      </c>
      <c r="BT1096" s="1" t="str">
        <f t="shared" si="1488"/>
        <v>TP</v>
      </c>
      <c r="BU1096" s="1" t="str">
        <f t="shared" si="1489"/>
        <v>TP</v>
      </c>
      <c r="BV1096" s="1" t="str">
        <f t="shared" si="1490"/>
        <v>YES</v>
      </c>
      <c r="BW1096" s="1" t="str">
        <f t="shared" si="1491"/>
        <v>YES</v>
      </c>
      <c r="BX1096" s="1" t="str">
        <f t="shared" si="1492"/>
        <v>YES</v>
      </c>
      <c r="BY1096" s="244" t="str">
        <f t="shared" si="1493"/>
        <v>YES</v>
      </c>
      <c r="BZ1096" s="244" t="str">
        <f t="shared" si="1494"/>
        <v>NO</v>
      </c>
      <c r="CA1096" s="244" t="str">
        <f t="shared" si="1495"/>
        <v>NO</v>
      </c>
      <c r="CB1096" s="244" t="str">
        <f t="shared" si="1496"/>
        <v>NO</v>
      </c>
      <c r="CC1096" s="244" t="str">
        <f t="shared" si="1497"/>
        <v>NO</v>
      </c>
      <c r="CD1096" s="244" t="str">
        <f t="shared" si="1473"/>
        <v>NO</v>
      </c>
      <c r="CE1096" s="1" t="str">
        <f t="shared" si="1474"/>
        <v>NO</v>
      </c>
      <c r="CF1096" s="1" t="str">
        <f t="shared" si="1475"/>
        <v>NO</v>
      </c>
      <c r="CG1096" s="1" t="str">
        <f t="shared" si="1476"/>
        <v>NO</v>
      </c>
      <c r="CH1096" s="1" t="str">
        <f t="shared" si="1477"/>
        <v>NO</v>
      </c>
      <c r="CI1096" s="244" t="str">
        <f t="shared" si="1498"/>
        <v>NO</v>
      </c>
      <c r="CJ1096" s="244" t="str">
        <f t="shared" si="1499"/>
        <v>NO</v>
      </c>
      <c r="CK1096" s="244" t="str">
        <f t="shared" si="1500"/>
        <v>NO</v>
      </c>
      <c r="CL1096" s="244" t="str">
        <f t="shared" si="1501"/>
        <v>NO</v>
      </c>
      <c r="CM1096" s="244" t="str">
        <f t="shared" si="1502"/>
        <v>NO</v>
      </c>
      <c r="CN1096" s="244" t="str">
        <f t="shared" si="1503"/>
        <v>NO</v>
      </c>
      <c r="CO1096" s="244" t="str">
        <f t="shared" si="1504"/>
        <v>NO</v>
      </c>
      <c r="CP1096" s="244" t="str">
        <f t="shared" si="1505"/>
        <v>NO</v>
      </c>
      <c r="CQ1096" s="244" t="str">
        <f t="shared" si="1506"/>
        <v>NO</v>
      </c>
      <c r="CR1096" s="244" t="str">
        <f t="shared" si="1507"/>
        <v>NO</v>
      </c>
    </row>
    <row r="1097" spans="1:96">
      <c r="A1097" s="64"/>
      <c r="B1097" s="15"/>
      <c r="C1097" s="15"/>
      <c r="D1097" s="15"/>
      <c r="E1097" s="15"/>
      <c r="F1097" s="15"/>
      <c r="G1097" s="15"/>
      <c r="H1097" s="15"/>
      <c r="I1097" s="52" t="s">
        <v>46</v>
      </c>
      <c r="J1097" s="6">
        <v>0.95039928272119001</v>
      </c>
      <c r="K1097" s="6">
        <v>4.0067092135733697E-3</v>
      </c>
      <c r="L1097" s="6">
        <v>4.5594008065236002E-2</v>
      </c>
      <c r="M1097" s="6">
        <v>0.19058434463381199</v>
      </c>
      <c r="N1097" s="6">
        <v>0.52268079019749403</v>
      </c>
      <c r="O1097" s="6">
        <v>0.28673486516869201</v>
      </c>
      <c r="P1097" s="6">
        <v>0.93145319761089795</v>
      </c>
      <c r="Q1097" s="6">
        <v>4.2310321840673203E-2</v>
      </c>
      <c r="R1097" s="6">
        <v>2.6236480548427799E-2</v>
      </c>
      <c r="S1097" s="6">
        <v>0.66461642304148905</v>
      </c>
      <c r="T1097" s="6">
        <v>3.2693533368011098E-4</v>
      </c>
      <c r="U1097" s="6">
        <v>0.33505664162483001</v>
      </c>
      <c r="V1097" s="6">
        <v>0.24233212981312399</v>
      </c>
      <c r="W1097" s="6">
        <v>0.29667770226708701</v>
      </c>
      <c r="X1097" s="6">
        <v>0.46099016791978797</v>
      </c>
      <c r="Y1097" s="6">
        <v>0.52739384908472497</v>
      </c>
      <c r="Z1097" s="6">
        <v>7.3615559237839107E-2</v>
      </c>
      <c r="AA1097" s="6">
        <v>0.398990591677435</v>
      </c>
      <c r="AB1097" s="6">
        <v>0.17259544754974401</v>
      </c>
      <c r="AC1097" s="6">
        <v>0.601633945422134</v>
      </c>
      <c r="AD1097" s="6">
        <v>0.22577060702811999</v>
      </c>
      <c r="AE1097" s="6">
        <v>0.76260745709351696</v>
      </c>
      <c r="AF1097" s="6">
        <v>0.192615980939602</v>
      </c>
      <c r="AG1097" s="310">
        <v>4.4776561966880603E-2</v>
      </c>
      <c r="AH1097" s="211">
        <v>1.7450000000000001</v>
      </c>
      <c r="AI1097" s="211">
        <v>3.9359999999999999</v>
      </c>
      <c r="AJ1097" s="212">
        <v>6.7320000000000002</v>
      </c>
      <c r="AK1097" s="210">
        <v>1.7549999999999999</v>
      </c>
      <c r="AL1097" s="210">
        <v>4.1609999999999996</v>
      </c>
      <c r="AM1097" s="210">
        <v>6.6879999999999997</v>
      </c>
      <c r="AN1097" s="203"/>
      <c r="AO1097" s="203"/>
      <c r="AP1097" s="203"/>
      <c r="AQ1097" s="203"/>
      <c r="AR1097" s="203">
        <f t="shared" si="1463"/>
        <v>2.0614909136719999</v>
      </c>
      <c r="AS1097" s="203">
        <f t="shared" si="1464"/>
        <v>2.5196000000000001</v>
      </c>
      <c r="AT1097" s="203">
        <f t="shared" si="1465"/>
        <v>3.0795111055119997</v>
      </c>
      <c r="AU1097" s="203">
        <f t="shared" si="1466"/>
        <v>3.2548090981419997</v>
      </c>
      <c r="AV1097" s="203">
        <f t="shared" si="1467"/>
        <v>3.9781</v>
      </c>
      <c r="AW1097" s="203">
        <f t="shared" si="1468"/>
        <v>4.8621222133819995</v>
      </c>
      <c r="AX1097" s="203">
        <f t="shared" si="1469"/>
        <v>5.8365818311520004</v>
      </c>
      <c r="AY1097" s="203">
        <f t="shared" si="1470"/>
        <v>7.1336000000000004</v>
      </c>
      <c r="AZ1097" s="203">
        <f t="shared" si="1471"/>
        <v>8.7188444285919999</v>
      </c>
      <c r="BB1097" s="1" t="str">
        <f t="shared" si="1459"/>
        <v>A</v>
      </c>
      <c r="BC1097" s="1" t="str">
        <f t="shared" si="1460"/>
        <v>NP</v>
      </c>
      <c r="BD1097" s="1" t="str">
        <f t="shared" si="1461"/>
        <v>NP</v>
      </c>
      <c r="BE1097" s="1" t="str">
        <f t="shared" si="1462"/>
        <v>NO</v>
      </c>
      <c r="BF1097" s="1" t="str">
        <f t="shared" si="1478"/>
        <v>NO</v>
      </c>
      <c r="BG1097" s="1" t="str">
        <f t="shared" si="1479"/>
        <v>YES</v>
      </c>
      <c r="BH1097" s="1" t="str">
        <f t="shared" si="1472"/>
        <v>YES</v>
      </c>
      <c r="BJ1097" s="12">
        <v>90</v>
      </c>
      <c r="BK1097" s="1" t="str">
        <f t="shared" si="1480"/>
        <v>A</v>
      </c>
      <c r="BL1097" s="1" t="str">
        <f t="shared" si="1481"/>
        <v>NA</v>
      </c>
      <c r="BM1097" s="1" t="str">
        <f t="shared" si="1482"/>
        <v>NP</v>
      </c>
      <c r="BN1097" s="1" t="str">
        <f t="shared" si="1483"/>
        <v>NO</v>
      </c>
      <c r="BO1097" s="1" t="str">
        <f t="shared" si="1484"/>
        <v>NO</v>
      </c>
      <c r="BP1097" s="1" t="str">
        <f t="shared" si="1485"/>
        <v>YES</v>
      </c>
      <c r="BQ1097" s="1" t="str">
        <f t="shared" si="1486"/>
        <v>YES</v>
      </c>
      <c r="BS1097" s="1" t="str">
        <f t="shared" si="1487"/>
        <v>TP</v>
      </c>
      <c r="BT1097" s="1" t="str">
        <f t="shared" si="1488"/>
        <v>FP</v>
      </c>
      <c r="BU1097" s="1" t="str">
        <f t="shared" si="1489"/>
        <v>TP</v>
      </c>
      <c r="BV1097" s="1" t="str">
        <f t="shared" si="1490"/>
        <v>NO</v>
      </c>
      <c r="BW1097" s="1" t="str">
        <f t="shared" si="1491"/>
        <v>YES</v>
      </c>
      <c r="BX1097" s="1" t="str">
        <f t="shared" si="1492"/>
        <v>YES</v>
      </c>
      <c r="BY1097" s="244" t="str">
        <f t="shared" si="1493"/>
        <v>YES</v>
      </c>
      <c r="BZ1097" s="244" t="str">
        <f t="shared" si="1494"/>
        <v>NO</v>
      </c>
      <c r="CA1097" s="244" t="str">
        <f t="shared" si="1495"/>
        <v>NO</v>
      </c>
      <c r="CB1097" s="244" t="str">
        <f t="shared" si="1496"/>
        <v>NO</v>
      </c>
      <c r="CC1097" s="244" t="str">
        <f t="shared" si="1497"/>
        <v>NO</v>
      </c>
      <c r="CD1097" s="244" t="str">
        <f t="shared" si="1473"/>
        <v>YES</v>
      </c>
      <c r="CE1097" s="1" t="str">
        <f t="shared" si="1474"/>
        <v>YES</v>
      </c>
      <c r="CF1097" s="1" t="str">
        <f t="shared" si="1475"/>
        <v>YES</v>
      </c>
      <c r="CG1097" s="1" t="str">
        <f t="shared" si="1476"/>
        <v>NO</v>
      </c>
      <c r="CH1097" s="1" t="str">
        <f t="shared" si="1477"/>
        <v>NO</v>
      </c>
      <c r="CI1097" s="244" t="str">
        <f t="shared" si="1498"/>
        <v>NO</v>
      </c>
      <c r="CJ1097" s="244" t="str">
        <f t="shared" si="1499"/>
        <v>NO</v>
      </c>
      <c r="CK1097" s="244" t="str">
        <f t="shared" si="1500"/>
        <v>NO</v>
      </c>
      <c r="CL1097" s="244" t="str">
        <f t="shared" si="1501"/>
        <v>NO</v>
      </c>
      <c r="CM1097" s="244" t="str">
        <f t="shared" si="1502"/>
        <v>NO</v>
      </c>
      <c r="CN1097" s="244" t="str">
        <f t="shared" si="1503"/>
        <v>YES</v>
      </c>
      <c r="CO1097" s="244" t="str">
        <f t="shared" si="1504"/>
        <v>YES</v>
      </c>
      <c r="CP1097" s="244" t="str">
        <f t="shared" si="1505"/>
        <v>YES</v>
      </c>
      <c r="CQ1097" s="244" t="str">
        <f t="shared" si="1506"/>
        <v>NO</v>
      </c>
      <c r="CR1097" s="244" t="str">
        <f t="shared" si="1507"/>
        <v>NO</v>
      </c>
    </row>
    <row r="1098" spans="1:96">
      <c r="A1098" s="64"/>
      <c r="B1098" s="15"/>
      <c r="C1098" s="15"/>
      <c r="D1098" s="15"/>
      <c r="E1098" s="15"/>
      <c r="F1098" s="15"/>
      <c r="G1098" s="15"/>
      <c r="H1098" s="15"/>
      <c r="I1098" s="52" t="s">
        <v>61</v>
      </c>
      <c r="J1098" s="6">
        <v>0.86437159761899496</v>
      </c>
      <c r="K1098" s="6">
        <v>4.0922210971102102E-2</v>
      </c>
      <c r="L1098" s="6">
        <v>9.4706191409902496E-2</v>
      </c>
      <c r="M1098" s="6">
        <v>0.38669176102952502</v>
      </c>
      <c r="N1098" s="6">
        <v>0.23038230229656201</v>
      </c>
      <c r="O1098" s="6">
        <v>0.382925936673912</v>
      </c>
      <c r="P1098" s="6">
        <v>0.19016434795779999</v>
      </c>
      <c r="Q1098" s="6">
        <v>0.38182305783555598</v>
      </c>
      <c r="R1098" s="6">
        <v>0.428012594206643</v>
      </c>
      <c r="S1098" s="6">
        <v>0.76320822092363405</v>
      </c>
      <c r="T1098" s="6">
        <v>0.15525950787287801</v>
      </c>
      <c r="U1098" s="6">
        <v>8.1532271203486495E-2</v>
      </c>
      <c r="V1098" s="6">
        <v>0.51330176099742897</v>
      </c>
      <c r="W1098" s="6">
        <v>0.329130204538434</v>
      </c>
      <c r="X1098" s="6">
        <v>0.157568034464136</v>
      </c>
      <c r="Y1098" s="6">
        <v>0.64457936139082805</v>
      </c>
      <c r="Z1098" s="6">
        <v>0.22542839304687801</v>
      </c>
      <c r="AA1098" s="6">
        <v>0.129992245562292</v>
      </c>
      <c r="AB1098" s="6">
        <v>0.23099738846232901</v>
      </c>
      <c r="AC1098" s="6">
        <v>0.122164048196074</v>
      </c>
      <c r="AD1098" s="6">
        <v>0.64683856334159495</v>
      </c>
      <c r="AE1098" s="6">
        <v>0.79847704586287505</v>
      </c>
      <c r="AF1098" s="6">
        <v>0.14040762731250001</v>
      </c>
      <c r="AG1098" s="310">
        <v>6.1115326824623901E-2</v>
      </c>
      <c r="AH1098" s="211">
        <v>2.2629999999999999</v>
      </c>
      <c r="AI1098" s="211">
        <v>3.415</v>
      </c>
      <c r="AJ1098" s="212">
        <v>7.2069999999999999</v>
      </c>
      <c r="AK1098" s="210">
        <v>2.2250000000000001</v>
      </c>
      <c r="AL1098" s="210">
        <v>3.49</v>
      </c>
      <c r="AM1098" s="210">
        <v>7.2439999999999998</v>
      </c>
      <c r="AN1098" s="203"/>
      <c r="AO1098" s="203"/>
      <c r="AP1098" s="203"/>
      <c r="AQ1098" s="203"/>
      <c r="AR1098" s="203">
        <f t="shared" si="1463"/>
        <v>2.0614909136719999</v>
      </c>
      <c r="AS1098" s="203">
        <f t="shared" si="1464"/>
        <v>2.5196000000000001</v>
      </c>
      <c r="AT1098" s="203">
        <f t="shared" si="1465"/>
        <v>3.0795111055119997</v>
      </c>
      <c r="AU1098" s="203">
        <f t="shared" si="1466"/>
        <v>3.2548090981419997</v>
      </c>
      <c r="AV1098" s="203">
        <f t="shared" si="1467"/>
        <v>3.9781</v>
      </c>
      <c r="AW1098" s="203">
        <f t="shared" si="1468"/>
        <v>4.8621222133819995</v>
      </c>
      <c r="AX1098" s="203">
        <f t="shared" si="1469"/>
        <v>5.8365818311520004</v>
      </c>
      <c r="AY1098" s="203">
        <f t="shared" si="1470"/>
        <v>7.1336000000000004</v>
      </c>
      <c r="AZ1098" s="203">
        <f t="shared" si="1471"/>
        <v>8.7188444285919999</v>
      </c>
      <c r="BB1098" s="1" t="str">
        <f t="shared" si="1459"/>
        <v>NP</v>
      </c>
      <c r="BC1098" s="1" t="str">
        <f t="shared" si="1460"/>
        <v>NP</v>
      </c>
      <c r="BD1098" s="1" t="str">
        <f t="shared" si="1461"/>
        <v>NA</v>
      </c>
      <c r="BE1098" s="1" t="str">
        <f t="shared" si="1462"/>
        <v>NO</v>
      </c>
      <c r="BF1098" s="1" t="str">
        <f t="shared" si="1478"/>
        <v>NO</v>
      </c>
      <c r="BG1098" s="1" t="str">
        <f t="shared" si="1479"/>
        <v>NO</v>
      </c>
      <c r="BH1098" s="1" t="str">
        <f t="shared" si="1472"/>
        <v>YES</v>
      </c>
      <c r="BJ1098" s="12">
        <v>16</v>
      </c>
      <c r="BK1098" s="1" t="str">
        <f t="shared" si="1480"/>
        <v>NP</v>
      </c>
      <c r="BL1098" s="1" t="str">
        <f t="shared" si="1481"/>
        <v>NP</v>
      </c>
      <c r="BM1098" s="1" t="str">
        <f t="shared" si="1482"/>
        <v>NA</v>
      </c>
      <c r="BN1098" s="1" t="str">
        <f t="shared" si="1483"/>
        <v>NO</v>
      </c>
      <c r="BO1098" s="1" t="str">
        <f t="shared" si="1484"/>
        <v>NO</v>
      </c>
      <c r="BP1098" s="1" t="str">
        <f t="shared" si="1485"/>
        <v>NO</v>
      </c>
      <c r="BQ1098" s="1" t="str">
        <f t="shared" si="1486"/>
        <v>YES</v>
      </c>
      <c r="BS1098" s="1" t="str">
        <f t="shared" si="1487"/>
        <v>TP</v>
      </c>
      <c r="BT1098" s="1" t="str">
        <f t="shared" si="1488"/>
        <v>TP</v>
      </c>
      <c r="BU1098" s="1" t="str">
        <f t="shared" si="1489"/>
        <v>TN</v>
      </c>
      <c r="BV1098" s="1" t="str">
        <f t="shared" si="1490"/>
        <v>NO</v>
      </c>
      <c r="BW1098" s="1" t="str">
        <f t="shared" si="1491"/>
        <v>YES</v>
      </c>
      <c r="BX1098" s="1" t="str">
        <f t="shared" si="1492"/>
        <v>YES</v>
      </c>
      <c r="BY1098" s="244" t="str">
        <f t="shared" si="1493"/>
        <v>YES</v>
      </c>
      <c r="BZ1098" s="244" t="str">
        <f t="shared" si="1494"/>
        <v>NO</v>
      </c>
      <c r="CA1098" s="244" t="str">
        <f t="shared" si="1495"/>
        <v>NO</v>
      </c>
      <c r="CB1098" s="244" t="str">
        <f t="shared" si="1496"/>
        <v>NO</v>
      </c>
      <c r="CC1098" s="244" t="str">
        <f t="shared" si="1497"/>
        <v>NO</v>
      </c>
      <c r="CD1098" s="244" t="str">
        <f t="shared" si="1473"/>
        <v>NO</v>
      </c>
      <c r="CE1098" s="1" t="str">
        <f t="shared" si="1474"/>
        <v>NO</v>
      </c>
      <c r="CF1098" s="1" t="str">
        <f t="shared" si="1475"/>
        <v>NO</v>
      </c>
      <c r="CG1098" s="1" t="str">
        <f t="shared" si="1476"/>
        <v>NO</v>
      </c>
      <c r="CH1098" s="1" t="str">
        <f t="shared" si="1477"/>
        <v>NO</v>
      </c>
      <c r="CI1098" s="244" t="str">
        <f t="shared" si="1498"/>
        <v>NO</v>
      </c>
      <c r="CJ1098" s="244" t="str">
        <f t="shared" si="1499"/>
        <v>NO</v>
      </c>
      <c r="CK1098" s="244" t="str">
        <f t="shared" si="1500"/>
        <v>NO</v>
      </c>
      <c r="CL1098" s="244" t="str">
        <f t="shared" si="1501"/>
        <v>NO</v>
      </c>
      <c r="CM1098" s="244" t="str">
        <f t="shared" si="1502"/>
        <v>NO</v>
      </c>
      <c r="CN1098" s="244" t="str">
        <f t="shared" si="1503"/>
        <v>NO</v>
      </c>
      <c r="CO1098" s="244" t="str">
        <f t="shared" si="1504"/>
        <v>NO</v>
      </c>
      <c r="CP1098" s="244" t="str">
        <f t="shared" si="1505"/>
        <v>NO</v>
      </c>
      <c r="CQ1098" s="244" t="str">
        <f t="shared" si="1506"/>
        <v>NO</v>
      </c>
      <c r="CR1098" s="244" t="str">
        <f t="shared" si="1507"/>
        <v>NO</v>
      </c>
    </row>
    <row r="1099" spans="1:96">
      <c r="A1099" s="64"/>
      <c r="B1099" s="15"/>
      <c r="C1099" s="15"/>
      <c r="D1099" s="15"/>
      <c r="E1099" s="15"/>
      <c r="F1099" s="15"/>
      <c r="G1099" s="15"/>
      <c r="H1099" s="15"/>
      <c r="I1099" s="52" t="s">
        <v>37</v>
      </c>
      <c r="J1099" s="6">
        <v>0.40969290815088399</v>
      </c>
      <c r="K1099" s="6">
        <v>0.538442066564365</v>
      </c>
      <c r="L1099" s="6">
        <v>5.1865025284749899E-2</v>
      </c>
      <c r="M1099" s="6">
        <v>1.33288445806778E-3</v>
      </c>
      <c r="N1099" s="6">
        <v>0.61363475445064597</v>
      </c>
      <c r="O1099" s="6">
        <v>0.38503236109128502</v>
      </c>
      <c r="P1099" s="6">
        <v>0.57395289180962294</v>
      </c>
      <c r="Q1099" s="6">
        <v>0.32921706348123098</v>
      </c>
      <c r="R1099" s="6">
        <v>9.6830044709145593E-2</v>
      </c>
      <c r="S1099" s="6">
        <v>0.96699551324388899</v>
      </c>
      <c r="T1099" s="6">
        <v>6.8109286291328998E-4</v>
      </c>
      <c r="U1099" s="6">
        <v>3.23233938931973E-2</v>
      </c>
      <c r="V1099" s="6">
        <v>0.70510544148755405</v>
      </c>
      <c r="W1099" s="6">
        <v>0.21799151793511001</v>
      </c>
      <c r="X1099" s="6">
        <v>7.6903040577335199E-2</v>
      </c>
      <c r="Y1099" s="6">
        <v>0.86191317431928705</v>
      </c>
      <c r="Z1099" s="6">
        <v>6.6778037130748993E-2</v>
      </c>
      <c r="AA1099" s="6">
        <v>7.1308788549963004E-2</v>
      </c>
      <c r="AB1099" s="6">
        <v>8.0472780771189897E-2</v>
      </c>
      <c r="AC1099" s="6">
        <v>0.23589243570329599</v>
      </c>
      <c r="AD1099" s="6">
        <v>0.68363478352551299</v>
      </c>
      <c r="AE1099" s="6">
        <v>0.122573330040408</v>
      </c>
      <c r="AF1099" s="6">
        <v>0.53469438120686097</v>
      </c>
      <c r="AG1099" s="310">
        <v>0.34273228875272999</v>
      </c>
      <c r="AH1099" s="211">
        <v>1.8680000000000001</v>
      </c>
      <c r="AI1099" s="211">
        <v>3.5449999999999999</v>
      </c>
      <c r="AJ1099" s="212">
        <v>7.2439999999999998</v>
      </c>
      <c r="AK1099" s="210">
        <v>1.7809999999999999</v>
      </c>
      <c r="AL1099" s="210">
        <v>3.49</v>
      </c>
      <c r="AM1099" s="210">
        <v>7.4989999999999997</v>
      </c>
      <c r="AN1099" s="203"/>
      <c r="AO1099" s="203"/>
      <c r="AP1099" s="203"/>
      <c r="AQ1099" s="203"/>
      <c r="AR1099" s="203">
        <f t="shared" si="1463"/>
        <v>2.0614909136719999</v>
      </c>
      <c r="AS1099" s="203">
        <f t="shared" si="1464"/>
        <v>2.5196000000000001</v>
      </c>
      <c r="AT1099" s="203">
        <f t="shared" si="1465"/>
        <v>3.0795111055119997</v>
      </c>
      <c r="AU1099" s="203">
        <f t="shared" si="1466"/>
        <v>3.2548090981419997</v>
      </c>
      <c r="AV1099" s="203">
        <f t="shared" si="1467"/>
        <v>3.9781</v>
      </c>
      <c r="AW1099" s="203">
        <f t="shared" si="1468"/>
        <v>4.8621222133819995</v>
      </c>
      <c r="AX1099" s="203">
        <f t="shared" si="1469"/>
        <v>5.8365818311520004</v>
      </c>
      <c r="AY1099" s="203">
        <f t="shared" si="1470"/>
        <v>7.1336000000000004</v>
      </c>
      <c r="AZ1099" s="203">
        <f t="shared" si="1471"/>
        <v>8.7188444285919999</v>
      </c>
      <c r="BB1099" s="1" t="str">
        <f t="shared" si="1459"/>
        <v>A</v>
      </c>
      <c r="BC1099" s="1" t="str">
        <f t="shared" si="1460"/>
        <v>NP</v>
      </c>
      <c r="BD1099" s="1" t="str">
        <f t="shared" si="1461"/>
        <v>NA</v>
      </c>
      <c r="BE1099" s="1" t="str">
        <f t="shared" si="1462"/>
        <v>NO</v>
      </c>
      <c r="BF1099" s="1" t="str">
        <f t="shared" si="1478"/>
        <v>NO</v>
      </c>
      <c r="BG1099" s="1" t="str">
        <f t="shared" si="1479"/>
        <v>YES</v>
      </c>
      <c r="BH1099" s="1" t="str">
        <f t="shared" si="1472"/>
        <v>YES</v>
      </c>
      <c r="BJ1099" s="12">
        <v>32</v>
      </c>
      <c r="BK1099" s="1" t="str">
        <f t="shared" si="1480"/>
        <v>A</v>
      </c>
      <c r="BL1099" s="1" t="str">
        <f t="shared" si="1481"/>
        <v>NP</v>
      </c>
      <c r="BM1099" s="1" t="str">
        <f t="shared" si="1482"/>
        <v>NA</v>
      </c>
      <c r="BN1099" s="1" t="str">
        <f t="shared" si="1483"/>
        <v>NO</v>
      </c>
      <c r="BO1099" s="1" t="str">
        <f t="shared" si="1484"/>
        <v>NO</v>
      </c>
      <c r="BP1099" s="1" t="str">
        <f t="shared" si="1485"/>
        <v>YES</v>
      </c>
      <c r="BQ1099" s="1" t="str">
        <f t="shared" si="1486"/>
        <v>YES</v>
      </c>
      <c r="BS1099" s="1" t="str">
        <f t="shared" si="1487"/>
        <v>TP</v>
      </c>
      <c r="BT1099" s="1" t="str">
        <f t="shared" si="1488"/>
        <v>TP</v>
      </c>
      <c r="BU1099" s="1" t="str">
        <f t="shared" si="1489"/>
        <v>TN</v>
      </c>
      <c r="BV1099" s="1" t="str">
        <f t="shared" si="1490"/>
        <v>NO</v>
      </c>
      <c r="BW1099" s="1" t="str">
        <f t="shared" si="1491"/>
        <v>YES</v>
      </c>
      <c r="BX1099" s="1" t="str">
        <f t="shared" si="1492"/>
        <v>YES</v>
      </c>
      <c r="BY1099" s="244" t="str">
        <f t="shared" si="1493"/>
        <v>YES</v>
      </c>
      <c r="BZ1099" s="244" t="str">
        <f t="shared" si="1494"/>
        <v>NO</v>
      </c>
      <c r="CA1099" s="244" t="str">
        <f t="shared" si="1495"/>
        <v>NO</v>
      </c>
      <c r="CB1099" s="244" t="str">
        <f t="shared" si="1496"/>
        <v>NO</v>
      </c>
      <c r="CC1099" s="244" t="str">
        <f t="shared" si="1497"/>
        <v>NO</v>
      </c>
      <c r="CD1099" s="244" t="str">
        <f t="shared" si="1473"/>
        <v>NO</v>
      </c>
      <c r="CE1099" s="1" t="str">
        <f t="shared" si="1474"/>
        <v>NO</v>
      </c>
      <c r="CF1099" s="1" t="str">
        <f t="shared" si="1475"/>
        <v>NO</v>
      </c>
      <c r="CG1099" s="1" t="str">
        <f t="shared" si="1476"/>
        <v>NO</v>
      </c>
      <c r="CH1099" s="1" t="str">
        <f t="shared" si="1477"/>
        <v>NO</v>
      </c>
      <c r="CI1099" s="244" t="str">
        <f t="shared" si="1498"/>
        <v>NO</v>
      </c>
      <c r="CJ1099" s="244" t="str">
        <f t="shared" si="1499"/>
        <v>NO</v>
      </c>
      <c r="CK1099" s="244" t="str">
        <f t="shared" si="1500"/>
        <v>NO</v>
      </c>
      <c r="CL1099" s="244" t="str">
        <f t="shared" si="1501"/>
        <v>NO</v>
      </c>
      <c r="CM1099" s="244" t="str">
        <f t="shared" si="1502"/>
        <v>NO</v>
      </c>
      <c r="CN1099" s="244" t="str">
        <f t="shared" si="1503"/>
        <v>NO</v>
      </c>
      <c r="CO1099" s="244" t="str">
        <f t="shared" si="1504"/>
        <v>NO</v>
      </c>
      <c r="CP1099" s="244" t="str">
        <f t="shared" si="1505"/>
        <v>NO</v>
      </c>
      <c r="CQ1099" s="244" t="str">
        <f t="shared" si="1506"/>
        <v>NO</v>
      </c>
      <c r="CR1099" s="244" t="str">
        <f t="shared" si="1507"/>
        <v>NO</v>
      </c>
    </row>
    <row r="1100" spans="1:96">
      <c r="A1100" s="64"/>
      <c r="B1100" s="15"/>
      <c r="C1100" s="15"/>
      <c r="D1100" s="15"/>
      <c r="E1100" s="15"/>
      <c r="F1100" s="15"/>
      <c r="G1100" s="15"/>
      <c r="H1100" s="15"/>
      <c r="I1100" s="52" t="s">
        <v>62</v>
      </c>
      <c r="J1100" s="6">
        <v>0.83412959688807897</v>
      </c>
      <c r="K1100" s="6">
        <v>0.13875014787500001</v>
      </c>
      <c r="L1100" s="6">
        <v>2.712025523692E-2</v>
      </c>
      <c r="M1100" s="6">
        <v>0.28806967394717298</v>
      </c>
      <c r="N1100" s="6">
        <v>0.66803164463590103</v>
      </c>
      <c r="O1100" s="6">
        <v>4.3898681416925503E-2</v>
      </c>
      <c r="P1100" s="6">
        <v>0.364778691349955</v>
      </c>
      <c r="Q1100" s="6">
        <v>0.27267655578966898</v>
      </c>
      <c r="R1100" s="6">
        <v>0.36254475286037502</v>
      </c>
      <c r="S1100" s="6">
        <v>0.85198447063903504</v>
      </c>
      <c r="T1100" s="6">
        <v>0.122606517921129</v>
      </c>
      <c r="U1100" s="6">
        <v>2.54090114398349E-2</v>
      </c>
      <c r="V1100" s="6">
        <v>0.12964022407224399</v>
      </c>
      <c r="W1100" s="6">
        <v>0.41208215293578998</v>
      </c>
      <c r="X1100" s="6">
        <v>0.45827762299196501</v>
      </c>
      <c r="Y1100" s="6">
        <v>0.69453119705412203</v>
      </c>
      <c r="Z1100" s="6">
        <v>0.25014047303606401</v>
      </c>
      <c r="AA1100" s="6">
        <v>5.5328329909813102E-2</v>
      </c>
      <c r="AB1100" s="6">
        <v>0.42337897723222201</v>
      </c>
      <c r="AC1100" s="6">
        <v>0.392489545033128</v>
      </c>
      <c r="AD1100" s="6">
        <v>0.184131477734648</v>
      </c>
      <c r="AE1100" s="6">
        <v>0.72365849840434804</v>
      </c>
      <c r="AF1100" s="6">
        <v>0.237694661964715</v>
      </c>
      <c r="AG1100" s="310">
        <v>3.8646839630936701E-2</v>
      </c>
      <c r="AH1100" s="211">
        <v>1.978</v>
      </c>
      <c r="AI1100" s="211">
        <v>3.7839999999999998</v>
      </c>
      <c r="AJ1100" s="212">
        <v>6.4580000000000002</v>
      </c>
      <c r="AK1100" s="210">
        <v>1.988</v>
      </c>
      <c r="AL1100" s="210">
        <v>3.72</v>
      </c>
      <c r="AM1100" s="210">
        <v>6.6</v>
      </c>
      <c r="AN1100" s="203"/>
      <c r="AO1100" s="203"/>
      <c r="AP1100" s="203"/>
      <c r="AQ1100" s="203"/>
      <c r="AR1100" s="203">
        <f t="shared" si="1463"/>
        <v>2.0614909136719999</v>
      </c>
      <c r="AS1100" s="203">
        <f t="shared" si="1464"/>
        <v>2.5196000000000001</v>
      </c>
      <c r="AT1100" s="203">
        <f t="shared" si="1465"/>
        <v>3.0795111055119997</v>
      </c>
      <c r="AU1100" s="203">
        <f t="shared" si="1466"/>
        <v>3.2548090981419997</v>
      </c>
      <c r="AV1100" s="203">
        <f t="shared" si="1467"/>
        <v>3.9781</v>
      </c>
      <c r="AW1100" s="203">
        <f t="shared" si="1468"/>
        <v>4.8621222133819995</v>
      </c>
      <c r="AX1100" s="203">
        <f t="shared" si="1469"/>
        <v>5.8365818311520004</v>
      </c>
      <c r="AY1100" s="203">
        <f t="shared" si="1470"/>
        <v>7.1336000000000004</v>
      </c>
      <c r="AZ1100" s="203">
        <f t="shared" si="1471"/>
        <v>8.7188444285919999</v>
      </c>
      <c r="BB1100" s="1" t="str">
        <f t="shared" si="1459"/>
        <v>A</v>
      </c>
      <c r="BC1100" s="1" t="str">
        <f t="shared" si="1460"/>
        <v>NP</v>
      </c>
      <c r="BD1100" s="1" t="str">
        <f t="shared" si="1461"/>
        <v>NP</v>
      </c>
      <c r="BE1100" s="1" t="str">
        <f t="shared" si="1462"/>
        <v>NO</v>
      </c>
      <c r="BF1100" s="1" t="str">
        <f t="shared" si="1478"/>
        <v>NO</v>
      </c>
      <c r="BG1100" s="1" t="str">
        <f t="shared" si="1479"/>
        <v>YES</v>
      </c>
      <c r="BH1100" s="1" t="str">
        <f t="shared" si="1472"/>
        <v>YES</v>
      </c>
      <c r="BJ1100" s="12">
        <v>12</v>
      </c>
      <c r="BK1100" s="1" t="str">
        <f t="shared" si="1480"/>
        <v>A</v>
      </c>
      <c r="BL1100" s="1" t="str">
        <f t="shared" si="1481"/>
        <v>NP</v>
      </c>
      <c r="BM1100" s="1" t="str">
        <f t="shared" si="1482"/>
        <v>NP</v>
      </c>
      <c r="BN1100" s="1" t="str">
        <f t="shared" si="1483"/>
        <v>NO</v>
      </c>
      <c r="BO1100" s="1" t="str">
        <f t="shared" si="1484"/>
        <v>NO</v>
      </c>
      <c r="BP1100" s="1" t="str">
        <f t="shared" si="1485"/>
        <v>YES</v>
      </c>
      <c r="BQ1100" s="1" t="str">
        <f t="shared" si="1486"/>
        <v>YES</v>
      </c>
      <c r="BS1100" s="1" t="str">
        <f t="shared" si="1487"/>
        <v>TP</v>
      </c>
      <c r="BT1100" s="1" t="str">
        <f t="shared" si="1488"/>
        <v>TP</v>
      </c>
      <c r="BU1100" s="1" t="str">
        <f t="shared" si="1489"/>
        <v>TP</v>
      </c>
      <c r="BV1100" s="1" t="str">
        <f t="shared" si="1490"/>
        <v>YES</v>
      </c>
      <c r="BW1100" s="1" t="str">
        <f t="shared" si="1491"/>
        <v>YES</v>
      </c>
      <c r="BX1100" s="1" t="str">
        <f t="shared" si="1492"/>
        <v>YES</v>
      </c>
      <c r="BY1100" s="244" t="str">
        <f t="shared" si="1493"/>
        <v>YES</v>
      </c>
      <c r="BZ1100" s="244" t="str">
        <f t="shared" si="1494"/>
        <v>NO</v>
      </c>
      <c r="CA1100" s="244" t="str">
        <f t="shared" si="1495"/>
        <v>NO</v>
      </c>
      <c r="CB1100" s="244" t="str">
        <f t="shared" si="1496"/>
        <v>NO</v>
      </c>
      <c r="CC1100" s="244" t="str">
        <f t="shared" si="1497"/>
        <v>NO</v>
      </c>
      <c r="CD1100" s="244" t="str">
        <f t="shared" si="1473"/>
        <v>NO</v>
      </c>
      <c r="CE1100" s="1" t="str">
        <f t="shared" si="1474"/>
        <v>NO</v>
      </c>
      <c r="CF1100" s="1" t="str">
        <f t="shared" si="1475"/>
        <v>NO</v>
      </c>
      <c r="CG1100" s="1" t="str">
        <f t="shared" si="1476"/>
        <v>NO</v>
      </c>
      <c r="CH1100" s="1" t="str">
        <f t="shared" si="1477"/>
        <v>NO</v>
      </c>
      <c r="CI1100" s="244" t="str">
        <f t="shared" si="1498"/>
        <v>NO</v>
      </c>
      <c r="CJ1100" s="244" t="str">
        <f t="shared" si="1499"/>
        <v>NO</v>
      </c>
      <c r="CK1100" s="244" t="str">
        <f t="shared" si="1500"/>
        <v>NO</v>
      </c>
      <c r="CL1100" s="244" t="str">
        <f t="shared" si="1501"/>
        <v>NO</v>
      </c>
      <c r="CM1100" s="244" t="str">
        <f t="shared" si="1502"/>
        <v>NO</v>
      </c>
      <c r="CN1100" s="244" t="str">
        <f t="shared" si="1503"/>
        <v>NO</v>
      </c>
      <c r="CO1100" s="244" t="str">
        <f t="shared" si="1504"/>
        <v>NO</v>
      </c>
      <c r="CP1100" s="244" t="str">
        <f t="shared" si="1505"/>
        <v>NO</v>
      </c>
      <c r="CQ1100" s="244" t="str">
        <f t="shared" si="1506"/>
        <v>NO</v>
      </c>
      <c r="CR1100" s="244" t="str">
        <f t="shared" si="1507"/>
        <v>NO</v>
      </c>
    </row>
    <row r="1101" spans="1:96">
      <c r="A1101" s="64"/>
      <c r="B1101" s="15"/>
      <c r="C1101" s="15"/>
      <c r="D1101" s="15"/>
      <c r="E1101" s="15"/>
      <c r="F1101" s="15"/>
      <c r="G1101" s="15"/>
      <c r="H1101" s="15"/>
      <c r="I1101" s="52" t="s">
        <v>63</v>
      </c>
      <c r="J1101" s="6">
        <v>0.77275001571123902</v>
      </c>
      <c r="K1101" s="6">
        <v>0.18646685324826101</v>
      </c>
      <c r="L1101" s="6">
        <v>4.0783131040499597E-2</v>
      </c>
      <c r="M1101" s="6">
        <v>0.69593127654847398</v>
      </c>
      <c r="N1101" s="6">
        <v>0.18284828713468801</v>
      </c>
      <c r="O1101" s="6">
        <v>0.121220436316836</v>
      </c>
      <c r="P1101" s="6">
        <v>0.116185939752202</v>
      </c>
      <c r="Q1101" s="6">
        <v>0.10009315582865699</v>
      </c>
      <c r="R1101" s="6">
        <v>0.783720904419139</v>
      </c>
      <c r="S1101" s="6">
        <v>0.84184760103715195</v>
      </c>
      <c r="T1101" s="6">
        <v>4.9029576894009198E-2</v>
      </c>
      <c r="U1101" s="6">
        <v>0.109122822068838</v>
      </c>
      <c r="V1101" s="6">
        <v>0.66310292139055604</v>
      </c>
      <c r="W1101" s="6">
        <v>0.231740603609291</v>
      </c>
      <c r="X1101" s="6">
        <v>0.105156475000152</v>
      </c>
      <c r="Y1101" s="6">
        <v>0.99880908182603001</v>
      </c>
      <c r="Z1101" s="6">
        <v>3.4566466887608801E-4</v>
      </c>
      <c r="AA1101" s="6">
        <v>8.4525350509390097E-4</v>
      </c>
      <c r="AB1101" s="6">
        <v>0.144465247839386</v>
      </c>
      <c r="AC1101" s="6">
        <v>0.76064684032143004</v>
      </c>
      <c r="AD1101" s="6">
        <v>9.4887911839182895E-2</v>
      </c>
      <c r="AE1101" s="6">
        <v>0.26365260792167999</v>
      </c>
      <c r="AF1101" s="6">
        <v>6.5804168232089302E-2</v>
      </c>
      <c r="AG1101" s="310">
        <v>0.67054322384623</v>
      </c>
      <c r="AH1101" s="211">
        <v>2.4039999999999999</v>
      </c>
      <c r="AI1101" s="211">
        <v>3.1909999999999998</v>
      </c>
      <c r="AJ1101" s="212">
        <v>7.2080000000000002</v>
      </c>
      <c r="AK1101" s="210">
        <v>2.4430000000000001</v>
      </c>
      <c r="AL1101" s="210">
        <v>3.0750000000000002</v>
      </c>
      <c r="AM1101" s="210">
        <v>7.1630000000000003</v>
      </c>
      <c r="AN1101" s="203"/>
      <c r="AO1101" s="203"/>
      <c r="AP1101" s="203"/>
      <c r="AQ1101" s="203"/>
      <c r="AR1101" s="203">
        <f t="shared" si="1463"/>
        <v>2.0614909136719999</v>
      </c>
      <c r="AS1101" s="203">
        <f t="shared" si="1464"/>
        <v>2.5196000000000001</v>
      </c>
      <c r="AT1101" s="203">
        <f t="shared" si="1465"/>
        <v>3.0795111055119997</v>
      </c>
      <c r="AU1101" s="203">
        <f t="shared" si="1466"/>
        <v>3.2548090981419997</v>
      </c>
      <c r="AV1101" s="203">
        <f t="shared" si="1467"/>
        <v>3.9781</v>
      </c>
      <c r="AW1101" s="203">
        <f t="shared" si="1468"/>
        <v>4.8621222133819995</v>
      </c>
      <c r="AX1101" s="203">
        <f t="shared" si="1469"/>
        <v>5.8365818311520004</v>
      </c>
      <c r="AY1101" s="203">
        <f t="shared" si="1470"/>
        <v>7.1336000000000004</v>
      </c>
      <c r="AZ1101" s="203">
        <f t="shared" si="1471"/>
        <v>8.7188444285919999</v>
      </c>
      <c r="BB1101" s="1" t="str">
        <f t="shared" si="1459"/>
        <v>NP</v>
      </c>
      <c r="BC1101" s="1" t="str">
        <f t="shared" si="1460"/>
        <v>A</v>
      </c>
      <c r="BD1101" s="1" t="str">
        <f t="shared" si="1461"/>
        <v>NA</v>
      </c>
      <c r="BE1101" s="1" t="str">
        <f t="shared" si="1462"/>
        <v>NO</v>
      </c>
      <c r="BF1101" s="1" t="str">
        <f t="shared" si="1478"/>
        <v>NO</v>
      </c>
      <c r="BG1101" s="1" t="str">
        <f t="shared" si="1479"/>
        <v>YES</v>
      </c>
      <c r="BH1101" s="1" t="str">
        <f t="shared" si="1472"/>
        <v>YES</v>
      </c>
      <c r="BJ1101" s="12">
        <v>140</v>
      </c>
      <c r="BK1101" s="1" t="str">
        <f t="shared" si="1480"/>
        <v>NP</v>
      </c>
      <c r="BL1101" s="1" t="str">
        <f t="shared" si="1481"/>
        <v>A</v>
      </c>
      <c r="BM1101" s="1" t="str">
        <f t="shared" si="1482"/>
        <v>NA</v>
      </c>
      <c r="BN1101" s="1" t="str">
        <f t="shared" si="1483"/>
        <v>NO</v>
      </c>
      <c r="BO1101" s="1" t="str">
        <f t="shared" si="1484"/>
        <v>NO</v>
      </c>
      <c r="BP1101" s="1" t="str">
        <f t="shared" si="1485"/>
        <v>YES</v>
      </c>
      <c r="BQ1101" s="1" t="str">
        <f t="shared" si="1486"/>
        <v>YES</v>
      </c>
      <c r="BS1101" s="1" t="str">
        <f t="shared" si="1487"/>
        <v>TP</v>
      </c>
      <c r="BT1101" s="1" t="str">
        <f t="shared" si="1488"/>
        <v>TP</v>
      </c>
      <c r="BU1101" s="1" t="str">
        <f t="shared" si="1489"/>
        <v>TN</v>
      </c>
      <c r="BV1101" s="1" t="str">
        <f t="shared" si="1490"/>
        <v>NO</v>
      </c>
      <c r="BW1101" s="1" t="str">
        <f t="shared" si="1491"/>
        <v>YES</v>
      </c>
      <c r="BX1101" s="1" t="str">
        <f t="shared" si="1492"/>
        <v>YES</v>
      </c>
      <c r="BY1101" s="244" t="str">
        <f t="shared" si="1493"/>
        <v>YES</v>
      </c>
      <c r="BZ1101" s="244" t="str">
        <f t="shared" si="1494"/>
        <v>NO</v>
      </c>
      <c r="CA1101" s="244" t="str">
        <f t="shared" si="1495"/>
        <v>NO</v>
      </c>
      <c r="CB1101" s="244" t="str">
        <f t="shared" si="1496"/>
        <v>NO</v>
      </c>
      <c r="CC1101" s="244" t="str">
        <f t="shared" si="1497"/>
        <v>NO</v>
      </c>
      <c r="CD1101" s="244" t="str">
        <f t="shared" si="1473"/>
        <v>NO</v>
      </c>
      <c r="CE1101" s="1" t="str">
        <f t="shared" si="1474"/>
        <v>NO</v>
      </c>
      <c r="CF1101" s="1" t="str">
        <f t="shared" si="1475"/>
        <v>NO</v>
      </c>
      <c r="CG1101" s="1" t="str">
        <f t="shared" si="1476"/>
        <v>NO</v>
      </c>
      <c r="CH1101" s="1" t="str">
        <f t="shared" si="1477"/>
        <v>NO</v>
      </c>
      <c r="CI1101" s="244" t="str">
        <f t="shared" si="1498"/>
        <v>NO</v>
      </c>
      <c r="CJ1101" s="244" t="str">
        <f t="shared" si="1499"/>
        <v>NO</v>
      </c>
      <c r="CK1101" s="244" t="str">
        <f t="shared" si="1500"/>
        <v>NO</v>
      </c>
      <c r="CL1101" s="244" t="str">
        <f t="shared" si="1501"/>
        <v>NO</v>
      </c>
      <c r="CM1101" s="244" t="str">
        <f t="shared" si="1502"/>
        <v>NO</v>
      </c>
      <c r="CN1101" s="244" t="str">
        <f t="shared" si="1503"/>
        <v>NO</v>
      </c>
      <c r="CO1101" s="244" t="str">
        <f t="shared" si="1504"/>
        <v>NO</v>
      </c>
      <c r="CP1101" s="244" t="str">
        <f t="shared" si="1505"/>
        <v>NO</v>
      </c>
      <c r="CQ1101" s="244" t="str">
        <f t="shared" si="1506"/>
        <v>NO</v>
      </c>
      <c r="CR1101" s="244" t="str">
        <f t="shared" si="1507"/>
        <v>NO</v>
      </c>
    </row>
    <row r="1102" spans="1:96">
      <c r="A1102" s="64"/>
      <c r="B1102" s="15"/>
      <c r="C1102" s="15"/>
      <c r="D1102" s="15"/>
      <c r="E1102" s="15"/>
      <c r="F1102" s="15"/>
      <c r="G1102" s="15"/>
      <c r="H1102" s="15"/>
      <c r="I1102" s="52" t="s">
        <v>64</v>
      </c>
      <c r="J1102" s="6">
        <v>0.83412959688807897</v>
      </c>
      <c r="K1102" s="6">
        <v>0.13875014787500001</v>
      </c>
      <c r="L1102" s="6">
        <v>2.712025523692E-2</v>
      </c>
      <c r="M1102" s="6">
        <v>0.12763045149619201</v>
      </c>
      <c r="N1102" s="6">
        <v>0.71200654435111899</v>
      </c>
      <c r="O1102" s="6">
        <v>0.160363004152688</v>
      </c>
      <c r="P1102" s="6">
        <v>0.95301793768679599</v>
      </c>
      <c r="Q1102" s="6">
        <v>4.6576628597839398E-2</v>
      </c>
      <c r="R1102" s="6">
        <v>4.0543371536427798E-4</v>
      </c>
      <c r="S1102" s="6">
        <v>0.85198447063903504</v>
      </c>
      <c r="T1102" s="6">
        <v>0.122606517921129</v>
      </c>
      <c r="U1102" s="6">
        <v>2.54090114398349E-2</v>
      </c>
      <c r="V1102" s="6">
        <v>0.12964022407224399</v>
      </c>
      <c r="W1102" s="6">
        <v>0.41208215293578998</v>
      </c>
      <c r="X1102" s="6">
        <v>0.45827762299196501</v>
      </c>
      <c r="Y1102" s="6">
        <v>0.69453119705412203</v>
      </c>
      <c r="Z1102" s="6">
        <v>0.25014047303606401</v>
      </c>
      <c r="AA1102" s="6">
        <v>5.5328329909813102E-2</v>
      </c>
      <c r="AB1102" s="6">
        <v>0.42337897723222201</v>
      </c>
      <c r="AC1102" s="6">
        <v>0.392489545033128</v>
      </c>
      <c r="AD1102" s="6">
        <v>0.184131477734648</v>
      </c>
      <c r="AE1102" s="6">
        <v>0.72365849840434804</v>
      </c>
      <c r="AF1102" s="6">
        <v>0.237694661964715</v>
      </c>
      <c r="AG1102" s="310">
        <v>3.8646839630936701E-2</v>
      </c>
      <c r="AH1102" s="211">
        <v>1.8660000000000001</v>
      </c>
      <c r="AI1102" s="211">
        <v>3.831</v>
      </c>
      <c r="AJ1102" s="212">
        <v>6.7080000000000002</v>
      </c>
      <c r="AK1102" s="210">
        <v>1.8320000000000001</v>
      </c>
      <c r="AL1102" s="210">
        <v>4.077</v>
      </c>
      <c r="AM1102" s="210">
        <v>6.85</v>
      </c>
      <c r="AN1102" s="203"/>
      <c r="AO1102" s="203"/>
      <c r="AP1102" s="203"/>
      <c r="AQ1102" s="203"/>
      <c r="AR1102" s="203">
        <f t="shared" si="1463"/>
        <v>2.0614909136719999</v>
      </c>
      <c r="AS1102" s="203">
        <f t="shared" si="1464"/>
        <v>2.5196000000000001</v>
      </c>
      <c r="AT1102" s="203">
        <f t="shared" si="1465"/>
        <v>3.0795111055119997</v>
      </c>
      <c r="AU1102" s="203">
        <f t="shared" si="1466"/>
        <v>3.2548090981419997</v>
      </c>
      <c r="AV1102" s="203">
        <f t="shared" si="1467"/>
        <v>3.9781</v>
      </c>
      <c r="AW1102" s="203">
        <f t="shared" si="1468"/>
        <v>4.8621222133819995</v>
      </c>
      <c r="AX1102" s="203">
        <f t="shared" si="1469"/>
        <v>5.8365818311520004</v>
      </c>
      <c r="AY1102" s="203">
        <f t="shared" si="1470"/>
        <v>7.1336000000000004</v>
      </c>
      <c r="AZ1102" s="203">
        <f t="shared" si="1471"/>
        <v>8.7188444285919999</v>
      </c>
      <c r="BB1102" s="1" t="str">
        <f t="shared" si="1459"/>
        <v>A</v>
      </c>
      <c r="BC1102" s="1" t="str">
        <f t="shared" si="1460"/>
        <v>NP</v>
      </c>
      <c r="BD1102" s="1" t="str">
        <f t="shared" si="1461"/>
        <v>NP</v>
      </c>
      <c r="BE1102" s="1" t="str">
        <f t="shared" si="1462"/>
        <v>NO</v>
      </c>
      <c r="BF1102" s="1" t="str">
        <f t="shared" si="1478"/>
        <v>NO</v>
      </c>
      <c r="BG1102" s="1" t="str">
        <f t="shared" si="1479"/>
        <v>YES</v>
      </c>
      <c r="BH1102" s="1" t="str">
        <f t="shared" si="1472"/>
        <v>YES</v>
      </c>
      <c r="BJ1102" s="12">
        <v>144</v>
      </c>
      <c r="BK1102" s="1" t="str">
        <f t="shared" si="1480"/>
        <v>A</v>
      </c>
      <c r="BL1102" s="1" t="str">
        <f t="shared" si="1481"/>
        <v>NA</v>
      </c>
      <c r="BM1102" s="1" t="str">
        <f t="shared" si="1482"/>
        <v>NP</v>
      </c>
      <c r="BN1102" s="1" t="str">
        <f t="shared" si="1483"/>
        <v>NO</v>
      </c>
      <c r="BO1102" s="1" t="str">
        <f t="shared" si="1484"/>
        <v>NO</v>
      </c>
      <c r="BP1102" s="1" t="str">
        <f t="shared" si="1485"/>
        <v>YES</v>
      </c>
      <c r="BQ1102" s="1" t="str">
        <f t="shared" si="1486"/>
        <v>YES</v>
      </c>
      <c r="BS1102" s="1" t="str">
        <f t="shared" si="1487"/>
        <v>TP</v>
      </c>
      <c r="BT1102" s="1" t="str">
        <f t="shared" si="1488"/>
        <v>FP</v>
      </c>
      <c r="BU1102" s="1" t="str">
        <f t="shared" si="1489"/>
        <v>TP</v>
      </c>
      <c r="BV1102" s="1" t="str">
        <f t="shared" si="1490"/>
        <v>NO</v>
      </c>
      <c r="BW1102" s="1" t="str">
        <f t="shared" si="1491"/>
        <v>YES</v>
      </c>
      <c r="BX1102" s="1" t="str">
        <f t="shared" si="1492"/>
        <v>YES</v>
      </c>
      <c r="BY1102" s="244" t="str">
        <f t="shared" si="1493"/>
        <v>YES</v>
      </c>
      <c r="BZ1102" s="244" t="str">
        <f t="shared" si="1494"/>
        <v>NO</v>
      </c>
      <c r="CA1102" s="244" t="str">
        <f t="shared" si="1495"/>
        <v>NO</v>
      </c>
      <c r="CB1102" s="244" t="str">
        <f t="shared" si="1496"/>
        <v>NO</v>
      </c>
      <c r="CC1102" s="244" t="str">
        <f t="shared" si="1497"/>
        <v>NO</v>
      </c>
      <c r="CD1102" s="244" t="str">
        <f t="shared" si="1473"/>
        <v>YES</v>
      </c>
      <c r="CE1102" s="1" t="str">
        <f t="shared" si="1474"/>
        <v>YES</v>
      </c>
      <c r="CF1102" s="1" t="str">
        <f t="shared" si="1475"/>
        <v>YES</v>
      </c>
      <c r="CG1102" s="1" t="str">
        <f t="shared" si="1476"/>
        <v>NO</v>
      </c>
      <c r="CH1102" s="1" t="str">
        <f t="shared" si="1477"/>
        <v>NO</v>
      </c>
      <c r="CI1102" s="244" t="str">
        <f t="shared" si="1498"/>
        <v>NO</v>
      </c>
      <c r="CJ1102" s="244" t="str">
        <f t="shared" si="1499"/>
        <v>NO</v>
      </c>
      <c r="CK1102" s="244" t="str">
        <f t="shared" si="1500"/>
        <v>NO</v>
      </c>
      <c r="CL1102" s="244" t="str">
        <f t="shared" si="1501"/>
        <v>NO</v>
      </c>
      <c r="CM1102" s="244" t="str">
        <f t="shared" si="1502"/>
        <v>NO</v>
      </c>
      <c r="CN1102" s="244" t="str">
        <f t="shared" si="1503"/>
        <v>YES</v>
      </c>
      <c r="CO1102" s="244" t="str">
        <f t="shared" si="1504"/>
        <v>YES</v>
      </c>
      <c r="CP1102" s="244" t="str">
        <f t="shared" si="1505"/>
        <v>YES</v>
      </c>
      <c r="CQ1102" s="244" t="str">
        <f t="shared" si="1506"/>
        <v>NO</v>
      </c>
      <c r="CR1102" s="244" t="str">
        <f t="shared" si="1507"/>
        <v>NO</v>
      </c>
    </row>
    <row r="1103" spans="1:96">
      <c r="A1103" s="64"/>
      <c r="B1103" s="15"/>
      <c r="C1103" s="15"/>
      <c r="D1103" s="15"/>
      <c r="E1103" s="15"/>
      <c r="F1103" s="15"/>
      <c r="G1103" s="15"/>
      <c r="H1103" s="15"/>
      <c r="I1103" s="52" t="s">
        <v>171</v>
      </c>
      <c r="J1103" s="6">
        <v>0.83412959688807897</v>
      </c>
      <c r="K1103" s="6">
        <v>0.13875014787500001</v>
      </c>
      <c r="L1103" s="6">
        <v>2.712025523692E-2</v>
      </c>
      <c r="M1103" s="6">
        <v>0.43605552223585697</v>
      </c>
      <c r="N1103" s="6">
        <v>0.21615158072336599</v>
      </c>
      <c r="O1103" s="6">
        <v>0.34779289704077598</v>
      </c>
      <c r="P1103" s="6">
        <v>0.97562469884099101</v>
      </c>
      <c r="Q1103" s="6">
        <v>3.64081541354133E-3</v>
      </c>
      <c r="R1103" s="6">
        <v>2.07344857454668E-2</v>
      </c>
      <c r="S1103" s="6">
        <v>0.94071038525676798</v>
      </c>
      <c r="T1103" s="6">
        <v>5.5657925073674501E-2</v>
      </c>
      <c r="U1103" s="6">
        <v>3.63168966955707E-3</v>
      </c>
      <c r="V1103" s="6">
        <v>0.141218420703356</v>
      </c>
      <c r="W1103" s="6">
        <v>0.23965543887608701</v>
      </c>
      <c r="X1103" s="6">
        <v>0.61912614042055603</v>
      </c>
      <c r="Y1103" s="6">
        <v>0.83976710511841901</v>
      </c>
      <c r="Z1103" s="6">
        <v>6.5793878337720602E-2</v>
      </c>
      <c r="AA1103" s="6">
        <v>9.4439016543859403E-2</v>
      </c>
      <c r="AB1103" s="6">
        <v>0.27857924257118699</v>
      </c>
      <c r="AC1103" s="6">
        <v>0.38483099867297399</v>
      </c>
      <c r="AD1103" s="6">
        <v>0.33658975875583802</v>
      </c>
      <c r="AE1103" s="6">
        <v>0.42540834509325098</v>
      </c>
      <c r="AF1103" s="6">
        <v>0.325076305001257</v>
      </c>
      <c r="AG1103" s="310">
        <v>0.24951534990549001</v>
      </c>
      <c r="AH1103" s="211">
        <v>1.5249999999999999</v>
      </c>
      <c r="AI1103" s="211">
        <v>4.1139999999999999</v>
      </c>
      <c r="AJ1103" s="212">
        <v>6.9850000000000003</v>
      </c>
      <c r="AK1103" s="210">
        <v>1.4410000000000001</v>
      </c>
      <c r="AL1103" s="210">
        <v>4.03</v>
      </c>
      <c r="AM1103" s="210">
        <v>6.806</v>
      </c>
      <c r="AN1103" s="203"/>
      <c r="AO1103" s="203"/>
      <c r="AP1103" s="203"/>
      <c r="AQ1103" s="203"/>
      <c r="AR1103" s="203">
        <f t="shared" si="1463"/>
        <v>2.0614909136719999</v>
      </c>
      <c r="AS1103" s="203">
        <f t="shared" si="1464"/>
        <v>2.5196000000000001</v>
      </c>
      <c r="AT1103" s="203">
        <f t="shared" si="1465"/>
        <v>3.0795111055119997</v>
      </c>
      <c r="AU1103" s="203">
        <f t="shared" si="1466"/>
        <v>3.2548090981419997</v>
      </c>
      <c r="AV1103" s="203">
        <f t="shared" si="1467"/>
        <v>3.9781</v>
      </c>
      <c r="AW1103" s="203">
        <f t="shared" si="1468"/>
        <v>4.8621222133819995</v>
      </c>
      <c r="AX1103" s="203">
        <f t="shared" si="1469"/>
        <v>5.8365818311520004</v>
      </c>
      <c r="AY1103" s="203">
        <f t="shared" si="1470"/>
        <v>7.1336000000000004</v>
      </c>
      <c r="AZ1103" s="203">
        <f t="shared" si="1471"/>
        <v>8.7188444285919999</v>
      </c>
      <c r="BB1103" s="1" t="str">
        <f t="shared" si="1459"/>
        <v>A</v>
      </c>
      <c r="BC1103" s="1" t="str">
        <f t="shared" si="1460"/>
        <v>NA</v>
      </c>
      <c r="BD1103" s="1" t="str">
        <f t="shared" si="1461"/>
        <v>NP</v>
      </c>
      <c r="BE1103" s="1" t="str">
        <f t="shared" si="1462"/>
        <v>NO</v>
      </c>
      <c r="BF1103" s="1" t="str">
        <f t="shared" si="1478"/>
        <v>NO</v>
      </c>
      <c r="BG1103" s="1" t="str">
        <f t="shared" si="1479"/>
        <v>YES</v>
      </c>
      <c r="BH1103" s="1" t="str">
        <f t="shared" si="1472"/>
        <v>YES</v>
      </c>
      <c r="BJ1103" s="12">
        <v>29</v>
      </c>
      <c r="BK1103" s="1" t="str">
        <f t="shared" si="1480"/>
        <v>A</v>
      </c>
      <c r="BL1103" s="1" t="str">
        <f t="shared" si="1481"/>
        <v>NA</v>
      </c>
      <c r="BM1103" s="1" t="str">
        <f t="shared" si="1482"/>
        <v>NP</v>
      </c>
      <c r="BN1103" s="1" t="str">
        <f t="shared" si="1483"/>
        <v>NO</v>
      </c>
      <c r="BO1103" s="1" t="str">
        <f t="shared" si="1484"/>
        <v>NO</v>
      </c>
      <c r="BP1103" s="1" t="str">
        <f t="shared" si="1485"/>
        <v>YES</v>
      </c>
      <c r="BQ1103" s="1" t="str">
        <f t="shared" si="1486"/>
        <v>YES</v>
      </c>
      <c r="BS1103" s="1" t="str">
        <f t="shared" si="1487"/>
        <v>TP</v>
      </c>
      <c r="BT1103" s="1" t="str">
        <f t="shared" si="1488"/>
        <v>TN</v>
      </c>
      <c r="BU1103" s="1" t="str">
        <f t="shared" si="1489"/>
        <v>TP</v>
      </c>
      <c r="BV1103" s="1" t="str">
        <f t="shared" si="1490"/>
        <v>NO</v>
      </c>
      <c r="BW1103" s="1" t="str">
        <f t="shared" si="1491"/>
        <v>YES</v>
      </c>
      <c r="BX1103" s="1" t="str">
        <f t="shared" si="1492"/>
        <v>YES</v>
      </c>
      <c r="BY1103" s="244" t="str">
        <f t="shared" si="1493"/>
        <v>YES</v>
      </c>
      <c r="BZ1103" s="244" t="str">
        <f t="shared" si="1494"/>
        <v>NO</v>
      </c>
      <c r="CA1103" s="244" t="str">
        <f t="shared" si="1495"/>
        <v>NO</v>
      </c>
      <c r="CB1103" s="244" t="str">
        <f t="shared" si="1496"/>
        <v>NO</v>
      </c>
      <c r="CC1103" s="244" t="str">
        <f t="shared" si="1497"/>
        <v>NO</v>
      </c>
      <c r="CD1103" s="244" t="str">
        <f t="shared" si="1473"/>
        <v>NO</v>
      </c>
      <c r="CE1103" s="1" t="str">
        <f t="shared" si="1474"/>
        <v>NO</v>
      </c>
      <c r="CF1103" s="1" t="str">
        <f t="shared" si="1475"/>
        <v>NO</v>
      </c>
      <c r="CG1103" s="1" t="str">
        <f t="shared" si="1476"/>
        <v>NO</v>
      </c>
      <c r="CH1103" s="1" t="str">
        <f t="shared" si="1477"/>
        <v>NO</v>
      </c>
      <c r="CI1103" s="244" t="str">
        <f t="shared" si="1498"/>
        <v>NO</v>
      </c>
      <c r="CJ1103" s="244" t="str">
        <f t="shared" si="1499"/>
        <v>NO</v>
      </c>
      <c r="CK1103" s="244" t="str">
        <f t="shared" si="1500"/>
        <v>NO</v>
      </c>
      <c r="CL1103" s="244" t="str">
        <f t="shared" si="1501"/>
        <v>NO</v>
      </c>
      <c r="CM1103" s="244" t="str">
        <f t="shared" si="1502"/>
        <v>NO</v>
      </c>
      <c r="CN1103" s="244" t="str">
        <f t="shared" si="1503"/>
        <v>NO</v>
      </c>
      <c r="CO1103" s="244" t="str">
        <f t="shared" si="1504"/>
        <v>NO</v>
      </c>
      <c r="CP1103" s="244" t="str">
        <f t="shared" si="1505"/>
        <v>NO</v>
      </c>
      <c r="CQ1103" s="244" t="str">
        <f t="shared" si="1506"/>
        <v>NO</v>
      </c>
      <c r="CR1103" s="244" t="str">
        <f t="shared" si="1507"/>
        <v>NO</v>
      </c>
    </row>
    <row r="1104" spans="1:96">
      <c r="A1104" s="64"/>
      <c r="B1104" s="15"/>
      <c r="C1104" s="15"/>
      <c r="D1104" s="15"/>
      <c r="E1104" s="15"/>
      <c r="F1104" s="15"/>
      <c r="G1104" s="15"/>
      <c r="H1104" s="15"/>
      <c r="I1104" s="52" t="s">
        <v>65</v>
      </c>
      <c r="J1104" s="6">
        <v>0.90010703782602697</v>
      </c>
      <c r="K1104" s="6">
        <v>2.4948658958647899E-2</v>
      </c>
      <c r="L1104" s="6">
        <v>7.4944303215324498E-2</v>
      </c>
      <c r="M1104" s="6">
        <v>0.43605552223585697</v>
      </c>
      <c r="N1104" s="6">
        <v>0.21615158072336599</v>
      </c>
      <c r="O1104" s="6">
        <v>0.34779289704077598</v>
      </c>
      <c r="P1104" s="6">
        <v>0.97562469884099101</v>
      </c>
      <c r="Q1104" s="6">
        <v>3.64081541354133E-3</v>
      </c>
      <c r="R1104" s="6">
        <v>2.07344857454668E-2</v>
      </c>
      <c r="S1104" s="6">
        <v>0.94071038525676798</v>
      </c>
      <c r="T1104" s="6">
        <v>5.5657925073674501E-2</v>
      </c>
      <c r="U1104" s="6">
        <v>3.63168966955707E-3</v>
      </c>
      <c r="V1104" s="6">
        <v>0.141218420703356</v>
      </c>
      <c r="W1104" s="6">
        <v>0.23965543887608701</v>
      </c>
      <c r="X1104" s="6">
        <v>0.61912614042055603</v>
      </c>
      <c r="Y1104" s="6">
        <v>0.86191317431928705</v>
      </c>
      <c r="Z1104" s="6">
        <v>6.6778037130748993E-2</v>
      </c>
      <c r="AA1104" s="6">
        <v>7.1308788549963004E-2</v>
      </c>
      <c r="AB1104" s="6">
        <v>8.0472780771189897E-2</v>
      </c>
      <c r="AC1104" s="6">
        <v>0.23589243570329599</v>
      </c>
      <c r="AD1104" s="6">
        <v>0.68363478352551299</v>
      </c>
      <c r="AE1104" s="6">
        <v>0.72365849840434804</v>
      </c>
      <c r="AF1104" s="6">
        <v>0.237694661964715</v>
      </c>
      <c r="AG1104" s="310">
        <v>3.8646839630936701E-2</v>
      </c>
      <c r="AH1104" s="211">
        <v>1.2150000000000001</v>
      </c>
      <c r="AI1104" s="211">
        <v>3.9889999999999999</v>
      </c>
      <c r="AJ1104" s="212">
        <v>7.0419999999999998</v>
      </c>
      <c r="AK1104" s="210">
        <v>1.24</v>
      </c>
      <c r="AL1104" s="210">
        <v>4.1040000000000001</v>
      </c>
      <c r="AM1104" s="210">
        <v>7.242</v>
      </c>
      <c r="AN1104" s="203"/>
      <c r="AO1104" s="203"/>
      <c r="AP1104" s="203"/>
      <c r="AQ1104" s="203"/>
      <c r="AR1104" s="203">
        <f t="shared" si="1463"/>
        <v>2.0614909136719999</v>
      </c>
      <c r="AS1104" s="203">
        <f t="shared" si="1464"/>
        <v>2.5196000000000001</v>
      </c>
      <c r="AT1104" s="203">
        <f t="shared" si="1465"/>
        <v>3.0795111055119997</v>
      </c>
      <c r="AU1104" s="203">
        <f t="shared" si="1466"/>
        <v>3.2548090981419997</v>
      </c>
      <c r="AV1104" s="203">
        <f t="shared" si="1467"/>
        <v>3.9781</v>
      </c>
      <c r="AW1104" s="203">
        <f t="shared" si="1468"/>
        <v>4.8621222133819995</v>
      </c>
      <c r="AX1104" s="203">
        <f t="shared" si="1469"/>
        <v>5.8365818311520004</v>
      </c>
      <c r="AY1104" s="203">
        <f t="shared" si="1470"/>
        <v>7.1336000000000004</v>
      </c>
      <c r="AZ1104" s="203">
        <f t="shared" si="1471"/>
        <v>8.7188444285919999</v>
      </c>
      <c r="BB1104" s="1" t="str">
        <f t="shared" si="1459"/>
        <v>A</v>
      </c>
      <c r="BC1104" s="1" t="str">
        <f t="shared" si="1460"/>
        <v>NA</v>
      </c>
      <c r="BD1104" s="1" t="str">
        <f t="shared" si="1461"/>
        <v>NP</v>
      </c>
      <c r="BE1104" s="1" t="str">
        <f t="shared" si="1462"/>
        <v>NO</v>
      </c>
      <c r="BF1104" s="1" t="str">
        <f t="shared" si="1478"/>
        <v>NO</v>
      </c>
      <c r="BG1104" s="1" t="str">
        <f t="shared" si="1479"/>
        <v>YES</v>
      </c>
      <c r="BH1104" s="1" t="str">
        <f t="shared" si="1472"/>
        <v>YES</v>
      </c>
      <c r="BJ1104" s="12">
        <v>32</v>
      </c>
      <c r="BK1104" s="1" t="str">
        <f t="shared" si="1480"/>
        <v>A</v>
      </c>
      <c r="BL1104" s="1" t="str">
        <f t="shared" si="1481"/>
        <v>NA</v>
      </c>
      <c r="BM1104" s="1" t="str">
        <f t="shared" si="1482"/>
        <v>NA</v>
      </c>
      <c r="BN1104" s="1" t="str">
        <f t="shared" si="1483"/>
        <v>NO</v>
      </c>
      <c r="BO1104" s="1" t="str">
        <f t="shared" si="1484"/>
        <v>NO</v>
      </c>
      <c r="BP1104" s="1" t="str">
        <f t="shared" si="1485"/>
        <v>YES</v>
      </c>
      <c r="BQ1104" s="1" t="str">
        <f t="shared" si="1486"/>
        <v>YES</v>
      </c>
      <c r="BS1104" s="1" t="str">
        <f t="shared" si="1487"/>
        <v>TP</v>
      </c>
      <c r="BT1104" s="1" t="str">
        <f t="shared" si="1488"/>
        <v>TN</v>
      </c>
      <c r="BU1104" s="1" t="str">
        <f t="shared" si="1489"/>
        <v>FP</v>
      </c>
      <c r="BV1104" s="1" t="str">
        <f t="shared" si="1490"/>
        <v>NO</v>
      </c>
      <c r="BW1104" s="1" t="str">
        <f t="shared" si="1491"/>
        <v>NO</v>
      </c>
      <c r="BX1104" s="1" t="str">
        <f t="shared" si="1492"/>
        <v>YES</v>
      </c>
      <c r="BY1104" s="244" t="str">
        <f t="shared" si="1493"/>
        <v>YES</v>
      </c>
      <c r="BZ1104" s="244" t="str">
        <f t="shared" si="1494"/>
        <v>NO</v>
      </c>
      <c r="CA1104" s="244" t="str">
        <f t="shared" si="1495"/>
        <v>NO</v>
      </c>
      <c r="CB1104" s="244" t="str">
        <f t="shared" si="1496"/>
        <v>NO</v>
      </c>
      <c r="CC1104" s="244" t="str">
        <f t="shared" si="1497"/>
        <v>NO</v>
      </c>
      <c r="CD1104" s="244" t="str">
        <f t="shared" si="1473"/>
        <v>YES</v>
      </c>
      <c r="CE1104" s="1" t="str">
        <f t="shared" si="1474"/>
        <v>NO</v>
      </c>
      <c r="CF1104" s="1" t="str">
        <f t="shared" si="1475"/>
        <v>NO</v>
      </c>
      <c r="CG1104" s="1" t="str">
        <f t="shared" si="1476"/>
        <v>NO</v>
      </c>
      <c r="CH1104" s="1" t="str">
        <f t="shared" si="1477"/>
        <v>YES</v>
      </c>
      <c r="CI1104" s="244" t="str">
        <f t="shared" si="1498"/>
        <v>NO</v>
      </c>
      <c r="CJ1104" s="244" t="str">
        <f t="shared" si="1499"/>
        <v>NO</v>
      </c>
      <c r="CK1104" s="244" t="str">
        <f t="shared" si="1500"/>
        <v>NO</v>
      </c>
      <c r="CL1104" s="244" t="str">
        <f t="shared" si="1501"/>
        <v>NO</v>
      </c>
      <c r="CM1104" s="244" t="str">
        <f t="shared" si="1502"/>
        <v>NO</v>
      </c>
      <c r="CN1104" s="244" t="str">
        <f t="shared" si="1503"/>
        <v>YES</v>
      </c>
      <c r="CO1104" s="244" t="str">
        <f t="shared" si="1504"/>
        <v>NO</v>
      </c>
      <c r="CP1104" s="244" t="str">
        <f t="shared" si="1505"/>
        <v>NO</v>
      </c>
      <c r="CQ1104" s="244" t="str">
        <f t="shared" si="1506"/>
        <v>NO</v>
      </c>
      <c r="CR1104" s="244" t="str">
        <f t="shared" si="1507"/>
        <v>YES</v>
      </c>
    </row>
    <row r="1105" spans="1:96">
      <c r="A1105" s="64"/>
      <c r="B1105" s="15"/>
      <c r="C1105" s="15"/>
      <c r="D1105" s="15"/>
      <c r="E1105" s="15"/>
      <c r="F1105" s="15"/>
      <c r="G1105" s="15"/>
      <c r="H1105" s="15"/>
      <c r="I1105" s="52" t="s">
        <v>66</v>
      </c>
      <c r="J1105" s="6">
        <v>0.98885305627068298</v>
      </c>
      <c r="K1105" s="6">
        <v>5.1747940267359198E-3</v>
      </c>
      <c r="L1105" s="6">
        <v>5.9721497025810796E-3</v>
      </c>
      <c r="M1105" s="6">
        <v>0.37519030758328098</v>
      </c>
      <c r="N1105" s="6">
        <v>0.197060270852566</v>
      </c>
      <c r="O1105" s="6">
        <v>0.42774942156415202</v>
      </c>
      <c r="P1105" s="6">
        <v>0.23470126447523901</v>
      </c>
      <c r="Q1105" s="6">
        <v>0.37154313084055601</v>
      </c>
      <c r="R1105" s="6">
        <v>0.39375560468420401</v>
      </c>
      <c r="S1105" s="6">
        <v>0.85198447063903504</v>
      </c>
      <c r="T1105" s="6">
        <v>0.122606517921129</v>
      </c>
      <c r="U1105" s="6">
        <v>2.54090114398349E-2</v>
      </c>
      <c r="V1105" s="6">
        <v>0.12964022407224399</v>
      </c>
      <c r="W1105" s="6">
        <v>0.41208215293578998</v>
      </c>
      <c r="X1105" s="6">
        <v>0.45827762299196501</v>
      </c>
      <c r="Y1105" s="6">
        <v>0.69453119705412203</v>
      </c>
      <c r="Z1105" s="6">
        <v>0.25014047303606401</v>
      </c>
      <c r="AA1105" s="6">
        <v>5.5328329909813102E-2</v>
      </c>
      <c r="AB1105" s="6">
        <v>0.42337897723222201</v>
      </c>
      <c r="AC1105" s="6">
        <v>0.392489545033128</v>
      </c>
      <c r="AD1105" s="6">
        <v>0.184131477734648</v>
      </c>
      <c r="AE1105" s="6">
        <v>0.72365849840434804</v>
      </c>
      <c r="AF1105" s="6">
        <v>0.237694661964715</v>
      </c>
      <c r="AG1105" s="310">
        <v>3.8646839630936701E-2</v>
      </c>
      <c r="AH1105" s="211">
        <v>2.0019999999999998</v>
      </c>
      <c r="AI1105" s="211">
        <v>3.8260000000000001</v>
      </c>
      <c r="AJ1105" s="212">
        <v>6.2720000000000002</v>
      </c>
      <c r="AK1105" s="210">
        <v>2.0169999999999999</v>
      </c>
      <c r="AL1105" s="210">
        <v>3.7250000000000001</v>
      </c>
      <c r="AM1105" s="210">
        <v>6.3079999999999998</v>
      </c>
      <c r="AN1105" s="203"/>
      <c r="AO1105" s="203"/>
      <c r="AP1105" s="203"/>
      <c r="AQ1105" s="203"/>
      <c r="AR1105" s="203">
        <f t="shared" si="1463"/>
        <v>2.0614909136719999</v>
      </c>
      <c r="AS1105" s="203">
        <f t="shared" si="1464"/>
        <v>2.5196000000000001</v>
      </c>
      <c r="AT1105" s="203">
        <f t="shared" si="1465"/>
        <v>3.0795111055119997</v>
      </c>
      <c r="AU1105" s="203">
        <f t="shared" si="1466"/>
        <v>3.2548090981419997</v>
      </c>
      <c r="AV1105" s="203">
        <f t="shared" si="1467"/>
        <v>3.9781</v>
      </c>
      <c r="AW1105" s="203">
        <f t="shared" si="1468"/>
        <v>4.8621222133819995</v>
      </c>
      <c r="AX1105" s="203">
        <f t="shared" si="1469"/>
        <v>5.8365818311520004</v>
      </c>
      <c r="AY1105" s="203">
        <f t="shared" si="1470"/>
        <v>7.1336000000000004</v>
      </c>
      <c r="AZ1105" s="203">
        <f t="shared" si="1471"/>
        <v>8.7188444285919999</v>
      </c>
      <c r="BB1105" s="1" t="str">
        <f t="shared" ref="BB1105:BB1168" si="1508">IF(AH1105&lt;AR1105,"A",IF(AND(AR1105&lt;=AH1105,AH1105&lt;=AS1105),"NP",IF(AND(AS1105&lt;AH1105,AH1105&lt;=AT1105),"NA","P")))</f>
        <v>A</v>
      </c>
      <c r="BC1105" s="1" t="str">
        <f t="shared" ref="BC1105:BC1168" si="1509">IF(AI1105&lt;AU1105,"A",IF(AND(AU1105&lt;=AI1105,AI1105&lt;=AV1105),"NP",IF(AND(AV1105&lt;AI1105,AI1105&lt;=AW1105),"NA","P")))</f>
        <v>NP</v>
      </c>
      <c r="BD1105" s="1" t="str">
        <f t="shared" ref="BD1105:BD1168" si="1510">IF(AJ1105&lt;AX1105,"A",IF(AND(AX1105&lt;=AJ1105,AJ1105&lt;=AY1105),"NP",IF(AND(AY1105&lt;AJ1105,AJ1105&lt;=AZ1105),"NA","P")))</f>
        <v>NP</v>
      </c>
      <c r="BE1105" s="1" t="str">
        <f t="shared" ref="BE1105:BE1168" si="1511">IF(AND(BB1105="A",BC1105="A",BD1105="A"),"YES","NO")</f>
        <v>NO</v>
      </c>
      <c r="BF1105" s="1" t="str">
        <f t="shared" si="1478"/>
        <v>NO</v>
      </c>
      <c r="BG1105" s="1" t="str">
        <f t="shared" si="1479"/>
        <v>YES</v>
      </c>
      <c r="BH1105" s="1" t="str">
        <f t="shared" si="1472"/>
        <v>YES</v>
      </c>
      <c r="BJ1105" s="12">
        <v>17</v>
      </c>
      <c r="BK1105" s="1" t="str">
        <f t="shared" si="1480"/>
        <v>A</v>
      </c>
      <c r="BL1105" s="1" t="str">
        <f t="shared" si="1481"/>
        <v>NP</v>
      </c>
      <c r="BM1105" s="1" t="str">
        <f t="shared" si="1482"/>
        <v>NP</v>
      </c>
      <c r="BN1105" s="1" t="str">
        <f t="shared" si="1483"/>
        <v>NO</v>
      </c>
      <c r="BO1105" s="1" t="str">
        <f t="shared" si="1484"/>
        <v>NO</v>
      </c>
      <c r="BP1105" s="1" t="str">
        <f t="shared" si="1485"/>
        <v>YES</v>
      </c>
      <c r="BQ1105" s="1" t="str">
        <f t="shared" si="1486"/>
        <v>YES</v>
      </c>
      <c r="BS1105" s="1" t="str">
        <f t="shared" si="1487"/>
        <v>TP</v>
      </c>
      <c r="BT1105" s="1" t="str">
        <f t="shared" si="1488"/>
        <v>TP</v>
      </c>
      <c r="BU1105" s="1" t="str">
        <f t="shared" si="1489"/>
        <v>TP</v>
      </c>
      <c r="BV1105" s="1" t="str">
        <f t="shared" si="1490"/>
        <v>YES</v>
      </c>
      <c r="BW1105" s="1" t="str">
        <f t="shared" si="1491"/>
        <v>YES</v>
      </c>
      <c r="BX1105" s="1" t="str">
        <f t="shared" si="1492"/>
        <v>YES</v>
      </c>
      <c r="BY1105" s="244" t="str">
        <f t="shared" si="1493"/>
        <v>YES</v>
      </c>
      <c r="BZ1105" s="244" t="str">
        <f t="shared" si="1494"/>
        <v>NO</v>
      </c>
      <c r="CA1105" s="244" t="str">
        <f t="shared" si="1495"/>
        <v>NO</v>
      </c>
      <c r="CB1105" s="244" t="str">
        <f t="shared" si="1496"/>
        <v>NO</v>
      </c>
      <c r="CC1105" s="244" t="str">
        <f t="shared" si="1497"/>
        <v>NO</v>
      </c>
      <c r="CD1105" s="244" t="str">
        <f t="shared" si="1473"/>
        <v>NO</v>
      </c>
      <c r="CE1105" s="1" t="str">
        <f t="shared" si="1474"/>
        <v>NO</v>
      </c>
      <c r="CF1105" s="1" t="str">
        <f t="shared" si="1475"/>
        <v>NO</v>
      </c>
      <c r="CG1105" s="1" t="str">
        <f t="shared" si="1476"/>
        <v>NO</v>
      </c>
      <c r="CH1105" s="1" t="str">
        <f t="shared" si="1477"/>
        <v>NO</v>
      </c>
      <c r="CI1105" s="244" t="str">
        <f t="shared" si="1498"/>
        <v>NO</v>
      </c>
      <c r="CJ1105" s="244" t="str">
        <f t="shared" si="1499"/>
        <v>NO</v>
      </c>
      <c r="CK1105" s="244" t="str">
        <f t="shared" si="1500"/>
        <v>NO</v>
      </c>
      <c r="CL1105" s="244" t="str">
        <f t="shared" si="1501"/>
        <v>NO</v>
      </c>
      <c r="CM1105" s="244" t="str">
        <f t="shared" si="1502"/>
        <v>NO</v>
      </c>
      <c r="CN1105" s="244" t="str">
        <f t="shared" si="1503"/>
        <v>NO</v>
      </c>
      <c r="CO1105" s="244" t="str">
        <f t="shared" si="1504"/>
        <v>NO</v>
      </c>
      <c r="CP1105" s="244" t="str">
        <f t="shared" si="1505"/>
        <v>NO</v>
      </c>
      <c r="CQ1105" s="244" t="str">
        <f t="shared" si="1506"/>
        <v>NO</v>
      </c>
      <c r="CR1105" s="244" t="str">
        <f t="shared" si="1507"/>
        <v>NO</v>
      </c>
    </row>
    <row r="1106" spans="1:96">
      <c r="A1106" s="64"/>
      <c r="B1106" s="15"/>
      <c r="C1106" s="15"/>
      <c r="D1106" s="15"/>
      <c r="E1106" s="15"/>
      <c r="F1106" s="15"/>
      <c r="G1106" s="15"/>
      <c r="H1106" s="15"/>
      <c r="I1106" s="52" t="s">
        <v>38</v>
      </c>
      <c r="J1106" s="6">
        <v>0.40969290815088399</v>
      </c>
      <c r="K1106" s="6">
        <v>0.538442066564365</v>
      </c>
      <c r="L1106" s="6">
        <v>5.1865025284749899E-2</v>
      </c>
      <c r="M1106" s="6">
        <v>1.33288445806778E-3</v>
      </c>
      <c r="N1106" s="6">
        <v>0.61363475445064597</v>
      </c>
      <c r="O1106" s="6">
        <v>0.38503236109128502</v>
      </c>
      <c r="P1106" s="6">
        <v>0.57395289180962294</v>
      </c>
      <c r="Q1106" s="6">
        <v>0.32921706348123098</v>
      </c>
      <c r="R1106" s="6">
        <v>9.6830044709145593E-2</v>
      </c>
      <c r="S1106" s="6">
        <v>0.96699551324388899</v>
      </c>
      <c r="T1106" s="6">
        <v>6.8109286291328998E-4</v>
      </c>
      <c r="U1106" s="6">
        <v>3.23233938931973E-2</v>
      </c>
      <c r="V1106" s="6">
        <v>0.70510544148755405</v>
      </c>
      <c r="W1106" s="6">
        <v>0.21799151793511001</v>
      </c>
      <c r="X1106" s="6">
        <v>7.6903040577335199E-2</v>
      </c>
      <c r="Y1106" s="6">
        <v>0.86191317431928705</v>
      </c>
      <c r="Z1106" s="6">
        <v>6.6778037130748993E-2</v>
      </c>
      <c r="AA1106" s="6">
        <v>7.1308788549963004E-2</v>
      </c>
      <c r="AB1106" s="6">
        <v>8.0472780771189897E-2</v>
      </c>
      <c r="AC1106" s="6">
        <v>0.23589243570329599</v>
      </c>
      <c r="AD1106" s="6">
        <v>0.68363478352551299</v>
      </c>
      <c r="AE1106" s="6">
        <v>0.125114323640165</v>
      </c>
      <c r="AF1106" s="6">
        <v>0.75459069925781597</v>
      </c>
      <c r="AG1106" s="310">
        <v>0.120294977102017</v>
      </c>
      <c r="AH1106" s="211">
        <v>1.9419999999999999</v>
      </c>
      <c r="AI1106" s="211">
        <v>3.5019999999999998</v>
      </c>
      <c r="AJ1106" s="212">
        <v>7.1420000000000003</v>
      </c>
      <c r="AK1106" s="210">
        <v>1.9370000000000001</v>
      </c>
      <c r="AL1106" s="210">
        <v>3.621</v>
      </c>
      <c r="AM1106" s="210">
        <v>7.1870000000000003</v>
      </c>
      <c r="AN1106" s="203"/>
      <c r="AO1106" s="203"/>
      <c r="AP1106" s="203"/>
      <c r="AQ1106" s="203"/>
      <c r="AR1106" s="203">
        <f t="shared" si="1463"/>
        <v>2.0614909136719999</v>
      </c>
      <c r="AS1106" s="203">
        <f t="shared" si="1464"/>
        <v>2.5196000000000001</v>
      </c>
      <c r="AT1106" s="203">
        <f t="shared" si="1465"/>
        <v>3.0795111055119997</v>
      </c>
      <c r="AU1106" s="203">
        <f t="shared" si="1466"/>
        <v>3.2548090981419997</v>
      </c>
      <c r="AV1106" s="203">
        <f t="shared" si="1467"/>
        <v>3.9781</v>
      </c>
      <c r="AW1106" s="203">
        <f t="shared" si="1468"/>
        <v>4.8621222133819995</v>
      </c>
      <c r="AX1106" s="203">
        <f t="shared" si="1469"/>
        <v>5.8365818311520004</v>
      </c>
      <c r="AY1106" s="203">
        <f t="shared" si="1470"/>
        <v>7.1336000000000004</v>
      </c>
      <c r="AZ1106" s="203">
        <f t="shared" si="1471"/>
        <v>8.7188444285919999</v>
      </c>
      <c r="BB1106" s="1" t="str">
        <f t="shared" si="1508"/>
        <v>A</v>
      </c>
      <c r="BC1106" s="1" t="str">
        <f t="shared" si="1509"/>
        <v>NP</v>
      </c>
      <c r="BD1106" s="1" t="str">
        <f t="shared" si="1510"/>
        <v>NA</v>
      </c>
      <c r="BE1106" s="1" t="str">
        <f t="shared" si="1511"/>
        <v>NO</v>
      </c>
      <c r="BF1106" s="1" t="str">
        <f t="shared" si="1478"/>
        <v>NO</v>
      </c>
      <c r="BG1106" s="1" t="str">
        <f t="shared" si="1479"/>
        <v>YES</v>
      </c>
      <c r="BH1106" s="1" t="str">
        <f t="shared" si="1472"/>
        <v>YES</v>
      </c>
      <c r="BJ1106" s="12">
        <v>37</v>
      </c>
      <c r="BK1106" s="1" t="str">
        <f t="shared" si="1480"/>
        <v>A</v>
      </c>
      <c r="BL1106" s="1" t="str">
        <f t="shared" si="1481"/>
        <v>NP</v>
      </c>
      <c r="BM1106" s="1" t="str">
        <f t="shared" si="1482"/>
        <v>NA</v>
      </c>
      <c r="BN1106" s="1" t="str">
        <f t="shared" si="1483"/>
        <v>NO</v>
      </c>
      <c r="BO1106" s="1" t="str">
        <f t="shared" si="1484"/>
        <v>NO</v>
      </c>
      <c r="BP1106" s="1" t="str">
        <f t="shared" si="1485"/>
        <v>YES</v>
      </c>
      <c r="BQ1106" s="1" t="str">
        <f t="shared" si="1486"/>
        <v>YES</v>
      </c>
      <c r="BS1106" s="1" t="str">
        <f t="shared" si="1487"/>
        <v>TP</v>
      </c>
      <c r="BT1106" s="1" t="str">
        <f t="shared" si="1488"/>
        <v>TP</v>
      </c>
      <c r="BU1106" s="1" t="str">
        <f t="shared" si="1489"/>
        <v>TN</v>
      </c>
      <c r="BV1106" s="1" t="str">
        <f t="shared" si="1490"/>
        <v>NO</v>
      </c>
      <c r="BW1106" s="1" t="str">
        <f t="shared" si="1491"/>
        <v>YES</v>
      </c>
      <c r="BX1106" s="1" t="str">
        <f t="shared" si="1492"/>
        <v>YES</v>
      </c>
      <c r="BY1106" s="244" t="str">
        <f t="shared" si="1493"/>
        <v>YES</v>
      </c>
      <c r="BZ1106" s="244" t="str">
        <f t="shared" si="1494"/>
        <v>NO</v>
      </c>
      <c r="CA1106" s="244" t="str">
        <f t="shared" si="1495"/>
        <v>NO</v>
      </c>
      <c r="CB1106" s="244" t="str">
        <f t="shared" si="1496"/>
        <v>NO</v>
      </c>
      <c r="CC1106" s="244" t="str">
        <f t="shared" si="1497"/>
        <v>NO</v>
      </c>
      <c r="CD1106" s="244" t="str">
        <f t="shared" si="1473"/>
        <v>NO</v>
      </c>
      <c r="CE1106" s="1" t="str">
        <f t="shared" si="1474"/>
        <v>NO</v>
      </c>
      <c r="CF1106" s="1" t="str">
        <f t="shared" si="1475"/>
        <v>NO</v>
      </c>
      <c r="CG1106" s="1" t="str">
        <f t="shared" si="1476"/>
        <v>NO</v>
      </c>
      <c r="CH1106" s="1" t="str">
        <f t="shared" si="1477"/>
        <v>NO</v>
      </c>
      <c r="CI1106" s="244" t="str">
        <f t="shared" si="1498"/>
        <v>NO</v>
      </c>
      <c r="CJ1106" s="244" t="str">
        <f t="shared" si="1499"/>
        <v>NO</v>
      </c>
      <c r="CK1106" s="244" t="str">
        <f t="shared" si="1500"/>
        <v>NO</v>
      </c>
      <c r="CL1106" s="244" t="str">
        <f t="shared" si="1501"/>
        <v>NO</v>
      </c>
      <c r="CM1106" s="244" t="str">
        <f t="shared" si="1502"/>
        <v>NO</v>
      </c>
      <c r="CN1106" s="244" t="str">
        <f t="shared" si="1503"/>
        <v>NO</v>
      </c>
      <c r="CO1106" s="244" t="str">
        <f t="shared" si="1504"/>
        <v>NO</v>
      </c>
      <c r="CP1106" s="244" t="str">
        <f t="shared" si="1505"/>
        <v>NO</v>
      </c>
      <c r="CQ1106" s="244" t="str">
        <f t="shared" si="1506"/>
        <v>NO</v>
      </c>
      <c r="CR1106" s="244" t="str">
        <f t="shared" si="1507"/>
        <v>NO</v>
      </c>
    </row>
    <row r="1107" spans="1:96">
      <c r="A1107" s="64"/>
      <c r="B1107" s="15"/>
      <c r="C1107" s="15"/>
      <c r="D1107" s="15"/>
      <c r="E1107" s="15"/>
      <c r="F1107" s="15"/>
      <c r="G1107" s="15"/>
      <c r="H1107" s="15"/>
      <c r="I1107" s="52" t="s">
        <v>172</v>
      </c>
      <c r="J1107" s="6">
        <v>0.521009180949492</v>
      </c>
      <c r="K1107" s="6">
        <v>0.39461037745788202</v>
      </c>
      <c r="L1107" s="6">
        <v>8.4380441592625297E-2</v>
      </c>
      <c r="M1107" s="6">
        <v>0.34373161562661803</v>
      </c>
      <c r="N1107" s="6">
        <v>0.32129871025665102</v>
      </c>
      <c r="O1107" s="6">
        <v>0.33496967411673001</v>
      </c>
      <c r="P1107" s="6">
        <v>0.116185939752202</v>
      </c>
      <c r="Q1107" s="6">
        <v>0.10009315582865699</v>
      </c>
      <c r="R1107" s="6">
        <v>0.783720904419139</v>
      </c>
      <c r="S1107" s="6">
        <v>0.84184760103715195</v>
      </c>
      <c r="T1107" s="6">
        <v>4.9029576894009198E-2</v>
      </c>
      <c r="U1107" s="6">
        <v>0.109122822068838</v>
      </c>
      <c r="V1107" s="6">
        <v>0.66310292139055604</v>
      </c>
      <c r="W1107" s="6">
        <v>0.231740603609291</v>
      </c>
      <c r="X1107" s="6">
        <v>0.105156475000152</v>
      </c>
      <c r="Y1107" s="6">
        <v>0.99880908182603001</v>
      </c>
      <c r="Z1107" s="6">
        <v>3.4566466887608801E-4</v>
      </c>
      <c r="AA1107" s="6">
        <v>8.4525350509390097E-4</v>
      </c>
      <c r="AB1107" s="6">
        <v>0.144465247839386</v>
      </c>
      <c r="AC1107" s="6">
        <v>0.76064684032143004</v>
      </c>
      <c r="AD1107" s="6">
        <v>9.4887911839182895E-2</v>
      </c>
      <c r="AE1107" s="6">
        <v>0.241681501436917</v>
      </c>
      <c r="AF1107" s="6">
        <v>0.55702812172661498</v>
      </c>
      <c r="AG1107" s="310">
        <v>0.201290376836467</v>
      </c>
      <c r="AH1107" s="211">
        <v>2.6629999999999998</v>
      </c>
      <c r="AI1107" s="211">
        <v>3.423</v>
      </c>
      <c r="AJ1107" s="212">
        <v>6.7919999999999998</v>
      </c>
      <c r="AK1107" s="210">
        <v>2.5859999999999999</v>
      </c>
      <c r="AL1107" s="210">
        <v>3.3180000000000001</v>
      </c>
      <c r="AM1107" s="210">
        <v>6.7450000000000001</v>
      </c>
      <c r="AN1107" s="203"/>
      <c r="AO1107" s="203"/>
      <c r="AP1107" s="203"/>
      <c r="AQ1107" s="203"/>
      <c r="AR1107" s="203">
        <f t="shared" si="1463"/>
        <v>2.0614909136719999</v>
      </c>
      <c r="AS1107" s="203">
        <f t="shared" si="1464"/>
        <v>2.5196000000000001</v>
      </c>
      <c r="AT1107" s="203">
        <f t="shared" si="1465"/>
        <v>3.0795111055119997</v>
      </c>
      <c r="AU1107" s="203">
        <f t="shared" si="1466"/>
        <v>3.2548090981419997</v>
      </c>
      <c r="AV1107" s="203">
        <f t="shared" si="1467"/>
        <v>3.9781</v>
      </c>
      <c r="AW1107" s="203">
        <f t="shared" si="1468"/>
        <v>4.8621222133819995</v>
      </c>
      <c r="AX1107" s="203">
        <f t="shared" si="1469"/>
        <v>5.8365818311520004</v>
      </c>
      <c r="AY1107" s="203">
        <f t="shared" si="1470"/>
        <v>7.1336000000000004</v>
      </c>
      <c r="AZ1107" s="203">
        <f t="shared" si="1471"/>
        <v>8.7188444285919999</v>
      </c>
      <c r="BB1107" s="1" t="str">
        <f t="shared" si="1508"/>
        <v>NA</v>
      </c>
      <c r="BC1107" s="1" t="str">
        <f t="shared" si="1509"/>
        <v>NP</v>
      </c>
      <c r="BD1107" s="1" t="str">
        <f t="shared" si="1510"/>
        <v>NP</v>
      </c>
      <c r="BE1107" s="1" t="str">
        <f t="shared" si="1511"/>
        <v>NO</v>
      </c>
      <c r="BF1107" s="1" t="str">
        <f t="shared" si="1478"/>
        <v>NO</v>
      </c>
      <c r="BG1107" s="1" t="str">
        <f t="shared" si="1479"/>
        <v>NO</v>
      </c>
      <c r="BH1107" s="1" t="str">
        <f t="shared" si="1472"/>
        <v>YES</v>
      </c>
      <c r="BJ1107" s="12">
        <v>3</v>
      </c>
      <c r="BK1107" s="1" t="str">
        <f t="shared" si="1480"/>
        <v>NA</v>
      </c>
      <c r="BL1107" s="1" t="str">
        <f t="shared" si="1481"/>
        <v>NP</v>
      </c>
      <c r="BM1107" s="1" t="str">
        <f t="shared" si="1482"/>
        <v>NP</v>
      </c>
      <c r="BN1107" s="1" t="str">
        <f t="shared" si="1483"/>
        <v>NO</v>
      </c>
      <c r="BO1107" s="1" t="str">
        <f t="shared" si="1484"/>
        <v>NO</v>
      </c>
      <c r="BP1107" s="1" t="str">
        <f t="shared" si="1485"/>
        <v>NO</v>
      </c>
      <c r="BQ1107" s="1" t="str">
        <f t="shared" si="1486"/>
        <v>YES</v>
      </c>
      <c r="BS1107" s="1" t="str">
        <f t="shared" si="1487"/>
        <v>TN</v>
      </c>
      <c r="BT1107" s="1" t="str">
        <f t="shared" si="1488"/>
        <v>TP</v>
      </c>
      <c r="BU1107" s="1" t="str">
        <f t="shared" si="1489"/>
        <v>TP</v>
      </c>
      <c r="BV1107" s="1" t="str">
        <f t="shared" si="1490"/>
        <v>NO</v>
      </c>
      <c r="BW1107" s="1" t="str">
        <f t="shared" si="1491"/>
        <v>YES</v>
      </c>
      <c r="BX1107" s="1" t="str">
        <f t="shared" si="1492"/>
        <v>YES</v>
      </c>
      <c r="BY1107" s="244" t="str">
        <f t="shared" si="1493"/>
        <v>YES</v>
      </c>
      <c r="BZ1107" s="244" t="str">
        <f t="shared" si="1494"/>
        <v>NO</v>
      </c>
      <c r="CA1107" s="244" t="str">
        <f t="shared" si="1495"/>
        <v>NO</v>
      </c>
      <c r="CB1107" s="244" t="str">
        <f t="shared" si="1496"/>
        <v>NO</v>
      </c>
      <c r="CC1107" s="244" t="str">
        <f t="shared" si="1497"/>
        <v>NO</v>
      </c>
      <c r="CD1107" s="244" t="str">
        <f t="shared" si="1473"/>
        <v>NO</v>
      </c>
      <c r="CE1107" s="1" t="str">
        <f t="shared" si="1474"/>
        <v>NO</v>
      </c>
      <c r="CF1107" s="1" t="str">
        <f t="shared" si="1475"/>
        <v>NO</v>
      </c>
      <c r="CG1107" s="1" t="str">
        <f t="shared" si="1476"/>
        <v>NO</v>
      </c>
      <c r="CH1107" s="1" t="str">
        <f t="shared" si="1477"/>
        <v>NO</v>
      </c>
      <c r="CI1107" s="244" t="str">
        <f t="shared" si="1498"/>
        <v>NO</v>
      </c>
      <c r="CJ1107" s="244" t="str">
        <f t="shared" si="1499"/>
        <v>NO</v>
      </c>
      <c r="CK1107" s="244" t="str">
        <f t="shared" si="1500"/>
        <v>NO</v>
      </c>
      <c r="CL1107" s="244" t="str">
        <f t="shared" si="1501"/>
        <v>NO</v>
      </c>
      <c r="CM1107" s="244" t="str">
        <f t="shared" si="1502"/>
        <v>NO</v>
      </c>
      <c r="CN1107" s="244" t="str">
        <f t="shared" si="1503"/>
        <v>NO</v>
      </c>
      <c r="CO1107" s="244" t="str">
        <f t="shared" si="1504"/>
        <v>NO</v>
      </c>
      <c r="CP1107" s="244" t="str">
        <f t="shared" si="1505"/>
        <v>NO</v>
      </c>
      <c r="CQ1107" s="244" t="str">
        <f t="shared" si="1506"/>
        <v>NO</v>
      </c>
      <c r="CR1107" s="244" t="str">
        <f t="shared" si="1507"/>
        <v>NO</v>
      </c>
    </row>
    <row r="1108" spans="1:96">
      <c r="A1108" s="64"/>
      <c r="B1108" s="15"/>
      <c r="C1108" s="15"/>
      <c r="D1108" s="15"/>
      <c r="E1108" s="15"/>
      <c r="F1108" s="15"/>
      <c r="G1108" s="15"/>
      <c r="H1108" s="15"/>
      <c r="I1108" s="52" t="s">
        <v>173</v>
      </c>
      <c r="J1108" s="6">
        <v>0.229219916704337</v>
      </c>
      <c r="K1108" s="6">
        <v>0.75816508433560703</v>
      </c>
      <c r="L1108" s="6">
        <v>1.2614998960055201E-2</v>
      </c>
      <c r="M1108" s="6">
        <v>0.33296710429909299</v>
      </c>
      <c r="N1108" s="6">
        <v>0.26881792166912599</v>
      </c>
      <c r="O1108" s="6">
        <v>0.39821497403177902</v>
      </c>
      <c r="P1108" s="6">
        <v>0.45886929916234298</v>
      </c>
      <c r="Q1108" s="6">
        <v>0.35593230764400202</v>
      </c>
      <c r="R1108" s="6">
        <v>0.185198393193654</v>
      </c>
      <c r="S1108" s="6">
        <v>0.79246882254567397</v>
      </c>
      <c r="T1108" s="6">
        <v>0.1654929128797</v>
      </c>
      <c r="U1108" s="6">
        <v>4.2038264574624798E-2</v>
      </c>
      <c r="V1108" s="6">
        <v>8.5710944295426306E-2</v>
      </c>
      <c r="W1108" s="6">
        <v>0.43044652198910099</v>
      </c>
      <c r="X1108" s="6">
        <v>0.48384253371547198</v>
      </c>
      <c r="Y1108" s="6">
        <v>0.52739384908472497</v>
      </c>
      <c r="Z1108" s="6">
        <v>7.3615559237839107E-2</v>
      </c>
      <c r="AA1108" s="6">
        <v>0.398990591677435</v>
      </c>
      <c r="AB1108" s="6">
        <v>0.17259544754974401</v>
      </c>
      <c r="AC1108" s="6">
        <v>0.601633945422134</v>
      </c>
      <c r="AD1108" s="6">
        <v>0.22577060702811999</v>
      </c>
      <c r="AE1108" s="6">
        <v>0.76260745709351696</v>
      </c>
      <c r="AF1108" s="6">
        <v>0.192615980939602</v>
      </c>
      <c r="AG1108" s="310">
        <v>4.4776561966880603E-2</v>
      </c>
      <c r="AH1108" s="211">
        <v>1.9139999999999999</v>
      </c>
      <c r="AI1108" s="211">
        <v>4.2210000000000001</v>
      </c>
      <c r="AJ1108" s="212">
        <v>6.5330000000000004</v>
      </c>
      <c r="AK1108" s="210">
        <v>1.9710000000000001</v>
      </c>
      <c r="AL1108" s="210">
        <v>4.2649999999999997</v>
      </c>
      <c r="AM1108" s="210">
        <v>6.6950000000000003</v>
      </c>
      <c r="AN1108" s="203"/>
      <c r="AO1108" s="203"/>
      <c r="AP1108" s="203"/>
      <c r="AQ1108" s="203"/>
      <c r="AR1108" s="203">
        <f t="shared" si="1463"/>
        <v>2.0614909136719999</v>
      </c>
      <c r="AS1108" s="203">
        <f t="shared" si="1464"/>
        <v>2.5196000000000001</v>
      </c>
      <c r="AT1108" s="203">
        <f t="shared" si="1465"/>
        <v>3.0795111055119997</v>
      </c>
      <c r="AU1108" s="203">
        <f t="shared" si="1466"/>
        <v>3.2548090981419997</v>
      </c>
      <c r="AV1108" s="203">
        <f t="shared" si="1467"/>
        <v>3.9781</v>
      </c>
      <c r="AW1108" s="203">
        <f t="shared" si="1468"/>
        <v>4.8621222133819995</v>
      </c>
      <c r="AX1108" s="203">
        <f t="shared" si="1469"/>
        <v>5.8365818311520004</v>
      </c>
      <c r="AY1108" s="203">
        <f t="shared" si="1470"/>
        <v>7.1336000000000004</v>
      </c>
      <c r="AZ1108" s="203">
        <f t="shared" si="1471"/>
        <v>8.7188444285919999</v>
      </c>
      <c r="BB1108" s="1" t="str">
        <f t="shared" si="1508"/>
        <v>A</v>
      </c>
      <c r="BC1108" s="1" t="str">
        <f t="shared" si="1509"/>
        <v>NA</v>
      </c>
      <c r="BD1108" s="1" t="str">
        <f t="shared" si="1510"/>
        <v>NP</v>
      </c>
      <c r="BE1108" s="1" t="str">
        <f t="shared" si="1511"/>
        <v>NO</v>
      </c>
      <c r="BF1108" s="1" t="str">
        <f t="shared" si="1478"/>
        <v>NO</v>
      </c>
      <c r="BG1108" s="1" t="str">
        <f t="shared" si="1479"/>
        <v>YES</v>
      </c>
      <c r="BH1108" s="1" t="str">
        <f t="shared" si="1472"/>
        <v>YES</v>
      </c>
      <c r="BJ1108" s="12">
        <v>137</v>
      </c>
      <c r="BK1108" s="1" t="str">
        <f t="shared" si="1480"/>
        <v>A</v>
      </c>
      <c r="BL1108" s="1" t="str">
        <f t="shared" si="1481"/>
        <v>NA</v>
      </c>
      <c r="BM1108" s="1" t="str">
        <f t="shared" si="1482"/>
        <v>NP</v>
      </c>
      <c r="BN1108" s="1" t="str">
        <f t="shared" si="1483"/>
        <v>NO</v>
      </c>
      <c r="BO1108" s="1" t="str">
        <f t="shared" si="1484"/>
        <v>NO</v>
      </c>
      <c r="BP1108" s="1" t="str">
        <f t="shared" si="1485"/>
        <v>YES</v>
      </c>
      <c r="BQ1108" s="1" t="str">
        <f t="shared" si="1486"/>
        <v>YES</v>
      </c>
      <c r="BS1108" s="1" t="str">
        <f t="shared" si="1487"/>
        <v>TP</v>
      </c>
      <c r="BT1108" s="1" t="str">
        <f t="shared" si="1488"/>
        <v>TN</v>
      </c>
      <c r="BU1108" s="1" t="str">
        <f t="shared" si="1489"/>
        <v>TP</v>
      </c>
      <c r="BV1108" s="1" t="str">
        <f t="shared" si="1490"/>
        <v>NO</v>
      </c>
      <c r="BW1108" s="1" t="str">
        <f t="shared" si="1491"/>
        <v>YES</v>
      </c>
      <c r="BX1108" s="1" t="str">
        <f t="shared" si="1492"/>
        <v>YES</v>
      </c>
      <c r="BY1108" s="244" t="str">
        <f t="shared" si="1493"/>
        <v>YES</v>
      </c>
      <c r="BZ1108" s="244" t="str">
        <f t="shared" si="1494"/>
        <v>NO</v>
      </c>
      <c r="CA1108" s="244" t="str">
        <f t="shared" si="1495"/>
        <v>NO</v>
      </c>
      <c r="CB1108" s="244" t="str">
        <f t="shared" si="1496"/>
        <v>NO</v>
      </c>
      <c r="CC1108" s="244" t="str">
        <f t="shared" si="1497"/>
        <v>NO</v>
      </c>
      <c r="CD1108" s="244" t="str">
        <f t="shared" si="1473"/>
        <v>NO</v>
      </c>
      <c r="CE1108" s="1" t="str">
        <f t="shared" si="1474"/>
        <v>NO</v>
      </c>
      <c r="CF1108" s="1" t="str">
        <f t="shared" si="1475"/>
        <v>NO</v>
      </c>
      <c r="CG1108" s="1" t="str">
        <f t="shared" si="1476"/>
        <v>NO</v>
      </c>
      <c r="CH1108" s="1" t="str">
        <f t="shared" si="1477"/>
        <v>NO</v>
      </c>
      <c r="CI1108" s="244" t="str">
        <f t="shared" si="1498"/>
        <v>NO</v>
      </c>
      <c r="CJ1108" s="244" t="str">
        <f t="shared" si="1499"/>
        <v>NO</v>
      </c>
      <c r="CK1108" s="244" t="str">
        <f t="shared" si="1500"/>
        <v>NO</v>
      </c>
      <c r="CL1108" s="244" t="str">
        <f t="shared" si="1501"/>
        <v>NO</v>
      </c>
      <c r="CM1108" s="244" t="str">
        <f t="shared" si="1502"/>
        <v>NO</v>
      </c>
      <c r="CN1108" s="244" t="str">
        <f t="shared" si="1503"/>
        <v>NO</v>
      </c>
      <c r="CO1108" s="244" t="str">
        <f t="shared" si="1504"/>
        <v>NO</v>
      </c>
      <c r="CP1108" s="244" t="str">
        <f t="shared" si="1505"/>
        <v>NO</v>
      </c>
      <c r="CQ1108" s="244" t="str">
        <f t="shared" si="1506"/>
        <v>NO</v>
      </c>
      <c r="CR1108" s="244" t="str">
        <f t="shared" si="1507"/>
        <v>NO</v>
      </c>
    </row>
    <row r="1109" spans="1:96">
      <c r="A1109" s="64"/>
      <c r="B1109" s="15"/>
      <c r="C1109" s="15"/>
      <c r="D1109" s="15"/>
      <c r="E1109" s="15"/>
      <c r="F1109" s="15"/>
      <c r="G1109" s="15"/>
      <c r="H1109" s="15"/>
      <c r="I1109" s="52" t="s">
        <v>174</v>
      </c>
      <c r="J1109" s="6">
        <v>0.98885305627068298</v>
      </c>
      <c r="K1109" s="6">
        <v>5.1747940267359198E-3</v>
      </c>
      <c r="L1109" s="6">
        <v>5.9721497025810796E-3</v>
      </c>
      <c r="M1109" s="6">
        <v>0.37519030758328098</v>
      </c>
      <c r="N1109" s="6">
        <v>0.197060270852566</v>
      </c>
      <c r="O1109" s="6">
        <v>0.42774942156415202</v>
      </c>
      <c r="P1109" s="6">
        <v>0.58891487990684899</v>
      </c>
      <c r="Q1109" s="6">
        <v>0.29277667981315503</v>
      </c>
      <c r="R1109" s="6">
        <v>0.118308440279994</v>
      </c>
      <c r="S1109" s="6">
        <v>0.86048852953719301</v>
      </c>
      <c r="T1109" s="6">
        <v>4.0282293019800297E-2</v>
      </c>
      <c r="U1109" s="6">
        <v>9.9229177443005703E-2</v>
      </c>
      <c r="V1109" s="6">
        <v>0.70510544148755405</v>
      </c>
      <c r="W1109" s="6">
        <v>0.21799151793511001</v>
      </c>
      <c r="X1109" s="6">
        <v>7.6903040577335199E-2</v>
      </c>
      <c r="Y1109" s="6">
        <v>0.86191317431928705</v>
      </c>
      <c r="Z1109" s="6">
        <v>6.6778037130748993E-2</v>
      </c>
      <c r="AA1109" s="6">
        <v>7.1308788549963004E-2</v>
      </c>
      <c r="AB1109" s="6">
        <v>8.0472780771189897E-2</v>
      </c>
      <c r="AC1109" s="6">
        <v>0.23589243570329599</v>
      </c>
      <c r="AD1109" s="6">
        <v>0.68363478352551299</v>
      </c>
      <c r="AE1109" s="6">
        <v>0.42540834509325098</v>
      </c>
      <c r="AF1109" s="6">
        <v>0.325076305001257</v>
      </c>
      <c r="AG1109" s="310">
        <v>0.24951534990549001</v>
      </c>
      <c r="AH1109" s="211">
        <v>1.8129999999999999</v>
      </c>
      <c r="AI1109" s="211">
        <v>3.3279999999999998</v>
      </c>
      <c r="AJ1109" s="212">
        <v>7.5250000000000004</v>
      </c>
      <c r="AK1109" s="210">
        <v>1.8069999999999999</v>
      </c>
      <c r="AL1109" s="210">
        <v>3.3340000000000001</v>
      </c>
      <c r="AM1109" s="210">
        <v>7.4589999999999996</v>
      </c>
      <c r="AN1109" s="203"/>
      <c r="AO1109" s="203"/>
      <c r="AP1109" s="203"/>
      <c r="AQ1109" s="203"/>
      <c r="AR1109" s="203">
        <f t="shared" si="1463"/>
        <v>2.0614909136719999</v>
      </c>
      <c r="AS1109" s="203">
        <f t="shared" si="1464"/>
        <v>2.5196000000000001</v>
      </c>
      <c r="AT1109" s="203">
        <f t="shared" si="1465"/>
        <v>3.0795111055119997</v>
      </c>
      <c r="AU1109" s="203">
        <f t="shared" si="1466"/>
        <v>3.2548090981419997</v>
      </c>
      <c r="AV1109" s="203">
        <f t="shared" si="1467"/>
        <v>3.9781</v>
      </c>
      <c r="AW1109" s="203">
        <f t="shared" si="1468"/>
        <v>4.8621222133819995</v>
      </c>
      <c r="AX1109" s="203">
        <f t="shared" si="1469"/>
        <v>5.8365818311520004</v>
      </c>
      <c r="AY1109" s="203">
        <f t="shared" si="1470"/>
        <v>7.1336000000000004</v>
      </c>
      <c r="AZ1109" s="203">
        <f t="shared" si="1471"/>
        <v>8.7188444285919999</v>
      </c>
      <c r="BB1109" s="1" t="str">
        <f t="shared" si="1508"/>
        <v>A</v>
      </c>
      <c r="BC1109" s="1" t="str">
        <f t="shared" si="1509"/>
        <v>NP</v>
      </c>
      <c r="BD1109" s="1" t="str">
        <f t="shared" si="1510"/>
        <v>NA</v>
      </c>
      <c r="BE1109" s="1" t="str">
        <f t="shared" si="1511"/>
        <v>NO</v>
      </c>
      <c r="BF1109" s="1" t="str">
        <f t="shared" si="1478"/>
        <v>NO</v>
      </c>
      <c r="BG1109" s="1" t="str">
        <f t="shared" si="1479"/>
        <v>YES</v>
      </c>
      <c r="BH1109" s="1" t="str">
        <f t="shared" si="1472"/>
        <v>YES</v>
      </c>
      <c r="BJ1109" s="12">
        <v>43</v>
      </c>
      <c r="BK1109" s="1" t="str">
        <f t="shared" si="1480"/>
        <v>A</v>
      </c>
      <c r="BL1109" s="1" t="str">
        <f t="shared" si="1481"/>
        <v>NP</v>
      </c>
      <c r="BM1109" s="1" t="str">
        <f t="shared" si="1482"/>
        <v>NA</v>
      </c>
      <c r="BN1109" s="1" t="str">
        <f t="shared" si="1483"/>
        <v>NO</v>
      </c>
      <c r="BO1109" s="1" t="str">
        <f t="shared" si="1484"/>
        <v>NO</v>
      </c>
      <c r="BP1109" s="1" t="str">
        <f t="shared" si="1485"/>
        <v>YES</v>
      </c>
      <c r="BQ1109" s="1" t="str">
        <f t="shared" si="1486"/>
        <v>YES</v>
      </c>
      <c r="BS1109" s="1" t="str">
        <f t="shared" si="1487"/>
        <v>TP</v>
      </c>
      <c r="BT1109" s="1" t="str">
        <f t="shared" si="1488"/>
        <v>TP</v>
      </c>
      <c r="BU1109" s="1" t="str">
        <f t="shared" si="1489"/>
        <v>TN</v>
      </c>
      <c r="BV1109" s="1" t="str">
        <f t="shared" si="1490"/>
        <v>NO</v>
      </c>
      <c r="BW1109" s="1" t="str">
        <f t="shared" si="1491"/>
        <v>YES</v>
      </c>
      <c r="BX1109" s="1" t="str">
        <f t="shared" si="1492"/>
        <v>YES</v>
      </c>
      <c r="BY1109" s="244" t="str">
        <f t="shared" si="1493"/>
        <v>YES</v>
      </c>
      <c r="BZ1109" s="244" t="str">
        <f t="shared" si="1494"/>
        <v>NO</v>
      </c>
      <c r="CA1109" s="244" t="str">
        <f t="shared" si="1495"/>
        <v>NO</v>
      </c>
      <c r="CB1109" s="244" t="str">
        <f t="shared" si="1496"/>
        <v>NO</v>
      </c>
      <c r="CC1109" s="244" t="str">
        <f t="shared" si="1497"/>
        <v>NO</v>
      </c>
      <c r="CD1109" s="244" t="str">
        <f t="shared" si="1473"/>
        <v>NO</v>
      </c>
      <c r="CE1109" s="1" t="str">
        <f t="shared" si="1474"/>
        <v>NO</v>
      </c>
      <c r="CF1109" s="1" t="str">
        <f t="shared" si="1475"/>
        <v>NO</v>
      </c>
      <c r="CG1109" s="1" t="str">
        <f t="shared" si="1476"/>
        <v>NO</v>
      </c>
      <c r="CH1109" s="1" t="str">
        <f t="shared" si="1477"/>
        <v>NO</v>
      </c>
      <c r="CI1109" s="244" t="str">
        <f t="shared" si="1498"/>
        <v>NO</v>
      </c>
      <c r="CJ1109" s="244" t="str">
        <f t="shared" si="1499"/>
        <v>NO</v>
      </c>
      <c r="CK1109" s="244" t="str">
        <f t="shared" si="1500"/>
        <v>NO</v>
      </c>
      <c r="CL1109" s="244" t="str">
        <f t="shared" si="1501"/>
        <v>NO</v>
      </c>
      <c r="CM1109" s="244" t="str">
        <f t="shared" si="1502"/>
        <v>NO</v>
      </c>
      <c r="CN1109" s="244" t="str">
        <f t="shared" si="1503"/>
        <v>NO</v>
      </c>
      <c r="CO1109" s="244" t="str">
        <f t="shared" si="1504"/>
        <v>NO</v>
      </c>
      <c r="CP1109" s="244" t="str">
        <f t="shared" si="1505"/>
        <v>NO</v>
      </c>
      <c r="CQ1109" s="244" t="str">
        <f t="shared" si="1506"/>
        <v>NO</v>
      </c>
      <c r="CR1109" s="244" t="str">
        <f t="shared" si="1507"/>
        <v>NO</v>
      </c>
    </row>
    <row r="1110" spans="1:96">
      <c r="A1110" s="64"/>
      <c r="B1110" s="15"/>
      <c r="C1110" s="15"/>
      <c r="D1110" s="15"/>
      <c r="E1110" s="15"/>
      <c r="F1110" s="15"/>
      <c r="G1110" s="15"/>
      <c r="H1110" s="15"/>
      <c r="I1110" s="52" t="s">
        <v>175</v>
      </c>
      <c r="J1110" s="6">
        <v>0.95039928272119001</v>
      </c>
      <c r="K1110" s="6">
        <v>4.0067092135733697E-3</v>
      </c>
      <c r="L1110" s="6">
        <v>4.5594008065236002E-2</v>
      </c>
      <c r="M1110" s="6">
        <v>0.38669176102952502</v>
      </c>
      <c r="N1110" s="6">
        <v>0.23038230229656201</v>
      </c>
      <c r="O1110" s="6">
        <v>0.382925936673912</v>
      </c>
      <c r="P1110" s="6">
        <v>0.25212849503621099</v>
      </c>
      <c r="Q1110" s="6">
        <v>0.29232871274399602</v>
      </c>
      <c r="R1110" s="6">
        <v>0.45554279221979199</v>
      </c>
      <c r="S1110" s="6">
        <v>0.36340389341794399</v>
      </c>
      <c r="T1110" s="6">
        <v>0.429382511269431</v>
      </c>
      <c r="U1110" s="6">
        <v>0.20721359531262401</v>
      </c>
      <c r="V1110" s="6">
        <v>0.45710314431792398</v>
      </c>
      <c r="W1110" s="6">
        <v>0.25424683597412501</v>
      </c>
      <c r="X1110" s="6">
        <v>0.28865001970794901</v>
      </c>
      <c r="Y1110" s="6">
        <v>0.76686505063688504</v>
      </c>
      <c r="Z1110" s="6">
        <v>9.2613164002198406E-2</v>
      </c>
      <c r="AA1110" s="6">
        <v>0.140521785360915</v>
      </c>
      <c r="AB1110" s="6">
        <v>0.17259544754974401</v>
      </c>
      <c r="AC1110" s="6">
        <v>0.601633945422134</v>
      </c>
      <c r="AD1110" s="6">
        <v>0.22577060702811999</v>
      </c>
      <c r="AE1110" s="6">
        <v>0.76260745709351696</v>
      </c>
      <c r="AF1110" s="6">
        <v>0.192615980939602</v>
      </c>
      <c r="AG1110" s="310">
        <v>4.4776561966880603E-2</v>
      </c>
      <c r="AH1110" s="211">
        <v>2.508</v>
      </c>
      <c r="AI1110" s="211">
        <v>3.601</v>
      </c>
      <c r="AJ1110" s="212">
        <v>6.7629999999999999</v>
      </c>
      <c r="AK1110" s="210">
        <v>2.3690000000000002</v>
      </c>
      <c r="AL1110" s="210">
        <v>3.6160000000000001</v>
      </c>
      <c r="AM1110" s="210">
        <v>6.569</v>
      </c>
      <c r="AN1110" s="203"/>
      <c r="AO1110" s="203"/>
      <c r="AP1110" s="203"/>
      <c r="AQ1110" s="203"/>
      <c r="AR1110" s="203">
        <f t="shared" si="1463"/>
        <v>2.0614909136719999</v>
      </c>
      <c r="AS1110" s="203">
        <f t="shared" si="1464"/>
        <v>2.5196000000000001</v>
      </c>
      <c r="AT1110" s="203">
        <f t="shared" si="1465"/>
        <v>3.0795111055119997</v>
      </c>
      <c r="AU1110" s="203">
        <f t="shared" si="1466"/>
        <v>3.2548090981419997</v>
      </c>
      <c r="AV1110" s="203">
        <f t="shared" si="1467"/>
        <v>3.9781</v>
      </c>
      <c r="AW1110" s="203">
        <f t="shared" si="1468"/>
        <v>4.8621222133819995</v>
      </c>
      <c r="AX1110" s="203">
        <f t="shared" si="1469"/>
        <v>5.8365818311520004</v>
      </c>
      <c r="AY1110" s="203">
        <f t="shared" si="1470"/>
        <v>7.1336000000000004</v>
      </c>
      <c r="AZ1110" s="203">
        <f t="shared" si="1471"/>
        <v>8.7188444285919999</v>
      </c>
      <c r="BB1110" s="1" t="str">
        <f t="shared" si="1508"/>
        <v>NP</v>
      </c>
      <c r="BC1110" s="1" t="str">
        <f t="shared" si="1509"/>
        <v>NP</v>
      </c>
      <c r="BD1110" s="1" t="str">
        <f t="shared" si="1510"/>
        <v>NP</v>
      </c>
      <c r="BE1110" s="1" t="str">
        <f t="shared" si="1511"/>
        <v>NO</v>
      </c>
      <c r="BF1110" s="1" t="str">
        <f t="shared" si="1478"/>
        <v>NO</v>
      </c>
      <c r="BG1110" s="1" t="str">
        <f t="shared" si="1479"/>
        <v>NO</v>
      </c>
      <c r="BH1110" s="1" t="str">
        <f t="shared" si="1472"/>
        <v>YES</v>
      </c>
      <c r="BJ1110" s="12">
        <v>157</v>
      </c>
      <c r="BK1110" s="1" t="str">
        <f t="shared" si="1480"/>
        <v>NP</v>
      </c>
      <c r="BL1110" s="1" t="str">
        <f t="shared" si="1481"/>
        <v>NP</v>
      </c>
      <c r="BM1110" s="1" t="str">
        <f t="shared" si="1482"/>
        <v>NP</v>
      </c>
      <c r="BN1110" s="1" t="str">
        <f t="shared" si="1483"/>
        <v>NO</v>
      </c>
      <c r="BO1110" s="1" t="str">
        <f t="shared" si="1484"/>
        <v>NO</v>
      </c>
      <c r="BP1110" s="1" t="str">
        <f t="shared" si="1485"/>
        <v>NO</v>
      </c>
      <c r="BQ1110" s="1" t="str">
        <f t="shared" si="1486"/>
        <v>YES</v>
      </c>
      <c r="BS1110" s="1" t="str">
        <f t="shared" si="1487"/>
        <v>TP</v>
      </c>
      <c r="BT1110" s="1" t="str">
        <f t="shared" si="1488"/>
        <v>TP</v>
      </c>
      <c r="BU1110" s="1" t="str">
        <f t="shared" si="1489"/>
        <v>TP</v>
      </c>
      <c r="BV1110" s="1" t="str">
        <f t="shared" si="1490"/>
        <v>YES</v>
      </c>
      <c r="BW1110" s="1" t="str">
        <f t="shared" si="1491"/>
        <v>YES</v>
      </c>
      <c r="BX1110" s="1" t="str">
        <f t="shared" si="1492"/>
        <v>YES</v>
      </c>
      <c r="BY1110" s="244" t="str">
        <f t="shared" si="1493"/>
        <v>YES</v>
      </c>
      <c r="BZ1110" s="244" t="str">
        <f t="shared" si="1494"/>
        <v>NO</v>
      </c>
      <c r="CA1110" s="244" t="str">
        <f t="shared" si="1495"/>
        <v>NO</v>
      </c>
      <c r="CB1110" s="244" t="str">
        <f t="shared" si="1496"/>
        <v>NO</v>
      </c>
      <c r="CC1110" s="244" t="str">
        <f t="shared" si="1497"/>
        <v>NO</v>
      </c>
      <c r="CD1110" s="244" t="str">
        <f t="shared" si="1473"/>
        <v>NO</v>
      </c>
      <c r="CE1110" s="1" t="str">
        <f t="shared" si="1474"/>
        <v>NO</v>
      </c>
      <c r="CF1110" s="1" t="str">
        <f t="shared" si="1475"/>
        <v>NO</v>
      </c>
      <c r="CG1110" s="1" t="str">
        <f t="shared" si="1476"/>
        <v>NO</v>
      </c>
      <c r="CH1110" s="1" t="str">
        <f t="shared" si="1477"/>
        <v>NO</v>
      </c>
      <c r="CI1110" s="244" t="str">
        <f t="shared" si="1498"/>
        <v>NO</v>
      </c>
      <c r="CJ1110" s="244" t="str">
        <f t="shared" si="1499"/>
        <v>NO</v>
      </c>
      <c r="CK1110" s="244" t="str">
        <f t="shared" si="1500"/>
        <v>NO</v>
      </c>
      <c r="CL1110" s="244" t="str">
        <f t="shared" si="1501"/>
        <v>NO</v>
      </c>
      <c r="CM1110" s="244" t="str">
        <f t="shared" si="1502"/>
        <v>NO</v>
      </c>
      <c r="CN1110" s="244" t="str">
        <f t="shared" si="1503"/>
        <v>NO</v>
      </c>
      <c r="CO1110" s="244" t="str">
        <f t="shared" si="1504"/>
        <v>NO</v>
      </c>
      <c r="CP1110" s="244" t="str">
        <f t="shared" si="1505"/>
        <v>NO</v>
      </c>
      <c r="CQ1110" s="244" t="str">
        <f t="shared" si="1506"/>
        <v>NO</v>
      </c>
      <c r="CR1110" s="244" t="str">
        <f t="shared" si="1507"/>
        <v>NO</v>
      </c>
    </row>
    <row r="1111" spans="1:96">
      <c r="A1111" s="64"/>
      <c r="B1111" s="15"/>
      <c r="C1111" s="15"/>
      <c r="D1111" s="15"/>
      <c r="E1111" s="15"/>
      <c r="F1111" s="15"/>
      <c r="G1111" s="15"/>
      <c r="H1111" s="15"/>
      <c r="I1111" s="52" t="s">
        <v>176</v>
      </c>
      <c r="J1111" s="6">
        <v>0.40969290815088399</v>
      </c>
      <c r="K1111" s="6">
        <v>0.538442066564365</v>
      </c>
      <c r="L1111" s="6">
        <v>5.1865025284749899E-2</v>
      </c>
      <c r="M1111" s="6">
        <v>1.33288445806778E-3</v>
      </c>
      <c r="N1111" s="6">
        <v>0.61363475445064597</v>
      </c>
      <c r="O1111" s="6">
        <v>0.38503236109128502</v>
      </c>
      <c r="P1111" s="6">
        <v>0.57395289180962294</v>
      </c>
      <c r="Q1111" s="6">
        <v>0.32921706348123098</v>
      </c>
      <c r="R1111" s="6">
        <v>9.6830044709145593E-2</v>
      </c>
      <c r="S1111" s="6">
        <v>0.96699551324388899</v>
      </c>
      <c r="T1111" s="6">
        <v>6.8109286291328998E-4</v>
      </c>
      <c r="U1111" s="6">
        <v>3.23233938931973E-2</v>
      </c>
      <c r="V1111" s="6">
        <v>0.141218420703356</v>
      </c>
      <c r="W1111" s="6">
        <v>0.23965543887608701</v>
      </c>
      <c r="X1111" s="6">
        <v>0.61912614042055603</v>
      </c>
      <c r="Y1111" s="6">
        <v>0.83976710511841901</v>
      </c>
      <c r="Z1111" s="6">
        <v>6.5793878337720602E-2</v>
      </c>
      <c r="AA1111" s="6">
        <v>9.4439016543859403E-2</v>
      </c>
      <c r="AB1111" s="6">
        <v>0.27857924257118699</v>
      </c>
      <c r="AC1111" s="6">
        <v>0.38483099867297399</v>
      </c>
      <c r="AD1111" s="6">
        <v>0.33658975875583802</v>
      </c>
      <c r="AE1111" s="6">
        <v>0.122573330040408</v>
      </c>
      <c r="AF1111" s="6">
        <v>0.53469438120686097</v>
      </c>
      <c r="AG1111" s="310">
        <v>0.34273228875272999</v>
      </c>
      <c r="AH1111" s="211">
        <v>1.669</v>
      </c>
      <c r="AI1111" s="211">
        <v>3.9209999999999998</v>
      </c>
      <c r="AJ1111" s="212">
        <v>6.9939999999999998</v>
      </c>
      <c r="AK1111" s="210">
        <v>1.6910000000000001</v>
      </c>
      <c r="AL1111" s="210">
        <v>4.0309999999999997</v>
      </c>
      <c r="AM1111" s="210">
        <v>7.1079999999999997</v>
      </c>
      <c r="AN1111" s="203"/>
      <c r="AO1111" s="203"/>
      <c r="AP1111" s="203"/>
      <c r="AQ1111" s="203"/>
      <c r="AR1111" s="203">
        <f t="shared" si="1463"/>
        <v>2.0614909136719999</v>
      </c>
      <c r="AS1111" s="203">
        <f t="shared" si="1464"/>
        <v>2.5196000000000001</v>
      </c>
      <c r="AT1111" s="203">
        <f t="shared" si="1465"/>
        <v>3.0795111055119997</v>
      </c>
      <c r="AU1111" s="203">
        <f t="shared" si="1466"/>
        <v>3.2548090981419997</v>
      </c>
      <c r="AV1111" s="203">
        <f t="shared" si="1467"/>
        <v>3.9781</v>
      </c>
      <c r="AW1111" s="203">
        <f t="shared" si="1468"/>
        <v>4.8621222133819995</v>
      </c>
      <c r="AX1111" s="203">
        <f t="shared" si="1469"/>
        <v>5.8365818311520004</v>
      </c>
      <c r="AY1111" s="203">
        <f t="shared" si="1470"/>
        <v>7.1336000000000004</v>
      </c>
      <c r="AZ1111" s="203">
        <f t="shared" si="1471"/>
        <v>8.7188444285919999</v>
      </c>
      <c r="BB1111" s="1" t="str">
        <f t="shared" si="1508"/>
        <v>A</v>
      </c>
      <c r="BC1111" s="1" t="str">
        <f t="shared" si="1509"/>
        <v>NP</v>
      </c>
      <c r="BD1111" s="1" t="str">
        <f t="shared" si="1510"/>
        <v>NP</v>
      </c>
      <c r="BE1111" s="1" t="str">
        <f t="shared" si="1511"/>
        <v>NO</v>
      </c>
      <c r="BF1111" s="1" t="str">
        <f t="shared" si="1478"/>
        <v>NO</v>
      </c>
      <c r="BG1111" s="1" t="str">
        <f t="shared" si="1479"/>
        <v>YES</v>
      </c>
      <c r="BH1111" s="1" t="str">
        <f t="shared" si="1472"/>
        <v>YES</v>
      </c>
      <c r="BJ1111" s="12">
        <v>47</v>
      </c>
      <c r="BK1111" s="1" t="str">
        <f t="shared" si="1480"/>
        <v>A</v>
      </c>
      <c r="BL1111" s="1" t="str">
        <f t="shared" si="1481"/>
        <v>NA</v>
      </c>
      <c r="BM1111" s="1" t="str">
        <f t="shared" si="1482"/>
        <v>NP</v>
      </c>
      <c r="BN1111" s="1" t="str">
        <f t="shared" si="1483"/>
        <v>NO</v>
      </c>
      <c r="BO1111" s="1" t="str">
        <f t="shared" si="1484"/>
        <v>NO</v>
      </c>
      <c r="BP1111" s="1" t="str">
        <f t="shared" si="1485"/>
        <v>YES</v>
      </c>
      <c r="BQ1111" s="1" t="str">
        <f t="shared" si="1486"/>
        <v>YES</v>
      </c>
      <c r="BS1111" s="1" t="str">
        <f t="shared" si="1487"/>
        <v>TP</v>
      </c>
      <c r="BT1111" s="1" t="str">
        <f t="shared" si="1488"/>
        <v>FP</v>
      </c>
      <c r="BU1111" s="1" t="str">
        <f t="shared" si="1489"/>
        <v>TP</v>
      </c>
      <c r="BV1111" s="1" t="str">
        <f t="shared" si="1490"/>
        <v>NO</v>
      </c>
      <c r="BW1111" s="1" t="str">
        <f t="shared" si="1491"/>
        <v>YES</v>
      </c>
      <c r="BX1111" s="1" t="str">
        <f t="shared" si="1492"/>
        <v>YES</v>
      </c>
      <c r="BY1111" s="244" t="str">
        <f t="shared" si="1493"/>
        <v>YES</v>
      </c>
      <c r="BZ1111" s="244" t="str">
        <f t="shared" si="1494"/>
        <v>NO</v>
      </c>
      <c r="CA1111" s="244" t="str">
        <f t="shared" si="1495"/>
        <v>NO</v>
      </c>
      <c r="CB1111" s="244" t="str">
        <f t="shared" si="1496"/>
        <v>NO</v>
      </c>
      <c r="CC1111" s="244" t="str">
        <f t="shared" si="1497"/>
        <v>NO</v>
      </c>
      <c r="CD1111" s="244" t="str">
        <f t="shared" si="1473"/>
        <v>YES</v>
      </c>
      <c r="CE1111" s="1" t="str">
        <f t="shared" si="1474"/>
        <v>NO</v>
      </c>
      <c r="CF1111" s="1" t="str">
        <f t="shared" si="1475"/>
        <v>NO</v>
      </c>
      <c r="CG1111" s="1" t="str">
        <f t="shared" si="1476"/>
        <v>NO</v>
      </c>
      <c r="CH1111" s="1" t="str">
        <f t="shared" si="1477"/>
        <v>YES</v>
      </c>
      <c r="CI1111" s="244" t="str">
        <f t="shared" si="1498"/>
        <v>NO</v>
      </c>
      <c r="CJ1111" s="244" t="str">
        <f t="shared" si="1499"/>
        <v>NO</v>
      </c>
      <c r="CK1111" s="244" t="str">
        <f t="shared" si="1500"/>
        <v>NO</v>
      </c>
      <c r="CL1111" s="244" t="str">
        <f t="shared" si="1501"/>
        <v>NO</v>
      </c>
      <c r="CM1111" s="244" t="str">
        <f t="shared" si="1502"/>
        <v>NO</v>
      </c>
      <c r="CN1111" s="244" t="str">
        <f t="shared" si="1503"/>
        <v>YES</v>
      </c>
      <c r="CO1111" s="244" t="str">
        <f t="shared" si="1504"/>
        <v>NO</v>
      </c>
      <c r="CP1111" s="244" t="str">
        <f t="shared" si="1505"/>
        <v>NO</v>
      </c>
      <c r="CQ1111" s="244" t="str">
        <f t="shared" si="1506"/>
        <v>NO</v>
      </c>
      <c r="CR1111" s="244" t="str">
        <f t="shared" si="1507"/>
        <v>YES</v>
      </c>
    </row>
    <row r="1112" spans="1:96">
      <c r="A1112" s="64"/>
      <c r="B1112" s="15"/>
      <c r="C1112" s="15"/>
      <c r="D1112" s="15"/>
      <c r="E1112" s="15"/>
      <c r="F1112" s="15"/>
      <c r="G1112" s="15"/>
      <c r="H1112" s="15"/>
      <c r="I1112" s="52" t="s">
        <v>67</v>
      </c>
      <c r="J1112" s="6">
        <v>0.90010703782602697</v>
      </c>
      <c r="K1112" s="6">
        <v>2.4948658958647899E-2</v>
      </c>
      <c r="L1112" s="6">
        <v>7.4944303215324498E-2</v>
      </c>
      <c r="M1112" s="6">
        <v>0.43605552223585697</v>
      </c>
      <c r="N1112" s="6">
        <v>0.21615158072336599</v>
      </c>
      <c r="O1112" s="6">
        <v>0.34779289704077598</v>
      </c>
      <c r="P1112" s="6">
        <v>0.97562469884099101</v>
      </c>
      <c r="Q1112" s="6">
        <v>3.64081541354133E-3</v>
      </c>
      <c r="R1112" s="6">
        <v>2.07344857454668E-2</v>
      </c>
      <c r="S1112" s="6">
        <v>0.56467561507072195</v>
      </c>
      <c r="T1112" s="6">
        <v>0.40907512654725398</v>
      </c>
      <c r="U1112" s="6">
        <v>2.62492583820228E-2</v>
      </c>
      <c r="V1112" s="6">
        <v>0.57088411987107002</v>
      </c>
      <c r="W1112" s="6">
        <v>0.10422705491526101</v>
      </c>
      <c r="X1112" s="6">
        <v>0.32488882521366802</v>
      </c>
      <c r="Y1112" s="6">
        <v>0.31545294515606498</v>
      </c>
      <c r="Z1112" s="6">
        <v>0.488074438822511</v>
      </c>
      <c r="AA1112" s="6">
        <v>0.19647261602142299</v>
      </c>
      <c r="AB1112" s="6">
        <v>6.71290885425901E-3</v>
      </c>
      <c r="AC1112" s="6">
        <v>0.96741882054092798</v>
      </c>
      <c r="AD1112" s="6">
        <v>2.5868270604813001E-2</v>
      </c>
      <c r="AE1112" s="6">
        <v>0.116413588142723</v>
      </c>
      <c r="AF1112" s="6">
        <v>0.56395938651390398</v>
      </c>
      <c r="AG1112" s="310">
        <v>0.31962702534337201</v>
      </c>
      <c r="AH1112" s="211">
        <v>1.8080000000000001</v>
      </c>
      <c r="AI1112" s="211">
        <v>3.819</v>
      </c>
      <c r="AJ1112" s="212">
        <v>7.2930000000000001</v>
      </c>
      <c r="AK1112" s="210">
        <v>1.837</v>
      </c>
      <c r="AL1112" s="210">
        <v>3.9750000000000001</v>
      </c>
      <c r="AM1112" s="210">
        <v>7.3319999999999999</v>
      </c>
      <c r="AN1112" s="203"/>
      <c r="AO1112" s="203"/>
      <c r="AP1112" s="203"/>
      <c r="AQ1112" s="203"/>
      <c r="AR1112" s="203">
        <f t="shared" si="1463"/>
        <v>2.0614909136719999</v>
      </c>
      <c r="AS1112" s="203">
        <f t="shared" si="1464"/>
        <v>2.5196000000000001</v>
      </c>
      <c r="AT1112" s="203">
        <f t="shared" si="1465"/>
        <v>3.0795111055119997</v>
      </c>
      <c r="AU1112" s="203">
        <f t="shared" si="1466"/>
        <v>3.2548090981419997</v>
      </c>
      <c r="AV1112" s="203">
        <f t="shared" si="1467"/>
        <v>3.9781</v>
      </c>
      <c r="AW1112" s="203">
        <f t="shared" si="1468"/>
        <v>4.8621222133819995</v>
      </c>
      <c r="AX1112" s="203">
        <f t="shared" si="1469"/>
        <v>5.8365818311520004</v>
      </c>
      <c r="AY1112" s="203">
        <f t="shared" si="1470"/>
        <v>7.1336000000000004</v>
      </c>
      <c r="AZ1112" s="203">
        <f t="shared" si="1471"/>
        <v>8.7188444285919999</v>
      </c>
      <c r="BB1112" s="1" t="str">
        <f t="shared" si="1508"/>
        <v>A</v>
      </c>
      <c r="BC1112" s="1" t="str">
        <f t="shared" si="1509"/>
        <v>NP</v>
      </c>
      <c r="BD1112" s="1" t="str">
        <f t="shared" si="1510"/>
        <v>NA</v>
      </c>
      <c r="BE1112" s="1" t="str">
        <f t="shared" si="1511"/>
        <v>NO</v>
      </c>
      <c r="BF1112" s="1" t="str">
        <f t="shared" si="1478"/>
        <v>NO</v>
      </c>
      <c r="BG1112" s="1" t="str">
        <f t="shared" si="1479"/>
        <v>YES</v>
      </c>
      <c r="BH1112" s="1" t="str">
        <f t="shared" si="1472"/>
        <v>YES</v>
      </c>
      <c r="BJ1112" s="12">
        <v>95</v>
      </c>
      <c r="BK1112" s="1" t="str">
        <f t="shared" si="1480"/>
        <v>A</v>
      </c>
      <c r="BL1112" s="1" t="str">
        <f t="shared" si="1481"/>
        <v>NP</v>
      </c>
      <c r="BM1112" s="1" t="str">
        <f t="shared" si="1482"/>
        <v>NA</v>
      </c>
      <c r="BN1112" s="1" t="str">
        <f t="shared" si="1483"/>
        <v>NO</v>
      </c>
      <c r="BO1112" s="1" t="str">
        <f t="shared" si="1484"/>
        <v>NO</v>
      </c>
      <c r="BP1112" s="1" t="str">
        <f t="shared" si="1485"/>
        <v>YES</v>
      </c>
      <c r="BQ1112" s="1" t="str">
        <f t="shared" si="1486"/>
        <v>YES</v>
      </c>
      <c r="BS1112" s="1" t="str">
        <f t="shared" si="1487"/>
        <v>TP</v>
      </c>
      <c r="BT1112" s="1" t="str">
        <f t="shared" si="1488"/>
        <v>TP</v>
      </c>
      <c r="BU1112" s="1" t="str">
        <f t="shared" si="1489"/>
        <v>TN</v>
      </c>
      <c r="BV1112" s="1" t="str">
        <f t="shared" si="1490"/>
        <v>NO</v>
      </c>
      <c r="BW1112" s="1" t="str">
        <f t="shared" si="1491"/>
        <v>YES</v>
      </c>
      <c r="BX1112" s="1" t="str">
        <f t="shared" si="1492"/>
        <v>YES</v>
      </c>
      <c r="BY1112" s="244" t="str">
        <f t="shared" si="1493"/>
        <v>YES</v>
      </c>
      <c r="BZ1112" s="244" t="str">
        <f t="shared" si="1494"/>
        <v>NO</v>
      </c>
      <c r="CA1112" s="244" t="str">
        <f t="shared" si="1495"/>
        <v>NO</v>
      </c>
      <c r="CB1112" s="244" t="str">
        <f t="shared" si="1496"/>
        <v>NO</v>
      </c>
      <c r="CC1112" s="244" t="str">
        <f t="shared" si="1497"/>
        <v>NO</v>
      </c>
      <c r="CD1112" s="244" t="str">
        <f t="shared" si="1473"/>
        <v>NO</v>
      </c>
      <c r="CE1112" s="1" t="str">
        <f t="shared" si="1474"/>
        <v>NO</v>
      </c>
      <c r="CF1112" s="1" t="str">
        <f t="shared" si="1475"/>
        <v>NO</v>
      </c>
      <c r="CG1112" s="1" t="str">
        <f t="shared" si="1476"/>
        <v>NO</v>
      </c>
      <c r="CH1112" s="1" t="str">
        <f t="shared" si="1477"/>
        <v>NO</v>
      </c>
      <c r="CI1112" s="244" t="str">
        <f t="shared" si="1498"/>
        <v>NO</v>
      </c>
      <c r="CJ1112" s="244" t="str">
        <f t="shared" si="1499"/>
        <v>NO</v>
      </c>
      <c r="CK1112" s="244" t="str">
        <f t="shared" si="1500"/>
        <v>NO</v>
      </c>
      <c r="CL1112" s="244" t="str">
        <f t="shared" si="1501"/>
        <v>NO</v>
      </c>
      <c r="CM1112" s="244" t="str">
        <f t="shared" si="1502"/>
        <v>NO</v>
      </c>
      <c r="CN1112" s="244" t="str">
        <f t="shared" si="1503"/>
        <v>NO</v>
      </c>
      <c r="CO1112" s="244" t="str">
        <f t="shared" si="1504"/>
        <v>NO</v>
      </c>
      <c r="CP1112" s="244" t="str">
        <f t="shared" si="1505"/>
        <v>NO</v>
      </c>
      <c r="CQ1112" s="244" t="str">
        <f t="shared" si="1506"/>
        <v>NO</v>
      </c>
      <c r="CR1112" s="244" t="str">
        <f t="shared" si="1507"/>
        <v>NO</v>
      </c>
    </row>
    <row r="1113" spans="1:96">
      <c r="A1113" s="64"/>
      <c r="B1113" s="15"/>
      <c r="C1113" s="15"/>
      <c r="D1113" s="15"/>
      <c r="E1113" s="15"/>
      <c r="F1113" s="15"/>
      <c r="G1113" s="15"/>
      <c r="H1113" s="15"/>
      <c r="I1113" s="52" t="s">
        <v>177</v>
      </c>
      <c r="J1113" s="6">
        <v>0.65995511806983198</v>
      </c>
      <c r="K1113" s="6">
        <v>0.31745350175760501</v>
      </c>
      <c r="L1113" s="6">
        <v>2.2591380172562101E-2</v>
      </c>
      <c r="M1113" s="6">
        <v>1.33288445806778E-3</v>
      </c>
      <c r="N1113" s="6">
        <v>0.61363475445064597</v>
      </c>
      <c r="O1113" s="6">
        <v>0.38503236109128502</v>
      </c>
      <c r="P1113" s="6">
        <v>0.57395289180962294</v>
      </c>
      <c r="Q1113" s="6">
        <v>0.32921706348123098</v>
      </c>
      <c r="R1113" s="6">
        <v>9.6830044709145593E-2</v>
      </c>
      <c r="S1113" s="6">
        <v>0.96699551324388899</v>
      </c>
      <c r="T1113" s="6">
        <v>6.8109286291328998E-4</v>
      </c>
      <c r="U1113" s="6">
        <v>3.23233938931973E-2</v>
      </c>
      <c r="V1113" s="6">
        <v>0.70510544148755405</v>
      </c>
      <c r="W1113" s="6">
        <v>0.21799151793511001</v>
      </c>
      <c r="X1113" s="6">
        <v>7.6903040577335199E-2</v>
      </c>
      <c r="Y1113" s="6">
        <v>0.86191317431928705</v>
      </c>
      <c r="Z1113" s="6">
        <v>6.6778037130748993E-2</v>
      </c>
      <c r="AA1113" s="6">
        <v>7.1308788549963004E-2</v>
      </c>
      <c r="AB1113" s="6">
        <v>8.0472780771189897E-2</v>
      </c>
      <c r="AC1113" s="6">
        <v>0.23589243570329599</v>
      </c>
      <c r="AD1113" s="6">
        <v>0.68363478352551299</v>
      </c>
      <c r="AE1113" s="6">
        <v>0.42540834509325098</v>
      </c>
      <c r="AF1113" s="6">
        <v>0.325076305001257</v>
      </c>
      <c r="AG1113" s="310">
        <v>0.24951534990549001</v>
      </c>
      <c r="AH1113" s="211">
        <v>1.732</v>
      </c>
      <c r="AI1113" s="211">
        <v>3.4540000000000002</v>
      </c>
      <c r="AJ1113" s="212">
        <v>7.4080000000000004</v>
      </c>
      <c r="AK1113" s="210">
        <v>1.7310000000000001</v>
      </c>
      <c r="AL1113" s="210">
        <v>3.39</v>
      </c>
      <c r="AM1113" s="210">
        <v>7.4889999999999999</v>
      </c>
      <c r="AN1113" s="203"/>
      <c r="AO1113" s="203"/>
      <c r="AP1113" s="203"/>
      <c r="AQ1113" s="203"/>
      <c r="AR1113" s="203">
        <f t="shared" si="1463"/>
        <v>2.0614909136719999</v>
      </c>
      <c r="AS1113" s="203">
        <f t="shared" si="1464"/>
        <v>2.5196000000000001</v>
      </c>
      <c r="AT1113" s="203">
        <f t="shared" si="1465"/>
        <v>3.0795111055119997</v>
      </c>
      <c r="AU1113" s="203">
        <f t="shared" si="1466"/>
        <v>3.2548090981419997</v>
      </c>
      <c r="AV1113" s="203">
        <f t="shared" si="1467"/>
        <v>3.9781</v>
      </c>
      <c r="AW1113" s="203">
        <f t="shared" si="1468"/>
        <v>4.8621222133819995</v>
      </c>
      <c r="AX1113" s="203">
        <f t="shared" si="1469"/>
        <v>5.8365818311520004</v>
      </c>
      <c r="AY1113" s="203">
        <f t="shared" si="1470"/>
        <v>7.1336000000000004</v>
      </c>
      <c r="AZ1113" s="203">
        <f t="shared" si="1471"/>
        <v>8.7188444285919999</v>
      </c>
      <c r="BB1113" s="1" t="str">
        <f t="shared" si="1508"/>
        <v>A</v>
      </c>
      <c r="BC1113" s="1" t="str">
        <f t="shared" si="1509"/>
        <v>NP</v>
      </c>
      <c r="BD1113" s="1" t="str">
        <f t="shared" si="1510"/>
        <v>NA</v>
      </c>
      <c r="BE1113" s="1" t="str">
        <f t="shared" si="1511"/>
        <v>NO</v>
      </c>
      <c r="BF1113" s="1" t="str">
        <f t="shared" si="1478"/>
        <v>NO</v>
      </c>
      <c r="BG1113" s="1" t="str">
        <f t="shared" si="1479"/>
        <v>YES</v>
      </c>
      <c r="BH1113" s="1" t="str">
        <f t="shared" si="1472"/>
        <v>YES</v>
      </c>
      <c r="BJ1113" s="12">
        <v>27</v>
      </c>
      <c r="BK1113" s="1" t="str">
        <f t="shared" si="1480"/>
        <v>A</v>
      </c>
      <c r="BL1113" s="1" t="str">
        <f t="shared" si="1481"/>
        <v>NP</v>
      </c>
      <c r="BM1113" s="1" t="str">
        <f t="shared" si="1482"/>
        <v>NA</v>
      </c>
      <c r="BN1113" s="1" t="str">
        <f t="shared" si="1483"/>
        <v>NO</v>
      </c>
      <c r="BO1113" s="1" t="str">
        <f t="shared" si="1484"/>
        <v>NO</v>
      </c>
      <c r="BP1113" s="1" t="str">
        <f t="shared" si="1485"/>
        <v>YES</v>
      </c>
      <c r="BQ1113" s="1" t="str">
        <f t="shared" si="1486"/>
        <v>YES</v>
      </c>
      <c r="BS1113" s="1" t="str">
        <f t="shared" si="1487"/>
        <v>TP</v>
      </c>
      <c r="BT1113" s="1" t="str">
        <f t="shared" si="1488"/>
        <v>TP</v>
      </c>
      <c r="BU1113" s="1" t="str">
        <f t="shared" si="1489"/>
        <v>TN</v>
      </c>
      <c r="BV1113" s="1" t="str">
        <f t="shared" si="1490"/>
        <v>NO</v>
      </c>
      <c r="BW1113" s="1" t="str">
        <f t="shared" si="1491"/>
        <v>YES</v>
      </c>
      <c r="BX1113" s="1" t="str">
        <f t="shared" si="1492"/>
        <v>YES</v>
      </c>
      <c r="BY1113" s="244" t="str">
        <f t="shared" si="1493"/>
        <v>YES</v>
      </c>
      <c r="BZ1113" s="244" t="str">
        <f t="shared" si="1494"/>
        <v>NO</v>
      </c>
      <c r="CA1113" s="244" t="str">
        <f t="shared" si="1495"/>
        <v>NO</v>
      </c>
      <c r="CB1113" s="244" t="str">
        <f t="shared" si="1496"/>
        <v>NO</v>
      </c>
      <c r="CC1113" s="244" t="str">
        <f t="shared" si="1497"/>
        <v>NO</v>
      </c>
      <c r="CD1113" s="244" t="str">
        <f t="shared" si="1473"/>
        <v>NO</v>
      </c>
      <c r="CE1113" s="1" t="str">
        <f t="shared" si="1474"/>
        <v>NO</v>
      </c>
      <c r="CF1113" s="1" t="str">
        <f t="shared" si="1475"/>
        <v>NO</v>
      </c>
      <c r="CG1113" s="1" t="str">
        <f t="shared" si="1476"/>
        <v>NO</v>
      </c>
      <c r="CH1113" s="1" t="str">
        <f t="shared" si="1477"/>
        <v>NO</v>
      </c>
      <c r="CI1113" s="244" t="str">
        <f t="shared" si="1498"/>
        <v>NO</v>
      </c>
      <c r="CJ1113" s="244" t="str">
        <f t="shared" si="1499"/>
        <v>NO</v>
      </c>
      <c r="CK1113" s="244" t="str">
        <f t="shared" si="1500"/>
        <v>NO</v>
      </c>
      <c r="CL1113" s="244" t="str">
        <f t="shared" si="1501"/>
        <v>NO</v>
      </c>
      <c r="CM1113" s="244" t="str">
        <f t="shared" si="1502"/>
        <v>NO</v>
      </c>
      <c r="CN1113" s="244" t="str">
        <f t="shared" si="1503"/>
        <v>NO</v>
      </c>
      <c r="CO1113" s="244" t="str">
        <f t="shared" si="1504"/>
        <v>NO</v>
      </c>
      <c r="CP1113" s="244" t="str">
        <f t="shared" si="1505"/>
        <v>NO</v>
      </c>
      <c r="CQ1113" s="244" t="str">
        <f t="shared" si="1506"/>
        <v>NO</v>
      </c>
      <c r="CR1113" s="244" t="str">
        <f t="shared" si="1507"/>
        <v>NO</v>
      </c>
    </row>
    <row r="1114" spans="1:96" ht="16.5" thickBot="1">
      <c r="A1114" s="74"/>
      <c r="B1114" s="75"/>
      <c r="C1114" s="75"/>
      <c r="D1114" s="75"/>
      <c r="E1114" s="75"/>
      <c r="F1114" s="75"/>
      <c r="G1114" s="75"/>
      <c r="H1114" s="75"/>
      <c r="I1114" s="53" t="s">
        <v>68</v>
      </c>
      <c r="J1114" s="8">
        <v>0.83412959688807897</v>
      </c>
      <c r="K1114" s="8">
        <v>0.13875014787500001</v>
      </c>
      <c r="L1114" s="8">
        <v>2.712025523692E-2</v>
      </c>
      <c r="M1114" s="8">
        <v>0.28806967394717298</v>
      </c>
      <c r="N1114" s="8">
        <v>0.66803164463590103</v>
      </c>
      <c r="O1114" s="8">
        <v>4.3898681416925503E-2</v>
      </c>
      <c r="P1114" s="8">
        <v>0.364778691349955</v>
      </c>
      <c r="Q1114" s="8">
        <v>0.27267655578966898</v>
      </c>
      <c r="R1114" s="8">
        <v>0.36254475286037502</v>
      </c>
      <c r="S1114" s="8">
        <v>0.99847892985527897</v>
      </c>
      <c r="T1114" s="8">
        <v>1.9271332233516901E-4</v>
      </c>
      <c r="U1114" s="8">
        <v>1.3283568223850699E-3</v>
      </c>
      <c r="V1114" s="8">
        <v>0.33735516013737399</v>
      </c>
      <c r="W1114" s="8">
        <v>0.65470679008089205</v>
      </c>
      <c r="X1114" s="8">
        <v>7.9380497817331808E-3</v>
      </c>
      <c r="Y1114" s="8">
        <v>0.26963300561937598</v>
      </c>
      <c r="Z1114" s="8">
        <v>0.563136340424916</v>
      </c>
      <c r="AA1114" s="8">
        <v>0.16723065395570599</v>
      </c>
      <c r="AB1114" s="8">
        <v>0.11626601012039101</v>
      </c>
      <c r="AC1114" s="8">
        <v>0.47173339912323298</v>
      </c>
      <c r="AD1114" s="8">
        <v>0.41200059075637502</v>
      </c>
      <c r="AE1114" s="8">
        <v>9.9252031143244306E-3</v>
      </c>
      <c r="AF1114" s="8">
        <v>0.79662473440738002</v>
      </c>
      <c r="AG1114" s="311">
        <v>0.19345006247829499</v>
      </c>
      <c r="AH1114" s="213">
        <v>1.8620000000000001</v>
      </c>
      <c r="AI1114" s="213">
        <v>3.601</v>
      </c>
      <c r="AJ1114" s="214">
        <v>7.3220000000000001</v>
      </c>
      <c r="AK1114" s="210">
        <v>1.7270000000000001</v>
      </c>
      <c r="AL1114" s="210">
        <v>3.6949999999999998</v>
      </c>
      <c r="AM1114" s="210">
        <v>7.2770000000000001</v>
      </c>
      <c r="AN1114" s="203"/>
      <c r="AO1114" s="203"/>
      <c r="AP1114" s="203"/>
      <c r="AQ1114" s="203"/>
      <c r="AR1114" s="203">
        <f t="shared" si="1463"/>
        <v>2.0614909136719999</v>
      </c>
      <c r="AS1114" s="203">
        <f t="shared" si="1464"/>
        <v>2.5196000000000001</v>
      </c>
      <c r="AT1114" s="203">
        <f t="shared" si="1465"/>
        <v>3.0795111055119997</v>
      </c>
      <c r="AU1114" s="203">
        <f t="shared" si="1466"/>
        <v>3.2548090981419997</v>
      </c>
      <c r="AV1114" s="203">
        <f t="shared" si="1467"/>
        <v>3.9781</v>
      </c>
      <c r="AW1114" s="203">
        <f t="shared" si="1468"/>
        <v>4.8621222133819995</v>
      </c>
      <c r="AX1114" s="203">
        <f t="shared" si="1469"/>
        <v>5.8365818311520004</v>
      </c>
      <c r="AY1114" s="203">
        <f t="shared" si="1470"/>
        <v>7.1336000000000004</v>
      </c>
      <c r="AZ1114" s="203">
        <f t="shared" si="1471"/>
        <v>8.7188444285919999</v>
      </c>
      <c r="BB1114" s="1" t="str">
        <f t="shared" si="1508"/>
        <v>A</v>
      </c>
      <c r="BC1114" s="1" t="str">
        <f t="shared" si="1509"/>
        <v>NP</v>
      </c>
      <c r="BD1114" s="1" t="str">
        <f t="shared" si="1510"/>
        <v>NA</v>
      </c>
      <c r="BE1114" s="1" t="str">
        <f t="shared" si="1511"/>
        <v>NO</v>
      </c>
      <c r="BF1114" s="1" t="str">
        <f t="shared" si="1478"/>
        <v>NO</v>
      </c>
      <c r="BG1114" s="1" t="str">
        <f t="shared" si="1479"/>
        <v>YES</v>
      </c>
      <c r="BH1114" s="1" t="str">
        <f t="shared" si="1472"/>
        <v>YES</v>
      </c>
      <c r="BJ1114" s="12">
        <v>22</v>
      </c>
      <c r="BK1114" s="1" t="str">
        <f t="shared" si="1480"/>
        <v>A</v>
      </c>
      <c r="BL1114" s="1" t="str">
        <f t="shared" si="1481"/>
        <v>NP</v>
      </c>
      <c r="BM1114" s="1" t="str">
        <f t="shared" si="1482"/>
        <v>NA</v>
      </c>
      <c r="BN1114" s="1" t="str">
        <f t="shared" si="1483"/>
        <v>NO</v>
      </c>
      <c r="BO1114" s="1" t="str">
        <f t="shared" si="1484"/>
        <v>NO</v>
      </c>
      <c r="BP1114" s="1" t="str">
        <f t="shared" si="1485"/>
        <v>YES</v>
      </c>
      <c r="BQ1114" s="1" t="str">
        <f t="shared" si="1486"/>
        <v>YES</v>
      </c>
      <c r="BS1114" s="1" t="str">
        <f t="shared" si="1487"/>
        <v>TP</v>
      </c>
      <c r="BT1114" s="1" t="str">
        <f t="shared" si="1488"/>
        <v>TP</v>
      </c>
      <c r="BU1114" s="1" t="str">
        <f t="shared" si="1489"/>
        <v>TN</v>
      </c>
      <c r="BV1114" s="1" t="str">
        <f t="shared" si="1490"/>
        <v>NO</v>
      </c>
      <c r="BW1114" s="1" t="str">
        <f t="shared" si="1491"/>
        <v>YES</v>
      </c>
      <c r="BX1114" s="1" t="str">
        <f t="shared" si="1492"/>
        <v>YES</v>
      </c>
      <c r="BY1114" s="244" t="str">
        <f t="shared" si="1493"/>
        <v>YES</v>
      </c>
      <c r="BZ1114" s="244" t="str">
        <f t="shared" si="1494"/>
        <v>NO</v>
      </c>
      <c r="CA1114" s="244" t="str">
        <f t="shared" si="1495"/>
        <v>NO</v>
      </c>
      <c r="CB1114" s="244" t="str">
        <f t="shared" si="1496"/>
        <v>NO</v>
      </c>
      <c r="CC1114" s="244" t="str">
        <f t="shared" si="1497"/>
        <v>NO</v>
      </c>
      <c r="CD1114" s="244" t="str">
        <f t="shared" si="1473"/>
        <v>NO</v>
      </c>
      <c r="CE1114" s="1" t="str">
        <f t="shared" si="1474"/>
        <v>NO</v>
      </c>
      <c r="CF1114" s="1" t="str">
        <f t="shared" si="1475"/>
        <v>NO</v>
      </c>
      <c r="CG1114" s="1" t="str">
        <f t="shared" si="1476"/>
        <v>NO</v>
      </c>
      <c r="CH1114" s="1" t="str">
        <f t="shared" si="1477"/>
        <v>NO</v>
      </c>
      <c r="CI1114" s="244" t="str">
        <f t="shared" si="1498"/>
        <v>NO</v>
      </c>
      <c r="CJ1114" s="244" t="str">
        <f t="shared" si="1499"/>
        <v>NO</v>
      </c>
      <c r="CK1114" s="244" t="str">
        <f t="shared" si="1500"/>
        <v>NO</v>
      </c>
      <c r="CL1114" s="244" t="str">
        <f t="shared" si="1501"/>
        <v>NO</v>
      </c>
      <c r="CM1114" s="244" t="str">
        <f t="shared" si="1502"/>
        <v>NO</v>
      </c>
      <c r="CN1114" s="244" t="str">
        <f t="shared" si="1503"/>
        <v>NO</v>
      </c>
      <c r="CO1114" s="244" t="str">
        <f t="shared" si="1504"/>
        <v>NO</v>
      </c>
      <c r="CP1114" s="244" t="str">
        <f t="shared" si="1505"/>
        <v>NO</v>
      </c>
      <c r="CQ1114" s="244" t="str">
        <f t="shared" si="1506"/>
        <v>NO</v>
      </c>
      <c r="CR1114" s="244" t="str">
        <f t="shared" si="1507"/>
        <v>NO</v>
      </c>
    </row>
    <row r="1115" spans="1:96">
      <c r="A1115" s="61">
        <v>60</v>
      </c>
      <c r="B1115" s="62">
        <v>360</v>
      </c>
      <c r="C1115" s="62">
        <v>4</v>
      </c>
      <c r="D1115" s="62">
        <v>0.25</v>
      </c>
      <c r="E1115" s="62">
        <v>18758283</v>
      </c>
      <c r="F1115" s="62">
        <f>E1115/1000/60</f>
        <v>312.63804999999996</v>
      </c>
      <c r="G1115" s="62">
        <v>239</v>
      </c>
      <c r="H1115" s="63">
        <f>G1115/B1115*100</f>
        <v>66.388888888888886</v>
      </c>
      <c r="I1115" s="60" t="s">
        <v>12</v>
      </c>
      <c r="J1115" s="69">
        <v>0.56122852577826299</v>
      </c>
      <c r="K1115" s="69">
        <v>0.40122378145627202</v>
      </c>
      <c r="L1115" s="69">
        <v>3.75476927654642E-2</v>
      </c>
      <c r="M1115" s="69">
        <v>0.38894799322019302</v>
      </c>
      <c r="N1115" s="69">
        <v>0.117028115205627</v>
      </c>
      <c r="O1115" s="69">
        <v>0.49402389157417897</v>
      </c>
      <c r="P1115" s="69">
        <v>0.50028845958954105</v>
      </c>
      <c r="Q1115" s="69">
        <v>0.42037174715456399</v>
      </c>
      <c r="R1115" s="69">
        <v>7.93397932558942E-2</v>
      </c>
      <c r="S1115" s="69">
        <v>0.85523484517245696</v>
      </c>
      <c r="T1115" s="69">
        <v>0.13619470048839899</v>
      </c>
      <c r="U1115" s="69">
        <v>8.5704543391434893E-3</v>
      </c>
      <c r="V1115" s="69">
        <v>1.1394948769178501E-2</v>
      </c>
      <c r="W1115" s="69">
        <v>0.36520727396895902</v>
      </c>
      <c r="X1115" s="69">
        <v>0.62339777726186096</v>
      </c>
      <c r="Y1115" s="69">
        <v>0.40850504267334498</v>
      </c>
      <c r="Z1115" s="69">
        <v>8.5079375140021896E-2</v>
      </c>
      <c r="AA1115" s="69">
        <v>0.50641558218663196</v>
      </c>
      <c r="AB1115" s="69">
        <v>0.17499497555042101</v>
      </c>
      <c r="AC1115" s="69">
        <v>0.34110332185985598</v>
      </c>
      <c r="AD1115" s="69">
        <v>0.48390170258972098</v>
      </c>
      <c r="AE1115" s="69">
        <v>0.91093732278384798</v>
      </c>
      <c r="AF1115" s="69">
        <v>8.6590953054221806E-2</v>
      </c>
      <c r="AG1115" s="309">
        <v>2.4717241619299701E-3</v>
      </c>
      <c r="AH1115" s="208">
        <v>2.0289999999999999</v>
      </c>
      <c r="AI1115" s="208">
        <v>5.2649999999999997</v>
      </c>
      <c r="AJ1115" s="209">
        <v>7.59</v>
      </c>
      <c r="AK1115" s="210">
        <v>2.1880000000000002</v>
      </c>
      <c r="AL1115" s="210">
        <v>5.8040000000000003</v>
      </c>
      <c r="AM1115" s="210">
        <v>7.79</v>
      </c>
      <c r="AN1115" s="203">
        <v>3.6139999999999999</v>
      </c>
      <c r="AO1115" s="203">
        <v>5.3277999999999999</v>
      </c>
      <c r="AP1115" s="203">
        <v>8.3733000000000004</v>
      </c>
      <c r="AQ1115" s="203"/>
      <c r="AR1115" s="203">
        <f>$AN$35*0.81818182</f>
        <v>2.9569090974799996</v>
      </c>
      <c r="AS1115" s="203">
        <f>$AN$35</f>
        <v>3.6139999999999999</v>
      </c>
      <c r="AT1115" s="203">
        <f>$AN$35*1.22222222</f>
        <v>4.4171111030799999</v>
      </c>
      <c r="AU1115" s="203">
        <f>$AO$35*0.81818182</f>
        <v>4.3591091005959992</v>
      </c>
      <c r="AV1115" s="203">
        <f>$AO$35</f>
        <v>5.3277999999999999</v>
      </c>
      <c r="AW1115" s="203">
        <f>$AO$35*1.22222222</f>
        <v>6.5117555437159993</v>
      </c>
      <c r="AX1115" s="203">
        <f>$AP$35*0.81818182</f>
        <v>6.8508818334059995</v>
      </c>
      <c r="AY1115" s="203">
        <f>$AP$35</f>
        <v>8.3733000000000004</v>
      </c>
      <c r="AZ1115" s="203">
        <f>$AP$35*1.22222222</f>
        <v>10.234033314726</v>
      </c>
      <c r="BB1115" s="1" t="str">
        <f t="shared" si="1508"/>
        <v>A</v>
      </c>
      <c r="BC1115" s="1" t="str">
        <f t="shared" si="1509"/>
        <v>NP</v>
      </c>
      <c r="BD1115" s="1" t="str">
        <f t="shared" si="1510"/>
        <v>NP</v>
      </c>
      <c r="BE1115" s="1" t="str">
        <f t="shared" si="1511"/>
        <v>NO</v>
      </c>
      <c r="BF1115" s="1" t="str">
        <f t="shared" si="1478"/>
        <v>NO</v>
      </c>
      <c r="BG1115" s="1" t="str">
        <f t="shared" si="1479"/>
        <v>YES</v>
      </c>
      <c r="BH1115" s="1" t="str">
        <f t="shared" si="1472"/>
        <v>YES</v>
      </c>
      <c r="BJ1115" s="12">
        <v>24</v>
      </c>
      <c r="BK1115" s="1" t="str">
        <f t="shared" si="1480"/>
        <v>A</v>
      </c>
      <c r="BL1115" s="1" t="str">
        <f t="shared" si="1481"/>
        <v>NA</v>
      </c>
      <c r="BM1115" s="1" t="str">
        <f t="shared" si="1482"/>
        <v>NP</v>
      </c>
      <c r="BN1115" s="1" t="str">
        <f t="shared" si="1483"/>
        <v>NO</v>
      </c>
      <c r="BO1115" s="1" t="str">
        <f t="shared" si="1484"/>
        <v>NO</v>
      </c>
      <c r="BP1115" s="1" t="str">
        <f t="shared" si="1485"/>
        <v>YES</v>
      </c>
      <c r="BQ1115" s="1" t="str">
        <f t="shared" si="1486"/>
        <v>YES</v>
      </c>
      <c r="BS1115" s="1" t="str">
        <f t="shared" si="1487"/>
        <v>TP</v>
      </c>
      <c r="BT1115" s="1" t="str">
        <f t="shared" si="1488"/>
        <v>FP</v>
      </c>
      <c r="BU1115" s="1" t="str">
        <f t="shared" si="1489"/>
        <v>TP</v>
      </c>
      <c r="BV1115" s="1" t="str">
        <f t="shared" si="1490"/>
        <v>NO</v>
      </c>
      <c r="BW1115" s="1" t="str">
        <f t="shared" si="1491"/>
        <v>YES</v>
      </c>
      <c r="BX1115" s="1" t="str">
        <f t="shared" si="1492"/>
        <v>YES</v>
      </c>
      <c r="BY1115" s="244" t="str">
        <f t="shared" si="1493"/>
        <v>YES</v>
      </c>
      <c r="BZ1115" s="244" t="str">
        <f t="shared" si="1494"/>
        <v>NO</v>
      </c>
      <c r="CA1115" s="244" t="str">
        <f t="shared" si="1495"/>
        <v>NO</v>
      </c>
      <c r="CB1115" s="244" t="str">
        <f t="shared" si="1496"/>
        <v>NO</v>
      </c>
      <c r="CC1115" s="244" t="str">
        <f t="shared" si="1497"/>
        <v>NO</v>
      </c>
      <c r="CD1115" s="244" t="str">
        <f t="shared" si="1473"/>
        <v>YES</v>
      </c>
      <c r="CE1115" s="1" t="str">
        <f t="shared" si="1474"/>
        <v>NO</v>
      </c>
      <c r="CF1115" s="1" t="str">
        <f t="shared" si="1475"/>
        <v>NO</v>
      </c>
      <c r="CG1115" s="1" t="str">
        <f t="shared" si="1476"/>
        <v>NO</v>
      </c>
      <c r="CH1115" s="1" t="str">
        <f t="shared" si="1477"/>
        <v>YES</v>
      </c>
      <c r="CI1115" s="244" t="str">
        <f t="shared" si="1498"/>
        <v>NO</v>
      </c>
      <c r="CJ1115" s="244" t="str">
        <f t="shared" si="1499"/>
        <v>NO</v>
      </c>
      <c r="CK1115" s="244" t="str">
        <f t="shared" si="1500"/>
        <v>NO</v>
      </c>
      <c r="CL1115" s="244" t="str">
        <f t="shared" si="1501"/>
        <v>NO</v>
      </c>
      <c r="CM1115" s="244" t="str">
        <f t="shared" si="1502"/>
        <v>NO</v>
      </c>
      <c r="CN1115" s="244" t="str">
        <f t="shared" si="1503"/>
        <v>YES</v>
      </c>
      <c r="CO1115" s="244" t="str">
        <f t="shared" si="1504"/>
        <v>NO</v>
      </c>
      <c r="CP1115" s="244" t="str">
        <f t="shared" si="1505"/>
        <v>NO</v>
      </c>
      <c r="CQ1115" s="244" t="str">
        <f t="shared" si="1506"/>
        <v>NO</v>
      </c>
      <c r="CR1115" s="244" t="str">
        <f t="shared" si="1507"/>
        <v>YES</v>
      </c>
    </row>
    <row r="1116" spans="1:96">
      <c r="A1116" s="64"/>
      <c r="B1116" s="15"/>
      <c r="C1116" s="15"/>
      <c r="D1116" s="15"/>
      <c r="E1116" s="15"/>
      <c r="F1116" s="15"/>
      <c r="G1116" s="15"/>
      <c r="H1116" s="15"/>
      <c r="I1116" s="52" t="s">
        <v>13</v>
      </c>
      <c r="J1116" s="6">
        <v>0.86272662543764</v>
      </c>
      <c r="K1116" s="6">
        <v>5.2351091073629098E-2</v>
      </c>
      <c r="L1116" s="6">
        <v>8.4922283488730405E-2</v>
      </c>
      <c r="M1116" s="6">
        <v>0.38894799322019302</v>
      </c>
      <c r="N1116" s="6">
        <v>0.117028115205627</v>
      </c>
      <c r="O1116" s="6">
        <v>0.49402389157417897</v>
      </c>
      <c r="P1116" s="6">
        <v>0.50028845958954105</v>
      </c>
      <c r="Q1116" s="6">
        <v>0.42037174715456399</v>
      </c>
      <c r="R1116" s="6">
        <v>7.93397932558942E-2</v>
      </c>
      <c r="S1116" s="6">
        <v>0.85523484517245696</v>
      </c>
      <c r="T1116" s="6">
        <v>0.13619470048839899</v>
      </c>
      <c r="U1116" s="6">
        <v>8.5704543391434893E-3</v>
      </c>
      <c r="V1116" s="6">
        <v>1.1394948769178501E-2</v>
      </c>
      <c r="W1116" s="6">
        <v>0.36520727396895902</v>
      </c>
      <c r="X1116" s="6">
        <v>0.62339777726186096</v>
      </c>
      <c r="Y1116" s="6">
        <v>0.40850504267334498</v>
      </c>
      <c r="Z1116" s="6">
        <v>8.5079375140021896E-2</v>
      </c>
      <c r="AA1116" s="6">
        <v>0.50641558218663196</v>
      </c>
      <c r="AB1116" s="6">
        <v>0.195073278111834</v>
      </c>
      <c r="AC1116" s="6">
        <v>0.416236391995084</v>
      </c>
      <c r="AD1116" s="6">
        <v>0.388690329893081</v>
      </c>
      <c r="AE1116" s="6">
        <v>0.97635011256370496</v>
      </c>
      <c r="AF1116" s="6">
        <v>5.2480022683868404E-3</v>
      </c>
      <c r="AG1116" s="310">
        <v>1.84018851679081E-2</v>
      </c>
      <c r="AH1116" s="211">
        <v>2.2810000000000001</v>
      </c>
      <c r="AI1116" s="211">
        <v>4.8849999999999998</v>
      </c>
      <c r="AJ1116" s="212">
        <v>7.6470000000000002</v>
      </c>
      <c r="AK1116" s="210">
        <v>2.1440000000000001</v>
      </c>
      <c r="AL1116" s="210">
        <v>5.6130000000000004</v>
      </c>
      <c r="AM1116" s="210">
        <v>7.4080000000000004</v>
      </c>
      <c r="AN1116" s="203"/>
      <c r="AO1116" s="203"/>
      <c r="AP1116" s="203"/>
      <c r="AQ1116" s="203"/>
      <c r="AR1116" s="203">
        <f t="shared" ref="AR1116:AR1137" si="1512">$AN$35*0.81818182</f>
        <v>2.9569090974799996</v>
      </c>
      <c r="AS1116" s="203">
        <f t="shared" ref="AS1116:AS1137" si="1513">$AN$35</f>
        <v>3.6139999999999999</v>
      </c>
      <c r="AT1116" s="203">
        <f t="shared" ref="AT1116:AT1137" si="1514">$AN$35*1.22222222</f>
        <v>4.4171111030799999</v>
      </c>
      <c r="AU1116" s="203">
        <f t="shared" ref="AU1116:AU1137" si="1515">$AO$35*0.81818182</f>
        <v>4.3591091005959992</v>
      </c>
      <c r="AV1116" s="203">
        <f t="shared" ref="AV1116:AV1137" si="1516">$AO$35</f>
        <v>5.3277999999999999</v>
      </c>
      <c r="AW1116" s="203">
        <f t="shared" ref="AW1116:AW1137" si="1517">$AO$35*1.22222222</f>
        <v>6.5117555437159993</v>
      </c>
      <c r="AX1116" s="203">
        <f t="shared" ref="AX1116:AX1137" si="1518">$AP$35*0.81818182</f>
        <v>6.8508818334059995</v>
      </c>
      <c r="AY1116" s="203">
        <f t="shared" ref="AY1116:AY1137" si="1519">$AP$35</f>
        <v>8.3733000000000004</v>
      </c>
      <c r="AZ1116" s="203">
        <f t="shared" ref="AZ1116:AZ1137" si="1520">$AP$35*1.22222222</f>
        <v>10.234033314726</v>
      </c>
      <c r="BB1116" s="1" t="str">
        <f t="shared" si="1508"/>
        <v>A</v>
      </c>
      <c r="BC1116" s="1" t="str">
        <f t="shared" si="1509"/>
        <v>NP</v>
      </c>
      <c r="BD1116" s="1" t="str">
        <f t="shared" si="1510"/>
        <v>NP</v>
      </c>
      <c r="BE1116" s="1" t="str">
        <f t="shared" si="1511"/>
        <v>NO</v>
      </c>
      <c r="BF1116" s="1" t="str">
        <f t="shared" si="1478"/>
        <v>NO</v>
      </c>
      <c r="BG1116" s="1" t="str">
        <f t="shared" si="1479"/>
        <v>YES</v>
      </c>
      <c r="BH1116" s="1" t="str">
        <f t="shared" si="1472"/>
        <v>YES</v>
      </c>
      <c r="BJ1116" s="12">
        <v>112</v>
      </c>
      <c r="BK1116" s="1" t="str">
        <f t="shared" si="1480"/>
        <v>A</v>
      </c>
      <c r="BL1116" s="1" t="str">
        <f t="shared" si="1481"/>
        <v>NA</v>
      </c>
      <c r="BM1116" s="1" t="str">
        <f t="shared" si="1482"/>
        <v>NP</v>
      </c>
      <c r="BN1116" s="1" t="str">
        <f t="shared" si="1483"/>
        <v>NO</v>
      </c>
      <c r="BO1116" s="1" t="str">
        <f t="shared" si="1484"/>
        <v>NO</v>
      </c>
      <c r="BP1116" s="1" t="str">
        <f t="shared" si="1485"/>
        <v>YES</v>
      </c>
      <c r="BQ1116" s="1" t="str">
        <f t="shared" si="1486"/>
        <v>YES</v>
      </c>
      <c r="BS1116" s="1" t="str">
        <f t="shared" si="1487"/>
        <v>TP</v>
      </c>
      <c r="BT1116" s="1" t="str">
        <f t="shared" si="1488"/>
        <v>FP</v>
      </c>
      <c r="BU1116" s="1" t="str">
        <f t="shared" si="1489"/>
        <v>TP</v>
      </c>
      <c r="BV1116" s="1" t="str">
        <f t="shared" si="1490"/>
        <v>NO</v>
      </c>
      <c r="BW1116" s="1" t="str">
        <f t="shared" si="1491"/>
        <v>YES</v>
      </c>
      <c r="BX1116" s="1" t="str">
        <f t="shared" si="1492"/>
        <v>YES</v>
      </c>
      <c r="BY1116" s="244" t="str">
        <f t="shared" si="1493"/>
        <v>YES</v>
      </c>
      <c r="BZ1116" s="244" t="str">
        <f t="shared" si="1494"/>
        <v>NO</v>
      </c>
      <c r="CA1116" s="244" t="str">
        <f t="shared" si="1495"/>
        <v>NO</v>
      </c>
      <c r="CB1116" s="244" t="str">
        <f t="shared" si="1496"/>
        <v>NO</v>
      </c>
      <c r="CC1116" s="244" t="str">
        <f t="shared" si="1497"/>
        <v>NO</v>
      </c>
      <c r="CD1116" s="244" t="str">
        <f t="shared" si="1473"/>
        <v>YES</v>
      </c>
      <c r="CE1116" s="1" t="str">
        <f t="shared" si="1474"/>
        <v>YES</v>
      </c>
      <c r="CF1116" s="1" t="str">
        <f t="shared" si="1475"/>
        <v>YES</v>
      </c>
      <c r="CG1116" s="1" t="str">
        <f t="shared" si="1476"/>
        <v>NO</v>
      </c>
      <c r="CH1116" s="1" t="str">
        <f t="shared" si="1477"/>
        <v>NO</v>
      </c>
      <c r="CI1116" s="244" t="str">
        <f t="shared" si="1498"/>
        <v>NO</v>
      </c>
      <c r="CJ1116" s="244" t="str">
        <f t="shared" si="1499"/>
        <v>NO</v>
      </c>
      <c r="CK1116" s="244" t="str">
        <f t="shared" si="1500"/>
        <v>NO</v>
      </c>
      <c r="CL1116" s="244" t="str">
        <f t="shared" si="1501"/>
        <v>NO</v>
      </c>
      <c r="CM1116" s="244" t="str">
        <f t="shared" si="1502"/>
        <v>NO</v>
      </c>
      <c r="CN1116" s="244" t="str">
        <f t="shared" si="1503"/>
        <v>YES</v>
      </c>
      <c r="CO1116" s="244" t="str">
        <f t="shared" si="1504"/>
        <v>YES</v>
      </c>
      <c r="CP1116" s="244" t="str">
        <f t="shared" si="1505"/>
        <v>YES</v>
      </c>
      <c r="CQ1116" s="244" t="str">
        <f t="shared" si="1506"/>
        <v>NO</v>
      </c>
      <c r="CR1116" s="244" t="str">
        <f t="shared" si="1507"/>
        <v>NO</v>
      </c>
    </row>
    <row r="1117" spans="1:96">
      <c r="A1117" s="64"/>
      <c r="B1117" s="15"/>
      <c r="C1117" s="15"/>
      <c r="D1117" s="15"/>
      <c r="E1117" s="15"/>
      <c r="F1117" s="15"/>
      <c r="G1117" s="15"/>
      <c r="H1117" s="15"/>
      <c r="I1117" s="52" t="s">
        <v>14</v>
      </c>
      <c r="J1117" s="6">
        <v>0.84411779667255304</v>
      </c>
      <c r="K1117" s="6">
        <v>0.13744112327526301</v>
      </c>
      <c r="L1117" s="6">
        <v>1.8441080052183E-2</v>
      </c>
      <c r="M1117" s="6">
        <v>0.93241207312692898</v>
      </c>
      <c r="N1117" s="6">
        <v>3.3485034577336599E-2</v>
      </c>
      <c r="O1117" s="6">
        <v>3.4102892295733399E-2</v>
      </c>
      <c r="P1117" s="6">
        <v>0.200502462794172</v>
      </c>
      <c r="Q1117" s="6">
        <v>4.9014204513906E-2</v>
      </c>
      <c r="R1117" s="6">
        <v>0.75048333269192102</v>
      </c>
      <c r="S1117" s="6">
        <v>0.22805232213937099</v>
      </c>
      <c r="T1117" s="6">
        <v>0.57201436565887098</v>
      </c>
      <c r="U1117" s="6">
        <v>0.199933312201758</v>
      </c>
      <c r="V1117" s="6">
        <v>0.33381805458785402</v>
      </c>
      <c r="W1117" s="6">
        <v>0.59082696289252601</v>
      </c>
      <c r="X1117" s="6">
        <v>7.5354982519619307E-2</v>
      </c>
      <c r="Y1117" s="6">
        <v>0.16814452891329201</v>
      </c>
      <c r="Z1117" s="6">
        <v>0.21956728660254901</v>
      </c>
      <c r="AA1117" s="6">
        <v>0.612288184484158</v>
      </c>
      <c r="AB1117" s="6">
        <v>0.48199238619708801</v>
      </c>
      <c r="AC1117" s="6">
        <v>0.24760934003993601</v>
      </c>
      <c r="AD1117" s="6">
        <v>0.27039827376297498</v>
      </c>
      <c r="AE1117" s="6">
        <v>0.945817652349629</v>
      </c>
      <c r="AF1117" s="6">
        <v>3.5797128287945498E-2</v>
      </c>
      <c r="AG1117" s="310">
        <v>1.8385219362424599E-2</v>
      </c>
      <c r="AH1117" s="211">
        <v>3.8050000000000002</v>
      </c>
      <c r="AI1117" s="211">
        <v>5.1379999999999999</v>
      </c>
      <c r="AJ1117" s="212">
        <v>7.3319999999999999</v>
      </c>
      <c r="AK1117" s="210">
        <v>3.82</v>
      </c>
      <c r="AL1117" s="210">
        <v>5.2290000000000001</v>
      </c>
      <c r="AM1117" s="210">
        <v>7.625</v>
      </c>
      <c r="AN1117" s="203"/>
      <c r="AO1117" s="203"/>
      <c r="AP1117" s="203"/>
      <c r="AQ1117" s="203"/>
      <c r="AR1117" s="203">
        <f t="shared" si="1512"/>
        <v>2.9569090974799996</v>
      </c>
      <c r="AS1117" s="203">
        <f t="shared" si="1513"/>
        <v>3.6139999999999999</v>
      </c>
      <c r="AT1117" s="203">
        <f t="shared" si="1514"/>
        <v>4.4171111030799999</v>
      </c>
      <c r="AU1117" s="203">
        <f t="shared" si="1515"/>
        <v>4.3591091005959992</v>
      </c>
      <c r="AV1117" s="203">
        <f t="shared" si="1516"/>
        <v>5.3277999999999999</v>
      </c>
      <c r="AW1117" s="203">
        <f t="shared" si="1517"/>
        <v>6.5117555437159993</v>
      </c>
      <c r="AX1117" s="203">
        <f t="shared" si="1518"/>
        <v>6.8508818334059995</v>
      </c>
      <c r="AY1117" s="203">
        <f t="shared" si="1519"/>
        <v>8.3733000000000004</v>
      </c>
      <c r="AZ1117" s="203">
        <f t="shared" si="1520"/>
        <v>10.234033314726</v>
      </c>
      <c r="BB1117" s="1" t="str">
        <f t="shared" si="1508"/>
        <v>NA</v>
      </c>
      <c r="BC1117" s="1" t="str">
        <f t="shared" si="1509"/>
        <v>NP</v>
      </c>
      <c r="BD1117" s="1" t="str">
        <f t="shared" si="1510"/>
        <v>NP</v>
      </c>
      <c r="BE1117" s="1" t="str">
        <f t="shared" si="1511"/>
        <v>NO</v>
      </c>
      <c r="BF1117" s="1" t="str">
        <f t="shared" si="1478"/>
        <v>NO</v>
      </c>
      <c r="BG1117" s="1" t="str">
        <f t="shared" si="1479"/>
        <v>NO</v>
      </c>
      <c r="BH1117" s="1" t="str">
        <f t="shared" si="1472"/>
        <v>YES</v>
      </c>
      <c r="BJ1117" s="12">
        <v>46</v>
      </c>
      <c r="BK1117" s="1" t="str">
        <f t="shared" si="1480"/>
        <v>NA</v>
      </c>
      <c r="BL1117" s="1" t="str">
        <f t="shared" si="1481"/>
        <v>NP</v>
      </c>
      <c r="BM1117" s="1" t="str">
        <f t="shared" si="1482"/>
        <v>NP</v>
      </c>
      <c r="BN1117" s="1" t="str">
        <f t="shared" si="1483"/>
        <v>NO</v>
      </c>
      <c r="BO1117" s="1" t="str">
        <f t="shared" si="1484"/>
        <v>NO</v>
      </c>
      <c r="BP1117" s="1" t="str">
        <f t="shared" si="1485"/>
        <v>NO</v>
      </c>
      <c r="BQ1117" s="1" t="str">
        <f t="shared" si="1486"/>
        <v>YES</v>
      </c>
      <c r="BS1117" s="1" t="str">
        <f t="shared" si="1487"/>
        <v>TN</v>
      </c>
      <c r="BT1117" s="1" t="str">
        <f t="shared" si="1488"/>
        <v>TP</v>
      </c>
      <c r="BU1117" s="1" t="str">
        <f t="shared" si="1489"/>
        <v>TP</v>
      </c>
      <c r="BV1117" s="1" t="str">
        <f t="shared" si="1490"/>
        <v>NO</v>
      </c>
      <c r="BW1117" s="1" t="str">
        <f t="shared" si="1491"/>
        <v>YES</v>
      </c>
      <c r="BX1117" s="1" t="str">
        <f t="shared" si="1492"/>
        <v>YES</v>
      </c>
      <c r="BY1117" s="244" t="str">
        <f t="shared" si="1493"/>
        <v>YES</v>
      </c>
      <c r="BZ1117" s="244" t="str">
        <f t="shared" si="1494"/>
        <v>NO</v>
      </c>
      <c r="CA1117" s="244" t="str">
        <f t="shared" si="1495"/>
        <v>NO</v>
      </c>
      <c r="CB1117" s="244" t="str">
        <f t="shared" si="1496"/>
        <v>NO</v>
      </c>
      <c r="CC1117" s="244" t="str">
        <f t="shared" si="1497"/>
        <v>NO</v>
      </c>
      <c r="CD1117" s="244" t="str">
        <f t="shared" si="1473"/>
        <v>NO</v>
      </c>
      <c r="CE1117" s="1" t="str">
        <f t="shared" si="1474"/>
        <v>NO</v>
      </c>
      <c r="CF1117" s="1" t="str">
        <f t="shared" si="1475"/>
        <v>NO</v>
      </c>
      <c r="CG1117" s="1" t="str">
        <f t="shared" si="1476"/>
        <v>NO</v>
      </c>
      <c r="CH1117" s="1" t="str">
        <f t="shared" si="1477"/>
        <v>NO</v>
      </c>
      <c r="CI1117" s="244" t="str">
        <f t="shared" si="1498"/>
        <v>NO</v>
      </c>
      <c r="CJ1117" s="244" t="str">
        <f t="shared" si="1499"/>
        <v>NO</v>
      </c>
      <c r="CK1117" s="244" t="str">
        <f t="shared" si="1500"/>
        <v>NO</v>
      </c>
      <c r="CL1117" s="244" t="str">
        <f t="shared" si="1501"/>
        <v>NO</v>
      </c>
      <c r="CM1117" s="244" t="str">
        <f t="shared" si="1502"/>
        <v>NO</v>
      </c>
      <c r="CN1117" s="244" t="str">
        <f t="shared" si="1503"/>
        <v>NO</v>
      </c>
      <c r="CO1117" s="244" t="str">
        <f t="shared" si="1504"/>
        <v>NO</v>
      </c>
      <c r="CP1117" s="244" t="str">
        <f t="shared" si="1505"/>
        <v>NO</v>
      </c>
      <c r="CQ1117" s="244" t="str">
        <f t="shared" si="1506"/>
        <v>NO</v>
      </c>
      <c r="CR1117" s="244" t="str">
        <f t="shared" si="1507"/>
        <v>NO</v>
      </c>
    </row>
    <row r="1118" spans="1:96">
      <c r="A1118" s="64"/>
      <c r="B1118" s="15"/>
      <c r="C1118" s="15"/>
      <c r="D1118" s="15"/>
      <c r="E1118" s="15"/>
      <c r="F1118" s="15"/>
      <c r="G1118" s="15"/>
      <c r="H1118" s="15"/>
      <c r="I1118" s="52" t="s">
        <v>15</v>
      </c>
      <c r="J1118" s="6">
        <v>0.97385034163294004</v>
      </c>
      <c r="K1118" s="6">
        <v>8.5227064251266402E-3</v>
      </c>
      <c r="L1118" s="6">
        <v>1.7626951941932499E-2</v>
      </c>
      <c r="M1118" s="6">
        <v>0.42158033644642201</v>
      </c>
      <c r="N1118" s="6">
        <v>0.26060885135993</v>
      </c>
      <c r="O1118" s="6">
        <v>0.31781081219364599</v>
      </c>
      <c r="P1118" s="6">
        <v>0.55892939240832595</v>
      </c>
      <c r="Q1118" s="6">
        <v>0.155958906931843</v>
      </c>
      <c r="R1118" s="6">
        <v>0.28511170065982999</v>
      </c>
      <c r="S1118" s="6">
        <v>0.69718871995899601</v>
      </c>
      <c r="T1118" s="6">
        <v>0.213708755547103</v>
      </c>
      <c r="U1118" s="6">
        <v>8.9102524493899798E-2</v>
      </c>
      <c r="V1118" s="6">
        <v>0.21769391737854801</v>
      </c>
      <c r="W1118" s="6">
        <v>0.61077411270198001</v>
      </c>
      <c r="X1118" s="6">
        <v>0.17153196991947001</v>
      </c>
      <c r="Y1118" s="6">
        <v>0.72609290708255203</v>
      </c>
      <c r="Z1118" s="6">
        <v>3.5376844744611398E-2</v>
      </c>
      <c r="AA1118" s="6">
        <v>0.238530248172835</v>
      </c>
      <c r="AB1118" s="6">
        <v>0.28418487657685099</v>
      </c>
      <c r="AC1118" s="6">
        <v>0.102466632197041</v>
      </c>
      <c r="AD1118" s="6">
        <v>0.61334849122610602</v>
      </c>
      <c r="AE1118" s="6">
        <v>2.4249546397763399E-2</v>
      </c>
      <c r="AF1118" s="6">
        <v>0.50377778859301403</v>
      </c>
      <c r="AG1118" s="310">
        <v>0.47197266500922203</v>
      </c>
      <c r="AH1118" s="211">
        <v>2.5139999999999998</v>
      </c>
      <c r="AI1118" s="211">
        <v>4.6059999999999999</v>
      </c>
      <c r="AJ1118" s="212">
        <v>8.5540000000000003</v>
      </c>
      <c r="AK1118" s="210">
        <v>2.7</v>
      </c>
      <c r="AL1118" s="210">
        <v>4.593</v>
      </c>
      <c r="AM1118" s="210">
        <v>8.6430000000000007</v>
      </c>
      <c r="AN1118" s="203"/>
      <c r="AO1118" s="203"/>
      <c r="AP1118" s="203"/>
      <c r="AQ1118" s="203"/>
      <c r="AR1118" s="203">
        <f t="shared" si="1512"/>
        <v>2.9569090974799996</v>
      </c>
      <c r="AS1118" s="203">
        <f t="shared" si="1513"/>
        <v>3.6139999999999999</v>
      </c>
      <c r="AT1118" s="203">
        <f t="shared" si="1514"/>
        <v>4.4171111030799999</v>
      </c>
      <c r="AU1118" s="203">
        <f t="shared" si="1515"/>
        <v>4.3591091005959992</v>
      </c>
      <c r="AV1118" s="203">
        <f t="shared" si="1516"/>
        <v>5.3277999999999999</v>
      </c>
      <c r="AW1118" s="203">
        <f t="shared" si="1517"/>
        <v>6.5117555437159993</v>
      </c>
      <c r="AX1118" s="203">
        <f t="shared" si="1518"/>
        <v>6.8508818334059995</v>
      </c>
      <c r="AY1118" s="203">
        <f t="shared" si="1519"/>
        <v>8.3733000000000004</v>
      </c>
      <c r="AZ1118" s="203">
        <f t="shared" si="1520"/>
        <v>10.234033314726</v>
      </c>
      <c r="BB1118" s="1" t="str">
        <f t="shared" si="1508"/>
        <v>A</v>
      </c>
      <c r="BC1118" s="1" t="str">
        <f t="shared" si="1509"/>
        <v>NP</v>
      </c>
      <c r="BD1118" s="1" t="str">
        <f t="shared" si="1510"/>
        <v>NA</v>
      </c>
      <c r="BE1118" s="1" t="str">
        <f t="shared" si="1511"/>
        <v>NO</v>
      </c>
      <c r="BF1118" s="1" t="str">
        <f t="shared" si="1478"/>
        <v>NO</v>
      </c>
      <c r="BG1118" s="1" t="str">
        <f t="shared" si="1479"/>
        <v>YES</v>
      </c>
      <c r="BH1118" s="1" t="str">
        <f t="shared" si="1472"/>
        <v>YES</v>
      </c>
      <c r="BJ1118" s="12">
        <v>20</v>
      </c>
      <c r="BK1118" s="1" t="str">
        <f t="shared" si="1480"/>
        <v>A</v>
      </c>
      <c r="BL1118" s="1" t="str">
        <f t="shared" si="1481"/>
        <v>NP</v>
      </c>
      <c r="BM1118" s="1" t="str">
        <f t="shared" si="1482"/>
        <v>NA</v>
      </c>
      <c r="BN1118" s="1" t="str">
        <f t="shared" si="1483"/>
        <v>NO</v>
      </c>
      <c r="BO1118" s="1" t="str">
        <f t="shared" si="1484"/>
        <v>NO</v>
      </c>
      <c r="BP1118" s="1" t="str">
        <f t="shared" si="1485"/>
        <v>YES</v>
      </c>
      <c r="BQ1118" s="1" t="str">
        <f t="shared" si="1486"/>
        <v>YES</v>
      </c>
      <c r="BS1118" s="1" t="str">
        <f t="shared" si="1487"/>
        <v>TP</v>
      </c>
      <c r="BT1118" s="1" t="str">
        <f t="shared" si="1488"/>
        <v>TP</v>
      </c>
      <c r="BU1118" s="1" t="str">
        <f t="shared" si="1489"/>
        <v>TN</v>
      </c>
      <c r="BV1118" s="1" t="str">
        <f t="shared" si="1490"/>
        <v>NO</v>
      </c>
      <c r="BW1118" s="1" t="str">
        <f t="shared" si="1491"/>
        <v>YES</v>
      </c>
      <c r="BX1118" s="1" t="str">
        <f t="shared" si="1492"/>
        <v>YES</v>
      </c>
      <c r="BY1118" s="244" t="str">
        <f t="shared" si="1493"/>
        <v>YES</v>
      </c>
      <c r="BZ1118" s="244" t="str">
        <f t="shared" si="1494"/>
        <v>NO</v>
      </c>
      <c r="CA1118" s="244" t="str">
        <f t="shared" si="1495"/>
        <v>NO</v>
      </c>
      <c r="CB1118" s="244" t="str">
        <f t="shared" si="1496"/>
        <v>NO</v>
      </c>
      <c r="CC1118" s="244" t="str">
        <f t="shared" si="1497"/>
        <v>NO</v>
      </c>
      <c r="CD1118" s="244" t="str">
        <f t="shared" si="1473"/>
        <v>NO</v>
      </c>
      <c r="CE1118" s="1" t="str">
        <f t="shared" si="1474"/>
        <v>NO</v>
      </c>
      <c r="CF1118" s="1" t="str">
        <f t="shared" si="1475"/>
        <v>NO</v>
      </c>
      <c r="CG1118" s="1" t="str">
        <f t="shared" si="1476"/>
        <v>NO</v>
      </c>
      <c r="CH1118" s="1" t="str">
        <f t="shared" si="1477"/>
        <v>NO</v>
      </c>
      <c r="CI1118" s="244" t="str">
        <f t="shared" si="1498"/>
        <v>NO</v>
      </c>
      <c r="CJ1118" s="244" t="str">
        <f t="shared" si="1499"/>
        <v>NO</v>
      </c>
      <c r="CK1118" s="244" t="str">
        <f t="shared" si="1500"/>
        <v>NO</v>
      </c>
      <c r="CL1118" s="244" t="str">
        <f t="shared" si="1501"/>
        <v>NO</v>
      </c>
      <c r="CM1118" s="244" t="str">
        <f t="shared" si="1502"/>
        <v>NO</v>
      </c>
      <c r="CN1118" s="244" t="str">
        <f t="shared" si="1503"/>
        <v>NO</v>
      </c>
      <c r="CO1118" s="244" t="str">
        <f t="shared" si="1504"/>
        <v>NO</v>
      </c>
      <c r="CP1118" s="244" t="str">
        <f t="shared" si="1505"/>
        <v>NO</v>
      </c>
      <c r="CQ1118" s="244" t="str">
        <f t="shared" si="1506"/>
        <v>NO</v>
      </c>
      <c r="CR1118" s="244" t="str">
        <f t="shared" si="1507"/>
        <v>NO</v>
      </c>
    </row>
    <row r="1119" spans="1:96">
      <c r="A1119" s="64"/>
      <c r="B1119" s="15"/>
      <c r="C1119" s="15"/>
      <c r="D1119" s="15"/>
      <c r="E1119" s="15"/>
      <c r="F1119" s="15"/>
      <c r="G1119" s="15"/>
      <c r="H1119" s="15"/>
      <c r="I1119" s="52" t="s">
        <v>16</v>
      </c>
      <c r="J1119" s="6">
        <v>0.84411779667255304</v>
      </c>
      <c r="K1119" s="6">
        <v>0.13744112327526301</v>
      </c>
      <c r="L1119" s="6">
        <v>1.8441080052183E-2</v>
      </c>
      <c r="M1119" s="6">
        <v>0.93241207312692898</v>
      </c>
      <c r="N1119" s="6">
        <v>3.3485034577336599E-2</v>
      </c>
      <c r="O1119" s="6">
        <v>3.4102892295733399E-2</v>
      </c>
      <c r="P1119" s="6">
        <v>0.50028845958954105</v>
      </c>
      <c r="Q1119" s="6">
        <v>0.42037174715456399</v>
      </c>
      <c r="R1119" s="6">
        <v>7.93397932558942E-2</v>
      </c>
      <c r="S1119" s="6">
        <v>0.85523484517245696</v>
      </c>
      <c r="T1119" s="6">
        <v>0.13619470048839899</v>
      </c>
      <c r="U1119" s="6">
        <v>8.5704543391434893E-3</v>
      </c>
      <c r="V1119" s="6">
        <v>1.1394948769178501E-2</v>
      </c>
      <c r="W1119" s="6">
        <v>0.36520727396895902</v>
      </c>
      <c r="X1119" s="6">
        <v>0.62339777726186096</v>
      </c>
      <c r="Y1119" s="6">
        <v>0.40850504267334498</v>
      </c>
      <c r="Z1119" s="6">
        <v>8.5079375140021896E-2</v>
      </c>
      <c r="AA1119" s="6">
        <v>0.50641558218663196</v>
      </c>
      <c r="AB1119" s="6">
        <v>0.17499497555042101</v>
      </c>
      <c r="AC1119" s="6">
        <v>0.34110332185985598</v>
      </c>
      <c r="AD1119" s="6">
        <v>0.48390170258972098</v>
      </c>
      <c r="AE1119" s="6">
        <v>0.91093732278384798</v>
      </c>
      <c r="AF1119" s="6">
        <v>8.6590953054221806E-2</v>
      </c>
      <c r="AG1119" s="310">
        <v>2.4717241619299701E-3</v>
      </c>
      <c r="AH1119" s="211">
        <v>1.921</v>
      </c>
      <c r="AI1119" s="211">
        <v>5.2670000000000003</v>
      </c>
      <c r="AJ1119" s="212">
        <v>7.5190000000000001</v>
      </c>
      <c r="AK1119" s="210">
        <v>1.97</v>
      </c>
      <c r="AL1119" s="210">
        <v>5.5919999999999996</v>
      </c>
      <c r="AM1119" s="210">
        <v>7.4530000000000003</v>
      </c>
      <c r="AN1119" s="203"/>
      <c r="AO1119" s="203"/>
      <c r="AP1119" s="203"/>
      <c r="AQ1119" s="203"/>
      <c r="AR1119" s="203">
        <f t="shared" si="1512"/>
        <v>2.9569090974799996</v>
      </c>
      <c r="AS1119" s="203">
        <f t="shared" si="1513"/>
        <v>3.6139999999999999</v>
      </c>
      <c r="AT1119" s="203">
        <f t="shared" si="1514"/>
        <v>4.4171111030799999</v>
      </c>
      <c r="AU1119" s="203">
        <f t="shared" si="1515"/>
        <v>4.3591091005959992</v>
      </c>
      <c r="AV1119" s="203">
        <f t="shared" si="1516"/>
        <v>5.3277999999999999</v>
      </c>
      <c r="AW1119" s="203">
        <f t="shared" si="1517"/>
        <v>6.5117555437159993</v>
      </c>
      <c r="AX1119" s="203">
        <f t="shared" si="1518"/>
        <v>6.8508818334059995</v>
      </c>
      <c r="AY1119" s="203">
        <f t="shared" si="1519"/>
        <v>8.3733000000000004</v>
      </c>
      <c r="AZ1119" s="203">
        <f t="shared" si="1520"/>
        <v>10.234033314726</v>
      </c>
      <c r="BB1119" s="1" t="str">
        <f t="shared" si="1508"/>
        <v>A</v>
      </c>
      <c r="BC1119" s="1" t="str">
        <f t="shared" si="1509"/>
        <v>NP</v>
      </c>
      <c r="BD1119" s="1" t="str">
        <f t="shared" si="1510"/>
        <v>NP</v>
      </c>
      <c r="BE1119" s="1" t="str">
        <f t="shared" si="1511"/>
        <v>NO</v>
      </c>
      <c r="BF1119" s="1" t="str">
        <f t="shared" si="1478"/>
        <v>NO</v>
      </c>
      <c r="BG1119" s="1" t="str">
        <f t="shared" si="1479"/>
        <v>YES</v>
      </c>
      <c r="BH1119" s="1" t="str">
        <f t="shared" si="1472"/>
        <v>YES</v>
      </c>
      <c r="BJ1119" s="12">
        <v>41</v>
      </c>
      <c r="BK1119" s="1" t="str">
        <f t="shared" si="1480"/>
        <v>A</v>
      </c>
      <c r="BL1119" s="1" t="str">
        <f t="shared" si="1481"/>
        <v>NA</v>
      </c>
      <c r="BM1119" s="1" t="str">
        <f t="shared" si="1482"/>
        <v>NP</v>
      </c>
      <c r="BN1119" s="1" t="str">
        <f t="shared" si="1483"/>
        <v>NO</v>
      </c>
      <c r="BO1119" s="1" t="str">
        <f t="shared" si="1484"/>
        <v>NO</v>
      </c>
      <c r="BP1119" s="1" t="str">
        <f t="shared" si="1485"/>
        <v>YES</v>
      </c>
      <c r="BQ1119" s="1" t="str">
        <f t="shared" si="1486"/>
        <v>YES</v>
      </c>
      <c r="BS1119" s="1" t="str">
        <f t="shared" si="1487"/>
        <v>TP</v>
      </c>
      <c r="BT1119" s="1" t="str">
        <f t="shared" si="1488"/>
        <v>FP</v>
      </c>
      <c r="BU1119" s="1" t="str">
        <f t="shared" si="1489"/>
        <v>TP</v>
      </c>
      <c r="BV1119" s="1" t="str">
        <f t="shared" si="1490"/>
        <v>NO</v>
      </c>
      <c r="BW1119" s="1" t="str">
        <f t="shared" si="1491"/>
        <v>YES</v>
      </c>
      <c r="BX1119" s="1" t="str">
        <f t="shared" si="1492"/>
        <v>YES</v>
      </c>
      <c r="BY1119" s="244" t="str">
        <f t="shared" si="1493"/>
        <v>YES</v>
      </c>
      <c r="BZ1119" s="244" t="str">
        <f t="shared" si="1494"/>
        <v>NO</v>
      </c>
      <c r="CA1119" s="244" t="str">
        <f t="shared" si="1495"/>
        <v>NO</v>
      </c>
      <c r="CB1119" s="244" t="str">
        <f t="shared" si="1496"/>
        <v>NO</v>
      </c>
      <c r="CC1119" s="244" t="str">
        <f t="shared" si="1497"/>
        <v>NO</v>
      </c>
      <c r="CD1119" s="244" t="str">
        <f t="shared" si="1473"/>
        <v>YES</v>
      </c>
      <c r="CE1119" s="1" t="str">
        <f t="shared" si="1474"/>
        <v>NO</v>
      </c>
      <c r="CF1119" s="1" t="str">
        <f t="shared" si="1475"/>
        <v>NO</v>
      </c>
      <c r="CG1119" s="1" t="str">
        <f t="shared" si="1476"/>
        <v>NO</v>
      </c>
      <c r="CH1119" s="1" t="str">
        <f t="shared" si="1477"/>
        <v>YES</v>
      </c>
      <c r="CI1119" s="244" t="str">
        <f t="shared" si="1498"/>
        <v>NO</v>
      </c>
      <c r="CJ1119" s="244" t="str">
        <f t="shared" si="1499"/>
        <v>NO</v>
      </c>
      <c r="CK1119" s="244" t="str">
        <f t="shared" si="1500"/>
        <v>NO</v>
      </c>
      <c r="CL1119" s="244" t="str">
        <f t="shared" si="1501"/>
        <v>NO</v>
      </c>
      <c r="CM1119" s="244" t="str">
        <f t="shared" si="1502"/>
        <v>NO</v>
      </c>
      <c r="CN1119" s="244" t="str">
        <f t="shared" si="1503"/>
        <v>YES</v>
      </c>
      <c r="CO1119" s="244" t="str">
        <f t="shared" si="1504"/>
        <v>NO</v>
      </c>
      <c r="CP1119" s="244" t="str">
        <f t="shared" si="1505"/>
        <v>NO</v>
      </c>
      <c r="CQ1119" s="244" t="str">
        <f t="shared" si="1506"/>
        <v>NO</v>
      </c>
      <c r="CR1119" s="244" t="str">
        <f t="shared" si="1507"/>
        <v>YES</v>
      </c>
    </row>
    <row r="1120" spans="1:96">
      <c r="A1120" s="64"/>
      <c r="B1120" s="15"/>
      <c r="C1120" s="15"/>
      <c r="D1120" s="15"/>
      <c r="E1120" s="15"/>
      <c r="F1120" s="15"/>
      <c r="G1120" s="15"/>
      <c r="H1120" s="15"/>
      <c r="I1120" s="52" t="s">
        <v>17</v>
      </c>
      <c r="J1120" s="6">
        <v>0.94836372588303197</v>
      </c>
      <c r="K1120" s="6">
        <v>9.7235052886741596E-3</v>
      </c>
      <c r="L1120" s="6">
        <v>4.1912768828292903E-2</v>
      </c>
      <c r="M1120" s="6">
        <v>0.19365925935493</v>
      </c>
      <c r="N1120" s="6">
        <v>0.43830476322935502</v>
      </c>
      <c r="O1120" s="6">
        <v>0.36803597741571398</v>
      </c>
      <c r="P1120" s="6">
        <v>0.21119770821800801</v>
      </c>
      <c r="Q1120" s="6">
        <v>0.32142736366501001</v>
      </c>
      <c r="R1120" s="6">
        <v>0.46737492811698</v>
      </c>
      <c r="S1120" s="6">
        <v>0.42982604137063002</v>
      </c>
      <c r="T1120" s="6">
        <v>0.26896182093247001</v>
      </c>
      <c r="U1120" s="6">
        <v>0.30121213769689797</v>
      </c>
      <c r="V1120" s="6">
        <v>0.41407708345710298</v>
      </c>
      <c r="W1120" s="6">
        <v>0.50232174540313701</v>
      </c>
      <c r="X1120" s="6">
        <v>8.3601171139758901E-2</v>
      </c>
      <c r="Y1120" s="6">
        <v>0.99852936608557696</v>
      </c>
      <c r="Z1120" s="6">
        <v>1.04147029616807E-3</v>
      </c>
      <c r="AA1120" s="6">
        <v>4.2916361825484601E-4</v>
      </c>
      <c r="AB1120" s="6">
        <v>0.26256489102001901</v>
      </c>
      <c r="AC1120" s="6">
        <v>0.14666080194588499</v>
      </c>
      <c r="AD1120" s="6">
        <v>0.59077430703409395</v>
      </c>
      <c r="AE1120" s="6">
        <v>0.12442704480592599</v>
      </c>
      <c r="AF1120" s="6">
        <v>0.86949538698983198</v>
      </c>
      <c r="AG1120" s="310">
        <v>6.0775682042407599E-3</v>
      </c>
      <c r="AH1120" s="211">
        <v>3.5070000000000001</v>
      </c>
      <c r="AI1120" s="211">
        <v>3.8559999999999999</v>
      </c>
      <c r="AJ1120" s="212">
        <v>8.0030000000000001</v>
      </c>
      <c r="AK1120" s="210">
        <v>3.8849999999999998</v>
      </c>
      <c r="AL1120" s="210">
        <v>3.984</v>
      </c>
      <c r="AM1120" s="210">
        <v>8.1869999999999994</v>
      </c>
      <c r="AN1120" s="203"/>
      <c r="AO1120" s="203"/>
      <c r="AP1120" s="203"/>
      <c r="AQ1120" s="203"/>
      <c r="AR1120" s="203">
        <f t="shared" si="1512"/>
        <v>2.9569090974799996</v>
      </c>
      <c r="AS1120" s="203">
        <f t="shared" si="1513"/>
        <v>3.6139999999999999</v>
      </c>
      <c r="AT1120" s="203">
        <f t="shared" si="1514"/>
        <v>4.4171111030799999</v>
      </c>
      <c r="AU1120" s="203">
        <f t="shared" si="1515"/>
        <v>4.3591091005959992</v>
      </c>
      <c r="AV1120" s="203">
        <f t="shared" si="1516"/>
        <v>5.3277999999999999</v>
      </c>
      <c r="AW1120" s="203">
        <f t="shared" si="1517"/>
        <v>6.5117555437159993</v>
      </c>
      <c r="AX1120" s="203">
        <f t="shared" si="1518"/>
        <v>6.8508818334059995</v>
      </c>
      <c r="AY1120" s="203">
        <f t="shared" si="1519"/>
        <v>8.3733000000000004</v>
      </c>
      <c r="AZ1120" s="203">
        <f t="shared" si="1520"/>
        <v>10.234033314726</v>
      </c>
      <c r="BB1120" s="1" t="str">
        <f t="shared" si="1508"/>
        <v>NP</v>
      </c>
      <c r="BC1120" s="1" t="str">
        <f t="shared" si="1509"/>
        <v>A</v>
      </c>
      <c r="BD1120" s="1" t="str">
        <f t="shared" si="1510"/>
        <v>NP</v>
      </c>
      <c r="BE1120" s="1" t="str">
        <f t="shared" si="1511"/>
        <v>NO</v>
      </c>
      <c r="BF1120" s="1" t="str">
        <f t="shared" si="1478"/>
        <v>NO</v>
      </c>
      <c r="BG1120" s="1" t="str">
        <f t="shared" si="1479"/>
        <v>YES</v>
      </c>
      <c r="BH1120" s="1" t="str">
        <f t="shared" si="1472"/>
        <v>YES</v>
      </c>
      <c r="BJ1120" s="12">
        <v>87</v>
      </c>
      <c r="BK1120" s="1" t="str">
        <f t="shared" si="1480"/>
        <v>NA</v>
      </c>
      <c r="BL1120" s="1" t="str">
        <f t="shared" si="1481"/>
        <v>A</v>
      </c>
      <c r="BM1120" s="1" t="str">
        <f t="shared" si="1482"/>
        <v>NP</v>
      </c>
      <c r="BN1120" s="1" t="str">
        <f t="shared" si="1483"/>
        <v>NO</v>
      </c>
      <c r="BO1120" s="1" t="str">
        <f t="shared" si="1484"/>
        <v>NO</v>
      </c>
      <c r="BP1120" s="1" t="str">
        <f t="shared" si="1485"/>
        <v>YES</v>
      </c>
      <c r="BQ1120" s="1" t="str">
        <f t="shared" si="1486"/>
        <v>YES</v>
      </c>
      <c r="BS1120" s="1" t="str">
        <f t="shared" si="1487"/>
        <v>FP</v>
      </c>
      <c r="BT1120" s="1" t="str">
        <f t="shared" si="1488"/>
        <v>TP</v>
      </c>
      <c r="BU1120" s="1" t="str">
        <f t="shared" si="1489"/>
        <v>TP</v>
      </c>
      <c r="BV1120" s="1" t="str">
        <f t="shared" si="1490"/>
        <v>NO</v>
      </c>
      <c r="BW1120" s="1" t="str">
        <f t="shared" si="1491"/>
        <v>YES</v>
      </c>
      <c r="BX1120" s="1" t="str">
        <f t="shared" si="1492"/>
        <v>YES</v>
      </c>
      <c r="BY1120" s="244" t="str">
        <f t="shared" si="1493"/>
        <v>YES</v>
      </c>
      <c r="BZ1120" s="244" t="str">
        <f t="shared" si="1494"/>
        <v>NO</v>
      </c>
      <c r="CA1120" s="244" t="str">
        <f t="shared" si="1495"/>
        <v>NO</v>
      </c>
      <c r="CB1120" s="244" t="str">
        <f t="shared" si="1496"/>
        <v>NO</v>
      </c>
      <c r="CC1120" s="244" t="str">
        <f t="shared" si="1497"/>
        <v>NO</v>
      </c>
      <c r="CD1120" s="244" t="str">
        <f t="shared" si="1473"/>
        <v>YES</v>
      </c>
      <c r="CE1120" s="1" t="str">
        <f t="shared" si="1474"/>
        <v>YES</v>
      </c>
      <c r="CF1120" s="1" t="str">
        <f t="shared" si="1475"/>
        <v>YES</v>
      </c>
      <c r="CG1120" s="1" t="str">
        <f t="shared" si="1476"/>
        <v>NO</v>
      </c>
      <c r="CH1120" s="1" t="str">
        <f t="shared" si="1477"/>
        <v>NO</v>
      </c>
      <c r="CI1120" s="244" t="str">
        <f t="shared" si="1498"/>
        <v>NO</v>
      </c>
      <c r="CJ1120" s="244" t="str">
        <f t="shared" si="1499"/>
        <v>NO</v>
      </c>
      <c r="CK1120" s="244" t="str">
        <f t="shared" si="1500"/>
        <v>NO</v>
      </c>
      <c r="CL1120" s="244" t="str">
        <f t="shared" si="1501"/>
        <v>NO</v>
      </c>
      <c r="CM1120" s="244" t="str">
        <f t="shared" si="1502"/>
        <v>NO</v>
      </c>
      <c r="CN1120" s="244" t="str">
        <f t="shared" si="1503"/>
        <v>YES</v>
      </c>
      <c r="CO1120" s="244" t="str">
        <f t="shared" si="1504"/>
        <v>YES</v>
      </c>
      <c r="CP1120" s="244" t="str">
        <f t="shared" si="1505"/>
        <v>YES</v>
      </c>
      <c r="CQ1120" s="244" t="str">
        <f t="shared" si="1506"/>
        <v>NO</v>
      </c>
      <c r="CR1120" s="244" t="str">
        <f t="shared" si="1507"/>
        <v>NO</v>
      </c>
    </row>
    <row r="1121" spans="1:96">
      <c r="A1121" s="64"/>
      <c r="B1121" s="15"/>
      <c r="C1121" s="15"/>
      <c r="D1121" s="15"/>
      <c r="E1121" s="15"/>
      <c r="F1121" s="15"/>
      <c r="G1121" s="15"/>
      <c r="H1121" s="15"/>
      <c r="I1121" s="52" t="s">
        <v>18</v>
      </c>
      <c r="J1121" s="6">
        <v>0.98871950004460196</v>
      </c>
      <c r="K1121" s="6">
        <v>3.0827860783765302E-3</v>
      </c>
      <c r="L1121" s="6">
        <v>8.1977138770214994E-3</v>
      </c>
      <c r="M1121" s="6">
        <v>0.92082786362050195</v>
      </c>
      <c r="N1121" s="6">
        <v>5.7401158699891999E-2</v>
      </c>
      <c r="O1121" s="6">
        <v>2.1770977679605799E-2</v>
      </c>
      <c r="P1121" s="6">
        <v>0.52987632320971001</v>
      </c>
      <c r="Q1121" s="6">
        <v>0.150524248975097</v>
      </c>
      <c r="R1121" s="6">
        <v>0.31959942781519102</v>
      </c>
      <c r="S1121" s="6">
        <v>0.69718871995899601</v>
      </c>
      <c r="T1121" s="6">
        <v>0.213708755547103</v>
      </c>
      <c r="U1121" s="6">
        <v>8.9102524493899798E-2</v>
      </c>
      <c r="V1121" s="6">
        <v>0.479133589212065</v>
      </c>
      <c r="W1121" s="6">
        <v>3.8288727402729997E-2</v>
      </c>
      <c r="X1121" s="6">
        <v>0.48257768338520401</v>
      </c>
      <c r="Y1121" s="6">
        <v>0.40109920254895998</v>
      </c>
      <c r="Z1121" s="6">
        <v>6.7330338293986103E-2</v>
      </c>
      <c r="AA1121" s="6">
        <v>0.53157045915705303</v>
      </c>
      <c r="AB1121" s="6">
        <v>0.195073278111834</v>
      </c>
      <c r="AC1121" s="6">
        <v>0.416236391995084</v>
      </c>
      <c r="AD1121" s="6">
        <v>0.388690329893081</v>
      </c>
      <c r="AE1121" s="6">
        <v>0.97635011256370496</v>
      </c>
      <c r="AF1121" s="6">
        <v>5.2480022683868404E-3</v>
      </c>
      <c r="AG1121" s="310">
        <v>1.84018851679081E-2</v>
      </c>
      <c r="AH1121" s="211">
        <v>2.8090000000000002</v>
      </c>
      <c r="AI1121" s="211">
        <v>5.1130000000000004</v>
      </c>
      <c r="AJ1121" s="212">
        <v>7.3550000000000004</v>
      </c>
      <c r="AK1121" s="210">
        <v>3.1080000000000001</v>
      </c>
      <c r="AL1121" s="210">
        <v>5.8609999999999998</v>
      </c>
      <c r="AM1121" s="210">
        <v>8.0239999999999991</v>
      </c>
      <c r="AN1121" s="203"/>
      <c r="AO1121" s="203"/>
      <c r="AP1121" s="203"/>
      <c r="AQ1121" s="203"/>
      <c r="AR1121" s="203">
        <f t="shared" si="1512"/>
        <v>2.9569090974799996</v>
      </c>
      <c r="AS1121" s="203">
        <f t="shared" si="1513"/>
        <v>3.6139999999999999</v>
      </c>
      <c r="AT1121" s="203">
        <f t="shared" si="1514"/>
        <v>4.4171111030799999</v>
      </c>
      <c r="AU1121" s="203">
        <f t="shared" si="1515"/>
        <v>4.3591091005959992</v>
      </c>
      <c r="AV1121" s="203">
        <f t="shared" si="1516"/>
        <v>5.3277999999999999</v>
      </c>
      <c r="AW1121" s="203">
        <f t="shared" si="1517"/>
        <v>6.5117555437159993</v>
      </c>
      <c r="AX1121" s="203">
        <f t="shared" si="1518"/>
        <v>6.8508818334059995</v>
      </c>
      <c r="AY1121" s="203">
        <f t="shared" si="1519"/>
        <v>8.3733000000000004</v>
      </c>
      <c r="AZ1121" s="203">
        <f t="shared" si="1520"/>
        <v>10.234033314726</v>
      </c>
      <c r="BB1121" s="1" t="str">
        <f t="shared" si="1508"/>
        <v>A</v>
      </c>
      <c r="BC1121" s="1" t="str">
        <f t="shared" si="1509"/>
        <v>NP</v>
      </c>
      <c r="BD1121" s="1" t="str">
        <f t="shared" si="1510"/>
        <v>NP</v>
      </c>
      <c r="BE1121" s="1" t="str">
        <f t="shared" si="1511"/>
        <v>NO</v>
      </c>
      <c r="BF1121" s="1" t="str">
        <f t="shared" si="1478"/>
        <v>NO</v>
      </c>
      <c r="BG1121" s="1" t="str">
        <f t="shared" si="1479"/>
        <v>YES</v>
      </c>
      <c r="BH1121" s="1" t="str">
        <f t="shared" si="1472"/>
        <v>YES</v>
      </c>
      <c r="BJ1121" s="12">
        <v>61</v>
      </c>
      <c r="BK1121" s="1" t="str">
        <f t="shared" si="1480"/>
        <v>NP</v>
      </c>
      <c r="BL1121" s="1" t="str">
        <f t="shared" si="1481"/>
        <v>NA</v>
      </c>
      <c r="BM1121" s="1" t="str">
        <f t="shared" si="1482"/>
        <v>NP</v>
      </c>
      <c r="BN1121" s="1" t="str">
        <f t="shared" si="1483"/>
        <v>NO</v>
      </c>
      <c r="BO1121" s="1" t="str">
        <f t="shared" si="1484"/>
        <v>NO</v>
      </c>
      <c r="BP1121" s="1" t="str">
        <f t="shared" si="1485"/>
        <v>NO</v>
      </c>
      <c r="BQ1121" s="1" t="str">
        <f t="shared" si="1486"/>
        <v>YES</v>
      </c>
      <c r="BS1121" s="1" t="str">
        <f t="shared" si="1487"/>
        <v>TP</v>
      </c>
      <c r="BT1121" s="1" t="str">
        <f t="shared" si="1488"/>
        <v>FP</v>
      </c>
      <c r="BU1121" s="1" t="str">
        <f t="shared" si="1489"/>
        <v>TP</v>
      </c>
      <c r="BV1121" s="1" t="str">
        <f t="shared" si="1490"/>
        <v>NO</v>
      </c>
      <c r="BW1121" s="1" t="str">
        <f t="shared" si="1491"/>
        <v>YES</v>
      </c>
      <c r="BX1121" s="1" t="str">
        <f t="shared" si="1492"/>
        <v>YES</v>
      </c>
      <c r="BY1121" s="244" t="str">
        <f t="shared" si="1493"/>
        <v>YES</v>
      </c>
      <c r="BZ1121" s="244" t="str">
        <f t="shared" si="1494"/>
        <v>NO</v>
      </c>
      <c r="CA1121" s="244" t="str">
        <f t="shared" si="1495"/>
        <v>NO</v>
      </c>
      <c r="CB1121" s="244" t="str">
        <f t="shared" si="1496"/>
        <v>NO</v>
      </c>
      <c r="CC1121" s="244" t="str">
        <f t="shared" si="1497"/>
        <v>NO</v>
      </c>
      <c r="CD1121" s="244" t="str">
        <f t="shared" si="1473"/>
        <v>YES</v>
      </c>
      <c r="CE1121" s="1" t="str">
        <f t="shared" si="1474"/>
        <v>YES</v>
      </c>
      <c r="CF1121" s="1" t="str">
        <f t="shared" si="1475"/>
        <v>YES</v>
      </c>
      <c r="CG1121" s="1" t="str">
        <f t="shared" si="1476"/>
        <v>NO</v>
      </c>
      <c r="CH1121" s="1" t="str">
        <f t="shared" si="1477"/>
        <v>NO</v>
      </c>
      <c r="CI1121" s="244" t="str">
        <f t="shared" si="1498"/>
        <v>NO</v>
      </c>
      <c r="CJ1121" s="244" t="str">
        <f t="shared" si="1499"/>
        <v>NO</v>
      </c>
      <c r="CK1121" s="244" t="str">
        <f t="shared" si="1500"/>
        <v>NO</v>
      </c>
      <c r="CL1121" s="244" t="str">
        <f t="shared" si="1501"/>
        <v>NO</v>
      </c>
      <c r="CM1121" s="244" t="str">
        <f t="shared" si="1502"/>
        <v>NO</v>
      </c>
      <c r="CN1121" s="244" t="str">
        <f t="shared" si="1503"/>
        <v>YES</v>
      </c>
      <c r="CO1121" s="244" t="str">
        <f t="shared" si="1504"/>
        <v>YES</v>
      </c>
      <c r="CP1121" s="244" t="str">
        <f t="shared" si="1505"/>
        <v>YES</v>
      </c>
      <c r="CQ1121" s="244" t="str">
        <f t="shared" si="1506"/>
        <v>NO</v>
      </c>
      <c r="CR1121" s="244" t="str">
        <f t="shared" si="1507"/>
        <v>NO</v>
      </c>
    </row>
    <row r="1122" spans="1:96">
      <c r="A1122" s="64"/>
      <c r="B1122" s="15"/>
      <c r="C1122" s="15"/>
      <c r="D1122" s="15"/>
      <c r="E1122" s="15"/>
      <c r="F1122" s="15"/>
      <c r="G1122" s="15"/>
      <c r="H1122" s="15"/>
      <c r="I1122" s="52" t="s">
        <v>19</v>
      </c>
      <c r="J1122" s="6">
        <v>0.86272662543764</v>
      </c>
      <c r="K1122" s="6">
        <v>5.2351091073629098E-2</v>
      </c>
      <c r="L1122" s="6">
        <v>8.4922283488730405E-2</v>
      </c>
      <c r="M1122" s="6">
        <v>0.38894799322019302</v>
      </c>
      <c r="N1122" s="6">
        <v>0.117028115205627</v>
      </c>
      <c r="O1122" s="6">
        <v>0.49402389157417897</v>
      </c>
      <c r="P1122" s="6">
        <v>0.50028845958954105</v>
      </c>
      <c r="Q1122" s="6">
        <v>0.42037174715456399</v>
      </c>
      <c r="R1122" s="6">
        <v>7.93397932558942E-2</v>
      </c>
      <c r="S1122" s="6">
        <v>0.85523484517245696</v>
      </c>
      <c r="T1122" s="6">
        <v>0.13619470048839899</v>
      </c>
      <c r="U1122" s="6">
        <v>8.5704543391434893E-3</v>
      </c>
      <c r="V1122" s="6">
        <v>1.1394948769178501E-2</v>
      </c>
      <c r="W1122" s="6">
        <v>0.36520727396895902</v>
      </c>
      <c r="X1122" s="6">
        <v>0.62339777726186096</v>
      </c>
      <c r="Y1122" s="6">
        <v>0.40850504267334498</v>
      </c>
      <c r="Z1122" s="6">
        <v>8.5079375140021896E-2</v>
      </c>
      <c r="AA1122" s="6">
        <v>0.50641558218663196</v>
      </c>
      <c r="AB1122" s="6">
        <v>0.195073278111834</v>
      </c>
      <c r="AC1122" s="6">
        <v>0.416236391995084</v>
      </c>
      <c r="AD1122" s="6">
        <v>0.388690329893081</v>
      </c>
      <c r="AE1122" s="6">
        <v>0.97635011256370496</v>
      </c>
      <c r="AF1122" s="6">
        <v>5.2480022683868404E-3</v>
      </c>
      <c r="AG1122" s="310">
        <v>1.84018851679081E-2</v>
      </c>
      <c r="AH1122" s="211">
        <v>2.2989999999999999</v>
      </c>
      <c r="AI1122" s="211">
        <v>5.0490000000000004</v>
      </c>
      <c r="AJ1122" s="212">
        <v>7.4039999999999999</v>
      </c>
      <c r="AK1122" s="210">
        <v>2.1920000000000002</v>
      </c>
      <c r="AL1122" s="210">
        <v>5.6269999999999998</v>
      </c>
      <c r="AM1122" s="210">
        <v>7.4509999999999996</v>
      </c>
      <c r="AN1122" s="203"/>
      <c r="AO1122" s="203"/>
      <c r="AP1122" s="203"/>
      <c r="AQ1122" s="203"/>
      <c r="AR1122" s="203">
        <f t="shared" si="1512"/>
        <v>2.9569090974799996</v>
      </c>
      <c r="AS1122" s="203">
        <f t="shared" si="1513"/>
        <v>3.6139999999999999</v>
      </c>
      <c r="AT1122" s="203">
        <f t="shared" si="1514"/>
        <v>4.4171111030799999</v>
      </c>
      <c r="AU1122" s="203">
        <f t="shared" si="1515"/>
        <v>4.3591091005959992</v>
      </c>
      <c r="AV1122" s="203">
        <f t="shared" si="1516"/>
        <v>5.3277999999999999</v>
      </c>
      <c r="AW1122" s="203">
        <f t="shared" si="1517"/>
        <v>6.5117555437159993</v>
      </c>
      <c r="AX1122" s="203">
        <f t="shared" si="1518"/>
        <v>6.8508818334059995</v>
      </c>
      <c r="AY1122" s="203">
        <f t="shared" si="1519"/>
        <v>8.3733000000000004</v>
      </c>
      <c r="AZ1122" s="203">
        <f t="shared" si="1520"/>
        <v>10.234033314726</v>
      </c>
      <c r="BB1122" s="1" t="str">
        <f t="shared" si="1508"/>
        <v>A</v>
      </c>
      <c r="BC1122" s="1" t="str">
        <f t="shared" si="1509"/>
        <v>NP</v>
      </c>
      <c r="BD1122" s="1" t="str">
        <f t="shared" si="1510"/>
        <v>NP</v>
      </c>
      <c r="BE1122" s="1" t="str">
        <f t="shared" si="1511"/>
        <v>NO</v>
      </c>
      <c r="BF1122" s="1" t="str">
        <f t="shared" si="1478"/>
        <v>NO</v>
      </c>
      <c r="BG1122" s="1" t="str">
        <f t="shared" si="1479"/>
        <v>YES</v>
      </c>
      <c r="BH1122" s="1" t="str">
        <f t="shared" si="1472"/>
        <v>YES</v>
      </c>
      <c r="BJ1122" s="12">
        <v>67</v>
      </c>
      <c r="BK1122" s="1" t="str">
        <f t="shared" si="1480"/>
        <v>A</v>
      </c>
      <c r="BL1122" s="1" t="str">
        <f t="shared" si="1481"/>
        <v>NA</v>
      </c>
      <c r="BM1122" s="1" t="str">
        <f t="shared" si="1482"/>
        <v>NP</v>
      </c>
      <c r="BN1122" s="1" t="str">
        <f t="shared" si="1483"/>
        <v>NO</v>
      </c>
      <c r="BO1122" s="1" t="str">
        <f t="shared" si="1484"/>
        <v>NO</v>
      </c>
      <c r="BP1122" s="1" t="str">
        <f t="shared" si="1485"/>
        <v>YES</v>
      </c>
      <c r="BQ1122" s="1" t="str">
        <f t="shared" si="1486"/>
        <v>YES</v>
      </c>
      <c r="BS1122" s="1" t="str">
        <f t="shared" si="1487"/>
        <v>TP</v>
      </c>
      <c r="BT1122" s="1" t="str">
        <f t="shared" si="1488"/>
        <v>FP</v>
      </c>
      <c r="BU1122" s="1" t="str">
        <f t="shared" si="1489"/>
        <v>TP</v>
      </c>
      <c r="BV1122" s="1" t="str">
        <f t="shared" si="1490"/>
        <v>NO</v>
      </c>
      <c r="BW1122" s="1" t="str">
        <f t="shared" si="1491"/>
        <v>YES</v>
      </c>
      <c r="BX1122" s="1" t="str">
        <f t="shared" si="1492"/>
        <v>YES</v>
      </c>
      <c r="BY1122" s="244" t="str">
        <f t="shared" si="1493"/>
        <v>YES</v>
      </c>
      <c r="BZ1122" s="244" t="str">
        <f t="shared" si="1494"/>
        <v>NO</v>
      </c>
      <c r="CA1122" s="244" t="str">
        <f t="shared" si="1495"/>
        <v>NO</v>
      </c>
      <c r="CB1122" s="244" t="str">
        <f t="shared" si="1496"/>
        <v>NO</v>
      </c>
      <c r="CC1122" s="244" t="str">
        <f t="shared" si="1497"/>
        <v>NO</v>
      </c>
      <c r="CD1122" s="244" t="str">
        <f t="shared" si="1473"/>
        <v>YES</v>
      </c>
      <c r="CE1122" s="1" t="str">
        <f t="shared" si="1474"/>
        <v>YES</v>
      </c>
      <c r="CF1122" s="1" t="str">
        <f t="shared" si="1475"/>
        <v>YES</v>
      </c>
      <c r="CG1122" s="1" t="str">
        <f t="shared" si="1476"/>
        <v>NO</v>
      </c>
      <c r="CH1122" s="1" t="str">
        <f t="shared" si="1477"/>
        <v>NO</v>
      </c>
      <c r="CI1122" s="244" t="str">
        <f t="shared" si="1498"/>
        <v>NO</v>
      </c>
      <c r="CJ1122" s="244" t="str">
        <f t="shared" si="1499"/>
        <v>NO</v>
      </c>
      <c r="CK1122" s="244" t="str">
        <f t="shared" si="1500"/>
        <v>NO</v>
      </c>
      <c r="CL1122" s="244" t="str">
        <f t="shared" si="1501"/>
        <v>NO</v>
      </c>
      <c r="CM1122" s="244" t="str">
        <f t="shared" si="1502"/>
        <v>NO</v>
      </c>
      <c r="CN1122" s="244" t="str">
        <f t="shared" si="1503"/>
        <v>YES</v>
      </c>
      <c r="CO1122" s="244" t="str">
        <f t="shared" si="1504"/>
        <v>YES</v>
      </c>
      <c r="CP1122" s="244" t="str">
        <f t="shared" si="1505"/>
        <v>YES</v>
      </c>
      <c r="CQ1122" s="244" t="str">
        <f t="shared" si="1506"/>
        <v>NO</v>
      </c>
      <c r="CR1122" s="244" t="str">
        <f t="shared" si="1507"/>
        <v>NO</v>
      </c>
    </row>
    <row r="1123" spans="1:96">
      <c r="A1123" s="64"/>
      <c r="B1123" s="15"/>
      <c r="C1123" s="15"/>
      <c r="D1123" s="15"/>
      <c r="E1123" s="15"/>
      <c r="F1123" s="15"/>
      <c r="G1123" s="15"/>
      <c r="H1123" s="15"/>
      <c r="I1123" s="52" t="s">
        <v>42</v>
      </c>
      <c r="J1123" s="6">
        <v>0.94836372588303197</v>
      </c>
      <c r="K1123" s="6">
        <v>9.7235052886741596E-3</v>
      </c>
      <c r="L1123" s="6">
        <v>4.1912768828292903E-2</v>
      </c>
      <c r="M1123" s="6">
        <v>0.28783241330738102</v>
      </c>
      <c r="N1123" s="6">
        <v>9.1944926857695897E-2</v>
      </c>
      <c r="O1123" s="6">
        <v>0.62022265983492197</v>
      </c>
      <c r="P1123" s="6">
        <v>8.3047118438833806E-2</v>
      </c>
      <c r="Q1123" s="6">
        <v>0.468979489577799</v>
      </c>
      <c r="R1123" s="6">
        <v>0.447973391983367</v>
      </c>
      <c r="S1123" s="6">
        <v>1.49023192768095E-2</v>
      </c>
      <c r="T1123" s="6">
        <v>0.77761661872472199</v>
      </c>
      <c r="U1123" s="6">
        <v>0.207481061998468</v>
      </c>
      <c r="V1123" s="6">
        <v>0.68293800949743799</v>
      </c>
      <c r="W1123" s="6">
        <v>5.9011390184842603E-2</v>
      </c>
      <c r="X1123" s="6">
        <v>0.25805060031771798</v>
      </c>
      <c r="Y1123" s="6">
        <v>0.84102255525729297</v>
      </c>
      <c r="Z1123" s="6">
        <v>7.5035499558476507E-2</v>
      </c>
      <c r="AA1123" s="6">
        <v>8.3941945184229996E-2</v>
      </c>
      <c r="AB1123" s="6">
        <v>0.18489309229563999</v>
      </c>
      <c r="AC1123" s="6">
        <v>0.42824475921954203</v>
      </c>
      <c r="AD1123" s="6">
        <v>0.38686214848481598</v>
      </c>
      <c r="AE1123" s="6">
        <v>0.90541556773286702</v>
      </c>
      <c r="AF1123" s="6">
        <v>1.92590599065787E-2</v>
      </c>
      <c r="AG1123" s="310">
        <v>7.5325372360554199E-2</v>
      </c>
      <c r="AH1123" s="211">
        <v>3.5659999999999998</v>
      </c>
      <c r="AI1123" s="211">
        <v>4.1189999999999998</v>
      </c>
      <c r="AJ1123" s="212">
        <v>7.6909999999999998</v>
      </c>
      <c r="AK1123" s="210">
        <v>3.6629999999999998</v>
      </c>
      <c r="AL1123" s="210">
        <v>4.3719999999999999</v>
      </c>
      <c r="AM1123" s="210">
        <v>7.8120000000000003</v>
      </c>
      <c r="AN1123" s="203"/>
      <c r="AO1123" s="203"/>
      <c r="AP1123" s="203"/>
      <c r="AQ1123" s="203"/>
      <c r="AR1123" s="203">
        <f t="shared" si="1512"/>
        <v>2.9569090974799996</v>
      </c>
      <c r="AS1123" s="203">
        <f t="shared" si="1513"/>
        <v>3.6139999999999999</v>
      </c>
      <c r="AT1123" s="203">
        <f t="shared" si="1514"/>
        <v>4.4171111030799999</v>
      </c>
      <c r="AU1123" s="203">
        <f t="shared" si="1515"/>
        <v>4.3591091005959992</v>
      </c>
      <c r="AV1123" s="203">
        <f t="shared" si="1516"/>
        <v>5.3277999999999999</v>
      </c>
      <c r="AW1123" s="203">
        <f t="shared" si="1517"/>
        <v>6.5117555437159993</v>
      </c>
      <c r="AX1123" s="203">
        <f t="shared" si="1518"/>
        <v>6.8508818334059995</v>
      </c>
      <c r="AY1123" s="203">
        <f t="shared" si="1519"/>
        <v>8.3733000000000004</v>
      </c>
      <c r="AZ1123" s="203">
        <f t="shared" si="1520"/>
        <v>10.234033314726</v>
      </c>
      <c r="BB1123" s="1" t="str">
        <f t="shared" si="1508"/>
        <v>NP</v>
      </c>
      <c r="BC1123" s="1" t="str">
        <f t="shared" si="1509"/>
        <v>A</v>
      </c>
      <c r="BD1123" s="1" t="str">
        <f t="shared" si="1510"/>
        <v>NP</v>
      </c>
      <c r="BE1123" s="1" t="str">
        <f t="shared" si="1511"/>
        <v>NO</v>
      </c>
      <c r="BF1123" s="1" t="str">
        <f t="shared" si="1478"/>
        <v>NO</v>
      </c>
      <c r="BG1123" s="1" t="str">
        <f t="shared" si="1479"/>
        <v>YES</v>
      </c>
      <c r="BH1123" s="1" t="str">
        <f t="shared" si="1472"/>
        <v>YES</v>
      </c>
      <c r="BJ1123" s="12">
        <v>32</v>
      </c>
      <c r="BK1123" s="1" t="str">
        <f t="shared" si="1480"/>
        <v>NA</v>
      </c>
      <c r="BL1123" s="1" t="str">
        <f t="shared" si="1481"/>
        <v>NP</v>
      </c>
      <c r="BM1123" s="1" t="str">
        <f t="shared" si="1482"/>
        <v>NP</v>
      </c>
      <c r="BN1123" s="1" t="str">
        <f t="shared" si="1483"/>
        <v>NO</v>
      </c>
      <c r="BO1123" s="1" t="str">
        <f t="shared" si="1484"/>
        <v>NO</v>
      </c>
      <c r="BP1123" s="1" t="str">
        <f t="shared" si="1485"/>
        <v>NO</v>
      </c>
      <c r="BQ1123" s="1" t="str">
        <f t="shared" si="1486"/>
        <v>YES</v>
      </c>
      <c r="BS1123" s="1" t="str">
        <f t="shared" si="1487"/>
        <v>FP</v>
      </c>
      <c r="BT1123" s="1" t="str">
        <f t="shared" si="1488"/>
        <v>TP</v>
      </c>
      <c r="BU1123" s="1" t="str">
        <f t="shared" si="1489"/>
        <v>TP</v>
      </c>
      <c r="BV1123" s="1" t="str">
        <f t="shared" si="1490"/>
        <v>NO</v>
      </c>
      <c r="BW1123" s="1" t="str">
        <f t="shared" si="1491"/>
        <v>YES</v>
      </c>
      <c r="BX1123" s="1" t="str">
        <f t="shared" si="1492"/>
        <v>YES</v>
      </c>
      <c r="BY1123" s="244" t="str">
        <f t="shared" si="1493"/>
        <v>YES</v>
      </c>
      <c r="BZ1123" s="244" t="str">
        <f t="shared" si="1494"/>
        <v>NO</v>
      </c>
      <c r="CA1123" s="244" t="str">
        <f t="shared" si="1495"/>
        <v>NO</v>
      </c>
      <c r="CB1123" s="244" t="str">
        <f t="shared" si="1496"/>
        <v>NO</v>
      </c>
      <c r="CC1123" s="244" t="str">
        <f t="shared" si="1497"/>
        <v>NO</v>
      </c>
      <c r="CD1123" s="244" t="str">
        <f t="shared" si="1473"/>
        <v>YES</v>
      </c>
      <c r="CE1123" s="1" t="str">
        <f t="shared" si="1474"/>
        <v>NO</v>
      </c>
      <c r="CF1123" s="1" t="str">
        <f t="shared" si="1475"/>
        <v>NO</v>
      </c>
      <c r="CG1123" s="1" t="str">
        <f t="shared" si="1476"/>
        <v>NO</v>
      </c>
      <c r="CH1123" s="1" t="str">
        <f t="shared" si="1477"/>
        <v>YES</v>
      </c>
      <c r="CI1123" s="244" t="str">
        <f t="shared" si="1498"/>
        <v>NO</v>
      </c>
      <c r="CJ1123" s="244" t="str">
        <f t="shared" si="1499"/>
        <v>NO</v>
      </c>
      <c r="CK1123" s="244" t="str">
        <f t="shared" si="1500"/>
        <v>NO</v>
      </c>
      <c r="CL1123" s="244" t="str">
        <f t="shared" si="1501"/>
        <v>NO</v>
      </c>
      <c r="CM1123" s="244" t="str">
        <f t="shared" si="1502"/>
        <v>NO</v>
      </c>
      <c r="CN1123" s="244" t="str">
        <f t="shared" si="1503"/>
        <v>YES</v>
      </c>
      <c r="CO1123" s="244" t="str">
        <f t="shared" si="1504"/>
        <v>NO</v>
      </c>
      <c r="CP1123" s="244" t="str">
        <f t="shared" si="1505"/>
        <v>NO</v>
      </c>
      <c r="CQ1123" s="244" t="str">
        <f t="shared" si="1506"/>
        <v>NO</v>
      </c>
      <c r="CR1123" s="244" t="str">
        <f t="shared" si="1507"/>
        <v>YES</v>
      </c>
    </row>
    <row r="1124" spans="1:96">
      <c r="A1124" s="64"/>
      <c r="B1124" s="15"/>
      <c r="C1124" s="15"/>
      <c r="D1124" s="15"/>
      <c r="E1124" s="15"/>
      <c r="F1124" s="15"/>
      <c r="G1124" s="15"/>
      <c r="H1124" s="15"/>
      <c r="I1124" s="52" t="s">
        <v>43</v>
      </c>
      <c r="J1124" s="6">
        <v>0.86272662543764</v>
      </c>
      <c r="K1124" s="6">
        <v>5.2351091073629098E-2</v>
      </c>
      <c r="L1124" s="6">
        <v>8.4922283488730405E-2</v>
      </c>
      <c r="M1124" s="6">
        <v>0.38894799322019302</v>
      </c>
      <c r="N1124" s="6">
        <v>0.117028115205627</v>
      </c>
      <c r="O1124" s="6">
        <v>0.49402389157417897</v>
      </c>
      <c r="P1124" s="6">
        <v>0.50028845958954105</v>
      </c>
      <c r="Q1124" s="6">
        <v>0.42037174715456399</v>
      </c>
      <c r="R1124" s="6">
        <v>7.93397932558942E-2</v>
      </c>
      <c r="S1124" s="6">
        <v>0.85523484517245696</v>
      </c>
      <c r="T1124" s="6">
        <v>0.13619470048839899</v>
      </c>
      <c r="U1124" s="6">
        <v>8.5704543391434893E-3</v>
      </c>
      <c r="V1124" s="6">
        <v>1.1394948769178501E-2</v>
      </c>
      <c r="W1124" s="6">
        <v>0.36520727396895902</v>
      </c>
      <c r="X1124" s="6">
        <v>0.62339777726186096</v>
      </c>
      <c r="Y1124" s="6">
        <v>0.40850504267334498</v>
      </c>
      <c r="Z1124" s="6">
        <v>8.5079375140021896E-2</v>
      </c>
      <c r="AA1124" s="6">
        <v>0.50641558218663196</v>
      </c>
      <c r="AB1124" s="6">
        <v>0.195073278111834</v>
      </c>
      <c r="AC1124" s="6">
        <v>0.416236391995084</v>
      </c>
      <c r="AD1124" s="6">
        <v>0.388690329893081</v>
      </c>
      <c r="AE1124" s="6">
        <v>0.97635011256370496</v>
      </c>
      <c r="AF1124" s="6">
        <v>5.2480022683868404E-3</v>
      </c>
      <c r="AG1124" s="310">
        <v>1.84018851679081E-2</v>
      </c>
      <c r="AH1124" s="211">
        <v>2.3239999999999998</v>
      </c>
      <c r="AI1124" s="211">
        <v>4.9459999999999997</v>
      </c>
      <c r="AJ1124" s="212">
        <v>7.415</v>
      </c>
      <c r="AK1124" s="210">
        <v>2.1960000000000002</v>
      </c>
      <c r="AL1124" s="210">
        <v>5.6219999999999999</v>
      </c>
      <c r="AM1124" s="210">
        <v>7.4130000000000003</v>
      </c>
      <c r="AN1124" s="203"/>
      <c r="AO1124" s="203"/>
      <c r="AP1124" s="203"/>
      <c r="AQ1124" s="203"/>
      <c r="AR1124" s="203">
        <f t="shared" si="1512"/>
        <v>2.9569090974799996</v>
      </c>
      <c r="AS1124" s="203">
        <f t="shared" si="1513"/>
        <v>3.6139999999999999</v>
      </c>
      <c r="AT1124" s="203">
        <f t="shared" si="1514"/>
        <v>4.4171111030799999</v>
      </c>
      <c r="AU1124" s="203">
        <f t="shared" si="1515"/>
        <v>4.3591091005959992</v>
      </c>
      <c r="AV1124" s="203">
        <f t="shared" si="1516"/>
        <v>5.3277999999999999</v>
      </c>
      <c r="AW1124" s="203">
        <f t="shared" si="1517"/>
        <v>6.5117555437159993</v>
      </c>
      <c r="AX1124" s="203">
        <f t="shared" si="1518"/>
        <v>6.8508818334059995</v>
      </c>
      <c r="AY1124" s="203">
        <f t="shared" si="1519"/>
        <v>8.3733000000000004</v>
      </c>
      <c r="AZ1124" s="203">
        <f t="shared" si="1520"/>
        <v>10.234033314726</v>
      </c>
      <c r="BB1124" s="1" t="str">
        <f t="shared" si="1508"/>
        <v>A</v>
      </c>
      <c r="BC1124" s="1" t="str">
        <f t="shared" si="1509"/>
        <v>NP</v>
      </c>
      <c r="BD1124" s="1" t="str">
        <f t="shared" si="1510"/>
        <v>NP</v>
      </c>
      <c r="BE1124" s="1" t="str">
        <f t="shared" si="1511"/>
        <v>NO</v>
      </c>
      <c r="BF1124" s="1" t="str">
        <f t="shared" si="1478"/>
        <v>NO</v>
      </c>
      <c r="BG1124" s="1" t="str">
        <f t="shared" si="1479"/>
        <v>YES</v>
      </c>
      <c r="BH1124" s="1" t="str">
        <f t="shared" si="1472"/>
        <v>YES</v>
      </c>
      <c r="BJ1124" s="12">
        <v>20</v>
      </c>
      <c r="BK1124" s="1" t="str">
        <f t="shared" si="1480"/>
        <v>A</v>
      </c>
      <c r="BL1124" s="1" t="str">
        <f t="shared" si="1481"/>
        <v>NA</v>
      </c>
      <c r="BM1124" s="1" t="str">
        <f t="shared" si="1482"/>
        <v>NP</v>
      </c>
      <c r="BN1124" s="1" t="str">
        <f t="shared" si="1483"/>
        <v>NO</v>
      </c>
      <c r="BO1124" s="1" t="str">
        <f t="shared" si="1484"/>
        <v>NO</v>
      </c>
      <c r="BP1124" s="1" t="str">
        <f t="shared" si="1485"/>
        <v>YES</v>
      </c>
      <c r="BQ1124" s="1" t="str">
        <f t="shared" si="1486"/>
        <v>YES</v>
      </c>
      <c r="BS1124" s="1" t="str">
        <f t="shared" si="1487"/>
        <v>TP</v>
      </c>
      <c r="BT1124" s="1" t="str">
        <f t="shared" si="1488"/>
        <v>FP</v>
      </c>
      <c r="BU1124" s="1" t="str">
        <f t="shared" si="1489"/>
        <v>TP</v>
      </c>
      <c r="BV1124" s="1" t="str">
        <f t="shared" si="1490"/>
        <v>NO</v>
      </c>
      <c r="BW1124" s="1" t="str">
        <f t="shared" si="1491"/>
        <v>YES</v>
      </c>
      <c r="BX1124" s="1" t="str">
        <f t="shared" si="1492"/>
        <v>YES</v>
      </c>
      <c r="BY1124" s="244" t="str">
        <f t="shared" si="1493"/>
        <v>YES</v>
      </c>
      <c r="BZ1124" s="244" t="str">
        <f t="shared" si="1494"/>
        <v>NO</v>
      </c>
      <c r="CA1124" s="244" t="str">
        <f t="shared" si="1495"/>
        <v>NO</v>
      </c>
      <c r="CB1124" s="244" t="str">
        <f t="shared" si="1496"/>
        <v>NO</v>
      </c>
      <c r="CC1124" s="244" t="str">
        <f t="shared" si="1497"/>
        <v>NO</v>
      </c>
      <c r="CD1124" s="244" t="str">
        <f t="shared" si="1473"/>
        <v>YES</v>
      </c>
      <c r="CE1124" s="1" t="str">
        <f t="shared" si="1474"/>
        <v>NO</v>
      </c>
      <c r="CF1124" s="1" t="str">
        <f t="shared" si="1475"/>
        <v>NO</v>
      </c>
      <c r="CG1124" s="1" t="str">
        <f t="shared" si="1476"/>
        <v>NO</v>
      </c>
      <c r="CH1124" s="1" t="str">
        <f t="shared" si="1477"/>
        <v>YES</v>
      </c>
      <c r="CI1124" s="244" t="str">
        <f t="shared" si="1498"/>
        <v>NO</v>
      </c>
      <c r="CJ1124" s="244" t="str">
        <f t="shared" si="1499"/>
        <v>NO</v>
      </c>
      <c r="CK1124" s="244" t="str">
        <f t="shared" si="1500"/>
        <v>NO</v>
      </c>
      <c r="CL1124" s="244" t="str">
        <f t="shared" si="1501"/>
        <v>NO</v>
      </c>
      <c r="CM1124" s="244" t="str">
        <f t="shared" si="1502"/>
        <v>NO</v>
      </c>
      <c r="CN1124" s="244" t="str">
        <f t="shared" si="1503"/>
        <v>YES</v>
      </c>
      <c r="CO1124" s="244" t="str">
        <f t="shared" si="1504"/>
        <v>NO</v>
      </c>
      <c r="CP1124" s="244" t="str">
        <f t="shared" si="1505"/>
        <v>NO</v>
      </c>
      <c r="CQ1124" s="244" t="str">
        <f t="shared" si="1506"/>
        <v>NO</v>
      </c>
      <c r="CR1124" s="244" t="str">
        <f t="shared" si="1507"/>
        <v>YES</v>
      </c>
    </row>
    <row r="1125" spans="1:96">
      <c r="A1125" s="64"/>
      <c r="B1125" s="15"/>
      <c r="C1125" s="15"/>
      <c r="D1125" s="15"/>
      <c r="E1125" s="15"/>
      <c r="F1125" s="15"/>
      <c r="G1125" s="15"/>
      <c r="H1125" s="15"/>
      <c r="I1125" s="52" t="s">
        <v>45</v>
      </c>
      <c r="J1125" s="6">
        <v>0.86729402705532799</v>
      </c>
      <c r="K1125" s="6">
        <v>9.4993023054063902E-2</v>
      </c>
      <c r="L1125" s="6">
        <v>3.7712949890607403E-2</v>
      </c>
      <c r="M1125" s="6">
        <v>0.267006610703169</v>
      </c>
      <c r="N1125" s="6">
        <v>0.57837475801388505</v>
      </c>
      <c r="O1125" s="6">
        <v>0.15461863128294401</v>
      </c>
      <c r="P1125" s="6">
        <v>0.60522550706047495</v>
      </c>
      <c r="Q1125" s="6">
        <v>0.19109165443310799</v>
      </c>
      <c r="R1125" s="6">
        <v>0.203682838506416</v>
      </c>
      <c r="S1125" s="6">
        <v>0.72449284991146001</v>
      </c>
      <c r="T1125" s="6">
        <v>1.5061589534084201E-2</v>
      </c>
      <c r="U1125" s="6">
        <v>0.260445560554455</v>
      </c>
      <c r="V1125" s="6">
        <v>0.21769391737854801</v>
      </c>
      <c r="W1125" s="6">
        <v>0.61077411270198001</v>
      </c>
      <c r="X1125" s="6">
        <v>0.17153196991947001</v>
      </c>
      <c r="Y1125" s="6">
        <v>0.72609290708255203</v>
      </c>
      <c r="Z1125" s="6">
        <v>3.5376844744611398E-2</v>
      </c>
      <c r="AA1125" s="6">
        <v>0.238530248172835</v>
      </c>
      <c r="AB1125" s="6">
        <v>0.28418487657685099</v>
      </c>
      <c r="AC1125" s="6">
        <v>0.102466632197041</v>
      </c>
      <c r="AD1125" s="6">
        <v>0.61334849122610602</v>
      </c>
      <c r="AE1125" s="6">
        <v>2.4249546397763399E-2</v>
      </c>
      <c r="AF1125" s="6">
        <v>0.50377778859301403</v>
      </c>
      <c r="AG1125" s="310">
        <v>0.47197266500922203</v>
      </c>
      <c r="AH1125" s="211">
        <v>2.5670000000000002</v>
      </c>
      <c r="AI1125" s="211">
        <v>4.5599999999999996</v>
      </c>
      <c r="AJ1125" s="212">
        <v>8.5359999999999996</v>
      </c>
      <c r="AK1125" s="210">
        <v>2.883</v>
      </c>
      <c r="AL1125" s="210">
        <v>4.6989999999999998</v>
      </c>
      <c r="AM1125" s="210">
        <v>8.766</v>
      </c>
      <c r="AN1125" s="203"/>
      <c r="AO1125" s="203"/>
      <c r="AP1125" s="203"/>
      <c r="AQ1125" s="203"/>
      <c r="AR1125" s="203">
        <f t="shared" si="1512"/>
        <v>2.9569090974799996</v>
      </c>
      <c r="AS1125" s="203">
        <f t="shared" si="1513"/>
        <v>3.6139999999999999</v>
      </c>
      <c r="AT1125" s="203">
        <f t="shared" si="1514"/>
        <v>4.4171111030799999</v>
      </c>
      <c r="AU1125" s="203">
        <f t="shared" si="1515"/>
        <v>4.3591091005959992</v>
      </c>
      <c r="AV1125" s="203">
        <f t="shared" si="1516"/>
        <v>5.3277999999999999</v>
      </c>
      <c r="AW1125" s="203">
        <f t="shared" si="1517"/>
        <v>6.5117555437159993</v>
      </c>
      <c r="AX1125" s="203">
        <f t="shared" si="1518"/>
        <v>6.8508818334059995</v>
      </c>
      <c r="AY1125" s="203">
        <f t="shared" si="1519"/>
        <v>8.3733000000000004</v>
      </c>
      <c r="AZ1125" s="203">
        <f t="shared" si="1520"/>
        <v>10.234033314726</v>
      </c>
      <c r="BB1125" s="1" t="str">
        <f t="shared" si="1508"/>
        <v>A</v>
      </c>
      <c r="BC1125" s="1" t="str">
        <f t="shared" si="1509"/>
        <v>NP</v>
      </c>
      <c r="BD1125" s="1" t="str">
        <f t="shared" si="1510"/>
        <v>NA</v>
      </c>
      <c r="BE1125" s="1" t="str">
        <f t="shared" si="1511"/>
        <v>NO</v>
      </c>
      <c r="BF1125" s="1" t="str">
        <f t="shared" si="1478"/>
        <v>NO</v>
      </c>
      <c r="BG1125" s="1" t="str">
        <f t="shared" si="1479"/>
        <v>YES</v>
      </c>
      <c r="BH1125" s="1" t="str">
        <f t="shared" si="1472"/>
        <v>YES</v>
      </c>
      <c r="BJ1125" s="12">
        <v>30</v>
      </c>
      <c r="BK1125" s="1" t="str">
        <f t="shared" si="1480"/>
        <v>A</v>
      </c>
      <c r="BL1125" s="1" t="str">
        <f t="shared" si="1481"/>
        <v>NP</v>
      </c>
      <c r="BM1125" s="1" t="str">
        <f t="shared" si="1482"/>
        <v>NA</v>
      </c>
      <c r="BN1125" s="1" t="str">
        <f t="shared" si="1483"/>
        <v>NO</v>
      </c>
      <c r="BO1125" s="1" t="str">
        <f t="shared" si="1484"/>
        <v>NO</v>
      </c>
      <c r="BP1125" s="1" t="str">
        <f t="shared" si="1485"/>
        <v>YES</v>
      </c>
      <c r="BQ1125" s="1" t="str">
        <f t="shared" si="1486"/>
        <v>YES</v>
      </c>
      <c r="BS1125" s="1" t="str">
        <f t="shared" si="1487"/>
        <v>TP</v>
      </c>
      <c r="BT1125" s="1" t="str">
        <f t="shared" si="1488"/>
        <v>TP</v>
      </c>
      <c r="BU1125" s="1" t="str">
        <f t="shared" si="1489"/>
        <v>TN</v>
      </c>
      <c r="BV1125" s="1" t="str">
        <f t="shared" si="1490"/>
        <v>NO</v>
      </c>
      <c r="BW1125" s="1" t="str">
        <f t="shared" si="1491"/>
        <v>YES</v>
      </c>
      <c r="BX1125" s="1" t="str">
        <f t="shared" si="1492"/>
        <v>YES</v>
      </c>
      <c r="BY1125" s="244" t="str">
        <f t="shared" si="1493"/>
        <v>YES</v>
      </c>
      <c r="BZ1125" s="244" t="str">
        <f t="shared" si="1494"/>
        <v>NO</v>
      </c>
      <c r="CA1125" s="244" t="str">
        <f t="shared" si="1495"/>
        <v>NO</v>
      </c>
      <c r="CB1125" s="244" t="str">
        <f t="shared" si="1496"/>
        <v>NO</v>
      </c>
      <c r="CC1125" s="244" t="str">
        <f t="shared" si="1497"/>
        <v>NO</v>
      </c>
      <c r="CD1125" s="244" t="str">
        <f t="shared" si="1473"/>
        <v>NO</v>
      </c>
      <c r="CE1125" s="1" t="str">
        <f t="shared" si="1474"/>
        <v>NO</v>
      </c>
      <c r="CF1125" s="1" t="str">
        <f t="shared" si="1475"/>
        <v>NO</v>
      </c>
      <c r="CG1125" s="1" t="str">
        <f t="shared" si="1476"/>
        <v>NO</v>
      </c>
      <c r="CH1125" s="1" t="str">
        <f t="shared" si="1477"/>
        <v>NO</v>
      </c>
      <c r="CI1125" s="244" t="str">
        <f t="shared" si="1498"/>
        <v>NO</v>
      </c>
      <c r="CJ1125" s="244" t="str">
        <f t="shared" si="1499"/>
        <v>NO</v>
      </c>
      <c r="CK1125" s="244" t="str">
        <f t="shared" si="1500"/>
        <v>NO</v>
      </c>
      <c r="CL1125" s="244" t="str">
        <f t="shared" si="1501"/>
        <v>NO</v>
      </c>
      <c r="CM1125" s="244" t="str">
        <f t="shared" si="1502"/>
        <v>NO</v>
      </c>
      <c r="CN1125" s="244" t="str">
        <f t="shared" si="1503"/>
        <v>NO</v>
      </c>
      <c r="CO1125" s="244" t="str">
        <f t="shared" si="1504"/>
        <v>NO</v>
      </c>
      <c r="CP1125" s="244" t="str">
        <f t="shared" si="1505"/>
        <v>NO</v>
      </c>
      <c r="CQ1125" s="244" t="str">
        <f t="shared" si="1506"/>
        <v>NO</v>
      </c>
      <c r="CR1125" s="244" t="str">
        <f t="shared" si="1507"/>
        <v>NO</v>
      </c>
    </row>
    <row r="1126" spans="1:96">
      <c r="A1126" s="64"/>
      <c r="B1126" s="15"/>
      <c r="C1126" s="15"/>
      <c r="D1126" s="15"/>
      <c r="E1126" s="15"/>
      <c r="F1126" s="15"/>
      <c r="G1126" s="15"/>
      <c r="H1126" s="15"/>
      <c r="I1126" s="52" t="s">
        <v>44</v>
      </c>
      <c r="J1126" s="6">
        <v>0.84411779667255304</v>
      </c>
      <c r="K1126" s="6">
        <v>0.13744112327526301</v>
      </c>
      <c r="L1126" s="6">
        <v>1.8441080052183E-2</v>
      </c>
      <c r="M1126" s="6">
        <v>0.93241207312692898</v>
      </c>
      <c r="N1126" s="6">
        <v>3.3485034577336599E-2</v>
      </c>
      <c r="O1126" s="6">
        <v>3.4102892295733399E-2</v>
      </c>
      <c r="P1126" s="6">
        <v>0.50028845958954105</v>
      </c>
      <c r="Q1126" s="6">
        <v>0.42037174715456399</v>
      </c>
      <c r="R1126" s="6">
        <v>7.93397932558942E-2</v>
      </c>
      <c r="S1126" s="6">
        <v>0.85523484517245696</v>
      </c>
      <c r="T1126" s="6">
        <v>0.13619470048839899</v>
      </c>
      <c r="U1126" s="6">
        <v>8.5704543391434893E-3</v>
      </c>
      <c r="V1126" s="6">
        <v>0.41407708345710298</v>
      </c>
      <c r="W1126" s="6">
        <v>0.50232174540313701</v>
      </c>
      <c r="X1126" s="6">
        <v>8.3601171139758901E-2</v>
      </c>
      <c r="Y1126" s="6">
        <v>0.99852936608557696</v>
      </c>
      <c r="Z1126" s="6">
        <v>1.04147029616807E-3</v>
      </c>
      <c r="AA1126" s="6">
        <v>4.2916361825484601E-4</v>
      </c>
      <c r="AB1126" s="6">
        <v>0.26256489102001901</v>
      </c>
      <c r="AC1126" s="6">
        <v>0.14666080194588499</v>
      </c>
      <c r="AD1126" s="6">
        <v>0.59077430703409395</v>
      </c>
      <c r="AE1126" s="6">
        <v>0.12442704480592599</v>
      </c>
      <c r="AF1126" s="6">
        <v>0.86949538698983198</v>
      </c>
      <c r="AG1126" s="310">
        <v>6.0775682042407599E-3</v>
      </c>
      <c r="AH1126" s="211">
        <v>2.7650000000000001</v>
      </c>
      <c r="AI1126" s="211">
        <v>4.4260000000000002</v>
      </c>
      <c r="AJ1126" s="212">
        <v>8.4160000000000004</v>
      </c>
      <c r="AK1126" s="210">
        <v>2.7810000000000001</v>
      </c>
      <c r="AL1126" s="210">
        <v>4.4950000000000001</v>
      </c>
      <c r="AM1126" s="210">
        <v>8.282</v>
      </c>
      <c r="AN1126" s="203"/>
      <c r="AO1126" s="203"/>
      <c r="AP1126" s="203"/>
      <c r="AQ1126" s="203"/>
      <c r="AR1126" s="203">
        <f t="shared" si="1512"/>
        <v>2.9569090974799996</v>
      </c>
      <c r="AS1126" s="203">
        <f t="shared" si="1513"/>
        <v>3.6139999999999999</v>
      </c>
      <c r="AT1126" s="203">
        <f t="shared" si="1514"/>
        <v>4.4171111030799999</v>
      </c>
      <c r="AU1126" s="203">
        <f t="shared" si="1515"/>
        <v>4.3591091005959992</v>
      </c>
      <c r="AV1126" s="203">
        <f t="shared" si="1516"/>
        <v>5.3277999999999999</v>
      </c>
      <c r="AW1126" s="203">
        <f t="shared" si="1517"/>
        <v>6.5117555437159993</v>
      </c>
      <c r="AX1126" s="203">
        <f t="shared" si="1518"/>
        <v>6.8508818334059995</v>
      </c>
      <c r="AY1126" s="203">
        <f t="shared" si="1519"/>
        <v>8.3733000000000004</v>
      </c>
      <c r="AZ1126" s="203">
        <f t="shared" si="1520"/>
        <v>10.234033314726</v>
      </c>
      <c r="BB1126" s="1" t="str">
        <f t="shared" si="1508"/>
        <v>A</v>
      </c>
      <c r="BC1126" s="1" t="str">
        <f t="shared" si="1509"/>
        <v>NP</v>
      </c>
      <c r="BD1126" s="1" t="str">
        <f t="shared" si="1510"/>
        <v>NA</v>
      </c>
      <c r="BE1126" s="1" t="str">
        <f t="shared" si="1511"/>
        <v>NO</v>
      </c>
      <c r="BF1126" s="1" t="str">
        <f t="shared" si="1478"/>
        <v>NO</v>
      </c>
      <c r="BG1126" s="1" t="str">
        <f t="shared" si="1479"/>
        <v>YES</v>
      </c>
      <c r="BH1126" s="1" t="str">
        <f t="shared" si="1472"/>
        <v>YES</v>
      </c>
      <c r="BJ1126" s="12">
        <v>26</v>
      </c>
      <c r="BK1126" s="1" t="str">
        <f t="shared" si="1480"/>
        <v>A</v>
      </c>
      <c r="BL1126" s="1" t="str">
        <f t="shared" si="1481"/>
        <v>NP</v>
      </c>
      <c r="BM1126" s="1" t="str">
        <f t="shared" si="1482"/>
        <v>NP</v>
      </c>
      <c r="BN1126" s="1" t="str">
        <f t="shared" si="1483"/>
        <v>NO</v>
      </c>
      <c r="BO1126" s="1" t="str">
        <f t="shared" si="1484"/>
        <v>NO</v>
      </c>
      <c r="BP1126" s="1" t="str">
        <f t="shared" si="1485"/>
        <v>YES</v>
      </c>
      <c r="BQ1126" s="1" t="str">
        <f t="shared" si="1486"/>
        <v>YES</v>
      </c>
      <c r="BS1126" s="1" t="str">
        <f t="shared" si="1487"/>
        <v>TP</v>
      </c>
      <c r="BT1126" s="1" t="str">
        <f t="shared" si="1488"/>
        <v>TP</v>
      </c>
      <c r="BU1126" s="1" t="str">
        <f t="shared" si="1489"/>
        <v>FN</v>
      </c>
      <c r="BV1126" s="1" t="str">
        <f t="shared" si="1490"/>
        <v>NO</v>
      </c>
      <c r="BW1126" s="1" t="str">
        <f t="shared" si="1491"/>
        <v>YES</v>
      </c>
      <c r="BX1126" s="1" t="str">
        <f t="shared" si="1492"/>
        <v>YES</v>
      </c>
      <c r="BY1126" s="244" t="str">
        <f t="shared" si="1493"/>
        <v>YES</v>
      </c>
      <c r="BZ1126" s="244" t="str">
        <f t="shared" si="1494"/>
        <v>NO</v>
      </c>
      <c r="CA1126" s="244" t="str">
        <f t="shared" si="1495"/>
        <v>NO</v>
      </c>
      <c r="CB1126" s="244" t="str">
        <f t="shared" si="1496"/>
        <v>NO</v>
      </c>
      <c r="CC1126" s="244" t="str">
        <f t="shared" si="1497"/>
        <v>NO</v>
      </c>
      <c r="CD1126" s="244" t="str">
        <f t="shared" si="1473"/>
        <v>YES</v>
      </c>
      <c r="CE1126" s="1" t="str">
        <f t="shared" si="1474"/>
        <v>NO</v>
      </c>
      <c r="CF1126" s="1" t="str">
        <f t="shared" si="1475"/>
        <v>NO</v>
      </c>
      <c r="CG1126" s="1" t="str">
        <f t="shared" si="1476"/>
        <v>NO</v>
      </c>
      <c r="CH1126" s="1" t="str">
        <f t="shared" si="1477"/>
        <v>YES</v>
      </c>
      <c r="CI1126" s="244" t="str">
        <f t="shared" si="1498"/>
        <v>YES</v>
      </c>
      <c r="CJ1126" s="244" t="str">
        <f t="shared" si="1499"/>
        <v>NO</v>
      </c>
      <c r="CK1126" s="244" t="str">
        <f t="shared" si="1500"/>
        <v>NO</v>
      </c>
      <c r="CL1126" s="244" t="str">
        <f t="shared" si="1501"/>
        <v>NO</v>
      </c>
      <c r="CM1126" s="244" t="str">
        <f t="shared" si="1502"/>
        <v>YES</v>
      </c>
      <c r="CN1126" s="244" t="str">
        <f t="shared" si="1503"/>
        <v>NO</v>
      </c>
      <c r="CO1126" s="244" t="str">
        <f t="shared" si="1504"/>
        <v>NO</v>
      </c>
      <c r="CP1126" s="244" t="str">
        <f t="shared" si="1505"/>
        <v>NO</v>
      </c>
      <c r="CQ1126" s="244" t="str">
        <f t="shared" si="1506"/>
        <v>NO</v>
      </c>
      <c r="CR1126" s="244" t="str">
        <f t="shared" si="1507"/>
        <v>NO</v>
      </c>
    </row>
    <row r="1127" spans="1:96">
      <c r="A1127" s="64"/>
      <c r="B1127" s="15"/>
      <c r="C1127" s="15"/>
      <c r="D1127" s="15"/>
      <c r="E1127" s="15"/>
      <c r="F1127" s="15"/>
      <c r="G1127" s="15"/>
      <c r="H1127" s="15"/>
      <c r="I1127" s="52" t="s">
        <v>20</v>
      </c>
      <c r="J1127" s="6">
        <v>0.98871950004460196</v>
      </c>
      <c r="K1127" s="6">
        <v>3.0827860783765302E-3</v>
      </c>
      <c r="L1127" s="6">
        <v>8.1977138770214994E-3</v>
      </c>
      <c r="M1127" s="6">
        <v>0.92082786362050195</v>
      </c>
      <c r="N1127" s="6">
        <v>5.7401158699891999E-2</v>
      </c>
      <c r="O1127" s="6">
        <v>2.1770977679605799E-2</v>
      </c>
      <c r="P1127" s="6">
        <v>0.50028845958954105</v>
      </c>
      <c r="Q1127" s="6">
        <v>0.42037174715456399</v>
      </c>
      <c r="R1127" s="6">
        <v>7.93397932558942E-2</v>
      </c>
      <c r="S1127" s="6">
        <v>0.85523484517245696</v>
      </c>
      <c r="T1127" s="6">
        <v>0.13619470048839899</v>
      </c>
      <c r="U1127" s="6">
        <v>8.5704543391434893E-3</v>
      </c>
      <c r="V1127" s="6">
        <v>1.1394948769178501E-2</v>
      </c>
      <c r="W1127" s="6">
        <v>0.36520727396895902</v>
      </c>
      <c r="X1127" s="6">
        <v>0.62339777726186096</v>
      </c>
      <c r="Y1127" s="6">
        <v>0.40850504267334498</v>
      </c>
      <c r="Z1127" s="6">
        <v>8.5079375140021896E-2</v>
      </c>
      <c r="AA1127" s="6">
        <v>0.50641558218663196</v>
      </c>
      <c r="AB1127" s="6">
        <v>0.195073278111834</v>
      </c>
      <c r="AC1127" s="6">
        <v>0.416236391995084</v>
      </c>
      <c r="AD1127" s="6">
        <v>0.388690329893081</v>
      </c>
      <c r="AE1127" s="6">
        <v>0.97635011256370496</v>
      </c>
      <c r="AF1127" s="6">
        <v>5.2480022683868404E-3</v>
      </c>
      <c r="AG1127" s="310">
        <v>1.84018851679081E-2</v>
      </c>
      <c r="AH1127" s="211">
        <v>2.11</v>
      </c>
      <c r="AI1127" s="211">
        <v>5.5179999999999998</v>
      </c>
      <c r="AJ1127" s="212">
        <v>7.3730000000000002</v>
      </c>
      <c r="AK1127" s="210">
        <v>2.0230000000000001</v>
      </c>
      <c r="AL1127" s="210">
        <v>5.4489999999999998</v>
      </c>
      <c r="AM1127" s="210">
        <v>7.3680000000000003</v>
      </c>
      <c r="AN1127" s="203"/>
      <c r="AO1127" s="203"/>
      <c r="AP1127" s="203"/>
      <c r="AQ1127" s="203"/>
      <c r="AR1127" s="203">
        <f t="shared" si="1512"/>
        <v>2.9569090974799996</v>
      </c>
      <c r="AS1127" s="203">
        <f t="shared" si="1513"/>
        <v>3.6139999999999999</v>
      </c>
      <c r="AT1127" s="203">
        <f t="shared" si="1514"/>
        <v>4.4171111030799999</v>
      </c>
      <c r="AU1127" s="203">
        <f t="shared" si="1515"/>
        <v>4.3591091005959992</v>
      </c>
      <c r="AV1127" s="203">
        <f t="shared" si="1516"/>
        <v>5.3277999999999999</v>
      </c>
      <c r="AW1127" s="203">
        <f t="shared" si="1517"/>
        <v>6.5117555437159993</v>
      </c>
      <c r="AX1127" s="203">
        <f t="shared" si="1518"/>
        <v>6.8508818334059995</v>
      </c>
      <c r="AY1127" s="203">
        <f t="shared" si="1519"/>
        <v>8.3733000000000004</v>
      </c>
      <c r="AZ1127" s="203">
        <f t="shared" si="1520"/>
        <v>10.234033314726</v>
      </c>
      <c r="BB1127" s="1" t="str">
        <f t="shared" si="1508"/>
        <v>A</v>
      </c>
      <c r="BC1127" s="1" t="str">
        <f t="shared" si="1509"/>
        <v>NA</v>
      </c>
      <c r="BD1127" s="1" t="str">
        <f t="shared" si="1510"/>
        <v>NP</v>
      </c>
      <c r="BE1127" s="1" t="str">
        <f t="shared" si="1511"/>
        <v>NO</v>
      </c>
      <c r="BF1127" s="1" t="str">
        <f t="shared" si="1478"/>
        <v>NO</v>
      </c>
      <c r="BG1127" s="1" t="str">
        <f t="shared" si="1479"/>
        <v>YES</v>
      </c>
      <c r="BH1127" s="1" t="str">
        <f t="shared" si="1472"/>
        <v>YES</v>
      </c>
      <c r="BJ1127" s="12">
        <v>9</v>
      </c>
      <c r="BK1127" s="1" t="str">
        <f t="shared" si="1480"/>
        <v>A</v>
      </c>
      <c r="BL1127" s="1" t="str">
        <f t="shared" si="1481"/>
        <v>NA</v>
      </c>
      <c r="BM1127" s="1" t="str">
        <f t="shared" si="1482"/>
        <v>NP</v>
      </c>
      <c r="BN1127" s="1" t="str">
        <f t="shared" si="1483"/>
        <v>NO</v>
      </c>
      <c r="BO1127" s="1" t="str">
        <f t="shared" si="1484"/>
        <v>NO</v>
      </c>
      <c r="BP1127" s="1" t="str">
        <f t="shared" si="1485"/>
        <v>YES</v>
      </c>
      <c r="BQ1127" s="1" t="str">
        <f t="shared" si="1486"/>
        <v>YES</v>
      </c>
      <c r="BS1127" s="1" t="str">
        <f t="shared" si="1487"/>
        <v>TP</v>
      </c>
      <c r="BT1127" s="1" t="str">
        <f t="shared" si="1488"/>
        <v>TN</v>
      </c>
      <c r="BU1127" s="1" t="str">
        <f t="shared" si="1489"/>
        <v>TP</v>
      </c>
      <c r="BV1127" s="1" t="str">
        <f t="shared" si="1490"/>
        <v>NO</v>
      </c>
      <c r="BW1127" s="1" t="str">
        <f t="shared" si="1491"/>
        <v>YES</v>
      </c>
      <c r="BX1127" s="1" t="str">
        <f t="shared" si="1492"/>
        <v>YES</v>
      </c>
      <c r="BY1127" s="244" t="str">
        <f t="shared" si="1493"/>
        <v>YES</v>
      </c>
      <c r="BZ1127" s="244" t="str">
        <f t="shared" si="1494"/>
        <v>NO</v>
      </c>
      <c r="CA1127" s="244" t="str">
        <f t="shared" si="1495"/>
        <v>NO</v>
      </c>
      <c r="CB1127" s="244" t="str">
        <f t="shared" si="1496"/>
        <v>NO</v>
      </c>
      <c r="CC1127" s="244" t="str">
        <f t="shared" si="1497"/>
        <v>NO</v>
      </c>
      <c r="CD1127" s="244" t="str">
        <f t="shared" si="1473"/>
        <v>NO</v>
      </c>
      <c r="CE1127" s="1" t="str">
        <f t="shared" si="1474"/>
        <v>NO</v>
      </c>
      <c r="CF1127" s="1" t="str">
        <f t="shared" si="1475"/>
        <v>NO</v>
      </c>
      <c r="CG1127" s="1" t="str">
        <f t="shared" si="1476"/>
        <v>NO</v>
      </c>
      <c r="CH1127" s="1" t="str">
        <f t="shared" si="1477"/>
        <v>NO</v>
      </c>
      <c r="CI1127" s="244" t="str">
        <f t="shared" si="1498"/>
        <v>NO</v>
      </c>
      <c r="CJ1127" s="244" t="str">
        <f t="shared" si="1499"/>
        <v>NO</v>
      </c>
      <c r="CK1127" s="244" t="str">
        <f t="shared" si="1500"/>
        <v>NO</v>
      </c>
      <c r="CL1127" s="244" t="str">
        <f t="shared" si="1501"/>
        <v>NO</v>
      </c>
      <c r="CM1127" s="244" t="str">
        <f t="shared" si="1502"/>
        <v>NO</v>
      </c>
      <c r="CN1127" s="244" t="str">
        <f t="shared" si="1503"/>
        <v>NO</v>
      </c>
      <c r="CO1127" s="244" t="str">
        <f t="shared" si="1504"/>
        <v>NO</v>
      </c>
      <c r="CP1127" s="244" t="str">
        <f t="shared" si="1505"/>
        <v>NO</v>
      </c>
      <c r="CQ1127" s="244" t="str">
        <f t="shared" si="1506"/>
        <v>NO</v>
      </c>
      <c r="CR1127" s="244" t="str">
        <f t="shared" si="1507"/>
        <v>NO</v>
      </c>
    </row>
    <row r="1128" spans="1:96">
      <c r="A1128" s="64"/>
      <c r="B1128" s="15"/>
      <c r="C1128" s="15"/>
      <c r="D1128" s="15"/>
      <c r="E1128" s="15"/>
      <c r="F1128" s="15"/>
      <c r="G1128" s="15"/>
      <c r="H1128" s="15"/>
      <c r="I1128" s="52" t="s">
        <v>32</v>
      </c>
      <c r="J1128" s="6">
        <v>0.56122852577826299</v>
      </c>
      <c r="K1128" s="6">
        <v>0.40122378145627202</v>
      </c>
      <c r="L1128" s="6">
        <v>3.75476927654642E-2</v>
      </c>
      <c r="M1128" s="6">
        <v>6.6424477227781706E-2</v>
      </c>
      <c r="N1128" s="6">
        <v>0.77228719751276098</v>
      </c>
      <c r="O1128" s="6">
        <v>0.16128832525945599</v>
      </c>
      <c r="P1128" s="6">
        <v>0.40167841564463302</v>
      </c>
      <c r="Q1128" s="6">
        <v>0.25641198148201899</v>
      </c>
      <c r="R1128" s="6">
        <v>0.34190960287334698</v>
      </c>
      <c r="S1128" s="6">
        <v>0.388792164281835</v>
      </c>
      <c r="T1128" s="6">
        <v>0.43564932857407002</v>
      </c>
      <c r="U1128" s="6">
        <v>0.17555850714409299</v>
      </c>
      <c r="V1128" s="6">
        <v>0.41407708345710298</v>
      </c>
      <c r="W1128" s="6">
        <v>0.50232174540313701</v>
      </c>
      <c r="X1128" s="6">
        <v>8.3601171139758901E-2</v>
      </c>
      <c r="Y1128" s="6">
        <v>0.99852936608557696</v>
      </c>
      <c r="Z1128" s="6">
        <v>1.04147029616807E-3</v>
      </c>
      <c r="AA1128" s="6">
        <v>4.2916361825484601E-4</v>
      </c>
      <c r="AB1128" s="6">
        <v>0.17499497555042101</v>
      </c>
      <c r="AC1128" s="6">
        <v>0.34110332185985598</v>
      </c>
      <c r="AD1128" s="6">
        <v>0.48390170258972098</v>
      </c>
      <c r="AE1128" s="6">
        <v>0.91093732278384798</v>
      </c>
      <c r="AF1128" s="6">
        <v>8.6590953054221806E-2</v>
      </c>
      <c r="AG1128" s="310">
        <v>2.4717241619299701E-3</v>
      </c>
      <c r="AH1128" s="211">
        <v>3.08</v>
      </c>
      <c r="AI1128" s="211">
        <v>4.1360000000000001</v>
      </c>
      <c r="AJ1128" s="212">
        <v>7.726</v>
      </c>
      <c r="AK1128" s="210">
        <v>3.1669999999999998</v>
      </c>
      <c r="AL1128" s="210">
        <v>4.2640000000000002</v>
      </c>
      <c r="AM1128" s="210">
        <v>7.907</v>
      </c>
      <c r="AN1128" s="203"/>
      <c r="AO1128" s="203"/>
      <c r="AP1128" s="203"/>
      <c r="AQ1128" s="203"/>
      <c r="AR1128" s="203">
        <f t="shared" si="1512"/>
        <v>2.9569090974799996</v>
      </c>
      <c r="AS1128" s="203">
        <f t="shared" si="1513"/>
        <v>3.6139999999999999</v>
      </c>
      <c r="AT1128" s="203">
        <f t="shared" si="1514"/>
        <v>4.4171111030799999</v>
      </c>
      <c r="AU1128" s="203">
        <f t="shared" si="1515"/>
        <v>4.3591091005959992</v>
      </c>
      <c r="AV1128" s="203">
        <f t="shared" si="1516"/>
        <v>5.3277999999999999</v>
      </c>
      <c r="AW1128" s="203">
        <f t="shared" si="1517"/>
        <v>6.5117555437159993</v>
      </c>
      <c r="AX1128" s="203">
        <f t="shared" si="1518"/>
        <v>6.8508818334059995</v>
      </c>
      <c r="AY1128" s="203">
        <f t="shared" si="1519"/>
        <v>8.3733000000000004</v>
      </c>
      <c r="AZ1128" s="203">
        <f t="shared" si="1520"/>
        <v>10.234033314726</v>
      </c>
      <c r="BB1128" s="1" t="str">
        <f t="shared" si="1508"/>
        <v>NP</v>
      </c>
      <c r="BC1128" s="1" t="str">
        <f t="shared" si="1509"/>
        <v>A</v>
      </c>
      <c r="BD1128" s="1" t="str">
        <f t="shared" si="1510"/>
        <v>NP</v>
      </c>
      <c r="BE1128" s="1" t="str">
        <f t="shared" si="1511"/>
        <v>NO</v>
      </c>
      <c r="BF1128" s="1" t="str">
        <f t="shared" si="1478"/>
        <v>NO</v>
      </c>
      <c r="BG1128" s="1" t="str">
        <f t="shared" si="1479"/>
        <v>YES</v>
      </c>
      <c r="BH1128" s="1" t="str">
        <f t="shared" si="1472"/>
        <v>YES</v>
      </c>
      <c r="BJ1128" s="12">
        <v>33</v>
      </c>
      <c r="BK1128" s="1" t="str">
        <f t="shared" si="1480"/>
        <v>NP</v>
      </c>
      <c r="BL1128" s="1" t="str">
        <f t="shared" si="1481"/>
        <v>A</v>
      </c>
      <c r="BM1128" s="1" t="str">
        <f t="shared" si="1482"/>
        <v>NP</v>
      </c>
      <c r="BN1128" s="1" t="str">
        <f t="shared" si="1483"/>
        <v>NO</v>
      </c>
      <c r="BO1128" s="1" t="str">
        <f t="shared" si="1484"/>
        <v>NO</v>
      </c>
      <c r="BP1128" s="1" t="str">
        <f t="shared" si="1485"/>
        <v>YES</v>
      </c>
      <c r="BQ1128" s="1" t="str">
        <f t="shared" si="1486"/>
        <v>YES</v>
      </c>
      <c r="BS1128" s="1" t="str">
        <f t="shared" si="1487"/>
        <v>TP</v>
      </c>
      <c r="BT1128" s="1" t="str">
        <f t="shared" si="1488"/>
        <v>TP</v>
      </c>
      <c r="BU1128" s="1" t="str">
        <f t="shared" si="1489"/>
        <v>TP</v>
      </c>
      <c r="BV1128" s="1" t="str">
        <f t="shared" si="1490"/>
        <v>YES</v>
      </c>
      <c r="BW1128" s="1" t="str">
        <f t="shared" si="1491"/>
        <v>YES</v>
      </c>
      <c r="BX1128" s="1" t="str">
        <f t="shared" si="1492"/>
        <v>YES</v>
      </c>
      <c r="BY1128" s="244" t="str">
        <f t="shared" si="1493"/>
        <v>YES</v>
      </c>
      <c r="BZ1128" s="244" t="str">
        <f t="shared" si="1494"/>
        <v>NO</v>
      </c>
      <c r="CA1128" s="244" t="str">
        <f t="shared" si="1495"/>
        <v>NO</v>
      </c>
      <c r="CB1128" s="244" t="str">
        <f t="shared" si="1496"/>
        <v>NO</v>
      </c>
      <c r="CC1128" s="244" t="str">
        <f t="shared" si="1497"/>
        <v>NO</v>
      </c>
      <c r="CD1128" s="244" t="str">
        <f t="shared" si="1473"/>
        <v>NO</v>
      </c>
      <c r="CE1128" s="1" t="str">
        <f t="shared" si="1474"/>
        <v>NO</v>
      </c>
      <c r="CF1128" s="1" t="str">
        <f t="shared" si="1475"/>
        <v>NO</v>
      </c>
      <c r="CG1128" s="1" t="str">
        <f t="shared" si="1476"/>
        <v>NO</v>
      </c>
      <c r="CH1128" s="1" t="str">
        <f t="shared" si="1477"/>
        <v>NO</v>
      </c>
      <c r="CI1128" s="244" t="str">
        <f t="shared" si="1498"/>
        <v>NO</v>
      </c>
      <c r="CJ1128" s="244" t="str">
        <f t="shared" si="1499"/>
        <v>NO</v>
      </c>
      <c r="CK1128" s="244" t="str">
        <f t="shared" si="1500"/>
        <v>NO</v>
      </c>
      <c r="CL1128" s="244" t="str">
        <f t="shared" si="1501"/>
        <v>NO</v>
      </c>
      <c r="CM1128" s="244" t="str">
        <f t="shared" si="1502"/>
        <v>NO</v>
      </c>
      <c r="CN1128" s="244" t="str">
        <f t="shared" si="1503"/>
        <v>NO</v>
      </c>
      <c r="CO1128" s="244" t="str">
        <f t="shared" si="1504"/>
        <v>NO</v>
      </c>
      <c r="CP1128" s="244" t="str">
        <f t="shared" si="1505"/>
        <v>NO</v>
      </c>
      <c r="CQ1128" s="244" t="str">
        <f t="shared" si="1506"/>
        <v>NO</v>
      </c>
      <c r="CR1128" s="244" t="str">
        <f t="shared" si="1507"/>
        <v>NO</v>
      </c>
    </row>
    <row r="1129" spans="1:96">
      <c r="A1129" s="64"/>
      <c r="B1129" s="15"/>
      <c r="C1129" s="15"/>
      <c r="D1129" s="15"/>
      <c r="E1129" s="15"/>
      <c r="F1129" s="15"/>
      <c r="G1129" s="15"/>
      <c r="H1129" s="15"/>
      <c r="I1129" s="52" t="s">
        <v>31</v>
      </c>
      <c r="J1129" s="6">
        <v>0.97686726839468097</v>
      </c>
      <c r="K1129" s="6">
        <v>1.89931394461373E-3</v>
      </c>
      <c r="L1129" s="6">
        <v>2.12334176607047E-2</v>
      </c>
      <c r="M1129" s="6">
        <v>0.89962245380357697</v>
      </c>
      <c r="N1129" s="6">
        <v>5.0781880000845298E-2</v>
      </c>
      <c r="O1129" s="6">
        <v>4.9595666195577502E-2</v>
      </c>
      <c r="P1129" s="6">
        <v>0.46372657447575799</v>
      </c>
      <c r="Q1129" s="6">
        <v>0.17731118388335501</v>
      </c>
      <c r="R1129" s="6">
        <v>0.35896224164088503</v>
      </c>
      <c r="S1129" s="6">
        <v>0.54549623083083998</v>
      </c>
      <c r="T1129" s="6">
        <v>0.181415846696065</v>
      </c>
      <c r="U1129" s="6">
        <v>0.27308792247309299</v>
      </c>
      <c r="V1129" s="6">
        <v>0.41407708345710298</v>
      </c>
      <c r="W1129" s="6">
        <v>0.50232174540313701</v>
      </c>
      <c r="X1129" s="6">
        <v>8.3601171139758901E-2</v>
      </c>
      <c r="Y1129" s="6">
        <v>0.84102255525729297</v>
      </c>
      <c r="Z1129" s="6">
        <v>7.5035499558476507E-2</v>
      </c>
      <c r="AA1129" s="6">
        <v>8.3941945184229996E-2</v>
      </c>
      <c r="AB1129" s="6">
        <v>0.18489309229563999</v>
      </c>
      <c r="AC1129" s="6">
        <v>0.42824475921954203</v>
      </c>
      <c r="AD1129" s="6">
        <v>0.38686214848481598</v>
      </c>
      <c r="AE1129" s="6">
        <v>0.90541556773286702</v>
      </c>
      <c r="AF1129" s="6">
        <v>1.92590599065787E-2</v>
      </c>
      <c r="AG1129" s="310">
        <v>7.5325372360554199E-2</v>
      </c>
      <c r="AH1129" s="211">
        <v>3.0659999999999998</v>
      </c>
      <c r="AI1129" s="211">
        <v>4.1550000000000002</v>
      </c>
      <c r="AJ1129" s="212">
        <v>7.56</v>
      </c>
      <c r="AK1129" s="210">
        <v>3.0680000000000001</v>
      </c>
      <c r="AL1129" s="210">
        <v>4.3869999999999996</v>
      </c>
      <c r="AM1129" s="210">
        <v>7.6079999999999997</v>
      </c>
      <c r="AN1129" s="203"/>
      <c r="AO1129" s="203"/>
      <c r="AP1129" s="203"/>
      <c r="AQ1129" s="203"/>
      <c r="AR1129" s="203">
        <f t="shared" si="1512"/>
        <v>2.9569090974799996</v>
      </c>
      <c r="AS1129" s="203">
        <f t="shared" si="1513"/>
        <v>3.6139999999999999</v>
      </c>
      <c r="AT1129" s="203">
        <f t="shared" si="1514"/>
        <v>4.4171111030799999</v>
      </c>
      <c r="AU1129" s="203">
        <f t="shared" si="1515"/>
        <v>4.3591091005959992</v>
      </c>
      <c r="AV1129" s="203">
        <f t="shared" si="1516"/>
        <v>5.3277999999999999</v>
      </c>
      <c r="AW1129" s="203">
        <f t="shared" si="1517"/>
        <v>6.5117555437159993</v>
      </c>
      <c r="AX1129" s="203">
        <f t="shared" si="1518"/>
        <v>6.8508818334059995</v>
      </c>
      <c r="AY1129" s="203">
        <f t="shared" si="1519"/>
        <v>8.3733000000000004</v>
      </c>
      <c r="AZ1129" s="203">
        <f t="shared" si="1520"/>
        <v>10.234033314726</v>
      </c>
      <c r="BB1129" s="1" t="str">
        <f t="shared" si="1508"/>
        <v>NP</v>
      </c>
      <c r="BC1129" s="1" t="str">
        <f t="shared" si="1509"/>
        <v>A</v>
      </c>
      <c r="BD1129" s="1" t="str">
        <f t="shared" si="1510"/>
        <v>NP</v>
      </c>
      <c r="BE1129" s="1" t="str">
        <f t="shared" si="1511"/>
        <v>NO</v>
      </c>
      <c r="BF1129" s="1" t="str">
        <f t="shared" si="1478"/>
        <v>NO</v>
      </c>
      <c r="BG1129" s="1" t="str">
        <f t="shared" si="1479"/>
        <v>YES</v>
      </c>
      <c r="BH1129" s="1" t="str">
        <f t="shared" si="1472"/>
        <v>YES</v>
      </c>
      <c r="BJ1129" s="12">
        <v>123</v>
      </c>
      <c r="BK1129" s="1" t="str">
        <f t="shared" si="1480"/>
        <v>NP</v>
      </c>
      <c r="BL1129" s="1" t="str">
        <f t="shared" si="1481"/>
        <v>NP</v>
      </c>
      <c r="BM1129" s="1" t="str">
        <f t="shared" si="1482"/>
        <v>NP</v>
      </c>
      <c r="BN1129" s="1" t="str">
        <f t="shared" si="1483"/>
        <v>NO</v>
      </c>
      <c r="BO1129" s="1" t="str">
        <f t="shared" si="1484"/>
        <v>NO</v>
      </c>
      <c r="BP1129" s="1" t="str">
        <f t="shared" si="1485"/>
        <v>NO</v>
      </c>
      <c r="BQ1129" s="1" t="str">
        <f t="shared" si="1486"/>
        <v>YES</v>
      </c>
      <c r="BS1129" s="1" t="str">
        <f t="shared" si="1487"/>
        <v>TP</v>
      </c>
      <c r="BT1129" s="1" t="str">
        <f t="shared" si="1488"/>
        <v>TP</v>
      </c>
      <c r="BU1129" s="1" t="str">
        <f t="shared" si="1489"/>
        <v>TP</v>
      </c>
      <c r="BV1129" s="1" t="str">
        <f t="shared" si="1490"/>
        <v>YES</v>
      </c>
      <c r="BW1129" s="1" t="str">
        <f t="shared" si="1491"/>
        <v>YES</v>
      </c>
      <c r="BX1129" s="1" t="str">
        <f t="shared" si="1492"/>
        <v>YES</v>
      </c>
      <c r="BY1129" s="244" t="str">
        <f t="shared" si="1493"/>
        <v>YES</v>
      </c>
      <c r="BZ1129" s="244" t="str">
        <f t="shared" si="1494"/>
        <v>NO</v>
      </c>
      <c r="CA1129" s="244" t="str">
        <f t="shared" si="1495"/>
        <v>NO</v>
      </c>
      <c r="CB1129" s="244" t="str">
        <f t="shared" si="1496"/>
        <v>NO</v>
      </c>
      <c r="CC1129" s="244" t="str">
        <f t="shared" si="1497"/>
        <v>NO</v>
      </c>
      <c r="CD1129" s="244" t="str">
        <f t="shared" si="1473"/>
        <v>NO</v>
      </c>
      <c r="CE1129" s="1" t="str">
        <f t="shared" si="1474"/>
        <v>NO</v>
      </c>
      <c r="CF1129" s="1" t="str">
        <f t="shared" si="1475"/>
        <v>NO</v>
      </c>
      <c r="CG1129" s="1" t="str">
        <f t="shared" si="1476"/>
        <v>NO</v>
      </c>
      <c r="CH1129" s="1" t="str">
        <f t="shared" si="1477"/>
        <v>NO</v>
      </c>
      <c r="CI1129" s="244" t="str">
        <f t="shared" si="1498"/>
        <v>NO</v>
      </c>
      <c r="CJ1129" s="244" t="str">
        <f t="shared" si="1499"/>
        <v>NO</v>
      </c>
      <c r="CK1129" s="244" t="str">
        <f t="shared" si="1500"/>
        <v>NO</v>
      </c>
      <c r="CL1129" s="244" t="str">
        <f t="shared" si="1501"/>
        <v>NO</v>
      </c>
      <c r="CM1129" s="244" t="str">
        <f t="shared" si="1502"/>
        <v>NO</v>
      </c>
      <c r="CN1129" s="244" t="str">
        <f t="shared" si="1503"/>
        <v>NO</v>
      </c>
      <c r="CO1129" s="244" t="str">
        <f t="shared" si="1504"/>
        <v>NO</v>
      </c>
      <c r="CP1129" s="244" t="str">
        <f t="shared" si="1505"/>
        <v>NO</v>
      </c>
      <c r="CQ1129" s="244" t="str">
        <f t="shared" si="1506"/>
        <v>NO</v>
      </c>
      <c r="CR1129" s="244" t="str">
        <f t="shared" si="1507"/>
        <v>NO</v>
      </c>
    </row>
    <row r="1130" spans="1:96">
      <c r="A1130" s="64"/>
      <c r="B1130" s="15"/>
      <c r="C1130" s="15"/>
      <c r="D1130" s="15"/>
      <c r="E1130" s="15"/>
      <c r="F1130" s="15"/>
      <c r="G1130" s="15"/>
      <c r="H1130" s="15"/>
      <c r="I1130" s="52" t="s">
        <v>53</v>
      </c>
      <c r="J1130" s="6">
        <v>0.94836372588303197</v>
      </c>
      <c r="K1130" s="6">
        <v>9.7235052886741596E-3</v>
      </c>
      <c r="L1130" s="6">
        <v>4.1912768828292903E-2</v>
      </c>
      <c r="M1130" s="6">
        <v>0.19365925935493</v>
      </c>
      <c r="N1130" s="6">
        <v>0.43830476322935502</v>
      </c>
      <c r="O1130" s="6">
        <v>0.36803597741571398</v>
      </c>
      <c r="P1130" s="6">
        <v>0.21119770821800801</v>
      </c>
      <c r="Q1130" s="6">
        <v>0.32142736366501001</v>
      </c>
      <c r="R1130" s="6">
        <v>0.46737492811698</v>
      </c>
      <c r="S1130" s="6">
        <v>0.54549623083083998</v>
      </c>
      <c r="T1130" s="6">
        <v>0.181415846696065</v>
      </c>
      <c r="U1130" s="6">
        <v>0.27308792247309299</v>
      </c>
      <c r="V1130" s="6">
        <v>0.41407708345710298</v>
      </c>
      <c r="W1130" s="6">
        <v>0.50232174540313701</v>
      </c>
      <c r="X1130" s="6">
        <v>8.3601171139758901E-2</v>
      </c>
      <c r="Y1130" s="6">
        <v>0.99852936608557696</v>
      </c>
      <c r="Z1130" s="6">
        <v>1.04147029616807E-3</v>
      </c>
      <c r="AA1130" s="6">
        <v>4.2916361825484601E-4</v>
      </c>
      <c r="AB1130" s="6">
        <v>0.26256489102001901</v>
      </c>
      <c r="AC1130" s="6">
        <v>0.14666080194588499</v>
      </c>
      <c r="AD1130" s="6">
        <v>0.59077430703409395</v>
      </c>
      <c r="AE1130" s="6">
        <v>0.42680498926737398</v>
      </c>
      <c r="AF1130" s="6">
        <v>0.30202912154164802</v>
      </c>
      <c r="AG1130" s="310">
        <v>0.27116588919097701</v>
      </c>
      <c r="AH1130" s="211">
        <v>3.302</v>
      </c>
      <c r="AI1130" s="211">
        <v>3.9129999999999998</v>
      </c>
      <c r="AJ1130" s="212">
        <v>8.2810000000000006</v>
      </c>
      <c r="AK1130" s="210">
        <v>3.7</v>
      </c>
      <c r="AL1130" s="210">
        <v>3.9990000000000001</v>
      </c>
      <c r="AM1130" s="210">
        <v>8.3360000000000003</v>
      </c>
      <c r="AN1130" s="203"/>
      <c r="AO1130" s="203"/>
      <c r="AP1130" s="203"/>
      <c r="AQ1130" s="203"/>
      <c r="AR1130" s="203">
        <f t="shared" si="1512"/>
        <v>2.9569090974799996</v>
      </c>
      <c r="AS1130" s="203">
        <f t="shared" si="1513"/>
        <v>3.6139999999999999</v>
      </c>
      <c r="AT1130" s="203">
        <f t="shared" si="1514"/>
        <v>4.4171111030799999</v>
      </c>
      <c r="AU1130" s="203">
        <f t="shared" si="1515"/>
        <v>4.3591091005959992</v>
      </c>
      <c r="AV1130" s="203">
        <f t="shared" si="1516"/>
        <v>5.3277999999999999</v>
      </c>
      <c r="AW1130" s="203">
        <f t="shared" si="1517"/>
        <v>6.5117555437159993</v>
      </c>
      <c r="AX1130" s="203">
        <f t="shared" si="1518"/>
        <v>6.8508818334059995</v>
      </c>
      <c r="AY1130" s="203">
        <f t="shared" si="1519"/>
        <v>8.3733000000000004</v>
      </c>
      <c r="AZ1130" s="203">
        <f t="shared" si="1520"/>
        <v>10.234033314726</v>
      </c>
      <c r="BB1130" s="1" t="str">
        <f t="shared" si="1508"/>
        <v>NP</v>
      </c>
      <c r="BC1130" s="1" t="str">
        <f t="shared" si="1509"/>
        <v>A</v>
      </c>
      <c r="BD1130" s="1" t="str">
        <f t="shared" si="1510"/>
        <v>NP</v>
      </c>
      <c r="BE1130" s="1" t="str">
        <f t="shared" si="1511"/>
        <v>NO</v>
      </c>
      <c r="BF1130" s="1" t="str">
        <f t="shared" si="1478"/>
        <v>NO</v>
      </c>
      <c r="BG1130" s="1" t="str">
        <f t="shared" si="1479"/>
        <v>YES</v>
      </c>
      <c r="BH1130" s="1" t="str">
        <f t="shared" si="1472"/>
        <v>YES</v>
      </c>
      <c r="BJ1130" s="12">
        <v>84</v>
      </c>
      <c r="BK1130" s="1" t="str">
        <f t="shared" si="1480"/>
        <v>NA</v>
      </c>
      <c r="BL1130" s="1" t="str">
        <f t="shared" si="1481"/>
        <v>A</v>
      </c>
      <c r="BM1130" s="1" t="str">
        <f t="shared" si="1482"/>
        <v>NP</v>
      </c>
      <c r="BN1130" s="1" t="str">
        <f t="shared" si="1483"/>
        <v>NO</v>
      </c>
      <c r="BO1130" s="1" t="str">
        <f t="shared" si="1484"/>
        <v>NO</v>
      </c>
      <c r="BP1130" s="1" t="str">
        <f t="shared" si="1485"/>
        <v>YES</v>
      </c>
      <c r="BQ1130" s="1" t="str">
        <f t="shared" si="1486"/>
        <v>YES</v>
      </c>
      <c r="BS1130" s="1" t="str">
        <f t="shared" si="1487"/>
        <v>FP</v>
      </c>
      <c r="BT1130" s="1" t="str">
        <f t="shared" si="1488"/>
        <v>TP</v>
      </c>
      <c r="BU1130" s="1" t="str">
        <f t="shared" si="1489"/>
        <v>TP</v>
      </c>
      <c r="BV1130" s="1" t="str">
        <f t="shared" si="1490"/>
        <v>NO</v>
      </c>
      <c r="BW1130" s="1" t="str">
        <f t="shared" si="1491"/>
        <v>YES</v>
      </c>
      <c r="BX1130" s="1" t="str">
        <f t="shared" si="1492"/>
        <v>YES</v>
      </c>
      <c r="BY1130" s="244" t="str">
        <f t="shared" si="1493"/>
        <v>YES</v>
      </c>
      <c r="BZ1130" s="244" t="str">
        <f t="shared" si="1494"/>
        <v>NO</v>
      </c>
      <c r="CA1130" s="244" t="str">
        <f t="shared" si="1495"/>
        <v>NO</v>
      </c>
      <c r="CB1130" s="244" t="str">
        <f t="shared" si="1496"/>
        <v>NO</v>
      </c>
      <c r="CC1130" s="244" t="str">
        <f t="shared" si="1497"/>
        <v>NO</v>
      </c>
      <c r="CD1130" s="244" t="str">
        <f t="shared" si="1473"/>
        <v>YES</v>
      </c>
      <c r="CE1130" s="1" t="str">
        <f t="shared" si="1474"/>
        <v>YES</v>
      </c>
      <c r="CF1130" s="1" t="str">
        <f t="shared" si="1475"/>
        <v>YES</v>
      </c>
      <c r="CG1130" s="1" t="str">
        <f t="shared" si="1476"/>
        <v>NO</v>
      </c>
      <c r="CH1130" s="1" t="str">
        <f t="shared" si="1477"/>
        <v>NO</v>
      </c>
      <c r="CI1130" s="244" t="str">
        <f t="shared" si="1498"/>
        <v>NO</v>
      </c>
      <c r="CJ1130" s="244" t="str">
        <f t="shared" si="1499"/>
        <v>NO</v>
      </c>
      <c r="CK1130" s="244" t="str">
        <f t="shared" si="1500"/>
        <v>NO</v>
      </c>
      <c r="CL1130" s="244" t="str">
        <f t="shared" si="1501"/>
        <v>NO</v>
      </c>
      <c r="CM1130" s="244" t="str">
        <f t="shared" si="1502"/>
        <v>NO</v>
      </c>
      <c r="CN1130" s="244" t="str">
        <f t="shared" si="1503"/>
        <v>YES</v>
      </c>
      <c r="CO1130" s="244" t="str">
        <f t="shared" si="1504"/>
        <v>YES</v>
      </c>
      <c r="CP1130" s="244" t="str">
        <f t="shared" si="1505"/>
        <v>YES</v>
      </c>
      <c r="CQ1130" s="244" t="str">
        <f t="shared" si="1506"/>
        <v>NO</v>
      </c>
      <c r="CR1130" s="244" t="str">
        <f t="shared" si="1507"/>
        <v>NO</v>
      </c>
    </row>
    <row r="1131" spans="1:96">
      <c r="A1131" s="64"/>
      <c r="B1131" s="15"/>
      <c r="C1131" s="15"/>
      <c r="D1131" s="15"/>
      <c r="E1131" s="15"/>
      <c r="F1131" s="15"/>
      <c r="G1131" s="15"/>
      <c r="H1131" s="15"/>
      <c r="I1131" s="52" t="s">
        <v>54</v>
      </c>
      <c r="J1131" s="6">
        <v>0.97385034163294004</v>
      </c>
      <c r="K1131" s="6">
        <v>8.5227064251266402E-3</v>
      </c>
      <c r="L1131" s="6">
        <v>1.7626951941932499E-2</v>
      </c>
      <c r="M1131" s="6">
        <v>0.42158033644642201</v>
      </c>
      <c r="N1131" s="6">
        <v>0.26060885135993</v>
      </c>
      <c r="O1131" s="6">
        <v>0.31781081219364599</v>
      </c>
      <c r="P1131" s="6">
        <v>0.55892939240832595</v>
      </c>
      <c r="Q1131" s="6">
        <v>0.155958906931843</v>
      </c>
      <c r="R1131" s="6">
        <v>0.28511170065982999</v>
      </c>
      <c r="S1131" s="6">
        <v>0.69718871995899601</v>
      </c>
      <c r="T1131" s="6">
        <v>0.213708755547103</v>
      </c>
      <c r="U1131" s="6">
        <v>8.9102524493899798E-2</v>
      </c>
      <c r="V1131" s="6">
        <v>0.21769391737854801</v>
      </c>
      <c r="W1131" s="6">
        <v>0.61077411270198001</v>
      </c>
      <c r="X1131" s="6">
        <v>0.17153196991947001</v>
      </c>
      <c r="Y1131" s="6">
        <v>0.72609290708255203</v>
      </c>
      <c r="Z1131" s="6">
        <v>3.5376844744611398E-2</v>
      </c>
      <c r="AA1131" s="6">
        <v>0.238530248172835</v>
      </c>
      <c r="AB1131" s="6">
        <v>0.28418487657685099</v>
      </c>
      <c r="AC1131" s="6">
        <v>0.102466632197041</v>
      </c>
      <c r="AD1131" s="6">
        <v>0.61334849122610602</v>
      </c>
      <c r="AE1131" s="6">
        <v>0.91093732278384798</v>
      </c>
      <c r="AF1131" s="6">
        <v>8.6590953054221806E-2</v>
      </c>
      <c r="AG1131" s="310">
        <v>2.4717241619299701E-3</v>
      </c>
      <c r="AH1131" s="211">
        <v>2.6389999999999998</v>
      </c>
      <c r="AI1131" s="211">
        <v>4.5519999999999996</v>
      </c>
      <c r="AJ1131" s="212">
        <v>7.7489999999999997</v>
      </c>
      <c r="AK1131" s="210">
        <v>2.7559999999999998</v>
      </c>
      <c r="AL1131" s="210">
        <v>4.7409999999999997</v>
      </c>
      <c r="AM1131" s="210">
        <v>7.9420000000000002</v>
      </c>
      <c r="AN1131" s="203"/>
      <c r="AO1131" s="203"/>
      <c r="AP1131" s="203"/>
      <c r="AQ1131" s="203"/>
      <c r="AR1131" s="203">
        <f t="shared" si="1512"/>
        <v>2.9569090974799996</v>
      </c>
      <c r="AS1131" s="203">
        <f t="shared" si="1513"/>
        <v>3.6139999999999999</v>
      </c>
      <c r="AT1131" s="203">
        <f t="shared" si="1514"/>
        <v>4.4171111030799999</v>
      </c>
      <c r="AU1131" s="203">
        <f t="shared" si="1515"/>
        <v>4.3591091005959992</v>
      </c>
      <c r="AV1131" s="203">
        <f t="shared" si="1516"/>
        <v>5.3277999999999999</v>
      </c>
      <c r="AW1131" s="203">
        <f t="shared" si="1517"/>
        <v>6.5117555437159993</v>
      </c>
      <c r="AX1131" s="203">
        <f t="shared" si="1518"/>
        <v>6.8508818334059995</v>
      </c>
      <c r="AY1131" s="203">
        <f t="shared" si="1519"/>
        <v>8.3733000000000004</v>
      </c>
      <c r="AZ1131" s="203">
        <f t="shared" si="1520"/>
        <v>10.234033314726</v>
      </c>
      <c r="BB1131" s="1" t="str">
        <f t="shared" si="1508"/>
        <v>A</v>
      </c>
      <c r="BC1131" s="1" t="str">
        <f t="shared" si="1509"/>
        <v>NP</v>
      </c>
      <c r="BD1131" s="1" t="str">
        <f t="shared" si="1510"/>
        <v>NP</v>
      </c>
      <c r="BE1131" s="1" t="str">
        <f t="shared" si="1511"/>
        <v>NO</v>
      </c>
      <c r="BF1131" s="1" t="str">
        <f t="shared" si="1478"/>
        <v>NO</v>
      </c>
      <c r="BG1131" s="1" t="str">
        <f t="shared" si="1479"/>
        <v>YES</v>
      </c>
      <c r="BH1131" s="1" t="str">
        <f t="shared" si="1472"/>
        <v>YES</v>
      </c>
      <c r="BJ1131" s="12">
        <v>42</v>
      </c>
      <c r="BK1131" s="1" t="str">
        <f t="shared" si="1480"/>
        <v>A</v>
      </c>
      <c r="BL1131" s="1" t="str">
        <f t="shared" si="1481"/>
        <v>NP</v>
      </c>
      <c r="BM1131" s="1" t="str">
        <f t="shared" si="1482"/>
        <v>NP</v>
      </c>
      <c r="BN1131" s="1" t="str">
        <f t="shared" si="1483"/>
        <v>NO</v>
      </c>
      <c r="BO1131" s="1" t="str">
        <f t="shared" si="1484"/>
        <v>NO</v>
      </c>
      <c r="BP1131" s="1" t="str">
        <f t="shared" si="1485"/>
        <v>YES</v>
      </c>
      <c r="BQ1131" s="1" t="str">
        <f t="shared" si="1486"/>
        <v>YES</v>
      </c>
      <c r="BS1131" s="1" t="str">
        <f t="shared" si="1487"/>
        <v>TP</v>
      </c>
      <c r="BT1131" s="1" t="str">
        <f t="shared" si="1488"/>
        <v>TP</v>
      </c>
      <c r="BU1131" s="1" t="str">
        <f t="shared" si="1489"/>
        <v>TP</v>
      </c>
      <c r="BV1131" s="1" t="str">
        <f t="shared" si="1490"/>
        <v>YES</v>
      </c>
      <c r="BW1131" s="1" t="str">
        <f t="shared" si="1491"/>
        <v>YES</v>
      </c>
      <c r="BX1131" s="1" t="str">
        <f t="shared" si="1492"/>
        <v>YES</v>
      </c>
      <c r="BY1131" s="244" t="str">
        <f t="shared" si="1493"/>
        <v>YES</v>
      </c>
      <c r="BZ1131" s="244" t="str">
        <f t="shared" si="1494"/>
        <v>NO</v>
      </c>
      <c r="CA1131" s="244" t="str">
        <f t="shared" si="1495"/>
        <v>NO</v>
      </c>
      <c r="CB1131" s="244" t="str">
        <f t="shared" si="1496"/>
        <v>NO</v>
      </c>
      <c r="CC1131" s="244" t="str">
        <f t="shared" si="1497"/>
        <v>NO</v>
      </c>
      <c r="CD1131" s="244" t="str">
        <f t="shared" si="1473"/>
        <v>NO</v>
      </c>
      <c r="CE1131" s="1" t="str">
        <f t="shared" si="1474"/>
        <v>NO</v>
      </c>
      <c r="CF1131" s="1" t="str">
        <f t="shared" si="1475"/>
        <v>NO</v>
      </c>
      <c r="CG1131" s="1" t="str">
        <f t="shared" si="1476"/>
        <v>NO</v>
      </c>
      <c r="CH1131" s="1" t="str">
        <f t="shared" si="1477"/>
        <v>NO</v>
      </c>
      <c r="CI1131" s="244" t="str">
        <f t="shared" si="1498"/>
        <v>NO</v>
      </c>
      <c r="CJ1131" s="244" t="str">
        <f t="shared" si="1499"/>
        <v>NO</v>
      </c>
      <c r="CK1131" s="244" t="str">
        <f t="shared" si="1500"/>
        <v>NO</v>
      </c>
      <c r="CL1131" s="244" t="str">
        <f t="shared" si="1501"/>
        <v>NO</v>
      </c>
      <c r="CM1131" s="244" t="str">
        <f t="shared" si="1502"/>
        <v>NO</v>
      </c>
      <c r="CN1131" s="244" t="str">
        <f t="shared" si="1503"/>
        <v>NO</v>
      </c>
      <c r="CO1131" s="244" t="str">
        <f t="shared" si="1504"/>
        <v>NO</v>
      </c>
      <c r="CP1131" s="244" t="str">
        <f t="shared" si="1505"/>
        <v>NO</v>
      </c>
      <c r="CQ1131" s="244" t="str">
        <f t="shared" si="1506"/>
        <v>NO</v>
      </c>
      <c r="CR1131" s="244" t="str">
        <f t="shared" si="1507"/>
        <v>NO</v>
      </c>
    </row>
    <row r="1132" spans="1:96">
      <c r="A1132" s="64"/>
      <c r="B1132" s="15"/>
      <c r="C1132" s="15"/>
      <c r="D1132" s="15"/>
      <c r="E1132" s="15"/>
      <c r="F1132" s="15"/>
      <c r="G1132" s="15"/>
      <c r="H1132" s="15"/>
      <c r="I1132" s="52" t="s">
        <v>55</v>
      </c>
      <c r="J1132" s="6">
        <v>0.86729402705532799</v>
      </c>
      <c r="K1132" s="6">
        <v>9.4993023054063902E-2</v>
      </c>
      <c r="L1132" s="6">
        <v>3.7712949890607403E-2</v>
      </c>
      <c r="M1132" s="6">
        <v>0.38894799322019302</v>
      </c>
      <c r="N1132" s="6">
        <v>0.117028115205627</v>
      </c>
      <c r="O1132" s="6">
        <v>0.49402389157417897</v>
      </c>
      <c r="P1132" s="6">
        <v>0.50028845958954105</v>
      </c>
      <c r="Q1132" s="6">
        <v>0.42037174715456399</v>
      </c>
      <c r="R1132" s="6">
        <v>7.93397932558942E-2</v>
      </c>
      <c r="S1132" s="6">
        <v>0.85523484517245696</v>
      </c>
      <c r="T1132" s="6">
        <v>0.13619470048839899</v>
      </c>
      <c r="U1132" s="6">
        <v>8.5704543391434893E-3</v>
      </c>
      <c r="V1132" s="6">
        <v>1.1394948769178501E-2</v>
      </c>
      <c r="W1132" s="6">
        <v>0.36520727396895902</v>
      </c>
      <c r="X1132" s="6">
        <v>0.62339777726186096</v>
      </c>
      <c r="Y1132" s="6">
        <v>0.40850504267334498</v>
      </c>
      <c r="Z1132" s="6">
        <v>8.5079375140021896E-2</v>
      </c>
      <c r="AA1132" s="6">
        <v>0.50641558218663196</v>
      </c>
      <c r="AB1132" s="6">
        <v>0.17499497555042101</v>
      </c>
      <c r="AC1132" s="6">
        <v>0.34110332185985598</v>
      </c>
      <c r="AD1132" s="6">
        <v>0.48390170258972098</v>
      </c>
      <c r="AE1132" s="6">
        <v>0.91093732278384798</v>
      </c>
      <c r="AF1132" s="6">
        <v>8.6590953054221806E-2</v>
      </c>
      <c r="AG1132" s="310">
        <v>2.4717241619299701E-3</v>
      </c>
      <c r="AH1132" s="211">
        <v>2.089</v>
      </c>
      <c r="AI1132" s="211">
        <v>5.6980000000000004</v>
      </c>
      <c r="AJ1132" s="212">
        <v>7.5179999999999998</v>
      </c>
      <c r="AK1132" s="210">
        <v>2.0640000000000001</v>
      </c>
      <c r="AL1132" s="210">
        <v>5.7270000000000003</v>
      </c>
      <c r="AM1132" s="210">
        <v>7.6120000000000001</v>
      </c>
      <c r="AN1132" s="203"/>
      <c r="AO1132" s="203"/>
      <c r="AP1132" s="203"/>
      <c r="AQ1132" s="203"/>
      <c r="AR1132" s="203">
        <f t="shared" si="1512"/>
        <v>2.9569090974799996</v>
      </c>
      <c r="AS1132" s="203">
        <f t="shared" si="1513"/>
        <v>3.6139999999999999</v>
      </c>
      <c r="AT1132" s="203">
        <f t="shared" si="1514"/>
        <v>4.4171111030799999</v>
      </c>
      <c r="AU1132" s="203">
        <f t="shared" si="1515"/>
        <v>4.3591091005959992</v>
      </c>
      <c r="AV1132" s="203">
        <f t="shared" si="1516"/>
        <v>5.3277999999999999</v>
      </c>
      <c r="AW1132" s="203">
        <f t="shared" si="1517"/>
        <v>6.5117555437159993</v>
      </c>
      <c r="AX1132" s="203">
        <f t="shared" si="1518"/>
        <v>6.8508818334059995</v>
      </c>
      <c r="AY1132" s="203">
        <f t="shared" si="1519"/>
        <v>8.3733000000000004</v>
      </c>
      <c r="AZ1132" s="203">
        <f t="shared" si="1520"/>
        <v>10.234033314726</v>
      </c>
      <c r="BB1132" s="1" t="str">
        <f t="shared" si="1508"/>
        <v>A</v>
      </c>
      <c r="BC1132" s="1" t="str">
        <f t="shared" si="1509"/>
        <v>NA</v>
      </c>
      <c r="BD1132" s="1" t="str">
        <f t="shared" si="1510"/>
        <v>NP</v>
      </c>
      <c r="BE1132" s="1" t="str">
        <f t="shared" si="1511"/>
        <v>NO</v>
      </c>
      <c r="BF1132" s="1" t="str">
        <f t="shared" si="1478"/>
        <v>NO</v>
      </c>
      <c r="BG1132" s="1" t="str">
        <f t="shared" si="1479"/>
        <v>YES</v>
      </c>
      <c r="BH1132" s="1" t="str">
        <f t="shared" si="1472"/>
        <v>YES</v>
      </c>
      <c r="BJ1132" s="12">
        <v>13</v>
      </c>
      <c r="BK1132" s="1" t="str">
        <f t="shared" si="1480"/>
        <v>A</v>
      </c>
      <c r="BL1132" s="1" t="str">
        <f t="shared" si="1481"/>
        <v>NA</v>
      </c>
      <c r="BM1132" s="1" t="str">
        <f t="shared" si="1482"/>
        <v>NP</v>
      </c>
      <c r="BN1132" s="1" t="str">
        <f t="shared" si="1483"/>
        <v>NO</v>
      </c>
      <c r="BO1132" s="1" t="str">
        <f t="shared" si="1484"/>
        <v>NO</v>
      </c>
      <c r="BP1132" s="1" t="str">
        <f t="shared" si="1485"/>
        <v>YES</v>
      </c>
      <c r="BQ1132" s="1" t="str">
        <f t="shared" si="1486"/>
        <v>YES</v>
      </c>
      <c r="BS1132" s="1" t="str">
        <f t="shared" si="1487"/>
        <v>TP</v>
      </c>
      <c r="BT1132" s="1" t="str">
        <f t="shared" si="1488"/>
        <v>TN</v>
      </c>
      <c r="BU1132" s="1" t="str">
        <f t="shared" si="1489"/>
        <v>TP</v>
      </c>
      <c r="BV1132" s="1" t="str">
        <f t="shared" si="1490"/>
        <v>NO</v>
      </c>
      <c r="BW1132" s="1" t="str">
        <f t="shared" si="1491"/>
        <v>YES</v>
      </c>
      <c r="BX1132" s="1" t="str">
        <f t="shared" si="1492"/>
        <v>YES</v>
      </c>
      <c r="BY1132" s="244" t="str">
        <f t="shared" si="1493"/>
        <v>YES</v>
      </c>
      <c r="BZ1132" s="244" t="str">
        <f t="shared" si="1494"/>
        <v>NO</v>
      </c>
      <c r="CA1132" s="244" t="str">
        <f t="shared" si="1495"/>
        <v>NO</v>
      </c>
      <c r="CB1132" s="244" t="str">
        <f t="shared" si="1496"/>
        <v>NO</v>
      </c>
      <c r="CC1132" s="244" t="str">
        <f t="shared" si="1497"/>
        <v>NO</v>
      </c>
      <c r="CD1132" s="244" t="str">
        <f t="shared" si="1473"/>
        <v>NO</v>
      </c>
      <c r="CE1132" s="1" t="str">
        <f t="shared" si="1474"/>
        <v>NO</v>
      </c>
      <c r="CF1132" s="1" t="str">
        <f t="shared" si="1475"/>
        <v>NO</v>
      </c>
      <c r="CG1132" s="1" t="str">
        <f t="shared" si="1476"/>
        <v>NO</v>
      </c>
      <c r="CH1132" s="1" t="str">
        <f t="shared" si="1477"/>
        <v>NO</v>
      </c>
      <c r="CI1132" s="244" t="str">
        <f t="shared" si="1498"/>
        <v>NO</v>
      </c>
      <c r="CJ1132" s="244" t="str">
        <f t="shared" si="1499"/>
        <v>NO</v>
      </c>
      <c r="CK1132" s="244" t="str">
        <f t="shared" si="1500"/>
        <v>NO</v>
      </c>
      <c r="CL1132" s="244" t="str">
        <f t="shared" si="1501"/>
        <v>NO</v>
      </c>
      <c r="CM1132" s="244" t="str">
        <f t="shared" si="1502"/>
        <v>NO</v>
      </c>
      <c r="CN1132" s="244" t="str">
        <f t="shared" si="1503"/>
        <v>NO</v>
      </c>
      <c r="CO1132" s="244" t="str">
        <f t="shared" si="1504"/>
        <v>NO</v>
      </c>
      <c r="CP1132" s="244" t="str">
        <f t="shared" si="1505"/>
        <v>NO</v>
      </c>
      <c r="CQ1132" s="244" t="str">
        <f t="shared" si="1506"/>
        <v>NO</v>
      </c>
      <c r="CR1132" s="244" t="str">
        <f t="shared" si="1507"/>
        <v>NO</v>
      </c>
    </row>
    <row r="1133" spans="1:96">
      <c r="A1133" s="64"/>
      <c r="B1133" s="15"/>
      <c r="C1133" s="15"/>
      <c r="D1133" s="15"/>
      <c r="E1133" s="15"/>
      <c r="F1133" s="15"/>
      <c r="G1133" s="15"/>
      <c r="H1133" s="15"/>
      <c r="I1133" s="52" t="s">
        <v>56</v>
      </c>
      <c r="J1133" s="6">
        <v>0.91913540595510501</v>
      </c>
      <c r="K1133" s="6">
        <v>5.4814056297348202E-2</v>
      </c>
      <c r="L1133" s="6">
        <v>2.6050537747546499E-2</v>
      </c>
      <c r="M1133" s="6">
        <v>6.6424477227781706E-2</v>
      </c>
      <c r="N1133" s="6">
        <v>0.77228719751276098</v>
      </c>
      <c r="O1133" s="6">
        <v>0.16128832525945599</v>
      </c>
      <c r="P1133" s="6">
        <v>0.40167841564463302</v>
      </c>
      <c r="Q1133" s="6">
        <v>0.25641198148201899</v>
      </c>
      <c r="R1133" s="6">
        <v>0.34190960287334698</v>
      </c>
      <c r="S1133" s="6">
        <v>0.54549623083083998</v>
      </c>
      <c r="T1133" s="6">
        <v>0.181415846696065</v>
      </c>
      <c r="U1133" s="6">
        <v>0.27308792247309299</v>
      </c>
      <c r="V1133" s="6">
        <v>0.41407708345710298</v>
      </c>
      <c r="W1133" s="6">
        <v>0.50232174540313701</v>
      </c>
      <c r="X1133" s="6">
        <v>8.3601171139758901E-2</v>
      </c>
      <c r="Y1133" s="6">
        <v>0.99852936608557696</v>
      </c>
      <c r="Z1133" s="6">
        <v>1.04147029616807E-3</v>
      </c>
      <c r="AA1133" s="6">
        <v>4.2916361825484601E-4</v>
      </c>
      <c r="AB1133" s="6">
        <v>0.26256489102001901</v>
      </c>
      <c r="AC1133" s="6">
        <v>0.14666080194588499</v>
      </c>
      <c r="AD1133" s="6">
        <v>0.59077430703409395</v>
      </c>
      <c r="AE1133" s="6">
        <v>0.12442704480592599</v>
      </c>
      <c r="AF1133" s="6">
        <v>0.86949538698983198</v>
      </c>
      <c r="AG1133" s="310">
        <v>6.0775682042407599E-3</v>
      </c>
      <c r="AH1133" s="211">
        <v>3.1429999999999998</v>
      </c>
      <c r="AI1133" s="211">
        <v>4.024</v>
      </c>
      <c r="AJ1133" s="212">
        <v>8.1059999999999999</v>
      </c>
      <c r="AK1133" s="210">
        <v>3.2360000000000002</v>
      </c>
      <c r="AL1133" s="210">
        <v>4.202</v>
      </c>
      <c r="AM1133" s="210">
        <v>7.944</v>
      </c>
      <c r="AN1133" s="203"/>
      <c r="AO1133" s="203"/>
      <c r="AP1133" s="203"/>
      <c r="AQ1133" s="203"/>
      <c r="AR1133" s="203">
        <f t="shared" si="1512"/>
        <v>2.9569090974799996</v>
      </c>
      <c r="AS1133" s="203">
        <f t="shared" si="1513"/>
        <v>3.6139999999999999</v>
      </c>
      <c r="AT1133" s="203">
        <f t="shared" si="1514"/>
        <v>4.4171111030799999</v>
      </c>
      <c r="AU1133" s="203">
        <f t="shared" si="1515"/>
        <v>4.3591091005959992</v>
      </c>
      <c r="AV1133" s="203">
        <f t="shared" si="1516"/>
        <v>5.3277999999999999</v>
      </c>
      <c r="AW1133" s="203">
        <f t="shared" si="1517"/>
        <v>6.5117555437159993</v>
      </c>
      <c r="AX1133" s="203">
        <f t="shared" si="1518"/>
        <v>6.8508818334059995</v>
      </c>
      <c r="AY1133" s="203">
        <f t="shared" si="1519"/>
        <v>8.3733000000000004</v>
      </c>
      <c r="AZ1133" s="203">
        <f t="shared" si="1520"/>
        <v>10.234033314726</v>
      </c>
      <c r="BB1133" s="1" t="str">
        <f t="shared" si="1508"/>
        <v>NP</v>
      </c>
      <c r="BC1133" s="1" t="str">
        <f t="shared" si="1509"/>
        <v>A</v>
      </c>
      <c r="BD1133" s="1" t="str">
        <f t="shared" si="1510"/>
        <v>NP</v>
      </c>
      <c r="BE1133" s="1" t="str">
        <f t="shared" si="1511"/>
        <v>NO</v>
      </c>
      <c r="BF1133" s="1" t="str">
        <f t="shared" si="1478"/>
        <v>NO</v>
      </c>
      <c r="BG1133" s="1" t="str">
        <f t="shared" si="1479"/>
        <v>YES</v>
      </c>
      <c r="BH1133" s="1" t="str">
        <f t="shared" si="1472"/>
        <v>YES</v>
      </c>
      <c r="BJ1133" s="12">
        <v>241</v>
      </c>
      <c r="BK1133" s="1" t="str">
        <f t="shared" si="1480"/>
        <v>NP</v>
      </c>
      <c r="BL1133" s="1" t="str">
        <f t="shared" si="1481"/>
        <v>A</v>
      </c>
      <c r="BM1133" s="1" t="str">
        <f t="shared" si="1482"/>
        <v>NP</v>
      </c>
      <c r="BN1133" s="1" t="str">
        <f t="shared" si="1483"/>
        <v>NO</v>
      </c>
      <c r="BO1133" s="1" t="str">
        <f t="shared" si="1484"/>
        <v>NO</v>
      </c>
      <c r="BP1133" s="1" t="str">
        <f t="shared" si="1485"/>
        <v>YES</v>
      </c>
      <c r="BQ1133" s="1" t="str">
        <f t="shared" si="1486"/>
        <v>YES</v>
      </c>
      <c r="BS1133" s="1" t="str">
        <f t="shared" si="1487"/>
        <v>TP</v>
      </c>
      <c r="BT1133" s="1" t="str">
        <f t="shared" si="1488"/>
        <v>TP</v>
      </c>
      <c r="BU1133" s="1" t="str">
        <f t="shared" si="1489"/>
        <v>TP</v>
      </c>
      <c r="BV1133" s="1" t="str">
        <f t="shared" si="1490"/>
        <v>YES</v>
      </c>
      <c r="BW1133" s="1" t="str">
        <f t="shared" si="1491"/>
        <v>YES</v>
      </c>
      <c r="BX1133" s="1" t="str">
        <f t="shared" si="1492"/>
        <v>YES</v>
      </c>
      <c r="BY1133" s="244" t="str">
        <f t="shared" si="1493"/>
        <v>YES</v>
      </c>
      <c r="BZ1133" s="244" t="str">
        <f t="shared" si="1494"/>
        <v>NO</v>
      </c>
      <c r="CA1133" s="244" t="str">
        <f t="shared" si="1495"/>
        <v>NO</v>
      </c>
      <c r="CB1133" s="244" t="str">
        <f t="shared" si="1496"/>
        <v>NO</v>
      </c>
      <c r="CC1133" s="244" t="str">
        <f t="shared" si="1497"/>
        <v>NO</v>
      </c>
      <c r="CD1133" s="244" t="str">
        <f t="shared" si="1473"/>
        <v>NO</v>
      </c>
      <c r="CE1133" s="1" t="str">
        <f t="shared" si="1474"/>
        <v>NO</v>
      </c>
      <c r="CF1133" s="1" t="str">
        <f t="shared" si="1475"/>
        <v>NO</v>
      </c>
      <c r="CG1133" s="1" t="str">
        <f t="shared" si="1476"/>
        <v>NO</v>
      </c>
      <c r="CH1133" s="1" t="str">
        <f t="shared" si="1477"/>
        <v>NO</v>
      </c>
      <c r="CI1133" s="244" t="str">
        <f t="shared" si="1498"/>
        <v>NO</v>
      </c>
      <c r="CJ1133" s="244" t="str">
        <f t="shared" si="1499"/>
        <v>NO</v>
      </c>
      <c r="CK1133" s="244" t="str">
        <f t="shared" si="1500"/>
        <v>NO</v>
      </c>
      <c r="CL1133" s="244" t="str">
        <f t="shared" si="1501"/>
        <v>NO</v>
      </c>
      <c r="CM1133" s="244" t="str">
        <f t="shared" si="1502"/>
        <v>NO</v>
      </c>
      <c r="CN1133" s="244" t="str">
        <f t="shared" si="1503"/>
        <v>NO</v>
      </c>
      <c r="CO1133" s="244" t="str">
        <f t="shared" si="1504"/>
        <v>NO</v>
      </c>
      <c r="CP1133" s="244" t="str">
        <f t="shared" si="1505"/>
        <v>NO</v>
      </c>
      <c r="CQ1133" s="244" t="str">
        <f t="shared" si="1506"/>
        <v>NO</v>
      </c>
      <c r="CR1133" s="244" t="str">
        <f t="shared" si="1507"/>
        <v>NO</v>
      </c>
    </row>
    <row r="1134" spans="1:96">
      <c r="A1134" s="64"/>
      <c r="B1134" s="15"/>
      <c r="C1134" s="15"/>
      <c r="D1134" s="15"/>
      <c r="E1134" s="15"/>
      <c r="F1134" s="15"/>
      <c r="G1134" s="15"/>
      <c r="H1134" s="15"/>
      <c r="I1134" s="52" t="s">
        <v>57</v>
      </c>
      <c r="J1134" s="6">
        <v>0.97385034163294004</v>
      </c>
      <c r="K1134" s="6">
        <v>8.5227064251266402E-3</v>
      </c>
      <c r="L1134" s="6">
        <v>1.7626951941932499E-2</v>
      </c>
      <c r="M1134" s="6">
        <v>0.42158033644642201</v>
      </c>
      <c r="N1134" s="6">
        <v>0.26060885135993</v>
      </c>
      <c r="O1134" s="6">
        <v>0.31781081219364599</v>
      </c>
      <c r="P1134" s="6">
        <v>0.55892939240832595</v>
      </c>
      <c r="Q1134" s="6">
        <v>0.155958906931843</v>
      </c>
      <c r="R1134" s="6">
        <v>0.28511170065982999</v>
      </c>
      <c r="S1134" s="6">
        <v>0.69718871995899601</v>
      </c>
      <c r="T1134" s="6">
        <v>0.213708755547103</v>
      </c>
      <c r="U1134" s="6">
        <v>8.9102524493899798E-2</v>
      </c>
      <c r="V1134" s="6">
        <v>0.21769391737854801</v>
      </c>
      <c r="W1134" s="6">
        <v>0.61077411270198001</v>
      </c>
      <c r="X1134" s="6">
        <v>0.17153196991947001</v>
      </c>
      <c r="Y1134" s="6">
        <v>0.72609290708255203</v>
      </c>
      <c r="Z1134" s="6">
        <v>3.5376844744611398E-2</v>
      </c>
      <c r="AA1134" s="6">
        <v>0.238530248172835</v>
      </c>
      <c r="AB1134" s="6">
        <v>0.28418487657685099</v>
      </c>
      <c r="AC1134" s="6">
        <v>0.102466632197041</v>
      </c>
      <c r="AD1134" s="6">
        <v>0.61334849122610602</v>
      </c>
      <c r="AE1134" s="6">
        <v>2.4249546397763399E-2</v>
      </c>
      <c r="AF1134" s="6">
        <v>0.50377778859301403</v>
      </c>
      <c r="AG1134" s="310">
        <v>0.47197266500922203</v>
      </c>
      <c r="AH1134" s="211">
        <v>2.645</v>
      </c>
      <c r="AI1134" s="211">
        <v>4.4290000000000003</v>
      </c>
      <c r="AJ1134" s="212">
        <v>8.6280000000000001</v>
      </c>
      <c r="AK1134" s="210">
        <v>2.6080000000000001</v>
      </c>
      <c r="AL1134" s="210">
        <v>4.5650000000000004</v>
      </c>
      <c r="AM1134" s="210">
        <v>8.6969999999999992</v>
      </c>
      <c r="AN1134" s="203"/>
      <c r="AO1134" s="203"/>
      <c r="AP1134" s="203"/>
      <c r="AQ1134" s="203"/>
      <c r="AR1134" s="203">
        <f t="shared" si="1512"/>
        <v>2.9569090974799996</v>
      </c>
      <c r="AS1134" s="203">
        <f t="shared" si="1513"/>
        <v>3.6139999999999999</v>
      </c>
      <c r="AT1134" s="203">
        <f t="shared" si="1514"/>
        <v>4.4171111030799999</v>
      </c>
      <c r="AU1134" s="203">
        <f t="shared" si="1515"/>
        <v>4.3591091005959992</v>
      </c>
      <c r="AV1134" s="203">
        <f t="shared" si="1516"/>
        <v>5.3277999999999999</v>
      </c>
      <c r="AW1134" s="203">
        <f t="shared" si="1517"/>
        <v>6.5117555437159993</v>
      </c>
      <c r="AX1134" s="203">
        <f t="shared" si="1518"/>
        <v>6.8508818334059995</v>
      </c>
      <c r="AY1134" s="203">
        <f t="shared" si="1519"/>
        <v>8.3733000000000004</v>
      </c>
      <c r="AZ1134" s="203">
        <f t="shared" si="1520"/>
        <v>10.234033314726</v>
      </c>
      <c r="BB1134" s="1" t="str">
        <f t="shared" si="1508"/>
        <v>A</v>
      </c>
      <c r="BC1134" s="1" t="str">
        <f t="shared" si="1509"/>
        <v>NP</v>
      </c>
      <c r="BD1134" s="1" t="str">
        <f t="shared" si="1510"/>
        <v>NA</v>
      </c>
      <c r="BE1134" s="1" t="str">
        <f t="shared" si="1511"/>
        <v>NO</v>
      </c>
      <c r="BF1134" s="1" t="str">
        <f t="shared" si="1478"/>
        <v>NO</v>
      </c>
      <c r="BG1134" s="1" t="str">
        <f t="shared" si="1479"/>
        <v>YES</v>
      </c>
      <c r="BH1134" s="1" t="str">
        <f t="shared" si="1472"/>
        <v>YES</v>
      </c>
      <c r="BJ1134" s="12">
        <v>21</v>
      </c>
      <c r="BK1134" s="1" t="str">
        <f t="shared" si="1480"/>
        <v>A</v>
      </c>
      <c r="BL1134" s="1" t="str">
        <f t="shared" si="1481"/>
        <v>NP</v>
      </c>
      <c r="BM1134" s="1" t="str">
        <f t="shared" si="1482"/>
        <v>NA</v>
      </c>
      <c r="BN1134" s="1" t="str">
        <f t="shared" si="1483"/>
        <v>NO</v>
      </c>
      <c r="BO1134" s="1" t="str">
        <f t="shared" si="1484"/>
        <v>NO</v>
      </c>
      <c r="BP1134" s="1" t="str">
        <f t="shared" si="1485"/>
        <v>YES</v>
      </c>
      <c r="BQ1134" s="1" t="str">
        <f t="shared" si="1486"/>
        <v>YES</v>
      </c>
      <c r="BS1134" s="1" t="str">
        <f t="shared" si="1487"/>
        <v>TP</v>
      </c>
      <c r="BT1134" s="1" t="str">
        <f t="shared" si="1488"/>
        <v>TP</v>
      </c>
      <c r="BU1134" s="1" t="str">
        <f t="shared" si="1489"/>
        <v>TN</v>
      </c>
      <c r="BV1134" s="1" t="str">
        <f t="shared" si="1490"/>
        <v>NO</v>
      </c>
      <c r="BW1134" s="1" t="str">
        <f t="shared" si="1491"/>
        <v>YES</v>
      </c>
      <c r="BX1134" s="1" t="str">
        <f t="shared" si="1492"/>
        <v>YES</v>
      </c>
      <c r="BY1134" s="244" t="str">
        <f t="shared" si="1493"/>
        <v>YES</v>
      </c>
      <c r="BZ1134" s="244" t="str">
        <f t="shared" si="1494"/>
        <v>NO</v>
      </c>
      <c r="CA1134" s="244" t="str">
        <f t="shared" si="1495"/>
        <v>NO</v>
      </c>
      <c r="CB1134" s="244" t="str">
        <f t="shared" si="1496"/>
        <v>NO</v>
      </c>
      <c r="CC1134" s="244" t="str">
        <f t="shared" si="1497"/>
        <v>NO</v>
      </c>
      <c r="CD1134" s="244" t="str">
        <f t="shared" si="1473"/>
        <v>NO</v>
      </c>
      <c r="CE1134" s="1" t="str">
        <f t="shared" si="1474"/>
        <v>NO</v>
      </c>
      <c r="CF1134" s="1" t="str">
        <f t="shared" si="1475"/>
        <v>NO</v>
      </c>
      <c r="CG1134" s="1" t="str">
        <f t="shared" si="1476"/>
        <v>NO</v>
      </c>
      <c r="CH1134" s="1" t="str">
        <f t="shared" si="1477"/>
        <v>NO</v>
      </c>
      <c r="CI1134" s="244" t="str">
        <f t="shared" si="1498"/>
        <v>NO</v>
      </c>
      <c r="CJ1134" s="244" t="str">
        <f t="shared" si="1499"/>
        <v>NO</v>
      </c>
      <c r="CK1134" s="244" t="str">
        <f t="shared" si="1500"/>
        <v>NO</v>
      </c>
      <c r="CL1134" s="244" t="str">
        <f t="shared" si="1501"/>
        <v>NO</v>
      </c>
      <c r="CM1134" s="244" t="str">
        <f t="shared" si="1502"/>
        <v>NO</v>
      </c>
      <c r="CN1134" s="244" t="str">
        <f t="shared" si="1503"/>
        <v>NO</v>
      </c>
      <c r="CO1134" s="244" t="str">
        <f t="shared" si="1504"/>
        <v>NO</v>
      </c>
      <c r="CP1134" s="244" t="str">
        <f t="shared" si="1505"/>
        <v>NO</v>
      </c>
      <c r="CQ1134" s="244" t="str">
        <f t="shared" si="1506"/>
        <v>NO</v>
      </c>
      <c r="CR1134" s="244" t="str">
        <f t="shared" si="1507"/>
        <v>NO</v>
      </c>
    </row>
    <row r="1135" spans="1:96">
      <c r="A1135" s="64"/>
      <c r="B1135" s="15"/>
      <c r="C1135" s="15"/>
      <c r="D1135" s="15"/>
      <c r="E1135" s="15"/>
      <c r="F1135" s="15"/>
      <c r="G1135" s="15"/>
      <c r="H1135" s="15"/>
      <c r="I1135" s="52" t="s">
        <v>58</v>
      </c>
      <c r="J1135" s="6">
        <v>0.97686726839468097</v>
      </c>
      <c r="K1135" s="6">
        <v>1.89931394461373E-3</v>
      </c>
      <c r="L1135" s="6">
        <v>2.12334176607047E-2</v>
      </c>
      <c r="M1135" s="6">
        <v>0.89962245380357697</v>
      </c>
      <c r="N1135" s="6">
        <v>5.0781880000845298E-2</v>
      </c>
      <c r="O1135" s="6">
        <v>4.9595666195577502E-2</v>
      </c>
      <c r="P1135" s="6">
        <v>0.46372657447575799</v>
      </c>
      <c r="Q1135" s="6">
        <v>0.17731118388335501</v>
      </c>
      <c r="R1135" s="6">
        <v>0.35896224164088503</v>
      </c>
      <c r="S1135" s="6">
        <v>0.42039199700118302</v>
      </c>
      <c r="T1135" s="6">
        <v>5.9963413384097997E-2</v>
      </c>
      <c r="U1135" s="6">
        <v>0.51964458961471804</v>
      </c>
      <c r="V1135" s="6">
        <v>0.33754877929786697</v>
      </c>
      <c r="W1135" s="6">
        <v>0.27835898029918299</v>
      </c>
      <c r="X1135" s="6">
        <v>0.38409224040294898</v>
      </c>
      <c r="Y1135" s="6">
        <v>0.80193806033154502</v>
      </c>
      <c r="Z1135" s="6">
        <v>2.1630294396899299E-2</v>
      </c>
      <c r="AA1135" s="6">
        <v>0.176431645271555</v>
      </c>
      <c r="AB1135" s="6">
        <v>9.7330748500321695E-2</v>
      </c>
      <c r="AC1135" s="6">
        <v>0.74712692264328695</v>
      </c>
      <c r="AD1135" s="6">
        <v>0.15554232885638999</v>
      </c>
      <c r="AE1135" s="6">
        <v>0.62968443881182601</v>
      </c>
      <c r="AF1135" s="6">
        <v>0.202133525242984</v>
      </c>
      <c r="AG1135" s="310">
        <v>0.16818203594518899</v>
      </c>
      <c r="AH1135" s="211">
        <v>2.988</v>
      </c>
      <c r="AI1135" s="211">
        <v>4.4329999999999998</v>
      </c>
      <c r="AJ1135" s="212">
        <v>7.9589999999999996</v>
      </c>
      <c r="AK1135" s="210">
        <v>2.863</v>
      </c>
      <c r="AL1135" s="210">
        <v>4.3380000000000001</v>
      </c>
      <c r="AM1135" s="210">
        <v>7.657</v>
      </c>
      <c r="AN1135" s="203"/>
      <c r="AO1135" s="203"/>
      <c r="AP1135" s="203"/>
      <c r="AQ1135" s="203"/>
      <c r="AR1135" s="203">
        <f t="shared" si="1512"/>
        <v>2.9569090974799996</v>
      </c>
      <c r="AS1135" s="203">
        <f t="shared" si="1513"/>
        <v>3.6139999999999999</v>
      </c>
      <c r="AT1135" s="203">
        <f t="shared" si="1514"/>
        <v>4.4171111030799999</v>
      </c>
      <c r="AU1135" s="203">
        <f t="shared" si="1515"/>
        <v>4.3591091005959992</v>
      </c>
      <c r="AV1135" s="203">
        <f t="shared" si="1516"/>
        <v>5.3277999999999999</v>
      </c>
      <c r="AW1135" s="203">
        <f t="shared" si="1517"/>
        <v>6.5117555437159993</v>
      </c>
      <c r="AX1135" s="203">
        <f t="shared" si="1518"/>
        <v>6.8508818334059995</v>
      </c>
      <c r="AY1135" s="203">
        <f t="shared" si="1519"/>
        <v>8.3733000000000004</v>
      </c>
      <c r="AZ1135" s="203">
        <f t="shared" si="1520"/>
        <v>10.234033314726</v>
      </c>
      <c r="BB1135" s="1" t="str">
        <f t="shared" si="1508"/>
        <v>NP</v>
      </c>
      <c r="BC1135" s="1" t="str">
        <f t="shared" si="1509"/>
        <v>NP</v>
      </c>
      <c r="BD1135" s="1" t="str">
        <f t="shared" si="1510"/>
        <v>NP</v>
      </c>
      <c r="BE1135" s="1" t="str">
        <f t="shared" si="1511"/>
        <v>NO</v>
      </c>
      <c r="BF1135" s="1" t="str">
        <f t="shared" si="1478"/>
        <v>NO</v>
      </c>
      <c r="BG1135" s="1" t="str">
        <f t="shared" si="1479"/>
        <v>NO</v>
      </c>
      <c r="BH1135" s="1" t="str">
        <f t="shared" si="1472"/>
        <v>YES</v>
      </c>
      <c r="BJ1135" s="12">
        <v>41</v>
      </c>
      <c r="BK1135" s="1" t="str">
        <f t="shared" si="1480"/>
        <v>A</v>
      </c>
      <c r="BL1135" s="1" t="str">
        <f t="shared" si="1481"/>
        <v>A</v>
      </c>
      <c r="BM1135" s="1" t="str">
        <f t="shared" si="1482"/>
        <v>NP</v>
      </c>
      <c r="BN1135" s="1" t="str">
        <f t="shared" si="1483"/>
        <v>NO</v>
      </c>
      <c r="BO1135" s="1" t="str">
        <f t="shared" si="1484"/>
        <v>YES</v>
      </c>
      <c r="BP1135" s="1" t="str">
        <f t="shared" si="1485"/>
        <v>YES</v>
      </c>
      <c r="BQ1135" s="1" t="str">
        <f t="shared" si="1486"/>
        <v>YES</v>
      </c>
      <c r="BS1135" s="1" t="str">
        <f t="shared" si="1487"/>
        <v>TP</v>
      </c>
      <c r="BT1135" s="1" t="str">
        <f t="shared" si="1488"/>
        <v>TP</v>
      </c>
      <c r="BU1135" s="1" t="str">
        <f t="shared" si="1489"/>
        <v>TP</v>
      </c>
      <c r="BV1135" s="1" t="str">
        <f t="shared" si="1490"/>
        <v>YES</v>
      </c>
      <c r="BW1135" s="1" t="str">
        <f t="shared" si="1491"/>
        <v>YES</v>
      </c>
      <c r="BX1135" s="1" t="str">
        <f t="shared" si="1492"/>
        <v>YES</v>
      </c>
      <c r="BY1135" s="244" t="str">
        <f t="shared" si="1493"/>
        <v>YES</v>
      </c>
      <c r="BZ1135" s="244" t="str">
        <f t="shared" si="1494"/>
        <v>NO</v>
      </c>
      <c r="CA1135" s="244" t="str">
        <f t="shared" si="1495"/>
        <v>NO</v>
      </c>
      <c r="CB1135" s="244" t="str">
        <f t="shared" si="1496"/>
        <v>NO</v>
      </c>
      <c r="CC1135" s="244" t="str">
        <f t="shared" si="1497"/>
        <v>NO</v>
      </c>
      <c r="CD1135" s="244" t="str">
        <f t="shared" si="1473"/>
        <v>NO</v>
      </c>
      <c r="CE1135" s="1" t="str">
        <f t="shared" si="1474"/>
        <v>NO</v>
      </c>
      <c r="CF1135" s="1" t="str">
        <f t="shared" si="1475"/>
        <v>NO</v>
      </c>
      <c r="CG1135" s="1" t="str">
        <f t="shared" si="1476"/>
        <v>NO</v>
      </c>
      <c r="CH1135" s="1" t="str">
        <f t="shared" si="1477"/>
        <v>NO</v>
      </c>
      <c r="CI1135" s="244" t="str">
        <f t="shared" si="1498"/>
        <v>NO</v>
      </c>
      <c r="CJ1135" s="244" t="str">
        <f t="shared" si="1499"/>
        <v>NO</v>
      </c>
      <c r="CK1135" s="244" t="str">
        <f t="shared" si="1500"/>
        <v>NO</v>
      </c>
      <c r="CL1135" s="244" t="str">
        <f t="shared" si="1501"/>
        <v>NO</v>
      </c>
      <c r="CM1135" s="244" t="str">
        <f t="shared" si="1502"/>
        <v>NO</v>
      </c>
      <c r="CN1135" s="244" t="str">
        <f t="shared" si="1503"/>
        <v>NO</v>
      </c>
      <c r="CO1135" s="244" t="str">
        <f t="shared" si="1504"/>
        <v>NO</v>
      </c>
      <c r="CP1135" s="244" t="str">
        <f t="shared" si="1505"/>
        <v>NO</v>
      </c>
      <c r="CQ1135" s="244" t="str">
        <f t="shared" si="1506"/>
        <v>NO</v>
      </c>
      <c r="CR1135" s="244" t="str">
        <f t="shared" si="1507"/>
        <v>NO</v>
      </c>
    </row>
    <row r="1136" spans="1:96">
      <c r="A1136" s="64"/>
      <c r="B1136" s="15"/>
      <c r="C1136" s="15"/>
      <c r="D1136" s="15"/>
      <c r="E1136" s="15"/>
      <c r="F1136" s="15"/>
      <c r="G1136" s="15"/>
      <c r="H1136" s="15"/>
      <c r="I1136" s="52" t="s">
        <v>59</v>
      </c>
      <c r="J1136" s="6">
        <v>0.56122852577826299</v>
      </c>
      <c r="K1136" s="6">
        <v>0.40122378145627202</v>
      </c>
      <c r="L1136" s="6">
        <v>3.75476927654642E-2</v>
      </c>
      <c r="M1136" s="6">
        <v>0.36728582131475401</v>
      </c>
      <c r="N1136" s="6">
        <v>4.7672741211122603E-2</v>
      </c>
      <c r="O1136" s="6">
        <v>0.58504143747412296</v>
      </c>
      <c r="P1136" s="6">
        <v>0.16221197245241301</v>
      </c>
      <c r="Q1136" s="6">
        <v>0.274926454759928</v>
      </c>
      <c r="R1136" s="6">
        <v>0.56286157278765703</v>
      </c>
      <c r="S1136" s="6">
        <v>0.54549623083083998</v>
      </c>
      <c r="T1136" s="6">
        <v>0.181415846696065</v>
      </c>
      <c r="U1136" s="6">
        <v>0.27308792247309299</v>
      </c>
      <c r="V1136" s="6">
        <v>0.41407708345710298</v>
      </c>
      <c r="W1136" s="6">
        <v>0.50232174540313701</v>
      </c>
      <c r="X1136" s="6">
        <v>8.3601171139758901E-2</v>
      </c>
      <c r="Y1136" s="6">
        <v>0.99852936608557696</v>
      </c>
      <c r="Z1136" s="6">
        <v>1.04147029616807E-3</v>
      </c>
      <c r="AA1136" s="6">
        <v>4.2916361825484601E-4</v>
      </c>
      <c r="AB1136" s="6">
        <v>0.26256489102001901</v>
      </c>
      <c r="AC1136" s="6">
        <v>0.14666080194588499</v>
      </c>
      <c r="AD1136" s="6">
        <v>0.59077430703409395</v>
      </c>
      <c r="AE1136" s="6">
        <v>0.12442704480592599</v>
      </c>
      <c r="AF1136" s="6">
        <v>0.86949538698983198</v>
      </c>
      <c r="AG1136" s="310">
        <v>6.0775682042407599E-3</v>
      </c>
      <c r="AH1136" s="211">
        <v>3.4260000000000002</v>
      </c>
      <c r="AI1136" s="211">
        <v>3.8610000000000002</v>
      </c>
      <c r="AJ1136" s="212">
        <v>7.9210000000000003</v>
      </c>
      <c r="AK1136" s="210">
        <v>3.508</v>
      </c>
      <c r="AL1136" s="210">
        <v>3.851</v>
      </c>
      <c r="AM1136" s="210">
        <v>7.9459999999999997</v>
      </c>
      <c r="AN1136" s="203"/>
      <c r="AO1136" s="203"/>
      <c r="AP1136" s="203"/>
      <c r="AQ1136" s="203"/>
      <c r="AR1136" s="203">
        <f t="shared" si="1512"/>
        <v>2.9569090974799996</v>
      </c>
      <c r="AS1136" s="203">
        <f t="shared" si="1513"/>
        <v>3.6139999999999999</v>
      </c>
      <c r="AT1136" s="203">
        <f t="shared" si="1514"/>
        <v>4.4171111030799999</v>
      </c>
      <c r="AU1136" s="203">
        <f t="shared" si="1515"/>
        <v>4.3591091005959992</v>
      </c>
      <c r="AV1136" s="203">
        <f t="shared" si="1516"/>
        <v>5.3277999999999999</v>
      </c>
      <c r="AW1136" s="203">
        <f t="shared" si="1517"/>
        <v>6.5117555437159993</v>
      </c>
      <c r="AX1136" s="203">
        <f t="shared" si="1518"/>
        <v>6.8508818334059995</v>
      </c>
      <c r="AY1136" s="203">
        <f t="shared" si="1519"/>
        <v>8.3733000000000004</v>
      </c>
      <c r="AZ1136" s="203">
        <f t="shared" si="1520"/>
        <v>10.234033314726</v>
      </c>
      <c r="BB1136" s="1" t="str">
        <f t="shared" si="1508"/>
        <v>NP</v>
      </c>
      <c r="BC1136" s="1" t="str">
        <f t="shared" si="1509"/>
        <v>A</v>
      </c>
      <c r="BD1136" s="1" t="str">
        <f t="shared" si="1510"/>
        <v>NP</v>
      </c>
      <c r="BE1136" s="1" t="str">
        <f t="shared" si="1511"/>
        <v>NO</v>
      </c>
      <c r="BF1136" s="1" t="str">
        <f t="shared" si="1478"/>
        <v>NO</v>
      </c>
      <c r="BG1136" s="1" t="str">
        <f t="shared" si="1479"/>
        <v>YES</v>
      </c>
      <c r="BH1136" s="1" t="str">
        <f t="shared" si="1472"/>
        <v>YES</v>
      </c>
      <c r="BJ1136" s="12">
        <v>20</v>
      </c>
      <c r="BK1136" s="1" t="str">
        <f t="shared" si="1480"/>
        <v>NP</v>
      </c>
      <c r="BL1136" s="1" t="str">
        <f t="shared" si="1481"/>
        <v>A</v>
      </c>
      <c r="BM1136" s="1" t="str">
        <f t="shared" si="1482"/>
        <v>NP</v>
      </c>
      <c r="BN1136" s="1" t="str">
        <f t="shared" si="1483"/>
        <v>NO</v>
      </c>
      <c r="BO1136" s="1" t="str">
        <f t="shared" si="1484"/>
        <v>NO</v>
      </c>
      <c r="BP1136" s="1" t="str">
        <f t="shared" si="1485"/>
        <v>YES</v>
      </c>
      <c r="BQ1136" s="1" t="str">
        <f t="shared" si="1486"/>
        <v>YES</v>
      </c>
      <c r="BS1136" s="1" t="str">
        <f t="shared" si="1487"/>
        <v>TP</v>
      </c>
      <c r="BT1136" s="1" t="str">
        <f t="shared" si="1488"/>
        <v>TP</v>
      </c>
      <c r="BU1136" s="1" t="str">
        <f t="shared" si="1489"/>
        <v>TP</v>
      </c>
      <c r="BV1136" s="1" t="str">
        <f t="shared" si="1490"/>
        <v>YES</v>
      </c>
      <c r="BW1136" s="1" t="str">
        <f t="shared" si="1491"/>
        <v>YES</v>
      </c>
      <c r="BX1136" s="1" t="str">
        <f t="shared" si="1492"/>
        <v>YES</v>
      </c>
      <c r="BY1136" s="244" t="str">
        <f t="shared" si="1493"/>
        <v>YES</v>
      </c>
      <c r="BZ1136" s="244" t="str">
        <f t="shared" si="1494"/>
        <v>NO</v>
      </c>
      <c r="CA1136" s="244" t="str">
        <f t="shared" si="1495"/>
        <v>NO</v>
      </c>
      <c r="CB1136" s="244" t="str">
        <f t="shared" si="1496"/>
        <v>NO</v>
      </c>
      <c r="CC1136" s="244" t="str">
        <f t="shared" si="1497"/>
        <v>NO</v>
      </c>
      <c r="CD1136" s="244" t="str">
        <f t="shared" si="1473"/>
        <v>NO</v>
      </c>
      <c r="CE1136" s="1" t="str">
        <f t="shared" si="1474"/>
        <v>NO</v>
      </c>
      <c r="CF1136" s="1" t="str">
        <f t="shared" si="1475"/>
        <v>NO</v>
      </c>
      <c r="CG1136" s="1" t="str">
        <f t="shared" si="1476"/>
        <v>NO</v>
      </c>
      <c r="CH1136" s="1" t="str">
        <f t="shared" si="1477"/>
        <v>NO</v>
      </c>
      <c r="CI1136" s="244" t="str">
        <f t="shared" si="1498"/>
        <v>NO</v>
      </c>
      <c r="CJ1136" s="244" t="str">
        <f t="shared" si="1499"/>
        <v>NO</v>
      </c>
      <c r="CK1136" s="244" t="str">
        <f t="shared" si="1500"/>
        <v>NO</v>
      </c>
      <c r="CL1136" s="244" t="str">
        <f t="shared" si="1501"/>
        <v>NO</v>
      </c>
      <c r="CM1136" s="244" t="str">
        <f t="shared" si="1502"/>
        <v>NO</v>
      </c>
      <c r="CN1136" s="244" t="str">
        <f t="shared" si="1503"/>
        <v>NO</v>
      </c>
      <c r="CO1136" s="244" t="str">
        <f t="shared" si="1504"/>
        <v>NO</v>
      </c>
      <c r="CP1136" s="244" t="str">
        <f t="shared" si="1505"/>
        <v>NO</v>
      </c>
      <c r="CQ1136" s="244" t="str">
        <f t="shared" si="1506"/>
        <v>NO</v>
      </c>
      <c r="CR1136" s="244" t="str">
        <f t="shared" si="1507"/>
        <v>NO</v>
      </c>
    </row>
    <row r="1137" spans="1:96" ht="16.5" thickBot="1">
      <c r="A1137" s="74"/>
      <c r="B1137" s="75"/>
      <c r="C1137" s="75"/>
      <c r="D1137" s="75"/>
      <c r="E1137" s="75"/>
      <c r="F1137" s="75"/>
      <c r="G1137" s="75"/>
      <c r="H1137" s="75"/>
      <c r="I1137" s="53" t="s">
        <v>21</v>
      </c>
      <c r="J1137" s="8">
        <v>0.97385034163294004</v>
      </c>
      <c r="K1137" s="8">
        <v>8.5227064251266402E-3</v>
      </c>
      <c r="L1137" s="8">
        <v>1.7626951941932499E-2</v>
      </c>
      <c r="M1137" s="8">
        <v>0.42158033644642201</v>
      </c>
      <c r="N1137" s="8">
        <v>0.26060885135993</v>
      </c>
      <c r="O1137" s="8">
        <v>0.31781081219364599</v>
      </c>
      <c r="P1137" s="8">
        <v>0.55892939240832595</v>
      </c>
      <c r="Q1137" s="8">
        <v>0.155958906931843</v>
      </c>
      <c r="R1137" s="8">
        <v>0.28511170065982999</v>
      </c>
      <c r="S1137" s="8">
        <v>0.69610471793602902</v>
      </c>
      <c r="T1137" s="8">
        <v>0.18571484169025099</v>
      </c>
      <c r="U1137" s="8">
        <v>0.118180440373719</v>
      </c>
      <c r="V1137" s="8">
        <v>4.6414707942707897E-3</v>
      </c>
      <c r="W1137" s="8">
        <v>0.45837554489594601</v>
      </c>
      <c r="X1137" s="8">
        <v>0.53698298430978197</v>
      </c>
      <c r="Y1137" s="8">
        <v>0.497253194598131</v>
      </c>
      <c r="Z1137" s="8">
        <v>0.46885271748910801</v>
      </c>
      <c r="AA1137" s="8">
        <v>3.3894087912759802E-2</v>
      </c>
      <c r="AB1137" s="8">
        <v>0.47581882568400802</v>
      </c>
      <c r="AC1137" s="8">
        <v>0.35917663777187703</v>
      </c>
      <c r="AD1137" s="8">
        <v>0.16500453654411401</v>
      </c>
      <c r="AE1137" s="8">
        <v>0.65642836180784203</v>
      </c>
      <c r="AF1137" s="8">
        <v>0.20634359264862601</v>
      </c>
      <c r="AG1137" s="311">
        <v>0.13722804554352999</v>
      </c>
      <c r="AH1137" s="213">
        <v>2.7890000000000001</v>
      </c>
      <c r="AI1137" s="213">
        <v>5.0640000000000001</v>
      </c>
      <c r="AJ1137" s="214">
        <v>7.3970000000000002</v>
      </c>
      <c r="AK1137" s="210">
        <v>2.673</v>
      </c>
      <c r="AL1137" s="210">
        <v>4.8040000000000003</v>
      </c>
      <c r="AM1137" s="210">
        <v>7.3609999999999998</v>
      </c>
      <c r="AN1137" s="203"/>
      <c r="AO1137" s="203"/>
      <c r="AP1137" s="203"/>
      <c r="AQ1137" s="203"/>
      <c r="AR1137" s="203">
        <f t="shared" si="1512"/>
        <v>2.9569090974799996</v>
      </c>
      <c r="AS1137" s="203">
        <f t="shared" si="1513"/>
        <v>3.6139999999999999</v>
      </c>
      <c r="AT1137" s="203">
        <f t="shared" si="1514"/>
        <v>4.4171111030799999</v>
      </c>
      <c r="AU1137" s="203">
        <f t="shared" si="1515"/>
        <v>4.3591091005959992</v>
      </c>
      <c r="AV1137" s="203">
        <f t="shared" si="1516"/>
        <v>5.3277999999999999</v>
      </c>
      <c r="AW1137" s="203">
        <f t="shared" si="1517"/>
        <v>6.5117555437159993</v>
      </c>
      <c r="AX1137" s="203">
        <f t="shared" si="1518"/>
        <v>6.8508818334059995</v>
      </c>
      <c r="AY1137" s="203">
        <f t="shared" si="1519"/>
        <v>8.3733000000000004</v>
      </c>
      <c r="AZ1137" s="203">
        <f t="shared" si="1520"/>
        <v>10.234033314726</v>
      </c>
      <c r="BB1137" s="1" t="str">
        <f t="shared" si="1508"/>
        <v>A</v>
      </c>
      <c r="BC1137" s="1" t="str">
        <f t="shared" si="1509"/>
        <v>NP</v>
      </c>
      <c r="BD1137" s="1" t="str">
        <f t="shared" si="1510"/>
        <v>NP</v>
      </c>
      <c r="BE1137" s="1" t="str">
        <f t="shared" si="1511"/>
        <v>NO</v>
      </c>
      <c r="BF1137" s="1" t="str">
        <f t="shared" si="1478"/>
        <v>NO</v>
      </c>
      <c r="BG1137" s="1" t="str">
        <f t="shared" si="1479"/>
        <v>YES</v>
      </c>
      <c r="BH1137" s="1" t="str">
        <f t="shared" si="1472"/>
        <v>YES</v>
      </c>
      <c r="BJ1137" s="12">
        <v>94</v>
      </c>
      <c r="BK1137" s="1" t="str">
        <f t="shared" si="1480"/>
        <v>A</v>
      </c>
      <c r="BL1137" s="1" t="str">
        <f t="shared" si="1481"/>
        <v>NP</v>
      </c>
      <c r="BM1137" s="1" t="str">
        <f t="shared" si="1482"/>
        <v>NP</v>
      </c>
      <c r="BN1137" s="1" t="str">
        <f t="shared" si="1483"/>
        <v>NO</v>
      </c>
      <c r="BO1137" s="1" t="str">
        <f t="shared" si="1484"/>
        <v>NO</v>
      </c>
      <c r="BP1137" s="1" t="str">
        <f t="shared" si="1485"/>
        <v>YES</v>
      </c>
      <c r="BQ1137" s="1" t="str">
        <f t="shared" si="1486"/>
        <v>YES</v>
      </c>
      <c r="BS1137" s="1" t="str">
        <f t="shared" si="1487"/>
        <v>TP</v>
      </c>
      <c r="BT1137" s="1" t="str">
        <f t="shared" si="1488"/>
        <v>TP</v>
      </c>
      <c r="BU1137" s="1" t="str">
        <f t="shared" si="1489"/>
        <v>TP</v>
      </c>
      <c r="BV1137" s="1" t="str">
        <f t="shared" si="1490"/>
        <v>YES</v>
      </c>
      <c r="BW1137" s="1" t="str">
        <f t="shared" si="1491"/>
        <v>YES</v>
      </c>
      <c r="BX1137" s="1" t="str">
        <f t="shared" si="1492"/>
        <v>YES</v>
      </c>
      <c r="BY1137" s="244" t="str">
        <f t="shared" si="1493"/>
        <v>YES</v>
      </c>
      <c r="BZ1137" s="244" t="str">
        <f t="shared" si="1494"/>
        <v>NO</v>
      </c>
      <c r="CA1137" s="244" t="str">
        <f t="shared" si="1495"/>
        <v>NO</v>
      </c>
      <c r="CB1137" s="244" t="str">
        <f t="shared" si="1496"/>
        <v>NO</v>
      </c>
      <c r="CC1137" s="244" t="str">
        <f t="shared" si="1497"/>
        <v>NO</v>
      </c>
      <c r="CD1137" s="244" t="str">
        <f t="shared" si="1473"/>
        <v>NO</v>
      </c>
      <c r="CE1137" s="1" t="str">
        <f t="shared" si="1474"/>
        <v>NO</v>
      </c>
      <c r="CF1137" s="1" t="str">
        <f t="shared" si="1475"/>
        <v>NO</v>
      </c>
      <c r="CG1137" s="1" t="str">
        <f t="shared" si="1476"/>
        <v>NO</v>
      </c>
      <c r="CH1137" s="1" t="str">
        <f t="shared" si="1477"/>
        <v>NO</v>
      </c>
      <c r="CI1137" s="244" t="str">
        <f t="shared" si="1498"/>
        <v>NO</v>
      </c>
      <c r="CJ1137" s="244" t="str">
        <f t="shared" si="1499"/>
        <v>NO</v>
      </c>
      <c r="CK1137" s="244" t="str">
        <f t="shared" si="1500"/>
        <v>NO</v>
      </c>
      <c r="CL1137" s="244" t="str">
        <f t="shared" si="1501"/>
        <v>NO</v>
      </c>
      <c r="CM1137" s="244" t="str">
        <f t="shared" si="1502"/>
        <v>NO</v>
      </c>
      <c r="CN1137" s="244" t="str">
        <f t="shared" si="1503"/>
        <v>NO</v>
      </c>
      <c r="CO1137" s="244" t="str">
        <f t="shared" si="1504"/>
        <v>NO</v>
      </c>
      <c r="CP1137" s="244" t="str">
        <f t="shared" si="1505"/>
        <v>NO</v>
      </c>
      <c r="CQ1137" s="244" t="str">
        <f t="shared" si="1506"/>
        <v>NO</v>
      </c>
      <c r="CR1137" s="244" t="str">
        <f t="shared" si="1507"/>
        <v>NO</v>
      </c>
    </row>
    <row r="1138" spans="1:96">
      <c r="A1138" s="61">
        <v>60</v>
      </c>
      <c r="B1138" s="62">
        <v>360</v>
      </c>
      <c r="C1138" s="62">
        <v>5</v>
      </c>
      <c r="D1138" s="62">
        <v>0.2</v>
      </c>
      <c r="E1138" s="62">
        <v>21377004</v>
      </c>
      <c r="F1138" s="62">
        <f>E1138/1000/60</f>
        <v>356.28340000000003</v>
      </c>
      <c r="G1138" s="62">
        <v>336</v>
      </c>
      <c r="H1138" s="63">
        <f>G1138/B1138*100</f>
        <v>93.333333333333329</v>
      </c>
      <c r="I1138" s="60" t="s">
        <v>12</v>
      </c>
      <c r="J1138" s="69">
        <v>0.53056098662122297</v>
      </c>
      <c r="K1138" s="69">
        <v>0.44070901210267699</v>
      </c>
      <c r="L1138" s="69">
        <v>2.8730001276098802E-2</v>
      </c>
      <c r="M1138" s="69">
        <v>0.45198090309400102</v>
      </c>
      <c r="N1138" s="69">
        <v>9.4288814763401299E-2</v>
      </c>
      <c r="O1138" s="69">
        <v>0.45373028214259598</v>
      </c>
      <c r="P1138" s="69">
        <v>0.31716676970956997</v>
      </c>
      <c r="Q1138" s="69">
        <v>0.31321607977103</v>
      </c>
      <c r="R1138" s="69">
        <v>0.36961715051939897</v>
      </c>
      <c r="S1138" s="69">
        <v>5.6609304124693498E-2</v>
      </c>
      <c r="T1138" s="69">
        <v>0.36523942267096599</v>
      </c>
      <c r="U1138" s="69">
        <v>0.57815127320434001</v>
      </c>
      <c r="V1138" s="69">
        <v>3.5441654830870598E-2</v>
      </c>
      <c r="W1138" s="69">
        <v>0.37618314013769699</v>
      </c>
      <c r="X1138" s="69">
        <v>0.58837520503143204</v>
      </c>
      <c r="Y1138" s="69">
        <v>7.69154639216662E-3</v>
      </c>
      <c r="Z1138" s="69">
        <v>0.36438332329473599</v>
      </c>
      <c r="AA1138" s="69">
        <v>0.62792513031309705</v>
      </c>
      <c r="AB1138" s="69">
        <v>0.77613774604797603</v>
      </c>
      <c r="AC1138" s="69">
        <v>0.15329396439120499</v>
      </c>
      <c r="AD1138" s="69">
        <v>7.0568289560818107E-2</v>
      </c>
      <c r="AE1138" s="69">
        <v>0.223533921472539</v>
      </c>
      <c r="AF1138" s="69">
        <v>0.74409263680924498</v>
      </c>
      <c r="AG1138" s="309">
        <v>3.2373441718215601E-2</v>
      </c>
      <c r="AH1138" s="208">
        <v>5.8869999999999996</v>
      </c>
      <c r="AI1138" s="208">
        <v>8.3569999999999993</v>
      </c>
      <c r="AJ1138" s="209">
        <v>9.0470000000000006</v>
      </c>
      <c r="AK1138" s="210">
        <v>5.6449999999999996</v>
      </c>
      <c r="AL1138" s="210">
        <v>7.7190000000000003</v>
      </c>
      <c r="AM1138" s="210">
        <v>9.39</v>
      </c>
      <c r="AN1138" s="203">
        <v>5.5549999999999997</v>
      </c>
      <c r="AO1138" s="203">
        <v>7.4057000000000004</v>
      </c>
      <c r="AP1138" s="203">
        <v>10.4861</v>
      </c>
      <c r="AQ1138" s="203"/>
      <c r="AR1138" s="203">
        <f>$AN$41*0.81818182</f>
        <v>4.5450000100999999</v>
      </c>
      <c r="AS1138" s="203">
        <f>$AN$41</f>
        <v>5.5549999999999997</v>
      </c>
      <c r="AT1138" s="203">
        <f>$AN$41*1.22222222</f>
        <v>6.7894444320999989</v>
      </c>
      <c r="AU1138" s="203">
        <f>$AO$41*0.81818182</f>
        <v>6.0592091043740002</v>
      </c>
      <c r="AV1138" s="203">
        <f>$AO$41</f>
        <v>7.4057000000000004</v>
      </c>
      <c r="AW1138" s="203">
        <f>$AO$41*1.22222222</f>
        <v>9.0514110946540001</v>
      </c>
      <c r="AX1138" s="203">
        <f>$AP$41*0.81818182</f>
        <v>8.579536382701999</v>
      </c>
      <c r="AY1138" s="203">
        <f>$AP$41</f>
        <v>10.4861</v>
      </c>
      <c r="AZ1138" s="203">
        <f>$AP$41*1.22222222</f>
        <v>12.816344421142</v>
      </c>
      <c r="BB1138" s="1" t="str">
        <f t="shared" si="1508"/>
        <v>NA</v>
      </c>
      <c r="BC1138" s="1" t="str">
        <f t="shared" si="1509"/>
        <v>NA</v>
      </c>
      <c r="BD1138" s="1" t="str">
        <f t="shared" si="1510"/>
        <v>NP</v>
      </c>
      <c r="BE1138" s="1" t="str">
        <f t="shared" si="1511"/>
        <v>NO</v>
      </c>
      <c r="BF1138" s="1" t="str">
        <f t="shared" si="1478"/>
        <v>NO</v>
      </c>
      <c r="BG1138" s="1" t="str">
        <f t="shared" si="1479"/>
        <v>NO</v>
      </c>
      <c r="BH1138" s="1" t="str">
        <f t="shared" si="1472"/>
        <v>YES</v>
      </c>
      <c r="BJ1138" s="1">
        <v>289</v>
      </c>
      <c r="BK1138" s="1" t="str">
        <f t="shared" si="1480"/>
        <v>NA</v>
      </c>
      <c r="BL1138" s="1" t="str">
        <f t="shared" si="1481"/>
        <v>NA</v>
      </c>
      <c r="BM1138" s="1" t="str">
        <f t="shared" si="1482"/>
        <v>NP</v>
      </c>
      <c r="BN1138" s="1" t="str">
        <f t="shared" si="1483"/>
        <v>NO</v>
      </c>
      <c r="BO1138" s="1" t="str">
        <f t="shared" si="1484"/>
        <v>NO</v>
      </c>
      <c r="BP1138" s="1" t="str">
        <f t="shared" si="1485"/>
        <v>NO</v>
      </c>
      <c r="BQ1138" s="1" t="str">
        <f t="shared" si="1486"/>
        <v>YES</v>
      </c>
      <c r="BS1138" s="1" t="str">
        <f t="shared" si="1487"/>
        <v>TN</v>
      </c>
      <c r="BT1138" s="1" t="str">
        <f t="shared" si="1488"/>
        <v>TN</v>
      </c>
      <c r="BU1138" s="1" t="str">
        <f t="shared" si="1489"/>
        <v>TP</v>
      </c>
      <c r="BV1138" s="1" t="str">
        <f t="shared" si="1490"/>
        <v>NO</v>
      </c>
      <c r="BW1138" s="1" t="str">
        <f t="shared" si="1491"/>
        <v>NO</v>
      </c>
      <c r="BX1138" s="1" t="str">
        <f t="shared" si="1492"/>
        <v>YES</v>
      </c>
      <c r="BY1138" s="244" t="str">
        <f t="shared" si="1493"/>
        <v>YES</v>
      </c>
      <c r="BZ1138" s="244" t="str">
        <f t="shared" si="1494"/>
        <v>NO</v>
      </c>
      <c r="CA1138" s="244" t="str">
        <f t="shared" si="1495"/>
        <v>NO</v>
      </c>
      <c r="CB1138" s="244" t="str">
        <f t="shared" si="1496"/>
        <v>NO</v>
      </c>
      <c r="CC1138" s="244" t="str">
        <f t="shared" si="1497"/>
        <v>NO</v>
      </c>
      <c r="CD1138" s="244" t="str">
        <f t="shared" si="1473"/>
        <v>NO</v>
      </c>
      <c r="CE1138" s="1" t="str">
        <f t="shared" si="1474"/>
        <v>NO</v>
      </c>
      <c r="CF1138" s="1" t="str">
        <f t="shared" si="1475"/>
        <v>NO</v>
      </c>
      <c r="CG1138" s="1" t="str">
        <f t="shared" si="1476"/>
        <v>NO</v>
      </c>
      <c r="CH1138" s="1" t="str">
        <f t="shared" si="1477"/>
        <v>NO</v>
      </c>
      <c r="CI1138" s="244" t="str">
        <f t="shared" si="1498"/>
        <v>NO</v>
      </c>
      <c r="CJ1138" s="244" t="str">
        <f t="shared" si="1499"/>
        <v>NO</v>
      </c>
      <c r="CK1138" s="244" t="str">
        <f t="shared" si="1500"/>
        <v>NO</v>
      </c>
      <c r="CL1138" s="244" t="str">
        <f t="shared" si="1501"/>
        <v>NO</v>
      </c>
      <c r="CM1138" s="244" t="str">
        <f t="shared" si="1502"/>
        <v>NO</v>
      </c>
      <c r="CN1138" s="244" t="str">
        <f t="shared" si="1503"/>
        <v>NO</v>
      </c>
      <c r="CO1138" s="244" t="str">
        <f t="shared" si="1504"/>
        <v>NO</v>
      </c>
      <c r="CP1138" s="244" t="str">
        <f t="shared" si="1505"/>
        <v>NO</v>
      </c>
      <c r="CQ1138" s="244" t="str">
        <f t="shared" si="1506"/>
        <v>NO</v>
      </c>
      <c r="CR1138" s="244" t="str">
        <f t="shared" si="1507"/>
        <v>NO</v>
      </c>
    </row>
    <row r="1139" spans="1:96">
      <c r="A1139" s="64"/>
      <c r="B1139" s="15"/>
      <c r="C1139" s="15"/>
      <c r="D1139" s="15"/>
      <c r="E1139" s="15"/>
      <c r="F1139" s="15"/>
      <c r="G1139" s="15"/>
      <c r="H1139" s="15"/>
      <c r="I1139" s="52" t="s">
        <v>13</v>
      </c>
      <c r="J1139" s="6">
        <v>0.81792585981261601</v>
      </c>
      <c r="K1139" s="6">
        <v>1.6903851212013099E-2</v>
      </c>
      <c r="L1139" s="6">
        <v>0.16517028897537001</v>
      </c>
      <c r="M1139" s="6">
        <v>0.74056920840677498</v>
      </c>
      <c r="N1139" s="6">
        <v>0.24161482038014601</v>
      </c>
      <c r="O1139" s="6">
        <v>1.7815971213078499E-2</v>
      </c>
      <c r="P1139" s="6">
        <v>0.11452089319567001</v>
      </c>
      <c r="Q1139" s="6">
        <v>0.80768410805992197</v>
      </c>
      <c r="R1139" s="6">
        <v>7.7794998744407498E-2</v>
      </c>
      <c r="S1139" s="6">
        <v>0.94698218464077599</v>
      </c>
      <c r="T1139" s="6">
        <v>6.9102126153962598E-3</v>
      </c>
      <c r="U1139" s="6">
        <v>4.6107602743827102E-2</v>
      </c>
      <c r="V1139" s="6">
        <v>8.47862240163198E-2</v>
      </c>
      <c r="W1139" s="6">
        <v>1.2150752578888001E-2</v>
      </c>
      <c r="X1139" s="6">
        <v>0.90306302340479205</v>
      </c>
      <c r="Y1139" s="6">
        <v>0.76248988819549401</v>
      </c>
      <c r="Z1139" s="6">
        <v>0.19884057593700799</v>
      </c>
      <c r="AA1139" s="6">
        <v>3.86695358674971E-2</v>
      </c>
      <c r="AB1139" s="6">
        <v>0.62542303767764895</v>
      </c>
      <c r="AC1139" s="6">
        <v>0.16410490368390701</v>
      </c>
      <c r="AD1139" s="6">
        <v>0.21047205863844301</v>
      </c>
      <c r="AE1139" s="6">
        <v>0.93561738692923402</v>
      </c>
      <c r="AF1139" s="6">
        <v>1.0219823449722699E-2</v>
      </c>
      <c r="AG1139" s="310">
        <v>5.4162789621042401E-2</v>
      </c>
      <c r="AH1139" s="211">
        <v>4.5540000000000003</v>
      </c>
      <c r="AI1139" s="211">
        <v>8.359</v>
      </c>
      <c r="AJ1139" s="212">
        <v>9.1869999999999994</v>
      </c>
      <c r="AK1139" s="210">
        <v>4.4249999999999998</v>
      </c>
      <c r="AL1139" s="210">
        <v>8.24</v>
      </c>
      <c r="AM1139" s="210">
        <v>9.3070000000000004</v>
      </c>
      <c r="AN1139" s="203"/>
      <c r="AO1139" s="203"/>
      <c r="AP1139" s="203"/>
      <c r="AQ1139" s="203"/>
      <c r="AR1139" s="203">
        <f t="shared" ref="AR1139:AR1150" si="1521">$AN$41*0.81818182</f>
        <v>4.5450000100999999</v>
      </c>
      <c r="AS1139" s="203">
        <f t="shared" ref="AS1139:AS1150" si="1522">$AN$41</f>
        <v>5.5549999999999997</v>
      </c>
      <c r="AT1139" s="203">
        <f t="shared" ref="AT1139:AT1150" si="1523">$AN$41*1.22222222</f>
        <v>6.7894444320999989</v>
      </c>
      <c r="AU1139" s="203">
        <f t="shared" ref="AU1139:AU1150" si="1524">$AO$41*0.81818182</f>
        <v>6.0592091043740002</v>
      </c>
      <c r="AV1139" s="203">
        <f t="shared" ref="AV1139:AV1150" si="1525">$AO$41</f>
        <v>7.4057000000000004</v>
      </c>
      <c r="AW1139" s="203">
        <f t="shared" ref="AW1139:AW1150" si="1526">$AO$41*1.22222222</f>
        <v>9.0514110946540001</v>
      </c>
      <c r="AX1139" s="203">
        <f t="shared" ref="AX1139:AX1150" si="1527">$AP$41*0.81818182</f>
        <v>8.579536382701999</v>
      </c>
      <c r="AY1139" s="203">
        <f t="shared" ref="AY1139:AY1150" si="1528">$AP$41</f>
        <v>10.4861</v>
      </c>
      <c r="AZ1139" s="203">
        <f t="shared" ref="AZ1139:AZ1150" si="1529">$AP$41*1.22222222</f>
        <v>12.816344421142</v>
      </c>
      <c r="BB1139" s="1" t="str">
        <f t="shared" si="1508"/>
        <v>NP</v>
      </c>
      <c r="BC1139" s="1" t="str">
        <f t="shared" si="1509"/>
        <v>NA</v>
      </c>
      <c r="BD1139" s="1" t="str">
        <f t="shared" si="1510"/>
        <v>NP</v>
      </c>
      <c r="BE1139" s="1" t="str">
        <f t="shared" si="1511"/>
        <v>NO</v>
      </c>
      <c r="BF1139" s="1" t="str">
        <f t="shared" si="1478"/>
        <v>NO</v>
      </c>
      <c r="BG1139" s="1" t="str">
        <f t="shared" si="1479"/>
        <v>NO</v>
      </c>
      <c r="BH1139" s="1" t="str">
        <f t="shared" si="1472"/>
        <v>YES</v>
      </c>
      <c r="BJ1139" s="1">
        <v>222</v>
      </c>
      <c r="BK1139" s="1" t="str">
        <f t="shared" si="1480"/>
        <v>A</v>
      </c>
      <c r="BL1139" s="1" t="str">
        <f t="shared" si="1481"/>
        <v>NA</v>
      </c>
      <c r="BM1139" s="1" t="str">
        <f t="shared" si="1482"/>
        <v>NP</v>
      </c>
      <c r="BN1139" s="1" t="str">
        <f t="shared" si="1483"/>
        <v>NO</v>
      </c>
      <c r="BO1139" s="1" t="str">
        <f t="shared" si="1484"/>
        <v>NO</v>
      </c>
      <c r="BP1139" s="1" t="str">
        <f t="shared" si="1485"/>
        <v>YES</v>
      </c>
      <c r="BQ1139" s="1" t="str">
        <f t="shared" si="1486"/>
        <v>YES</v>
      </c>
      <c r="BS1139" s="1" t="str">
        <f t="shared" si="1487"/>
        <v>TP</v>
      </c>
      <c r="BT1139" s="1" t="str">
        <f t="shared" si="1488"/>
        <v>TN</v>
      </c>
      <c r="BU1139" s="1" t="str">
        <f t="shared" si="1489"/>
        <v>TP</v>
      </c>
      <c r="BV1139" s="1" t="str">
        <f t="shared" si="1490"/>
        <v>NO</v>
      </c>
      <c r="BW1139" s="1" t="str">
        <f t="shared" si="1491"/>
        <v>YES</v>
      </c>
      <c r="BX1139" s="1" t="str">
        <f t="shared" si="1492"/>
        <v>YES</v>
      </c>
      <c r="BY1139" s="244" t="str">
        <f t="shared" si="1493"/>
        <v>YES</v>
      </c>
      <c r="BZ1139" s="244" t="str">
        <f t="shared" si="1494"/>
        <v>NO</v>
      </c>
      <c r="CA1139" s="244" t="str">
        <f t="shared" si="1495"/>
        <v>NO</v>
      </c>
      <c r="CB1139" s="244" t="str">
        <f t="shared" si="1496"/>
        <v>NO</v>
      </c>
      <c r="CC1139" s="244" t="str">
        <f t="shared" si="1497"/>
        <v>NO</v>
      </c>
      <c r="CD1139" s="244" t="str">
        <f t="shared" si="1473"/>
        <v>NO</v>
      </c>
      <c r="CE1139" s="1" t="str">
        <f t="shared" si="1474"/>
        <v>NO</v>
      </c>
      <c r="CF1139" s="1" t="str">
        <f t="shared" si="1475"/>
        <v>NO</v>
      </c>
      <c r="CG1139" s="1" t="str">
        <f t="shared" si="1476"/>
        <v>NO</v>
      </c>
      <c r="CH1139" s="1" t="str">
        <f t="shared" si="1477"/>
        <v>NO</v>
      </c>
      <c r="CI1139" s="244" t="str">
        <f t="shared" si="1498"/>
        <v>NO</v>
      </c>
      <c r="CJ1139" s="244" t="str">
        <f t="shared" si="1499"/>
        <v>NO</v>
      </c>
      <c r="CK1139" s="244" t="str">
        <f t="shared" si="1500"/>
        <v>NO</v>
      </c>
      <c r="CL1139" s="244" t="str">
        <f t="shared" si="1501"/>
        <v>NO</v>
      </c>
      <c r="CM1139" s="244" t="str">
        <f t="shared" si="1502"/>
        <v>NO</v>
      </c>
      <c r="CN1139" s="244" t="str">
        <f t="shared" si="1503"/>
        <v>NO</v>
      </c>
      <c r="CO1139" s="244" t="str">
        <f t="shared" si="1504"/>
        <v>NO</v>
      </c>
      <c r="CP1139" s="244" t="str">
        <f t="shared" si="1505"/>
        <v>NO</v>
      </c>
      <c r="CQ1139" s="244" t="str">
        <f t="shared" si="1506"/>
        <v>NO</v>
      </c>
      <c r="CR1139" s="244" t="str">
        <f t="shared" si="1507"/>
        <v>NO</v>
      </c>
    </row>
    <row r="1140" spans="1:96">
      <c r="A1140" s="64"/>
      <c r="B1140" s="15"/>
      <c r="C1140" s="15"/>
      <c r="D1140" s="15"/>
      <c r="E1140" s="15"/>
      <c r="F1140" s="15"/>
      <c r="G1140" s="15"/>
      <c r="H1140" s="15"/>
      <c r="I1140" s="52" t="s">
        <v>14</v>
      </c>
      <c r="J1140" s="6">
        <v>0.53056098662122297</v>
      </c>
      <c r="K1140" s="6">
        <v>0.44070901210267699</v>
      </c>
      <c r="L1140" s="6">
        <v>2.8730001276098802E-2</v>
      </c>
      <c r="M1140" s="6">
        <v>0.45198090309400102</v>
      </c>
      <c r="N1140" s="6">
        <v>9.4288814763401299E-2</v>
      </c>
      <c r="O1140" s="6">
        <v>0.45373028214259598</v>
      </c>
      <c r="P1140" s="6">
        <v>0.31716676970956997</v>
      </c>
      <c r="Q1140" s="6">
        <v>0.31321607977103</v>
      </c>
      <c r="R1140" s="6">
        <v>0.36961715051939897</v>
      </c>
      <c r="S1140" s="6">
        <v>5.6609304124693498E-2</v>
      </c>
      <c r="T1140" s="6">
        <v>0.36523942267096599</v>
      </c>
      <c r="U1140" s="6">
        <v>0.57815127320434001</v>
      </c>
      <c r="V1140" s="6">
        <v>7.1989737875183396E-2</v>
      </c>
      <c r="W1140" s="6">
        <v>0.52007248567027997</v>
      </c>
      <c r="X1140" s="6">
        <v>0.40793777645453599</v>
      </c>
      <c r="Y1140" s="6">
        <v>0.13614698661232</v>
      </c>
      <c r="Z1140" s="6">
        <v>0.71766774479955098</v>
      </c>
      <c r="AA1140" s="6">
        <v>0.146185268588127</v>
      </c>
      <c r="AB1140" s="6">
        <v>0.60109598061188796</v>
      </c>
      <c r="AC1140" s="6">
        <v>6.8281167481289498E-2</v>
      </c>
      <c r="AD1140" s="6">
        <v>0.330622851906821</v>
      </c>
      <c r="AE1140" s="6">
        <v>0.15620547010613001</v>
      </c>
      <c r="AF1140" s="6">
        <v>0.72237455186169797</v>
      </c>
      <c r="AG1140" s="310">
        <v>0.121419978032171</v>
      </c>
      <c r="AH1140" s="211">
        <v>5.6420000000000003</v>
      </c>
      <c r="AI1140" s="211">
        <v>6.3949999999999996</v>
      </c>
      <c r="AJ1140" s="212">
        <v>9.6229999999999993</v>
      </c>
      <c r="AK1140" s="210">
        <v>5.7460000000000004</v>
      </c>
      <c r="AL1140" s="210">
        <v>6.694</v>
      </c>
      <c r="AM1140" s="210">
        <v>9.6310000000000002</v>
      </c>
      <c r="AN1140" s="203"/>
      <c r="AO1140" s="203"/>
      <c r="AP1140" s="203"/>
      <c r="AQ1140" s="203"/>
      <c r="AR1140" s="203">
        <f t="shared" si="1521"/>
        <v>4.5450000100999999</v>
      </c>
      <c r="AS1140" s="203">
        <f t="shared" si="1522"/>
        <v>5.5549999999999997</v>
      </c>
      <c r="AT1140" s="203">
        <f t="shared" si="1523"/>
        <v>6.7894444320999989</v>
      </c>
      <c r="AU1140" s="203">
        <f t="shared" si="1524"/>
        <v>6.0592091043740002</v>
      </c>
      <c r="AV1140" s="203">
        <f t="shared" si="1525"/>
        <v>7.4057000000000004</v>
      </c>
      <c r="AW1140" s="203">
        <f t="shared" si="1526"/>
        <v>9.0514110946540001</v>
      </c>
      <c r="AX1140" s="203">
        <f t="shared" si="1527"/>
        <v>8.579536382701999</v>
      </c>
      <c r="AY1140" s="203">
        <f t="shared" si="1528"/>
        <v>10.4861</v>
      </c>
      <c r="AZ1140" s="203">
        <f t="shared" si="1529"/>
        <v>12.816344421142</v>
      </c>
      <c r="BB1140" s="1" t="str">
        <f t="shared" si="1508"/>
        <v>NA</v>
      </c>
      <c r="BC1140" s="1" t="str">
        <f t="shared" si="1509"/>
        <v>NP</v>
      </c>
      <c r="BD1140" s="1" t="str">
        <f t="shared" si="1510"/>
        <v>NP</v>
      </c>
      <c r="BE1140" s="1" t="str">
        <f t="shared" si="1511"/>
        <v>NO</v>
      </c>
      <c r="BF1140" s="1" t="str">
        <f t="shared" si="1478"/>
        <v>NO</v>
      </c>
      <c r="BG1140" s="1" t="str">
        <f t="shared" si="1479"/>
        <v>NO</v>
      </c>
      <c r="BH1140" s="1" t="str">
        <f t="shared" si="1472"/>
        <v>YES</v>
      </c>
      <c r="BJ1140" s="1">
        <v>51</v>
      </c>
      <c r="BK1140" s="1" t="str">
        <f t="shared" si="1480"/>
        <v>NA</v>
      </c>
      <c r="BL1140" s="1" t="str">
        <f t="shared" si="1481"/>
        <v>NP</v>
      </c>
      <c r="BM1140" s="1" t="str">
        <f t="shared" si="1482"/>
        <v>NP</v>
      </c>
      <c r="BN1140" s="1" t="str">
        <f t="shared" si="1483"/>
        <v>NO</v>
      </c>
      <c r="BO1140" s="1" t="str">
        <f t="shared" si="1484"/>
        <v>NO</v>
      </c>
      <c r="BP1140" s="1" t="str">
        <f t="shared" si="1485"/>
        <v>NO</v>
      </c>
      <c r="BQ1140" s="1" t="str">
        <f t="shared" si="1486"/>
        <v>YES</v>
      </c>
      <c r="BS1140" s="1" t="str">
        <f t="shared" si="1487"/>
        <v>TN</v>
      </c>
      <c r="BT1140" s="1" t="str">
        <f t="shared" si="1488"/>
        <v>TP</v>
      </c>
      <c r="BU1140" s="1" t="str">
        <f t="shared" si="1489"/>
        <v>TP</v>
      </c>
      <c r="BV1140" s="1" t="str">
        <f t="shared" si="1490"/>
        <v>NO</v>
      </c>
      <c r="BW1140" s="1" t="str">
        <f t="shared" si="1491"/>
        <v>YES</v>
      </c>
      <c r="BX1140" s="1" t="str">
        <f t="shared" si="1492"/>
        <v>YES</v>
      </c>
      <c r="BY1140" s="244" t="str">
        <f t="shared" si="1493"/>
        <v>YES</v>
      </c>
      <c r="BZ1140" s="244" t="str">
        <f t="shared" si="1494"/>
        <v>NO</v>
      </c>
      <c r="CA1140" s="244" t="str">
        <f t="shared" si="1495"/>
        <v>NO</v>
      </c>
      <c r="CB1140" s="244" t="str">
        <f t="shared" si="1496"/>
        <v>NO</v>
      </c>
      <c r="CC1140" s="244" t="str">
        <f t="shared" si="1497"/>
        <v>NO</v>
      </c>
      <c r="CD1140" s="244" t="str">
        <f t="shared" si="1473"/>
        <v>NO</v>
      </c>
      <c r="CE1140" s="1" t="str">
        <f t="shared" si="1474"/>
        <v>NO</v>
      </c>
      <c r="CF1140" s="1" t="str">
        <f t="shared" si="1475"/>
        <v>NO</v>
      </c>
      <c r="CG1140" s="1" t="str">
        <f t="shared" si="1476"/>
        <v>NO</v>
      </c>
      <c r="CH1140" s="1" t="str">
        <f t="shared" si="1477"/>
        <v>NO</v>
      </c>
      <c r="CI1140" s="244" t="str">
        <f t="shared" si="1498"/>
        <v>NO</v>
      </c>
      <c r="CJ1140" s="244" t="str">
        <f t="shared" si="1499"/>
        <v>NO</v>
      </c>
      <c r="CK1140" s="244" t="str">
        <f t="shared" si="1500"/>
        <v>NO</v>
      </c>
      <c r="CL1140" s="244" t="str">
        <f t="shared" si="1501"/>
        <v>NO</v>
      </c>
      <c r="CM1140" s="244" t="str">
        <f t="shared" si="1502"/>
        <v>NO</v>
      </c>
      <c r="CN1140" s="244" t="str">
        <f t="shared" si="1503"/>
        <v>NO</v>
      </c>
      <c r="CO1140" s="244" t="str">
        <f t="shared" si="1504"/>
        <v>NO</v>
      </c>
      <c r="CP1140" s="244" t="str">
        <f t="shared" si="1505"/>
        <v>NO</v>
      </c>
      <c r="CQ1140" s="244" t="str">
        <f t="shared" si="1506"/>
        <v>NO</v>
      </c>
      <c r="CR1140" s="244" t="str">
        <f t="shared" si="1507"/>
        <v>NO</v>
      </c>
    </row>
    <row r="1141" spans="1:96">
      <c r="A1141" s="64"/>
      <c r="B1141" s="15"/>
      <c r="C1141" s="15"/>
      <c r="D1141" s="15"/>
      <c r="E1141" s="15"/>
      <c r="F1141" s="15"/>
      <c r="G1141" s="15"/>
      <c r="H1141" s="15"/>
      <c r="I1141" s="52" t="s">
        <v>15</v>
      </c>
      <c r="J1141" s="6">
        <v>0.70935460577379095</v>
      </c>
      <c r="K1141" s="6">
        <v>0.15647814527364901</v>
      </c>
      <c r="L1141" s="6">
        <v>0.13416724895255799</v>
      </c>
      <c r="M1141" s="6">
        <v>0.45198090309400102</v>
      </c>
      <c r="N1141" s="6">
        <v>9.4288814763401299E-2</v>
      </c>
      <c r="O1141" s="6">
        <v>0.45373028214259598</v>
      </c>
      <c r="P1141" s="6">
        <v>0.31716676970956997</v>
      </c>
      <c r="Q1141" s="6">
        <v>0.31321607977103</v>
      </c>
      <c r="R1141" s="6">
        <v>0.36961715051939897</v>
      </c>
      <c r="S1141" s="6">
        <v>5.6609304124693498E-2</v>
      </c>
      <c r="T1141" s="6">
        <v>0.36523942267096599</v>
      </c>
      <c r="U1141" s="6">
        <v>0.57815127320434001</v>
      </c>
      <c r="V1141" s="6">
        <v>3.5441654830870598E-2</v>
      </c>
      <c r="W1141" s="6">
        <v>0.37618314013769699</v>
      </c>
      <c r="X1141" s="6">
        <v>0.58837520503143204</v>
      </c>
      <c r="Y1141" s="6">
        <v>7.69154639216662E-3</v>
      </c>
      <c r="Z1141" s="6">
        <v>0.36438332329473599</v>
      </c>
      <c r="AA1141" s="6">
        <v>0.62792513031309705</v>
      </c>
      <c r="AB1141" s="6">
        <v>0.77613774604797603</v>
      </c>
      <c r="AC1141" s="6">
        <v>0.15329396439120499</v>
      </c>
      <c r="AD1141" s="6">
        <v>7.0568289560818107E-2</v>
      </c>
      <c r="AE1141" s="6">
        <v>0.223533921472539</v>
      </c>
      <c r="AF1141" s="6">
        <v>0.74409263680924498</v>
      </c>
      <c r="AG1141" s="310">
        <v>3.2373441718215601E-2</v>
      </c>
      <c r="AH1141" s="211">
        <v>5.9279999999999999</v>
      </c>
      <c r="AI1141" s="211">
        <v>8.2449999999999992</v>
      </c>
      <c r="AJ1141" s="212">
        <v>9.1080000000000005</v>
      </c>
      <c r="AK1141" s="210">
        <v>5.734</v>
      </c>
      <c r="AL1141" s="210">
        <v>8.0150000000000006</v>
      </c>
      <c r="AM1141" s="210">
        <v>9.016</v>
      </c>
      <c r="AN1141" s="203"/>
      <c r="AO1141" s="203"/>
      <c r="AP1141" s="203"/>
      <c r="AQ1141" s="203"/>
      <c r="AR1141" s="203">
        <f t="shared" si="1521"/>
        <v>4.5450000100999999</v>
      </c>
      <c r="AS1141" s="203">
        <f t="shared" si="1522"/>
        <v>5.5549999999999997</v>
      </c>
      <c r="AT1141" s="203">
        <f t="shared" si="1523"/>
        <v>6.7894444320999989</v>
      </c>
      <c r="AU1141" s="203">
        <f t="shared" si="1524"/>
        <v>6.0592091043740002</v>
      </c>
      <c r="AV1141" s="203">
        <f t="shared" si="1525"/>
        <v>7.4057000000000004</v>
      </c>
      <c r="AW1141" s="203">
        <f t="shared" si="1526"/>
        <v>9.0514110946540001</v>
      </c>
      <c r="AX1141" s="203">
        <f t="shared" si="1527"/>
        <v>8.579536382701999</v>
      </c>
      <c r="AY1141" s="203">
        <f t="shared" si="1528"/>
        <v>10.4861</v>
      </c>
      <c r="AZ1141" s="203">
        <f t="shared" si="1529"/>
        <v>12.816344421142</v>
      </c>
      <c r="BB1141" s="1" t="str">
        <f t="shared" si="1508"/>
        <v>NA</v>
      </c>
      <c r="BC1141" s="1" t="str">
        <f t="shared" si="1509"/>
        <v>NA</v>
      </c>
      <c r="BD1141" s="1" t="str">
        <f t="shared" si="1510"/>
        <v>NP</v>
      </c>
      <c r="BE1141" s="1" t="str">
        <f t="shared" si="1511"/>
        <v>NO</v>
      </c>
      <c r="BF1141" s="1" t="str">
        <f t="shared" si="1478"/>
        <v>NO</v>
      </c>
      <c r="BG1141" s="1" t="str">
        <f t="shared" si="1479"/>
        <v>NO</v>
      </c>
      <c r="BH1141" s="1" t="str">
        <f t="shared" si="1472"/>
        <v>YES</v>
      </c>
      <c r="BJ1141" s="1">
        <v>28</v>
      </c>
      <c r="BK1141" s="1" t="str">
        <f t="shared" si="1480"/>
        <v>NA</v>
      </c>
      <c r="BL1141" s="1" t="str">
        <f t="shared" si="1481"/>
        <v>NA</v>
      </c>
      <c r="BM1141" s="1" t="str">
        <f t="shared" si="1482"/>
        <v>NP</v>
      </c>
      <c r="BN1141" s="1" t="str">
        <f t="shared" si="1483"/>
        <v>NO</v>
      </c>
      <c r="BO1141" s="1" t="str">
        <f t="shared" si="1484"/>
        <v>NO</v>
      </c>
      <c r="BP1141" s="1" t="str">
        <f t="shared" si="1485"/>
        <v>NO</v>
      </c>
      <c r="BQ1141" s="1" t="str">
        <f t="shared" si="1486"/>
        <v>YES</v>
      </c>
      <c r="BS1141" s="1" t="str">
        <f t="shared" si="1487"/>
        <v>TN</v>
      </c>
      <c r="BT1141" s="1" t="str">
        <f t="shared" si="1488"/>
        <v>TN</v>
      </c>
      <c r="BU1141" s="1" t="str">
        <f t="shared" si="1489"/>
        <v>TP</v>
      </c>
      <c r="BV1141" s="1" t="str">
        <f t="shared" si="1490"/>
        <v>NO</v>
      </c>
      <c r="BW1141" s="1" t="str">
        <f t="shared" si="1491"/>
        <v>NO</v>
      </c>
      <c r="BX1141" s="1" t="str">
        <f t="shared" si="1492"/>
        <v>YES</v>
      </c>
      <c r="BY1141" s="244" t="str">
        <f t="shared" si="1493"/>
        <v>YES</v>
      </c>
      <c r="BZ1141" s="244" t="str">
        <f t="shared" si="1494"/>
        <v>NO</v>
      </c>
      <c r="CA1141" s="244" t="str">
        <f t="shared" si="1495"/>
        <v>NO</v>
      </c>
      <c r="CB1141" s="244" t="str">
        <f t="shared" si="1496"/>
        <v>NO</v>
      </c>
      <c r="CC1141" s="244" t="str">
        <f t="shared" si="1497"/>
        <v>NO</v>
      </c>
      <c r="CD1141" s="244" t="str">
        <f t="shared" si="1473"/>
        <v>NO</v>
      </c>
      <c r="CE1141" s="1" t="str">
        <f t="shared" si="1474"/>
        <v>NO</v>
      </c>
      <c r="CF1141" s="1" t="str">
        <f t="shared" si="1475"/>
        <v>NO</v>
      </c>
      <c r="CG1141" s="1" t="str">
        <f t="shared" si="1476"/>
        <v>NO</v>
      </c>
      <c r="CH1141" s="1" t="str">
        <f t="shared" si="1477"/>
        <v>NO</v>
      </c>
      <c r="CI1141" s="244" t="str">
        <f t="shared" si="1498"/>
        <v>NO</v>
      </c>
      <c r="CJ1141" s="244" t="str">
        <f t="shared" si="1499"/>
        <v>NO</v>
      </c>
      <c r="CK1141" s="244" t="str">
        <f t="shared" si="1500"/>
        <v>NO</v>
      </c>
      <c r="CL1141" s="244" t="str">
        <f t="shared" si="1501"/>
        <v>NO</v>
      </c>
      <c r="CM1141" s="244" t="str">
        <f t="shared" si="1502"/>
        <v>NO</v>
      </c>
      <c r="CN1141" s="244" t="str">
        <f t="shared" si="1503"/>
        <v>NO</v>
      </c>
      <c r="CO1141" s="244" t="str">
        <f t="shared" si="1504"/>
        <v>NO</v>
      </c>
      <c r="CP1141" s="244" t="str">
        <f t="shared" si="1505"/>
        <v>NO</v>
      </c>
      <c r="CQ1141" s="244" t="str">
        <f t="shared" si="1506"/>
        <v>NO</v>
      </c>
      <c r="CR1141" s="244" t="str">
        <f t="shared" si="1507"/>
        <v>NO</v>
      </c>
    </row>
    <row r="1142" spans="1:96">
      <c r="A1142" s="64"/>
      <c r="B1142" s="15"/>
      <c r="C1142" s="15"/>
      <c r="D1142" s="15"/>
      <c r="E1142" s="15"/>
      <c r="F1142" s="15"/>
      <c r="G1142" s="15"/>
      <c r="H1142" s="15"/>
      <c r="I1142" s="52" t="s">
        <v>16</v>
      </c>
      <c r="J1142" s="6">
        <v>0.53056098662122297</v>
      </c>
      <c r="K1142" s="6">
        <v>0.44070901210267699</v>
      </c>
      <c r="L1142" s="6">
        <v>2.8730001276098802E-2</v>
      </c>
      <c r="M1142" s="6">
        <v>0.55728077538337895</v>
      </c>
      <c r="N1142" s="6">
        <v>8.0444020396177401E-2</v>
      </c>
      <c r="O1142" s="6">
        <v>0.36227520422044202</v>
      </c>
      <c r="P1142" s="6">
        <v>0.43960946554207603</v>
      </c>
      <c r="Q1142" s="6">
        <v>0.36600646010634202</v>
      </c>
      <c r="R1142" s="6">
        <v>0.194384074351581</v>
      </c>
      <c r="S1142" s="6">
        <v>0.82030448032635295</v>
      </c>
      <c r="T1142" s="6">
        <v>5.3886799786673201E-4</v>
      </c>
      <c r="U1142" s="6">
        <v>0.17915665167577999</v>
      </c>
      <c r="V1142" s="6">
        <v>7.1989737875183396E-2</v>
      </c>
      <c r="W1142" s="6">
        <v>0.52007248567027997</v>
      </c>
      <c r="X1142" s="6">
        <v>0.40793777645453599</v>
      </c>
      <c r="Y1142" s="6">
        <v>0.13614698661232</v>
      </c>
      <c r="Z1142" s="6">
        <v>0.71766774479955098</v>
      </c>
      <c r="AA1142" s="6">
        <v>0.146185268588127</v>
      </c>
      <c r="AB1142" s="6">
        <v>0.60109598061188796</v>
      </c>
      <c r="AC1142" s="6">
        <v>6.8281167481289498E-2</v>
      </c>
      <c r="AD1142" s="6">
        <v>0.330622851906821</v>
      </c>
      <c r="AE1142" s="6">
        <v>0.15620547010613001</v>
      </c>
      <c r="AF1142" s="6">
        <v>0.72237455186169797</v>
      </c>
      <c r="AG1142" s="310">
        <v>0.121419978032171</v>
      </c>
      <c r="AH1142" s="211">
        <v>4.7779999999999996</v>
      </c>
      <c r="AI1142" s="211">
        <v>6.55</v>
      </c>
      <c r="AJ1142" s="212">
        <v>9.3659999999999997</v>
      </c>
      <c r="AK1142" s="210">
        <v>4.9859999999999998</v>
      </c>
      <c r="AL1142" s="210">
        <v>6.7969999999999997</v>
      </c>
      <c r="AM1142" s="210">
        <v>9.6519999999999992</v>
      </c>
      <c r="AN1142" s="203"/>
      <c r="AO1142" s="203"/>
      <c r="AP1142" s="203"/>
      <c r="AQ1142" s="203"/>
      <c r="AR1142" s="203">
        <f t="shared" si="1521"/>
        <v>4.5450000100999999</v>
      </c>
      <c r="AS1142" s="203">
        <f t="shared" si="1522"/>
        <v>5.5549999999999997</v>
      </c>
      <c r="AT1142" s="203">
        <f t="shared" si="1523"/>
        <v>6.7894444320999989</v>
      </c>
      <c r="AU1142" s="203">
        <f t="shared" si="1524"/>
        <v>6.0592091043740002</v>
      </c>
      <c r="AV1142" s="203">
        <f t="shared" si="1525"/>
        <v>7.4057000000000004</v>
      </c>
      <c r="AW1142" s="203">
        <f t="shared" si="1526"/>
        <v>9.0514110946540001</v>
      </c>
      <c r="AX1142" s="203">
        <f t="shared" si="1527"/>
        <v>8.579536382701999</v>
      </c>
      <c r="AY1142" s="203">
        <f t="shared" si="1528"/>
        <v>10.4861</v>
      </c>
      <c r="AZ1142" s="203">
        <f t="shared" si="1529"/>
        <v>12.816344421142</v>
      </c>
      <c r="BB1142" s="1" t="str">
        <f t="shared" si="1508"/>
        <v>NP</v>
      </c>
      <c r="BC1142" s="1" t="str">
        <f t="shared" si="1509"/>
        <v>NP</v>
      </c>
      <c r="BD1142" s="1" t="str">
        <f t="shared" si="1510"/>
        <v>NP</v>
      </c>
      <c r="BE1142" s="1" t="str">
        <f t="shared" si="1511"/>
        <v>NO</v>
      </c>
      <c r="BF1142" s="1" t="str">
        <f t="shared" si="1478"/>
        <v>NO</v>
      </c>
      <c r="BG1142" s="1" t="str">
        <f t="shared" si="1479"/>
        <v>NO</v>
      </c>
      <c r="BH1142" s="1" t="str">
        <f t="shared" si="1472"/>
        <v>YES</v>
      </c>
      <c r="BJ1142" s="1">
        <v>744</v>
      </c>
      <c r="BK1142" s="1" t="str">
        <f t="shared" si="1480"/>
        <v>NP</v>
      </c>
      <c r="BL1142" s="1" t="str">
        <f t="shared" si="1481"/>
        <v>NP</v>
      </c>
      <c r="BM1142" s="1" t="str">
        <f t="shared" si="1482"/>
        <v>NP</v>
      </c>
      <c r="BN1142" s="1" t="str">
        <f t="shared" si="1483"/>
        <v>NO</v>
      </c>
      <c r="BO1142" s="1" t="str">
        <f t="shared" si="1484"/>
        <v>NO</v>
      </c>
      <c r="BP1142" s="1" t="str">
        <f t="shared" si="1485"/>
        <v>NO</v>
      </c>
      <c r="BQ1142" s="1" t="str">
        <f t="shared" si="1486"/>
        <v>YES</v>
      </c>
      <c r="BS1142" s="1" t="str">
        <f t="shared" si="1487"/>
        <v>TP</v>
      </c>
      <c r="BT1142" s="1" t="str">
        <f t="shared" si="1488"/>
        <v>TP</v>
      </c>
      <c r="BU1142" s="1" t="str">
        <f t="shared" si="1489"/>
        <v>TP</v>
      </c>
      <c r="BV1142" s="1" t="str">
        <f t="shared" si="1490"/>
        <v>YES</v>
      </c>
      <c r="BW1142" s="1" t="str">
        <f t="shared" si="1491"/>
        <v>YES</v>
      </c>
      <c r="BX1142" s="1" t="str">
        <f t="shared" si="1492"/>
        <v>YES</v>
      </c>
      <c r="BY1142" s="244" t="str">
        <f t="shared" si="1493"/>
        <v>YES</v>
      </c>
      <c r="BZ1142" s="244" t="str">
        <f t="shared" si="1494"/>
        <v>NO</v>
      </c>
      <c r="CA1142" s="244" t="str">
        <f t="shared" si="1495"/>
        <v>NO</v>
      </c>
      <c r="CB1142" s="244" t="str">
        <f t="shared" si="1496"/>
        <v>NO</v>
      </c>
      <c r="CC1142" s="244" t="str">
        <f t="shared" si="1497"/>
        <v>NO</v>
      </c>
      <c r="CD1142" s="244" t="str">
        <f t="shared" si="1473"/>
        <v>NO</v>
      </c>
      <c r="CE1142" s="1" t="str">
        <f t="shared" si="1474"/>
        <v>NO</v>
      </c>
      <c r="CF1142" s="1" t="str">
        <f t="shared" si="1475"/>
        <v>NO</v>
      </c>
      <c r="CG1142" s="1" t="str">
        <f t="shared" si="1476"/>
        <v>NO</v>
      </c>
      <c r="CH1142" s="1" t="str">
        <f t="shared" si="1477"/>
        <v>NO</v>
      </c>
      <c r="CI1142" s="244" t="str">
        <f t="shared" si="1498"/>
        <v>NO</v>
      </c>
      <c r="CJ1142" s="244" t="str">
        <f t="shared" si="1499"/>
        <v>NO</v>
      </c>
      <c r="CK1142" s="244" t="str">
        <f t="shared" si="1500"/>
        <v>NO</v>
      </c>
      <c r="CL1142" s="244" t="str">
        <f t="shared" si="1501"/>
        <v>NO</v>
      </c>
      <c r="CM1142" s="244" t="str">
        <f t="shared" si="1502"/>
        <v>NO</v>
      </c>
      <c r="CN1142" s="244" t="str">
        <f t="shared" si="1503"/>
        <v>NO</v>
      </c>
      <c r="CO1142" s="244" t="str">
        <f t="shared" si="1504"/>
        <v>NO</v>
      </c>
      <c r="CP1142" s="244" t="str">
        <f t="shared" si="1505"/>
        <v>NO</v>
      </c>
      <c r="CQ1142" s="244" t="str">
        <f t="shared" si="1506"/>
        <v>NO</v>
      </c>
      <c r="CR1142" s="244" t="str">
        <f t="shared" si="1507"/>
        <v>NO</v>
      </c>
    </row>
    <row r="1143" spans="1:96">
      <c r="A1143" s="64"/>
      <c r="B1143" s="15"/>
      <c r="C1143" s="15"/>
      <c r="D1143" s="15"/>
      <c r="E1143" s="15"/>
      <c r="F1143" s="15"/>
      <c r="G1143" s="15"/>
      <c r="H1143" s="15"/>
      <c r="I1143" s="52" t="s">
        <v>17</v>
      </c>
      <c r="J1143" s="6">
        <v>0.83424923730350897</v>
      </c>
      <c r="K1143" s="6">
        <v>5.1482535943875703E-2</v>
      </c>
      <c r="L1143" s="6">
        <v>0.114268226752614</v>
      </c>
      <c r="M1143" s="6">
        <v>0.172738037542228</v>
      </c>
      <c r="N1143" s="6">
        <v>0.68875066658324802</v>
      </c>
      <c r="O1143" s="6">
        <v>0.13851129587452199</v>
      </c>
      <c r="P1143" s="6">
        <v>0.11452089319567001</v>
      </c>
      <c r="Q1143" s="6">
        <v>0.80768410805992197</v>
      </c>
      <c r="R1143" s="6">
        <v>7.7794998744407498E-2</v>
      </c>
      <c r="S1143" s="6">
        <v>0.94698218464077599</v>
      </c>
      <c r="T1143" s="6">
        <v>6.9102126153962598E-3</v>
      </c>
      <c r="U1143" s="6">
        <v>4.6107602743827102E-2</v>
      </c>
      <c r="V1143" s="6">
        <v>8.47862240163198E-2</v>
      </c>
      <c r="W1143" s="6">
        <v>1.2150752578888001E-2</v>
      </c>
      <c r="X1143" s="6">
        <v>0.90306302340479205</v>
      </c>
      <c r="Y1143" s="6">
        <v>0.76248988819549401</v>
      </c>
      <c r="Z1143" s="6">
        <v>0.19884057593700799</v>
      </c>
      <c r="AA1143" s="6">
        <v>3.86695358674971E-2</v>
      </c>
      <c r="AB1143" s="6">
        <v>0.62542303767764895</v>
      </c>
      <c r="AC1143" s="6">
        <v>0.16410490368390701</v>
      </c>
      <c r="AD1143" s="6">
        <v>0.21047205863844301</v>
      </c>
      <c r="AE1143" s="6">
        <v>0.93561738692923402</v>
      </c>
      <c r="AF1143" s="6">
        <v>1.0219823449722699E-2</v>
      </c>
      <c r="AG1143" s="310">
        <v>5.4162789621042401E-2</v>
      </c>
      <c r="AH1143" s="211">
        <v>4.4939999999999998</v>
      </c>
      <c r="AI1143" s="211">
        <v>8.51</v>
      </c>
      <c r="AJ1143" s="212">
        <v>9.2899999999999991</v>
      </c>
      <c r="AK1143" s="210">
        <v>4.2830000000000004</v>
      </c>
      <c r="AL1143" s="210">
        <v>8.0299999999999994</v>
      </c>
      <c r="AM1143" s="210">
        <v>9.0749999999999993</v>
      </c>
      <c r="AN1143" s="203"/>
      <c r="AO1143" s="203"/>
      <c r="AP1143" s="203"/>
      <c r="AQ1143" s="203"/>
      <c r="AR1143" s="203">
        <f t="shared" si="1521"/>
        <v>4.5450000100999999</v>
      </c>
      <c r="AS1143" s="203">
        <f t="shared" si="1522"/>
        <v>5.5549999999999997</v>
      </c>
      <c r="AT1143" s="203">
        <f t="shared" si="1523"/>
        <v>6.7894444320999989</v>
      </c>
      <c r="AU1143" s="203">
        <f t="shared" si="1524"/>
        <v>6.0592091043740002</v>
      </c>
      <c r="AV1143" s="203">
        <f t="shared" si="1525"/>
        <v>7.4057000000000004</v>
      </c>
      <c r="AW1143" s="203">
        <f t="shared" si="1526"/>
        <v>9.0514110946540001</v>
      </c>
      <c r="AX1143" s="203">
        <f t="shared" si="1527"/>
        <v>8.579536382701999</v>
      </c>
      <c r="AY1143" s="203">
        <f t="shared" si="1528"/>
        <v>10.4861</v>
      </c>
      <c r="AZ1143" s="203">
        <f t="shared" si="1529"/>
        <v>12.816344421142</v>
      </c>
      <c r="BB1143" s="1" t="str">
        <f t="shared" si="1508"/>
        <v>A</v>
      </c>
      <c r="BC1143" s="1" t="str">
        <f t="shared" si="1509"/>
        <v>NA</v>
      </c>
      <c r="BD1143" s="1" t="str">
        <f t="shared" si="1510"/>
        <v>NP</v>
      </c>
      <c r="BE1143" s="1" t="str">
        <f t="shared" si="1511"/>
        <v>NO</v>
      </c>
      <c r="BF1143" s="1" t="str">
        <f t="shared" si="1478"/>
        <v>NO</v>
      </c>
      <c r="BG1143" s="1" t="str">
        <f t="shared" si="1479"/>
        <v>YES</v>
      </c>
      <c r="BH1143" s="1" t="str">
        <f t="shared" si="1472"/>
        <v>YES</v>
      </c>
      <c r="BJ1143" s="1">
        <v>80</v>
      </c>
      <c r="BK1143" s="1" t="str">
        <f t="shared" si="1480"/>
        <v>A</v>
      </c>
      <c r="BL1143" s="1" t="str">
        <f t="shared" si="1481"/>
        <v>NA</v>
      </c>
      <c r="BM1143" s="1" t="str">
        <f t="shared" si="1482"/>
        <v>NP</v>
      </c>
      <c r="BN1143" s="1" t="str">
        <f t="shared" si="1483"/>
        <v>NO</v>
      </c>
      <c r="BO1143" s="1" t="str">
        <f t="shared" si="1484"/>
        <v>NO</v>
      </c>
      <c r="BP1143" s="1" t="str">
        <f t="shared" si="1485"/>
        <v>YES</v>
      </c>
      <c r="BQ1143" s="1" t="str">
        <f t="shared" si="1486"/>
        <v>YES</v>
      </c>
      <c r="BS1143" s="1" t="str">
        <f t="shared" si="1487"/>
        <v>TP</v>
      </c>
      <c r="BT1143" s="1" t="str">
        <f t="shared" si="1488"/>
        <v>TN</v>
      </c>
      <c r="BU1143" s="1" t="str">
        <f t="shared" si="1489"/>
        <v>TP</v>
      </c>
      <c r="BV1143" s="1" t="str">
        <f t="shared" si="1490"/>
        <v>NO</v>
      </c>
      <c r="BW1143" s="1" t="str">
        <f t="shared" si="1491"/>
        <v>YES</v>
      </c>
      <c r="BX1143" s="1" t="str">
        <f t="shared" si="1492"/>
        <v>YES</v>
      </c>
      <c r="BY1143" s="244" t="str">
        <f t="shared" si="1493"/>
        <v>YES</v>
      </c>
      <c r="BZ1143" s="244" t="str">
        <f t="shared" si="1494"/>
        <v>NO</v>
      </c>
      <c r="CA1143" s="244" t="str">
        <f t="shared" si="1495"/>
        <v>NO</v>
      </c>
      <c r="CB1143" s="244" t="str">
        <f t="shared" si="1496"/>
        <v>NO</v>
      </c>
      <c r="CC1143" s="244" t="str">
        <f t="shared" si="1497"/>
        <v>NO</v>
      </c>
      <c r="CD1143" s="244" t="str">
        <f t="shared" si="1473"/>
        <v>NO</v>
      </c>
      <c r="CE1143" s="1" t="str">
        <f t="shared" si="1474"/>
        <v>NO</v>
      </c>
      <c r="CF1143" s="1" t="str">
        <f t="shared" si="1475"/>
        <v>NO</v>
      </c>
      <c r="CG1143" s="1" t="str">
        <f t="shared" si="1476"/>
        <v>NO</v>
      </c>
      <c r="CH1143" s="1" t="str">
        <f t="shared" si="1477"/>
        <v>NO</v>
      </c>
      <c r="CI1143" s="244" t="str">
        <f t="shared" si="1498"/>
        <v>NO</v>
      </c>
      <c r="CJ1143" s="244" t="str">
        <f t="shared" si="1499"/>
        <v>NO</v>
      </c>
      <c r="CK1143" s="244" t="str">
        <f t="shared" si="1500"/>
        <v>NO</v>
      </c>
      <c r="CL1143" s="244" t="str">
        <f t="shared" si="1501"/>
        <v>NO</v>
      </c>
      <c r="CM1143" s="244" t="str">
        <f t="shared" si="1502"/>
        <v>NO</v>
      </c>
      <c r="CN1143" s="244" t="str">
        <f t="shared" si="1503"/>
        <v>NO</v>
      </c>
      <c r="CO1143" s="244" t="str">
        <f t="shared" si="1504"/>
        <v>NO</v>
      </c>
      <c r="CP1143" s="244" t="str">
        <f t="shared" si="1505"/>
        <v>NO</v>
      </c>
      <c r="CQ1143" s="244" t="str">
        <f t="shared" si="1506"/>
        <v>NO</v>
      </c>
      <c r="CR1143" s="244" t="str">
        <f t="shared" si="1507"/>
        <v>NO</v>
      </c>
    </row>
    <row r="1144" spans="1:96">
      <c r="A1144" s="64"/>
      <c r="B1144" s="15"/>
      <c r="C1144" s="15"/>
      <c r="D1144" s="15"/>
      <c r="E1144" s="15"/>
      <c r="F1144" s="15"/>
      <c r="G1144" s="15"/>
      <c r="H1144" s="15"/>
      <c r="I1144" s="52" t="s">
        <v>18</v>
      </c>
      <c r="J1144" s="6">
        <v>0.70935460577379095</v>
      </c>
      <c r="K1144" s="6">
        <v>0.15647814527364901</v>
      </c>
      <c r="L1144" s="6">
        <v>0.13416724895255799</v>
      </c>
      <c r="M1144" s="6">
        <v>0.55728077538337895</v>
      </c>
      <c r="N1144" s="6">
        <v>8.0444020396177401E-2</v>
      </c>
      <c r="O1144" s="6">
        <v>0.36227520422044202</v>
      </c>
      <c r="P1144" s="6">
        <v>0.43960946554207603</v>
      </c>
      <c r="Q1144" s="6">
        <v>0.36600646010634202</v>
      </c>
      <c r="R1144" s="6">
        <v>0.194384074351581</v>
      </c>
      <c r="S1144" s="6">
        <v>0.82030448032635295</v>
      </c>
      <c r="T1144" s="6">
        <v>5.3886799786673201E-4</v>
      </c>
      <c r="U1144" s="6">
        <v>0.17915665167577999</v>
      </c>
      <c r="V1144" s="6">
        <v>0.16496874353369201</v>
      </c>
      <c r="W1144" s="6">
        <v>0.556927278009411</v>
      </c>
      <c r="X1144" s="6">
        <v>0.27810397845689599</v>
      </c>
      <c r="Y1144" s="6">
        <v>0.657254501964329</v>
      </c>
      <c r="Z1144" s="6">
        <v>0.16269658605329801</v>
      </c>
      <c r="AA1144" s="6">
        <v>0.180048911982372</v>
      </c>
      <c r="AB1144" s="6">
        <v>0.215130777508073</v>
      </c>
      <c r="AC1144" s="6">
        <v>0.106219523174175</v>
      </c>
      <c r="AD1144" s="6">
        <v>0.67864969931775099</v>
      </c>
      <c r="AE1144" s="6">
        <v>0.37986143708374398</v>
      </c>
      <c r="AF1144" s="6">
        <v>0.61928310615149995</v>
      </c>
      <c r="AG1144" s="310">
        <v>8.5545676475495803E-4</v>
      </c>
      <c r="AH1144" s="211">
        <v>3.9630000000000001</v>
      </c>
      <c r="AI1144" s="211">
        <v>6.3639999999999999</v>
      </c>
      <c r="AJ1144" s="212">
        <v>9.8520000000000003</v>
      </c>
      <c r="AK1144" s="210">
        <v>4.1619999999999999</v>
      </c>
      <c r="AL1144" s="210">
        <v>6.4009999999999998</v>
      </c>
      <c r="AM1144" s="210">
        <v>9.7729999999999997</v>
      </c>
      <c r="AN1144" s="203"/>
      <c r="AO1144" s="203"/>
      <c r="AP1144" s="203"/>
      <c r="AQ1144" s="203"/>
      <c r="AR1144" s="203">
        <f t="shared" si="1521"/>
        <v>4.5450000100999999</v>
      </c>
      <c r="AS1144" s="203">
        <f t="shared" si="1522"/>
        <v>5.5549999999999997</v>
      </c>
      <c r="AT1144" s="203">
        <f t="shared" si="1523"/>
        <v>6.7894444320999989</v>
      </c>
      <c r="AU1144" s="203">
        <f t="shared" si="1524"/>
        <v>6.0592091043740002</v>
      </c>
      <c r="AV1144" s="203">
        <f t="shared" si="1525"/>
        <v>7.4057000000000004</v>
      </c>
      <c r="AW1144" s="203">
        <f t="shared" si="1526"/>
        <v>9.0514110946540001</v>
      </c>
      <c r="AX1144" s="203">
        <f t="shared" si="1527"/>
        <v>8.579536382701999</v>
      </c>
      <c r="AY1144" s="203">
        <f t="shared" si="1528"/>
        <v>10.4861</v>
      </c>
      <c r="AZ1144" s="203">
        <f t="shared" si="1529"/>
        <v>12.816344421142</v>
      </c>
      <c r="BB1144" s="1" t="str">
        <f t="shared" si="1508"/>
        <v>A</v>
      </c>
      <c r="BC1144" s="1" t="str">
        <f t="shared" si="1509"/>
        <v>NP</v>
      </c>
      <c r="BD1144" s="1" t="str">
        <f t="shared" si="1510"/>
        <v>NP</v>
      </c>
      <c r="BE1144" s="1" t="str">
        <f t="shared" si="1511"/>
        <v>NO</v>
      </c>
      <c r="BF1144" s="1" t="str">
        <f t="shared" si="1478"/>
        <v>NO</v>
      </c>
      <c r="BG1144" s="1" t="str">
        <f t="shared" si="1479"/>
        <v>YES</v>
      </c>
      <c r="BH1144" s="1" t="str">
        <f t="shared" si="1472"/>
        <v>YES</v>
      </c>
      <c r="BJ1144" s="1">
        <v>68</v>
      </c>
      <c r="BK1144" s="1" t="str">
        <f t="shared" si="1480"/>
        <v>A</v>
      </c>
      <c r="BL1144" s="1" t="str">
        <f t="shared" si="1481"/>
        <v>NP</v>
      </c>
      <c r="BM1144" s="1" t="str">
        <f t="shared" si="1482"/>
        <v>NP</v>
      </c>
      <c r="BN1144" s="1" t="str">
        <f t="shared" si="1483"/>
        <v>NO</v>
      </c>
      <c r="BO1144" s="1" t="str">
        <f t="shared" si="1484"/>
        <v>NO</v>
      </c>
      <c r="BP1144" s="1" t="str">
        <f t="shared" si="1485"/>
        <v>YES</v>
      </c>
      <c r="BQ1144" s="1" t="str">
        <f t="shared" si="1486"/>
        <v>YES</v>
      </c>
      <c r="BS1144" s="1" t="str">
        <f t="shared" si="1487"/>
        <v>TP</v>
      </c>
      <c r="BT1144" s="1" t="str">
        <f t="shared" si="1488"/>
        <v>TP</v>
      </c>
      <c r="BU1144" s="1" t="str">
        <f t="shared" si="1489"/>
        <v>TP</v>
      </c>
      <c r="BV1144" s="1" t="str">
        <f t="shared" si="1490"/>
        <v>YES</v>
      </c>
      <c r="BW1144" s="1" t="str">
        <f t="shared" si="1491"/>
        <v>YES</v>
      </c>
      <c r="BX1144" s="1" t="str">
        <f t="shared" si="1492"/>
        <v>YES</v>
      </c>
      <c r="BY1144" s="244" t="str">
        <f t="shared" si="1493"/>
        <v>YES</v>
      </c>
      <c r="BZ1144" s="244" t="str">
        <f t="shared" si="1494"/>
        <v>NO</v>
      </c>
      <c r="CA1144" s="244" t="str">
        <f t="shared" si="1495"/>
        <v>NO</v>
      </c>
      <c r="CB1144" s="244" t="str">
        <f t="shared" si="1496"/>
        <v>NO</v>
      </c>
      <c r="CC1144" s="244" t="str">
        <f t="shared" si="1497"/>
        <v>NO</v>
      </c>
      <c r="CD1144" s="244" t="str">
        <f t="shared" si="1473"/>
        <v>NO</v>
      </c>
      <c r="CE1144" s="1" t="str">
        <f t="shared" si="1474"/>
        <v>NO</v>
      </c>
      <c r="CF1144" s="1" t="str">
        <f t="shared" si="1475"/>
        <v>NO</v>
      </c>
      <c r="CG1144" s="1" t="str">
        <f t="shared" si="1476"/>
        <v>NO</v>
      </c>
      <c r="CH1144" s="1" t="str">
        <f t="shared" si="1477"/>
        <v>NO</v>
      </c>
      <c r="CI1144" s="244" t="str">
        <f t="shared" si="1498"/>
        <v>NO</v>
      </c>
      <c r="CJ1144" s="244" t="str">
        <f t="shared" si="1499"/>
        <v>NO</v>
      </c>
      <c r="CK1144" s="244" t="str">
        <f t="shared" si="1500"/>
        <v>NO</v>
      </c>
      <c r="CL1144" s="244" t="str">
        <f t="shared" si="1501"/>
        <v>NO</v>
      </c>
      <c r="CM1144" s="244" t="str">
        <f t="shared" si="1502"/>
        <v>NO</v>
      </c>
      <c r="CN1144" s="244" t="str">
        <f t="shared" si="1503"/>
        <v>NO</v>
      </c>
      <c r="CO1144" s="244" t="str">
        <f t="shared" si="1504"/>
        <v>NO</v>
      </c>
      <c r="CP1144" s="244" t="str">
        <f t="shared" si="1505"/>
        <v>NO</v>
      </c>
      <c r="CQ1144" s="244" t="str">
        <f t="shared" si="1506"/>
        <v>NO</v>
      </c>
      <c r="CR1144" s="244" t="str">
        <f t="shared" si="1507"/>
        <v>NO</v>
      </c>
    </row>
    <row r="1145" spans="1:96">
      <c r="A1145" s="64"/>
      <c r="B1145" s="15"/>
      <c r="C1145" s="15"/>
      <c r="D1145" s="15"/>
      <c r="E1145" s="15"/>
      <c r="F1145" s="15"/>
      <c r="G1145" s="15"/>
      <c r="H1145" s="15"/>
      <c r="I1145" s="52" t="s">
        <v>19</v>
      </c>
      <c r="J1145" s="6">
        <v>0.820027229475494</v>
      </c>
      <c r="K1145" s="6">
        <v>9.9918855759842204E-2</v>
      </c>
      <c r="L1145" s="6">
        <v>8.00539147646636E-2</v>
      </c>
      <c r="M1145" s="6">
        <v>0.74782715733955496</v>
      </c>
      <c r="N1145" s="6">
        <v>0.17284403727181799</v>
      </c>
      <c r="O1145" s="6">
        <v>7.9328805388626702E-2</v>
      </c>
      <c r="P1145" s="6">
        <v>0.41185133961012199</v>
      </c>
      <c r="Q1145" s="6">
        <v>0.241961272943188</v>
      </c>
      <c r="R1145" s="6">
        <v>0.34618738744668898</v>
      </c>
      <c r="S1145" s="6">
        <v>0.28229121069090901</v>
      </c>
      <c r="T1145" s="6">
        <v>0.213625507227578</v>
      </c>
      <c r="U1145" s="6">
        <v>0.50408328208151099</v>
      </c>
      <c r="V1145" s="6">
        <v>0.42404847112751898</v>
      </c>
      <c r="W1145" s="6">
        <v>0.13942711559085599</v>
      </c>
      <c r="X1145" s="6">
        <v>0.436524413281624</v>
      </c>
      <c r="Y1145" s="6">
        <v>0.69296908320279405</v>
      </c>
      <c r="Z1145" s="6">
        <v>3.6006108334087301E-2</v>
      </c>
      <c r="AA1145" s="6">
        <v>0.27102480846311799</v>
      </c>
      <c r="AB1145" s="6">
        <v>0.163680543885068</v>
      </c>
      <c r="AC1145" s="6">
        <v>0.66278980176896796</v>
      </c>
      <c r="AD1145" s="6">
        <v>0.17352965434596301</v>
      </c>
      <c r="AE1145" s="6">
        <v>0.51911934100121204</v>
      </c>
      <c r="AF1145" s="6">
        <v>0.15154642119060199</v>
      </c>
      <c r="AG1145" s="310">
        <v>0.32933423780818499</v>
      </c>
      <c r="AH1145" s="211">
        <v>5.1950000000000003</v>
      </c>
      <c r="AI1145" s="211">
        <v>6.4610000000000003</v>
      </c>
      <c r="AJ1145" s="212">
        <v>9.827</v>
      </c>
      <c r="AK1145" s="210">
        <v>5.2460000000000004</v>
      </c>
      <c r="AL1145" s="210">
        <v>6.5110000000000001</v>
      </c>
      <c r="AM1145" s="210">
        <v>9.7460000000000004</v>
      </c>
      <c r="AN1145" s="203"/>
      <c r="AO1145" s="203"/>
      <c r="AP1145" s="203"/>
      <c r="AQ1145" s="203"/>
      <c r="AR1145" s="203">
        <f t="shared" si="1521"/>
        <v>4.5450000100999999</v>
      </c>
      <c r="AS1145" s="203">
        <f t="shared" si="1522"/>
        <v>5.5549999999999997</v>
      </c>
      <c r="AT1145" s="203">
        <f t="shared" si="1523"/>
        <v>6.7894444320999989</v>
      </c>
      <c r="AU1145" s="203">
        <f t="shared" si="1524"/>
        <v>6.0592091043740002</v>
      </c>
      <c r="AV1145" s="203">
        <f t="shared" si="1525"/>
        <v>7.4057000000000004</v>
      </c>
      <c r="AW1145" s="203">
        <f t="shared" si="1526"/>
        <v>9.0514110946540001</v>
      </c>
      <c r="AX1145" s="203">
        <f t="shared" si="1527"/>
        <v>8.579536382701999</v>
      </c>
      <c r="AY1145" s="203">
        <f t="shared" si="1528"/>
        <v>10.4861</v>
      </c>
      <c r="AZ1145" s="203">
        <f t="shared" si="1529"/>
        <v>12.816344421142</v>
      </c>
      <c r="BB1145" s="1" t="str">
        <f t="shared" si="1508"/>
        <v>NP</v>
      </c>
      <c r="BC1145" s="1" t="str">
        <f t="shared" si="1509"/>
        <v>NP</v>
      </c>
      <c r="BD1145" s="1" t="str">
        <f t="shared" si="1510"/>
        <v>NP</v>
      </c>
      <c r="BE1145" s="1" t="str">
        <f t="shared" si="1511"/>
        <v>NO</v>
      </c>
      <c r="BF1145" s="1" t="str">
        <f t="shared" si="1478"/>
        <v>NO</v>
      </c>
      <c r="BG1145" s="1" t="str">
        <f t="shared" si="1479"/>
        <v>NO</v>
      </c>
      <c r="BH1145" s="1" t="str">
        <f t="shared" si="1472"/>
        <v>YES</v>
      </c>
      <c r="BJ1145" s="1">
        <v>20</v>
      </c>
      <c r="BK1145" s="1" t="str">
        <f t="shared" si="1480"/>
        <v>NP</v>
      </c>
      <c r="BL1145" s="1" t="str">
        <f t="shared" si="1481"/>
        <v>NP</v>
      </c>
      <c r="BM1145" s="1" t="str">
        <f t="shared" si="1482"/>
        <v>NP</v>
      </c>
      <c r="BN1145" s="1" t="str">
        <f t="shared" si="1483"/>
        <v>NO</v>
      </c>
      <c r="BO1145" s="1" t="str">
        <f t="shared" si="1484"/>
        <v>NO</v>
      </c>
      <c r="BP1145" s="1" t="str">
        <f t="shared" si="1485"/>
        <v>NO</v>
      </c>
      <c r="BQ1145" s="1" t="str">
        <f t="shared" si="1486"/>
        <v>YES</v>
      </c>
      <c r="BS1145" s="1" t="str">
        <f t="shared" si="1487"/>
        <v>TP</v>
      </c>
      <c r="BT1145" s="1" t="str">
        <f t="shared" si="1488"/>
        <v>TP</v>
      </c>
      <c r="BU1145" s="1" t="str">
        <f t="shared" si="1489"/>
        <v>TP</v>
      </c>
      <c r="BV1145" s="1" t="str">
        <f t="shared" si="1490"/>
        <v>YES</v>
      </c>
      <c r="BW1145" s="1" t="str">
        <f t="shared" si="1491"/>
        <v>YES</v>
      </c>
      <c r="BX1145" s="1" t="str">
        <f t="shared" si="1492"/>
        <v>YES</v>
      </c>
      <c r="BY1145" s="244" t="str">
        <f t="shared" si="1493"/>
        <v>YES</v>
      </c>
      <c r="BZ1145" s="244" t="str">
        <f t="shared" si="1494"/>
        <v>NO</v>
      </c>
      <c r="CA1145" s="244" t="str">
        <f t="shared" si="1495"/>
        <v>NO</v>
      </c>
      <c r="CB1145" s="244" t="str">
        <f t="shared" si="1496"/>
        <v>NO</v>
      </c>
      <c r="CC1145" s="244" t="str">
        <f t="shared" si="1497"/>
        <v>NO</v>
      </c>
      <c r="CD1145" s="244" t="str">
        <f t="shared" si="1473"/>
        <v>NO</v>
      </c>
      <c r="CE1145" s="1" t="str">
        <f t="shared" si="1474"/>
        <v>NO</v>
      </c>
      <c r="CF1145" s="1" t="str">
        <f t="shared" si="1475"/>
        <v>NO</v>
      </c>
      <c r="CG1145" s="1" t="str">
        <f t="shared" si="1476"/>
        <v>NO</v>
      </c>
      <c r="CH1145" s="1" t="str">
        <f t="shared" si="1477"/>
        <v>NO</v>
      </c>
      <c r="CI1145" s="244" t="str">
        <f t="shared" si="1498"/>
        <v>NO</v>
      </c>
      <c r="CJ1145" s="244" t="str">
        <f t="shared" si="1499"/>
        <v>NO</v>
      </c>
      <c r="CK1145" s="244" t="str">
        <f t="shared" si="1500"/>
        <v>NO</v>
      </c>
      <c r="CL1145" s="244" t="str">
        <f t="shared" si="1501"/>
        <v>NO</v>
      </c>
      <c r="CM1145" s="244" t="str">
        <f t="shared" si="1502"/>
        <v>NO</v>
      </c>
      <c r="CN1145" s="244" t="str">
        <f t="shared" si="1503"/>
        <v>NO</v>
      </c>
      <c r="CO1145" s="244" t="str">
        <f t="shared" si="1504"/>
        <v>NO</v>
      </c>
      <c r="CP1145" s="244" t="str">
        <f t="shared" si="1505"/>
        <v>NO</v>
      </c>
      <c r="CQ1145" s="244" t="str">
        <f t="shared" si="1506"/>
        <v>NO</v>
      </c>
      <c r="CR1145" s="244" t="str">
        <f t="shared" si="1507"/>
        <v>NO</v>
      </c>
    </row>
    <row r="1146" spans="1:96">
      <c r="A1146" s="64"/>
      <c r="B1146" s="15"/>
      <c r="C1146" s="15"/>
      <c r="D1146" s="15"/>
      <c r="E1146" s="15"/>
      <c r="F1146" s="15"/>
      <c r="G1146" s="15"/>
      <c r="H1146" s="15"/>
      <c r="I1146" s="52" t="s">
        <v>42</v>
      </c>
      <c r="J1146" s="6">
        <v>0.81792585981261601</v>
      </c>
      <c r="K1146" s="6">
        <v>1.6903851212013099E-2</v>
      </c>
      <c r="L1146" s="6">
        <v>0.16517028897537001</v>
      </c>
      <c r="M1146" s="6">
        <v>0.74056920840677498</v>
      </c>
      <c r="N1146" s="6">
        <v>0.24161482038014601</v>
      </c>
      <c r="O1146" s="6">
        <v>1.7815971213078499E-2</v>
      </c>
      <c r="P1146" s="6">
        <v>0.11452089319567001</v>
      </c>
      <c r="Q1146" s="6">
        <v>0.80768410805992197</v>
      </c>
      <c r="R1146" s="6">
        <v>7.7794998744407498E-2</v>
      </c>
      <c r="S1146" s="6">
        <v>0.94698218464077599</v>
      </c>
      <c r="T1146" s="6">
        <v>6.9102126153962598E-3</v>
      </c>
      <c r="U1146" s="6">
        <v>4.6107602743827102E-2</v>
      </c>
      <c r="V1146" s="6">
        <v>0.70449824316796605</v>
      </c>
      <c r="W1146" s="6">
        <v>0.112512416596645</v>
      </c>
      <c r="X1146" s="6">
        <v>0.18298934023538799</v>
      </c>
      <c r="Y1146" s="6">
        <v>0.36547733605897098</v>
      </c>
      <c r="Z1146" s="6">
        <v>0.56940130215273599</v>
      </c>
      <c r="AA1146" s="6">
        <v>6.51213617882926E-2</v>
      </c>
      <c r="AB1146" s="6">
        <v>5.6326048785145202E-2</v>
      </c>
      <c r="AC1146" s="6">
        <v>6.4329853857334002E-2</v>
      </c>
      <c r="AD1146" s="6">
        <v>0.87934409735751995</v>
      </c>
      <c r="AE1146" s="6">
        <v>0.56736760620130799</v>
      </c>
      <c r="AF1146" s="6">
        <v>0.34760108544232299</v>
      </c>
      <c r="AG1146" s="310">
        <v>8.5031308356367796E-2</v>
      </c>
      <c r="AH1146" s="211">
        <v>3.9550000000000001</v>
      </c>
      <c r="AI1146" s="211">
        <v>5.7649999999999997</v>
      </c>
      <c r="AJ1146" s="212">
        <v>10.696999999999999</v>
      </c>
      <c r="AK1146" s="210">
        <v>3.8530000000000002</v>
      </c>
      <c r="AL1146" s="210">
        <v>5.6769999999999996</v>
      </c>
      <c r="AM1146" s="210">
        <v>10.427</v>
      </c>
      <c r="AN1146" s="203"/>
      <c r="AO1146" s="203"/>
      <c r="AP1146" s="203"/>
      <c r="AQ1146" s="203"/>
      <c r="AR1146" s="203">
        <f t="shared" si="1521"/>
        <v>4.5450000100999999</v>
      </c>
      <c r="AS1146" s="203">
        <f t="shared" si="1522"/>
        <v>5.5549999999999997</v>
      </c>
      <c r="AT1146" s="203">
        <f t="shared" si="1523"/>
        <v>6.7894444320999989</v>
      </c>
      <c r="AU1146" s="203">
        <f t="shared" si="1524"/>
        <v>6.0592091043740002</v>
      </c>
      <c r="AV1146" s="203">
        <f t="shared" si="1525"/>
        <v>7.4057000000000004</v>
      </c>
      <c r="AW1146" s="203">
        <f t="shared" si="1526"/>
        <v>9.0514110946540001</v>
      </c>
      <c r="AX1146" s="203">
        <f t="shared" si="1527"/>
        <v>8.579536382701999</v>
      </c>
      <c r="AY1146" s="203">
        <f t="shared" si="1528"/>
        <v>10.4861</v>
      </c>
      <c r="AZ1146" s="203">
        <f t="shared" si="1529"/>
        <v>12.816344421142</v>
      </c>
      <c r="BB1146" s="1" t="str">
        <f t="shared" si="1508"/>
        <v>A</v>
      </c>
      <c r="BC1146" s="1" t="str">
        <f t="shared" si="1509"/>
        <v>A</v>
      </c>
      <c r="BD1146" s="1" t="str">
        <f t="shared" si="1510"/>
        <v>NA</v>
      </c>
      <c r="BE1146" s="1" t="str">
        <f t="shared" si="1511"/>
        <v>NO</v>
      </c>
      <c r="BF1146" s="1" t="str">
        <f t="shared" si="1478"/>
        <v>YES</v>
      </c>
      <c r="BG1146" s="1" t="str">
        <f t="shared" si="1479"/>
        <v>YES</v>
      </c>
      <c r="BH1146" s="1" t="str">
        <f t="shared" si="1472"/>
        <v>YES</v>
      </c>
      <c r="BJ1146" s="1">
        <v>55</v>
      </c>
      <c r="BK1146" s="1" t="str">
        <f t="shared" si="1480"/>
        <v>A</v>
      </c>
      <c r="BL1146" s="1" t="str">
        <f t="shared" si="1481"/>
        <v>A</v>
      </c>
      <c r="BM1146" s="1" t="str">
        <f t="shared" si="1482"/>
        <v>NP</v>
      </c>
      <c r="BN1146" s="1" t="str">
        <f t="shared" si="1483"/>
        <v>NO</v>
      </c>
      <c r="BO1146" s="1" t="str">
        <f t="shared" si="1484"/>
        <v>YES</v>
      </c>
      <c r="BP1146" s="1" t="str">
        <f t="shared" si="1485"/>
        <v>YES</v>
      </c>
      <c r="BQ1146" s="1" t="str">
        <f t="shared" si="1486"/>
        <v>YES</v>
      </c>
      <c r="BS1146" s="1" t="str">
        <f t="shared" si="1487"/>
        <v>TP</v>
      </c>
      <c r="BT1146" s="1" t="str">
        <f t="shared" si="1488"/>
        <v>TP</v>
      </c>
      <c r="BU1146" s="1" t="str">
        <f t="shared" si="1489"/>
        <v>FN</v>
      </c>
      <c r="BV1146" s="1" t="str">
        <f t="shared" si="1490"/>
        <v>NO</v>
      </c>
      <c r="BW1146" s="1" t="str">
        <f t="shared" si="1491"/>
        <v>YES</v>
      </c>
      <c r="BX1146" s="1" t="str">
        <f t="shared" si="1492"/>
        <v>YES</v>
      </c>
      <c r="BY1146" s="244" t="str">
        <f t="shared" si="1493"/>
        <v>YES</v>
      </c>
      <c r="BZ1146" s="244" t="str">
        <f t="shared" si="1494"/>
        <v>NO</v>
      </c>
      <c r="CA1146" s="244" t="str">
        <f t="shared" si="1495"/>
        <v>NO</v>
      </c>
      <c r="CB1146" s="244" t="str">
        <f t="shared" si="1496"/>
        <v>NO</v>
      </c>
      <c r="CC1146" s="244" t="str">
        <f t="shared" si="1497"/>
        <v>NO</v>
      </c>
      <c r="CD1146" s="244" t="str">
        <f t="shared" si="1473"/>
        <v>YES</v>
      </c>
      <c r="CE1146" s="1" t="str">
        <f t="shared" si="1474"/>
        <v>NO</v>
      </c>
      <c r="CF1146" s="1" t="str">
        <f t="shared" si="1475"/>
        <v>NO</v>
      </c>
      <c r="CG1146" s="1" t="str">
        <f t="shared" si="1476"/>
        <v>NO</v>
      </c>
      <c r="CH1146" s="1" t="str">
        <f t="shared" si="1477"/>
        <v>YES</v>
      </c>
      <c r="CI1146" s="244" t="str">
        <f t="shared" si="1498"/>
        <v>YES</v>
      </c>
      <c r="CJ1146" s="244" t="str">
        <f t="shared" si="1499"/>
        <v>NO</v>
      </c>
      <c r="CK1146" s="244" t="str">
        <f t="shared" si="1500"/>
        <v>NO</v>
      </c>
      <c r="CL1146" s="244" t="str">
        <f t="shared" si="1501"/>
        <v>NO</v>
      </c>
      <c r="CM1146" s="244" t="str">
        <f t="shared" si="1502"/>
        <v>YES</v>
      </c>
      <c r="CN1146" s="244" t="str">
        <f t="shared" si="1503"/>
        <v>NO</v>
      </c>
      <c r="CO1146" s="244" t="str">
        <f t="shared" si="1504"/>
        <v>NO</v>
      </c>
      <c r="CP1146" s="244" t="str">
        <f t="shared" si="1505"/>
        <v>NO</v>
      </c>
      <c r="CQ1146" s="244" t="str">
        <f t="shared" si="1506"/>
        <v>NO</v>
      </c>
      <c r="CR1146" s="244" t="str">
        <f t="shared" si="1507"/>
        <v>NO</v>
      </c>
    </row>
    <row r="1147" spans="1:96">
      <c r="A1147" s="64"/>
      <c r="B1147" s="15"/>
      <c r="C1147" s="15"/>
      <c r="D1147" s="15"/>
      <c r="E1147" s="15"/>
      <c r="F1147" s="15"/>
      <c r="G1147" s="15"/>
      <c r="H1147" s="15"/>
      <c r="I1147" s="52" t="s">
        <v>43</v>
      </c>
      <c r="J1147" s="6">
        <v>0.25927292848286299</v>
      </c>
      <c r="K1147" s="6">
        <v>0.722388024431182</v>
      </c>
      <c r="L1147" s="6">
        <v>1.83390470859537E-2</v>
      </c>
      <c r="M1147" s="6">
        <v>0.229533772053129</v>
      </c>
      <c r="N1147" s="6">
        <v>0.35157501633529398</v>
      </c>
      <c r="O1147" s="6">
        <v>0.418891211611576</v>
      </c>
      <c r="P1147" s="6">
        <v>0.51462067588619598</v>
      </c>
      <c r="Q1147" s="6">
        <v>0.155305142644975</v>
      </c>
      <c r="R1147" s="6">
        <v>0.330074181468827</v>
      </c>
      <c r="S1147" s="6">
        <v>0.198060702469635</v>
      </c>
      <c r="T1147" s="6">
        <v>0.18958916153330799</v>
      </c>
      <c r="U1147" s="6">
        <v>0.61235013599705501</v>
      </c>
      <c r="V1147" s="6">
        <v>0.16496874353369201</v>
      </c>
      <c r="W1147" s="6">
        <v>0.556927278009411</v>
      </c>
      <c r="X1147" s="6">
        <v>0.27810397845689599</v>
      </c>
      <c r="Y1147" s="6">
        <v>0.657254501964329</v>
      </c>
      <c r="Z1147" s="6">
        <v>0.16269658605329801</v>
      </c>
      <c r="AA1147" s="6">
        <v>0.180048911982372</v>
      </c>
      <c r="AB1147" s="6">
        <v>0.215130777508073</v>
      </c>
      <c r="AC1147" s="6">
        <v>0.106219523174175</v>
      </c>
      <c r="AD1147" s="6">
        <v>0.67864969931775099</v>
      </c>
      <c r="AE1147" s="6">
        <v>0.37986143708374398</v>
      </c>
      <c r="AF1147" s="6">
        <v>0.61928310615149995</v>
      </c>
      <c r="AG1147" s="310">
        <v>8.5545676475495803E-4</v>
      </c>
      <c r="AH1147" s="211">
        <v>6.2869999999999999</v>
      </c>
      <c r="AI1147" s="211">
        <v>6.1660000000000004</v>
      </c>
      <c r="AJ1147" s="212">
        <v>10.06</v>
      </c>
      <c r="AK1147" s="210">
        <v>6.5030000000000001</v>
      </c>
      <c r="AL1147" s="210">
        <v>6.4740000000000002</v>
      </c>
      <c r="AM1147" s="210">
        <v>10.167999999999999</v>
      </c>
      <c r="AN1147" s="203"/>
      <c r="AO1147" s="203"/>
      <c r="AP1147" s="203"/>
      <c r="AQ1147" s="203"/>
      <c r="AR1147" s="203">
        <f t="shared" si="1521"/>
        <v>4.5450000100999999</v>
      </c>
      <c r="AS1147" s="203">
        <f t="shared" si="1522"/>
        <v>5.5549999999999997</v>
      </c>
      <c r="AT1147" s="203">
        <f t="shared" si="1523"/>
        <v>6.7894444320999989</v>
      </c>
      <c r="AU1147" s="203">
        <f t="shared" si="1524"/>
        <v>6.0592091043740002</v>
      </c>
      <c r="AV1147" s="203">
        <f t="shared" si="1525"/>
        <v>7.4057000000000004</v>
      </c>
      <c r="AW1147" s="203">
        <f t="shared" si="1526"/>
        <v>9.0514110946540001</v>
      </c>
      <c r="AX1147" s="203">
        <f t="shared" si="1527"/>
        <v>8.579536382701999</v>
      </c>
      <c r="AY1147" s="203">
        <f t="shared" si="1528"/>
        <v>10.4861</v>
      </c>
      <c r="AZ1147" s="203">
        <f t="shared" si="1529"/>
        <v>12.816344421142</v>
      </c>
      <c r="BB1147" s="1" t="str">
        <f t="shared" si="1508"/>
        <v>NA</v>
      </c>
      <c r="BC1147" s="1" t="str">
        <f t="shared" si="1509"/>
        <v>NP</v>
      </c>
      <c r="BD1147" s="1" t="str">
        <f t="shared" si="1510"/>
        <v>NP</v>
      </c>
      <c r="BE1147" s="1" t="str">
        <f t="shared" si="1511"/>
        <v>NO</v>
      </c>
      <c r="BF1147" s="1" t="str">
        <f t="shared" si="1478"/>
        <v>NO</v>
      </c>
      <c r="BG1147" s="1" t="str">
        <f t="shared" si="1479"/>
        <v>NO</v>
      </c>
      <c r="BH1147" s="1" t="str">
        <f t="shared" si="1472"/>
        <v>YES</v>
      </c>
      <c r="BJ1147" s="1">
        <v>800</v>
      </c>
      <c r="BK1147" s="1" t="str">
        <f t="shared" si="1480"/>
        <v>NA</v>
      </c>
      <c r="BL1147" s="1" t="str">
        <f t="shared" si="1481"/>
        <v>NP</v>
      </c>
      <c r="BM1147" s="1" t="str">
        <f t="shared" si="1482"/>
        <v>NP</v>
      </c>
      <c r="BN1147" s="1" t="str">
        <f t="shared" si="1483"/>
        <v>NO</v>
      </c>
      <c r="BO1147" s="1" t="str">
        <f t="shared" si="1484"/>
        <v>NO</v>
      </c>
      <c r="BP1147" s="1" t="str">
        <f t="shared" si="1485"/>
        <v>NO</v>
      </c>
      <c r="BQ1147" s="1" t="str">
        <f t="shared" si="1486"/>
        <v>YES</v>
      </c>
      <c r="BS1147" s="1" t="str">
        <f t="shared" si="1487"/>
        <v>TN</v>
      </c>
      <c r="BT1147" s="1" t="str">
        <f t="shared" si="1488"/>
        <v>TP</v>
      </c>
      <c r="BU1147" s="1" t="str">
        <f t="shared" si="1489"/>
        <v>TP</v>
      </c>
      <c r="BV1147" s="1" t="str">
        <f t="shared" si="1490"/>
        <v>NO</v>
      </c>
      <c r="BW1147" s="1" t="str">
        <f t="shared" si="1491"/>
        <v>YES</v>
      </c>
      <c r="BX1147" s="1" t="str">
        <f t="shared" si="1492"/>
        <v>YES</v>
      </c>
      <c r="BY1147" s="244" t="str">
        <f t="shared" si="1493"/>
        <v>YES</v>
      </c>
      <c r="BZ1147" s="244" t="str">
        <f t="shared" si="1494"/>
        <v>NO</v>
      </c>
      <c r="CA1147" s="244" t="str">
        <f t="shared" si="1495"/>
        <v>NO</v>
      </c>
      <c r="CB1147" s="244" t="str">
        <f t="shared" si="1496"/>
        <v>NO</v>
      </c>
      <c r="CC1147" s="244" t="str">
        <f t="shared" si="1497"/>
        <v>NO</v>
      </c>
      <c r="CD1147" s="244" t="str">
        <f t="shared" si="1473"/>
        <v>NO</v>
      </c>
      <c r="CE1147" s="1" t="str">
        <f t="shared" si="1474"/>
        <v>NO</v>
      </c>
      <c r="CF1147" s="1" t="str">
        <f t="shared" si="1475"/>
        <v>NO</v>
      </c>
      <c r="CG1147" s="1" t="str">
        <f t="shared" si="1476"/>
        <v>NO</v>
      </c>
      <c r="CH1147" s="1" t="str">
        <f t="shared" si="1477"/>
        <v>NO</v>
      </c>
      <c r="CI1147" s="244" t="str">
        <f t="shared" si="1498"/>
        <v>NO</v>
      </c>
      <c r="CJ1147" s="244" t="str">
        <f t="shared" si="1499"/>
        <v>NO</v>
      </c>
      <c r="CK1147" s="244" t="str">
        <f t="shared" si="1500"/>
        <v>NO</v>
      </c>
      <c r="CL1147" s="244" t="str">
        <f t="shared" si="1501"/>
        <v>NO</v>
      </c>
      <c r="CM1147" s="244" t="str">
        <f t="shared" si="1502"/>
        <v>NO</v>
      </c>
      <c r="CN1147" s="244" t="str">
        <f t="shared" si="1503"/>
        <v>NO</v>
      </c>
      <c r="CO1147" s="244" t="str">
        <f t="shared" si="1504"/>
        <v>NO</v>
      </c>
      <c r="CP1147" s="244" t="str">
        <f t="shared" si="1505"/>
        <v>NO</v>
      </c>
      <c r="CQ1147" s="244" t="str">
        <f t="shared" si="1506"/>
        <v>NO</v>
      </c>
      <c r="CR1147" s="244" t="str">
        <f t="shared" si="1507"/>
        <v>NO</v>
      </c>
    </row>
    <row r="1148" spans="1:96">
      <c r="A1148" s="64"/>
      <c r="B1148" s="15"/>
      <c r="C1148" s="15"/>
      <c r="D1148" s="15"/>
      <c r="E1148" s="15"/>
      <c r="F1148" s="15"/>
      <c r="G1148" s="15"/>
      <c r="H1148" s="15"/>
      <c r="I1148" s="52" t="s">
        <v>45</v>
      </c>
      <c r="J1148" s="6">
        <v>0.820027229475494</v>
      </c>
      <c r="K1148" s="6">
        <v>9.9918855759842204E-2</v>
      </c>
      <c r="L1148" s="6">
        <v>8.00539147646636E-2</v>
      </c>
      <c r="M1148" s="6">
        <v>0.22580819829301199</v>
      </c>
      <c r="N1148" s="6">
        <v>0.64389146432237798</v>
      </c>
      <c r="O1148" s="6">
        <v>0.130300337384608</v>
      </c>
      <c r="P1148" s="6">
        <v>0.44388502388152001</v>
      </c>
      <c r="Q1148" s="6">
        <v>0.19949160793767601</v>
      </c>
      <c r="R1148" s="6">
        <v>0.35662336818080298</v>
      </c>
      <c r="S1148" s="6">
        <v>0.47934654986498498</v>
      </c>
      <c r="T1148" s="6">
        <v>0.30554219352170597</v>
      </c>
      <c r="U1148" s="6">
        <v>0.21511125661330799</v>
      </c>
      <c r="V1148" s="6">
        <v>0.27167578782860202</v>
      </c>
      <c r="W1148" s="6">
        <v>0.25223643781364502</v>
      </c>
      <c r="X1148" s="6">
        <v>0.47608777435775101</v>
      </c>
      <c r="Y1148" s="6">
        <v>0.69450577856766604</v>
      </c>
      <c r="Z1148" s="6">
        <v>9.6527001537613205E-2</v>
      </c>
      <c r="AA1148" s="6">
        <v>0.20896721989472</v>
      </c>
      <c r="AB1148" s="6">
        <v>0.111620474916745</v>
      </c>
      <c r="AC1148" s="6">
        <v>0.788474414524168</v>
      </c>
      <c r="AD1148" s="6">
        <v>9.9905110559085603E-2</v>
      </c>
      <c r="AE1148" s="6">
        <v>0.759431814510095</v>
      </c>
      <c r="AF1148" s="6">
        <v>0.122482189749838</v>
      </c>
      <c r="AG1148" s="310">
        <v>0.11808599574006599</v>
      </c>
      <c r="AH1148" s="211">
        <v>4.8019999999999996</v>
      </c>
      <c r="AI1148" s="211">
        <v>6.33</v>
      </c>
      <c r="AJ1148" s="212">
        <v>9.9529999999999994</v>
      </c>
      <c r="AK1148" s="210">
        <v>4.83</v>
      </c>
      <c r="AL1148" s="210">
        <v>6.5650000000000004</v>
      </c>
      <c r="AM1148" s="210">
        <v>10.176</v>
      </c>
      <c r="AN1148" s="203"/>
      <c r="AO1148" s="203"/>
      <c r="AP1148" s="203"/>
      <c r="AQ1148" s="203"/>
      <c r="AR1148" s="203">
        <f t="shared" si="1521"/>
        <v>4.5450000100999999</v>
      </c>
      <c r="AS1148" s="203">
        <f t="shared" si="1522"/>
        <v>5.5549999999999997</v>
      </c>
      <c r="AT1148" s="203">
        <f t="shared" si="1523"/>
        <v>6.7894444320999989</v>
      </c>
      <c r="AU1148" s="203">
        <f t="shared" si="1524"/>
        <v>6.0592091043740002</v>
      </c>
      <c r="AV1148" s="203">
        <f t="shared" si="1525"/>
        <v>7.4057000000000004</v>
      </c>
      <c r="AW1148" s="203">
        <f t="shared" si="1526"/>
        <v>9.0514110946540001</v>
      </c>
      <c r="AX1148" s="203">
        <f t="shared" si="1527"/>
        <v>8.579536382701999</v>
      </c>
      <c r="AY1148" s="203">
        <f t="shared" si="1528"/>
        <v>10.4861</v>
      </c>
      <c r="AZ1148" s="203">
        <f t="shared" si="1529"/>
        <v>12.816344421142</v>
      </c>
      <c r="BB1148" s="1" t="str">
        <f t="shared" si="1508"/>
        <v>NP</v>
      </c>
      <c r="BC1148" s="1" t="str">
        <f t="shared" si="1509"/>
        <v>NP</v>
      </c>
      <c r="BD1148" s="1" t="str">
        <f t="shared" si="1510"/>
        <v>NP</v>
      </c>
      <c r="BE1148" s="1" t="str">
        <f t="shared" si="1511"/>
        <v>NO</v>
      </c>
      <c r="BF1148" s="1" t="str">
        <f t="shared" si="1478"/>
        <v>NO</v>
      </c>
      <c r="BG1148" s="1" t="str">
        <f t="shared" si="1479"/>
        <v>NO</v>
      </c>
      <c r="BH1148" s="1" t="str">
        <f t="shared" ref="BH1148:BH1211" si="1530">IF(OR(BB1148="P",BC1148="P",BD1148="P"),"NO","YES")</f>
        <v>YES</v>
      </c>
      <c r="BJ1148" s="1">
        <v>128</v>
      </c>
      <c r="BK1148" s="1" t="str">
        <f t="shared" si="1480"/>
        <v>NP</v>
      </c>
      <c r="BL1148" s="1" t="str">
        <f t="shared" si="1481"/>
        <v>NP</v>
      </c>
      <c r="BM1148" s="1" t="str">
        <f t="shared" si="1482"/>
        <v>NP</v>
      </c>
      <c r="BN1148" s="1" t="str">
        <f t="shared" si="1483"/>
        <v>NO</v>
      </c>
      <c r="BO1148" s="1" t="str">
        <f t="shared" si="1484"/>
        <v>NO</v>
      </c>
      <c r="BP1148" s="1" t="str">
        <f t="shared" si="1485"/>
        <v>NO</v>
      </c>
      <c r="BQ1148" s="1" t="str">
        <f t="shared" si="1486"/>
        <v>YES</v>
      </c>
      <c r="BS1148" s="1" t="str">
        <f t="shared" si="1487"/>
        <v>TP</v>
      </c>
      <c r="BT1148" s="1" t="str">
        <f t="shared" si="1488"/>
        <v>TP</v>
      </c>
      <c r="BU1148" s="1" t="str">
        <f t="shared" si="1489"/>
        <v>TP</v>
      </c>
      <c r="BV1148" s="1" t="str">
        <f t="shared" si="1490"/>
        <v>YES</v>
      </c>
      <c r="BW1148" s="1" t="str">
        <f t="shared" si="1491"/>
        <v>YES</v>
      </c>
      <c r="BX1148" s="1" t="str">
        <f t="shared" si="1492"/>
        <v>YES</v>
      </c>
      <c r="BY1148" s="244" t="str">
        <f t="shared" si="1493"/>
        <v>YES</v>
      </c>
      <c r="BZ1148" s="244" t="str">
        <f t="shared" si="1494"/>
        <v>NO</v>
      </c>
      <c r="CA1148" s="244" t="str">
        <f t="shared" si="1495"/>
        <v>NO</v>
      </c>
      <c r="CB1148" s="244" t="str">
        <f t="shared" si="1496"/>
        <v>NO</v>
      </c>
      <c r="CC1148" s="244" t="str">
        <f t="shared" si="1497"/>
        <v>NO</v>
      </c>
      <c r="CD1148" s="244" t="str">
        <f t="shared" si="1473"/>
        <v>NO</v>
      </c>
      <c r="CE1148" s="1" t="str">
        <f t="shared" si="1474"/>
        <v>NO</v>
      </c>
      <c r="CF1148" s="1" t="str">
        <f t="shared" si="1475"/>
        <v>NO</v>
      </c>
      <c r="CG1148" s="1" t="str">
        <f t="shared" si="1476"/>
        <v>NO</v>
      </c>
      <c r="CH1148" s="1" t="str">
        <f t="shared" si="1477"/>
        <v>NO</v>
      </c>
      <c r="CI1148" s="244" t="str">
        <f t="shared" si="1498"/>
        <v>NO</v>
      </c>
      <c r="CJ1148" s="244" t="str">
        <f t="shared" si="1499"/>
        <v>NO</v>
      </c>
      <c r="CK1148" s="244" t="str">
        <f t="shared" si="1500"/>
        <v>NO</v>
      </c>
      <c r="CL1148" s="244" t="str">
        <f t="shared" si="1501"/>
        <v>NO</v>
      </c>
      <c r="CM1148" s="244" t="str">
        <f t="shared" si="1502"/>
        <v>NO</v>
      </c>
      <c r="CN1148" s="244" t="str">
        <f t="shared" si="1503"/>
        <v>NO</v>
      </c>
      <c r="CO1148" s="244" t="str">
        <f t="shared" si="1504"/>
        <v>NO</v>
      </c>
      <c r="CP1148" s="244" t="str">
        <f t="shared" si="1505"/>
        <v>NO</v>
      </c>
      <c r="CQ1148" s="244" t="str">
        <f t="shared" si="1506"/>
        <v>NO</v>
      </c>
      <c r="CR1148" s="244" t="str">
        <f t="shared" si="1507"/>
        <v>NO</v>
      </c>
    </row>
    <row r="1149" spans="1:96">
      <c r="A1149" s="64"/>
      <c r="B1149" s="15"/>
      <c r="C1149" s="15"/>
      <c r="D1149" s="15"/>
      <c r="E1149" s="15"/>
      <c r="F1149" s="15"/>
      <c r="G1149" s="15"/>
      <c r="H1149" s="15"/>
      <c r="I1149" s="52" t="s">
        <v>44</v>
      </c>
      <c r="J1149" s="6">
        <v>0.16851792449709799</v>
      </c>
      <c r="K1149" s="6">
        <v>0.70965977848393902</v>
      </c>
      <c r="L1149" s="6">
        <v>0.121822297018961</v>
      </c>
      <c r="M1149" s="6">
        <v>0.74056920840677498</v>
      </c>
      <c r="N1149" s="6">
        <v>0.24161482038014601</v>
      </c>
      <c r="O1149" s="6">
        <v>1.7815971213078499E-2</v>
      </c>
      <c r="P1149" s="6">
        <v>0.11452089319567001</v>
      </c>
      <c r="Q1149" s="6">
        <v>0.80768410805992197</v>
      </c>
      <c r="R1149" s="6">
        <v>7.7794998744407498E-2</v>
      </c>
      <c r="S1149" s="6">
        <v>0.94698218464077599</v>
      </c>
      <c r="T1149" s="6">
        <v>6.9102126153962598E-3</v>
      </c>
      <c r="U1149" s="6">
        <v>4.6107602743827102E-2</v>
      </c>
      <c r="V1149" s="6">
        <v>8.47862240163198E-2</v>
      </c>
      <c r="W1149" s="6">
        <v>1.2150752578888001E-2</v>
      </c>
      <c r="X1149" s="6">
        <v>0.90306302340479205</v>
      </c>
      <c r="Y1149" s="6">
        <v>0.76248988819549401</v>
      </c>
      <c r="Z1149" s="6">
        <v>0.19884057593700799</v>
      </c>
      <c r="AA1149" s="6">
        <v>3.86695358674971E-2</v>
      </c>
      <c r="AB1149" s="6">
        <v>0.62542303767764895</v>
      </c>
      <c r="AC1149" s="6">
        <v>0.16410490368390701</v>
      </c>
      <c r="AD1149" s="6">
        <v>0.21047205863844301</v>
      </c>
      <c r="AE1149" s="6">
        <v>0.107377937398708</v>
      </c>
      <c r="AF1149" s="6">
        <v>0.68735360488888597</v>
      </c>
      <c r="AG1149" s="310">
        <v>0.20526845771240401</v>
      </c>
      <c r="AH1149" s="211">
        <v>3.794</v>
      </c>
      <c r="AI1149" s="211">
        <v>7.6340000000000003</v>
      </c>
      <c r="AJ1149" s="212">
        <v>9.4090000000000007</v>
      </c>
      <c r="AK1149" s="210">
        <v>4.0380000000000003</v>
      </c>
      <c r="AL1149" s="210">
        <v>7.774</v>
      </c>
      <c r="AM1149" s="210">
        <v>9.5190000000000001</v>
      </c>
      <c r="AN1149" s="203"/>
      <c r="AO1149" s="203"/>
      <c r="AP1149" s="203"/>
      <c r="AQ1149" s="203"/>
      <c r="AR1149" s="203">
        <f t="shared" si="1521"/>
        <v>4.5450000100999999</v>
      </c>
      <c r="AS1149" s="203">
        <f t="shared" si="1522"/>
        <v>5.5549999999999997</v>
      </c>
      <c r="AT1149" s="203">
        <f t="shared" si="1523"/>
        <v>6.7894444320999989</v>
      </c>
      <c r="AU1149" s="203">
        <f t="shared" si="1524"/>
        <v>6.0592091043740002</v>
      </c>
      <c r="AV1149" s="203">
        <f t="shared" si="1525"/>
        <v>7.4057000000000004</v>
      </c>
      <c r="AW1149" s="203">
        <f t="shared" si="1526"/>
        <v>9.0514110946540001</v>
      </c>
      <c r="AX1149" s="203">
        <f t="shared" si="1527"/>
        <v>8.579536382701999</v>
      </c>
      <c r="AY1149" s="203">
        <f t="shared" si="1528"/>
        <v>10.4861</v>
      </c>
      <c r="AZ1149" s="203">
        <f t="shared" si="1529"/>
        <v>12.816344421142</v>
      </c>
      <c r="BB1149" s="1" t="str">
        <f t="shared" si="1508"/>
        <v>A</v>
      </c>
      <c r="BC1149" s="1" t="str">
        <f t="shared" si="1509"/>
        <v>NA</v>
      </c>
      <c r="BD1149" s="1" t="str">
        <f t="shared" si="1510"/>
        <v>NP</v>
      </c>
      <c r="BE1149" s="1" t="str">
        <f t="shared" si="1511"/>
        <v>NO</v>
      </c>
      <c r="BF1149" s="1" t="str">
        <f t="shared" si="1478"/>
        <v>NO</v>
      </c>
      <c r="BG1149" s="1" t="str">
        <f t="shared" si="1479"/>
        <v>YES</v>
      </c>
      <c r="BH1149" s="1" t="str">
        <f t="shared" si="1530"/>
        <v>YES</v>
      </c>
      <c r="BJ1149" s="1">
        <v>101</v>
      </c>
      <c r="BK1149" s="1" t="str">
        <f t="shared" si="1480"/>
        <v>A</v>
      </c>
      <c r="BL1149" s="1" t="str">
        <f t="shared" si="1481"/>
        <v>NA</v>
      </c>
      <c r="BM1149" s="1" t="str">
        <f t="shared" si="1482"/>
        <v>NP</v>
      </c>
      <c r="BN1149" s="1" t="str">
        <f t="shared" si="1483"/>
        <v>NO</v>
      </c>
      <c r="BO1149" s="1" t="str">
        <f t="shared" si="1484"/>
        <v>NO</v>
      </c>
      <c r="BP1149" s="1" t="str">
        <f t="shared" si="1485"/>
        <v>YES</v>
      </c>
      <c r="BQ1149" s="1" t="str">
        <f t="shared" si="1486"/>
        <v>YES</v>
      </c>
      <c r="BS1149" s="1" t="str">
        <f t="shared" si="1487"/>
        <v>TP</v>
      </c>
      <c r="BT1149" s="1" t="str">
        <f t="shared" si="1488"/>
        <v>TN</v>
      </c>
      <c r="BU1149" s="1" t="str">
        <f t="shared" si="1489"/>
        <v>TP</v>
      </c>
      <c r="BV1149" s="1" t="str">
        <f t="shared" si="1490"/>
        <v>NO</v>
      </c>
      <c r="BW1149" s="1" t="str">
        <f t="shared" si="1491"/>
        <v>YES</v>
      </c>
      <c r="BX1149" s="1" t="str">
        <f t="shared" si="1492"/>
        <v>YES</v>
      </c>
      <c r="BY1149" s="244" t="str">
        <f t="shared" si="1493"/>
        <v>YES</v>
      </c>
      <c r="BZ1149" s="244" t="str">
        <f t="shared" si="1494"/>
        <v>NO</v>
      </c>
      <c r="CA1149" s="244" t="str">
        <f t="shared" si="1495"/>
        <v>NO</v>
      </c>
      <c r="CB1149" s="244" t="str">
        <f t="shared" si="1496"/>
        <v>NO</v>
      </c>
      <c r="CC1149" s="244" t="str">
        <f t="shared" si="1497"/>
        <v>NO</v>
      </c>
      <c r="CD1149" s="244" t="str">
        <f t="shared" si="1473"/>
        <v>NO</v>
      </c>
      <c r="CE1149" s="1" t="str">
        <f t="shared" si="1474"/>
        <v>NO</v>
      </c>
      <c r="CF1149" s="1" t="str">
        <f t="shared" si="1475"/>
        <v>NO</v>
      </c>
      <c r="CG1149" s="1" t="str">
        <f t="shared" si="1476"/>
        <v>NO</v>
      </c>
      <c r="CH1149" s="1" t="str">
        <f t="shared" si="1477"/>
        <v>NO</v>
      </c>
      <c r="CI1149" s="244" t="str">
        <f t="shared" si="1498"/>
        <v>NO</v>
      </c>
      <c r="CJ1149" s="244" t="str">
        <f t="shared" si="1499"/>
        <v>NO</v>
      </c>
      <c r="CK1149" s="244" t="str">
        <f t="shared" si="1500"/>
        <v>NO</v>
      </c>
      <c r="CL1149" s="244" t="str">
        <f t="shared" si="1501"/>
        <v>NO</v>
      </c>
      <c r="CM1149" s="244" t="str">
        <f t="shared" si="1502"/>
        <v>NO</v>
      </c>
      <c r="CN1149" s="244" t="str">
        <f t="shared" si="1503"/>
        <v>NO</v>
      </c>
      <c r="CO1149" s="244" t="str">
        <f t="shared" si="1504"/>
        <v>NO</v>
      </c>
      <c r="CP1149" s="244" t="str">
        <f t="shared" si="1505"/>
        <v>NO</v>
      </c>
      <c r="CQ1149" s="244" t="str">
        <f t="shared" si="1506"/>
        <v>NO</v>
      </c>
      <c r="CR1149" s="244" t="str">
        <f t="shared" si="1507"/>
        <v>NO</v>
      </c>
    </row>
    <row r="1150" spans="1:96" ht="16.5" thickBot="1">
      <c r="A1150" s="10"/>
      <c r="B1150" s="8"/>
      <c r="C1150" s="8"/>
      <c r="D1150" s="8"/>
      <c r="E1150" s="8"/>
      <c r="F1150" s="8"/>
      <c r="G1150" s="8"/>
      <c r="H1150" s="8"/>
      <c r="I1150" s="53" t="s">
        <v>20</v>
      </c>
      <c r="J1150" s="8">
        <v>0.16851792449709799</v>
      </c>
      <c r="K1150" s="8">
        <v>0.70965977848393902</v>
      </c>
      <c r="L1150" s="8">
        <v>0.121822297018961</v>
      </c>
      <c r="M1150" s="8">
        <v>4.2714107235882398E-2</v>
      </c>
      <c r="N1150" s="8">
        <v>0.84152754808598296</v>
      </c>
      <c r="O1150" s="8">
        <v>0.11575834467813401</v>
      </c>
      <c r="P1150" s="8">
        <v>2.3079606768973099E-3</v>
      </c>
      <c r="Q1150" s="8">
        <v>0.379509922401296</v>
      </c>
      <c r="R1150" s="8">
        <v>0.61818211692180602</v>
      </c>
      <c r="S1150" s="8">
        <v>0.25995885940406199</v>
      </c>
      <c r="T1150" s="8">
        <v>0.12945993241572401</v>
      </c>
      <c r="U1150" s="8">
        <v>0.610581208180212</v>
      </c>
      <c r="V1150" s="8">
        <v>0.99339473057182204</v>
      </c>
      <c r="W1150" s="8">
        <v>3.1692800837733702E-3</v>
      </c>
      <c r="X1150" s="8">
        <v>3.4359893444038101E-3</v>
      </c>
      <c r="Y1150" s="8">
        <v>3.7776358829508201E-2</v>
      </c>
      <c r="Z1150" s="8">
        <v>0.93949390847403202</v>
      </c>
      <c r="AA1150" s="8">
        <v>2.27297326964595E-2</v>
      </c>
      <c r="AB1150" s="8">
        <v>1.2266493558313499E-2</v>
      </c>
      <c r="AC1150" s="8">
        <v>0.44207682144895399</v>
      </c>
      <c r="AD1150" s="8">
        <v>0.54565668499273101</v>
      </c>
      <c r="AE1150" s="8">
        <v>0.664819210878837</v>
      </c>
      <c r="AF1150" s="8">
        <v>0.21076718659360599</v>
      </c>
      <c r="AG1150" s="311">
        <v>0.124413602527555</v>
      </c>
      <c r="AH1150" s="213">
        <v>6.4560000000000004</v>
      </c>
      <c r="AI1150" s="213">
        <v>5.883</v>
      </c>
      <c r="AJ1150" s="214">
        <v>10.127000000000001</v>
      </c>
      <c r="AK1150" s="210">
        <v>6.4329999999999998</v>
      </c>
      <c r="AL1150" s="210">
        <v>5.5990000000000002</v>
      </c>
      <c r="AM1150" s="210">
        <v>10.076000000000001</v>
      </c>
      <c r="AN1150" s="203"/>
      <c r="AO1150" s="203"/>
      <c r="AP1150" s="203"/>
      <c r="AQ1150" s="203"/>
      <c r="AR1150" s="203">
        <f t="shared" si="1521"/>
        <v>4.5450000100999999</v>
      </c>
      <c r="AS1150" s="203">
        <f t="shared" si="1522"/>
        <v>5.5549999999999997</v>
      </c>
      <c r="AT1150" s="203">
        <f t="shared" si="1523"/>
        <v>6.7894444320999989</v>
      </c>
      <c r="AU1150" s="203">
        <f t="shared" si="1524"/>
        <v>6.0592091043740002</v>
      </c>
      <c r="AV1150" s="203">
        <f t="shared" si="1525"/>
        <v>7.4057000000000004</v>
      </c>
      <c r="AW1150" s="203">
        <f t="shared" si="1526"/>
        <v>9.0514110946540001</v>
      </c>
      <c r="AX1150" s="203">
        <f t="shared" si="1527"/>
        <v>8.579536382701999</v>
      </c>
      <c r="AY1150" s="203">
        <f t="shared" si="1528"/>
        <v>10.4861</v>
      </c>
      <c r="AZ1150" s="203">
        <f t="shared" si="1529"/>
        <v>12.816344421142</v>
      </c>
      <c r="BB1150" s="1" t="str">
        <f t="shared" si="1508"/>
        <v>NA</v>
      </c>
      <c r="BC1150" s="1" t="str">
        <f t="shared" si="1509"/>
        <v>A</v>
      </c>
      <c r="BD1150" s="1" t="str">
        <f t="shared" si="1510"/>
        <v>NP</v>
      </c>
      <c r="BE1150" s="1" t="str">
        <f t="shared" si="1511"/>
        <v>NO</v>
      </c>
      <c r="BF1150" s="1" t="str">
        <f t="shared" si="1478"/>
        <v>NO</v>
      </c>
      <c r="BG1150" s="1" t="str">
        <f t="shared" si="1479"/>
        <v>YES</v>
      </c>
      <c r="BH1150" s="1" t="str">
        <f t="shared" si="1530"/>
        <v>YES</v>
      </c>
      <c r="BJ1150" s="1">
        <v>404</v>
      </c>
      <c r="BK1150" s="1" t="str">
        <f t="shared" si="1480"/>
        <v>NA</v>
      </c>
      <c r="BL1150" s="1" t="str">
        <f t="shared" si="1481"/>
        <v>A</v>
      </c>
      <c r="BM1150" s="1" t="str">
        <f t="shared" si="1482"/>
        <v>NP</v>
      </c>
      <c r="BN1150" s="1" t="str">
        <f t="shared" si="1483"/>
        <v>NO</v>
      </c>
      <c r="BO1150" s="1" t="str">
        <f t="shared" si="1484"/>
        <v>NO</v>
      </c>
      <c r="BP1150" s="1" t="str">
        <f t="shared" si="1485"/>
        <v>YES</v>
      </c>
      <c r="BQ1150" s="1" t="str">
        <f t="shared" si="1486"/>
        <v>YES</v>
      </c>
      <c r="BS1150" s="1" t="str">
        <f t="shared" si="1487"/>
        <v>TN</v>
      </c>
      <c r="BT1150" s="1" t="str">
        <f t="shared" si="1488"/>
        <v>TP</v>
      </c>
      <c r="BU1150" s="1" t="str">
        <f t="shared" si="1489"/>
        <v>TP</v>
      </c>
      <c r="BV1150" s="1" t="str">
        <f t="shared" si="1490"/>
        <v>NO</v>
      </c>
      <c r="BW1150" s="1" t="str">
        <f t="shared" si="1491"/>
        <v>YES</v>
      </c>
      <c r="BX1150" s="1" t="str">
        <f t="shared" si="1492"/>
        <v>YES</v>
      </c>
      <c r="BY1150" s="244" t="str">
        <f t="shared" si="1493"/>
        <v>YES</v>
      </c>
      <c r="BZ1150" s="244" t="str">
        <f t="shared" si="1494"/>
        <v>NO</v>
      </c>
      <c r="CA1150" s="244" t="str">
        <f t="shared" si="1495"/>
        <v>NO</v>
      </c>
      <c r="CB1150" s="244" t="str">
        <f t="shared" si="1496"/>
        <v>NO</v>
      </c>
      <c r="CC1150" s="244" t="str">
        <f t="shared" si="1497"/>
        <v>NO</v>
      </c>
      <c r="CD1150" s="244" t="str">
        <f t="shared" si="1473"/>
        <v>NO</v>
      </c>
      <c r="CE1150" s="1" t="str">
        <f t="shared" si="1474"/>
        <v>NO</v>
      </c>
      <c r="CF1150" s="1" t="str">
        <f t="shared" si="1475"/>
        <v>NO</v>
      </c>
      <c r="CG1150" s="1" t="str">
        <f t="shared" si="1476"/>
        <v>NO</v>
      </c>
      <c r="CH1150" s="1" t="str">
        <f t="shared" si="1477"/>
        <v>NO</v>
      </c>
      <c r="CI1150" s="244" t="str">
        <f t="shared" si="1498"/>
        <v>NO</v>
      </c>
      <c r="CJ1150" s="244" t="str">
        <f t="shared" si="1499"/>
        <v>NO</v>
      </c>
      <c r="CK1150" s="244" t="str">
        <f t="shared" si="1500"/>
        <v>NO</v>
      </c>
      <c r="CL1150" s="244" t="str">
        <f t="shared" si="1501"/>
        <v>NO</v>
      </c>
      <c r="CM1150" s="244" t="str">
        <f t="shared" si="1502"/>
        <v>NO</v>
      </c>
      <c r="CN1150" s="244" t="str">
        <f t="shared" si="1503"/>
        <v>NO</v>
      </c>
      <c r="CO1150" s="244" t="str">
        <f t="shared" si="1504"/>
        <v>NO</v>
      </c>
      <c r="CP1150" s="244" t="str">
        <f t="shared" si="1505"/>
        <v>NO</v>
      </c>
      <c r="CQ1150" s="244" t="str">
        <f t="shared" si="1506"/>
        <v>NO</v>
      </c>
      <c r="CR1150" s="244" t="str">
        <f t="shared" si="1507"/>
        <v>NO</v>
      </c>
    </row>
    <row r="1151" spans="1:96">
      <c r="A1151" s="61">
        <v>90</v>
      </c>
      <c r="B1151" s="62">
        <v>360</v>
      </c>
      <c r="C1151" s="62">
        <v>1</v>
      </c>
      <c r="D1151" s="62">
        <v>1</v>
      </c>
      <c r="E1151" s="62">
        <v>5446078</v>
      </c>
      <c r="F1151" s="62">
        <f>E1151/1000/60</f>
        <v>90.76796666666668</v>
      </c>
      <c r="G1151" s="62">
        <v>21</v>
      </c>
      <c r="H1151" s="63">
        <f>G1151/B1151*100</f>
        <v>5.833333333333333</v>
      </c>
      <c r="I1151" s="60" t="s">
        <v>12</v>
      </c>
      <c r="J1151" s="69">
        <v>0.93486505664172104</v>
      </c>
      <c r="K1151" s="69">
        <v>1.8292226543921802E-2</v>
      </c>
      <c r="L1151" s="69">
        <v>4.6842716814356901E-2</v>
      </c>
      <c r="M1151" s="69">
        <v>0.56925604234190696</v>
      </c>
      <c r="N1151" s="69">
        <v>0.115808530742521</v>
      </c>
      <c r="O1151" s="69">
        <v>0.31493542691557103</v>
      </c>
      <c r="P1151" s="69">
        <v>0.45820868430071998</v>
      </c>
      <c r="Q1151" s="69">
        <v>7.1497653028011102E-2</v>
      </c>
      <c r="R1151" s="69">
        <v>0.47029366267126799</v>
      </c>
      <c r="S1151" s="69">
        <v>0.194027106725082</v>
      </c>
      <c r="T1151" s="69">
        <v>0.43208233718365302</v>
      </c>
      <c r="U1151" s="69">
        <v>0.37389055609126398</v>
      </c>
      <c r="V1151" s="69">
        <v>0.18361447681322501</v>
      </c>
      <c r="W1151" s="69">
        <v>0.22363040858167399</v>
      </c>
      <c r="X1151" s="69">
        <v>0.592755114605099</v>
      </c>
      <c r="Y1151" s="69">
        <v>0.72242872357620502</v>
      </c>
      <c r="Z1151" s="69">
        <v>0.22443096386911299</v>
      </c>
      <c r="AA1151" s="69">
        <v>5.3140312554681303E-2</v>
      </c>
      <c r="AB1151" s="69">
        <v>0.94484938046390599</v>
      </c>
      <c r="AC1151" s="69">
        <v>2.0522466745217401E-2</v>
      </c>
      <c r="AD1151" s="69">
        <v>3.4628152790875902E-2</v>
      </c>
      <c r="AE1151" s="69">
        <v>0.32931202372881802</v>
      </c>
      <c r="AF1151" s="69">
        <v>0.66162302492420799</v>
      </c>
      <c r="AG1151" s="309">
        <v>9.0649513469723796E-3</v>
      </c>
      <c r="AH1151" s="208">
        <v>0.97499999999999998</v>
      </c>
      <c r="AI1151" s="208">
        <v>2.7309999999999999</v>
      </c>
      <c r="AJ1151" s="209">
        <v>5.0940000000000003</v>
      </c>
      <c r="AK1151" s="210">
        <v>1.4550000000000001</v>
      </c>
      <c r="AL1151" s="210">
        <v>2.76</v>
      </c>
      <c r="AM1151" s="210">
        <v>5.08</v>
      </c>
      <c r="AN1151" s="203">
        <v>0.55630000000000002</v>
      </c>
      <c r="AO1151" s="203">
        <v>2.0175000000000001</v>
      </c>
      <c r="AP1151" s="203">
        <v>5.0681000000000003</v>
      </c>
      <c r="AQ1151" s="203"/>
      <c r="AR1151" s="203">
        <f>$AN$6*0.81818182</f>
        <v>0.45515454646600001</v>
      </c>
      <c r="AS1151" s="203">
        <f>$AN$6</f>
        <v>0.55630000000000002</v>
      </c>
      <c r="AT1151" s="203">
        <f>$AN$6*1.22222222</f>
        <v>0.67992222098599997</v>
      </c>
      <c r="AU1151" s="203">
        <f>$AO$6*0.81818182</f>
        <v>1.6506818218499999</v>
      </c>
      <c r="AV1151" s="203">
        <f>$AO$6</f>
        <v>2.0175000000000001</v>
      </c>
      <c r="AW1151" s="203">
        <f>$AO$6*1.22222222</f>
        <v>2.4658333288500001</v>
      </c>
      <c r="AX1151" s="203">
        <f>$AP$6*0.81818182</f>
        <v>4.146627281942</v>
      </c>
      <c r="AY1151" s="203">
        <f>$AP$6</f>
        <v>5.0681000000000003</v>
      </c>
      <c r="AZ1151" s="203">
        <f>$AP$6*1.22222222</f>
        <v>6.1943444331819997</v>
      </c>
      <c r="BB1151" s="1" t="str">
        <f t="shared" si="1508"/>
        <v>P</v>
      </c>
      <c r="BC1151" s="1" t="str">
        <f t="shared" si="1509"/>
        <v>P</v>
      </c>
      <c r="BD1151" s="1" t="str">
        <f t="shared" si="1510"/>
        <v>NA</v>
      </c>
      <c r="BE1151" s="1" t="str">
        <f t="shared" si="1511"/>
        <v>NO</v>
      </c>
      <c r="BF1151" s="1" t="str">
        <f t="shared" si="1478"/>
        <v>NO</v>
      </c>
      <c r="BG1151" s="1" t="str">
        <f t="shared" si="1479"/>
        <v>NO</v>
      </c>
      <c r="BH1151" s="1" t="str">
        <f t="shared" si="1530"/>
        <v>NO</v>
      </c>
      <c r="BJ1151" s="1">
        <v>4</v>
      </c>
      <c r="BK1151" s="1" t="str">
        <f t="shared" si="1480"/>
        <v>P</v>
      </c>
      <c r="BL1151" s="1" t="str">
        <f t="shared" si="1481"/>
        <v>P</v>
      </c>
      <c r="BM1151" s="1" t="str">
        <f t="shared" si="1482"/>
        <v>NA</v>
      </c>
      <c r="BN1151" s="1" t="str">
        <f t="shared" si="1483"/>
        <v>NO</v>
      </c>
      <c r="BO1151" s="1" t="str">
        <f t="shared" si="1484"/>
        <v>NO</v>
      </c>
      <c r="BP1151" s="1" t="str">
        <f t="shared" si="1485"/>
        <v>NO</v>
      </c>
      <c r="BQ1151" s="1" t="str">
        <f t="shared" si="1486"/>
        <v>NO</v>
      </c>
      <c r="BS1151" s="1" t="str">
        <f t="shared" si="1487"/>
        <v>TN</v>
      </c>
      <c r="BT1151" s="1" t="str">
        <f t="shared" si="1488"/>
        <v>TN</v>
      </c>
      <c r="BU1151" s="1" t="str">
        <f t="shared" si="1489"/>
        <v>TN</v>
      </c>
      <c r="BV1151" s="1" t="str">
        <f t="shared" si="1490"/>
        <v>NO</v>
      </c>
      <c r="BW1151" s="1" t="str">
        <f t="shared" si="1491"/>
        <v>NO</v>
      </c>
      <c r="BX1151" s="1" t="str">
        <f t="shared" si="1492"/>
        <v>NO</v>
      </c>
      <c r="BY1151" s="244" t="str">
        <f t="shared" si="1493"/>
        <v>YES</v>
      </c>
      <c r="BZ1151" s="244" t="str">
        <f t="shared" si="1494"/>
        <v>NO</v>
      </c>
      <c r="CA1151" s="244" t="str">
        <f t="shared" si="1495"/>
        <v>NO</v>
      </c>
      <c r="CB1151" s="244" t="str">
        <f t="shared" si="1496"/>
        <v>NO</v>
      </c>
      <c r="CC1151" s="244" t="str">
        <f t="shared" si="1497"/>
        <v>NO</v>
      </c>
      <c r="CD1151" s="244" t="str">
        <f t="shared" si="1473"/>
        <v>NO</v>
      </c>
      <c r="CE1151" s="1" t="str">
        <f t="shared" si="1474"/>
        <v>NO</v>
      </c>
      <c r="CF1151" s="1" t="str">
        <f t="shared" si="1475"/>
        <v>NO</v>
      </c>
      <c r="CG1151" s="1" t="str">
        <f t="shared" si="1476"/>
        <v>NO</v>
      </c>
      <c r="CH1151" s="1" t="str">
        <f t="shared" si="1477"/>
        <v>NO</v>
      </c>
      <c r="CI1151" s="244" t="str">
        <f t="shared" si="1498"/>
        <v>NO</v>
      </c>
      <c r="CJ1151" s="244" t="str">
        <f t="shared" si="1499"/>
        <v>NO</v>
      </c>
      <c r="CK1151" s="244" t="str">
        <f t="shared" si="1500"/>
        <v>NO</v>
      </c>
      <c r="CL1151" s="244" t="str">
        <f t="shared" si="1501"/>
        <v>NO</v>
      </c>
      <c r="CM1151" s="244" t="str">
        <f t="shared" si="1502"/>
        <v>NO</v>
      </c>
      <c r="CN1151" s="244" t="str">
        <f t="shared" si="1503"/>
        <v>NO</v>
      </c>
      <c r="CO1151" s="244" t="str">
        <f t="shared" si="1504"/>
        <v>NO</v>
      </c>
      <c r="CP1151" s="244" t="str">
        <f t="shared" si="1505"/>
        <v>NO</v>
      </c>
      <c r="CQ1151" s="244" t="str">
        <f t="shared" si="1506"/>
        <v>NO</v>
      </c>
      <c r="CR1151" s="244" t="str">
        <f t="shared" si="1507"/>
        <v>NO</v>
      </c>
    </row>
    <row r="1152" spans="1:96">
      <c r="A1152" s="64"/>
      <c r="B1152" s="15"/>
      <c r="C1152" s="15"/>
      <c r="D1152" s="15"/>
      <c r="E1152" s="15"/>
      <c r="F1152" s="15"/>
      <c r="G1152" s="15"/>
      <c r="H1152" s="15"/>
      <c r="I1152" s="52" t="s">
        <v>13</v>
      </c>
      <c r="J1152" s="6">
        <v>0.90866519551496405</v>
      </c>
      <c r="K1152" s="6">
        <v>8.8153965121944497E-2</v>
      </c>
      <c r="L1152" s="6">
        <v>3.1808393630907701E-3</v>
      </c>
      <c r="M1152" s="6">
        <v>0.63152947889467403</v>
      </c>
      <c r="N1152" s="6">
        <v>0.30599419855888299</v>
      </c>
      <c r="O1152" s="6">
        <v>6.2476322546442198E-2</v>
      </c>
      <c r="P1152" s="6">
        <v>0.145021324148041</v>
      </c>
      <c r="Q1152" s="6">
        <v>0.53315118853901999</v>
      </c>
      <c r="R1152" s="6">
        <v>0.32182748731293698</v>
      </c>
      <c r="S1152" s="6">
        <v>0.66765554119878301</v>
      </c>
      <c r="T1152" s="6">
        <v>0.18019323021287401</v>
      </c>
      <c r="U1152" s="6">
        <v>0.15215122858834201</v>
      </c>
      <c r="V1152" s="6">
        <v>0.83654932608053101</v>
      </c>
      <c r="W1152" s="6">
        <v>0.13707269131205799</v>
      </c>
      <c r="X1152" s="6">
        <v>2.6377982607409801E-2</v>
      </c>
      <c r="Y1152" s="6">
        <v>0.75271688292101901</v>
      </c>
      <c r="Z1152" s="6">
        <v>0.19733213253512999</v>
      </c>
      <c r="AA1152" s="6">
        <v>4.9950984543849899E-2</v>
      </c>
      <c r="AB1152" s="6">
        <v>0.52465870487639898</v>
      </c>
      <c r="AC1152" s="6">
        <v>9.8661950698406595E-2</v>
      </c>
      <c r="AD1152" s="6">
        <v>0.37667934442519302</v>
      </c>
      <c r="AE1152" s="6">
        <v>0.80491377149152998</v>
      </c>
      <c r="AF1152" s="6">
        <v>3.9254669735673202E-2</v>
      </c>
      <c r="AG1152" s="310">
        <v>0.155831558772796</v>
      </c>
      <c r="AH1152" s="211">
        <v>0.71199999999999997</v>
      </c>
      <c r="AI1152" s="211">
        <v>2.06</v>
      </c>
      <c r="AJ1152" s="212">
        <v>5.6639999999999997</v>
      </c>
      <c r="AK1152" s="210">
        <v>1.022</v>
      </c>
      <c r="AL1152" s="210">
        <v>2.0950000000000002</v>
      </c>
      <c r="AM1152" s="210">
        <v>5.6950000000000003</v>
      </c>
      <c r="AN1152" s="203"/>
      <c r="AO1152" s="203"/>
      <c r="AP1152" s="203"/>
      <c r="AQ1152" s="203"/>
      <c r="AR1152" s="203">
        <f t="shared" ref="AR1152:AR1164" si="1531">$AN$6*0.81818182</f>
        <v>0.45515454646600001</v>
      </c>
      <c r="AS1152" s="203">
        <f t="shared" ref="AS1152:AS1164" si="1532">$AN$6</f>
        <v>0.55630000000000002</v>
      </c>
      <c r="AT1152" s="203">
        <f t="shared" ref="AT1152:AT1164" si="1533">$AN$6*1.22222222</f>
        <v>0.67992222098599997</v>
      </c>
      <c r="AU1152" s="203">
        <f t="shared" ref="AU1152:AU1164" si="1534">$AO$6*0.81818182</f>
        <v>1.6506818218499999</v>
      </c>
      <c r="AV1152" s="203">
        <f t="shared" ref="AV1152:AV1164" si="1535">$AO$6</f>
        <v>2.0175000000000001</v>
      </c>
      <c r="AW1152" s="203">
        <f t="shared" ref="AW1152:AW1164" si="1536">$AO$6*1.22222222</f>
        <v>2.4658333288500001</v>
      </c>
      <c r="AX1152" s="203">
        <f t="shared" ref="AX1152:AX1164" si="1537">$AP$6*0.81818182</f>
        <v>4.146627281942</v>
      </c>
      <c r="AY1152" s="203">
        <f t="shared" ref="AY1152:AY1164" si="1538">$AP$6</f>
        <v>5.0681000000000003</v>
      </c>
      <c r="AZ1152" s="203">
        <f t="shared" ref="AZ1152:AZ1164" si="1539">$AP$6*1.22222222</f>
        <v>6.1943444331819997</v>
      </c>
      <c r="BB1152" s="1" t="str">
        <f t="shared" si="1508"/>
        <v>P</v>
      </c>
      <c r="BC1152" s="1" t="str">
        <f t="shared" si="1509"/>
        <v>NA</v>
      </c>
      <c r="BD1152" s="1" t="str">
        <f t="shared" si="1510"/>
        <v>NA</v>
      </c>
      <c r="BE1152" s="1" t="str">
        <f t="shared" si="1511"/>
        <v>NO</v>
      </c>
      <c r="BF1152" s="1" t="str">
        <f t="shared" si="1478"/>
        <v>NO</v>
      </c>
      <c r="BG1152" s="1" t="str">
        <f t="shared" si="1479"/>
        <v>NO</v>
      </c>
      <c r="BH1152" s="1" t="str">
        <f t="shared" si="1530"/>
        <v>NO</v>
      </c>
      <c r="BJ1152" s="1">
        <v>111</v>
      </c>
      <c r="BK1152" s="1" t="str">
        <f t="shared" si="1480"/>
        <v>P</v>
      </c>
      <c r="BL1152" s="1" t="str">
        <f t="shared" si="1481"/>
        <v>NA</v>
      </c>
      <c r="BM1152" s="1" t="str">
        <f t="shared" si="1482"/>
        <v>NA</v>
      </c>
      <c r="BN1152" s="1" t="str">
        <f t="shared" si="1483"/>
        <v>NO</v>
      </c>
      <c r="BO1152" s="1" t="str">
        <f t="shared" si="1484"/>
        <v>NO</v>
      </c>
      <c r="BP1152" s="1" t="str">
        <f t="shared" si="1485"/>
        <v>NO</v>
      </c>
      <c r="BQ1152" s="1" t="str">
        <f t="shared" si="1486"/>
        <v>NO</v>
      </c>
      <c r="BS1152" s="1" t="str">
        <f t="shared" si="1487"/>
        <v>TN</v>
      </c>
      <c r="BT1152" s="1" t="str">
        <f t="shared" si="1488"/>
        <v>TN</v>
      </c>
      <c r="BU1152" s="1" t="str">
        <f t="shared" si="1489"/>
        <v>TN</v>
      </c>
      <c r="BV1152" s="1" t="str">
        <f t="shared" si="1490"/>
        <v>NO</v>
      </c>
      <c r="BW1152" s="1" t="str">
        <f t="shared" si="1491"/>
        <v>NO</v>
      </c>
      <c r="BX1152" s="1" t="str">
        <f t="shared" si="1492"/>
        <v>NO</v>
      </c>
      <c r="BY1152" s="244" t="str">
        <f t="shared" si="1493"/>
        <v>YES</v>
      </c>
      <c r="BZ1152" s="244" t="str">
        <f t="shared" si="1494"/>
        <v>NO</v>
      </c>
      <c r="CA1152" s="244" t="str">
        <f t="shared" si="1495"/>
        <v>NO</v>
      </c>
      <c r="CB1152" s="244" t="str">
        <f t="shared" si="1496"/>
        <v>NO</v>
      </c>
      <c r="CC1152" s="244" t="str">
        <f t="shared" si="1497"/>
        <v>NO</v>
      </c>
      <c r="CD1152" s="244" t="str">
        <f t="shared" si="1473"/>
        <v>NO</v>
      </c>
      <c r="CE1152" s="1" t="str">
        <f t="shared" si="1474"/>
        <v>NO</v>
      </c>
      <c r="CF1152" s="1" t="str">
        <f t="shared" si="1475"/>
        <v>NO</v>
      </c>
      <c r="CG1152" s="1" t="str">
        <f t="shared" si="1476"/>
        <v>NO</v>
      </c>
      <c r="CH1152" s="1" t="str">
        <f t="shared" si="1477"/>
        <v>NO</v>
      </c>
      <c r="CI1152" s="244" t="str">
        <f t="shared" si="1498"/>
        <v>NO</v>
      </c>
      <c r="CJ1152" s="244" t="str">
        <f t="shared" si="1499"/>
        <v>NO</v>
      </c>
      <c r="CK1152" s="244" t="str">
        <f t="shared" si="1500"/>
        <v>NO</v>
      </c>
      <c r="CL1152" s="244" t="str">
        <f t="shared" si="1501"/>
        <v>NO</v>
      </c>
      <c r="CM1152" s="244" t="str">
        <f t="shared" si="1502"/>
        <v>NO</v>
      </c>
      <c r="CN1152" s="244" t="str">
        <f t="shared" si="1503"/>
        <v>NO</v>
      </c>
      <c r="CO1152" s="244" t="str">
        <f t="shared" si="1504"/>
        <v>NO</v>
      </c>
      <c r="CP1152" s="244" t="str">
        <f t="shared" si="1505"/>
        <v>NO</v>
      </c>
      <c r="CQ1152" s="244" t="str">
        <f t="shared" si="1506"/>
        <v>NO</v>
      </c>
      <c r="CR1152" s="244" t="str">
        <f t="shared" si="1507"/>
        <v>NO</v>
      </c>
    </row>
    <row r="1153" spans="1:96">
      <c r="A1153" s="64"/>
      <c r="B1153" s="15"/>
      <c r="C1153" s="15"/>
      <c r="D1153" s="15"/>
      <c r="E1153" s="15"/>
      <c r="F1153" s="15"/>
      <c r="G1153" s="15"/>
      <c r="H1153" s="15"/>
      <c r="I1153" s="52" t="s">
        <v>14</v>
      </c>
      <c r="J1153" s="6">
        <v>0.93486505664172104</v>
      </c>
      <c r="K1153" s="6">
        <v>1.8292226543921802E-2</v>
      </c>
      <c r="L1153" s="6">
        <v>4.6842716814356901E-2</v>
      </c>
      <c r="M1153" s="6">
        <v>0.56925604234190696</v>
      </c>
      <c r="N1153" s="6">
        <v>0.115808530742521</v>
      </c>
      <c r="O1153" s="6">
        <v>0.31493542691557103</v>
      </c>
      <c r="P1153" s="6">
        <v>0.45820868430071998</v>
      </c>
      <c r="Q1153" s="6">
        <v>7.1497653028011102E-2</v>
      </c>
      <c r="R1153" s="6">
        <v>0.47029366267126799</v>
      </c>
      <c r="S1153" s="6">
        <v>0.194027106725082</v>
      </c>
      <c r="T1153" s="6">
        <v>0.43208233718365302</v>
      </c>
      <c r="U1153" s="6">
        <v>0.37389055609126398</v>
      </c>
      <c r="V1153" s="6">
        <v>0.94833708351527402</v>
      </c>
      <c r="W1153" s="6">
        <v>1.2545504519175601E-2</v>
      </c>
      <c r="X1153" s="6">
        <v>3.9117411965550103E-2</v>
      </c>
      <c r="Y1153" s="6">
        <v>0.78933501049458299</v>
      </c>
      <c r="Z1153" s="6">
        <v>0.17175035021715099</v>
      </c>
      <c r="AA1153" s="6">
        <v>3.8914639288264698E-2</v>
      </c>
      <c r="AB1153" s="6">
        <v>0.49308480843276398</v>
      </c>
      <c r="AC1153" s="6">
        <v>0.49500502181097</v>
      </c>
      <c r="AD1153" s="6">
        <v>1.19101697562653E-2</v>
      </c>
      <c r="AE1153" s="6">
        <v>0.35053856426563901</v>
      </c>
      <c r="AF1153" s="6">
        <v>0.49489173724097102</v>
      </c>
      <c r="AG1153" s="310">
        <v>0.154569698493388</v>
      </c>
      <c r="AH1153" s="211">
        <v>0.96899999999999997</v>
      </c>
      <c r="AI1153" s="211">
        <v>2.133</v>
      </c>
      <c r="AJ1153" s="212">
        <v>5.2510000000000003</v>
      </c>
      <c r="AK1153" s="210">
        <v>1.4590000000000001</v>
      </c>
      <c r="AL1153" s="210">
        <v>2.15</v>
      </c>
      <c r="AM1153" s="210">
        <v>5.226</v>
      </c>
      <c r="AN1153" s="203"/>
      <c r="AO1153" s="203"/>
      <c r="AP1153" s="203"/>
      <c r="AQ1153" s="203"/>
      <c r="AR1153" s="203">
        <f t="shared" si="1531"/>
        <v>0.45515454646600001</v>
      </c>
      <c r="AS1153" s="203">
        <f t="shared" si="1532"/>
        <v>0.55630000000000002</v>
      </c>
      <c r="AT1153" s="203">
        <f t="shared" si="1533"/>
        <v>0.67992222098599997</v>
      </c>
      <c r="AU1153" s="203">
        <f t="shared" si="1534"/>
        <v>1.6506818218499999</v>
      </c>
      <c r="AV1153" s="203">
        <f t="shared" si="1535"/>
        <v>2.0175000000000001</v>
      </c>
      <c r="AW1153" s="203">
        <f t="shared" si="1536"/>
        <v>2.4658333288500001</v>
      </c>
      <c r="AX1153" s="203">
        <f t="shared" si="1537"/>
        <v>4.146627281942</v>
      </c>
      <c r="AY1153" s="203">
        <f t="shared" si="1538"/>
        <v>5.0681000000000003</v>
      </c>
      <c r="AZ1153" s="203">
        <f t="shared" si="1539"/>
        <v>6.1943444331819997</v>
      </c>
      <c r="BB1153" s="1" t="str">
        <f t="shared" si="1508"/>
        <v>P</v>
      </c>
      <c r="BC1153" s="1" t="str">
        <f t="shared" si="1509"/>
        <v>NA</v>
      </c>
      <c r="BD1153" s="1" t="str">
        <f t="shared" si="1510"/>
        <v>NA</v>
      </c>
      <c r="BE1153" s="1" t="str">
        <f t="shared" si="1511"/>
        <v>NO</v>
      </c>
      <c r="BF1153" s="1" t="str">
        <f t="shared" si="1478"/>
        <v>NO</v>
      </c>
      <c r="BG1153" s="1" t="str">
        <f t="shared" si="1479"/>
        <v>NO</v>
      </c>
      <c r="BH1153" s="1" t="str">
        <f t="shared" si="1530"/>
        <v>NO</v>
      </c>
      <c r="BJ1153" s="1">
        <v>2</v>
      </c>
      <c r="BK1153" s="1" t="str">
        <f t="shared" si="1480"/>
        <v>P</v>
      </c>
      <c r="BL1153" s="1" t="str">
        <f t="shared" si="1481"/>
        <v>NA</v>
      </c>
      <c r="BM1153" s="1" t="str">
        <f t="shared" si="1482"/>
        <v>NA</v>
      </c>
      <c r="BN1153" s="1" t="str">
        <f t="shared" si="1483"/>
        <v>NO</v>
      </c>
      <c r="BO1153" s="1" t="str">
        <f t="shared" si="1484"/>
        <v>NO</v>
      </c>
      <c r="BP1153" s="1" t="str">
        <f t="shared" si="1485"/>
        <v>NO</v>
      </c>
      <c r="BQ1153" s="1" t="str">
        <f t="shared" si="1486"/>
        <v>NO</v>
      </c>
      <c r="BS1153" s="1" t="str">
        <f t="shared" si="1487"/>
        <v>TN</v>
      </c>
      <c r="BT1153" s="1" t="str">
        <f t="shared" si="1488"/>
        <v>TN</v>
      </c>
      <c r="BU1153" s="1" t="str">
        <f t="shared" si="1489"/>
        <v>TN</v>
      </c>
      <c r="BV1153" s="1" t="str">
        <f t="shared" si="1490"/>
        <v>NO</v>
      </c>
      <c r="BW1153" s="1" t="str">
        <f t="shared" si="1491"/>
        <v>NO</v>
      </c>
      <c r="BX1153" s="1" t="str">
        <f t="shared" si="1492"/>
        <v>NO</v>
      </c>
      <c r="BY1153" s="244" t="str">
        <f t="shared" si="1493"/>
        <v>YES</v>
      </c>
      <c r="BZ1153" s="244" t="str">
        <f t="shared" si="1494"/>
        <v>NO</v>
      </c>
      <c r="CA1153" s="244" t="str">
        <f t="shared" si="1495"/>
        <v>NO</v>
      </c>
      <c r="CB1153" s="244" t="str">
        <f t="shared" si="1496"/>
        <v>NO</v>
      </c>
      <c r="CC1153" s="244" t="str">
        <f t="shared" si="1497"/>
        <v>NO</v>
      </c>
      <c r="CD1153" s="244" t="str">
        <f t="shared" si="1473"/>
        <v>NO</v>
      </c>
      <c r="CE1153" s="1" t="str">
        <f t="shared" si="1474"/>
        <v>NO</v>
      </c>
      <c r="CF1153" s="1" t="str">
        <f t="shared" si="1475"/>
        <v>NO</v>
      </c>
      <c r="CG1153" s="1" t="str">
        <f t="shared" si="1476"/>
        <v>NO</v>
      </c>
      <c r="CH1153" s="1" t="str">
        <f t="shared" si="1477"/>
        <v>NO</v>
      </c>
      <c r="CI1153" s="244" t="str">
        <f t="shared" si="1498"/>
        <v>NO</v>
      </c>
      <c r="CJ1153" s="244" t="str">
        <f t="shared" si="1499"/>
        <v>NO</v>
      </c>
      <c r="CK1153" s="244" t="str">
        <f t="shared" si="1500"/>
        <v>NO</v>
      </c>
      <c r="CL1153" s="244" t="str">
        <f t="shared" si="1501"/>
        <v>NO</v>
      </c>
      <c r="CM1153" s="244" t="str">
        <f t="shared" si="1502"/>
        <v>NO</v>
      </c>
      <c r="CN1153" s="244" t="str">
        <f t="shared" si="1503"/>
        <v>NO</v>
      </c>
      <c r="CO1153" s="244" t="str">
        <f t="shared" si="1504"/>
        <v>NO</v>
      </c>
      <c r="CP1153" s="244" t="str">
        <f t="shared" si="1505"/>
        <v>NO</v>
      </c>
      <c r="CQ1153" s="244" t="str">
        <f t="shared" si="1506"/>
        <v>NO</v>
      </c>
      <c r="CR1153" s="244" t="str">
        <f t="shared" si="1507"/>
        <v>NO</v>
      </c>
    </row>
    <row r="1154" spans="1:96">
      <c r="A1154" s="64"/>
      <c r="B1154" s="15"/>
      <c r="C1154" s="15"/>
      <c r="D1154" s="15"/>
      <c r="E1154" s="15"/>
      <c r="F1154" s="15"/>
      <c r="G1154" s="15"/>
      <c r="H1154" s="15"/>
      <c r="I1154" s="52" t="s">
        <v>15</v>
      </c>
      <c r="J1154" s="6">
        <v>0.90866519551496405</v>
      </c>
      <c r="K1154" s="6">
        <v>8.8153965121944497E-2</v>
      </c>
      <c r="L1154" s="6">
        <v>3.1808393630907701E-3</v>
      </c>
      <c r="M1154" s="6">
        <v>0.63152947889467403</v>
      </c>
      <c r="N1154" s="6">
        <v>0.30599419855888299</v>
      </c>
      <c r="O1154" s="6">
        <v>6.2476322546442198E-2</v>
      </c>
      <c r="P1154" s="6">
        <v>0.145021324148041</v>
      </c>
      <c r="Q1154" s="6">
        <v>0.53315118853901999</v>
      </c>
      <c r="R1154" s="6">
        <v>0.32182748731293698</v>
      </c>
      <c r="S1154" s="6">
        <v>0.66765554119878301</v>
      </c>
      <c r="T1154" s="6">
        <v>0.18019323021287401</v>
      </c>
      <c r="U1154" s="6">
        <v>0.15215122858834201</v>
      </c>
      <c r="V1154" s="6">
        <v>0.29946305903840298</v>
      </c>
      <c r="W1154" s="6">
        <v>0.50213755724294495</v>
      </c>
      <c r="X1154" s="6">
        <v>0.19839938371865101</v>
      </c>
      <c r="Y1154" s="6">
        <v>0.71166313088327504</v>
      </c>
      <c r="Z1154" s="6">
        <v>0.28467689269090402</v>
      </c>
      <c r="AA1154" s="6">
        <v>3.6599764258200499E-3</v>
      </c>
      <c r="AB1154" s="6">
        <v>0.46006521154857899</v>
      </c>
      <c r="AC1154" s="6">
        <v>0.383446816573149</v>
      </c>
      <c r="AD1154" s="6">
        <v>0.15648797187827099</v>
      </c>
      <c r="AE1154" s="6">
        <v>0.75996849177353099</v>
      </c>
      <c r="AF1154" s="6">
        <v>0.215054968449886</v>
      </c>
      <c r="AG1154" s="310">
        <v>2.4976539776581999E-2</v>
      </c>
      <c r="AH1154" s="211">
        <v>0.67500000000000004</v>
      </c>
      <c r="AI1154" s="211">
        <v>2.2080000000000002</v>
      </c>
      <c r="AJ1154" s="212">
        <v>5.2610000000000001</v>
      </c>
      <c r="AK1154" s="210">
        <v>1.0069999999999999</v>
      </c>
      <c r="AL1154" s="210">
        <v>2.1459999999999999</v>
      </c>
      <c r="AM1154" s="210">
        <v>5.2489999999999997</v>
      </c>
      <c r="AN1154" s="203"/>
      <c r="AO1154" s="203"/>
      <c r="AP1154" s="203"/>
      <c r="AQ1154" s="203"/>
      <c r="AR1154" s="203">
        <f t="shared" si="1531"/>
        <v>0.45515454646600001</v>
      </c>
      <c r="AS1154" s="203">
        <f t="shared" si="1532"/>
        <v>0.55630000000000002</v>
      </c>
      <c r="AT1154" s="203">
        <f t="shared" si="1533"/>
        <v>0.67992222098599997</v>
      </c>
      <c r="AU1154" s="203">
        <f t="shared" si="1534"/>
        <v>1.6506818218499999</v>
      </c>
      <c r="AV1154" s="203">
        <f t="shared" si="1535"/>
        <v>2.0175000000000001</v>
      </c>
      <c r="AW1154" s="203">
        <f t="shared" si="1536"/>
        <v>2.4658333288500001</v>
      </c>
      <c r="AX1154" s="203">
        <f t="shared" si="1537"/>
        <v>4.146627281942</v>
      </c>
      <c r="AY1154" s="203">
        <f t="shared" si="1538"/>
        <v>5.0681000000000003</v>
      </c>
      <c r="AZ1154" s="203">
        <f t="shared" si="1539"/>
        <v>6.1943444331819997</v>
      </c>
      <c r="BB1154" s="1" t="str">
        <f t="shared" si="1508"/>
        <v>NA</v>
      </c>
      <c r="BC1154" s="1" t="str">
        <f t="shared" si="1509"/>
        <v>NA</v>
      </c>
      <c r="BD1154" s="1" t="str">
        <f t="shared" si="1510"/>
        <v>NA</v>
      </c>
      <c r="BE1154" s="1" t="str">
        <f t="shared" si="1511"/>
        <v>NO</v>
      </c>
      <c r="BF1154" s="1" t="str">
        <f t="shared" si="1478"/>
        <v>NO</v>
      </c>
      <c r="BG1154" s="1" t="str">
        <f t="shared" si="1479"/>
        <v>NO</v>
      </c>
      <c r="BH1154" s="1" t="str">
        <f t="shared" si="1530"/>
        <v>YES</v>
      </c>
      <c r="BJ1154" s="1">
        <v>9</v>
      </c>
      <c r="BK1154" s="1" t="str">
        <f t="shared" si="1480"/>
        <v>P</v>
      </c>
      <c r="BL1154" s="1" t="str">
        <f t="shared" si="1481"/>
        <v>NA</v>
      </c>
      <c r="BM1154" s="1" t="str">
        <f t="shared" si="1482"/>
        <v>NA</v>
      </c>
      <c r="BN1154" s="1" t="str">
        <f t="shared" si="1483"/>
        <v>NO</v>
      </c>
      <c r="BO1154" s="1" t="str">
        <f t="shared" si="1484"/>
        <v>NO</v>
      </c>
      <c r="BP1154" s="1" t="str">
        <f t="shared" si="1485"/>
        <v>NO</v>
      </c>
      <c r="BQ1154" s="1" t="str">
        <f t="shared" si="1486"/>
        <v>NO</v>
      </c>
      <c r="BS1154" s="1" t="str">
        <f t="shared" si="1487"/>
        <v>TN</v>
      </c>
      <c r="BT1154" s="1" t="str">
        <f t="shared" si="1488"/>
        <v>TN</v>
      </c>
      <c r="BU1154" s="1" t="str">
        <f t="shared" si="1489"/>
        <v>TN</v>
      </c>
      <c r="BV1154" s="1" t="str">
        <f t="shared" si="1490"/>
        <v>NO</v>
      </c>
      <c r="BW1154" s="1" t="str">
        <f t="shared" si="1491"/>
        <v>NO</v>
      </c>
      <c r="BX1154" s="1" t="str">
        <f t="shared" si="1492"/>
        <v>NO</v>
      </c>
      <c r="BY1154" s="244" t="str">
        <f t="shared" si="1493"/>
        <v>YES</v>
      </c>
      <c r="BZ1154" s="244" t="str">
        <f t="shared" si="1494"/>
        <v>NO</v>
      </c>
      <c r="CA1154" s="244" t="str">
        <f t="shared" si="1495"/>
        <v>NO</v>
      </c>
      <c r="CB1154" s="244" t="str">
        <f t="shared" si="1496"/>
        <v>NO</v>
      </c>
      <c r="CC1154" s="244" t="str">
        <f t="shared" si="1497"/>
        <v>NO</v>
      </c>
      <c r="CD1154" s="244" t="str">
        <f t="shared" si="1473"/>
        <v>NO</v>
      </c>
      <c r="CE1154" s="1" t="str">
        <f t="shared" si="1474"/>
        <v>NO</v>
      </c>
      <c r="CF1154" s="1" t="str">
        <f t="shared" si="1475"/>
        <v>NO</v>
      </c>
      <c r="CG1154" s="1" t="str">
        <f t="shared" si="1476"/>
        <v>NO</v>
      </c>
      <c r="CH1154" s="1" t="str">
        <f t="shared" si="1477"/>
        <v>NO</v>
      </c>
      <c r="CI1154" s="244" t="str">
        <f t="shared" si="1498"/>
        <v>NO</v>
      </c>
      <c r="CJ1154" s="244" t="str">
        <f t="shared" si="1499"/>
        <v>NO</v>
      </c>
      <c r="CK1154" s="244" t="str">
        <f t="shared" si="1500"/>
        <v>NO</v>
      </c>
      <c r="CL1154" s="244" t="str">
        <f t="shared" si="1501"/>
        <v>NO</v>
      </c>
      <c r="CM1154" s="244" t="str">
        <f t="shared" si="1502"/>
        <v>NO</v>
      </c>
      <c r="CN1154" s="244" t="str">
        <f t="shared" si="1503"/>
        <v>NO</v>
      </c>
      <c r="CO1154" s="244" t="str">
        <f t="shared" si="1504"/>
        <v>NO</v>
      </c>
      <c r="CP1154" s="244" t="str">
        <f t="shared" si="1505"/>
        <v>NO</v>
      </c>
      <c r="CQ1154" s="244" t="str">
        <f t="shared" si="1506"/>
        <v>NO</v>
      </c>
      <c r="CR1154" s="244" t="str">
        <f t="shared" si="1507"/>
        <v>NO</v>
      </c>
    </row>
    <row r="1155" spans="1:96">
      <c r="A1155" s="64"/>
      <c r="B1155" s="15"/>
      <c r="C1155" s="15"/>
      <c r="D1155" s="15"/>
      <c r="E1155" s="15"/>
      <c r="F1155" s="15"/>
      <c r="G1155" s="15"/>
      <c r="H1155" s="15"/>
      <c r="I1155" s="52" t="s">
        <v>16</v>
      </c>
      <c r="J1155" s="6">
        <v>0.97805033500067995</v>
      </c>
      <c r="K1155" s="6">
        <v>1.3558411207537801E-2</v>
      </c>
      <c r="L1155" s="6">
        <v>8.3912537917815097E-3</v>
      </c>
      <c r="M1155" s="6">
        <v>0.35379826093294803</v>
      </c>
      <c r="N1155" s="6">
        <v>0.18444462213835</v>
      </c>
      <c r="O1155" s="6">
        <v>0.46175711692869997</v>
      </c>
      <c r="P1155" s="6">
        <v>0.45820868430071998</v>
      </c>
      <c r="Q1155" s="6">
        <v>7.1497653028011102E-2</v>
      </c>
      <c r="R1155" s="6">
        <v>0.47029366267126799</v>
      </c>
      <c r="S1155" s="6">
        <v>0.194027106725082</v>
      </c>
      <c r="T1155" s="6">
        <v>0.43208233718365302</v>
      </c>
      <c r="U1155" s="6">
        <v>0.37389055609126398</v>
      </c>
      <c r="V1155" s="6">
        <v>0.18361447681322501</v>
      </c>
      <c r="W1155" s="6">
        <v>0.22363040858167399</v>
      </c>
      <c r="X1155" s="6">
        <v>0.592755114605099</v>
      </c>
      <c r="Y1155" s="6">
        <v>0.72242872357620502</v>
      </c>
      <c r="Z1155" s="6">
        <v>0.22443096386911299</v>
      </c>
      <c r="AA1155" s="6">
        <v>5.3140312554681303E-2</v>
      </c>
      <c r="AB1155" s="6">
        <v>0.94484938046390599</v>
      </c>
      <c r="AC1155" s="6">
        <v>2.0522466745217401E-2</v>
      </c>
      <c r="AD1155" s="6">
        <v>3.4628152790875902E-2</v>
      </c>
      <c r="AE1155" s="6">
        <v>0.32931202372881802</v>
      </c>
      <c r="AF1155" s="6">
        <v>0.66162302492420799</v>
      </c>
      <c r="AG1155" s="310">
        <v>9.0649513469723796E-3</v>
      </c>
      <c r="AH1155" s="211">
        <v>0.93100000000000005</v>
      </c>
      <c r="AI1155" s="211">
        <v>2.72</v>
      </c>
      <c r="AJ1155" s="212">
        <v>5.1360000000000001</v>
      </c>
      <c r="AK1155" s="210">
        <v>1.395</v>
      </c>
      <c r="AL1155" s="210">
        <v>2.6509999999999998</v>
      </c>
      <c r="AM1155" s="210">
        <v>4.9550000000000001</v>
      </c>
      <c r="AN1155" s="203"/>
      <c r="AO1155" s="203"/>
      <c r="AP1155" s="203"/>
      <c r="AQ1155" s="203"/>
      <c r="AR1155" s="203">
        <f t="shared" si="1531"/>
        <v>0.45515454646600001</v>
      </c>
      <c r="AS1155" s="203">
        <f t="shared" si="1532"/>
        <v>0.55630000000000002</v>
      </c>
      <c r="AT1155" s="203">
        <f t="shared" si="1533"/>
        <v>0.67992222098599997</v>
      </c>
      <c r="AU1155" s="203">
        <f t="shared" si="1534"/>
        <v>1.6506818218499999</v>
      </c>
      <c r="AV1155" s="203">
        <f t="shared" si="1535"/>
        <v>2.0175000000000001</v>
      </c>
      <c r="AW1155" s="203">
        <f t="shared" si="1536"/>
        <v>2.4658333288500001</v>
      </c>
      <c r="AX1155" s="203">
        <f t="shared" si="1537"/>
        <v>4.146627281942</v>
      </c>
      <c r="AY1155" s="203">
        <f t="shared" si="1538"/>
        <v>5.0681000000000003</v>
      </c>
      <c r="AZ1155" s="203">
        <f t="shared" si="1539"/>
        <v>6.1943444331819997</v>
      </c>
      <c r="BB1155" s="1" t="str">
        <f t="shared" si="1508"/>
        <v>P</v>
      </c>
      <c r="BC1155" s="1" t="str">
        <f t="shared" si="1509"/>
        <v>P</v>
      </c>
      <c r="BD1155" s="1" t="str">
        <f t="shared" si="1510"/>
        <v>NA</v>
      </c>
      <c r="BE1155" s="1" t="str">
        <f t="shared" si="1511"/>
        <v>NO</v>
      </c>
      <c r="BF1155" s="1" t="str">
        <f t="shared" si="1478"/>
        <v>NO</v>
      </c>
      <c r="BG1155" s="1" t="str">
        <f t="shared" si="1479"/>
        <v>NO</v>
      </c>
      <c r="BH1155" s="1" t="str">
        <f t="shared" si="1530"/>
        <v>NO</v>
      </c>
      <c r="BJ1155" s="1">
        <v>5</v>
      </c>
      <c r="BK1155" s="1" t="str">
        <f t="shared" si="1480"/>
        <v>P</v>
      </c>
      <c r="BL1155" s="1" t="str">
        <f t="shared" si="1481"/>
        <v>P</v>
      </c>
      <c r="BM1155" s="1" t="str">
        <f t="shared" si="1482"/>
        <v>NP</v>
      </c>
      <c r="BN1155" s="1" t="str">
        <f t="shared" si="1483"/>
        <v>NO</v>
      </c>
      <c r="BO1155" s="1" t="str">
        <f t="shared" si="1484"/>
        <v>NO</v>
      </c>
      <c r="BP1155" s="1" t="str">
        <f t="shared" si="1485"/>
        <v>NO</v>
      </c>
      <c r="BQ1155" s="1" t="str">
        <f t="shared" si="1486"/>
        <v>NO</v>
      </c>
      <c r="BS1155" s="1" t="str">
        <f t="shared" si="1487"/>
        <v>TN</v>
      </c>
      <c r="BT1155" s="1" t="str">
        <f t="shared" si="1488"/>
        <v>TN</v>
      </c>
      <c r="BU1155" s="1" t="str">
        <f t="shared" si="1489"/>
        <v>FN</v>
      </c>
      <c r="BV1155" s="1" t="str">
        <f t="shared" si="1490"/>
        <v>NO</v>
      </c>
      <c r="BW1155" s="1" t="str">
        <f t="shared" si="1491"/>
        <v>NO</v>
      </c>
      <c r="BX1155" s="1" t="str">
        <f t="shared" si="1492"/>
        <v>NO</v>
      </c>
      <c r="BY1155" s="244" t="str">
        <f t="shared" si="1493"/>
        <v>YES</v>
      </c>
      <c r="BZ1155" s="244" t="str">
        <f t="shared" si="1494"/>
        <v>NO</v>
      </c>
      <c r="CA1155" s="244" t="str">
        <f t="shared" si="1495"/>
        <v>NO</v>
      </c>
      <c r="CB1155" s="244" t="str">
        <f t="shared" si="1496"/>
        <v>NO</v>
      </c>
      <c r="CC1155" s="244" t="str">
        <f t="shared" si="1497"/>
        <v>NO</v>
      </c>
      <c r="CD1155" s="244" t="str">
        <f t="shared" si="1473"/>
        <v>YES</v>
      </c>
      <c r="CE1155" s="1" t="str">
        <f t="shared" si="1474"/>
        <v>NO</v>
      </c>
      <c r="CF1155" s="1" t="str">
        <f t="shared" si="1475"/>
        <v>NO</v>
      </c>
      <c r="CG1155" s="1" t="str">
        <f t="shared" si="1476"/>
        <v>NO</v>
      </c>
      <c r="CH1155" s="1" t="str">
        <f t="shared" si="1477"/>
        <v>YES</v>
      </c>
      <c r="CI1155" s="244" t="str">
        <f t="shared" si="1498"/>
        <v>YES</v>
      </c>
      <c r="CJ1155" s="244" t="str">
        <f t="shared" si="1499"/>
        <v>NO</v>
      </c>
      <c r="CK1155" s="244" t="str">
        <f t="shared" si="1500"/>
        <v>NO</v>
      </c>
      <c r="CL1155" s="244" t="str">
        <f t="shared" si="1501"/>
        <v>NO</v>
      </c>
      <c r="CM1155" s="244" t="str">
        <f t="shared" si="1502"/>
        <v>YES</v>
      </c>
      <c r="CN1155" s="244" t="str">
        <f t="shared" si="1503"/>
        <v>NO</v>
      </c>
      <c r="CO1155" s="244" t="str">
        <f t="shared" si="1504"/>
        <v>NO</v>
      </c>
      <c r="CP1155" s="244" t="str">
        <f t="shared" si="1505"/>
        <v>NO</v>
      </c>
      <c r="CQ1155" s="244" t="str">
        <f t="shared" si="1506"/>
        <v>NO</v>
      </c>
      <c r="CR1155" s="244" t="str">
        <f t="shared" si="1507"/>
        <v>NO</v>
      </c>
    </row>
    <row r="1156" spans="1:96">
      <c r="A1156" s="64"/>
      <c r="B1156" s="15"/>
      <c r="C1156" s="15"/>
      <c r="D1156" s="15"/>
      <c r="E1156" s="15"/>
      <c r="F1156" s="15"/>
      <c r="G1156" s="15"/>
      <c r="H1156" s="15"/>
      <c r="I1156" s="52" t="s">
        <v>17</v>
      </c>
      <c r="J1156" s="6">
        <v>0.93486505664172104</v>
      </c>
      <c r="K1156" s="6">
        <v>1.8292226543921802E-2</v>
      </c>
      <c r="L1156" s="6">
        <v>4.6842716814356901E-2</v>
      </c>
      <c r="M1156" s="6">
        <v>0.56925604234190696</v>
      </c>
      <c r="N1156" s="6">
        <v>0.115808530742521</v>
      </c>
      <c r="O1156" s="6">
        <v>0.31493542691557103</v>
      </c>
      <c r="P1156" s="6">
        <v>0.45820868430071998</v>
      </c>
      <c r="Q1156" s="6">
        <v>7.1497653028011102E-2</v>
      </c>
      <c r="R1156" s="6">
        <v>0.47029366267126799</v>
      </c>
      <c r="S1156" s="6">
        <v>0.194027106725082</v>
      </c>
      <c r="T1156" s="6">
        <v>0.43208233718365302</v>
      </c>
      <c r="U1156" s="6">
        <v>0.37389055609126398</v>
      </c>
      <c r="V1156" s="6">
        <v>0.94833708351527402</v>
      </c>
      <c r="W1156" s="6">
        <v>1.2545504519175601E-2</v>
      </c>
      <c r="X1156" s="6">
        <v>3.9117411965550103E-2</v>
      </c>
      <c r="Y1156" s="6">
        <v>0.78933501049458299</v>
      </c>
      <c r="Z1156" s="6">
        <v>0.17175035021715099</v>
      </c>
      <c r="AA1156" s="6">
        <v>3.8914639288264698E-2</v>
      </c>
      <c r="AB1156" s="6">
        <v>0.49308480843276398</v>
      </c>
      <c r="AC1156" s="6">
        <v>0.49500502181097</v>
      </c>
      <c r="AD1156" s="6">
        <v>1.19101697562653E-2</v>
      </c>
      <c r="AE1156" s="6">
        <v>0.35053856426563901</v>
      </c>
      <c r="AF1156" s="6">
        <v>0.49489173724097102</v>
      </c>
      <c r="AG1156" s="310">
        <v>0.154569698493388</v>
      </c>
      <c r="AH1156" s="211">
        <v>0.91800000000000004</v>
      </c>
      <c r="AI1156" s="211">
        <v>2.1579999999999999</v>
      </c>
      <c r="AJ1156" s="212">
        <v>5.2939999999999996</v>
      </c>
      <c r="AK1156" s="210">
        <v>1.516</v>
      </c>
      <c r="AL1156" s="210">
        <v>2.1389999999999998</v>
      </c>
      <c r="AM1156" s="210">
        <v>5.2350000000000003</v>
      </c>
      <c r="AN1156" s="203"/>
      <c r="AO1156" s="203"/>
      <c r="AP1156" s="203"/>
      <c r="AQ1156" s="203"/>
      <c r="AR1156" s="203">
        <f t="shared" si="1531"/>
        <v>0.45515454646600001</v>
      </c>
      <c r="AS1156" s="203">
        <f t="shared" si="1532"/>
        <v>0.55630000000000002</v>
      </c>
      <c r="AT1156" s="203">
        <f t="shared" si="1533"/>
        <v>0.67992222098599997</v>
      </c>
      <c r="AU1156" s="203">
        <f t="shared" si="1534"/>
        <v>1.6506818218499999</v>
      </c>
      <c r="AV1156" s="203">
        <f t="shared" si="1535"/>
        <v>2.0175000000000001</v>
      </c>
      <c r="AW1156" s="203">
        <f t="shared" si="1536"/>
        <v>2.4658333288500001</v>
      </c>
      <c r="AX1156" s="203">
        <f t="shared" si="1537"/>
        <v>4.146627281942</v>
      </c>
      <c r="AY1156" s="203">
        <f t="shared" si="1538"/>
        <v>5.0681000000000003</v>
      </c>
      <c r="AZ1156" s="203">
        <f t="shared" si="1539"/>
        <v>6.1943444331819997</v>
      </c>
      <c r="BB1156" s="1" t="str">
        <f t="shared" si="1508"/>
        <v>P</v>
      </c>
      <c r="BC1156" s="1" t="str">
        <f t="shared" si="1509"/>
        <v>NA</v>
      </c>
      <c r="BD1156" s="1" t="str">
        <f t="shared" si="1510"/>
        <v>NA</v>
      </c>
      <c r="BE1156" s="1" t="str">
        <f t="shared" si="1511"/>
        <v>NO</v>
      </c>
      <c r="BF1156" s="1" t="str">
        <f t="shared" si="1478"/>
        <v>NO</v>
      </c>
      <c r="BG1156" s="1" t="str">
        <f t="shared" si="1479"/>
        <v>NO</v>
      </c>
      <c r="BH1156" s="1" t="str">
        <f t="shared" si="1530"/>
        <v>NO</v>
      </c>
      <c r="BJ1156" s="1">
        <v>19</v>
      </c>
      <c r="BK1156" s="1" t="str">
        <f t="shared" si="1480"/>
        <v>P</v>
      </c>
      <c r="BL1156" s="1" t="str">
        <f t="shared" si="1481"/>
        <v>NA</v>
      </c>
      <c r="BM1156" s="1" t="str">
        <f t="shared" si="1482"/>
        <v>NA</v>
      </c>
      <c r="BN1156" s="1" t="str">
        <f t="shared" si="1483"/>
        <v>NO</v>
      </c>
      <c r="BO1156" s="1" t="str">
        <f t="shared" si="1484"/>
        <v>NO</v>
      </c>
      <c r="BP1156" s="1" t="str">
        <f t="shared" si="1485"/>
        <v>NO</v>
      </c>
      <c r="BQ1156" s="1" t="str">
        <f t="shared" si="1486"/>
        <v>NO</v>
      </c>
      <c r="BS1156" s="1" t="str">
        <f t="shared" si="1487"/>
        <v>TN</v>
      </c>
      <c r="BT1156" s="1" t="str">
        <f t="shared" si="1488"/>
        <v>TN</v>
      </c>
      <c r="BU1156" s="1" t="str">
        <f t="shared" si="1489"/>
        <v>TN</v>
      </c>
      <c r="BV1156" s="1" t="str">
        <f t="shared" si="1490"/>
        <v>NO</v>
      </c>
      <c r="BW1156" s="1" t="str">
        <f t="shared" si="1491"/>
        <v>NO</v>
      </c>
      <c r="BX1156" s="1" t="str">
        <f t="shared" si="1492"/>
        <v>NO</v>
      </c>
      <c r="BY1156" s="244" t="str">
        <f t="shared" si="1493"/>
        <v>YES</v>
      </c>
      <c r="BZ1156" s="244" t="str">
        <f t="shared" si="1494"/>
        <v>NO</v>
      </c>
      <c r="CA1156" s="244" t="str">
        <f t="shared" si="1495"/>
        <v>NO</v>
      </c>
      <c r="CB1156" s="244" t="str">
        <f t="shared" si="1496"/>
        <v>NO</v>
      </c>
      <c r="CC1156" s="244" t="str">
        <f t="shared" si="1497"/>
        <v>NO</v>
      </c>
      <c r="CD1156" s="244" t="str">
        <f t="shared" si="1473"/>
        <v>NO</v>
      </c>
      <c r="CE1156" s="1" t="str">
        <f t="shared" si="1474"/>
        <v>NO</v>
      </c>
      <c r="CF1156" s="1" t="str">
        <f t="shared" si="1475"/>
        <v>NO</v>
      </c>
      <c r="CG1156" s="1" t="str">
        <f t="shared" si="1476"/>
        <v>NO</v>
      </c>
      <c r="CH1156" s="1" t="str">
        <f t="shared" si="1477"/>
        <v>NO</v>
      </c>
      <c r="CI1156" s="244" t="str">
        <f t="shared" si="1498"/>
        <v>NO</v>
      </c>
      <c r="CJ1156" s="244" t="str">
        <f t="shared" si="1499"/>
        <v>NO</v>
      </c>
      <c r="CK1156" s="244" t="str">
        <f t="shared" si="1500"/>
        <v>NO</v>
      </c>
      <c r="CL1156" s="244" t="str">
        <f t="shared" si="1501"/>
        <v>NO</v>
      </c>
      <c r="CM1156" s="244" t="str">
        <f t="shared" si="1502"/>
        <v>NO</v>
      </c>
      <c r="CN1156" s="244" t="str">
        <f t="shared" si="1503"/>
        <v>NO</v>
      </c>
      <c r="CO1156" s="244" t="str">
        <f t="shared" si="1504"/>
        <v>NO</v>
      </c>
      <c r="CP1156" s="244" t="str">
        <f t="shared" si="1505"/>
        <v>NO</v>
      </c>
      <c r="CQ1156" s="244" t="str">
        <f t="shared" si="1506"/>
        <v>NO</v>
      </c>
      <c r="CR1156" s="244" t="str">
        <f t="shared" si="1507"/>
        <v>NO</v>
      </c>
    </row>
    <row r="1157" spans="1:96">
      <c r="A1157" s="64"/>
      <c r="B1157" s="15"/>
      <c r="C1157" s="15"/>
      <c r="D1157" s="15"/>
      <c r="E1157" s="15"/>
      <c r="F1157" s="15"/>
      <c r="G1157" s="15"/>
      <c r="H1157" s="15"/>
      <c r="I1157" s="52" t="s">
        <v>18</v>
      </c>
      <c r="J1157" s="6">
        <v>0.92576796421290297</v>
      </c>
      <c r="K1157" s="6">
        <v>4.5137010423545998E-4</v>
      </c>
      <c r="L1157" s="6">
        <v>7.3780665682860694E-2</v>
      </c>
      <c r="M1157" s="6">
        <v>0.56947967885108497</v>
      </c>
      <c r="N1157" s="6">
        <v>0.229550755605548</v>
      </c>
      <c r="O1157" s="6">
        <v>0.20096956554336501</v>
      </c>
      <c r="P1157" s="6">
        <v>0.99703106975609301</v>
      </c>
      <c r="Q1157" s="6">
        <v>2.2227250024167101E-3</v>
      </c>
      <c r="R1157" s="6">
        <v>7.4620524149027201E-4</v>
      </c>
      <c r="S1157" s="6">
        <v>0.77417242080377302</v>
      </c>
      <c r="T1157" s="6">
        <v>6.1707701756944802E-2</v>
      </c>
      <c r="U1157" s="6">
        <v>0.164119877439281</v>
      </c>
      <c r="V1157" s="6">
        <v>0.22553521857471201</v>
      </c>
      <c r="W1157" s="6">
        <v>0.47464292049519902</v>
      </c>
      <c r="X1157" s="6">
        <v>0.299821860930088</v>
      </c>
      <c r="Y1157" s="6">
        <v>0.73246232366553998</v>
      </c>
      <c r="Z1157" s="6">
        <v>0.131104064723404</v>
      </c>
      <c r="AA1157" s="6">
        <v>0.13643361161105499</v>
      </c>
      <c r="AB1157" s="6">
        <v>0.931523279152626</v>
      </c>
      <c r="AC1157" s="6">
        <v>2.8423609460546301E-2</v>
      </c>
      <c r="AD1157" s="6">
        <v>4.0053111386826698E-2</v>
      </c>
      <c r="AE1157" s="6">
        <v>0.94491697728356105</v>
      </c>
      <c r="AF1157" s="6">
        <v>4.0102287939721003E-2</v>
      </c>
      <c r="AG1157" s="310">
        <v>1.4980734776717001E-2</v>
      </c>
      <c r="AH1157" s="211">
        <v>0.79600000000000004</v>
      </c>
      <c r="AI1157" s="211">
        <v>2.5750000000000002</v>
      </c>
      <c r="AJ1157" s="212">
        <v>5.1779999999999999</v>
      </c>
      <c r="AK1157" s="210">
        <v>0.80100000000000005</v>
      </c>
      <c r="AL1157" s="210">
        <v>2.5819999999999999</v>
      </c>
      <c r="AM1157" s="210">
        <v>5.2290000000000001</v>
      </c>
      <c r="AN1157" s="203"/>
      <c r="AO1157" s="203"/>
      <c r="AP1157" s="203"/>
      <c r="AQ1157" s="203"/>
      <c r="AR1157" s="203">
        <f t="shared" si="1531"/>
        <v>0.45515454646600001</v>
      </c>
      <c r="AS1157" s="203">
        <f t="shared" si="1532"/>
        <v>0.55630000000000002</v>
      </c>
      <c r="AT1157" s="203">
        <f t="shared" si="1533"/>
        <v>0.67992222098599997</v>
      </c>
      <c r="AU1157" s="203">
        <f t="shared" si="1534"/>
        <v>1.6506818218499999</v>
      </c>
      <c r="AV1157" s="203">
        <f t="shared" si="1535"/>
        <v>2.0175000000000001</v>
      </c>
      <c r="AW1157" s="203">
        <f t="shared" si="1536"/>
        <v>2.4658333288500001</v>
      </c>
      <c r="AX1157" s="203">
        <f t="shared" si="1537"/>
        <v>4.146627281942</v>
      </c>
      <c r="AY1157" s="203">
        <f t="shared" si="1538"/>
        <v>5.0681000000000003</v>
      </c>
      <c r="AZ1157" s="203">
        <f t="shared" si="1539"/>
        <v>6.1943444331819997</v>
      </c>
      <c r="BB1157" s="1" t="str">
        <f t="shared" si="1508"/>
        <v>P</v>
      </c>
      <c r="BC1157" s="1" t="str">
        <f t="shared" si="1509"/>
        <v>P</v>
      </c>
      <c r="BD1157" s="1" t="str">
        <f t="shared" si="1510"/>
        <v>NA</v>
      </c>
      <c r="BE1157" s="1" t="str">
        <f t="shared" si="1511"/>
        <v>NO</v>
      </c>
      <c r="BF1157" s="1" t="str">
        <f t="shared" si="1478"/>
        <v>NO</v>
      </c>
      <c r="BG1157" s="1" t="str">
        <f t="shared" si="1479"/>
        <v>NO</v>
      </c>
      <c r="BH1157" s="1" t="str">
        <f t="shared" si="1530"/>
        <v>NO</v>
      </c>
      <c r="BJ1157" s="1">
        <v>35</v>
      </c>
      <c r="BK1157" s="1" t="str">
        <f t="shared" si="1480"/>
        <v>P</v>
      </c>
      <c r="BL1157" s="1" t="str">
        <f t="shared" si="1481"/>
        <v>P</v>
      </c>
      <c r="BM1157" s="1" t="str">
        <f t="shared" si="1482"/>
        <v>NA</v>
      </c>
      <c r="BN1157" s="1" t="str">
        <f t="shared" si="1483"/>
        <v>NO</v>
      </c>
      <c r="BO1157" s="1" t="str">
        <f t="shared" si="1484"/>
        <v>NO</v>
      </c>
      <c r="BP1157" s="1" t="str">
        <f t="shared" si="1485"/>
        <v>NO</v>
      </c>
      <c r="BQ1157" s="1" t="str">
        <f t="shared" si="1486"/>
        <v>NO</v>
      </c>
      <c r="BS1157" s="1" t="str">
        <f t="shared" si="1487"/>
        <v>TN</v>
      </c>
      <c r="BT1157" s="1" t="str">
        <f t="shared" si="1488"/>
        <v>TN</v>
      </c>
      <c r="BU1157" s="1" t="str">
        <f t="shared" si="1489"/>
        <v>TN</v>
      </c>
      <c r="BV1157" s="1" t="str">
        <f t="shared" si="1490"/>
        <v>NO</v>
      </c>
      <c r="BW1157" s="1" t="str">
        <f t="shared" si="1491"/>
        <v>NO</v>
      </c>
      <c r="BX1157" s="1" t="str">
        <f t="shared" si="1492"/>
        <v>NO</v>
      </c>
      <c r="BY1157" s="244" t="str">
        <f t="shared" si="1493"/>
        <v>YES</v>
      </c>
      <c r="BZ1157" s="244" t="str">
        <f t="shared" si="1494"/>
        <v>NO</v>
      </c>
      <c r="CA1157" s="244" t="str">
        <f t="shared" si="1495"/>
        <v>NO</v>
      </c>
      <c r="CB1157" s="244" t="str">
        <f t="shared" si="1496"/>
        <v>NO</v>
      </c>
      <c r="CC1157" s="244" t="str">
        <f t="shared" si="1497"/>
        <v>NO</v>
      </c>
      <c r="CD1157" s="244" t="str">
        <f t="shared" si="1473"/>
        <v>NO</v>
      </c>
      <c r="CE1157" s="1" t="str">
        <f t="shared" si="1474"/>
        <v>NO</v>
      </c>
      <c r="CF1157" s="1" t="str">
        <f t="shared" si="1475"/>
        <v>NO</v>
      </c>
      <c r="CG1157" s="1" t="str">
        <f t="shared" si="1476"/>
        <v>NO</v>
      </c>
      <c r="CH1157" s="1" t="str">
        <f t="shared" si="1477"/>
        <v>NO</v>
      </c>
      <c r="CI1157" s="244" t="str">
        <f t="shared" si="1498"/>
        <v>NO</v>
      </c>
      <c r="CJ1157" s="244" t="str">
        <f t="shared" si="1499"/>
        <v>NO</v>
      </c>
      <c r="CK1157" s="244" t="str">
        <f t="shared" si="1500"/>
        <v>NO</v>
      </c>
      <c r="CL1157" s="244" t="str">
        <f t="shared" si="1501"/>
        <v>NO</v>
      </c>
      <c r="CM1157" s="244" t="str">
        <f t="shared" si="1502"/>
        <v>NO</v>
      </c>
      <c r="CN1157" s="244" t="str">
        <f t="shared" si="1503"/>
        <v>NO</v>
      </c>
      <c r="CO1157" s="244" t="str">
        <f t="shared" si="1504"/>
        <v>NO</v>
      </c>
      <c r="CP1157" s="244" t="str">
        <f t="shared" si="1505"/>
        <v>NO</v>
      </c>
      <c r="CQ1157" s="244" t="str">
        <f t="shared" si="1506"/>
        <v>NO</v>
      </c>
      <c r="CR1157" s="244" t="str">
        <f t="shared" si="1507"/>
        <v>NO</v>
      </c>
    </row>
    <row r="1158" spans="1:96">
      <c r="A1158" s="64"/>
      <c r="B1158" s="15"/>
      <c r="C1158" s="15"/>
      <c r="D1158" s="15"/>
      <c r="E1158" s="15"/>
      <c r="F1158" s="15"/>
      <c r="G1158" s="15"/>
      <c r="H1158" s="15"/>
      <c r="I1158" s="52" t="s">
        <v>19</v>
      </c>
      <c r="J1158" s="6">
        <v>0.71974743219716397</v>
      </c>
      <c r="K1158" s="6">
        <v>0.21847627691225099</v>
      </c>
      <c r="L1158" s="6">
        <v>6.1776290890584597E-2</v>
      </c>
      <c r="M1158" s="6">
        <v>0.66594893661000598</v>
      </c>
      <c r="N1158" s="6">
        <v>0.250975324871964</v>
      </c>
      <c r="O1158" s="6">
        <v>8.3075738518028394E-2</v>
      </c>
      <c r="P1158" s="6">
        <v>0.99703106975609301</v>
      </c>
      <c r="Q1158" s="6">
        <v>2.2227250024167101E-3</v>
      </c>
      <c r="R1158" s="6">
        <v>7.4620524149027201E-4</v>
      </c>
      <c r="S1158" s="6">
        <v>0.77417242080377302</v>
      </c>
      <c r="T1158" s="6">
        <v>6.1707701756944802E-2</v>
      </c>
      <c r="U1158" s="6">
        <v>0.164119877439281</v>
      </c>
      <c r="V1158" s="6">
        <v>0.22553521857471201</v>
      </c>
      <c r="W1158" s="6">
        <v>0.47464292049519902</v>
      </c>
      <c r="X1158" s="6">
        <v>0.299821860930088</v>
      </c>
      <c r="Y1158" s="6">
        <v>0.73246232366553998</v>
      </c>
      <c r="Z1158" s="6">
        <v>0.131104064723404</v>
      </c>
      <c r="AA1158" s="6">
        <v>0.13643361161105499</v>
      </c>
      <c r="AB1158" s="6">
        <v>0.931523279152626</v>
      </c>
      <c r="AC1158" s="6">
        <v>2.8423609460546301E-2</v>
      </c>
      <c r="AD1158" s="6">
        <v>4.0053111386826698E-2</v>
      </c>
      <c r="AE1158" s="6">
        <v>0.94491697728356105</v>
      </c>
      <c r="AF1158" s="6">
        <v>4.0102287939721003E-2</v>
      </c>
      <c r="AG1158" s="310">
        <v>1.4980734776717001E-2</v>
      </c>
      <c r="AH1158" s="211">
        <v>0.77300000000000002</v>
      </c>
      <c r="AI1158" s="211">
        <v>2.5750000000000002</v>
      </c>
      <c r="AJ1158" s="212">
        <v>5.1980000000000004</v>
      </c>
      <c r="AK1158" s="210">
        <v>0.77700000000000002</v>
      </c>
      <c r="AL1158" s="210">
        <v>2.6</v>
      </c>
      <c r="AM1158" s="210">
        <v>5.25</v>
      </c>
      <c r="AN1158" s="203"/>
      <c r="AO1158" s="203"/>
      <c r="AP1158" s="203"/>
      <c r="AQ1158" s="203"/>
      <c r="AR1158" s="203">
        <f t="shared" si="1531"/>
        <v>0.45515454646600001</v>
      </c>
      <c r="AS1158" s="203">
        <f t="shared" si="1532"/>
        <v>0.55630000000000002</v>
      </c>
      <c r="AT1158" s="203">
        <f t="shared" si="1533"/>
        <v>0.67992222098599997</v>
      </c>
      <c r="AU1158" s="203">
        <f t="shared" si="1534"/>
        <v>1.6506818218499999</v>
      </c>
      <c r="AV1158" s="203">
        <f t="shared" si="1535"/>
        <v>2.0175000000000001</v>
      </c>
      <c r="AW1158" s="203">
        <f t="shared" si="1536"/>
        <v>2.4658333288500001</v>
      </c>
      <c r="AX1158" s="203">
        <f t="shared" si="1537"/>
        <v>4.146627281942</v>
      </c>
      <c r="AY1158" s="203">
        <f t="shared" si="1538"/>
        <v>5.0681000000000003</v>
      </c>
      <c r="AZ1158" s="203">
        <f t="shared" si="1539"/>
        <v>6.1943444331819997</v>
      </c>
      <c r="BB1158" s="1" t="str">
        <f t="shared" si="1508"/>
        <v>P</v>
      </c>
      <c r="BC1158" s="1" t="str">
        <f t="shared" si="1509"/>
        <v>P</v>
      </c>
      <c r="BD1158" s="1" t="str">
        <f t="shared" si="1510"/>
        <v>NA</v>
      </c>
      <c r="BE1158" s="1" t="str">
        <f t="shared" si="1511"/>
        <v>NO</v>
      </c>
      <c r="BF1158" s="1" t="str">
        <f t="shared" si="1478"/>
        <v>NO</v>
      </c>
      <c r="BG1158" s="1" t="str">
        <f t="shared" si="1479"/>
        <v>NO</v>
      </c>
      <c r="BH1158" s="1" t="str">
        <f t="shared" si="1530"/>
        <v>NO</v>
      </c>
      <c r="BJ1158" s="1">
        <v>8</v>
      </c>
      <c r="BK1158" s="1" t="str">
        <f t="shared" si="1480"/>
        <v>P</v>
      </c>
      <c r="BL1158" s="1" t="str">
        <f t="shared" si="1481"/>
        <v>P</v>
      </c>
      <c r="BM1158" s="1" t="str">
        <f t="shared" si="1482"/>
        <v>NA</v>
      </c>
      <c r="BN1158" s="1" t="str">
        <f t="shared" si="1483"/>
        <v>NO</v>
      </c>
      <c r="BO1158" s="1" t="str">
        <f t="shared" si="1484"/>
        <v>NO</v>
      </c>
      <c r="BP1158" s="1" t="str">
        <f t="shared" si="1485"/>
        <v>NO</v>
      </c>
      <c r="BQ1158" s="1" t="str">
        <f t="shared" si="1486"/>
        <v>NO</v>
      </c>
      <c r="BS1158" s="1" t="str">
        <f t="shared" si="1487"/>
        <v>TN</v>
      </c>
      <c r="BT1158" s="1" t="str">
        <f t="shared" si="1488"/>
        <v>TN</v>
      </c>
      <c r="BU1158" s="1" t="str">
        <f t="shared" si="1489"/>
        <v>TN</v>
      </c>
      <c r="BV1158" s="1" t="str">
        <f t="shared" si="1490"/>
        <v>NO</v>
      </c>
      <c r="BW1158" s="1" t="str">
        <f t="shared" si="1491"/>
        <v>NO</v>
      </c>
      <c r="BX1158" s="1" t="str">
        <f t="shared" si="1492"/>
        <v>NO</v>
      </c>
      <c r="BY1158" s="244" t="str">
        <f t="shared" si="1493"/>
        <v>YES</v>
      </c>
      <c r="BZ1158" s="244" t="str">
        <f t="shared" si="1494"/>
        <v>NO</v>
      </c>
      <c r="CA1158" s="244" t="str">
        <f t="shared" si="1495"/>
        <v>NO</v>
      </c>
      <c r="CB1158" s="244" t="str">
        <f t="shared" si="1496"/>
        <v>NO</v>
      </c>
      <c r="CC1158" s="244" t="str">
        <f t="shared" si="1497"/>
        <v>NO</v>
      </c>
      <c r="CD1158" s="244" t="str">
        <f t="shared" ref="CD1158:CD1221" si="1540">IF(AND(OR(BS1158="FP",BS1158="FN",BT1158="FP",BT1158="FN",BU1158="FP",BU1158="FN")),"YES","NO")</f>
        <v>NO</v>
      </c>
      <c r="CE1158" s="1" t="str">
        <f t="shared" ref="CE1158:CE1221" si="1541">IF(AND(BJ1158&gt;60,OR(BS1158="FP",BS1158="FN",BT1158="FP",BT1158="FN",BU1158="FP",BU1158="FN")),"YES","NO")</f>
        <v>NO</v>
      </c>
      <c r="CF1158" s="1" t="str">
        <f t="shared" ref="CF1158:CF1221" si="1542">IF(AND(BJ1158&lt;&gt;"inf",BJ1158&gt;60,OR(BS1158="FP",BS1158="FN",BT1158="FP",BT1158="FN",BU1158="FP",BU1158="FN")),"YES","NO")</f>
        <v>NO</v>
      </c>
      <c r="CG1158" s="1" t="str">
        <f t="shared" ref="CG1158:CG1221" si="1543">IF(AND(BJ1158="inf",OR(BS1158="FP",BS1158="FN",BT1158="FP",BT1158="FN",BU1158="FP",BU1158="FN")),"YES","NO")</f>
        <v>NO</v>
      </c>
      <c r="CH1158" s="1" t="str">
        <f t="shared" ref="CH1158:CH1221" si="1544">IF(AND(BJ1158&lt;=60,OR(BS1158="FP",BS1158="FN",BT1158="FP",BT1158="FN",BU1158="FP",BU1158="FN")),"YES","NO")</f>
        <v>NO</v>
      </c>
      <c r="CI1158" s="244" t="str">
        <f t="shared" si="1498"/>
        <v>NO</v>
      </c>
      <c r="CJ1158" s="244" t="str">
        <f t="shared" si="1499"/>
        <v>NO</v>
      </c>
      <c r="CK1158" s="244" t="str">
        <f t="shared" si="1500"/>
        <v>NO</v>
      </c>
      <c r="CL1158" s="244" t="str">
        <f t="shared" si="1501"/>
        <v>NO</v>
      </c>
      <c r="CM1158" s="244" t="str">
        <f t="shared" si="1502"/>
        <v>NO</v>
      </c>
      <c r="CN1158" s="244" t="str">
        <f t="shared" si="1503"/>
        <v>NO</v>
      </c>
      <c r="CO1158" s="244" t="str">
        <f t="shared" si="1504"/>
        <v>NO</v>
      </c>
      <c r="CP1158" s="244" t="str">
        <f t="shared" si="1505"/>
        <v>NO</v>
      </c>
      <c r="CQ1158" s="244" t="str">
        <f t="shared" si="1506"/>
        <v>NO</v>
      </c>
      <c r="CR1158" s="244" t="str">
        <f t="shared" si="1507"/>
        <v>NO</v>
      </c>
    </row>
    <row r="1159" spans="1:96">
      <c r="A1159" s="64"/>
      <c r="B1159" s="15"/>
      <c r="C1159" s="15"/>
      <c r="D1159" s="15"/>
      <c r="E1159" s="15"/>
      <c r="F1159" s="15"/>
      <c r="G1159" s="15"/>
      <c r="H1159" s="15"/>
      <c r="I1159" s="52" t="s">
        <v>42</v>
      </c>
      <c r="J1159" s="6">
        <v>0.90866519551496405</v>
      </c>
      <c r="K1159" s="6">
        <v>8.8153965121944497E-2</v>
      </c>
      <c r="L1159" s="6">
        <v>3.1808393630907701E-3</v>
      </c>
      <c r="M1159" s="6">
        <v>0.63152947889467403</v>
      </c>
      <c r="N1159" s="6">
        <v>0.30599419855888299</v>
      </c>
      <c r="O1159" s="6">
        <v>6.2476322546442198E-2</v>
      </c>
      <c r="P1159" s="6">
        <v>0.145021324148041</v>
      </c>
      <c r="Q1159" s="6">
        <v>0.53315118853901999</v>
      </c>
      <c r="R1159" s="6">
        <v>0.32182748731293698</v>
      </c>
      <c r="S1159" s="6">
        <v>0.194027106725082</v>
      </c>
      <c r="T1159" s="6">
        <v>0.43208233718365302</v>
      </c>
      <c r="U1159" s="6">
        <v>0.37389055609126398</v>
      </c>
      <c r="V1159" s="6">
        <v>0.18361447681322501</v>
      </c>
      <c r="W1159" s="6">
        <v>0.22363040858167399</v>
      </c>
      <c r="X1159" s="6">
        <v>0.592755114605099</v>
      </c>
      <c r="Y1159" s="6">
        <v>0.72242872357620502</v>
      </c>
      <c r="Z1159" s="6">
        <v>0.22443096386911299</v>
      </c>
      <c r="AA1159" s="6">
        <v>5.3140312554681303E-2</v>
      </c>
      <c r="AB1159" s="6">
        <v>0.94484938046390599</v>
      </c>
      <c r="AC1159" s="6">
        <v>2.0522466745217401E-2</v>
      </c>
      <c r="AD1159" s="6">
        <v>3.4628152790875902E-2</v>
      </c>
      <c r="AE1159" s="6">
        <v>0.32931202372881802</v>
      </c>
      <c r="AF1159" s="6">
        <v>0.66162302492420799</v>
      </c>
      <c r="AG1159" s="310">
        <v>9.0649513469723796E-3</v>
      </c>
      <c r="AH1159" s="211">
        <v>1.1890000000000001</v>
      </c>
      <c r="AI1159" s="211">
        <v>2.6339999999999999</v>
      </c>
      <c r="AJ1159" s="212">
        <v>5.1020000000000003</v>
      </c>
      <c r="AK1159" s="210">
        <v>1.254</v>
      </c>
      <c r="AL1159" s="210">
        <v>2.6859999999999999</v>
      </c>
      <c r="AM1159" s="210">
        <v>5.1440000000000001</v>
      </c>
      <c r="AN1159" s="203"/>
      <c r="AO1159" s="203"/>
      <c r="AP1159" s="203"/>
      <c r="AQ1159" s="203"/>
      <c r="AR1159" s="203">
        <f t="shared" si="1531"/>
        <v>0.45515454646600001</v>
      </c>
      <c r="AS1159" s="203">
        <f t="shared" si="1532"/>
        <v>0.55630000000000002</v>
      </c>
      <c r="AT1159" s="203">
        <f t="shared" si="1533"/>
        <v>0.67992222098599997</v>
      </c>
      <c r="AU1159" s="203">
        <f t="shared" si="1534"/>
        <v>1.6506818218499999</v>
      </c>
      <c r="AV1159" s="203">
        <f t="shared" si="1535"/>
        <v>2.0175000000000001</v>
      </c>
      <c r="AW1159" s="203">
        <f t="shared" si="1536"/>
        <v>2.4658333288500001</v>
      </c>
      <c r="AX1159" s="203">
        <f t="shared" si="1537"/>
        <v>4.146627281942</v>
      </c>
      <c r="AY1159" s="203">
        <f t="shared" si="1538"/>
        <v>5.0681000000000003</v>
      </c>
      <c r="AZ1159" s="203">
        <f t="shared" si="1539"/>
        <v>6.1943444331819997</v>
      </c>
      <c r="BB1159" s="1" t="str">
        <f t="shared" si="1508"/>
        <v>P</v>
      </c>
      <c r="BC1159" s="1" t="str">
        <f t="shared" si="1509"/>
        <v>P</v>
      </c>
      <c r="BD1159" s="1" t="str">
        <f t="shared" si="1510"/>
        <v>NA</v>
      </c>
      <c r="BE1159" s="1" t="str">
        <f t="shared" si="1511"/>
        <v>NO</v>
      </c>
      <c r="BF1159" s="1" t="str">
        <f t="shared" ref="BF1159:BF1222" si="1545">IF(OR(AND(BB1159="A",BC1159="A"),AND(BB1159="A",BD1159="A"),AND(BC1159="A",BD1159="A")),"YES","NO")</f>
        <v>NO</v>
      </c>
      <c r="BG1159" s="1" t="str">
        <f t="shared" ref="BG1159:BG1222" si="1546">IF(OR(BB1159="A",BC1159="A",BD1159="A"),"YES","NO")</f>
        <v>NO</v>
      </c>
      <c r="BH1159" s="1" t="str">
        <f t="shared" si="1530"/>
        <v>NO</v>
      </c>
      <c r="BJ1159" s="1">
        <v>6</v>
      </c>
      <c r="BK1159" s="1" t="str">
        <f t="shared" ref="BK1159:BK1222" si="1547">IF(AK1159&lt;AR1159,"A",IF(AND(AR1159&lt;=AK1159,AK1159&lt;=AS1159),"NP",IF(AND(AS1159&lt;AK1159,AK1159&lt;=AT1159),"NA","P")))</f>
        <v>P</v>
      </c>
      <c r="BL1159" s="1" t="str">
        <f t="shared" ref="BL1159:BL1222" si="1548">IF(AL1159&lt;AU1159,"A",IF(AND(AU1159&lt;=AL1159,AL1159&lt;=AV1159),"NP",IF(AND(AV1159&lt;AL1159,AL1159&lt;=AW1159),"NA","P")))</f>
        <v>P</v>
      </c>
      <c r="BM1159" s="1" t="str">
        <f t="shared" ref="BM1159:BM1222" si="1549">IF(AM1159&lt;AX1159,"A",IF(AND(AX1159&lt;=AM1159,AM1159&lt;=AY1159),"NP",IF(AND(AY1159&lt;AM1159,AM1159&lt;=AZ1159),"NA","P")))</f>
        <v>NA</v>
      </c>
      <c r="BN1159" s="1" t="str">
        <f t="shared" ref="BN1159:BN1222" si="1550">IF(AND(BK1159="A",BL1159="A",BM1159="A"),"YES","NO")</f>
        <v>NO</v>
      </c>
      <c r="BO1159" s="1" t="str">
        <f t="shared" ref="BO1159:BO1222" si="1551">IF(OR(AND(BK1159="A",BL1159="A"),AND(BK1159="A",BM1159="A"),AND(BL1159="A",BM1159="A")),"YES","NO")</f>
        <v>NO</v>
      </c>
      <c r="BP1159" s="1" t="str">
        <f t="shared" ref="BP1159:BP1222" si="1552">IF(OR(BK1159="A",BL1159="A",BM1159="A"),"YES","NO")</f>
        <v>NO</v>
      </c>
      <c r="BQ1159" s="1" t="str">
        <f t="shared" ref="BQ1159:BQ1222" si="1553">IF(OR(BK1159="P",BL1159="P",BM1159="P"),"NO","YES")</f>
        <v>NO</v>
      </c>
      <c r="BS1159" s="1" t="str">
        <f t="shared" ref="BS1159:BS1222" si="1554">IF(OR(AND(BB1159="A",BK1159="A"),AND(BB1159="A",BK1159="NP"),AND(BB1159="NP",BK1159="A"),AND(BB1159="NP",BK1159="NP")),"TP",IF(OR(AND(BB1159="A",BK1159="NA"),AND(BB1159="A",BK1159="P"),AND(BB1159="NP",BK1159="NA"),AND(BB1159="NP",BK1159="P")),"FP",IF(OR(AND(BB1159="NA",BK1159="A"),AND(BB1159="NA",BK1159="NP"),AND(BB1159="P",BK1159="A"),AND(BB1159="P",BK1159="NP")),"FN","TN")))</f>
        <v>TN</v>
      </c>
      <c r="BT1159" s="1" t="str">
        <f t="shared" ref="BT1159:BT1222" si="1555">IF(OR(AND(BC1159="A",BL1159="A"),AND(BC1159="A",BL1159="NP"),AND(BC1159="NP",BL1159="A"),AND(BC1159="NP",BL1159="NP")),"TP",IF(OR(AND(BC1159="A",BL1159="NA"),AND(BC1159="A",BL1159="P"),AND(BC1159="NP",BL1159="NA"),AND(BC1159="NP",BL1159="P")),"FP",IF(OR(AND(BC1159="NA",BL1159="A"),AND(BC1159="NA",BL1159="NP"),AND(BC1159="P",BL1159="A"),AND(BC1159="P",BL1159="NP")),"FN","TN")))</f>
        <v>TN</v>
      </c>
      <c r="BU1159" s="1" t="str">
        <f t="shared" ref="BU1159:BU1222" si="1556">IF(OR(AND(BD1159="A",BM1159="A"),AND(BD1159="A",BM1159="NP"),AND(BD1159="NP",BM1159="A"),AND(BD1159="NP",BM1159="NP")),"TP",IF(OR(AND(BD1159="A",BM1159="NA"),AND(BD1159="A",BM1159="P"),AND(BD1159="NP",BM1159="NA"),AND(BD1159="NP",BM1159="P")),"FP",IF(OR(AND(BD1159="NA",BM1159="A"),AND(BD1159="NA",BM1159="NP"),AND(BD1159="P",BM1159="A"),AND(BD1159="P",BM1159="NP")),"FN","TN")))</f>
        <v>TN</v>
      </c>
      <c r="BV1159" s="1" t="str">
        <f t="shared" ref="BV1159:BV1222" si="1557">IF(AND(BS1159="TP",BT1159="TP",BU1159="TP"),"YES","NO")</f>
        <v>NO</v>
      </c>
      <c r="BW1159" s="1" t="str">
        <f t="shared" ref="BW1159:BW1222" si="1558">IF(OR(AND(BS1159="TP",BT1159="TP"),AND(BS1159="TP",BU1159="TP"),AND(BT1159="TP",BU1159="TP")),"YES","NO")</f>
        <v>NO</v>
      </c>
      <c r="BX1159" s="1" t="str">
        <f t="shared" ref="BX1159:BX1222" si="1559">IF(OR(BS1159="TP",BT1159="TP",BU1159="TP"),"YES","NO")</f>
        <v>NO</v>
      </c>
      <c r="BY1159" s="244" t="str">
        <f t="shared" ref="BY1159:BY1222" si="1560">IF(AND(OR(BS1159="TP",BS1159="TN",BT1159="TP",BT1159="TN",BU1159="TP",BU1159="TN")),"YES","NO")</f>
        <v>YES</v>
      </c>
      <c r="BZ1159" s="244" t="str">
        <f t="shared" ref="BZ1159:BZ1222" si="1561">IF(AND(BJ1159&gt;60,BY1159="NO"),"YES","NO")</f>
        <v>NO</v>
      </c>
      <c r="CA1159" s="244" t="str">
        <f t="shared" ref="CA1159:CA1222" si="1562">IF(AND(BJ1159&lt;&gt;"inf",BJ1159&gt;60,BY1159="NO"),"YES","NO")</f>
        <v>NO</v>
      </c>
      <c r="CB1159" s="244" t="str">
        <f t="shared" ref="CB1159:CB1222" si="1563">IF(AND(BJ1159="inf",BY1159="NO"),"YES","NO")</f>
        <v>NO</v>
      </c>
      <c r="CC1159" s="244" t="str">
        <f t="shared" ref="CC1159:CC1222" si="1564">IF(AND(BJ1159&lt;=60,BY1159="NO"),"YES","NO")</f>
        <v>NO</v>
      </c>
      <c r="CD1159" s="244" t="str">
        <f t="shared" si="1540"/>
        <v>NO</v>
      </c>
      <c r="CE1159" s="1" t="str">
        <f t="shared" si="1541"/>
        <v>NO</v>
      </c>
      <c r="CF1159" s="1" t="str">
        <f t="shared" si="1542"/>
        <v>NO</v>
      </c>
      <c r="CG1159" s="1" t="str">
        <f t="shared" si="1543"/>
        <v>NO</v>
      </c>
      <c r="CH1159" s="1" t="str">
        <f t="shared" si="1544"/>
        <v>NO</v>
      </c>
      <c r="CI1159" s="244" t="str">
        <f t="shared" ref="CI1159:CI1222" si="1565">IF(AND(OR(BS1159="FN",BT1159="FN",BU1159="FN")),"YES","NO")</f>
        <v>NO</v>
      </c>
      <c r="CJ1159" s="244" t="str">
        <f t="shared" ref="CJ1159:CJ1222" si="1566">IF(AND(BJ1159&gt;60,OR(BS1159="FN",BT1159="FN",BU1159="FN")),"YES","NO")</f>
        <v>NO</v>
      </c>
      <c r="CK1159" s="244" t="str">
        <f t="shared" ref="CK1159:CK1222" si="1567">IF(AND(BJ1159&lt;&gt;"inf",BJ1159&gt;60,OR(BS1159="FN",BT1159="FN",BU1159="FN")),"YES","NO")</f>
        <v>NO</v>
      </c>
      <c r="CL1159" s="244" t="str">
        <f t="shared" ref="CL1159:CL1222" si="1568">IF(AND(BJ1159="inf",OR(BS1159="FN",BT1159="FN",BU1159="FN")),"YES","NO")</f>
        <v>NO</v>
      </c>
      <c r="CM1159" s="244" t="str">
        <f t="shared" ref="CM1159:CM1222" si="1569">IF(AND(BJ1159&lt;=60,OR(BS1159="FN",BT1159="FN",BU1159="FN")),"YES","NO")</f>
        <v>NO</v>
      </c>
      <c r="CN1159" s="244" t="str">
        <f t="shared" ref="CN1159:CN1222" si="1570">IF(AND(OR(BS1159="FP",BT1159="FP",BU1159="FP")),"YES","NO")</f>
        <v>NO</v>
      </c>
      <c r="CO1159" s="244" t="str">
        <f t="shared" ref="CO1159:CO1222" si="1571">IF(AND(BJ1159&gt;60,OR(BS1159="FP",BT1159="FP",BU1159="FP")),"YES","NO")</f>
        <v>NO</v>
      </c>
      <c r="CP1159" s="244" t="str">
        <f t="shared" ref="CP1159:CP1222" si="1572">IF(AND(BJ1159&lt;&gt;"inf",BJ1159&gt;60,OR(BS1159="FP",BT1159="FP",BU1159="FP")),"YES","NO")</f>
        <v>NO</v>
      </c>
      <c r="CQ1159" s="244" t="str">
        <f t="shared" ref="CQ1159:CQ1222" si="1573">IF(AND(BJ1159="inf",OR(BS1159="FP",BT1159="FP",BU1159="FP")),"YES","NO")</f>
        <v>NO</v>
      </c>
      <c r="CR1159" s="244" t="str">
        <f t="shared" ref="CR1159:CR1222" si="1574">IF(AND(BJ1159&lt;=60,OR(BS1159="FP",BT1159="FP",BU1159="FP")),"YES","NO")</f>
        <v>NO</v>
      </c>
    </row>
    <row r="1160" spans="1:96">
      <c r="A1160" s="64"/>
      <c r="B1160" s="15"/>
      <c r="C1160" s="15"/>
      <c r="D1160" s="15"/>
      <c r="E1160" s="15"/>
      <c r="F1160" s="15"/>
      <c r="G1160" s="15"/>
      <c r="H1160" s="15"/>
      <c r="I1160" s="52" t="s">
        <v>43</v>
      </c>
      <c r="J1160" s="6">
        <v>0.90866519551496405</v>
      </c>
      <c r="K1160" s="6">
        <v>8.8153965121944497E-2</v>
      </c>
      <c r="L1160" s="6">
        <v>3.1808393630907701E-3</v>
      </c>
      <c r="M1160" s="6">
        <v>0.63152947889467403</v>
      </c>
      <c r="N1160" s="6">
        <v>0.30599419855888299</v>
      </c>
      <c r="O1160" s="6">
        <v>6.2476322546442198E-2</v>
      </c>
      <c r="P1160" s="6">
        <v>0.145021324148041</v>
      </c>
      <c r="Q1160" s="6">
        <v>0.53315118853901999</v>
      </c>
      <c r="R1160" s="6">
        <v>0.32182748731293698</v>
      </c>
      <c r="S1160" s="6">
        <v>0.66765554119878301</v>
      </c>
      <c r="T1160" s="6">
        <v>0.18019323021287401</v>
      </c>
      <c r="U1160" s="6">
        <v>0.15215122858834201</v>
      </c>
      <c r="V1160" s="6">
        <v>0.29946305903840298</v>
      </c>
      <c r="W1160" s="6">
        <v>0.50213755724294495</v>
      </c>
      <c r="X1160" s="6">
        <v>0.19839938371865101</v>
      </c>
      <c r="Y1160" s="6">
        <v>0.71166313088327504</v>
      </c>
      <c r="Z1160" s="6">
        <v>0.28467689269090402</v>
      </c>
      <c r="AA1160" s="6">
        <v>3.6599764258200499E-3</v>
      </c>
      <c r="AB1160" s="6">
        <v>0.94484938046390599</v>
      </c>
      <c r="AC1160" s="6">
        <v>2.0522466745217401E-2</v>
      </c>
      <c r="AD1160" s="6">
        <v>3.4628152790875902E-2</v>
      </c>
      <c r="AE1160" s="6">
        <v>0.32931202372881802</v>
      </c>
      <c r="AF1160" s="6">
        <v>0.66162302492420799</v>
      </c>
      <c r="AG1160" s="310">
        <v>9.0649513469723796E-3</v>
      </c>
      <c r="AH1160" s="211">
        <v>1.0529999999999999</v>
      </c>
      <c r="AI1160" s="211">
        <v>2.2160000000000002</v>
      </c>
      <c r="AJ1160" s="212">
        <v>5.1159999999999997</v>
      </c>
      <c r="AK1160" s="210">
        <v>1.0409999999999999</v>
      </c>
      <c r="AL1160" s="210">
        <v>2.2909999999999999</v>
      </c>
      <c r="AM1160" s="210">
        <v>5.149</v>
      </c>
      <c r="AN1160" s="203"/>
      <c r="AO1160" s="203"/>
      <c r="AP1160" s="203"/>
      <c r="AQ1160" s="203"/>
      <c r="AR1160" s="203">
        <f t="shared" si="1531"/>
        <v>0.45515454646600001</v>
      </c>
      <c r="AS1160" s="203">
        <f t="shared" si="1532"/>
        <v>0.55630000000000002</v>
      </c>
      <c r="AT1160" s="203">
        <f t="shared" si="1533"/>
        <v>0.67992222098599997</v>
      </c>
      <c r="AU1160" s="203">
        <f t="shared" si="1534"/>
        <v>1.6506818218499999</v>
      </c>
      <c r="AV1160" s="203">
        <f t="shared" si="1535"/>
        <v>2.0175000000000001</v>
      </c>
      <c r="AW1160" s="203">
        <f t="shared" si="1536"/>
        <v>2.4658333288500001</v>
      </c>
      <c r="AX1160" s="203">
        <f t="shared" si="1537"/>
        <v>4.146627281942</v>
      </c>
      <c r="AY1160" s="203">
        <f t="shared" si="1538"/>
        <v>5.0681000000000003</v>
      </c>
      <c r="AZ1160" s="203">
        <f t="shared" si="1539"/>
        <v>6.1943444331819997</v>
      </c>
      <c r="BB1160" s="1" t="str">
        <f t="shared" si="1508"/>
        <v>P</v>
      </c>
      <c r="BC1160" s="1" t="str">
        <f t="shared" si="1509"/>
        <v>NA</v>
      </c>
      <c r="BD1160" s="1" t="str">
        <f t="shared" si="1510"/>
        <v>NA</v>
      </c>
      <c r="BE1160" s="1" t="str">
        <f t="shared" si="1511"/>
        <v>NO</v>
      </c>
      <c r="BF1160" s="1" t="str">
        <f t="shared" si="1545"/>
        <v>NO</v>
      </c>
      <c r="BG1160" s="1" t="str">
        <f t="shared" si="1546"/>
        <v>NO</v>
      </c>
      <c r="BH1160" s="1" t="str">
        <f t="shared" si="1530"/>
        <v>NO</v>
      </c>
      <c r="BJ1160" s="1">
        <v>4</v>
      </c>
      <c r="BK1160" s="1" t="str">
        <f t="shared" si="1547"/>
        <v>P</v>
      </c>
      <c r="BL1160" s="1" t="str">
        <f t="shared" si="1548"/>
        <v>NA</v>
      </c>
      <c r="BM1160" s="1" t="str">
        <f t="shared" si="1549"/>
        <v>NA</v>
      </c>
      <c r="BN1160" s="1" t="str">
        <f t="shared" si="1550"/>
        <v>NO</v>
      </c>
      <c r="BO1160" s="1" t="str">
        <f t="shared" si="1551"/>
        <v>NO</v>
      </c>
      <c r="BP1160" s="1" t="str">
        <f t="shared" si="1552"/>
        <v>NO</v>
      </c>
      <c r="BQ1160" s="1" t="str">
        <f t="shared" si="1553"/>
        <v>NO</v>
      </c>
      <c r="BS1160" s="1" t="str">
        <f t="shared" si="1554"/>
        <v>TN</v>
      </c>
      <c r="BT1160" s="1" t="str">
        <f t="shared" si="1555"/>
        <v>TN</v>
      </c>
      <c r="BU1160" s="1" t="str">
        <f t="shared" si="1556"/>
        <v>TN</v>
      </c>
      <c r="BV1160" s="1" t="str">
        <f t="shared" si="1557"/>
        <v>NO</v>
      </c>
      <c r="BW1160" s="1" t="str">
        <f t="shared" si="1558"/>
        <v>NO</v>
      </c>
      <c r="BX1160" s="1" t="str">
        <f t="shared" si="1559"/>
        <v>NO</v>
      </c>
      <c r="BY1160" s="244" t="str">
        <f t="shared" si="1560"/>
        <v>YES</v>
      </c>
      <c r="BZ1160" s="244" t="str">
        <f t="shared" si="1561"/>
        <v>NO</v>
      </c>
      <c r="CA1160" s="244" t="str">
        <f t="shared" si="1562"/>
        <v>NO</v>
      </c>
      <c r="CB1160" s="244" t="str">
        <f t="shared" si="1563"/>
        <v>NO</v>
      </c>
      <c r="CC1160" s="244" t="str">
        <f t="shared" si="1564"/>
        <v>NO</v>
      </c>
      <c r="CD1160" s="244" t="str">
        <f t="shared" si="1540"/>
        <v>NO</v>
      </c>
      <c r="CE1160" s="1" t="str">
        <f t="shared" si="1541"/>
        <v>NO</v>
      </c>
      <c r="CF1160" s="1" t="str">
        <f t="shared" si="1542"/>
        <v>NO</v>
      </c>
      <c r="CG1160" s="1" t="str">
        <f t="shared" si="1543"/>
        <v>NO</v>
      </c>
      <c r="CH1160" s="1" t="str">
        <f t="shared" si="1544"/>
        <v>NO</v>
      </c>
      <c r="CI1160" s="244" t="str">
        <f t="shared" si="1565"/>
        <v>NO</v>
      </c>
      <c r="CJ1160" s="244" t="str">
        <f t="shared" si="1566"/>
        <v>NO</v>
      </c>
      <c r="CK1160" s="244" t="str">
        <f t="shared" si="1567"/>
        <v>NO</v>
      </c>
      <c r="CL1160" s="244" t="str">
        <f t="shared" si="1568"/>
        <v>NO</v>
      </c>
      <c r="CM1160" s="244" t="str">
        <f t="shared" si="1569"/>
        <v>NO</v>
      </c>
      <c r="CN1160" s="244" t="str">
        <f t="shared" si="1570"/>
        <v>NO</v>
      </c>
      <c r="CO1160" s="244" t="str">
        <f t="shared" si="1571"/>
        <v>NO</v>
      </c>
      <c r="CP1160" s="244" t="str">
        <f t="shared" si="1572"/>
        <v>NO</v>
      </c>
      <c r="CQ1160" s="244" t="str">
        <f t="shared" si="1573"/>
        <v>NO</v>
      </c>
      <c r="CR1160" s="244" t="str">
        <f t="shared" si="1574"/>
        <v>NO</v>
      </c>
    </row>
    <row r="1161" spans="1:96">
      <c r="A1161" s="64"/>
      <c r="B1161" s="15"/>
      <c r="C1161" s="15"/>
      <c r="D1161" s="15"/>
      <c r="E1161" s="15"/>
      <c r="F1161" s="15"/>
      <c r="G1161" s="15"/>
      <c r="H1161" s="15"/>
      <c r="I1161" s="52" t="s">
        <v>45</v>
      </c>
      <c r="J1161" s="6">
        <v>0.90866519551496405</v>
      </c>
      <c r="K1161" s="6">
        <v>8.8153965121944497E-2</v>
      </c>
      <c r="L1161" s="6">
        <v>3.1808393630907701E-3</v>
      </c>
      <c r="M1161" s="6">
        <v>0.56925604234190696</v>
      </c>
      <c r="N1161" s="6">
        <v>0.115808530742521</v>
      </c>
      <c r="O1161" s="6">
        <v>0.31493542691557103</v>
      </c>
      <c r="P1161" s="6">
        <v>0.45820868430071998</v>
      </c>
      <c r="Q1161" s="6">
        <v>7.1497653028011102E-2</v>
      </c>
      <c r="R1161" s="6">
        <v>0.47029366267126799</v>
      </c>
      <c r="S1161" s="6">
        <v>0.194027106725082</v>
      </c>
      <c r="T1161" s="6">
        <v>0.43208233718365302</v>
      </c>
      <c r="U1161" s="6">
        <v>0.37389055609126398</v>
      </c>
      <c r="V1161" s="6">
        <v>0.94833708351527402</v>
      </c>
      <c r="W1161" s="6">
        <v>1.2545504519175601E-2</v>
      </c>
      <c r="X1161" s="6">
        <v>3.9117411965550103E-2</v>
      </c>
      <c r="Y1161" s="6">
        <v>0.78933501049458299</v>
      </c>
      <c r="Z1161" s="6">
        <v>0.17175035021715099</v>
      </c>
      <c r="AA1161" s="6">
        <v>3.8914639288264698E-2</v>
      </c>
      <c r="AB1161" s="6">
        <v>0.49308480843276398</v>
      </c>
      <c r="AC1161" s="6">
        <v>0.49500502181097</v>
      </c>
      <c r="AD1161" s="6">
        <v>1.19101697562653E-2</v>
      </c>
      <c r="AE1161" s="6">
        <v>0.35053856426563901</v>
      </c>
      <c r="AF1161" s="6">
        <v>0.49489173724097102</v>
      </c>
      <c r="AG1161" s="310">
        <v>0.154569698493388</v>
      </c>
      <c r="AH1161" s="211">
        <v>1.427</v>
      </c>
      <c r="AI1161" s="211">
        <v>2.0840000000000001</v>
      </c>
      <c r="AJ1161" s="212">
        <v>5.1950000000000003</v>
      </c>
      <c r="AK1161" s="210">
        <v>1.377</v>
      </c>
      <c r="AL1161" s="210">
        <v>2.0339999999999998</v>
      </c>
      <c r="AM1161" s="210">
        <v>5.2439999999999998</v>
      </c>
      <c r="AN1161" s="203"/>
      <c r="AO1161" s="203"/>
      <c r="AP1161" s="203"/>
      <c r="AQ1161" s="203"/>
      <c r="AR1161" s="203">
        <f t="shared" si="1531"/>
        <v>0.45515454646600001</v>
      </c>
      <c r="AS1161" s="203">
        <f t="shared" si="1532"/>
        <v>0.55630000000000002</v>
      </c>
      <c r="AT1161" s="203">
        <f t="shared" si="1533"/>
        <v>0.67992222098599997</v>
      </c>
      <c r="AU1161" s="203">
        <f t="shared" si="1534"/>
        <v>1.6506818218499999</v>
      </c>
      <c r="AV1161" s="203">
        <f t="shared" si="1535"/>
        <v>2.0175000000000001</v>
      </c>
      <c r="AW1161" s="203">
        <f t="shared" si="1536"/>
        <v>2.4658333288500001</v>
      </c>
      <c r="AX1161" s="203">
        <f t="shared" si="1537"/>
        <v>4.146627281942</v>
      </c>
      <c r="AY1161" s="203">
        <f t="shared" si="1538"/>
        <v>5.0681000000000003</v>
      </c>
      <c r="AZ1161" s="203">
        <f t="shared" si="1539"/>
        <v>6.1943444331819997</v>
      </c>
      <c r="BB1161" s="1" t="str">
        <f t="shared" si="1508"/>
        <v>P</v>
      </c>
      <c r="BC1161" s="1" t="str">
        <f t="shared" si="1509"/>
        <v>NA</v>
      </c>
      <c r="BD1161" s="1" t="str">
        <f t="shared" si="1510"/>
        <v>NA</v>
      </c>
      <c r="BE1161" s="1" t="str">
        <f t="shared" si="1511"/>
        <v>NO</v>
      </c>
      <c r="BF1161" s="1" t="str">
        <f t="shared" si="1545"/>
        <v>NO</v>
      </c>
      <c r="BG1161" s="1" t="str">
        <f t="shared" si="1546"/>
        <v>NO</v>
      </c>
      <c r="BH1161" s="1" t="str">
        <f t="shared" si="1530"/>
        <v>NO</v>
      </c>
      <c r="BJ1161" s="1">
        <v>50</v>
      </c>
      <c r="BK1161" s="1" t="str">
        <f t="shared" si="1547"/>
        <v>P</v>
      </c>
      <c r="BL1161" s="1" t="str">
        <f t="shared" si="1548"/>
        <v>NA</v>
      </c>
      <c r="BM1161" s="1" t="str">
        <f t="shared" si="1549"/>
        <v>NA</v>
      </c>
      <c r="BN1161" s="1" t="str">
        <f t="shared" si="1550"/>
        <v>NO</v>
      </c>
      <c r="BO1161" s="1" t="str">
        <f t="shared" si="1551"/>
        <v>NO</v>
      </c>
      <c r="BP1161" s="1" t="str">
        <f t="shared" si="1552"/>
        <v>NO</v>
      </c>
      <c r="BQ1161" s="1" t="str">
        <f t="shared" si="1553"/>
        <v>NO</v>
      </c>
      <c r="BS1161" s="1" t="str">
        <f t="shared" si="1554"/>
        <v>TN</v>
      </c>
      <c r="BT1161" s="1" t="str">
        <f t="shared" si="1555"/>
        <v>TN</v>
      </c>
      <c r="BU1161" s="1" t="str">
        <f t="shared" si="1556"/>
        <v>TN</v>
      </c>
      <c r="BV1161" s="1" t="str">
        <f t="shared" si="1557"/>
        <v>NO</v>
      </c>
      <c r="BW1161" s="1" t="str">
        <f t="shared" si="1558"/>
        <v>NO</v>
      </c>
      <c r="BX1161" s="1" t="str">
        <f t="shared" si="1559"/>
        <v>NO</v>
      </c>
      <c r="BY1161" s="244" t="str">
        <f t="shared" si="1560"/>
        <v>YES</v>
      </c>
      <c r="BZ1161" s="244" t="str">
        <f t="shared" si="1561"/>
        <v>NO</v>
      </c>
      <c r="CA1161" s="244" t="str">
        <f t="shared" si="1562"/>
        <v>NO</v>
      </c>
      <c r="CB1161" s="244" t="str">
        <f t="shared" si="1563"/>
        <v>NO</v>
      </c>
      <c r="CC1161" s="244" t="str">
        <f t="shared" si="1564"/>
        <v>NO</v>
      </c>
      <c r="CD1161" s="244" t="str">
        <f t="shared" si="1540"/>
        <v>NO</v>
      </c>
      <c r="CE1161" s="1" t="str">
        <f t="shared" si="1541"/>
        <v>NO</v>
      </c>
      <c r="CF1161" s="1" t="str">
        <f t="shared" si="1542"/>
        <v>NO</v>
      </c>
      <c r="CG1161" s="1" t="str">
        <f t="shared" si="1543"/>
        <v>NO</v>
      </c>
      <c r="CH1161" s="1" t="str">
        <f t="shared" si="1544"/>
        <v>NO</v>
      </c>
      <c r="CI1161" s="244" t="str">
        <f t="shared" si="1565"/>
        <v>NO</v>
      </c>
      <c r="CJ1161" s="244" t="str">
        <f t="shared" si="1566"/>
        <v>NO</v>
      </c>
      <c r="CK1161" s="244" t="str">
        <f t="shared" si="1567"/>
        <v>NO</v>
      </c>
      <c r="CL1161" s="244" t="str">
        <f t="shared" si="1568"/>
        <v>NO</v>
      </c>
      <c r="CM1161" s="244" t="str">
        <f t="shared" si="1569"/>
        <v>NO</v>
      </c>
      <c r="CN1161" s="244" t="str">
        <f t="shared" si="1570"/>
        <v>NO</v>
      </c>
      <c r="CO1161" s="244" t="str">
        <f t="shared" si="1571"/>
        <v>NO</v>
      </c>
      <c r="CP1161" s="244" t="str">
        <f t="shared" si="1572"/>
        <v>NO</v>
      </c>
      <c r="CQ1161" s="244" t="str">
        <f t="shared" si="1573"/>
        <v>NO</v>
      </c>
      <c r="CR1161" s="244" t="str">
        <f t="shared" si="1574"/>
        <v>NO</v>
      </c>
    </row>
    <row r="1162" spans="1:96">
      <c r="A1162" s="64"/>
      <c r="B1162" s="15"/>
      <c r="C1162" s="15"/>
      <c r="D1162" s="15"/>
      <c r="E1162" s="15"/>
      <c r="F1162" s="15"/>
      <c r="G1162" s="15"/>
      <c r="H1162" s="15"/>
      <c r="I1162" s="52" t="s">
        <v>44</v>
      </c>
      <c r="J1162" s="6">
        <v>0.96609419631194904</v>
      </c>
      <c r="K1162" s="6">
        <v>2.6253017237424101E-2</v>
      </c>
      <c r="L1162" s="6">
        <v>7.6527864506259402E-3</v>
      </c>
      <c r="M1162" s="6">
        <v>0.733891844389574</v>
      </c>
      <c r="N1162" s="6">
        <v>0.18487994636223501</v>
      </c>
      <c r="O1162" s="6">
        <v>8.1228209248190394E-2</v>
      </c>
      <c r="P1162" s="6">
        <v>0.50823521280899997</v>
      </c>
      <c r="Q1162" s="6">
        <v>0.24013241109313899</v>
      </c>
      <c r="R1162" s="6">
        <v>0.25163237609785899</v>
      </c>
      <c r="S1162" s="6">
        <v>0.83968244499357203</v>
      </c>
      <c r="T1162" s="6">
        <v>2.4680665160248499E-2</v>
      </c>
      <c r="U1162" s="6">
        <v>0.135636889846179</v>
      </c>
      <c r="V1162" s="6">
        <v>0.74385246065497002</v>
      </c>
      <c r="W1162" s="6">
        <v>1.54822607531427E-2</v>
      </c>
      <c r="X1162" s="6">
        <v>0.24066527859188599</v>
      </c>
      <c r="Y1162" s="6">
        <v>0.469076005342139</v>
      </c>
      <c r="Z1162" s="6">
        <v>0.45022325760573001</v>
      </c>
      <c r="AA1162" s="6">
        <v>8.0700737052129295E-2</v>
      </c>
      <c r="AB1162" s="6">
        <v>0.53326088974403496</v>
      </c>
      <c r="AC1162" s="6">
        <v>0.40612728517061902</v>
      </c>
      <c r="AD1162" s="6">
        <v>6.0611825085345503E-2</v>
      </c>
      <c r="AE1162" s="6">
        <v>0.82399326651537796</v>
      </c>
      <c r="AF1162" s="6">
        <v>0.13385768155184499</v>
      </c>
      <c r="AG1162" s="310">
        <v>4.21490519327756E-2</v>
      </c>
      <c r="AH1162" s="211">
        <v>0.94299999999999995</v>
      </c>
      <c r="AI1162" s="211">
        <v>2.2919999999999998</v>
      </c>
      <c r="AJ1162" s="212">
        <v>5.1289999999999996</v>
      </c>
      <c r="AK1162" s="210">
        <v>0.95199999999999996</v>
      </c>
      <c r="AL1162" s="210">
        <v>2.4039999999999999</v>
      </c>
      <c r="AM1162" s="210">
        <v>5.2140000000000004</v>
      </c>
      <c r="AN1162" s="203"/>
      <c r="AO1162" s="203"/>
      <c r="AP1162" s="203"/>
      <c r="AQ1162" s="203"/>
      <c r="AR1162" s="203">
        <f t="shared" si="1531"/>
        <v>0.45515454646600001</v>
      </c>
      <c r="AS1162" s="203">
        <f t="shared" si="1532"/>
        <v>0.55630000000000002</v>
      </c>
      <c r="AT1162" s="203">
        <f t="shared" si="1533"/>
        <v>0.67992222098599997</v>
      </c>
      <c r="AU1162" s="203">
        <f t="shared" si="1534"/>
        <v>1.6506818218499999</v>
      </c>
      <c r="AV1162" s="203">
        <f t="shared" si="1535"/>
        <v>2.0175000000000001</v>
      </c>
      <c r="AW1162" s="203">
        <f t="shared" si="1536"/>
        <v>2.4658333288500001</v>
      </c>
      <c r="AX1162" s="203">
        <f t="shared" si="1537"/>
        <v>4.146627281942</v>
      </c>
      <c r="AY1162" s="203">
        <f t="shared" si="1538"/>
        <v>5.0681000000000003</v>
      </c>
      <c r="AZ1162" s="203">
        <f t="shared" si="1539"/>
        <v>6.1943444331819997</v>
      </c>
      <c r="BB1162" s="1" t="str">
        <f t="shared" si="1508"/>
        <v>P</v>
      </c>
      <c r="BC1162" s="1" t="str">
        <f t="shared" si="1509"/>
        <v>NA</v>
      </c>
      <c r="BD1162" s="1" t="str">
        <f t="shared" si="1510"/>
        <v>NA</v>
      </c>
      <c r="BE1162" s="1" t="str">
        <f t="shared" si="1511"/>
        <v>NO</v>
      </c>
      <c r="BF1162" s="1" t="str">
        <f t="shared" si="1545"/>
        <v>NO</v>
      </c>
      <c r="BG1162" s="1" t="str">
        <f t="shared" si="1546"/>
        <v>NO</v>
      </c>
      <c r="BH1162" s="1" t="str">
        <f t="shared" si="1530"/>
        <v>NO</v>
      </c>
      <c r="BJ1162" s="1">
        <v>32</v>
      </c>
      <c r="BK1162" s="1" t="str">
        <f t="shared" si="1547"/>
        <v>P</v>
      </c>
      <c r="BL1162" s="1" t="str">
        <f t="shared" si="1548"/>
        <v>NA</v>
      </c>
      <c r="BM1162" s="1" t="str">
        <f t="shared" si="1549"/>
        <v>NA</v>
      </c>
      <c r="BN1162" s="1" t="str">
        <f t="shared" si="1550"/>
        <v>NO</v>
      </c>
      <c r="BO1162" s="1" t="str">
        <f t="shared" si="1551"/>
        <v>NO</v>
      </c>
      <c r="BP1162" s="1" t="str">
        <f t="shared" si="1552"/>
        <v>NO</v>
      </c>
      <c r="BQ1162" s="1" t="str">
        <f t="shared" si="1553"/>
        <v>NO</v>
      </c>
      <c r="BS1162" s="1" t="str">
        <f t="shared" si="1554"/>
        <v>TN</v>
      </c>
      <c r="BT1162" s="1" t="str">
        <f t="shared" si="1555"/>
        <v>TN</v>
      </c>
      <c r="BU1162" s="1" t="str">
        <f t="shared" si="1556"/>
        <v>TN</v>
      </c>
      <c r="BV1162" s="1" t="str">
        <f t="shared" si="1557"/>
        <v>NO</v>
      </c>
      <c r="BW1162" s="1" t="str">
        <f t="shared" si="1558"/>
        <v>NO</v>
      </c>
      <c r="BX1162" s="1" t="str">
        <f t="shared" si="1559"/>
        <v>NO</v>
      </c>
      <c r="BY1162" s="244" t="str">
        <f t="shared" si="1560"/>
        <v>YES</v>
      </c>
      <c r="BZ1162" s="244" t="str">
        <f t="shared" si="1561"/>
        <v>NO</v>
      </c>
      <c r="CA1162" s="244" t="str">
        <f t="shared" si="1562"/>
        <v>NO</v>
      </c>
      <c r="CB1162" s="244" t="str">
        <f t="shared" si="1563"/>
        <v>NO</v>
      </c>
      <c r="CC1162" s="244" t="str">
        <f t="shared" si="1564"/>
        <v>NO</v>
      </c>
      <c r="CD1162" s="244" t="str">
        <f t="shared" si="1540"/>
        <v>NO</v>
      </c>
      <c r="CE1162" s="1" t="str">
        <f t="shared" si="1541"/>
        <v>NO</v>
      </c>
      <c r="CF1162" s="1" t="str">
        <f t="shared" si="1542"/>
        <v>NO</v>
      </c>
      <c r="CG1162" s="1" t="str">
        <f t="shared" si="1543"/>
        <v>NO</v>
      </c>
      <c r="CH1162" s="1" t="str">
        <f t="shared" si="1544"/>
        <v>NO</v>
      </c>
      <c r="CI1162" s="244" t="str">
        <f t="shared" si="1565"/>
        <v>NO</v>
      </c>
      <c r="CJ1162" s="244" t="str">
        <f t="shared" si="1566"/>
        <v>NO</v>
      </c>
      <c r="CK1162" s="244" t="str">
        <f t="shared" si="1567"/>
        <v>NO</v>
      </c>
      <c r="CL1162" s="244" t="str">
        <f t="shared" si="1568"/>
        <v>NO</v>
      </c>
      <c r="CM1162" s="244" t="str">
        <f t="shared" si="1569"/>
        <v>NO</v>
      </c>
      <c r="CN1162" s="244" t="str">
        <f t="shared" si="1570"/>
        <v>NO</v>
      </c>
      <c r="CO1162" s="244" t="str">
        <f t="shared" si="1571"/>
        <v>NO</v>
      </c>
      <c r="CP1162" s="244" t="str">
        <f t="shared" si="1572"/>
        <v>NO</v>
      </c>
      <c r="CQ1162" s="244" t="str">
        <f t="shared" si="1573"/>
        <v>NO</v>
      </c>
      <c r="CR1162" s="244" t="str">
        <f t="shared" si="1574"/>
        <v>NO</v>
      </c>
    </row>
    <row r="1163" spans="1:96">
      <c r="A1163" s="9"/>
      <c r="B1163" s="6"/>
      <c r="C1163" s="6"/>
      <c r="D1163" s="6"/>
      <c r="E1163" s="6"/>
      <c r="F1163" s="6"/>
      <c r="G1163" s="6"/>
      <c r="H1163" s="6"/>
      <c r="I1163" s="52" t="s">
        <v>20</v>
      </c>
      <c r="J1163" s="6">
        <v>0.92576796421290297</v>
      </c>
      <c r="K1163" s="6">
        <v>4.5137010423545998E-4</v>
      </c>
      <c r="L1163" s="6">
        <v>7.3780665682860694E-2</v>
      </c>
      <c r="M1163" s="6">
        <v>0.56947967885108497</v>
      </c>
      <c r="N1163" s="6">
        <v>0.229550755605548</v>
      </c>
      <c r="O1163" s="6">
        <v>0.20096956554336501</v>
      </c>
      <c r="P1163" s="6">
        <v>0.60353663747946495</v>
      </c>
      <c r="Q1163" s="6">
        <v>0.20313393601769</v>
      </c>
      <c r="R1163" s="6">
        <v>0.19332942650284299</v>
      </c>
      <c r="S1163" s="6">
        <v>0.89949920832293295</v>
      </c>
      <c r="T1163" s="6">
        <v>1.95192560664692E-5</v>
      </c>
      <c r="U1163" s="6">
        <v>0.100481272420999</v>
      </c>
      <c r="V1163" s="6">
        <v>0.54786877019953695</v>
      </c>
      <c r="W1163" s="6">
        <v>0.35795968509209503</v>
      </c>
      <c r="X1163" s="6">
        <v>9.4171544708366806E-2</v>
      </c>
      <c r="Y1163" s="6">
        <v>0.52429134200279104</v>
      </c>
      <c r="Z1163" s="6">
        <v>0.43230532430720398</v>
      </c>
      <c r="AA1163" s="6">
        <v>4.3403333690003598E-2</v>
      </c>
      <c r="AB1163" s="6">
        <v>0.81138662617050195</v>
      </c>
      <c r="AC1163" s="6">
        <v>0.18601433927994901</v>
      </c>
      <c r="AD1163" s="6">
        <v>2.59903454954801E-3</v>
      </c>
      <c r="AE1163" s="6">
        <v>0.83736151172212803</v>
      </c>
      <c r="AF1163" s="6">
        <v>7.8984420794789095E-2</v>
      </c>
      <c r="AG1163" s="310">
        <v>8.3654067483082101E-2</v>
      </c>
      <c r="AH1163" s="211">
        <v>0.93300000000000005</v>
      </c>
      <c r="AI1163" s="211">
        <v>2.2679999999999998</v>
      </c>
      <c r="AJ1163" s="212">
        <v>5.2050000000000001</v>
      </c>
      <c r="AK1163" s="210">
        <v>0.94299999999999995</v>
      </c>
      <c r="AL1163" s="210">
        <v>2.2080000000000002</v>
      </c>
      <c r="AM1163" s="210">
        <v>5.2969999999999997</v>
      </c>
      <c r="AN1163" s="203"/>
      <c r="AO1163" s="203"/>
      <c r="AP1163" s="203"/>
      <c r="AQ1163" s="203"/>
      <c r="AR1163" s="203">
        <f t="shared" si="1531"/>
        <v>0.45515454646600001</v>
      </c>
      <c r="AS1163" s="203">
        <f t="shared" si="1532"/>
        <v>0.55630000000000002</v>
      </c>
      <c r="AT1163" s="203">
        <f t="shared" si="1533"/>
        <v>0.67992222098599997</v>
      </c>
      <c r="AU1163" s="203">
        <f t="shared" si="1534"/>
        <v>1.6506818218499999</v>
      </c>
      <c r="AV1163" s="203">
        <f t="shared" si="1535"/>
        <v>2.0175000000000001</v>
      </c>
      <c r="AW1163" s="203">
        <f t="shared" si="1536"/>
        <v>2.4658333288500001</v>
      </c>
      <c r="AX1163" s="203">
        <f t="shared" si="1537"/>
        <v>4.146627281942</v>
      </c>
      <c r="AY1163" s="203">
        <f t="shared" si="1538"/>
        <v>5.0681000000000003</v>
      </c>
      <c r="AZ1163" s="203">
        <f t="shared" si="1539"/>
        <v>6.1943444331819997</v>
      </c>
      <c r="BB1163" s="1" t="str">
        <f t="shared" si="1508"/>
        <v>P</v>
      </c>
      <c r="BC1163" s="1" t="str">
        <f t="shared" si="1509"/>
        <v>NA</v>
      </c>
      <c r="BD1163" s="1" t="str">
        <f t="shared" si="1510"/>
        <v>NA</v>
      </c>
      <c r="BE1163" s="1" t="str">
        <f t="shared" si="1511"/>
        <v>NO</v>
      </c>
      <c r="BF1163" s="1" t="str">
        <f t="shared" si="1545"/>
        <v>NO</v>
      </c>
      <c r="BG1163" s="1" t="str">
        <f t="shared" si="1546"/>
        <v>NO</v>
      </c>
      <c r="BH1163" s="1" t="str">
        <f t="shared" si="1530"/>
        <v>NO</v>
      </c>
      <c r="BJ1163" s="1">
        <v>11</v>
      </c>
      <c r="BK1163" s="1" t="str">
        <f t="shared" si="1547"/>
        <v>P</v>
      </c>
      <c r="BL1163" s="1" t="str">
        <f t="shared" si="1548"/>
        <v>NA</v>
      </c>
      <c r="BM1163" s="1" t="str">
        <f t="shared" si="1549"/>
        <v>NA</v>
      </c>
      <c r="BN1163" s="1" t="str">
        <f t="shared" si="1550"/>
        <v>NO</v>
      </c>
      <c r="BO1163" s="1" t="str">
        <f t="shared" si="1551"/>
        <v>NO</v>
      </c>
      <c r="BP1163" s="1" t="str">
        <f t="shared" si="1552"/>
        <v>NO</v>
      </c>
      <c r="BQ1163" s="1" t="str">
        <f t="shared" si="1553"/>
        <v>NO</v>
      </c>
      <c r="BS1163" s="1" t="str">
        <f t="shared" si="1554"/>
        <v>TN</v>
      </c>
      <c r="BT1163" s="1" t="str">
        <f t="shared" si="1555"/>
        <v>TN</v>
      </c>
      <c r="BU1163" s="1" t="str">
        <f t="shared" si="1556"/>
        <v>TN</v>
      </c>
      <c r="BV1163" s="1" t="str">
        <f t="shared" si="1557"/>
        <v>NO</v>
      </c>
      <c r="BW1163" s="1" t="str">
        <f t="shared" si="1558"/>
        <v>NO</v>
      </c>
      <c r="BX1163" s="1" t="str">
        <f t="shared" si="1559"/>
        <v>NO</v>
      </c>
      <c r="BY1163" s="244" t="str">
        <f t="shared" si="1560"/>
        <v>YES</v>
      </c>
      <c r="BZ1163" s="244" t="str">
        <f t="shared" si="1561"/>
        <v>NO</v>
      </c>
      <c r="CA1163" s="244" t="str">
        <f t="shared" si="1562"/>
        <v>NO</v>
      </c>
      <c r="CB1163" s="244" t="str">
        <f t="shared" si="1563"/>
        <v>NO</v>
      </c>
      <c r="CC1163" s="244" t="str">
        <f t="shared" si="1564"/>
        <v>NO</v>
      </c>
      <c r="CD1163" s="244" t="str">
        <f t="shared" si="1540"/>
        <v>NO</v>
      </c>
      <c r="CE1163" s="1" t="str">
        <f t="shared" si="1541"/>
        <v>NO</v>
      </c>
      <c r="CF1163" s="1" t="str">
        <f t="shared" si="1542"/>
        <v>NO</v>
      </c>
      <c r="CG1163" s="1" t="str">
        <f t="shared" si="1543"/>
        <v>NO</v>
      </c>
      <c r="CH1163" s="1" t="str">
        <f t="shared" si="1544"/>
        <v>NO</v>
      </c>
      <c r="CI1163" s="244" t="str">
        <f t="shared" si="1565"/>
        <v>NO</v>
      </c>
      <c r="CJ1163" s="244" t="str">
        <f t="shared" si="1566"/>
        <v>NO</v>
      </c>
      <c r="CK1163" s="244" t="str">
        <f t="shared" si="1567"/>
        <v>NO</v>
      </c>
      <c r="CL1163" s="244" t="str">
        <f t="shared" si="1568"/>
        <v>NO</v>
      </c>
      <c r="CM1163" s="244" t="str">
        <f t="shared" si="1569"/>
        <v>NO</v>
      </c>
      <c r="CN1163" s="244" t="str">
        <f t="shared" si="1570"/>
        <v>NO</v>
      </c>
      <c r="CO1163" s="244" t="str">
        <f t="shared" si="1571"/>
        <v>NO</v>
      </c>
      <c r="CP1163" s="244" t="str">
        <f t="shared" si="1572"/>
        <v>NO</v>
      </c>
      <c r="CQ1163" s="244" t="str">
        <f t="shared" si="1573"/>
        <v>NO</v>
      </c>
      <c r="CR1163" s="244" t="str">
        <f t="shared" si="1574"/>
        <v>NO</v>
      </c>
    </row>
    <row r="1164" spans="1:96" ht="16.5" thickBot="1">
      <c r="A1164" s="10"/>
      <c r="B1164" s="8"/>
      <c r="C1164" s="8"/>
      <c r="D1164" s="8"/>
      <c r="E1164" s="8"/>
      <c r="F1164" s="8"/>
      <c r="G1164" s="8"/>
      <c r="H1164" s="8"/>
      <c r="I1164" s="53" t="s">
        <v>32</v>
      </c>
      <c r="J1164" s="8">
        <v>0.97805033500067995</v>
      </c>
      <c r="K1164" s="8">
        <v>1.3558411207537801E-2</v>
      </c>
      <c r="L1164" s="8">
        <v>8.3912537917815097E-3</v>
      </c>
      <c r="M1164" s="8">
        <v>0.23508375072927301</v>
      </c>
      <c r="N1164" s="8">
        <v>0.57288316172959097</v>
      </c>
      <c r="O1164" s="8">
        <v>0.19203308754113499</v>
      </c>
      <c r="P1164" s="8">
        <v>0.702977314262345</v>
      </c>
      <c r="Q1164" s="8">
        <v>0.16452624069143301</v>
      </c>
      <c r="R1164" s="8">
        <v>0.13249644504622099</v>
      </c>
      <c r="S1164" s="8">
        <v>0.95522494397601299</v>
      </c>
      <c r="T1164" s="8">
        <v>9.68103781513718E-3</v>
      </c>
      <c r="U1164" s="8">
        <v>3.5094018208849602E-2</v>
      </c>
      <c r="V1164" s="8">
        <v>0.14075731191945601</v>
      </c>
      <c r="W1164" s="8">
        <v>0.34950403743387598</v>
      </c>
      <c r="X1164" s="8">
        <v>0.50973865064666701</v>
      </c>
      <c r="Y1164" s="8">
        <v>0.84653181640401498</v>
      </c>
      <c r="Z1164" s="8">
        <v>0.14548208166836801</v>
      </c>
      <c r="AA1164" s="8">
        <v>7.98610192761595E-3</v>
      </c>
      <c r="AB1164" s="8">
        <v>0.16755517885364599</v>
      </c>
      <c r="AC1164" s="8">
        <v>0.73657475599292299</v>
      </c>
      <c r="AD1164" s="8">
        <v>9.5870065153430301E-2</v>
      </c>
      <c r="AE1164" s="8">
        <v>0.345981760580028</v>
      </c>
      <c r="AF1164" s="8">
        <v>0.34683801226639899</v>
      </c>
      <c r="AG1164" s="311">
        <v>0.30718022715357202</v>
      </c>
      <c r="AH1164" s="213">
        <v>0.623</v>
      </c>
      <c r="AI1164" s="213">
        <v>2.528</v>
      </c>
      <c r="AJ1164" s="214">
        <v>5.5279999999999996</v>
      </c>
      <c r="AK1164" s="210">
        <v>0.64</v>
      </c>
      <c r="AL1164" s="210">
        <v>2.5139999999999998</v>
      </c>
      <c r="AM1164" s="210">
        <v>5.4889999999999999</v>
      </c>
      <c r="AN1164" s="203"/>
      <c r="AO1164" s="203"/>
      <c r="AP1164" s="203"/>
      <c r="AQ1164" s="203"/>
      <c r="AR1164" s="203">
        <f t="shared" si="1531"/>
        <v>0.45515454646600001</v>
      </c>
      <c r="AS1164" s="203">
        <f t="shared" si="1532"/>
        <v>0.55630000000000002</v>
      </c>
      <c r="AT1164" s="203">
        <f t="shared" si="1533"/>
        <v>0.67992222098599997</v>
      </c>
      <c r="AU1164" s="203">
        <f t="shared" si="1534"/>
        <v>1.6506818218499999</v>
      </c>
      <c r="AV1164" s="203">
        <f t="shared" si="1535"/>
        <v>2.0175000000000001</v>
      </c>
      <c r="AW1164" s="203">
        <f t="shared" si="1536"/>
        <v>2.4658333288500001</v>
      </c>
      <c r="AX1164" s="203">
        <f t="shared" si="1537"/>
        <v>4.146627281942</v>
      </c>
      <c r="AY1164" s="203">
        <f t="shared" si="1538"/>
        <v>5.0681000000000003</v>
      </c>
      <c r="AZ1164" s="203">
        <f t="shared" si="1539"/>
        <v>6.1943444331819997</v>
      </c>
      <c r="BB1164" s="1" t="str">
        <f t="shared" si="1508"/>
        <v>NA</v>
      </c>
      <c r="BC1164" s="1" t="str">
        <f t="shared" si="1509"/>
        <v>P</v>
      </c>
      <c r="BD1164" s="1" t="str">
        <f t="shared" si="1510"/>
        <v>NA</v>
      </c>
      <c r="BE1164" s="1" t="str">
        <f t="shared" si="1511"/>
        <v>NO</v>
      </c>
      <c r="BF1164" s="1" t="str">
        <f t="shared" si="1545"/>
        <v>NO</v>
      </c>
      <c r="BG1164" s="1" t="str">
        <f t="shared" si="1546"/>
        <v>NO</v>
      </c>
      <c r="BH1164" s="1" t="str">
        <f t="shared" si="1530"/>
        <v>NO</v>
      </c>
      <c r="BJ1164" s="1">
        <v>22</v>
      </c>
      <c r="BK1164" s="1" t="str">
        <f t="shared" si="1547"/>
        <v>NA</v>
      </c>
      <c r="BL1164" s="1" t="str">
        <f t="shared" si="1548"/>
        <v>P</v>
      </c>
      <c r="BM1164" s="1" t="str">
        <f t="shared" si="1549"/>
        <v>NA</v>
      </c>
      <c r="BN1164" s="1" t="str">
        <f t="shared" si="1550"/>
        <v>NO</v>
      </c>
      <c r="BO1164" s="1" t="str">
        <f t="shared" si="1551"/>
        <v>NO</v>
      </c>
      <c r="BP1164" s="1" t="str">
        <f t="shared" si="1552"/>
        <v>NO</v>
      </c>
      <c r="BQ1164" s="1" t="str">
        <f t="shared" si="1553"/>
        <v>NO</v>
      </c>
      <c r="BS1164" s="1" t="str">
        <f t="shared" si="1554"/>
        <v>TN</v>
      </c>
      <c r="BT1164" s="1" t="str">
        <f t="shared" si="1555"/>
        <v>TN</v>
      </c>
      <c r="BU1164" s="1" t="str">
        <f t="shared" si="1556"/>
        <v>TN</v>
      </c>
      <c r="BV1164" s="1" t="str">
        <f t="shared" si="1557"/>
        <v>NO</v>
      </c>
      <c r="BW1164" s="1" t="str">
        <f t="shared" si="1558"/>
        <v>NO</v>
      </c>
      <c r="BX1164" s="1" t="str">
        <f t="shared" si="1559"/>
        <v>NO</v>
      </c>
      <c r="BY1164" s="244" t="str">
        <f t="shared" si="1560"/>
        <v>YES</v>
      </c>
      <c r="BZ1164" s="244" t="str">
        <f t="shared" si="1561"/>
        <v>NO</v>
      </c>
      <c r="CA1164" s="244" t="str">
        <f t="shared" si="1562"/>
        <v>NO</v>
      </c>
      <c r="CB1164" s="244" t="str">
        <f t="shared" si="1563"/>
        <v>NO</v>
      </c>
      <c r="CC1164" s="244" t="str">
        <f t="shared" si="1564"/>
        <v>NO</v>
      </c>
      <c r="CD1164" s="244" t="str">
        <f t="shared" si="1540"/>
        <v>NO</v>
      </c>
      <c r="CE1164" s="1" t="str">
        <f t="shared" si="1541"/>
        <v>NO</v>
      </c>
      <c r="CF1164" s="1" t="str">
        <f t="shared" si="1542"/>
        <v>NO</v>
      </c>
      <c r="CG1164" s="1" t="str">
        <f t="shared" si="1543"/>
        <v>NO</v>
      </c>
      <c r="CH1164" s="1" t="str">
        <f t="shared" si="1544"/>
        <v>NO</v>
      </c>
      <c r="CI1164" s="244" t="str">
        <f t="shared" si="1565"/>
        <v>NO</v>
      </c>
      <c r="CJ1164" s="244" t="str">
        <f t="shared" si="1566"/>
        <v>NO</v>
      </c>
      <c r="CK1164" s="244" t="str">
        <f t="shared" si="1567"/>
        <v>NO</v>
      </c>
      <c r="CL1164" s="244" t="str">
        <f t="shared" si="1568"/>
        <v>NO</v>
      </c>
      <c r="CM1164" s="244" t="str">
        <f t="shared" si="1569"/>
        <v>NO</v>
      </c>
      <c r="CN1164" s="244" t="str">
        <f t="shared" si="1570"/>
        <v>NO</v>
      </c>
      <c r="CO1164" s="244" t="str">
        <f t="shared" si="1571"/>
        <v>NO</v>
      </c>
      <c r="CP1164" s="244" t="str">
        <f t="shared" si="1572"/>
        <v>NO</v>
      </c>
      <c r="CQ1164" s="244" t="str">
        <f t="shared" si="1573"/>
        <v>NO</v>
      </c>
      <c r="CR1164" s="244" t="str">
        <f t="shared" si="1574"/>
        <v>NO</v>
      </c>
    </row>
    <row r="1165" spans="1:96">
      <c r="A1165" s="61">
        <v>90</v>
      </c>
      <c r="B1165" s="62">
        <v>360</v>
      </c>
      <c r="C1165" s="62">
        <v>1.5</v>
      </c>
      <c r="D1165" s="62">
        <v>0.66</v>
      </c>
      <c r="E1165" s="62">
        <v>6762055</v>
      </c>
      <c r="F1165" s="62">
        <f>E1165/1000/60</f>
        <v>112.70091666666667</v>
      </c>
      <c r="G1165" s="62">
        <v>30</v>
      </c>
      <c r="H1165" s="63">
        <f>G1165/B1165*100</f>
        <v>8.3333333333333321</v>
      </c>
      <c r="I1165" s="60" t="s">
        <v>12</v>
      </c>
      <c r="J1165" s="69">
        <v>0.99825682527362003</v>
      </c>
      <c r="K1165" s="69">
        <v>4.8649248989729403E-5</v>
      </c>
      <c r="L1165" s="69">
        <v>1.6945254773899001E-3</v>
      </c>
      <c r="M1165" s="69">
        <v>0.84025141259244196</v>
      </c>
      <c r="N1165" s="69">
        <v>0.10112387848883</v>
      </c>
      <c r="O1165" s="69">
        <v>5.8624708918726898E-2</v>
      </c>
      <c r="P1165" s="69">
        <v>0.22221232031308499</v>
      </c>
      <c r="Q1165" s="69">
        <v>0.60127788815111605</v>
      </c>
      <c r="R1165" s="69">
        <v>0.17650979153579799</v>
      </c>
      <c r="S1165" s="69">
        <v>0.24986940379747499</v>
      </c>
      <c r="T1165" s="69">
        <v>0.24215988888255499</v>
      </c>
      <c r="U1165" s="69">
        <v>0.50797070731996796</v>
      </c>
      <c r="V1165" s="69">
        <v>0.53242650401021996</v>
      </c>
      <c r="W1165" s="69">
        <v>2.5280473545885501E-2</v>
      </c>
      <c r="X1165" s="69">
        <v>0.44229302244389401</v>
      </c>
      <c r="Y1165" s="69">
        <v>0.14867385753877699</v>
      </c>
      <c r="Z1165" s="69">
        <v>0.45093140713869501</v>
      </c>
      <c r="AA1165" s="69">
        <v>0.40039473532252701</v>
      </c>
      <c r="AB1165" s="69">
        <v>0.88913321326696004</v>
      </c>
      <c r="AC1165" s="69">
        <v>4.8628896022725E-2</v>
      </c>
      <c r="AD1165" s="69">
        <v>6.2237890710313999E-2</v>
      </c>
      <c r="AE1165" s="69">
        <v>0.42031639829179201</v>
      </c>
      <c r="AF1165" s="69">
        <v>0.52998647474967797</v>
      </c>
      <c r="AG1165" s="309">
        <v>4.9697126958528702E-2</v>
      </c>
      <c r="AH1165" s="208">
        <v>1.4350000000000001</v>
      </c>
      <c r="AI1165" s="208">
        <v>3.1349999999999998</v>
      </c>
      <c r="AJ1165" s="209">
        <v>5.2779999999999996</v>
      </c>
      <c r="AK1165" s="210">
        <v>1.51</v>
      </c>
      <c r="AL1165" s="210">
        <v>3.1320000000000001</v>
      </c>
      <c r="AM1165" s="210">
        <v>5.452</v>
      </c>
      <c r="AN1165" s="203">
        <v>0.8518</v>
      </c>
      <c r="AO1165" s="203">
        <v>2.2370999999999999</v>
      </c>
      <c r="AP1165" s="203">
        <v>5.3787000000000003</v>
      </c>
      <c r="AQ1165" s="203"/>
      <c r="AR1165" s="203">
        <f>$AN$16*0.81818182</f>
        <v>0.69692727427599999</v>
      </c>
      <c r="AS1165" s="203">
        <f>$AN$16</f>
        <v>0.8518</v>
      </c>
      <c r="AT1165" s="203">
        <f>$AN$16*1.22222222</f>
        <v>1.041088886996</v>
      </c>
      <c r="AU1165" s="203">
        <f>$AO$16*0.81818182</f>
        <v>1.8303545495219997</v>
      </c>
      <c r="AV1165" s="203">
        <f>$AO$16</f>
        <v>2.2370999999999999</v>
      </c>
      <c r="AW1165" s="203">
        <f>$AO$16*1.22222222</f>
        <v>2.7342333283619995</v>
      </c>
      <c r="AX1165" s="203">
        <f>$AP$16*0.81818182</f>
        <v>4.4007545552340002</v>
      </c>
      <c r="AY1165" s="203">
        <f>$AP$16</f>
        <v>5.3787000000000003</v>
      </c>
      <c r="AZ1165" s="203">
        <f>$AP$16*1.22222222</f>
        <v>6.5739666547139999</v>
      </c>
      <c r="BB1165" s="1" t="str">
        <f t="shared" si="1508"/>
        <v>P</v>
      </c>
      <c r="BC1165" s="1" t="str">
        <f t="shared" si="1509"/>
        <v>P</v>
      </c>
      <c r="BD1165" s="1" t="str">
        <f t="shared" si="1510"/>
        <v>NP</v>
      </c>
      <c r="BE1165" s="1" t="str">
        <f t="shared" si="1511"/>
        <v>NO</v>
      </c>
      <c r="BF1165" s="1" t="str">
        <f t="shared" si="1545"/>
        <v>NO</v>
      </c>
      <c r="BG1165" s="1" t="str">
        <f t="shared" si="1546"/>
        <v>NO</v>
      </c>
      <c r="BH1165" s="1" t="str">
        <f t="shared" si="1530"/>
        <v>NO</v>
      </c>
      <c r="BJ1165" s="12">
        <v>23</v>
      </c>
      <c r="BK1165" s="1" t="str">
        <f t="shared" si="1547"/>
        <v>P</v>
      </c>
      <c r="BL1165" s="1" t="str">
        <f t="shared" si="1548"/>
        <v>P</v>
      </c>
      <c r="BM1165" s="1" t="str">
        <f t="shared" si="1549"/>
        <v>NA</v>
      </c>
      <c r="BN1165" s="1" t="str">
        <f t="shared" si="1550"/>
        <v>NO</v>
      </c>
      <c r="BO1165" s="1" t="str">
        <f t="shared" si="1551"/>
        <v>NO</v>
      </c>
      <c r="BP1165" s="1" t="str">
        <f t="shared" si="1552"/>
        <v>NO</v>
      </c>
      <c r="BQ1165" s="1" t="str">
        <f t="shared" si="1553"/>
        <v>NO</v>
      </c>
      <c r="BS1165" s="1" t="str">
        <f t="shared" si="1554"/>
        <v>TN</v>
      </c>
      <c r="BT1165" s="1" t="str">
        <f t="shared" si="1555"/>
        <v>TN</v>
      </c>
      <c r="BU1165" s="1" t="str">
        <f t="shared" si="1556"/>
        <v>FP</v>
      </c>
      <c r="BV1165" s="1" t="str">
        <f t="shared" si="1557"/>
        <v>NO</v>
      </c>
      <c r="BW1165" s="1" t="str">
        <f t="shared" si="1558"/>
        <v>NO</v>
      </c>
      <c r="BX1165" s="1" t="str">
        <f t="shared" si="1559"/>
        <v>NO</v>
      </c>
      <c r="BY1165" s="244" t="str">
        <f t="shared" si="1560"/>
        <v>YES</v>
      </c>
      <c r="BZ1165" s="244" t="str">
        <f t="shared" si="1561"/>
        <v>NO</v>
      </c>
      <c r="CA1165" s="244" t="str">
        <f t="shared" si="1562"/>
        <v>NO</v>
      </c>
      <c r="CB1165" s="244" t="str">
        <f t="shared" si="1563"/>
        <v>NO</v>
      </c>
      <c r="CC1165" s="244" t="str">
        <f t="shared" si="1564"/>
        <v>NO</v>
      </c>
      <c r="CD1165" s="244" t="str">
        <f t="shared" si="1540"/>
        <v>YES</v>
      </c>
      <c r="CE1165" s="1" t="str">
        <f t="shared" si="1541"/>
        <v>NO</v>
      </c>
      <c r="CF1165" s="1" t="str">
        <f t="shared" si="1542"/>
        <v>NO</v>
      </c>
      <c r="CG1165" s="1" t="str">
        <f t="shared" si="1543"/>
        <v>NO</v>
      </c>
      <c r="CH1165" s="1" t="str">
        <f t="shared" si="1544"/>
        <v>YES</v>
      </c>
      <c r="CI1165" s="244" t="str">
        <f t="shared" si="1565"/>
        <v>NO</v>
      </c>
      <c r="CJ1165" s="244" t="str">
        <f t="shared" si="1566"/>
        <v>NO</v>
      </c>
      <c r="CK1165" s="244" t="str">
        <f t="shared" si="1567"/>
        <v>NO</v>
      </c>
      <c r="CL1165" s="244" t="str">
        <f t="shared" si="1568"/>
        <v>NO</v>
      </c>
      <c r="CM1165" s="244" t="str">
        <f t="shared" si="1569"/>
        <v>NO</v>
      </c>
      <c r="CN1165" s="244" t="str">
        <f t="shared" si="1570"/>
        <v>YES</v>
      </c>
      <c r="CO1165" s="244" t="str">
        <f t="shared" si="1571"/>
        <v>NO</v>
      </c>
      <c r="CP1165" s="244" t="str">
        <f t="shared" si="1572"/>
        <v>NO</v>
      </c>
      <c r="CQ1165" s="244" t="str">
        <f t="shared" si="1573"/>
        <v>NO</v>
      </c>
      <c r="CR1165" s="244" t="str">
        <f t="shared" si="1574"/>
        <v>YES</v>
      </c>
    </row>
    <row r="1166" spans="1:96">
      <c r="A1166" s="64"/>
      <c r="B1166" s="15"/>
      <c r="C1166" s="15"/>
      <c r="D1166" s="15"/>
      <c r="E1166" s="15"/>
      <c r="F1166" s="15"/>
      <c r="G1166" s="15"/>
      <c r="H1166" s="15"/>
      <c r="I1166" s="52" t="s">
        <v>13</v>
      </c>
      <c r="J1166" s="6">
        <v>0.68720836548502595</v>
      </c>
      <c r="K1166" s="6">
        <v>0.30103637245559001</v>
      </c>
      <c r="L1166" s="6">
        <v>1.17552620593828E-2</v>
      </c>
      <c r="M1166" s="6">
        <v>0.78222604115250005</v>
      </c>
      <c r="N1166" s="6">
        <v>6.6394605419306404E-2</v>
      </c>
      <c r="O1166" s="6">
        <v>0.151379353428193</v>
      </c>
      <c r="P1166" s="6">
        <v>0.93984793630361796</v>
      </c>
      <c r="Q1166" s="6">
        <v>1.3146521293126099E-2</v>
      </c>
      <c r="R1166" s="6">
        <v>4.7005542403255003E-2</v>
      </c>
      <c r="S1166" s="6">
        <v>0.14859563738182299</v>
      </c>
      <c r="T1166" s="6">
        <v>0.78008073270645595</v>
      </c>
      <c r="U1166" s="6">
        <v>7.1323629911719796E-2</v>
      </c>
      <c r="V1166" s="6">
        <v>0.84210698548980101</v>
      </c>
      <c r="W1166" s="6">
        <v>0.113211452117137</v>
      </c>
      <c r="X1166" s="6">
        <v>4.4681562393060703E-2</v>
      </c>
      <c r="Y1166" s="6">
        <v>0.49229694411095398</v>
      </c>
      <c r="Z1166" s="6">
        <v>0.42370719821539599</v>
      </c>
      <c r="AA1166" s="6">
        <v>8.3995857673648394E-2</v>
      </c>
      <c r="AB1166" s="6">
        <v>0.36820368902894601</v>
      </c>
      <c r="AC1166" s="6">
        <v>0.150668730547343</v>
      </c>
      <c r="AD1166" s="6">
        <v>0.48112758042371001</v>
      </c>
      <c r="AE1166" s="6">
        <v>0.64590727128807102</v>
      </c>
      <c r="AF1166" s="6">
        <v>0.25948088839010203</v>
      </c>
      <c r="AG1166" s="310">
        <v>9.4611840321826096E-2</v>
      </c>
      <c r="AH1166" s="211">
        <v>0.82099999999999995</v>
      </c>
      <c r="AI1166" s="211">
        <v>2.556</v>
      </c>
      <c r="AJ1166" s="212">
        <v>5.9489999999999998</v>
      </c>
      <c r="AK1166" s="210">
        <v>0.873</v>
      </c>
      <c r="AL1166" s="210">
        <v>2.4420000000000002</v>
      </c>
      <c r="AM1166" s="210">
        <v>6.0279999999999996</v>
      </c>
      <c r="AN1166" s="203"/>
      <c r="AO1166" s="203"/>
      <c r="AP1166" s="203"/>
      <c r="AQ1166" s="203"/>
      <c r="AR1166" s="203">
        <f t="shared" ref="AR1166:AR1190" si="1575">$AN$16*0.81818182</f>
        <v>0.69692727427599999</v>
      </c>
      <c r="AS1166" s="203">
        <f t="shared" ref="AS1166:AS1190" si="1576">$AN$16</f>
        <v>0.8518</v>
      </c>
      <c r="AT1166" s="203">
        <f t="shared" ref="AT1166:AT1190" si="1577">$AN$16*1.22222222</f>
        <v>1.041088886996</v>
      </c>
      <c r="AU1166" s="203">
        <f t="shared" ref="AU1166:AU1190" si="1578">$AO$16*0.81818182</f>
        <v>1.8303545495219997</v>
      </c>
      <c r="AV1166" s="203">
        <f t="shared" ref="AV1166:AV1190" si="1579">$AO$16</f>
        <v>2.2370999999999999</v>
      </c>
      <c r="AW1166" s="203">
        <f t="shared" ref="AW1166:AW1190" si="1580">$AO$16*1.22222222</f>
        <v>2.7342333283619995</v>
      </c>
      <c r="AX1166" s="203">
        <f t="shared" ref="AX1166:AX1190" si="1581">$AP$16*0.81818182</f>
        <v>4.4007545552340002</v>
      </c>
      <c r="AY1166" s="203">
        <f t="shared" ref="AY1166:AY1190" si="1582">$AP$16</f>
        <v>5.3787000000000003</v>
      </c>
      <c r="AZ1166" s="203">
        <f t="shared" ref="AZ1166:AZ1190" si="1583">$AP$16*1.22222222</f>
        <v>6.5739666547139999</v>
      </c>
      <c r="BB1166" s="1" t="str">
        <f t="shared" si="1508"/>
        <v>NP</v>
      </c>
      <c r="BC1166" s="1" t="str">
        <f t="shared" si="1509"/>
        <v>NA</v>
      </c>
      <c r="BD1166" s="1" t="str">
        <f t="shared" si="1510"/>
        <v>NA</v>
      </c>
      <c r="BE1166" s="1" t="str">
        <f t="shared" si="1511"/>
        <v>NO</v>
      </c>
      <c r="BF1166" s="1" t="str">
        <f t="shared" si="1545"/>
        <v>NO</v>
      </c>
      <c r="BG1166" s="1" t="str">
        <f t="shared" si="1546"/>
        <v>NO</v>
      </c>
      <c r="BH1166" s="1" t="str">
        <f t="shared" si="1530"/>
        <v>YES</v>
      </c>
      <c r="BJ1166" s="12">
        <v>5</v>
      </c>
      <c r="BK1166" s="1" t="str">
        <f t="shared" si="1547"/>
        <v>NA</v>
      </c>
      <c r="BL1166" s="1" t="str">
        <f t="shared" si="1548"/>
        <v>NA</v>
      </c>
      <c r="BM1166" s="1" t="str">
        <f t="shared" si="1549"/>
        <v>NA</v>
      </c>
      <c r="BN1166" s="1" t="str">
        <f t="shared" si="1550"/>
        <v>NO</v>
      </c>
      <c r="BO1166" s="1" t="str">
        <f t="shared" si="1551"/>
        <v>NO</v>
      </c>
      <c r="BP1166" s="1" t="str">
        <f t="shared" si="1552"/>
        <v>NO</v>
      </c>
      <c r="BQ1166" s="1" t="str">
        <f t="shared" si="1553"/>
        <v>YES</v>
      </c>
      <c r="BS1166" s="1" t="str">
        <f t="shared" si="1554"/>
        <v>FP</v>
      </c>
      <c r="BT1166" s="1" t="str">
        <f t="shared" si="1555"/>
        <v>TN</v>
      </c>
      <c r="BU1166" s="1" t="str">
        <f t="shared" si="1556"/>
        <v>TN</v>
      </c>
      <c r="BV1166" s="1" t="str">
        <f t="shared" si="1557"/>
        <v>NO</v>
      </c>
      <c r="BW1166" s="1" t="str">
        <f t="shared" si="1558"/>
        <v>NO</v>
      </c>
      <c r="BX1166" s="1" t="str">
        <f t="shared" si="1559"/>
        <v>NO</v>
      </c>
      <c r="BY1166" s="244" t="str">
        <f t="shared" si="1560"/>
        <v>YES</v>
      </c>
      <c r="BZ1166" s="244" t="str">
        <f t="shared" si="1561"/>
        <v>NO</v>
      </c>
      <c r="CA1166" s="244" t="str">
        <f t="shared" si="1562"/>
        <v>NO</v>
      </c>
      <c r="CB1166" s="244" t="str">
        <f t="shared" si="1563"/>
        <v>NO</v>
      </c>
      <c r="CC1166" s="244" t="str">
        <f t="shared" si="1564"/>
        <v>NO</v>
      </c>
      <c r="CD1166" s="244" t="str">
        <f t="shared" si="1540"/>
        <v>YES</v>
      </c>
      <c r="CE1166" s="1" t="str">
        <f t="shared" si="1541"/>
        <v>NO</v>
      </c>
      <c r="CF1166" s="1" t="str">
        <f t="shared" si="1542"/>
        <v>NO</v>
      </c>
      <c r="CG1166" s="1" t="str">
        <f t="shared" si="1543"/>
        <v>NO</v>
      </c>
      <c r="CH1166" s="1" t="str">
        <f t="shared" si="1544"/>
        <v>YES</v>
      </c>
      <c r="CI1166" s="244" t="str">
        <f t="shared" si="1565"/>
        <v>NO</v>
      </c>
      <c r="CJ1166" s="244" t="str">
        <f t="shared" si="1566"/>
        <v>NO</v>
      </c>
      <c r="CK1166" s="244" t="str">
        <f t="shared" si="1567"/>
        <v>NO</v>
      </c>
      <c r="CL1166" s="244" t="str">
        <f t="shared" si="1568"/>
        <v>NO</v>
      </c>
      <c r="CM1166" s="244" t="str">
        <f t="shared" si="1569"/>
        <v>NO</v>
      </c>
      <c r="CN1166" s="244" t="str">
        <f t="shared" si="1570"/>
        <v>YES</v>
      </c>
      <c r="CO1166" s="244" t="str">
        <f t="shared" si="1571"/>
        <v>NO</v>
      </c>
      <c r="CP1166" s="244" t="str">
        <f t="shared" si="1572"/>
        <v>NO</v>
      </c>
      <c r="CQ1166" s="244" t="str">
        <f t="shared" si="1573"/>
        <v>NO</v>
      </c>
      <c r="CR1166" s="244" t="str">
        <f t="shared" si="1574"/>
        <v>YES</v>
      </c>
    </row>
    <row r="1167" spans="1:96">
      <c r="A1167" s="64"/>
      <c r="B1167" s="15"/>
      <c r="C1167" s="15"/>
      <c r="D1167" s="15"/>
      <c r="E1167" s="15"/>
      <c r="F1167" s="15"/>
      <c r="G1167" s="15"/>
      <c r="H1167" s="15"/>
      <c r="I1167" s="52" t="s">
        <v>14</v>
      </c>
      <c r="J1167" s="6">
        <v>0.17894476927992201</v>
      </c>
      <c r="K1167" s="6">
        <v>0.80282965619674096</v>
      </c>
      <c r="L1167" s="6">
        <v>1.82255745233359E-2</v>
      </c>
      <c r="M1167" s="6">
        <v>0.98683776908311704</v>
      </c>
      <c r="N1167" s="6">
        <v>2.8193325804711702E-3</v>
      </c>
      <c r="O1167" s="6">
        <v>1.0342898336410999E-2</v>
      </c>
      <c r="P1167" s="6">
        <v>0.69430667171787297</v>
      </c>
      <c r="Q1167" s="6">
        <v>0.21328835705164101</v>
      </c>
      <c r="R1167" s="6">
        <v>9.2404971230484495E-2</v>
      </c>
      <c r="S1167" s="6">
        <v>0.95621572986661396</v>
      </c>
      <c r="T1167" s="6">
        <v>3.0123170306077798E-3</v>
      </c>
      <c r="U1167" s="6">
        <v>4.0771953102778001E-2</v>
      </c>
      <c r="V1167" s="6">
        <v>0.18091101660998299</v>
      </c>
      <c r="W1167" s="6">
        <v>0.166419950607886</v>
      </c>
      <c r="X1167" s="6">
        <v>0.65266903278212995</v>
      </c>
      <c r="Y1167" s="6">
        <v>5.8375813410171097E-2</v>
      </c>
      <c r="Z1167" s="6">
        <v>0.91980787273100195</v>
      </c>
      <c r="AA1167" s="6">
        <v>2.1816313858826E-2</v>
      </c>
      <c r="AB1167" s="6">
        <v>0.25363230442047202</v>
      </c>
      <c r="AC1167" s="6">
        <v>0.674057164073388</v>
      </c>
      <c r="AD1167" s="6">
        <v>7.2310531506138601E-2</v>
      </c>
      <c r="AE1167" s="6">
        <v>0.92419568686305997</v>
      </c>
      <c r="AF1167" s="6">
        <v>6.7982348025543399E-2</v>
      </c>
      <c r="AG1167" s="310">
        <v>7.8219651113965397E-3</v>
      </c>
      <c r="AH1167" s="211">
        <v>0.88400000000000001</v>
      </c>
      <c r="AI1167" s="211">
        <v>2.988</v>
      </c>
      <c r="AJ1167" s="212">
        <v>5.3630000000000004</v>
      </c>
      <c r="AK1167" s="210">
        <v>0.91500000000000004</v>
      </c>
      <c r="AL1167" s="210">
        <v>3</v>
      </c>
      <c r="AM1167" s="210">
        <v>5.3159999999999998</v>
      </c>
      <c r="AN1167" s="203"/>
      <c r="AO1167" s="203"/>
      <c r="AP1167" s="203"/>
      <c r="AQ1167" s="203"/>
      <c r="AR1167" s="203">
        <f t="shared" si="1575"/>
        <v>0.69692727427599999</v>
      </c>
      <c r="AS1167" s="203">
        <f t="shared" si="1576"/>
        <v>0.8518</v>
      </c>
      <c r="AT1167" s="203">
        <f t="shared" si="1577"/>
        <v>1.041088886996</v>
      </c>
      <c r="AU1167" s="203">
        <f t="shared" si="1578"/>
        <v>1.8303545495219997</v>
      </c>
      <c r="AV1167" s="203">
        <f t="shared" si="1579"/>
        <v>2.2370999999999999</v>
      </c>
      <c r="AW1167" s="203">
        <f t="shared" si="1580"/>
        <v>2.7342333283619995</v>
      </c>
      <c r="AX1167" s="203">
        <f t="shared" si="1581"/>
        <v>4.4007545552340002</v>
      </c>
      <c r="AY1167" s="203">
        <f t="shared" si="1582"/>
        <v>5.3787000000000003</v>
      </c>
      <c r="AZ1167" s="203">
        <f t="shared" si="1583"/>
        <v>6.5739666547139999</v>
      </c>
      <c r="BB1167" s="1" t="str">
        <f t="shared" si="1508"/>
        <v>NA</v>
      </c>
      <c r="BC1167" s="1" t="str">
        <f t="shared" si="1509"/>
        <v>P</v>
      </c>
      <c r="BD1167" s="1" t="str">
        <f t="shared" si="1510"/>
        <v>NP</v>
      </c>
      <c r="BE1167" s="1" t="str">
        <f t="shared" si="1511"/>
        <v>NO</v>
      </c>
      <c r="BF1167" s="1" t="str">
        <f t="shared" si="1545"/>
        <v>NO</v>
      </c>
      <c r="BG1167" s="1" t="str">
        <f t="shared" si="1546"/>
        <v>NO</v>
      </c>
      <c r="BH1167" s="1" t="str">
        <f t="shared" si="1530"/>
        <v>NO</v>
      </c>
      <c r="BJ1167" s="12">
        <v>15</v>
      </c>
      <c r="BK1167" s="1" t="str">
        <f t="shared" si="1547"/>
        <v>NA</v>
      </c>
      <c r="BL1167" s="1" t="str">
        <f t="shared" si="1548"/>
        <v>P</v>
      </c>
      <c r="BM1167" s="1" t="str">
        <f t="shared" si="1549"/>
        <v>NP</v>
      </c>
      <c r="BN1167" s="1" t="str">
        <f t="shared" si="1550"/>
        <v>NO</v>
      </c>
      <c r="BO1167" s="1" t="str">
        <f t="shared" si="1551"/>
        <v>NO</v>
      </c>
      <c r="BP1167" s="1" t="str">
        <f t="shared" si="1552"/>
        <v>NO</v>
      </c>
      <c r="BQ1167" s="1" t="str">
        <f t="shared" si="1553"/>
        <v>NO</v>
      </c>
      <c r="BS1167" s="1" t="str">
        <f t="shared" si="1554"/>
        <v>TN</v>
      </c>
      <c r="BT1167" s="1" t="str">
        <f t="shared" si="1555"/>
        <v>TN</v>
      </c>
      <c r="BU1167" s="1" t="str">
        <f t="shared" si="1556"/>
        <v>TP</v>
      </c>
      <c r="BV1167" s="1" t="str">
        <f t="shared" si="1557"/>
        <v>NO</v>
      </c>
      <c r="BW1167" s="1" t="str">
        <f t="shared" si="1558"/>
        <v>NO</v>
      </c>
      <c r="BX1167" s="1" t="str">
        <f t="shared" si="1559"/>
        <v>YES</v>
      </c>
      <c r="BY1167" s="244" t="str">
        <f t="shared" si="1560"/>
        <v>YES</v>
      </c>
      <c r="BZ1167" s="244" t="str">
        <f t="shared" si="1561"/>
        <v>NO</v>
      </c>
      <c r="CA1167" s="244" t="str">
        <f t="shared" si="1562"/>
        <v>NO</v>
      </c>
      <c r="CB1167" s="244" t="str">
        <f t="shared" si="1563"/>
        <v>NO</v>
      </c>
      <c r="CC1167" s="244" t="str">
        <f t="shared" si="1564"/>
        <v>NO</v>
      </c>
      <c r="CD1167" s="244" t="str">
        <f t="shared" si="1540"/>
        <v>NO</v>
      </c>
      <c r="CE1167" s="1" t="str">
        <f t="shared" si="1541"/>
        <v>NO</v>
      </c>
      <c r="CF1167" s="1" t="str">
        <f t="shared" si="1542"/>
        <v>NO</v>
      </c>
      <c r="CG1167" s="1" t="str">
        <f t="shared" si="1543"/>
        <v>NO</v>
      </c>
      <c r="CH1167" s="1" t="str">
        <f t="shared" si="1544"/>
        <v>NO</v>
      </c>
      <c r="CI1167" s="244" t="str">
        <f t="shared" si="1565"/>
        <v>NO</v>
      </c>
      <c r="CJ1167" s="244" t="str">
        <f t="shared" si="1566"/>
        <v>NO</v>
      </c>
      <c r="CK1167" s="244" t="str">
        <f t="shared" si="1567"/>
        <v>NO</v>
      </c>
      <c r="CL1167" s="244" t="str">
        <f t="shared" si="1568"/>
        <v>NO</v>
      </c>
      <c r="CM1167" s="244" t="str">
        <f t="shared" si="1569"/>
        <v>NO</v>
      </c>
      <c r="CN1167" s="244" t="str">
        <f t="shared" si="1570"/>
        <v>NO</v>
      </c>
      <c r="CO1167" s="244" t="str">
        <f t="shared" si="1571"/>
        <v>NO</v>
      </c>
      <c r="CP1167" s="244" t="str">
        <f t="shared" si="1572"/>
        <v>NO</v>
      </c>
      <c r="CQ1167" s="244" t="str">
        <f t="shared" si="1573"/>
        <v>NO</v>
      </c>
      <c r="CR1167" s="244" t="str">
        <f t="shared" si="1574"/>
        <v>NO</v>
      </c>
    </row>
    <row r="1168" spans="1:96">
      <c r="A1168" s="64"/>
      <c r="B1168" s="15"/>
      <c r="C1168" s="15"/>
      <c r="D1168" s="15"/>
      <c r="E1168" s="15"/>
      <c r="F1168" s="15"/>
      <c r="G1168" s="15"/>
      <c r="H1168" s="15"/>
      <c r="I1168" s="52" t="s">
        <v>15</v>
      </c>
      <c r="J1168" s="6">
        <v>0.89327334883854304</v>
      </c>
      <c r="K1168" s="6">
        <v>0.103834175963212</v>
      </c>
      <c r="L1168" s="6">
        <v>2.8924751982437602E-3</v>
      </c>
      <c r="M1168" s="6">
        <v>2.44596324884934E-2</v>
      </c>
      <c r="N1168" s="6">
        <v>0.74788391007963295</v>
      </c>
      <c r="O1168" s="6">
        <v>0.22765645743187299</v>
      </c>
      <c r="P1168" s="6">
        <v>0.57671704316893602</v>
      </c>
      <c r="Q1168" s="6">
        <v>9.0902173393970997E-2</v>
      </c>
      <c r="R1168" s="6">
        <v>0.33238078343709199</v>
      </c>
      <c r="S1168" s="6">
        <v>0.16746609684254499</v>
      </c>
      <c r="T1168" s="6">
        <v>0.63622572447373205</v>
      </c>
      <c r="U1168" s="6">
        <v>0.196308178683722</v>
      </c>
      <c r="V1168" s="6">
        <v>0.54279758732167305</v>
      </c>
      <c r="W1168" s="6">
        <v>0.20055761550202</v>
      </c>
      <c r="X1168" s="6">
        <v>0.25664479717630501</v>
      </c>
      <c r="Y1168" s="6">
        <v>0.81635772694241704</v>
      </c>
      <c r="Z1168" s="6">
        <v>6.9643943535930494E-2</v>
      </c>
      <c r="AA1168" s="6">
        <v>0.113998329521651</v>
      </c>
      <c r="AB1168" s="6">
        <v>0.98653514023139299</v>
      </c>
      <c r="AC1168" s="6">
        <v>1.2148222261747399E-3</v>
      </c>
      <c r="AD1168" s="6">
        <v>1.2250037542432099E-2</v>
      </c>
      <c r="AE1168" s="6">
        <v>0.100517496941288</v>
      </c>
      <c r="AF1168" s="6">
        <v>0.890485902361981</v>
      </c>
      <c r="AG1168" s="310">
        <v>8.9966006967299103E-3</v>
      </c>
      <c r="AH1168" s="211">
        <v>1.365</v>
      </c>
      <c r="AI1168" s="211">
        <v>2.7559999999999998</v>
      </c>
      <c r="AJ1168" s="212">
        <v>5.3230000000000004</v>
      </c>
      <c r="AK1168" s="210">
        <v>1.323</v>
      </c>
      <c r="AL1168" s="210">
        <v>2.7189999999999999</v>
      </c>
      <c r="AM1168" s="210">
        <v>5.351</v>
      </c>
      <c r="AN1168" s="203"/>
      <c r="AO1168" s="203"/>
      <c r="AP1168" s="203"/>
      <c r="AQ1168" s="203"/>
      <c r="AR1168" s="203">
        <f t="shared" si="1575"/>
        <v>0.69692727427599999</v>
      </c>
      <c r="AS1168" s="203">
        <f t="shared" si="1576"/>
        <v>0.8518</v>
      </c>
      <c r="AT1168" s="203">
        <f t="shared" si="1577"/>
        <v>1.041088886996</v>
      </c>
      <c r="AU1168" s="203">
        <f t="shared" si="1578"/>
        <v>1.8303545495219997</v>
      </c>
      <c r="AV1168" s="203">
        <f t="shared" si="1579"/>
        <v>2.2370999999999999</v>
      </c>
      <c r="AW1168" s="203">
        <f t="shared" si="1580"/>
        <v>2.7342333283619995</v>
      </c>
      <c r="AX1168" s="203">
        <f t="shared" si="1581"/>
        <v>4.4007545552340002</v>
      </c>
      <c r="AY1168" s="203">
        <f t="shared" si="1582"/>
        <v>5.3787000000000003</v>
      </c>
      <c r="AZ1168" s="203">
        <f t="shared" si="1583"/>
        <v>6.5739666547139999</v>
      </c>
      <c r="BB1168" s="1" t="str">
        <f t="shared" si="1508"/>
        <v>P</v>
      </c>
      <c r="BC1168" s="1" t="str">
        <f t="shared" si="1509"/>
        <v>P</v>
      </c>
      <c r="BD1168" s="1" t="str">
        <f t="shared" si="1510"/>
        <v>NP</v>
      </c>
      <c r="BE1168" s="1" t="str">
        <f t="shared" si="1511"/>
        <v>NO</v>
      </c>
      <c r="BF1168" s="1" t="str">
        <f t="shared" si="1545"/>
        <v>NO</v>
      </c>
      <c r="BG1168" s="1" t="str">
        <f t="shared" si="1546"/>
        <v>NO</v>
      </c>
      <c r="BH1168" s="1" t="str">
        <f t="shared" si="1530"/>
        <v>NO</v>
      </c>
      <c r="BJ1168" s="12">
        <v>27</v>
      </c>
      <c r="BK1168" s="1" t="str">
        <f t="shared" si="1547"/>
        <v>P</v>
      </c>
      <c r="BL1168" s="1" t="str">
        <f t="shared" si="1548"/>
        <v>NA</v>
      </c>
      <c r="BM1168" s="1" t="str">
        <f t="shared" si="1549"/>
        <v>NP</v>
      </c>
      <c r="BN1168" s="1" t="str">
        <f t="shared" si="1550"/>
        <v>NO</v>
      </c>
      <c r="BO1168" s="1" t="str">
        <f t="shared" si="1551"/>
        <v>NO</v>
      </c>
      <c r="BP1168" s="1" t="str">
        <f t="shared" si="1552"/>
        <v>NO</v>
      </c>
      <c r="BQ1168" s="1" t="str">
        <f t="shared" si="1553"/>
        <v>NO</v>
      </c>
      <c r="BS1168" s="1" t="str">
        <f t="shared" si="1554"/>
        <v>TN</v>
      </c>
      <c r="BT1168" s="1" t="str">
        <f t="shared" si="1555"/>
        <v>TN</v>
      </c>
      <c r="BU1168" s="1" t="str">
        <f t="shared" si="1556"/>
        <v>TP</v>
      </c>
      <c r="BV1168" s="1" t="str">
        <f t="shared" si="1557"/>
        <v>NO</v>
      </c>
      <c r="BW1168" s="1" t="str">
        <f t="shared" si="1558"/>
        <v>NO</v>
      </c>
      <c r="BX1168" s="1" t="str">
        <f t="shared" si="1559"/>
        <v>YES</v>
      </c>
      <c r="BY1168" s="244" t="str">
        <f t="shared" si="1560"/>
        <v>YES</v>
      </c>
      <c r="BZ1168" s="244" t="str">
        <f t="shared" si="1561"/>
        <v>NO</v>
      </c>
      <c r="CA1168" s="244" t="str">
        <f t="shared" si="1562"/>
        <v>NO</v>
      </c>
      <c r="CB1168" s="244" t="str">
        <f t="shared" si="1563"/>
        <v>NO</v>
      </c>
      <c r="CC1168" s="244" t="str">
        <f t="shared" si="1564"/>
        <v>NO</v>
      </c>
      <c r="CD1168" s="244" t="str">
        <f t="shared" si="1540"/>
        <v>NO</v>
      </c>
      <c r="CE1168" s="1" t="str">
        <f t="shared" si="1541"/>
        <v>NO</v>
      </c>
      <c r="CF1168" s="1" t="str">
        <f t="shared" si="1542"/>
        <v>NO</v>
      </c>
      <c r="CG1168" s="1" t="str">
        <f t="shared" si="1543"/>
        <v>NO</v>
      </c>
      <c r="CH1168" s="1" t="str">
        <f t="shared" si="1544"/>
        <v>NO</v>
      </c>
      <c r="CI1168" s="244" t="str">
        <f t="shared" si="1565"/>
        <v>NO</v>
      </c>
      <c r="CJ1168" s="244" t="str">
        <f t="shared" si="1566"/>
        <v>NO</v>
      </c>
      <c r="CK1168" s="244" t="str">
        <f t="shared" si="1567"/>
        <v>NO</v>
      </c>
      <c r="CL1168" s="244" t="str">
        <f t="shared" si="1568"/>
        <v>NO</v>
      </c>
      <c r="CM1168" s="244" t="str">
        <f t="shared" si="1569"/>
        <v>NO</v>
      </c>
      <c r="CN1168" s="244" t="str">
        <f t="shared" si="1570"/>
        <v>NO</v>
      </c>
      <c r="CO1168" s="244" t="str">
        <f t="shared" si="1571"/>
        <v>NO</v>
      </c>
      <c r="CP1168" s="244" t="str">
        <f t="shared" si="1572"/>
        <v>NO</v>
      </c>
      <c r="CQ1168" s="244" t="str">
        <f t="shared" si="1573"/>
        <v>NO</v>
      </c>
      <c r="CR1168" s="244" t="str">
        <f t="shared" si="1574"/>
        <v>NO</v>
      </c>
    </row>
    <row r="1169" spans="1:96">
      <c r="A1169" s="64"/>
      <c r="B1169" s="15"/>
      <c r="C1169" s="15"/>
      <c r="D1169" s="15"/>
      <c r="E1169" s="15"/>
      <c r="F1169" s="15"/>
      <c r="G1169" s="15"/>
      <c r="H1169" s="15"/>
      <c r="I1169" s="52" t="s">
        <v>16</v>
      </c>
      <c r="J1169" s="6">
        <v>0.68720836548502595</v>
      </c>
      <c r="K1169" s="6">
        <v>0.30103637245559001</v>
      </c>
      <c r="L1169" s="6">
        <v>1.17552620593828E-2</v>
      </c>
      <c r="M1169" s="6">
        <v>0.78222604115250005</v>
      </c>
      <c r="N1169" s="6">
        <v>6.6394605419306404E-2</v>
      </c>
      <c r="O1169" s="6">
        <v>0.151379353428193</v>
      </c>
      <c r="P1169" s="6">
        <v>0.93984793630361796</v>
      </c>
      <c r="Q1169" s="6">
        <v>1.3146521293126099E-2</v>
      </c>
      <c r="R1169" s="6">
        <v>4.7005542403255003E-2</v>
      </c>
      <c r="S1169" s="6">
        <v>0.14859563738182299</v>
      </c>
      <c r="T1169" s="6">
        <v>0.78008073270645595</v>
      </c>
      <c r="U1169" s="6">
        <v>7.1323629911719796E-2</v>
      </c>
      <c r="V1169" s="6">
        <v>0.54279758732167305</v>
      </c>
      <c r="W1169" s="6">
        <v>0.20055761550202</v>
      </c>
      <c r="X1169" s="6">
        <v>0.25664479717630501</v>
      </c>
      <c r="Y1169" s="6">
        <v>0.81635772694241704</v>
      </c>
      <c r="Z1169" s="6">
        <v>6.9643943535930494E-2</v>
      </c>
      <c r="AA1169" s="6">
        <v>0.113998329521651</v>
      </c>
      <c r="AB1169" s="6">
        <v>0.98653514023139299</v>
      </c>
      <c r="AC1169" s="6">
        <v>1.2148222261747399E-3</v>
      </c>
      <c r="AD1169" s="6">
        <v>1.2250037542432099E-2</v>
      </c>
      <c r="AE1169" s="6">
        <v>0.100517496941288</v>
      </c>
      <c r="AF1169" s="6">
        <v>0.890485902361981</v>
      </c>
      <c r="AG1169" s="310">
        <v>8.9966006967299103E-3</v>
      </c>
      <c r="AH1169" s="211">
        <v>0.995</v>
      </c>
      <c r="AI1169" s="211">
        <v>2.7970000000000002</v>
      </c>
      <c r="AJ1169" s="212">
        <v>5.4560000000000004</v>
      </c>
      <c r="AK1169" s="210">
        <v>0.99199999999999999</v>
      </c>
      <c r="AL1169" s="210">
        <v>2.8220000000000001</v>
      </c>
      <c r="AM1169" s="210">
        <v>5.4930000000000003</v>
      </c>
      <c r="AN1169" s="203"/>
      <c r="AO1169" s="203"/>
      <c r="AP1169" s="203"/>
      <c r="AQ1169" s="203"/>
      <c r="AR1169" s="203">
        <f t="shared" si="1575"/>
        <v>0.69692727427599999</v>
      </c>
      <c r="AS1169" s="203">
        <f t="shared" si="1576"/>
        <v>0.8518</v>
      </c>
      <c r="AT1169" s="203">
        <f t="shared" si="1577"/>
        <v>1.041088886996</v>
      </c>
      <c r="AU1169" s="203">
        <f t="shared" si="1578"/>
        <v>1.8303545495219997</v>
      </c>
      <c r="AV1169" s="203">
        <f t="shared" si="1579"/>
        <v>2.2370999999999999</v>
      </c>
      <c r="AW1169" s="203">
        <f t="shared" si="1580"/>
        <v>2.7342333283619995</v>
      </c>
      <c r="AX1169" s="203">
        <f t="shared" si="1581"/>
        <v>4.4007545552340002</v>
      </c>
      <c r="AY1169" s="203">
        <f t="shared" si="1582"/>
        <v>5.3787000000000003</v>
      </c>
      <c r="AZ1169" s="203">
        <f t="shared" si="1583"/>
        <v>6.5739666547139999</v>
      </c>
      <c r="BB1169" s="1" t="str">
        <f t="shared" ref="BB1169:BB1232" si="1584">IF(AH1169&lt;AR1169,"A",IF(AND(AR1169&lt;=AH1169,AH1169&lt;=AS1169),"NP",IF(AND(AS1169&lt;AH1169,AH1169&lt;=AT1169),"NA","P")))</f>
        <v>NA</v>
      </c>
      <c r="BC1169" s="1" t="str">
        <f t="shared" ref="BC1169:BC1232" si="1585">IF(AI1169&lt;AU1169,"A",IF(AND(AU1169&lt;=AI1169,AI1169&lt;=AV1169),"NP",IF(AND(AV1169&lt;AI1169,AI1169&lt;=AW1169),"NA","P")))</f>
        <v>P</v>
      </c>
      <c r="BD1169" s="1" t="str">
        <f t="shared" ref="BD1169:BD1232" si="1586">IF(AJ1169&lt;AX1169,"A",IF(AND(AX1169&lt;=AJ1169,AJ1169&lt;=AY1169),"NP",IF(AND(AY1169&lt;AJ1169,AJ1169&lt;=AZ1169),"NA","P")))</f>
        <v>NA</v>
      </c>
      <c r="BE1169" s="1" t="str">
        <f t="shared" ref="BE1169:BE1232" si="1587">IF(AND(BB1169="A",BC1169="A",BD1169="A"),"YES","NO")</f>
        <v>NO</v>
      </c>
      <c r="BF1169" s="1" t="str">
        <f t="shared" si="1545"/>
        <v>NO</v>
      </c>
      <c r="BG1169" s="1" t="str">
        <f t="shared" si="1546"/>
        <v>NO</v>
      </c>
      <c r="BH1169" s="1" t="str">
        <f t="shared" si="1530"/>
        <v>NO</v>
      </c>
      <c r="BJ1169" s="12">
        <v>5</v>
      </c>
      <c r="BK1169" s="1" t="str">
        <f t="shared" si="1547"/>
        <v>NA</v>
      </c>
      <c r="BL1169" s="1" t="str">
        <f t="shared" si="1548"/>
        <v>P</v>
      </c>
      <c r="BM1169" s="1" t="str">
        <f t="shared" si="1549"/>
        <v>NA</v>
      </c>
      <c r="BN1169" s="1" t="str">
        <f t="shared" si="1550"/>
        <v>NO</v>
      </c>
      <c r="BO1169" s="1" t="str">
        <f t="shared" si="1551"/>
        <v>NO</v>
      </c>
      <c r="BP1169" s="1" t="str">
        <f t="shared" si="1552"/>
        <v>NO</v>
      </c>
      <c r="BQ1169" s="1" t="str">
        <f t="shared" si="1553"/>
        <v>NO</v>
      </c>
      <c r="BS1169" s="1" t="str">
        <f t="shared" si="1554"/>
        <v>TN</v>
      </c>
      <c r="BT1169" s="1" t="str">
        <f t="shared" si="1555"/>
        <v>TN</v>
      </c>
      <c r="BU1169" s="1" t="str">
        <f t="shared" si="1556"/>
        <v>TN</v>
      </c>
      <c r="BV1169" s="1" t="str">
        <f t="shared" si="1557"/>
        <v>NO</v>
      </c>
      <c r="BW1169" s="1" t="str">
        <f t="shared" si="1558"/>
        <v>NO</v>
      </c>
      <c r="BX1169" s="1" t="str">
        <f t="shared" si="1559"/>
        <v>NO</v>
      </c>
      <c r="BY1169" s="244" t="str">
        <f t="shared" si="1560"/>
        <v>YES</v>
      </c>
      <c r="BZ1169" s="244" t="str">
        <f t="shared" si="1561"/>
        <v>NO</v>
      </c>
      <c r="CA1169" s="244" t="str">
        <f t="shared" si="1562"/>
        <v>NO</v>
      </c>
      <c r="CB1169" s="244" t="str">
        <f t="shared" si="1563"/>
        <v>NO</v>
      </c>
      <c r="CC1169" s="244" t="str">
        <f t="shared" si="1564"/>
        <v>NO</v>
      </c>
      <c r="CD1169" s="244" t="str">
        <f t="shared" si="1540"/>
        <v>NO</v>
      </c>
      <c r="CE1169" s="1" t="str">
        <f t="shared" si="1541"/>
        <v>NO</v>
      </c>
      <c r="CF1169" s="1" t="str">
        <f t="shared" si="1542"/>
        <v>NO</v>
      </c>
      <c r="CG1169" s="1" t="str">
        <f t="shared" si="1543"/>
        <v>NO</v>
      </c>
      <c r="CH1169" s="1" t="str">
        <f t="shared" si="1544"/>
        <v>NO</v>
      </c>
      <c r="CI1169" s="244" t="str">
        <f t="shared" si="1565"/>
        <v>NO</v>
      </c>
      <c r="CJ1169" s="244" t="str">
        <f t="shared" si="1566"/>
        <v>NO</v>
      </c>
      <c r="CK1169" s="244" t="str">
        <f t="shared" si="1567"/>
        <v>NO</v>
      </c>
      <c r="CL1169" s="244" t="str">
        <f t="shared" si="1568"/>
        <v>NO</v>
      </c>
      <c r="CM1169" s="244" t="str">
        <f t="shared" si="1569"/>
        <v>NO</v>
      </c>
      <c r="CN1169" s="244" t="str">
        <f t="shared" si="1570"/>
        <v>NO</v>
      </c>
      <c r="CO1169" s="244" t="str">
        <f t="shared" si="1571"/>
        <v>NO</v>
      </c>
      <c r="CP1169" s="244" t="str">
        <f t="shared" si="1572"/>
        <v>NO</v>
      </c>
      <c r="CQ1169" s="244" t="str">
        <f t="shared" si="1573"/>
        <v>NO</v>
      </c>
      <c r="CR1169" s="244" t="str">
        <f t="shared" si="1574"/>
        <v>NO</v>
      </c>
    </row>
    <row r="1170" spans="1:96">
      <c r="A1170" s="64"/>
      <c r="B1170" s="15"/>
      <c r="C1170" s="15"/>
      <c r="D1170" s="15"/>
      <c r="E1170" s="15"/>
      <c r="F1170" s="15"/>
      <c r="G1170" s="15"/>
      <c r="H1170" s="15"/>
      <c r="I1170" s="52" t="s">
        <v>17</v>
      </c>
      <c r="J1170" s="6">
        <v>0.61117032014621298</v>
      </c>
      <c r="K1170" s="6">
        <v>0.36102494608979602</v>
      </c>
      <c r="L1170" s="6">
        <v>2.78047337639898E-2</v>
      </c>
      <c r="M1170" s="6">
        <v>0.62262668617553796</v>
      </c>
      <c r="N1170" s="6">
        <v>0.14976751572404401</v>
      </c>
      <c r="O1170" s="6">
        <v>0.22760579810041701</v>
      </c>
      <c r="P1170" s="6">
        <v>0.62996724579219399</v>
      </c>
      <c r="Q1170" s="6">
        <v>0.19215565789799199</v>
      </c>
      <c r="R1170" s="6">
        <v>0.17787709630981299</v>
      </c>
      <c r="S1170" s="6">
        <v>0.200771888209067</v>
      </c>
      <c r="T1170" s="6">
        <v>0.100573917849398</v>
      </c>
      <c r="U1170" s="6">
        <v>0.69865419394153305</v>
      </c>
      <c r="V1170" s="6">
        <v>0.222919560287448</v>
      </c>
      <c r="W1170" s="6">
        <v>0.77550261127243603</v>
      </c>
      <c r="X1170" s="6">
        <v>1.57782844011555E-3</v>
      </c>
      <c r="Y1170" s="6">
        <v>0.87752956080412403</v>
      </c>
      <c r="Z1170" s="6">
        <v>6.6691858729123199E-3</v>
      </c>
      <c r="AA1170" s="6">
        <v>0.115801253322963</v>
      </c>
      <c r="AB1170" s="6">
        <v>0.65496511331878404</v>
      </c>
      <c r="AC1170" s="6">
        <v>0.165655913675647</v>
      </c>
      <c r="AD1170" s="6">
        <v>0.17937897300556799</v>
      </c>
      <c r="AE1170" s="6">
        <v>0.55949920298120004</v>
      </c>
      <c r="AF1170" s="6">
        <v>0.40806495897072798</v>
      </c>
      <c r="AG1170" s="310">
        <v>3.2435838048070702E-2</v>
      </c>
      <c r="AH1170" s="211">
        <v>1.5660000000000001</v>
      </c>
      <c r="AI1170" s="211">
        <v>2.351</v>
      </c>
      <c r="AJ1170" s="212">
        <v>5.4279999999999999</v>
      </c>
      <c r="AK1170" s="210">
        <v>1.651</v>
      </c>
      <c r="AL1170" s="210">
        <v>2.4020000000000001</v>
      </c>
      <c r="AM1170" s="210">
        <v>5.5789999999999997</v>
      </c>
      <c r="AN1170" s="203"/>
      <c r="AO1170" s="203"/>
      <c r="AP1170" s="203"/>
      <c r="AQ1170" s="203"/>
      <c r="AR1170" s="203">
        <f t="shared" si="1575"/>
        <v>0.69692727427599999</v>
      </c>
      <c r="AS1170" s="203">
        <f t="shared" si="1576"/>
        <v>0.8518</v>
      </c>
      <c r="AT1170" s="203">
        <f t="shared" si="1577"/>
        <v>1.041088886996</v>
      </c>
      <c r="AU1170" s="203">
        <f t="shared" si="1578"/>
        <v>1.8303545495219997</v>
      </c>
      <c r="AV1170" s="203">
        <f t="shared" si="1579"/>
        <v>2.2370999999999999</v>
      </c>
      <c r="AW1170" s="203">
        <f t="shared" si="1580"/>
        <v>2.7342333283619995</v>
      </c>
      <c r="AX1170" s="203">
        <f t="shared" si="1581"/>
        <v>4.4007545552340002</v>
      </c>
      <c r="AY1170" s="203">
        <f t="shared" si="1582"/>
        <v>5.3787000000000003</v>
      </c>
      <c r="AZ1170" s="203">
        <f t="shared" si="1583"/>
        <v>6.5739666547139999</v>
      </c>
      <c r="BB1170" s="1" t="str">
        <f t="shared" si="1584"/>
        <v>P</v>
      </c>
      <c r="BC1170" s="1" t="str">
        <f t="shared" si="1585"/>
        <v>NA</v>
      </c>
      <c r="BD1170" s="1" t="str">
        <f t="shared" si="1586"/>
        <v>NA</v>
      </c>
      <c r="BE1170" s="1" t="str">
        <f t="shared" si="1587"/>
        <v>NO</v>
      </c>
      <c r="BF1170" s="1" t="str">
        <f t="shared" si="1545"/>
        <v>NO</v>
      </c>
      <c r="BG1170" s="1" t="str">
        <f t="shared" si="1546"/>
        <v>NO</v>
      </c>
      <c r="BH1170" s="1" t="str">
        <f t="shared" si="1530"/>
        <v>NO</v>
      </c>
      <c r="BJ1170" s="12">
        <v>20</v>
      </c>
      <c r="BK1170" s="1" t="str">
        <f t="shared" si="1547"/>
        <v>P</v>
      </c>
      <c r="BL1170" s="1" t="str">
        <f t="shared" si="1548"/>
        <v>NA</v>
      </c>
      <c r="BM1170" s="1" t="str">
        <f t="shared" si="1549"/>
        <v>NA</v>
      </c>
      <c r="BN1170" s="1" t="str">
        <f t="shared" si="1550"/>
        <v>NO</v>
      </c>
      <c r="BO1170" s="1" t="str">
        <f t="shared" si="1551"/>
        <v>NO</v>
      </c>
      <c r="BP1170" s="1" t="str">
        <f t="shared" si="1552"/>
        <v>NO</v>
      </c>
      <c r="BQ1170" s="1" t="str">
        <f t="shared" si="1553"/>
        <v>NO</v>
      </c>
      <c r="BS1170" s="1" t="str">
        <f t="shared" si="1554"/>
        <v>TN</v>
      </c>
      <c r="BT1170" s="1" t="str">
        <f t="shared" si="1555"/>
        <v>TN</v>
      </c>
      <c r="BU1170" s="1" t="str">
        <f t="shared" si="1556"/>
        <v>TN</v>
      </c>
      <c r="BV1170" s="1" t="str">
        <f t="shared" si="1557"/>
        <v>NO</v>
      </c>
      <c r="BW1170" s="1" t="str">
        <f t="shared" si="1558"/>
        <v>NO</v>
      </c>
      <c r="BX1170" s="1" t="str">
        <f t="shared" si="1559"/>
        <v>NO</v>
      </c>
      <c r="BY1170" s="244" t="str">
        <f t="shared" si="1560"/>
        <v>YES</v>
      </c>
      <c r="BZ1170" s="244" t="str">
        <f t="shared" si="1561"/>
        <v>NO</v>
      </c>
      <c r="CA1170" s="244" t="str">
        <f t="shared" si="1562"/>
        <v>NO</v>
      </c>
      <c r="CB1170" s="244" t="str">
        <f t="shared" si="1563"/>
        <v>NO</v>
      </c>
      <c r="CC1170" s="244" t="str">
        <f t="shared" si="1564"/>
        <v>NO</v>
      </c>
      <c r="CD1170" s="244" t="str">
        <f t="shared" si="1540"/>
        <v>NO</v>
      </c>
      <c r="CE1170" s="1" t="str">
        <f t="shared" si="1541"/>
        <v>NO</v>
      </c>
      <c r="CF1170" s="1" t="str">
        <f t="shared" si="1542"/>
        <v>NO</v>
      </c>
      <c r="CG1170" s="1" t="str">
        <f t="shared" si="1543"/>
        <v>NO</v>
      </c>
      <c r="CH1170" s="1" t="str">
        <f t="shared" si="1544"/>
        <v>NO</v>
      </c>
      <c r="CI1170" s="244" t="str">
        <f t="shared" si="1565"/>
        <v>NO</v>
      </c>
      <c r="CJ1170" s="244" t="str">
        <f t="shared" si="1566"/>
        <v>NO</v>
      </c>
      <c r="CK1170" s="244" t="str">
        <f t="shared" si="1567"/>
        <v>NO</v>
      </c>
      <c r="CL1170" s="244" t="str">
        <f t="shared" si="1568"/>
        <v>NO</v>
      </c>
      <c r="CM1170" s="244" t="str">
        <f t="shared" si="1569"/>
        <v>NO</v>
      </c>
      <c r="CN1170" s="244" t="str">
        <f t="shared" si="1570"/>
        <v>NO</v>
      </c>
      <c r="CO1170" s="244" t="str">
        <f t="shared" si="1571"/>
        <v>NO</v>
      </c>
      <c r="CP1170" s="244" t="str">
        <f t="shared" si="1572"/>
        <v>NO</v>
      </c>
      <c r="CQ1170" s="244" t="str">
        <f t="shared" si="1573"/>
        <v>NO</v>
      </c>
      <c r="CR1170" s="244" t="str">
        <f t="shared" si="1574"/>
        <v>NO</v>
      </c>
    </row>
    <row r="1171" spans="1:96">
      <c r="A1171" s="64"/>
      <c r="B1171" s="15"/>
      <c r="C1171" s="15"/>
      <c r="D1171" s="15"/>
      <c r="E1171" s="15"/>
      <c r="F1171" s="15"/>
      <c r="G1171" s="15"/>
      <c r="H1171" s="15"/>
      <c r="I1171" s="52" t="s">
        <v>18</v>
      </c>
      <c r="J1171" s="6">
        <v>0.17894476927992201</v>
      </c>
      <c r="K1171" s="6">
        <v>0.80282965619674096</v>
      </c>
      <c r="L1171" s="6">
        <v>1.82255745233359E-2</v>
      </c>
      <c r="M1171" s="6">
        <v>0.98683776908311704</v>
      </c>
      <c r="N1171" s="6">
        <v>2.8193325804711702E-3</v>
      </c>
      <c r="O1171" s="6">
        <v>1.0342898336410999E-2</v>
      </c>
      <c r="P1171" s="6">
        <v>0.69430667171787297</v>
      </c>
      <c r="Q1171" s="6">
        <v>0.21328835705164101</v>
      </c>
      <c r="R1171" s="6">
        <v>9.2404971230484495E-2</v>
      </c>
      <c r="S1171" s="6">
        <v>0.95621572986661396</v>
      </c>
      <c r="T1171" s="6">
        <v>3.0123170306077798E-3</v>
      </c>
      <c r="U1171" s="6">
        <v>4.0771953102778001E-2</v>
      </c>
      <c r="V1171" s="6">
        <v>0.55599927380686598</v>
      </c>
      <c r="W1171" s="6">
        <v>0.32911900001391098</v>
      </c>
      <c r="X1171" s="6">
        <v>0.114881726179222</v>
      </c>
      <c r="Y1171" s="6">
        <v>0.51485005869296396</v>
      </c>
      <c r="Z1171" s="6">
        <v>0.41241012396520099</v>
      </c>
      <c r="AA1171" s="6">
        <v>7.2739817341833699E-2</v>
      </c>
      <c r="AB1171" s="6">
        <v>0.204217071008992</v>
      </c>
      <c r="AC1171" s="6">
        <v>0.29978240557288899</v>
      </c>
      <c r="AD1171" s="6">
        <v>0.49600052341811801</v>
      </c>
      <c r="AE1171" s="6">
        <v>0.119286703771542</v>
      </c>
      <c r="AF1171" s="6">
        <v>0.73052330870324</v>
      </c>
      <c r="AG1171" s="310">
        <v>0.15018998752521601</v>
      </c>
      <c r="AH1171" s="211">
        <v>0.874</v>
      </c>
      <c r="AI1171" s="211">
        <v>2.3929999999999998</v>
      </c>
      <c r="AJ1171" s="212">
        <v>5.9720000000000004</v>
      </c>
      <c r="AK1171" s="210">
        <v>0.83899999999999997</v>
      </c>
      <c r="AL1171" s="210">
        <v>2.41</v>
      </c>
      <c r="AM1171" s="210">
        <v>5.9279999999999999</v>
      </c>
      <c r="AN1171" s="203"/>
      <c r="AO1171" s="203"/>
      <c r="AP1171" s="203"/>
      <c r="AQ1171" s="203"/>
      <c r="AR1171" s="203">
        <f t="shared" si="1575"/>
        <v>0.69692727427599999</v>
      </c>
      <c r="AS1171" s="203">
        <f t="shared" si="1576"/>
        <v>0.8518</v>
      </c>
      <c r="AT1171" s="203">
        <f t="shared" si="1577"/>
        <v>1.041088886996</v>
      </c>
      <c r="AU1171" s="203">
        <f t="shared" si="1578"/>
        <v>1.8303545495219997</v>
      </c>
      <c r="AV1171" s="203">
        <f t="shared" si="1579"/>
        <v>2.2370999999999999</v>
      </c>
      <c r="AW1171" s="203">
        <f t="shared" si="1580"/>
        <v>2.7342333283619995</v>
      </c>
      <c r="AX1171" s="203">
        <f t="shared" si="1581"/>
        <v>4.4007545552340002</v>
      </c>
      <c r="AY1171" s="203">
        <f t="shared" si="1582"/>
        <v>5.3787000000000003</v>
      </c>
      <c r="AZ1171" s="203">
        <f t="shared" si="1583"/>
        <v>6.5739666547139999</v>
      </c>
      <c r="BB1171" s="1" t="str">
        <f t="shared" si="1584"/>
        <v>NA</v>
      </c>
      <c r="BC1171" s="1" t="str">
        <f t="shared" si="1585"/>
        <v>NA</v>
      </c>
      <c r="BD1171" s="1" t="str">
        <f t="shared" si="1586"/>
        <v>NA</v>
      </c>
      <c r="BE1171" s="1" t="str">
        <f t="shared" si="1587"/>
        <v>NO</v>
      </c>
      <c r="BF1171" s="1" t="str">
        <f t="shared" si="1545"/>
        <v>NO</v>
      </c>
      <c r="BG1171" s="1" t="str">
        <f t="shared" si="1546"/>
        <v>NO</v>
      </c>
      <c r="BH1171" s="1" t="str">
        <f t="shared" si="1530"/>
        <v>YES</v>
      </c>
      <c r="BJ1171" s="12">
        <v>13</v>
      </c>
      <c r="BK1171" s="1" t="str">
        <f t="shared" si="1547"/>
        <v>NP</v>
      </c>
      <c r="BL1171" s="1" t="str">
        <f t="shared" si="1548"/>
        <v>NA</v>
      </c>
      <c r="BM1171" s="1" t="str">
        <f t="shared" si="1549"/>
        <v>NA</v>
      </c>
      <c r="BN1171" s="1" t="str">
        <f t="shared" si="1550"/>
        <v>NO</v>
      </c>
      <c r="BO1171" s="1" t="str">
        <f t="shared" si="1551"/>
        <v>NO</v>
      </c>
      <c r="BP1171" s="1" t="str">
        <f t="shared" si="1552"/>
        <v>NO</v>
      </c>
      <c r="BQ1171" s="1" t="str">
        <f t="shared" si="1553"/>
        <v>YES</v>
      </c>
      <c r="BS1171" s="1" t="str">
        <f t="shared" si="1554"/>
        <v>FN</v>
      </c>
      <c r="BT1171" s="1" t="str">
        <f t="shared" si="1555"/>
        <v>TN</v>
      </c>
      <c r="BU1171" s="1" t="str">
        <f t="shared" si="1556"/>
        <v>TN</v>
      </c>
      <c r="BV1171" s="1" t="str">
        <f t="shared" si="1557"/>
        <v>NO</v>
      </c>
      <c r="BW1171" s="1" t="str">
        <f t="shared" si="1558"/>
        <v>NO</v>
      </c>
      <c r="BX1171" s="1" t="str">
        <f t="shared" si="1559"/>
        <v>NO</v>
      </c>
      <c r="BY1171" s="244" t="str">
        <f t="shared" si="1560"/>
        <v>YES</v>
      </c>
      <c r="BZ1171" s="244" t="str">
        <f t="shared" si="1561"/>
        <v>NO</v>
      </c>
      <c r="CA1171" s="244" t="str">
        <f t="shared" si="1562"/>
        <v>NO</v>
      </c>
      <c r="CB1171" s="244" t="str">
        <f t="shared" si="1563"/>
        <v>NO</v>
      </c>
      <c r="CC1171" s="244" t="str">
        <f t="shared" si="1564"/>
        <v>NO</v>
      </c>
      <c r="CD1171" s="244" t="str">
        <f t="shared" si="1540"/>
        <v>YES</v>
      </c>
      <c r="CE1171" s="1" t="str">
        <f t="shared" si="1541"/>
        <v>NO</v>
      </c>
      <c r="CF1171" s="1" t="str">
        <f t="shared" si="1542"/>
        <v>NO</v>
      </c>
      <c r="CG1171" s="1" t="str">
        <f t="shared" si="1543"/>
        <v>NO</v>
      </c>
      <c r="CH1171" s="1" t="str">
        <f t="shared" si="1544"/>
        <v>YES</v>
      </c>
      <c r="CI1171" s="244" t="str">
        <f t="shared" si="1565"/>
        <v>YES</v>
      </c>
      <c r="CJ1171" s="244" t="str">
        <f t="shared" si="1566"/>
        <v>NO</v>
      </c>
      <c r="CK1171" s="244" t="str">
        <f t="shared" si="1567"/>
        <v>NO</v>
      </c>
      <c r="CL1171" s="244" t="str">
        <f t="shared" si="1568"/>
        <v>NO</v>
      </c>
      <c r="CM1171" s="244" t="str">
        <f t="shared" si="1569"/>
        <v>YES</v>
      </c>
      <c r="CN1171" s="244" t="str">
        <f t="shared" si="1570"/>
        <v>NO</v>
      </c>
      <c r="CO1171" s="244" t="str">
        <f t="shared" si="1571"/>
        <v>NO</v>
      </c>
      <c r="CP1171" s="244" t="str">
        <f t="shared" si="1572"/>
        <v>NO</v>
      </c>
      <c r="CQ1171" s="244" t="str">
        <f t="shared" si="1573"/>
        <v>NO</v>
      </c>
      <c r="CR1171" s="244" t="str">
        <f t="shared" si="1574"/>
        <v>NO</v>
      </c>
    </row>
    <row r="1172" spans="1:96">
      <c r="A1172" s="64"/>
      <c r="B1172" s="15"/>
      <c r="C1172" s="15"/>
      <c r="D1172" s="15"/>
      <c r="E1172" s="15"/>
      <c r="F1172" s="15"/>
      <c r="G1172" s="15"/>
      <c r="H1172" s="15"/>
      <c r="I1172" s="52" t="s">
        <v>19</v>
      </c>
      <c r="J1172" s="6">
        <v>0.75454817012767905</v>
      </c>
      <c r="K1172" s="6">
        <v>0.237361441188119</v>
      </c>
      <c r="L1172" s="6">
        <v>8.0903886842007503E-3</v>
      </c>
      <c r="M1172" s="6">
        <v>0.73259622083218401</v>
      </c>
      <c r="N1172" s="6">
        <v>0.20335811078921201</v>
      </c>
      <c r="O1172" s="6">
        <v>6.4045668378602996E-2</v>
      </c>
      <c r="P1172" s="6">
        <v>0.14381521902007399</v>
      </c>
      <c r="Q1172" s="6">
        <v>0.55548998560421503</v>
      </c>
      <c r="R1172" s="6">
        <v>0.30069479537570998</v>
      </c>
      <c r="S1172" s="6">
        <v>5.9001234167242698E-2</v>
      </c>
      <c r="T1172" s="6">
        <v>0.34521001355620001</v>
      </c>
      <c r="U1172" s="6">
        <v>0.59578875227655603</v>
      </c>
      <c r="V1172" s="6">
        <v>0.30724141919062797</v>
      </c>
      <c r="W1172" s="6">
        <v>0.68264258312176995</v>
      </c>
      <c r="X1172" s="6">
        <v>1.01159976876015E-2</v>
      </c>
      <c r="Y1172" s="6">
        <v>0.81344943661013103</v>
      </c>
      <c r="Z1172" s="6">
        <v>0.119952428084576</v>
      </c>
      <c r="AA1172" s="6">
        <v>6.6598135305291906E-2</v>
      </c>
      <c r="AB1172" s="6">
        <v>0.75376836039212702</v>
      </c>
      <c r="AC1172" s="6">
        <v>2.07264346402945E-2</v>
      </c>
      <c r="AD1172" s="6">
        <v>0.225505204967578</v>
      </c>
      <c r="AE1172" s="6">
        <v>0.76034349306858795</v>
      </c>
      <c r="AF1172" s="6">
        <v>0.11126634211815099</v>
      </c>
      <c r="AG1172" s="310">
        <v>0.12839016481325899</v>
      </c>
      <c r="AH1172" s="211">
        <v>1.65</v>
      </c>
      <c r="AI1172" s="211">
        <v>2.3149999999999999</v>
      </c>
      <c r="AJ1172" s="212">
        <v>5.6609999999999996</v>
      </c>
      <c r="AK1172" s="210">
        <v>1.623</v>
      </c>
      <c r="AL1172" s="210">
        <v>2.266</v>
      </c>
      <c r="AM1172" s="210">
        <v>5.6020000000000003</v>
      </c>
      <c r="AN1172" s="203"/>
      <c r="AO1172" s="203"/>
      <c r="AP1172" s="203"/>
      <c r="AQ1172" s="203"/>
      <c r="AR1172" s="203">
        <f t="shared" si="1575"/>
        <v>0.69692727427599999</v>
      </c>
      <c r="AS1172" s="203">
        <f t="shared" si="1576"/>
        <v>0.8518</v>
      </c>
      <c r="AT1172" s="203">
        <f t="shared" si="1577"/>
        <v>1.041088886996</v>
      </c>
      <c r="AU1172" s="203">
        <f t="shared" si="1578"/>
        <v>1.8303545495219997</v>
      </c>
      <c r="AV1172" s="203">
        <f t="shared" si="1579"/>
        <v>2.2370999999999999</v>
      </c>
      <c r="AW1172" s="203">
        <f t="shared" si="1580"/>
        <v>2.7342333283619995</v>
      </c>
      <c r="AX1172" s="203">
        <f t="shared" si="1581"/>
        <v>4.4007545552340002</v>
      </c>
      <c r="AY1172" s="203">
        <f t="shared" si="1582"/>
        <v>5.3787000000000003</v>
      </c>
      <c r="AZ1172" s="203">
        <f t="shared" si="1583"/>
        <v>6.5739666547139999</v>
      </c>
      <c r="BB1172" s="1" t="str">
        <f t="shared" si="1584"/>
        <v>P</v>
      </c>
      <c r="BC1172" s="1" t="str">
        <f t="shared" si="1585"/>
        <v>NA</v>
      </c>
      <c r="BD1172" s="1" t="str">
        <f t="shared" si="1586"/>
        <v>NA</v>
      </c>
      <c r="BE1172" s="1" t="str">
        <f t="shared" si="1587"/>
        <v>NO</v>
      </c>
      <c r="BF1172" s="1" t="str">
        <f t="shared" si="1545"/>
        <v>NO</v>
      </c>
      <c r="BG1172" s="1" t="str">
        <f t="shared" si="1546"/>
        <v>NO</v>
      </c>
      <c r="BH1172" s="1" t="str">
        <f t="shared" si="1530"/>
        <v>NO</v>
      </c>
      <c r="BJ1172" s="12">
        <v>8</v>
      </c>
      <c r="BK1172" s="1" t="str">
        <f t="shared" si="1547"/>
        <v>P</v>
      </c>
      <c r="BL1172" s="1" t="str">
        <f t="shared" si="1548"/>
        <v>NA</v>
      </c>
      <c r="BM1172" s="1" t="str">
        <f t="shared" si="1549"/>
        <v>NA</v>
      </c>
      <c r="BN1172" s="1" t="str">
        <f t="shared" si="1550"/>
        <v>NO</v>
      </c>
      <c r="BO1172" s="1" t="str">
        <f t="shared" si="1551"/>
        <v>NO</v>
      </c>
      <c r="BP1172" s="1" t="str">
        <f t="shared" si="1552"/>
        <v>NO</v>
      </c>
      <c r="BQ1172" s="1" t="str">
        <f t="shared" si="1553"/>
        <v>NO</v>
      </c>
      <c r="BS1172" s="1" t="str">
        <f t="shared" si="1554"/>
        <v>TN</v>
      </c>
      <c r="BT1172" s="1" t="str">
        <f t="shared" si="1555"/>
        <v>TN</v>
      </c>
      <c r="BU1172" s="1" t="str">
        <f t="shared" si="1556"/>
        <v>TN</v>
      </c>
      <c r="BV1172" s="1" t="str">
        <f t="shared" si="1557"/>
        <v>NO</v>
      </c>
      <c r="BW1172" s="1" t="str">
        <f t="shared" si="1558"/>
        <v>NO</v>
      </c>
      <c r="BX1172" s="1" t="str">
        <f t="shared" si="1559"/>
        <v>NO</v>
      </c>
      <c r="BY1172" s="244" t="str">
        <f t="shared" si="1560"/>
        <v>YES</v>
      </c>
      <c r="BZ1172" s="244" t="str">
        <f t="shared" si="1561"/>
        <v>NO</v>
      </c>
      <c r="CA1172" s="244" t="str">
        <f t="shared" si="1562"/>
        <v>NO</v>
      </c>
      <c r="CB1172" s="244" t="str">
        <f t="shared" si="1563"/>
        <v>NO</v>
      </c>
      <c r="CC1172" s="244" t="str">
        <f t="shared" si="1564"/>
        <v>NO</v>
      </c>
      <c r="CD1172" s="244" t="str">
        <f t="shared" si="1540"/>
        <v>NO</v>
      </c>
      <c r="CE1172" s="1" t="str">
        <f t="shared" si="1541"/>
        <v>NO</v>
      </c>
      <c r="CF1172" s="1" t="str">
        <f t="shared" si="1542"/>
        <v>NO</v>
      </c>
      <c r="CG1172" s="1" t="str">
        <f t="shared" si="1543"/>
        <v>NO</v>
      </c>
      <c r="CH1172" s="1" t="str">
        <f t="shared" si="1544"/>
        <v>NO</v>
      </c>
      <c r="CI1172" s="244" t="str">
        <f t="shared" si="1565"/>
        <v>NO</v>
      </c>
      <c r="CJ1172" s="244" t="str">
        <f t="shared" si="1566"/>
        <v>NO</v>
      </c>
      <c r="CK1172" s="244" t="str">
        <f t="shared" si="1567"/>
        <v>NO</v>
      </c>
      <c r="CL1172" s="244" t="str">
        <f t="shared" si="1568"/>
        <v>NO</v>
      </c>
      <c r="CM1172" s="244" t="str">
        <f t="shared" si="1569"/>
        <v>NO</v>
      </c>
      <c r="CN1172" s="244" t="str">
        <f t="shared" si="1570"/>
        <v>NO</v>
      </c>
      <c r="CO1172" s="244" t="str">
        <f t="shared" si="1571"/>
        <v>NO</v>
      </c>
      <c r="CP1172" s="244" t="str">
        <f t="shared" si="1572"/>
        <v>NO</v>
      </c>
      <c r="CQ1172" s="244" t="str">
        <f t="shared" si="1573"/>
        <v>NO</v>
      </c>
      <c r="CR1172" s="244" t="str">
        <f t="shared" si="1574"/>
        <v>NO</v>
      </c>
    </row>
    <row r="1173" spans="1:96">
      <c r="A1173" s="64"/>
      <c r="B1173" s="15"/>
      <c r="C1173" s="15"/>
      <c r="D1173" s="15"/>
      <c r="E1173" s="15"/>
      <c r="F1173" s="15"/>
      <c r="G1173" s="15"/>
      <c r="H1173" s="15"/>
      <c r="I1173" s="52" t="s">
        <v>42</v>
      </c>
      <c r="J1173" s="6">
        <v>0.79857483343648805</v>
      </c>
      <c r="K1173" s="6">
        <v>0.171383309993173</v>
      </c>
      <c r="L1173" s="6">
        <v>3.0041856570337699E-2</v>
      </c>
      <c r="M1173" s="6">
        <v>0.32596947543930599</v>
      </c>
      <c r="N1173" s="6">
        <v>0.53960460355595496</v>
      </c>
      <c r="O1173" s="6">
        <v>0.13442592100473799</v>
      </c>
      <c r="P1173" s="6">
        <v>0.62884264524890798</v>
      </c>
      <c r="Q1173" s="6">
        <v>0.356697013418033</v>
      </c>
      <c r="R1173" s="6">
        <v>1.4460341333057999E-2</v>
      </c>
      <c r="S1173" s="6">
        <v>0.96791162152673305</v>
      </c>
      <c r="T1173" s="6">
        <v>2.1991674028084499E-3</v>
      </c>
      <c r="U1173" s="6">
        <v>2.9889211070457999E-2</v>
      </c>
      <c r="V1173" s="6">
        <v>0.64466923981547197</v>
      </c>
      <c r="W1173" s="6">
        <v>0.134673580101621</v>
      </c>
      <c r="X1173" s="6">
        <v>0.220657180082905</v>
      </c>
      <c r="Y1173" s="6">
        <v>0.219829074800098</v>
      </c>
      <c r="Z1173" s="6">
        <v>0.46222882426338202</v>
      </c>
      <c r="AA1173" s="6">
        <v>0.31794210093651798</v>
      </c>
      <c r="AB1173" s="6">
        <v>0.40129506324928799</v>
      </c>
      <c r="AC1173" s="6">
        <v>0.21825228956019899</v>
      </c>
      <c r="AD1173" s="6">
        <v>0.38045264719051203</v>
      </c>
      <c r="AE1173" s="6">
        <v>0.28282538272005298</v>
      </c>
      <c r="AF1173" s="6">
        <v>5.8752297641892E-2</v>
      </c>
      <c r="AG1173" s="310">
        <v>0.65842231963805398</v>
      </c>
      <c r="AH1173" s="211">
        <v>0.79200000000000004</v>
      </c>
      <c r="AI1173" s="211">
        <v>2.831</v>
      </c>
      <c r="AJ1173" s="212">
        <v>6.42</v>
      </c>
      <c r="AK1173" s="210">
        <v>0.78600000000000003</v>
      </c>
      <c r="AL1173" s="210">
        <v>2.827</v>
      </c>
      <c r="AM1173" s="210">
        <v>6.54</v>
      </c>
      <c r="AN1173" s="203"/>
      <c r="AO1173" s="203"/>
      <c r="AP1173" s="203"/>
      <c r="AQ1173" s="203"/>
      <c r="AR1173" s="203">
        <f t="shared" si="1575"/>
        <v>0.69692727427599999</v>
      </c>
      <c r="AS1173" s="203">
        <f t="shared" si="1576"/>
        <v>0.8518</v>
      </c>
      <c r="AT1173" s="203">
        <f t="shared" si="1577"/>
        <v>1.041088886996</v>
      </c>
      <c r="AU1173" s="203">
        <f t="shared" si="1578"/>
        <v>1.8303545495219997</v>
      </c>
      <c r="AV1173" s="203">
        <f t="shared" si="1579"/>
        <v>2.2370999999999999</v>
      </c>
      <c r="AW1173" s="203">
        <f t="shared" si="1580"/>
        <v>2.7342333283619995</v>
      </c>
      <c r="AX1173" s="203">
        <f t="shared" si="1581"/>
        <v>4.4007545552340002</v>
      </c>
      <c r="AY1173" s="203">
        <f t="shared" si="1582"/>
        <v>5.3787000000000003</v>
      </c>
      <c r="AZ1173" s="203">
        <f t="shared" si="1583"/>
        <v>6.5739666547139999</v>
      </c>
      <c r="BB1173" s="1" t="str">
        <f t="shared" si="1584"/>
        <v>NP</v>
      </c>
      <c r="BC1173" s="1" t="str">
        <f t="shared" si="1585"/>
        <v>P</v>
      </c>
      <c r="BD1173" s="1" t="str">
        <f t="shared" si="1586"/>
        <v>NA</v>
      </c>
      <c r="BE1173" s="1" t="str">
        <f t="shared" si="1587"/>
        <v>NO</v>
      </c>
      <c r="BF1173" s="1" t="str">
        <f t="shared" si="1545"/>
        <v>NO</v>
      </c>
      <c r="BG1173" s="1" t="str">
        <f t="shared" si="1546"/>
        <v>NO</v>
      </c>
      <c r="BH1173" s="1" t="str">
        <f t="shared" si="1530"/>
        <v>NO</v>
      </c>
      <c r="BJ1173" s="12">
        <v>13</v>
      </c>
      <c r="BK1173" s="1" t="str">
        <f t="shared" si="1547"/>
        <v>NP</v>
      </c>
      <c r="BL1173" s="1" t="str">
        <f t="shared" si="1548"/>
        <v>P</v>
      </c>
      <c r="BM1173" s="1" t="str">
        <f t="shared" si="1549"/>
        <v>NA</v>
      </c>
      <c r="BN1173" s="1" t="str">
        <f t="shared" si="1550"/>
        <v>NO</v>
      </c>
      <c r="BO1173" s="1" t="str">
        <f t="shared" si="1551"/>
        <v>NO</v>
      </c>
      <c r="BP1173" s="1" t="str">
        <f t="shared" si="1552"/>
        <v>NO</v>
      </c>
      <c r="BQ1173" s="1" t="str">
        <f t="shared" si="1553"/>
        <v>NO</v>
      </c>
      <c r="BS1173" s="1" t="str">
        <f t="shared" si="1554"/>
        <v>TP</v>
      </c>
      <c r="BT1173" s="1" t="str">
        <f t="shared" si="1555"/>
        <v>TN</v>
      </c>
      <c r="BU1173" s="1" t="str">
        <f t="shared" si="1556"/>
        <v>TN</v>
      </c>
      <c r="BV1173" s="1" t="str">
        <f t="shared" si="1557"/>
        <v>NO</v>
      </c>
      <c r="BW1173" s="1" t="str">
        <f t="shared" si="1558"/>
        <v>NO</v>
      </c>
      <c r="BX1173" s="1" t="str">
        <f t="shared" si="1559"/>
        <v>YES</v>
      </c>
      <c r="BY1173" s="244" t="str">
        <f t="shared" si="1560"/>
        <v>YES</v>
      </c>
      <c r="BZ1173" s="244" t="str">
        <f t="shared" si="1561"/>
        <v>NO</v>
      </c>
      <c r="CA1173" s="244" t="str">
        <f t="shared" si="1562"/>
        <v>NO</v>
      </c>
      <c r="CB1173" s="244" t="str">
        <f t="shared" si="1563"/>
        <v>NO</v>
      </c>
      <c r="CC1173" s="244" t="str">
        <f t="shared" si="1564"/>
        <v>NO</v>
      </c>
      <c r="CD1173" s="244" t="str">
        <f t="shared" si="1540"/>
        <v>NO</v>
      </c>
      <c r="CE1173" s="1" t="str">
        <f t="shared" si="1541"/>
        <v>NO</v>
      </c>
      <c r="CF1173" s="1" t="str">
        <f t="shared" si="1542"/>
        <v>NO</v>
      </c>
      <c r="CG1173" s="1" t="str">
        <f t="shared" si="1543"/>
        <v>NO</v>
      </c>
      <c r="CH1173" s="1" t="str">
        <f t="shared" si="1544"/>
        <v>NO</v>
      </c>
      <c r="CI1173" s="244" t="str">
        <f t="shared" si="1565"/>
        <v>NO</v>
      </c>
      <c r="CJ1173" s="244" t="str">
        <f t="shared" si="1566"/>
        <v>NO</v>
      </c>
      <c r="CK1173" s="244" t="str">
        <f t="shared" si="1567"/>
        <v>NO</v>
      </c>
      <c r="CL1173" s="244" t="str">
        <f t="shared" si="1568"/>
        <v>NO</v>
      </c>
      <c r="CM1173" s="244" t="str">
        <f t="shared" si="1569"/>
        <v>NO</v>
      </c>
      <c r="CN1173" s="244" t="str">
        <f t="shared" si="1570"/>
        <v>NO</v>
      </c>
      <c r="CO1173" s="244" t="str">
        <f t="shared" si="1571"/>
        <v>NO</v>
      </c>
      <c r="CP1173" s="244" t="str">
        <f t="shared" si="1572"/>
        <v>NO</v>
      </c>
      <c r="CQ1173" s="244" t="str">
        <f t="shared" si="1573"/>
        <v>NO</v>
      </c>
      <c r="CR1173" s="244" t="str">
        <f t="shared" si="1574"/>
        <v>NO</v>
      </c>
    </row>
    <row r="1174" spans="1:96">
      <c r="A1174" s="64"/>
      <c r="B1174" s="15"/>
      <c r="C1174" s="15"/>
      <c r="D1174" s="15"/>
      <c r="E1174" s="15"/>
      <c r="F1174" s="15"/>
      <c r="G1174" s="15"/>
      <c r="H1174" s="15"/>
      <c r="I1174" s="52" t="s">
        <v>43</v>
      </c>
      <c r="J1174" s="6">
        <v>0.99825682527362003</v>
      </c>
      <c r="K1174" s="6">
        <v>4.8649248989729403E-5</v>
      </c>
      <c r="L1174" s="6">
        <v>1.6945254773899001E-3</v>
      </c>
      <c r="M1174" s="6">
        <v>0.84025141259244196</v>
      </c>
      <c r="N1174" s="6">
        <v>0.10112387848883</v>
      </c>
      <c r="O1174" s="6">
        <v>5.8624708918726898E-2</v>
      </c>
      <c r="P1174" s="6">
        <v>0.22221232031308499</v>
      </c>
      <c r="Q1174" s="6">
        <v>0.60127788815111605</v>
      </c>
      <c r="R1174" s="6">
        <v>0.17650979153579799</v>
      </c>
      <c r="S1174" s="6">
        <v>0.24986940379747499</v>
      </c>
      <c r="T1174" s="6">
        <v>0.24215988888255499</v>
      </c>
      <c r="U1174" s="6">
        <v>0.50797070731996796</v>
      </c>
      <c r="V1174" s="6">
        <v>0.68429243530058004</v>
      </c>
      <c r="W1174" s="6">
        <v>0.26451287768542597</v>
      </c>
      <c r="X1174" s="6">
        <v>5.1194687013992803E-2</v>
      </c>
      <c r="Y1174" s="6">
        <v>0.597704652997608</v>
      </c>
      <c r="Z1174" s="6">
        <v>0.15025670321718201</v>
      </c>
      <c r="AA1174" s="6">
        <v>0.25203864378520802</v>
      </c>
      <c r="AB1174" s="6">
        <v>0.95786197091011105</v>
      </c>
      <c r="AC1174" s="6">
        <v>3.6841792548099099E-2</v>
      </c>
      <c r="AD1174" s="6">
        <v>5.2962365417894503E-3</v>
      </c>
      <c r="AE1174" s="6">
        <v>0.43708222350078701</v>
      </c>
      <c r="AF1174" s="6">
        <v>0.56137301948379703</v>
      </c>
      <c r="AG1174" s="310">
        <v>1.5447570154150101E-3</v>
      </c>
      <c r="AH1174" s="211">
        <v>1.4950000000000001</v>
      </c>
      <c r="AI1174" s="211">
        <v>2.6619999999999999</v>
      </c>
      <c r="AJ1174" s="212">
        <v>5.3079999999999998</v>
      </c>
      <c r="AK1174" s="210">
        <v>1.5229999999999999</v>
      </c>
      <c r="AL1174" s="210">
        <v>2.641</v>
      </c>
      <c r="AM1174" s="210">
        <v>5.3940000000000001</v>
      </c>
      <c r="AN1174" s="203"/>
      <c r="AO1174" s="203"/>
      <c r="AP1174" s="203"/>
      <c r="AQ1174" s="203"/>
      <c r="AR1174" s="203">
        <f t="shared" si="1575"/>
        <v>0.69692727427599999</v>
      </c>
      <c r="AS1174" s="203">
        <f t="shared" si="1576"/>
        <v>0.8518</v>
      </c>
      <c r="AT1174" s="203">
        <f t="shared" si="1577"/>
        <v>1.041088886996</v>
      </c>
      <c r="AU1174" s="203">
        <f t="shared" si="1578"/>
        <v>1.8303545495219997</v>
      </c>
      <c r="AV1174" s="203">
        <f t="shared" si="1579"/>
        <v>2.2370999999999999</v>
      </c>
      <c r="AW1174" s="203">
        <f t="shared" si="1580"/>
        <v>2.7342333283619995</v>
      </c>
      <c r="AX1174" s="203">
        <f t="shared" si="1581"/>
        <v>4.4007545552340002</v>
      </c>
      <c r="AY1174" s="203">
        <f t="shared" si="1582"/>
        <v>5.3787000000000003</v>
      </c>
      <c r="AZ1174" s="203">
        <f t="shared" si="1583"/>
        <v>6.5739666547139999</v>
      </c>
      <c r="BB1174" s="1" t="str">
        <f t="shared" si="1584"/>
        <v>P</v>
      </c>
      <c r="BC1174" s="1" t="str">
        <f t="shared" si="1585"/>
        <v>NA</v>
      </c>
      <c r="BD1174" s="1" t="str">
        <f t="shared" si="1586"/>
        <v>NP</v>
      </c>
      <c r="BE1174" s="1" t="str">
        <f t="shared" si="1587"/>
        <v>NO</v>
      </c>
      <c r="BF1174" s="1" t="str">
        <f t="shared" si="1545"/>
        <v>NO</v>
      </c>
      <c r="BG1174" s="1" t="str">
        <f t="shared" si="1546"/>
        <v>NO</v>
      </c>
      <c r="BH1174" s="1" t="str">
        <f t="shared" si="1530"/>
        <v>NO</v>
      </c>
      <c r="BJ1174" s="12">
        <v>22</v>
      </c>
      <c r="BK1174" s="1" t="str">
        <f t="shared" si="1547"/>
        <v>P</v>
      </c>
      <c r="BL1174" s="1" t="str">
        <f t="shared" si="1548"/>
        <v>NA</v>
      </c>
      <c r="BM1174" s="1" t="str">
        <f t="shared" si="1549"/>
        <v>NA</v>
      </c>
      <c r="BN1174" s="1" t="str">
        <f t="shared" si="1550"/>
        <v>NO</v>
      </c>
      <c r="BO1174" s="1" t="str">
        <f t="shared" si="1551"/>
        <v>NO</v>
      </c>
      <c r="BP1174" s="1" t="str">
        <f t="shared" si="1552"/>
        <v>NO</v>
      </c>
      <c r="BQ1174" s="1" t="str">
        <f t="shared" si="1553"/>
        <v>NO</v>
      </c>
      <c r="BS1174" s="1" t="str">
        <f t="shared" si="1554"/>
        <v>TN</v>
      </c>
      <c r="BT1174" s="1" t="str">
        <f t="shared" si="1555"/>
        <v>TN</v>
      </c>
      <c r="BU1174" s="1" t="str">
        <f t="shared" si="1556"/>
        <v>FP</v>
      </c>
      <c r="BV1174" s="1" t="str">
        <f t="shared" si="1557"/>
        <v>NO</v>
      </c>
      <c r="BW1174" s="1" t="str">
        <f t="shared" si="1558"/>
        <v>NO</v>
      </c>
      <c r="BX1174" s="1" t="str">
        <f t="shared" si="1559"/>
        <v>NO</v>
      </c>
      <c r="BY1174" s="244" t="str">
        <f t="shared" si="1560"/>
        <v>YES</v>
      </c>
      <c r="BZ1174" s="244" t="str">
        <f t="shared" si="1561"/>
        <v>NO</v>
      </c>
      <c r="CA1174" s="244" t="str">
        <f t="shared" si="1562"/>
        <v>NO</v>
      </c>
      <c r="CB1174" s="244" t="str">
        <f t="shared" si="1563"/>
        <v>NO</v>
      </c>
      <c r="CC1174" s="244" t="str">
        <f t="shared" si="1564"/>
        <v>NO</v>
      </c>
      <c r="CD1174" s="244" t="str">
        <f t="shared" si="1540"/>
        <v>YES</v>
      </c>
      <c r="CE1174" s="1" t="str">
        <f t="shared" si="1541"/>
        <v>NO</v>
      </c>
      <c r="CF1174" s="1" t="str">
        <f t="shared" si="1542"/>
        <v>NO</v>
      </c>
      <c r="CG1174" s="1" t="str">
        <f t="shared" si="1543"/>
        <v>NO</v>
      </c>
      <c r="CH1174" s="1" t="str">
        <f t="shared" si="1544"/>
        <v>YES</v>
      </c>
      <c r="CI1174" s="244" t="str">
        <f t="shared" si="1565"/>
        <v>NO</v>
      </c>
      <c r="CJ1174" s="244" t="str">
        <f t="shared" si="1566"/>
        <v>NO</v>
      </c>
      <c r="CK1174" s="244" t="str">
        <f t="shared" si="1567"/>
        <v>NO</v>
      </c>
      <c r="CL1174" s="244" t="str">
        <f t="shared" si="1568"/>
        <v>NO</v>
      </c>
      <c r="CM1174" s="244" t="str">
        <f t="shared" si="1569"/>
        <v>NO</v>
      </c>
      <c r="CN1174" s="244" t="str">
        <f t="shared" si="1570"/>
        <v>YES</v>
      </c>
      <c r="CO1174" s="244" t="str">
        <f t="shared" si="1571"/>
        <v>NO</v>
      </c>
      <c r="CP1174" s="244" t="str">
        <f t="shared" si="1572"/>
        <v>NO</v>
      </c>
      <c r="CQ1174" s="244" t="str">
        <f t="shared" si="1573"/>
        <v>NO</v>
      </c>
      <c r="CR1174" s="244" t="str">
        <f t="shared" si="1574"/>
        <v>YES</v>
      </c>
    </row>
    <row r="1175" spans="1:96">
      <c r="A1175" s="64"/>
      <c r="B1175" s="15"/>
      <c r="C1175" s="15"/>
      <c r="D1175" s="15"/>
      <c r="E1175" s="15"/>
      <c r="F1175" s="15"/>
      <c r="G1175" s="15"/>
      <c r="H1175" s="15"/>
      <c r="I1175" s="52" t="s">
        <v>45</v>
      </c>
      <c r="J1175" s="6">
        <v>0.96984602984827295</v>
      </c>
      <c r="K1175" s="6">
        <v>2.4661206721535E-2</v>
      </c>
      <c r="L1175" s="6">
        <v>5.4927634301920004E-3</v>
      </c>
      <c r="M1175" s="6">
        <v>0.92692797300684804</v>
      </c>
      <c r="N1175" s="6">
        <v>6.4094149674380402E-2</v>
      </c>
      <c r="O1175" s="6">
        <v>8.9778773187709701E-3</v>
      </c>
      <c r="P1175" s="6">
        <v>0.19754995811189399</v>
      </c>
      <c r="Q1175" s="6">
        <v>0.79022932077410202</v>
      </c>
      <c r="R1175" s="6">
        <v>1.2220721114002899E-2</v>
      </c>
      <c r="S1175" s="6">
        <v>3.3708003231633699E-2</v>
      </c>
      <c r="T1175" s="6">
        <v>0.197304645727964</v>
      </c>
      <c r="U1175" s="6">
        <v>0.76898735104040095</v>
      </c>
      <c r="V1175" s="6">
        <v>0.75499778726693201</v>
      </c>
      <c r="W1175" s="6">
        <v>0.19898868363476199</v>
      </c>
      <c r="X1175" s="6">
        <v>4.6013529098305202E-2</v>
      </c>
      <c r="Y1175" s="6">
        <v>0.93043070983865395</v>
      </c>
      <c r="Z1175" s="6">
        <v>1.2159245469542701E-2</v>
      </c>
      <c r="AA1175" s="6">
        <v>5.74100446918024E-2</v>
      </c>
      <c r="AB1175" s="6">
        <v>0.37734678781603498</v>
      </c>
      <c r="AC1175" s="6">
        <v>7.0992023166687101E-3</v>
      </c>
      <c r="AD1175" s="6">
        <v>0.61555400986729503</v>
      </c>
      <c r="AE1175" s="6">
        <v>0.46551472948939299</v>
      </c>
      <c r="AF1175" s="6">
        <v>9.9215849118165E-2</v>
      </c>
      <c r="AG1175" s="310">
        <v>0.43526942139244101</v>
      </c>
      <c r="AH1175" s="211">
        <v>1.5249999999999999</v>
      </c>
      <c r="AI1175" s="211">
        <v>2.2690000000000001</v>
      </c>
      <c r="AJ1175" s="212">
        <v>6.5519999999999996</v>
      </c>
      <c r="AK1175" s="210">
        <v>1.5249999999999999</v>
      </c>
      <c r="AL1175" s="210">
        <v>2.2829999999999999</v>
      </c>
      <c r="AM1175" s="210">
        <v>6.41</v>
      </c>
      <c r="AN1175" s="203"/>
      <c r="AO1175" s="203"/>
      <c r="AP1175" s="203"/>
      <c r="AQ1175" s="203"/>
      <c r="AR1175" s="203">
        <f t="shared" si="1575"/>
        <v>0.69692727427599999</v>
      </c>
      <c r="AS1175" s="203">
        <f t="shared" si="1576"/>
        <v>0.8518</v>
      </c>
      <c r="AT1175" s="203">
        <f t="shared" si="1577"/>
        <v>1.041088886996</v>
      </c>
      <c r="AU1175" s="203">
        <f t="shared" si="1578"/>
        <v>1.8303545495219997</v>
      </c>
      <c r="AV1175" s="203">
        <f t="shared" si="1579"/>
        <v>2.2370999999999999</v>
      </c>
      <c r="AW1175" s="203">
        <f t="shared" si="1580"/>
        <v>2.7342333283619995</v>
      </c>
      <c r="AX1175" s="203">
        <f t="shared" si="1581"/>
        <v>4.4007545552340002</v>
      </c>
      <c r="AY1175" s="203">
        <f t="shared" si="1582"/>
        <v>5.3787000000000003</v>
      </c>
      <c r="AZ1175" s="203">
        <f t="shared" si="1583"/>
        <v>6.5739666547139999</v>
      </c>
      <c r="BB1175" s="1" t="str">
        <f t="shared" si="1584"/>
        <v>P</v>
      </c>
      <c r="BC1175" s="1" t="str">
        <f t="shared" si="1585"/>
        <v>NA</v>
      </c>
      <c r="BD1175" s="1" t="str">
        <f t="shared" si="1586"/>
        <v>NA</v>
      </c>
      <c r="BE1175" s="1" t="str">
        <f t="shared" si="1587"/>
        <v>NO</v>
      </c>
      <c r="BF1175" s="1" t="str">
        <f t="shared" si="1545"/>
        <v>NO</v>
      </c>
      <c r="BG1175" s="1" t="str">
        <f t="shared" si="1546"/>
        <v>NO</v>
      </c>
      <c r="BH1175" s="1" t="str">
        <f t="shared" si="1530"/>
        <v>NO</v>
      </c>
      <c r="BJ1175" s="12">
        <v>9</v>
      </c>
      <c r="BK1175" s="1" t="str">
        <f t="shared" si="1547"/>
        <v>P</v>
      </c>
      <c r="BL1175" s="1" t="str">
        <f t="shared" si="1548"/>
        <v>NA</v>
      </c>
      <c r="BM1175" s="1" t="str">
        <f t="shared" si="1549"/>
        <v>NA</v>
      </c>
      <c r="BN1175" s="1" t="str">
        <f t="shared" si="1550"/>
        <v>NO</v>
      </c>
      <c r="BO1175" s="1" t="str">
        <f t="shared" si="1551"/>
        <v>NO</v>
      </c>
      <c r="BP1175" s="1" t="str">
        <f t="shared" si="1552"/>
        <v>NO</v>
      </c>
      <c r="BQ1175" s="1" t="str">
        <f t="shared" si="1553"/>
        <v>NO</v>
      </c>
      <c r="BS1175" s="1" t="str">
        <f t="shared" si="1554"/>
        <v>TN</v>
      </c>
      <c r="BT1175" s="1" t="str">
        <f t="shared" si="1555"/>
        <v>TN</v>
      </c>
      <c r="BU1175" s="1" t="str">
        <f t="shared" si="1556"/>
        <v>TN</v>
      </c>
      <c r="BV1175" s="1" t="str">
        <f t="shared" si="1557"/>
        <v>NO</v>
      </c>
      <c r="BW1175" s="1" t="str">
        <f t="shared" si="1558"/>
        <v>NO</v>
      </c>
      <c r="BX1175" s="1" t="str">
        <f t="shared" si="1559"/>
        <v>NO</v>
      </c>
      <c r="BY1175" s="244" t="str">
        <f t="shared" si="1560"/>
        <v>YES</v>
      </c>
      <c r="BZ1175" s="244" t="str">
        <f t="shared" si="1561"/>
        <v>NO</v>
      </c>
      <c r="CA1175" s="244" t="str">
        <f t="shared" si="1562"/>
        <v>NO</v>
      </c>
      <c r="CB1175" s="244" t="str">
        <f t="shared" si="1563"/>
        <v>NO</v>
      </c>
      <c r="CC1175" s="244" t="str">
        <f t="shared" si="1564"/>
        <v>NO</v>
      </c>
      <c r="CD1175" s="244" t="str">
        <f t="shared" si="1540"/>
        <v>NO</v>
      </c>
      <c r="CE1175" s="1" t="str">
        <f t="shared" si="1541"/>
        <v>NO</v>
      </c>
      <c r="CF1175" s="1" t="str">
        <f t="shared" si="1542"/>
        <v>NO</v>
      </c>
      <c r="CG1175" s="1" t="str">
        <f t="shared" si="1543"/>
        <v>NO</v>
      </c>
      <c r="CH1175" s="1" t="str">
        <f t="shared" si="1544"/>
        <v>NO</v>
      </c>
      <c r="CI1175" s="244" t="str">
        <f t="shared" si="1565"/>
        <v>NO</v>
      </c>
      <c r="CJ1175" s="244" t="str">
        <f t="shared" si="1566"/>
        <v>NO</v>
      </c>
      <c r="CK1175" s="244" t="str">
        <f t="shared" si="1567"/>
        <v>NO</v>
      </c>
      <c r="CL1175" s="244" t="str">
        <f t="shared" si="1568"/>
        <v>NO</v>
      </c>
      <c r="CM1175" s="244" t="str">
        <f t="shared" si="1569"/>
        <v>NO</v>
      </c>
      <c r="CN1175" s="244" t="str">
        <f t="shared" si="1570"/>
        <v>NO</v>
      </c>
      <c r="CO1175" s="244" t="str">
        <f t="shared" si="1571"/>
        <v>NO</v>
      </c>
      <c r="CP1175" s="244" t="str">
        <f t="shared" si="1572"/>
        <v>NO</v>
      </c>
      <c r="CQ1175" s="244" t="str">
        <f t="shared" si="1573"/>
        <v>NO</v>
      </c>
      <c r="CR1175" s="244" t="str">
        <f t="shared" si="1574"/>
        <v>NO</v>
      </c>
    </row>
    <row r="1176" spans="1:96">
      <c r="A1176" s="64"/>
      <c r="B1176" s="15"/>
      <c r="C1176" s="15"/>
      <c r="D1176" s="15"/>
      <c r="E1176" s="15"/>
      <c r="F1176" s="15"/>
      <c r="G1176" s="15"/>
      <c r="H1176" s="15"/>
      <c r="I1176" s="52" t="s">
        <v>44</v>
      </c>
      <c r="J1176" s="6">
        <v>0.99319845854815103</v>
      </c>
      <c r="K1176" s="6">
        <v>6.4186841757065596E-3</v>
      </c>
      <c r="L1176" s="6">
        <v>3.8285727614195599E-4</v>
      </c>
      <c r="M1176" s="6">
        <v>0.65326090188138997</v>
      </c>
      <c r="N1176" s="6">
        <v>0.29925996469481397</v>
      </c>
      <c r="O1176" s="6">
        <v>4.7479133423795498E-2</v>
      </c>
      <c r="P1176" s="6">
        <v>0.55817641076675195</v>
      </c>
      <c r="Q1176" s="6">
        <v>0.325864397879495</v>
      </c>
      <c r="R1176" s="6">
        <v>0.115959191353751</v>
      </c>
      <c r="S1176" s="6">
        <v>0.96791162152673305</v>
      </c>
      <c r="T1176" s="6">
        <v>2.1991674028084499E-3</v>
      </c>
      <c r="U1176" s="6">
        <v>2.9889211070457999E-2</v>
      </c>
      <c r="V1176" s="6">
        <v>0.82121732999925301</v>
      </c>
      <c r="W1176" s="6">
        <v>0.158976917879456</v>
      </c>
      <c r="X1176" s="6">
        <v>1.98057521212908E-2</v>
      </c>
      <c r="Y1176" s="6">
        <v>0.96677750324432299</v>
      </c>
      <c r="Z1176" s="6">
        <v>1.9986807243058301E-2</v>
      </c>
      <c r="AA1176" s="6">
        <v>1.3235689512617801E-2</v>
      </c>
      <c r="AB1176" s="6">
        <v>0.56703544251409499</v>
      </c>
      <c r="AC1176" s="6">
        <v>0.40848782981628701</v>
      </c>
      <c r="AD1176" s="6">
        <v>2.4476727669617601E-2</v>
      </c>
      <c r="AE1176" s="6">
        <v>5.7573697294974899E-2</v>
      </c>
      <c r="AF1176" s="6">
        <v>0.56404472814044204</v>
      </c>
      <c r="AG1176" s="310">
        <v>0.37838157456458199</v>
      </c>
      <c r="AH1176" s="211">
        <v>0.99199999999999999</v>
      </c>
      <c r="AI1176" s="211">
        <v>2.3119999999999998</v>
      </c>
      <c r="AJ1176" s="212">
        <v>5.8789999999999996</v>
      </c>
      <c r="AK1176" s="210">
        <v>0.94599999999999995</v>
      </c>
      <c r="AL1176" s="210">
        <v>2.2949999999999999</v>
      </c>
      <c r="AM1176" s="210">
        <v>5.8079999999999998</v>
      </c>
      <c r="AN1176" s="203"/>
      <c r="AO1176" s="203"/>
      <c r="AP1176" s="203"/>
      <c r="AQ1176" s="203"/>
      <c r="AR1176" s="203">
        <f t="shared" si="1575"/>
        <v>0.69692727427599999</v>
      </c>
      <c r="AS1176" s="203">
        <f t="shared" si="1576"/>
        <v>0.8518</v>
      </c>
      <c r="AT1176" s="203">
        <f t="shared" si="1577"/>
        <v>1.041088886996</v>
      </c>
      <c r="AU1176" s="203">
        <f t="shared" si="1578"/>
        <v>1.8303545495219997</v>
      </c>
      <c r="AV1176" s="203">
        <f t="shared" si="1579"/>
        <v>2.2370999999999999</v>
      </c>
      <c r="AW1176" s="203">
        <f t="shared" si="1580"/>
        <v>2.7342333283619995</v>
      </c>
      <c r="AX1176" s="203">
        <f t="shared" si="1581"/>
        <v>4.4007545552340002</v>
      </c>
      <c r="AY1176" s="203">
        <f t="shared" si="1582"/>
        <v>5.3787000000000003</v>
      </c>
      <c r="AZ1176" s="203">
        <f t="shared" si="1583"/>
        <v>6.5739666547139999</v>
      </c>
      <c r="BB1176" s="1" t="str">
        <f t="shared" si="1584"/>
        <v>NA</v>
      </c>
      <c r="BC1176" s="1" t="str">
        <f t="shared" si="1585"/>
        <v>NA</v>
      </c>
      <c r="BD1176" s="1" t="str">
        <f t="shared" si="1586"/>
        <v>NA</v>
      </c>
      <c r="BE1176" s="1" t="str">
        <f t="shared" si="1587"/>
        <v>NO</v>
      </c>
      <c r="BF1176" s="1" t="str">
        <f t="shared" si="1545"/>
        <v>NO</v>
      </c>
      <c r="BG1176" s="1" t="str">
        <f t="shared" si="1546"/>
        <v>NO</v>
      </c>
      <c r="BH1176" s="1" t="str">
        <f t="shared" si="1530"/>
        <v>YES</v>
      </c>
      <c r="BJ1176" s="12">
        <v>12</v>
      </c>
      <c r="BK1176" s="1" t="str">
        <f t="shared" si="1547"/>
        <v>NA</v>
      </c>
      <c r="BL1176" s="1" t="str">
        <f t="shared" si="1548"/>
        <v>NA</v>
      </c>
      <c r="BM1176" s="1" t="str">
        <f t="shared" si="1549"/>
        <v>NA</v>
      </c>
      <c r="BN1176" s="1" t="str">
        <f t="shared" si="1550"/>
        <v>NO</v>
      </c>
      <c r="BO1176" s="1" t="str">
        <f t="shared" si="1551"/>
        <v>NO</v>
      </c>
      <c r="BP1176" s="1" t="str">
        <f t="shared" si="1552"/>
        <v>NO</v>
      </c>
      <c r="BQ1176" s="1" t="str">
        <f t="shared" si="1553"/>
        <v>YES</v>
      </c>
      <c r="BS1176" s="1" t="str">
        <f t="shared" si="1554"/>
        <v>TN</v>
      </c>
      <c r="BT1176" s="1" t="str">
        <f t="shared" si="1555"/>
        <v>TN</v>
      </c>
      <c r="BU1176" s="1" t="str">
        <f t="shared" si="1556"/>
        <v>TN</v>
      </c>
      <c r="BV1176" s="1" t="str">
        <f t="shared" si="1557"/>
        <v>NO</v>
      </c>
      <c r="BW1176" s="1" t="str">
        <f t="shared" si="1558"/>
        <v>NO</v>
      </c>
      <c r="BX1176" s="1" t="str">
        <f t="shared" si="1559"/>
        <v>NO</v>
      </c>
      <c r="BY1176" s="244" t="str">
        <f t="shared" si="1560"/>
        <v>YES</v>
      </c>
      <c r="BZ1176" s="244" t="str">
        <f t="shared" si="1561"/>
        <v>NO</v>
      </c>
      <c r="CA1176" s="244" t="str">
        <f t="shared" si="1562"/>
        <v>NO</v>
      </c>
      <c r="CB1176" s="244" t="str">
        <f t="shared" si="1563"/>
        <v>NO</v>
      </c>
      <c r="CC1176" s="244" t="str">
        <f t="shared" si="1564"/>
        <v>NO</v>
      </c>
      <c r="CD1176" s="244" t="str">
        <f t="shared" si="1540"/>
        <v>NO</v>
      </c>
      <c r="CE1176" s="1" t="str">
        <f t="shared" si="1541"/>
        <v>NO</v>
      </c>
      <c r="CF1176" s="1" t="str">
        <f t="shared" si="1542"/>
        <v>NO</v>
      </c>
      <c r="CG1176" s="1" t="str">
        <f t="shared" si="1543"/>
        <v>NO</v>
      </c>
      <c r="CH1176" s="1" t="str">
        <f t="shared" si="1544"/>
        <v>NO</v>
      </c>
      <c r="CI1176" s="244" t="str">
        <f t="shared" si="1565"/>
        <v>NO</v>
      </c>
      <c r="CJ1176" s="244" t="str">
        <f t="shared" si="1566"/>
        <v>NO</v>
      </c>
      <c r="CK1176" s="244" t="str">
        <f t="shared" si="1567"/>
        <v>NO</v>
      </c>
      <c r="CL1176" s="244" t="str">
        <f t="shared" si="1568"/>
        <v>NO</v>
      </c>
      <c r="CM1176" s="244" t="str">
        <f t="shared" si="1569"/>
        <v>NO</v>
      </c>
      <c r="CN1176" s="244" t="str">
        <f t="shared" si="1570"/>
        <v>NO</v>
      </c>
      <c r="CO1176" s="244" t="str">
        <f t="shared" si="1571"/>
        <v>NO</v>
      </c>
      <c r="CP1176" s="244" t="str">
        <f t="shared" si="1572"/>
        <v>NO</v>
      </c>
      <c r="CQ1176" s="244" t="str">
        <f t="shared" si="1573"/>
        <v>NO</v>
      </c>
      <c r="CR1176" s="244" t="str">
        <f t="shared" si="1574"/>
        <v>NO</v>
      </c>
    </row>
    <row r="1177" spans="1:96">
      <c r="A1177" s="64"/>
      <c r="B1177" s="15"/>
      <c r="C1177" s="15"/>
      <c r="D1177" s="15"/>
      <c r="E1177" s="15"/>
      <c r="F1177" s="15"/>
      <c r="G1177" s="15"/>
      <c r="H1177" s="15"/>
      <c r="I1177" s="52" t="s">
        <v>20</v>
      </c>
      <c r="J1177" s="6">
        <v>0.89327334883854304</v>
      </c>
      <c r="K1177" s="6">
        <v>0.103834175963212</v>
      </c>
      <c r="L1177" s="6">
        <v>2.8924751982437602E-3</v>
      </c>
      <c r="M1177" s="6">
        <v>7.1860576897149794E-2</v>
      </c>
      <c r="N1177" s="6">
        <v>0.36341066917394099</v>
      </c>
      <c r="O1177" s="6">
        <v>0.56472875392890798</v>
      </c>
      <c r="P1177" s="6">
        <v>0.90330546978030801</v>
      </c>
      <c r="Q1177" s="6">
        <v>8.2057382495237002E-2</v>
      </c>
      <c r="R1177" s="6">
        <v>1.4637147724454E-2</v>
      </c>
      <c r="S1177" s="6">
        <v>0.71971002011880403</v>
      </c>
      <c r="T1177" s="6">
        <v>0.20151656206927199</v>
      </c>
      <c r="U1177" s="6">
        <v>7.8773417811922805E-2</v>
      </c>
      <c r="V1177" s="6">
        <v>0.72068209505907199</v>
      </c>
      <c r="W1177" s="6">
        <v>0.266468640050678</v>
      </c>
      <c r="X1177" s="6">
        <v>1.28492648902484E-2</v>
      </c>
      <c r="Y1177" s="6">
        <v>0.81635772694241704</v>
      </c>
      <c r="Z1177" s="6">
        <v>6.9643943535930494E-2</v>
      </c>
      <c r="AA1177" s="6">
        <v>0.113998329521651</v>
      </c>
      <c r="AB1177" s="6">
        <v>0.98653514023139299</v>
      </c>
      <c r="AC1177" s="6">
        <v>1.2148222261747399E-3</v>
      </c>
      <c r="AD1177" s="6">
        <v>1.2250037542432099E-2</v>
      </c>
      <c r="AE1177" s="6">
        <v>0.100517496941288</v>
      </c>
      <c r="AF1177" s="6">
        <v>0.890485902361981</v>
      </c>
      <c r="AG1177" s="310">
        <v>8.9966006967299103E-3</v>
      </c>
      <c r="AH1177" s="211">
        <v>1.0840000000000001</v>
      </c>
      <c r="AI1177" s="211">
        <v>2.6320000000000001</v>
      </c>
      <c r="AJ1177" s="212">
        <v>5.4859999999999998</v>
      </c>
      <c r="AK1177" s="210">
        <v>1.167</v>
      </c>
      <c r="AL1177" s="210">
        <v>2.621</v>
      </c>
      <c r="AM1177" s="210">
        <v>5.5220000000000002</v>
      </c>
      <c r="AN1177" s="203"/>
      <c r="AO1177" s="203"/>
      <c r="AP1177" s="203"/>
      <c r="AQ1177" s="203"/>
      <c r="AR1177" s="203">
        <f t="shared" si="1575"/>
        <v>0.69692727427599999</v>
      </c>
      <c r="AS1177" s="203">
        <f t="shared" si="1576"/>
        <v>0.8518</v>
      </c>
      <c r="AT1177" s="203">
        <f t="shared" si="1577"/>
        <v>1.041088886996</v>
      </c>
      <c r="AU1177" s="203">
        <f t="shared" si="1578"/>
        <v>1.8303545495219997</v>
      </c>
      <c r="AV1177" s="203">
        <f t="shared" si="1579"/>
        <v>2.2370999999999999</v>
      </c>
      <c r="AW1177" s="203">
        <f t="shared" si="1580"/>
        <v>2.7342333283619995</v>
      </c>
      <c r="AX1177" s="203">
        <f t="shared" si="1581"/>
        <v>4.4007545552340002</v>
      </c>
      <c r="AY1177" s="203">
        <f t="shared" si="1582"/>
        <v>5.3787000000000003</v>
      </c>
      <c r="AZ1177" s="203">
        <f t="shared" si="1583"/>
        <v>6.5739666547139999</v>
      </c>
      <c r="BB1177" s="1" t="str">
        <f t="shared" si="1584"/>
        <v>P</v>
      </c>
      <c r="BC1177" s="1" t="str">
        <f t="shared" si="1585"/>
        <v>NA</v>
      </c>
      <c r="BD1177" s="1" t="str">
        <f t="shared" si="1586"/>
        <v>NA</v>
      </c>
      <c r="BE1177" s="1" t="str">
        <f t="shared" si="1587"/>
        <v>NO</v>
      </c>
      <c r="BF1177" s="1" t="str">
        <f t="shared" si="1545"/>
        <v>NO</v>
      </c>
      <c r="BG1177" s="1" t="str">
        <f t="shared" si="1546"/>
        <v>NO</v>
      </c>
      <c r="BH1177" s="1" t="str">
        <f t="shared" si="1530"/>
        <v>NO</v>
      </c>
      <c r="BJ1177" s="12">
        <v>4</v>
      </c>
      <c r="BK1177" s="1" t="str">
        <f t="shared" si="1547"/>
        <v>P</v>
      </c>
      <c r="BL1177" s="1" t="str">
        <f t="shared" si="1548"/>
        <v>NA</v>
      </c>
      <c r="BM1177" s="1" t="str">
        <f t="shared" si="1549"/>
        <v>NA</v>
      </c>
      <c r="BN1177" s="1" t="str">
        <f t="shared" si="1550"/>
        <v>NO</v>
      </c>
      <c r="BO1177" s="1" t="str">
        <f t="shared" si="1551"/>
        <v>NO</v>
      </c>
      <c r="BP1177" s="1" t="str">
        <f t="shared" si="1552"/>
        <v>NO</v>
      </c>
      <c r="BQ1177" s="1" t="str">
        <f t="shared" si="1553"/>
        <v>NO</v>
      </c>
      <c r="BS1177" s="1" t="str">
        <f t="shared" si="1554"/>
        <v>TN</v>
      </c>
      <c r="BT1177" s="1" t="str">
        <f t="shared" si="1555"/>
        <v>TN</v>
      </c>
      <c r="BU1177" s="1" t="str">
        <f t="shared" si="1556"/>
        <v>TN</v>
      </c>
      <c r="BV1177" s="1" t="str">
        <f t="shared" si="1557"/>
        <v>NO</v>
      </c>
      <c r="BW1177" s="1" t="str">
        <f t="shared" si="1558"/>
        <v>NO</v>
      </c>
      <c r="BX1177" s="1" t="str">
        <f t="shared" si="1559"/>
        <v>NO</v>
      </c>
      <c r="BY1177" s="244" t="str">
        <f t="shared" si="1560"/>
        <v>YES</v>
      </c>
      <c r="BZ1177" s="244" t="str">
        <f t="shared" si="1561"/>
        <v>NO</v>
      </c>
      <c r="CA1177" s="244" t="str">
        <f t="shared" si="1562"/>
        <v>NO</v>
      </c>
      <c r="CB1177" s="244" t="str">
        <f t="shared" si="1563"/>
        <v>NO</v>
      </c>
      <c r="CC1177" s="244" t="str">
        <f t="shared" si="1564"/>
        <v>NO</v>
      </c>
      <c r="CD1177" s="244" t="str">
        <f t="shared" si="1540"/>
        <v>NO</v>
      </c>
      <c r="CE1177" s="1" t="str">
        <f t="shared" si="1541"/>
        <v>NO</v>
      </c>
      <c r="CF1177" s="1" t="str">
        <f t="shared" si="1542"/>
        <v>NO</v>
      </c>
      <c r="CG1177" s="1" t="str">
        <f t="shared" si="1543"/>
        <v>NO</v>
      </c>
      <c r="CH1177" s="1" t="str">
        <f t="shared" si="1544"/>
        <v>NO</v>
      </c>
      <c r="CI1177" s="244" t="str">
        <f t="shared" si="1565"/>
        <v>NO</v>
      </c>
      <c r="CJ1177" s="244" t="str">
        <f t="shared" si="1566"/>
        <v>NO</v>
      </c>
      <c r="CK1177" s="244" t="str">
        <f t="shared" si="1567"/>
        <v>NO</v>
      </c>
      <c r="CL1177" s="244" t="str">
        <f t="shared" si="1568"/>
        <v>NO</v>
      </c>
      <c r="CM1177" s="244" t="str">
        <f t="shared" si="1569"/>
        <v>NO</v>
      </c>
      <c r="CN1177" s="244" t="str">
        <f t="shared" si="1570"/>
        <v>NO</v>
      </c>
      <c r="CO1177" s="244" t="str">
        <f t="shared" si="1571"/>
        <v>NO</v>
      </c>
      <c r="CP1177" s="244" t="str">
        <f t="shared" si="1572"/>
        <v>NO</v>
      </c>
      <c r="CQ1177" s="244" t="str">
        <f t="shared" si="1573"/>
        <v>NO</v>
      </c>
      <c r="CR1177" s="244" t="str">
        <f t="shared" si="1574"/>
        <v>NO</v>
      </c>
    </row>
    <row r="1178" spans="1:96">
      <c r="A1178" s="64"/>
      <c r="B1178" s="15"/>
      <c r="C1178" s="15"/>
      <c r="D1178" s="15"/>
      <c r="E1178" s="15"/>
      <c r="F1178" s="15"/>
      <c r="G1178" s="15"/>
      <c r="H1178" s="15"/>
      <c r="I1178" s="52" t="s">
        <v>32</v>
      </c>
      <c r="J1178" s="6">
        <v>0.90681084986765004</v>
      </c>
      <c r="K1178" s="6">
        <v>8.21930532113197E-2</v>
      </c>
      <c r="L1178" s="6">
        <v>1.09960969210299E-2</v>
      </c>
      <c r="M1178" s="6">
        <v>0.45937897205918798</v>
      </c>
      <c r="N1178" s="6">
        <v>0.218305356759111</v>
      </c>
      <c r="O1178" s="6">
        <v>0.32231567118170001</v>
      </c>
      <c r="P1178" s="6">
        <v>0.69430667171787297</v>
      </c>
      <c r="Q1178" s="6">
        <v>0.21328835705164101</v>
      </c>
      <c r="R1178" s="6">
        <v>9.2404971230484495E-2</v>
      </c>
      <c r="S1178" s="6">
        <v>0.95621572986661396</v>
      </c>
      <c r="T1178" s="6">
        <v>3.0123170306077798E-3</v>
      </c>
      <c r="U1178" s="6">
        <v>4.0771953102778001E-2</v>
      </c>
      <c r="V1178" s="6">
        <v>0.18091101660998299</v>
      </c>
      <c r="W1178" s="6">
        <v>0.166419950607886</v>
      </c>
      <c r="X1178" s="6">
        <v>0.65266903278212995</v>
      </c>
      <c r="Y1178" s="6">
        <v>5.8375813410171097E-2</v>
      </c>
      <c r="Z1178" s="6">
        <v>0.91980787273100195</v>
      </c>
      <c r="AA1178" s="6">
        <v>2.1816313858826E-2</v>
      </c>
      <c r="AB1178" s="6">
        <v>0.25363230442047202</v>
      </c>
      <c r="AC1178" s="6">
        <v>0.674057164073388</v>
      </c>
      <c r="AD1178" s="6">
        <v>7.2310531506138601E-2</v>
      </c>
      <c r="AE1178" s="6">
        <v>0.92419568686305997</v>
      </c>
      <c r="AF1178" s="6">
        <v>6.7982348025543399E-2</v>
      </c>
      <c r="AG1178" s="310">
        <v>7.8219651113965397E-3</v>
      </c>
      <c r="AH1178" s="211">
        <v>0.748</v>
      </c>
      <c r="AI1178" s="211">
        <v>2.9590000000000001</v>
      </c>
      <c r="AJ1178" s="212">
        <v>5.4279999999999999</v>
      </c>
      <c r="AK1178" s="210">
        <v>0.77</v>
      </c>
      <c r="AL1178" s="210">
        <v>2.9470000000000001</v>
      </c>
      <c r="AM1178" s="210">
        <v>5.3890000000000002</v>
      </c>
      <c r="AN1178" s="203"/>
      <c r="AO1178" s="203"/>
      <c r="AP1178" s="203"/>
      <c r="AQ1178" s="203"/>
      <c r="AR1178" s="203">
        <f t="shared" si="1575"/>
        <v>0.69692727427599999</v>
      </c>
      <c r="AS1178" s="203">
        <f t="shared" si="1576"/>
        <v>0.8518</v>
      </c>
      <c r="AT1178" s="203">
        <f t="shared" si="1577"/>
        <v>1.041088886996</v>
      </c>
      <c r="AU1178" s="203">
        <f t="shared" si="1578"/>
        <v>1.8303545495219997</v>
      </c>
      <c r="AV1178" s="203">
        <f t="shared" si="1579"/>
        <v>2.2370999999999999</v>
      </c>
      <c r="AW1178" s="203">
        <f t="shared" si="1580"/>
        <v>2.7342333283619995</v>
      </c>
      <c r="AX1178" s="203">
        <f t="shared" si="1581"/>
        <v>4.4007545552340002</v>
      </c>
      <c r="AY1178" s="203">
        <f t="shared" si="1582"/>
        <v>5.3787000000000003</v>
      </c>
      <c r="AZ1178" s="203">
        <f t="shared" si="1583"/>
        <v>6.5739666547139999</v>
      </c>
      <c r="BB1178" s="1" t="str">
        <f t="shared" si="1584"/>
        <v>NP</v>
      </c>
      <c r="BC1178" s="1" t="str">
        <f t="shared" si="1585"/>
        <v>P</v>
      </c>
      <c r="BD1178" s="1" t="str">
        <f t="shared" si="1586"/>
        <v>NA</v>
      </c>
      <c r="BE1178" s="1" t="str">
        <f t="shared" si="1587"/>
        <v>NO</v>
      </c>
      <c r="BF1178" s="1" t="str">
        <f t="shared" si="1545"/>
        <v>NO</v>
      </c>
      <c r="BG1178" s="1" t="str">
        <f t="shared" si="1546"/>
        <v>NO</v>
      </c>
      <c r="BH1178" s="1" t="str">
        <f t="shared" si="1530"/>
        <v>NO</v>
      </c>
      <c r="BJ1178" s="12">
        <v>17</v>
      </c>
      <c r="BK1178" s="1" t="str">
        <f t="shared" si="1547"/>
        <v>NP</v>
      </c>
      <c r="BL1178" s="1" t="str">
        <f t="shared" si="1548"/>
        <v>P</v>
      </c>
      <c r="BM1178" s="1" t="str">
        <f t="shared" si="1549"/>
        <v>NA</v>
      </c>
      <c r="BN1178" s="1" t="str">
        <f t="shared" si="1550"/>
        <v>NO</v>
      </c>
      <c r="BO1178" s="1" t="str">
        <f t="shared" si="1551"/>
        <v>NO</v>
      </c>
      <c r="BP1178" s="1" t="str">
        <f t="shared" si="1552"/>
        <v>NO</v>
      </c>
      <c r="BQ1178" s="1" t="str">
        <f t="shared" si="1553"/>
        <v>NO</v>
      </c>
      <c r="BS1178" s="1" t="str">
        <f t="shared" si="1554"/>
        <v>TP</v>
      </c>
      <c r="BT1178" s="1" t="str">
        <f t="shared" si="1555"/>
        <v>TN</v>
      </c>
      <c r="BU1178" s="1" t="str">
        <f t="shared" si="1556"/>
        <v>TN</v>
      </c>
      <c r="BV1178" s="1" t="str">
        <f t="shared" si="1557"/>
        <v>NO</v>
      </c>
      <c r="BW1178" s="1" t="str">
        <f t="shared" si="1558"/>
        <v>NO</v>
      </c>
      <c r="BX1178" s="1" t="str">
        <f t="shared" si="1559"/>
        <v>YES</v>
      </c>
      <c r="BY1178" s="244" t="str">
        <f t="shared" si="1560"/>
        <v>YES</v>
      </c>
      <c r="BZ1178" s="244" t="str">
        <f t="shared" si="1561"/>
        <v>NO</v>
      </c>
      <c r="CA1178" s="244" t="str">
        <f t="shared" si="1562"/>
        <v>NO</v>
      </c>
      <c r="CB1178" s="244" t="str">
        <f t="shared" si="1563"/>
        <v>NO</v>
      </c>
      <c r="CC1178" s="244" t="str">
        <f t="shared" si="1564"/>
        <v>NO</v>
      </c>
      <c r="CD1178" s="244" t="str">
        <f t="shared" si="1540"/>
        <v>NO</v>
      </c>
      <c r="CE1178" s="1" t="str">
        <f t="shared" si="1541"/>
        <v>NO</v>
      </c>
      <c r="CF1178" s="1" t="str">
        <f t="shared" si="1542"/>
        <v>NO</v>
      </c>
      <c r="CG1178" s="1" t="str">
        <f t="shared" si="1543"/>
        <v>NO</v>
      </c>
      <c r="CH1178" s="1" t="str">
        <f t="shared" si="1544"/>
        <v>NO</v>
      </c>
      <c r="CI1178" s="244" t="str">
        <f t="shared" si="1565"/>
        <v>NO</v>
      </c>
      <c r="CJ1178" s="244" t="str">
        <f t="shared" si="1566"/>
        <v>NO</v>
      </c>
      <c r="CK1178" s="244" t="str">
        <f t="shared" si="1567"/>
        <v>NO</v>
      </c>
      <c r="CL1178" s="244" t="str">
        <f t="shared" si="1568"/>
        <v>NO</v>
      </c>
      <c r="CM1178" s="244" t="str">
        <f t="shared" si="1569"/>
        <v>NO</v>
      </c>
      <c r="CN1178" s="244" t="str">
        <f t="shared" si="1570"/>
        <v>NO</v>
      </c>
      <c r="CO1178" s="244" t="str">
        <f t="shared" si="1571"/>
        <v>NO</v>
      </c>
      <c r="CP1178" s="244" t="str">
        <f t="shared" si="1572"/>
        <v>NO</v>
      </c>
      <c r="CQ1178" s="244" t="str">
        <f t="shared" si="1573"/>
        <v>NO</v>
      </c>
      <c r="CR1178" s="244" t="str">
        <f t="shared" si="1574"/>
        <v>NO</v>
      </c>
    </row>
    <row r="1179" spans="1:96">
      <c r="A1179" s="64"/>
      <c r="B1179" s="15"/>
      <c r="C1179" s="15"/>
      <c r="D1179" s="15"/>
      <c r="E1179" s="15"/>
      <c r="F1179" s="15"/>
      <c r="G1179" s="15"/>
      <c r="H1179" s="15"/>
      <c r="I1179" s="52" t="s">
        <v>31</v>
      </c>
      <c r="J1179" s="6">
        <v>0.51941958545281197</v>
      </c>
      <c r="K1179" s="6">
        <v>0.46266042992234202</v>
      </c>
      <c r="L1179" s="6">
        <v>1.79199846248452E-2</v>
      </c>
      <c r="M1179" s="6">
        <v>0.74623906087849801</v>
      </c>
      <c r="N1179" s="6">
        <v>0.154143669745367</v>
      </c>
      <c r="O1179" s="6">
        <v>9.9617269376133993E-2</v>
      </c>
      <c r="P1179" s="6">
        <v>0.60993272849332103</v>
      </c>
      <c r="Q1179" s="6">
        <v>0.33722194358679802</v>
      </c>
      <c r="R1179" s="6">
        <v>5.2845327919880197E-2</v>
      </c>
      <c r="S1179" s="6">
        <v>0.26279667069375001</v>
      </c>
      <c r="T1179" s="6">
        <v>0.495927864085489</v>
      </c>
      <c r="U1179" s="6">
        <v>0.24127546522075899</v>
      </c>
      <c r="V1179" s="6">
        <v>0.64507390523222197</v>
      </c>
      <c r="W1179" s="6">
        <v>0.18281701521572899</v>
      </c>
      <c r="X1179" s="6">
        <v>0.17210907955204799</v>
      </c>
      <c r="Y1179" s="6">
        <v>0.69719009146671995</v>
      </c>
      <c r="Z1179" s="6">
        <v>0.141161579153221</v>
      </c>
      <c r="AA1179" s="6">
        <v>0.16164832938005799</v>
      </c>
      <c r="AB1179" s="6">
        <v>0.60735457445456698</v>
      </c>
      <c r="AC1179" s="6">
        <v>0.37340999118932899</v>
      </c>
      <c r="AD1179" s="6">
        <v>1.9235434356103701E-2</v>
      </c>
      <c r="AE1179" s="6">
        <v>0.34062035081594</v>
      </c>
      <c r="AF1179" s="6">
        <v>0.62536362782419597</v>
      </c>
      <c r="AG1179" s="310">
        <v>3.4016021359863001E-2</v>
      </c>
      <c r="AH1179" s="211">
        <v>1.0860000000000001</v>
      </c>
      <c r="AI1179" s="211">
        <v>2.66</v>
      </c>
      <c r="AJ1179" s="212">
        <v>5.3559999999999999</v>
      </c>
      <c r="AK1179" s="210">
        <v>1.1259999999999999</v>
      </c>
      <c r="AL1179" s="210">
        <v>2.746</v>
      </c>
      <c r="AM1179" s="210">
        <v>5.3360000000000003</v>
      </c>
      <c r="AN1179" s="203"/>
      <c r="AO1179" s="203"/>
      <c r="AP1179" s="203"/>
      <c r="AQ1179" s="203"/>
      <c r="AR1179" s="203">
        <f t="shared" si="1575"/>
        <v>0.69692727427599999</v>
      </c>
      <c r="AS1179" s="203">
        <f t="shared" si="1576"/>
        <v>0.8518</v>
      </c>
      <c r="AT1179" s="203">
        <f t="shared" si="1577"/>
        <v>1.041088886996</v>
      </c>
      <c r="AU1179" s="203">
        <f t="shared" si="1578"/>
        <v>1.8303545495219997</v>
      </c>
      <c r="AV1179" s="203">
        <f t="shared" si="1579"/>
        <v>2.2370999999999999</v>
      </c>
      <c r="AW1179" s="203">
        <f t="shared" si="1580"/>
        <v>2.7342333283619995</v>
      </c>
      <c r="AX1179" s="203">
        <f t="shared" si="1581"/>
        <v>4.4007545552340002</v>
      </c>
      <c r="AY1179" s="203">
        <f t="shared" si="1582"/>
        <v>5.3787000000000003</v>
      </c>
      <c r="AZ1179" s="203">
        <f t="shared" si="1583"/>
        <v>6.5739666547139999</v>
      </c>
      <c r="BB1179" s="1" t="str">
        <f t="shared" si="1584"/>
        <v>P</v>
      </c>
      <c r="BC1179" s="1" t="str">
        <f t="shared" si="1585"/>
        <v>NA</v>
      </c>
      <c r="BD1179" s="1" t="str">
        <f t="shared" si="1586"/>
        <v>NP</v>
      </c>
      <c r="BE1179" s="1" t="str">
        <f t="shared" si="1587"/>
        <v>NO</v>
      </c>
      <c r="BF1179" s="1" t="str">
        <f t="shared" si="1545"/>
        <v>NO</v>
      </c>
      <c r="BG1179" s="1" t="str">
        <f t="shared" si="1546"/>
        <v>NO</v>
      </c>
      <c r="BH1179" s="1" t="str">
        <f t="shared" si="1530"/>
        <v>NO</v>
      </c>
      <c r="BJ1179" s="12">
        <v>7</v>
      </c>
      <c r="BK1179" s="1" t="str">
        <f t="shared" si="1547"/>
        <v>P</v>
      </c>
      <c r="BL1179" s="1" t="str">
        <f t="shared" si="1548"/>
        <v>P</v>
      </c>
      <c r="BM1179" s="1" t="str">
        <f t="shared" si="1549"/>
        <v>NP</v>
      </c>
      <c r="BN1179" s="1" t="str">
        <f t="shared" si="1550"/>
        <v>NO</v>
      </c>
      <c r="BO1179" s="1" t="str">
        <f t="shared" si="1551"/>
        <v>NO</v>
      </c>
      <c r="BP1179" s="1" t="str">
        <f t="shared" si="1552"/>
        <v>NO</v>
      </c>
      <c r="BQ1179" s="1" t="str">
        <f t="shared" si="1553"/>
        <v>NO</v>
      </c>
      <c r="BS1179" s="1" t="str">
        <f t="shared" si="1554"/>
        <v>TN</v>
      </c>
      <c r="BT1179" s="1" t="str">
        <f t="shared" si="1555"/>
        <v>TN</v>
      </c>
      <c r="BU1179" s="1" t="str">
        <f t="shared" si="1556"/>
        <v>TP</v>
      </c>
      <c r="BV1179" s="1" t="str">
        <f t="shared" si="1557"/>
        <v>NO</v>
      </c>
      <c r="BW1179" s="1" t="str">
        <f t="shared" si="1558"/>
        <v>NO</v>
      </c>
      <c r="BX1179" s="1" t="str">
        <f t="shared" si="1559"/>
        <v>YES</v>
      </c>
      <c r="BY1179" s="244" t="str">
        <f t="shared" si="1560"/>
        <v>YES</v>
      </c>
      <c r="BZ1179" s="244" t="str">
        <f t="shared" si="1561"/>
        <v>NO</v>
      </c>
      <c r="CA1179" s="244" t="str">
        <f t="shared" si="1562"/>
        <v>NO</v>
      </c>
      <c r="CB1179" s="244" t="str">
        <f t="shared" si="1563"/>
        <v>NO</v>
      </c>
      <c r="CC1179" s="244" t="str">
        <f t="shared" si="1564"/>
        <v>NO</v>
      </c>
      <c r="CD1179" s="244" t="str">
        <f t="shared" si="1540"/>
        <v>NO</v>
      </c>
      <c r="CE1179" s="1" t="str">
        <f t="shared" si="1541"/>
        <v>NO</v>
      </c>
      <c r="CF1179" s="1" t="str">
        <f t="shared" si="1542"/>
        <v>NO</v>
      </c>
      <c r="CG1179" s="1" t="str">
        <f t="shared" si="1543"/>
        <v>NO</v>
      </c>
      <c r="CH1179" s="1" t="str">
        <f t="shared" si="1544"/>
        <v>NO</v>
      </c>
      <c r="CI1179" s="244" t="str">
        <f t="shared" si="1565"/>
        <v>NO</v>
      </c>
      <c r="CJ1179" s="244" t="str">
        <f t="shared" si="1566"/>
        <v>NO</v>
      </c>
      <c r="CK1179" s="244" t="str">
        <f t="shared" si="1567"/>
        <v>NO</v>
      </c>
      <c r="CL1179" s="244" t="str">
        <f t="shared" si="1568"/>
        <v>NO</v>
      </c>
      <c r="CM1179" s="244" t="str">
        <f t="shared" si="1569"/>
        <v>NO</v>
      </c>
      <c r="CN1179" s="244" t="str">
        <f t="shared" si="1570"/>
        <v>NO</v>
      </c>
      <c r="CO1179" s="244" t="str">
        <f t="shared" si="1571"/>
        <v>NO</v>
      </c>
      <c r="CP1179" s="244" t="str">
        <f t="shared" si="1572"/>
        <v>NO</v>
      </c>
      <c r="CQ1179" s="244" t="str">
        <f t="shared" si="1573"/>
        <v>NO</v>
      </c>
      <c r="CR1179" s="244" t="str">
        <f t="shared" si="1574"/>
        <v>NO</v>
      </c>
    </row>
    <row r="1180" spans="1:96">
      <c r="A1180" s="64"/>
      <c r="B1180" s="15"/>
      <c r="C1180" s="15"/>
      <c r="D1180" s="15"/>
      <c r="E1180" s="15"/>
      <c r="F1180" s="15"/>
      <c r="G1180" s="15"/>
      <c r="H1180" s="15"/>
      <c r="I1180" s="52" t="s">
        <v>53</v>
      </c>
      <c r="J1180" s="6">
        <v>0.89327334883854304</v>
      </c>
      <c r="K1180" s="6">
        <v>0.103834175963212</v>
      </c>
      <c r="L1180" s="6">
        <v>2.8924751982437602E-3</v>
      </c>
      <c r="M1180" s="6">
        <v>2.44596324884934E-2</v>
      </c>
      <c r="N1180" s="6">
        <v>0.74788391007963295</v>
      </c>
      <c r="O1180" s="6">
        <v>0.22765645743187299</v>
      </c>
      <c r="P1180" s="6">
        <v>0.57671704316893602</v>
      </c>
      <c r="Q1180" s="6">
        <v>9.0902173393970997E-2</v>
      </c>
      <c r="R1180" s="6">
        <v>0.33238078343709199</v>
      </c>
      <c r="S1180" s="6">
        <v>0.16746609684254499</v>
      </c>
      <c r="T1180" s="6">
        <v>0.63622572447373205</v>
      </c>
      <c r="U1180" s="6">
        <v>0.196308178683722</v>
      </c>
      <c r="V1180" s="6">
        <v>0.28272969363868999</v>
      </c>
      <c r="W1180" s="6">
        <v>0.46846088120645402</v>
      </c>
      <c r="X1180" s="6">
        <v>0.24880942515485499</v>
      </c>
      <c r="Y1180" s="6">
        <v>0.56590687689407904</v>
      </c>
      <c r="Z1180" s="6">
        <v>0.39519598760575397</v>
      </c>
      <c r="AA1180" s="6">
        <v>3.8897135500166199E-2</v>
      </c>
      <c r="AB1180" s="6">
        <v>6.4242061559542596E-2</v>
      </c>
      <c r="AC1180" s="6">
        <v>0.69197086478862901</v>
      </c>
      <c r="AD1180" s="6">
        <v>0.243787073651827</v>
      </c>
      <c r="AE1180" s="6">
        <v>0.221320899161663</v>
      </c>
      <c r="AF1180" s="6">
        <v>0.760962334854969</v>
      </c>
      <c r="AG1180" s="310">
        <v>1.77167659833674E-2</v>
      </c>
      <c r="AH1180" s="211">
        <v>1.224</v>
      </c>
      <c r="AI1180" s="211">
        <v>2.3879999999999999</v>
      </c>
      <c r="AJ1180" s="212">
        <v>5.6829999999999998</v>
      </c>
      <c r="AK1180" s="210">
        <v>1.202</v>
      </c>
      <c r="AL1180" s="210">
        <v>2.4609999999999999</v>
      </c>
      <c r="AM1180" s="210">
        <v>5.7110000000000003</v>
      </c>
      <c r="AN1180" s="203"/>
      <c r="AO1180" s="203"/>
      <c r="AP1180" s="203"/>
      <c r="AQ1180" s="203"/>
      <c r="AR1180" s="203">
        <f t="shared" si="1575"/>
        <v>0.69692727427599999</v>
      </c>
      <c r="AS1180" s="203">
        <f t="shared" si="1576"/>
        <v>0.8518</v>
      </c>
      <c r="AT1180" s="203">
        <f t="shared" si="1577"/>
        <v>1.041088886996</v>
      </c>
      <c r="AU1180" s="203">
        <f t="shared" si="1578"/>
        <v>1.8303545495219997</v>
      </c>
      <c r="AV1180" s="203">
        <f t="shared" si="1579"/>
        <v>2.2370999999999999</v>
      </c>
      <c r="AW1180" s="203">
        <f t="shared" si="1580"/>
        <v>2.7342333283619995</v>
      </c>
      <c r="AX1180" s="203">
        <f t="shared" si="1581"/>
        <v>4.4007545552340002</v>
      </c>
      <c r="AY1180" s="203">
        <f t="shared" si="1582"/>
        <v>5.3787000000000003</v>
      </c>
      <c r="AZ1180" s="203">
        <f t="shared" si="1583"/>
        <v>6.5739666547139999</v>
      </c>
      <c r="BB1180" s="1" t="str">
        <f t="shared" si="1584"/>
        <v>P</v>
      </c>
      <c r="BC1180" s="1" t="str">
        <f t="shared" si="1585"/>
        <v>NA</v>
      </c>
      <c r="BD1180" s="1" t="str">
        <f t="shared" si="1586"/>
        <v>NA</v>
      </c>
      <c r="BE1180" s="1" t="str">
        <f t="shared" si="1587"/>
        <v>NO</v>
      </c>
      <c r="BF1180" s="1" t="str">
        <f t="shared" si="1545"/>
        <v>NO</v>
      </c>
      <c r="BG1180" s="1" t="str">
        <f t="shared" si="1546"/>
        <v>NO</v>
      </c>
      <c r="BH1180" s="1" t="str">
        <f t="shared" si="1530"/>
        <v>NO</v>
      </c>
      <c r="BJ1180" s="12">
        <v>15</v>
      </c>
      <c r="BK1180" s="1" t="str">
        <f t="shared" si="1547"/>
        <v>P</v>
      </c>
      <c r="BL1180" s="1" t="str">
        <f t="shared" si="1548"/>
        <v>NA</v>
      </c>
      <c r="BM1180" s="1" t="str">
        <f t="shared" si="1549"/>
        <v>NA</v>
      </c>
      <c r="BN1180" s="1" t="str">
        <f t="shared" si="1550"/>
        <v>NO</v>
      </c>
      <c r="BO1180" s="1" t="str">
        <f t="shared" si="1551"/>
        <v>NO</v>
      </c>
      <c r="BP1180" s="1" t="str">
        <f t="shared" si="1552"/>
        <v>NO</v>
      </c>
      <c r="BQ1180" s="1" t="str">
        <f t="shared" si="1553"/>
        <v>NO</v>
      </c>
      <c r="BS1180" s="1" t="str">
        <f t="shared" si="1554"/>
        <v>TN</v>
      </c>
      <c r="BT1180" s="1" t="str">
        <f t="shared" si="1555"/>
        <v>TN</v>
      </c>
      <c r="BU1180" s="1" t="str">
        <f t="shared" si="1556"/>
        <v>TN</v>
      </c>
      <c r="BV1180" s="1" t="str">
        <f t="shared" si="1557"/>
        <v>NO</v>
      </c>
      <c r="BW1180" s="1" t="str">
        <f t="shared" si="1558"/>
        <v>NO</v>
      </c>
      <c r="BX1180" s="1" t="str">
        <f t="shared" si="1559"/>
        <v>NO</v>
      </c>
      <c r="BY1180" s="244" t="str">
        <f t="shared" si="1560"/>
        <v>YES</v>
      </c>
      <c r="BZ1180" s="244" t="str">
        <f t="shared" si="1561"/>
        <v>NO</v>
      </c>
      <c r="CA1180" s="244" t="str">
        <f t="shared" si="1562"/>
        <v>NO</v>
      </c>
      <c r="CB1180" s="244" t="str">
        <f t="shared" si="1563"/>
        <v>NO</v>
      </c>
      <c r="CC1180" s="244" t="str">
        <f t="shared" si="1564"/>
        <v>NO</v>
      </c>
      <c r="CD1180" s="244" t="str">
        <f t="shared" si="1540"/>
        <v>NO</v>
      </c>
      <c r="CE1180" s="1" t="str">
        <f t="shared" si="1541"/>
        <v>NO</v>
      </c>
      <c r="CF1180" s="1" t="str">
        <f t="shared" si="1542"/>
        <v>NO</v>
      </c>
      <c r="CG1180" s="1" t="str">
        <f t="shared" si="1543"/>
        <v>NO</v>
      </c>
      <c r="CH1180" s="1" t="str">
        <f t="shared" si="1544"/>
        <v>NO</v>
      </c>
      <c r="CI1180" s="244" t="str">
        <f t="shared" si="1565"/>
        <v>NO</v>
      </c>
      <c r="CJ1180" s="244" t="str">
        <f t="shared" si="1566"/>
        <v>NO</v>
      </c>
      <c r="CK1180" s="244" t="str">
        <f t="shared" si="1567"/>
        <v>NO</v>
      </c>
      <c r="CL1180" s="244" t="str">
        <f t="shared" si="1568"/>
        <v>NO</v>
      </c>
      <c r="CM1180" s="244" t="str">
        <f t="shared" si="1569"/>
        <v>NO</v>
      </c>
      <c r="CN1180" s="244" t="str">
        <f t="shared" si="1570"/>
        <v>NO</v>
      </c>
      <c r="CO1180" s="244" t="str">
        <f t="shared" si="1571"/>
        <v>NO</v>
      </c>
      <c r="CP1180" s="244" t="str">
        <f t="shared" si="1572"/>
        <v>NO</v>
      </c>
      <c r="CQ1180" s="244" t="str">
        <f t="shared" si="1573"/>
        <v>NO</v>
      </c>
      <c r="CR1180" s="244" t="str">
        <f t="shared" si="1574"/>
        <v>NO</v>
      </c>
    </row>
    <row r="1181" spans="1:96">
      <c r="A1181" s="64"/>
      <c r="B1181" s="15"/>
      <c r="C1181" s="15"/>
      <c r="D1181" s="15"/>
      <c r="E1181" s="15"/>
      <c r="F1181" s="15"/>
      <c r="G1181" s="15"/>
      <c r="H1181" s="15"/>
      <c r="I1181" s="52" t="s">
        <v>54</v>
      </c>
      <c r="J1181" s="6">
        <v>0.68720836548502595</v>
      </c>
      <c r="K1181" s="6">
        <v>0.30103637245559001</v>
      </c>
      <c r="L1181" s="6">
        <v>1.17552620593828E-2</v>
      </c>
      <c r="M1181" s="6">
        <v>0.78222604115250005</v>
      </c>
      <c r="N1181" s="6">
        <v>6.6394605419306404E-2</v>
      </c>
      <c r="O1181" s="6">
        <v>0.151379353428193</v>
      </c>
      <c r="P1181" s="6">
        <v>0.93984793630361796</v>
      </c>
      <c r="Q1181" s="6">
        <v>1.3146521293126099E-2</v>
      </c>
      <c r="R1181" s="6">
        <v>4.7005542403255003E-2</v>
      </c>
      <c r="S1181" s="6">
        <v>0.14859563738182299</v>
      </c>
      <c r="T1181" s="6">
        <v>0.78008073270645595</v>
      </c>
      <c r="U1181" s="6">
        <v>7.1323629911719796E-2</v>
      </c>
      <c r="V1181" s="6">
        <v>0.54279758732167305</v>
      </c>
      <c r="W1181" s="6">
        <v>0.20055761550202</v>
      </c>
      <c r="X1181" s="6">
        <v>0.25664479717630501</v>
      </c>
      <c r="Y1181" s="6">
        <v>0.81635772694241704</v>
      </c>
      <c r="Z1181" s="6">
        <v>6.9643943535930494E-2</v>
      </c>
      <c r="AA1181" s="6">
        <v>0.113998329521651</v>
      </c>
      <c r="AB1181" s="6">
        <v>0.98653514023139299</v>
      </c>
      <c r="AC1181" s="6">
        <v>1.2148222261747399E-3</v>
      </c>
      <c r="AD1181" s="6">
        <v>1.2250037542432099E-2</v>
      </c>
      <c r="AE1181" s="6">
        <v>0.100517496941288</v>
      </c>
      <c r="AF1181" s="6">
        <v>0.890485902361981</v>
      </c>
      <c r="AG1181" s="310">
        <v>8.9966006967299103E-3</v>
      </c>
      <c r="AH1181" s="211">
        <v>0.996</v>
      </c>
      <c r="AI1181" s="211">
        <v>2.8239999999999998</v>
      </c>
      <c r="AJ1181" s="212">
        <v>5.407</v>
      </c>
      <c r="AK1181" s="210">
        <v>1.004</v>
      </c>
      <c r="AL1181" s="210">
        <v>2.8620000000000001</v>
      </c>
      <c r="AM1181" s="210">
        <v>5.4009999999999998</v>
      </c>
      <c r="AN1181" s="203"/>
      <c r="AO1181" s="203"/>
      <c r="AP1181" s="203"/>
      <c r="AQ1181" s="203"/>
      <c r="AR1181" s="203">
        <f t="shared" si="1575"/>
        <v>0.69692727427599999</v>
      </c>
      <c r="AS1181" s="203">
        <f t="shared" si="1576"/>
        <v>0.8518</v>
      </c>
      <c r="AT1181" s="203">
        <f t="shared" si="1577"/>
        <v>1.041088886996</v>
      </c>
      <c r="AU1181" s="203">
        <f t="shared" si="1578"/>
        <v>1.8303545495219997</v>
      </c>
      <c r="AV1181" s="203">
        <f t="shared" si="1579"/>
        <v>2.2370999999999999</v>
      </c>
      <c r="AW1181" s="203">
        <f t="shared" si="1580"/>
        <v>2.7342333283619995</v>
      </c>
      <c r="AX1181" s="203">
        <f t="shared" si="1581"/>
        <v>4.4007545552340002</v>
      </c>
      <c r="AY1181" s="203">
        <f t="shared" si="1582"/>
        <v>5.3787000000000003</v>
      </c>
      <c r="AZ1181" s="203">
        <f t="shared" si="1583"/>
        <v>6.5739666547139999</v>
      </c>
      <c r="BB1181" s="1" t="str">
        <f t="shared" si="1584"/>
        <v>NA</v>
      </c>
      <c r="BC1181" s="1" t="str">
        <f t="shared" si="1585"/>
        <v>P</v>
      </c>
      <c r="BD1181" s="1" t="str">
        <f t="shared" si="1586"/>
        <v>NA</v>
      </c>
      <c r="BE1181" s="1" t="str">
        <f t="shared" si="1587"/>
        <v>NO</v>
      </c>
      <c r="BF1181" s="1" t="str">
        <f t="shared" si="1545"/>
        <v>NO</v>
      </c>
      <c r="BG1181" s="1" t="str">
        <f t="shared" si="1546"/>
        <v>NO</v>
      </c>
      <c r="BH1181" s="1" t="str">
        <f t="shared" si="1530"/>
        <v>NO</v>
      </c>
      <c r="BJ1181" s="12">
        <v>38</v>
      </c>
      <c r="BK1181" s="1" t="str">
        <f t="shared" si="1547"/>
        <v>NA</v>
      </c>
      <c r="BL1181" s="1" t="str">
        <f t="shared" si="1548"/>
        <v>P</v>
      </c>
      <c r="BM1181" s="1" t="str">
        <f t="shared" si="1549"/>
        <v>NA</v>
      </c>
      <c r="BN1181" s="1" t="str">
        <f t="shared" si="1550"/>
        <v>NO</v>
      </c>
      <c r="BO1181" s="1" t="str">
        <f t="shared" si="1551"/>
        <v>NO</v>
      </c>
      <c r="BP1181" s="1" t="str">
        <f t="shared" si="1552"/>
        <v>NO</v>
      </c>
      <c r="BQ1181" s="1" t="str">
        <f t="shared" si="1553"/>
        <v>NO</v>
      </c>
      <c r="BS1181" s="1" t="str">
        <f t="shared" si="1554"/>
        <v>TN</v>
      </c>
      <c r="BT1181" s="1" t="str">
        <f t="shared" si="1555"/>
        <v>TN</v>
      </c>
      <c r="BU1181" s="1" t="str">
        <f t="shared" si="1556"/>
        <v>TN</v>
      </c>
      <c r="BV1181" s="1" t="str">
        <f t="shared" si="1557"/>
        <v>NO</v>
      </c>
      <c r="BW1181" s="1" t="str">
        <f t="shared" si="1558"/>
        <v>NO</v>
      </c>
      <c r="BX1181" s="1" t="str">
        <f t="shared" si="1559"/>
        <v>NO</v>
      </c>
      <c r="BY1181" s="244" t="str">
        <f t="shared" si="1560"/>
        <v>YES</v>
      </c>
      <c r="BZ1181" s="244" t="str">
        <f t="shared" si="1561"/>
        <v>NO</v>
      </c>
      <c r="CA1181" s="244" t="str">
        <f t="shared" si="1562"/>
        <v>NO</v>
      </c>
      <c r="CB1181" s="244" t="str">
        <f t="shared" si="1563"/>
        <v>NO</v>
      </c>
      <c r="CC1181" s="244" t="str">
        <f t="shared" si="1564"/>
        <v>NO</v>
      </c>
      <c r="CD1181" s="244" t="str">
        <f t="shared" si="1540"/>
        <v>NO</v>
      </c>
      <c r="CE1181" s="1" t="str">
        <f t="shared" si="1541"/>
        <v>NO</v>
      </c>
      <c r="CF1181" s="1" t="str">
        <f t="shared" si="1542"/>
        <v>NO</v>
      </c>
      <c r="CG1181" s="1" t="str">
        <f t="shared" si="1543"/>
        <v>NO</v>
      </c>
      <c r="CH1181" s="1" t="str">
        <f t="shared" si="1544"/>
        <v>NO</v>
      </c>
      <c r="CI1181" s="244" t="str">
        <f t="shared" si="1565"/>
        <v>NO</v>
      </c>
      <c r="CJ1181" s="244" t="str">
        <f t="shared" si="1566"/>
        <v>NO</v>
      </c>
      <c r="CK1181" s="244" t="str">
        <f t="shared" si="1567"/>
        <v>NO</v>
      </c>
      <c r="CL1181" s="244" t="str">
        <f t="shared" si="1568"/>
        <v>NO</v>
      </c>
      <c r="CM1181" s="244" t="str">
        <f t="shared" si="1569"/>
        <v>NO</v>
      </c>
      <c r="CN1181" s="244" t="str">
        <f t="shared" si="1570"/>
        <v>NO</v>
      </c>
      <c r="CO1181" s="244" t="str">
        <f t="shared" si="1571"/>
        <v>NO</v>
      </c>
      <c r="CP1181" s="244" t="str">
        <f t="shared" si="1572"/>
        <v>NO</v>
      </c>
      <c r="CQ1181" s="244" t="str">
        <f t="shared" si="1573"/>
        <v>NO</v>
      </c>
      <c r="CR1181" s="244" t="str">
        <f t="shared" si="1574"/>
        <v>NO</v>
      </c>
    </row>
    <row r="1182" spans="1:96">
      <c r="A1182" s="64"/>
      <c r="B1182" s="15"/>
      <c r="C1182" s="15"/>
      <c r="D1182" s="15"/>
      <c r="E1182" s="15"/>
      <c r="F1182" s="15"/>
      <c r="G1182" s="15"/>
      <c r="H1182" s="15"/>
      <c r="I1182" s="52" t="s">
        <v>55</v>
      </c>
      <c r="J1182" s="6">
        <v>0.61117032014621298</v>
      </c>
      <c r="K1182" s="6">
        <v>0.36102494608979602</v>
      </c>
      <c r="L1182" s="6">
        <v>2.78047337639898E-2</v>
      </c>
      <c r="M1182" s="6">
        <v>0.62262668617553796</v>
      </c>
      <c r="N1182" s="6">
        <v>0.14976751572404401</v>
      </c>
      <c r="O1182" s="6">
        <v>0.22760579810041701</v>
      </c>
      <c r="P1182" s="6">
        <v>0.62996724579219399</v>
      </c>
      <c r="Q1182" s="6">
        <v>0.19215565789799199</v>
      </c>
      <c r="R1182" s="6">
        <v>0.17787709630981299</v>
      </c>
      <c r="S1182" s="6">
        <v>0.200771888209067</v>
      </c>
      <c r="T1182" s="6">
        <v>0.100573917849398</v>
      </c>
      <c r="U1182" s="6">
        <v>0.69865419394153305</v>
      </c>
      <c r="V1182" s="6">
        <v>0.222919560287448</v>
      </c>
      <c r="W1182" s="6">
        <v>0.77550261127243603</v>
      </c>
      <c r="X1182" s="6">
        <v>1.57782844011555E-3</v>
      </c>
      <c r="Y1182" s="6">
        <v>0.87752956080412403</v>
      </c>
      <c r="Z1182" s="6">
        <v>6.6691858729123199E-3</v>
      </c>
      <c r="AA1182" s="6">
        <v>0.115801253322963</v>
      </c>
      <c r="AB1182" s="6">
        <v>0.330106826535423</v>
      </c>
      <c r="AC1182" s="6">
        <v>0.37315044938599801</v>
      </c>
      <c r="AD1182" s="6">
        <v>0.29674272407857799</v>
      </c>
      <c r="AE1182" s="6">
        <v>0.31334253074653401</v>
      </c>
      <c r="AF1182" s="6">
        <v>0.50677631850082805</v>
      </c>
      <c r="AG1182" s="310">
        <v>0.179881150752637</v>
      </c>
      <c r="AH1182" s="211">
        <v>1.63</v>
      </c>
      <c r="AI1182" s="211">
        <v>2.2970000000000002</v>
      </c>
      <c r="AJ1182" s="212">
        <v>5.7809999999999997</v>
      </c>
      <c r="AK1182" s="210">
        <v>1.58</v>
      </c>
      <c r="AL1182" s="210">
        <v>2.3140000000000001</v>
      </c>
      <c r="AM1182" s="210">
        <v>5.766</v>
      </c>
      <c r="AN1182" s="203"/>
      <c r="AO1182" s="203"/>
      <c r="AP1182" s="203"/>
      <c r="AQ1182" s="203"/>
      <c r="AR1182" s="203">
        <f t="shared" si="1575"/>
        <v>0.69692727427599999</v>
      </c>
      <c r="AS1182" s="203">
        <f t="shared" si="1576"/>
        <v>0.8518</v>
      </c>
      <c r="AT1182" s="203">
        <f t="shared" si="1577"/>
        <v>1.041088886996</v>
      </c>
      <c r="AU1182" s="203">
        <f t="shared" si="1578"/>
        <v>1.8303545495219997</v>
      </c>
      <c r="AV1182" s="203">
        <f t="shared" si="1579"/>
        <v>2.2370999999999999</v>
      </c>
      <c r="AW1182" s="203">
        <f t="shared" si="1580"/>
        <v>2.7342333283619995</v>
      </c>
      <c r="AX1182" s="203">
        <f t="shared" si="1581"/>
        <v>4.4007545552340002</v>
      </c>
      <c r="AY1182" s="203">
        <f t="shared" si="1582"/>
        <v>5.3787000000000003</v>
      </c>
      <c r="AZ1182" s="203">
        <f t="shared" si="1583"/>
        <v>6.5739666547139999</v>
      </c>
      <c r="BB1182" s="1" t="str">
        <f t="shared" si="1584"/>
        <v>P</v>
      </c>
      <c r="BC1182" s="1" t="str">
        <f t="shared" si="1585"/>
        <v>NA</v>
      </c>
      <c r="BD1182" s="1" t="str">
        <f t="shared" si="1586"/>
        <v>NA</v>
      </c>
      <c r="BE1182" s="1" t="str">
        <f t="shared" si="1587"/>
        <v>NO</v>
      </c>
      <c r="BF1182" s="1" t="str">
        <f t="shared" si="1545"/>
        <v>NO</v>
      </c>
      <c r="BG1182" s="1" t="str">
        <f t="shared" si="1546"/>
        <v>NO</v>
      </c>
      <c r="BH1182" s="1" t="str">
        <f t="shared" si="1530"/>
        <v>NO</v>
      </c>
      <c r="BJ1182" s="12">
        <v>6</v>
      </c>
      <c r="BK1182" s="1" t="str">
        <f t="shared" si="1547"/>
        <v>P</v>
      </c>
      <c r="BL1182" s="1" t="str">
        <f t="shared" si="1548"/>
        <v>NA</v>
      </c>
      <c r="BM1182" s="1" t="str">
        <f t="shared" si="1549"/>
        <v>NA</v>
      </c>
      <c r="BN1182" s="1" t="str">
        <f t="shared" si="1550"/>
        <v>NO</v>
      </c>
      <c r="BO1182" s="1" t="str">
        <f t="shared" si="1551"/>
        <v>NO</v>
      </c>
      <c r="BP1182" s="1" t="str">
        <f t="shared" si="1552"/>
        <v>NO</v>
      </c>
      <c r="BQ1182" s="1" t="str">
        <f t="shared" si="1553"/>
        <v>NO</v>
      </c>
      <c r="BS1182" s="1" t="str">
        <f t="shared" si="1554"/>
        <v>TN</v>
      </c>
      <c r="BT1182" s="1" t="str">
        <f t="shared" si="1555"/>
        <v>TN</v>
      </c>
      <c r="BU1182" s="1" t="str">
        <f t="shared" si="1556"/>
        <v>TN</v>
      </c>
      <c r="BV1182" s="1" t="str">
        <f t="shared" si="1557"/>
        <v>NO</v>
      </c>
      <c r="BW1182" s="1" t="str">
        <f t="shared" si="1558"/>
        <v>NO</v>
      </c>
      <c r="BX1182" s="1" t="str">
        <f t="shared" si="1559"/>
        <v>NO</v>
      </c>
      <c r="BY1182" s="244" t="str">
        <f t="shared" si="1560"/>
        <v>YES</v>
      </c>
      <c r="BZ1182" s="244" t="str">
        <f t="shared" si="1561"/>
        <v>NO</v>
      </c>
      <c r="CA1182" s="244" t="str">
        <f t="shared" si="1562"/>
        <v>NO</v>
      </c>
      <c r="CB1182" s="244" t="str">
        <f t="shared" si="1563"/>
        <v>NO</v>
      </c>
      <c r="CC1182" s="244" t="str">
        <f t="shared" si="1564"/>
        <v>NO</v>
      </c>
      <c r="CD1182" s="244" t="str">
        <f t="shared" si="1540"/>
        <v>NO</v>
      </c>
      <c r="CE1182" s="1" t="str">
        <f t="shared" si="1541"/>
        <v>NO</v>
      </c>
      <c r="CF1182" s="1" t="str">
        <f t="shared" si="1542"/>
        <v>NO</v>
      </c>
      <c r="CG1182" s="1" t="str">
        <f t="shared" si="1543"/>
        <v>NO</v>
      </c>
      <c r="CH1182" s="1" t="str">
        <f t="shared" si="1544"/>
        <v>NO</v>
      </c>
      <c r="CI1182" s="244" t="str">
        <f t="shared" si="1565"/>
        <v>NO</v>
      </c>
      <c r="CJ1182" s="244" t="str">
        <f t="shared" si="1566"/>
        <v>NO</v>
      </c>
      <c r="CK1182" s="244" t="str">
        <f t="shared" si="1567"/>
        <v>NO</v>
      </c>
      <c r="CL1182" s="244" t="str">
        <f t="shared" si="1568"/>
        <v>NO</v>
      </c>
      <c r="CM1182" s="244" t="str">
        <f t="shared" si="1569"/>
        <v>NO</v>
      </c>
      <c r="CN1182" s="244" t="str">
        <f t="shared" si="1570"/>
        <v>NO</v>
      </c>
      <c r="CO1182" s="244" t="str">
        <f t="shared" si="1571"/>
        <v>NO</v>
      </c>
      <c r="CP1182" s="244" t="str">
        <f t="shared" si="1572"/>
        <v>NO</v>
      </c>
      <c r="CQ1182" s="244" t="str">
        <f t="shared" si="1573"/>
        <v>NO</v>
      </c>
      <c r="CR1182" s="244" t="str">
        <f t="shared" si="1574"/>
        <v>NO</v>
      </c>
    </row>
    <row r="1183" spans="1:96">
      <c r="A1183" s="64"/>
      <c r="B1183" s="15"/>
      <c r="C1183" s="15"/>
      <c r="D1183" s="15"/>
      <c r="E1183" s="15"/>
      <c r="F1183" s="15"/>
      <c r="G1183" s="15"/>
      <c r="H1183" s="15"/>
      <c r="I1183" s="52" t="s">
        <v>56</v>
      </c>
      <c r="J1183" s="6">
        <v>0.17894476927992201</v>
      </c>
      <c r="K1183" s="6">
        <v>0.80282965619674096</v>
      </c>
      <c r="L1183" s="6">
        <v>1.82255745233359E-2</v>
      </c>
      <c r="M1183" s="6">
        <v>0.73259622083218401</v>
      </c>
      <c r="N1183" s="6">
        <v>0.20335811078921201</v>
      </c>
      <c r="O1183" s="6">
        <v>6.4045668378602996E-2</v>
      </c>
      <c r="P1183" s="6">
        <v>0.14381521902007399</v>
      </c>
      <c r="Q1183" s="6">
        <v>0.55548998560421503</v>
      </c>
      <c r="R1183" s="6">
        <v>0.30069479537570998</v>
      </c>
      <c r="S1183" s="6">
        <v>5.9001234167242698E-2</v>
      </c>
      <c r="T1183" s="6">
        <v>0.34521001355620001</v>
      </c>
      <c r="U1183" s="6">
        <v>0.59578875227655603</v>
      </c>
      <c r="V1183" s="6">
        <v>0.30724141919062797</v>
      </c>
      <c r="W1183" s="6">
        <v>0.68264258312176995</v>
      </c>
      <c r="X1183" s="6">
        <v>1.01159976876015E-2</v>
      </c>
      <c r="Y1183" s="6">
        <v>0.81344943661013103</v>
      </c>
      <c r="Z1183" s="6">
        <v>0.119952428084576</v>
      </c>
      <c r="AA1183" s="6">
        <v>6.6598135305291906E-2</v>
      </c>
      <c r="AB1183" s="6">
        <v>0.75376836039212702</v>
      </c>
      <c r="AC1183" s="6">
        <v>2.07264346402945E-2</v>
      </c>
      <c r="AD1183" s="6">
        <v>0.225505204967578</v>
      </c>
      <c r="AE1183" s="6">
        <v>0.76034349306858795</v>
      </c>
      <c r="AF1183" s="6">
        <v>0.11126634211815099</v>
      </c>
      <c r="AG1183" s="310">
        <v>0.12839016481325899</v>
      </c>
      <c r="AH1183" s="211">
        <v>1.571</v>
      </c>
      <c r="AI1183" s="211">
        <v>2.3130000000000002</v>
      </c>
      <c r="AJ1183" s="212">
        <v>5.7590000000000003</v>
      </c>
      <c r="AK1183" s="210">
        <v>1.625</v>
      </c>
      <c r="AL1183" s="210">
        <v>2.3039999999999998</v>
      </c>
      <c r="AM1183" s="210">
        <v>5.8</v>
      </c>
      <c r="AN1183" s="203"/>
      <c r="AO1183" s="203"/>
      <c r="AP1183" s="203"/>
      <c r="AQ1183" s="203"/>
      <c r="AR1183" s="203">
        <f t="shared" si="1575"/>
        <v>0.69692727427599999</v>
      </c>
      <c r="AS1183" s="203">
        <f t="shared" si="1576"/>
        <v>0.8518</v>
      </c>
      <c r="AT1183" s="203">
        <f t="shared" si="1577"/>
        <v>1.041088886996</v>
      </c>
      <c r="AU1183" s="203">
        <f t="shared" si="1578"/>
        <v>1.8303545495219997</v>
      </c>
      <c r="AV1183" s="203">
        <f t="shared" si="1579"/>
        <v>2.2370999999999999</v>
      </c>
      <c r="AW1183" s="203">
        <f t="shared" si="1580"/>
        <v>2.7342333283619995</v>
      </c>
      <c r="AX1183" s="203">
        <f t="shared" si="1581"/>
        <v>4.4007545552340002</v>
      </c>
      <c r="AY1183" s="203">
        <f t="shared" si="1582"/>
        <v>5.3787000000000003</v>
      </c>
      <c r="AZ1183" s="203">
        <f t="shared" si="1583"/>
        <v>6.5739666547139999</v>
      </c>
      <c r="BB1183" s="1" t="str">
        <f t="shared" si="1584"/>
        <v>P</v>
      </c>
      <c r="BC1183" s="1" t="str">
        <f t="shared" si="1585"/>
        <v>NA</v>
      </c>
      <c r="BD1183" s="1" t="str">
        <f t="shared" si="1586"/>
        <v>NA</v>
      </c>
      <c r="BE1183" s="1" t="str">
        <f t="shared" si="1587"/>
        <v>NO</v>
      </c>
      <c r="BF1183" s="1" t="str">
        <f t="shared" si="1545"/>
        <v>NO</v>
      </c>
      <c r="BG1183" s="1" t="str">
        <f t="shared" si="1546"/>
        <v>NO</v>
      </c>
      <c r="BH1183" s="1" t="str">
        <f t="shared" si="1530"/>
        <v>NO</v>
      </c>
      <c r="BJ1183" s="12">
        <v>44</v>
      </c>
      <c r="BK1183" s="1" t="str">
        <f t="shared" si="1547"/>
        <v>P</v>
      </c>
      <c r="BL1183" s="1" t="str">
        <f t="shared" si="1548"/>
        <v>NA</v>
      </c>
      <c r="BM1183" s="1" t="str">
        <f t="shared" si="1549"/>
        <v>NA</v>
      </c>
      <c r="BN1183" s="1" t="str">
        <f t="shared" si="1550"/>
        <v>NO</v>
      </c>
      <c r="BO1183" s="1" t="str">
        <f t="shared" si="1551"/>
        <v>NO</v>
      </c>
      <c r="BP1183" s="1" t="str">
        <f t="shared" si="1552"/>
        <v>NO</v>
      </c>
      <c r="BQ1183" s="1" t="str">
        <f t="shared" si="1553"/>
        <v>NO</v>
      </c>
      <c r="BS1183" s="1" t="str">
        <f t="shared" si="1554"/>
        <v>TN</v>
      </c>
      <c r="BT1183" s="1" t="str">
        <f t="shared" si="1555"/>
        <v>TN</v>
      </c>
      <c r="BU1183" s="1" t="str">
        <f t="shared" si="1556"/>
        <v>TN</v>
      </c>
      <c r="BV1183" s="1" t="str">
        <f t="shared" si="1557"/>
        <v>NO</v>
      </c>
      <c r="BW1183" s="1" t="str">
        <f t="shared" si="1558"/>
        <v>NO</v>
      </c>
      <c r="BX1183" s="1" t="str">
        <f t="shared" si="1559"/>
        <v>NO</v>
      </c>
      <c r="BY1183" s="244" t="str">
        <f t="shared" si="1560"/>
        <v>YES</v>
      </c>
      <c r="BZ1183" s="244" t="str">
        <f t="shared" si="1561"/>
        <v>NO</v>
      </c>
      <c r="CA1183" s="244" t="str">
        <f t="shared" si="1562"/>
        <v>NO</v>
      </c>
      <c r="CB1183" s="244" t="str">
        <f t="shared" si="1563"/>
        <v>NO</v>
      </c>
      <c r="CC1183" s="244" t="str">
        <f t="shared" si="1564"/>
        <v>NO</v>
      </c>
      <c r="CD1183" s="244" t="str">
        <f t="shared" si="1540"/>
        <v>NO</v>
      </c>
      <c r="CE1183" s="1" t="str">
        <f t="shared" si="1541"/>
        <v>NO</v>
      </c>
      <c r="CF1183" s="1" t="str">
        <f t="shared" si="1542"/>
        <v>NO</v>
      </c>
      <c r="CG1183" s="1" t="str">
        <f t="shared" si="1543"/>
        <v>NO</v>
      </c>
      <c r="CH1183" s="1" t="str">
        <f t="shared" si="1544"/>
        <v>NO</v>
      </c>
      <c r="CI1183" s="244" t="str">
        <f t="shared" si="1565"/>
        <v>NO</v>
      </c>
      <c r="CJ1183" s="244" t="str">
        <f t="shared" si="1566"/>
        <v>NO</v>
      </c>
      <c r="CK1183" s="244" t="str">
        <f t="shared" si="1567"/>
        <v>NO</v>
      </c>
      <c r="CL1183" s="244" t="str">
        <f t="shared" si="1568"/>
        <v>NO</v>
      </c>
      <c r="CM1183" s="244" t="str">
        <f t="shared" si="1569"/>
        <v>NO</v>
      </c>
      <c r="CN1183" s="244" t="str">
        <f t="shared" si="1570"/>
        <v>NO</v>
      </c>
      <c r="CO1183" s="244" t="str">
        <f t="shared" si="1571"/>
        <v>NO</v>
      </c>
      <c r="CP1183" s="244" t="str">
        <f t="shared" si="1572"/>
        <v>NO</v>
      </c>
      <c r="CQ1183" s="244" t="str">
        <f t="shared" si="1573"/>
        <v>NO</v>
      </c>
      <c r="CR1183" s="244" t="str">
        <f t="shared" si="1574"/>
        <v>NO</v>
      </c>
    </row>
    <row r="1184" spans="1:96">
      <c r="A1184" s="64"/>
      <c r="B1184" s="15"/>
      <c r="C1184" s="15"/>
      <c r="D1184" s="15"/>
      <c r="E1184" s="15"/>
      <c r="F1184" s="15"/>
      <c r="G1184" s="15"/>
      <c r="H1184" s="15"/>
      <c r="I1184" s="52" t="s">
        <v>57</v>
      </c>
      <c r="J1184" s="6">
        <v>0.75454817012767905</v>
      </c>
      <c r="K1184" s="6">
        <v>0.237361441188119</v>
      </c>
      <c r="L1184" s="6">
        <v>8.0903886842007503E-3</v>
      </c>
      <c r="M1184" s="6">
        <v>0.98683776908311704</v>
      </c>
      <c r="N1184" s="6">
        <v>2.8193325804711702E-3</v>
      </c>
      <c r="O1184" s="6">
        <v>1.0342898336410999E-2</v>
      </c>
      <c r="P1184" s="6">
        <v>0.69430667171787297</v>
      </c>
      <c r="Q1184" s="6">
        <v>0.21328835705164101</v>
      </c>
      <c r="R1184" s="6">
        <v>9.2404971230484495E-2</v>
      </c>
      <c r="S1184" s="6">
        <v>0.95621572986661396</v>
      </c>
      <c r="T1184" s="6">
        <v>3.0123170306077798E-3</v>
      </c>
      <c r="U1184" s="6">
        <v>4.0771953102778001E-2</v>
      </c>
      <c r="V1184" s="6">
        <v>0.55599927380686598</v>
      </c>
      <c r="W1184" s="6">
        <v>0.32911900001391098</v>
      </c>
      <c r="X1184" s="6">
        <v>0.114881726179222</v>
      </c>
      <c r="Y1184" s="6">
        <v>0.51485005869296396</v>
      </c>
      <c r="Z1184" s="6">
        <v>0.41241012396520099</v>
      </c>
      <c r="AA1184" s="6">
        <v>7.2739817341833699E-2</v>
      </c>
      <c r="AB1184" s="6">
        <v>0.204217071008992</v>
      </c>
      <c r="AC1184" s="6">
        <v>0.29978240557288899</v>
      </c>
      <c r="AD1184" s="6">
        <v>0.49600052341811801</v>
      </c>
      <c r="AE1184" s="6">
        <v>0.119286703771542</v>
      </c>
      <c r="AF1184" s="6">
        <v>0.73052330870324</v>
      </c>
      <c r="AG1184" s="310">
        <v>0.15018998752521601</v>
      </c>
      <c r="AH1184" s="211">
        <v>0.80600000000000005</v>
      </c>
      <c r="AI1184" s="211">
        <v>2.3620000000000001</v>
      </c>
      <c r="AJ1184" s="212">
        <v>5.9790000000000001</v>
      </c>
      <c r="AK1184" s="210">
        <v>0.81200000000000006</v>
      </c>
      <c r="AL1184" s="210">
        <v>2.3519999999999999</v>
      </c>
      <c r="AM1184" s="210">
        <v>5.9749999999999996</v>
      </c>
      <c r="AN1184" s="203"/>
      <c r="AO1184" s="203"/>
      <c r="AP1184" s="203"/>
      <c r="AQ1184" s="203"/>
      <c r="AR1184" s="203">
        <f t="shared" si="1575"/>
        <v>0.69692727427599999</v>
      </c>
      <c r="AS1184" s="203">
        <f t="shared" si="1576"/>
        <v>0.8518</v>
      </c>
      <c r="AT1184" s="203">
        <f t="shared" si="1577"/>
        <v>1.041088886996</v>
      </c>
      <c r="AU1184" s="203">
        <f t="shared" si="1578"/>
        <v>1.8303545495219997</v>
      </c>
      <c r="AV1184" s="203">
        <f t="shared" si="1579"/>
        <v>2.2370999999999999</v>
      </c>
      <c r="AW1184" s="203">
        <f t="shared" si="1580"/>
        <v>2.7342333283619995</v>
      </c>
      <c r="AX1184" s="203">
        <f t="shared" si="1581"/>
        <v>4.4007545552340002</v>
      </c>
      <c r="AY1184" s="203">
        <f t="shared" si="1582"/>
        <v>5.3787000000000003</v>
      </c>
      <c r="AZ1184" s="203">
        <f t="shared" si="1583"/>
        <v>6.5739666547139999</v>
      </c>
      <c r="BB1184" s="1" t="str">
        <f t="shared" si="1584"/>
        <v>NP</v>
      </c>
      <c r="BC1184" s="1" t="str">
        <f t="shared" si="1585"/>
        <v>NA</v>
      </c>
      <c r="BD1184" s="1" t="str">
        <f t="shared" si="1586"/>
        <v>NA</v>
      </c>
      <c r="BE1184" s="1" t="str">
        <f t="shared" si="1587"/>
        <v>NO</v>
      </c>
      <c r="BF1184" s="1" t="str">
        <f t="shared" si="1545"/>
        <v>NO</v>
      </c>
      <c r="BG1184" s="1" t="str">
        <f t="shared" si="1546"/>
        <v>NO</v>
      </c>
      <c r="BH1184" s="1" t="str">
        <f t="shared" si="1530"/>
        <v>YES</v>
      </c>
      <c r="BJ1184" s="12">
        <v>11</v>
      </c>
      <c r="BK1184" s="1" t="str">
        <f t="shared" si="1547"/>
        <v>NP</v>
      </c>
      <c r="BL1184" s="1" t="str">
        <f t="shared" si="1548"/>
        <v>NA</v>
      </c>
      <c r="BM1184" s="1" t="str">
        <f t="shared" si="1549"/>
        <v>NA</v>
      </c>
      <c r="BN1184" s="1" t="str">
        <f t="shared" si="1550"/>
        <v>NO</v>
      </c>
      <c r="BO1184" s="1" t="str">
        <f t="shared" si="1551"/>
        <v>NO</v>
      </c>
      <c r="BP1184" s="1" t="str">
        <f t="shared" si="1552"/>
        <v>NO</v>
      </c>
      <c r="BQ1184" s="1" t="str">
        <f t="shared" si="1553"/>
        <v>YES</v>
      </c>
      <c r="BS1184" s="1" t="str">
        <f t="shared" si="1554"/>
        <v>TP</v>
      </c>
      <c r="BT1184" s="1" t="str">
        <f t="shared" si="1555"/>
        <v>TN</v>
      </c>
      <c r="BU1184" s="1" t="str">
        <f t="shared" si="1556"/>
        <v>TN</v>
      </c>
      <c r="BV1184" s="1" t="str">
        <f t="shared" si="1557"/>
        <v>NO</v>
      </c>
      <c r="BW1184" s="1" t="str">
        <f t="shared" si="1558"/>
        <v>NO</v>
      </c>
      <c r="BX1184" s="1" t="str">
        <f t="shared" si="1559"/>
        <v>YES</v>
      </c>
      <c r="BY1184" s="244" t="str">
        <f t="shared" si="1560"/>
        <v>YES</v>
      </c>
      <c r="BZ1184" s="244" t="str">
        <f t="shared" si="1561"/>
        <v>NO</v>
      </c>
      <c r="CA1184" s="244" t="str">
        <f t="shared" si="1562"/>
        <v>NO</v>
      </c>
      <c r="CB1184" s="244" t="str">
        <f t="shared" si="1563"/>
        <v>NO</v>
      </c>
      <c r="CC1184" s="244" t="str">
        <f t="shared" si="1564"/>
        <v>NO</v>
      </c>
      <c r="CD1184" s="244" t="str">
        <f t="shared" si="1540"/>
        <v>NO</v>
      </c>
      <c r="CE1184" s="1" t="str">
        <f t="shared" si="1541"/>
        <v>NO</v>
      </c>
      <c r="CF1184" s="1" t="str">
        <f t="shared" si="1542"/>
        <v>NO</v>
      </c>
      <c r="CG1184" s="1" t="str">
        <f t="shared" si="1543"/>
        <v>NO</v>
      </c>
      <c r="CH1184" s="1" t="str">
        <f t="shared" si="1544"/>
        <v>NO</v>
      </c>
      <c r="CI1184" s="244" t="str">
        <f t="shared" si="1565"/>
        <v>NO</v>
      </c>
      <c r="CJ1184" s="244" t="str">
        <f t="shared" si="1566"/>
        <v>NO</v>
      </c>
      <c r="CK1184" s="244" t="str">
        <f t="shared" si="1567"/>
        <v>NO</v>
      </c>
      <c r="CL1184" s="244" t="str">
        <f t="shared" si="1568"/>
        <v>NO</v>
      </c>
      <c r="CM1184" s="244" t="str">
        <f t="shared" si="1569"/>
        <v>NO</v>
      </c>
      <c r="CN1184" s="244" t="str">
        <f t="shared" si="1570"/>
        <v>NO</v>
      </c>
      <c r="CO1184" s="244" t="str">
        <f t="shared" si="1571"/>
        <v>NO</v>
      </c>
      <c r="CP1184" s="244" t="str">
        <f t="shared" si="1572"/>
        <v>NO</v>
      </c>
      <c r="CQ1184" s="244" t="str">
        <f t="shared" si="1573"/>
        <v>NO</v>
      </c>
      <c r="CR1184" s="244" t="str">
        <f t="shared" si="1574"/>
        <v>NO</v>
      </c>
    </row>
    <row r="1185" spans="1:96">
      <c r="A1185" s="64"/>
      <c r="B1185" s="15"/>
      <c r="C1185" s="15"/>
      <c r="D1185" s="15"/>
      <c r="E1185" s="15"/>
      <c r="F1185" s="15"/>
      <c r="G1185" s="15"/>
      <c r="H1185" s="15"/>
      <c r="I1185" s="52" t="s">
        <v>58</v>
      </c>
      <c r="J1185" s="6">
        <v>0.79857483343648805</v>
      </c>
      <c r="K1185" s="6">
        <v>0.171383309993173</v>
      </c>
      <c r="L1185" s="6">
        <v>3.0041856570337699E-2</v>
      </c>
      <c r="M1185" s="6">
        <v>0.32596947543930599</v>
      </c>
      <c r="N1185" s="6">
        <v>0.53960460355595496</v>
      </c>
      <c r="O1185" s="6">
        <v>0.13442592100473799</v>
      </c>
      <c r="P1185" s="6">
        <v>0.62884264524890798</v>
      </c>
      <c r="Q1185" s="6">
        <v>0.356697013418033</v>
      </c>
      <c r="R1185" s="6">
        <v>1.4460341333057999E-2</v>
      </c>
      <c r="S1185" s="6">
        <v>0.96791162152673305</v>
      </c>
      <c r="T1185" s="6">
        <v>2.1991674028084499E-3</v>
      </c>
      <c r="U1185" s="6">
        <v>2.9889211070457999E-2</v>
      </c>
      <c r="V1185" s="6">
        <v>0.64466923981547197</v>
      </c>
      <c r="W1185" s="6">
        <v>0.134673580101621</v>
      </c>
      <c r="X1185" s="6">
        <v>0.220657180082905</v>
      </c>
      <c r="Y1185" s="6">
        <v>5.8375813410171097E-2</v>
      </c>
      <c r="Z1185" s="6">
        <v>0.91980787273100195</v>
      </c>
      <c r="AA1185" s="6">
        <v>2.1816313858826E-2</v>
      </c>
      <c r="AB1185" s="6">
        <v>0.25363230442047202</v>
      </c>
      <c r="AC1185" s="6">
        <v>0.674057164073388</v>
      </c>
      <c r="AD1185" s="6">
        <v>7.2310531506138601E-2</v>
      </c>
      <c r="AE1185" s="6">
        <v>0.92419568686305997</v>
      </c>
      <c r="AF1185" s="6">
        <v>6.7982348025543399E-2</v>
      </c>
      <c r="AG1185" s="310">
        <v>7.8219651113965397E-3</v>
      </c>
      <c r="AH1185" s="211">
        <v>0.80600000000000005</v>
      </c>
      <c r="AI1185" s="211">
        <v>2.589</v>
      </c>
      <c r="AJ1185" s="212">
        <v>5.585</v>
      </c>
      <c r="AK1185" s="210">
        <v>0.80700000000000005</v>
      </c>
      <c r="AL1185" s="210">
        <v>2.5409999999999999</v>
      </c>
      <c r="AM1185" s="210">
        <v>5.4560000000000004</v>
      </c>
      <c r="AN1185" s="203"/>
      <c r="AO1185" s="203"/>
      <c r="AP1185" s="203"/>
      <c r="AQ1185" s="203"/>
      <c r="AR1185" s="203">
        <f t="shared" si="1575"/>
        <v>0.69692727427599999</v>
      </c>
      <c r="AS1185" s="203">
        <f t="shared" si="1576"/>
        <v>0.8518</v>
      </c>
      <c r="AT1185" s="203">
        <f t="shared" si="1577"/>
        <v>1.041088886996</v>
      </c>
      <c r="AU1185" s="203">
        <f t="shared" si="1578"/>
        <v>1.8303545495219997</v>
      </c>
      <c r="AV1185" s="203">
        <f t="shared" si="1579"/>
        <v>2.2370999999999999</v>
      </c>
      <c r="AW1185" s="203">
        <f t="shared" si="1580"/>
        <v>2.7342333283619995</v>
      </c>
      <c r="AX1185" s="203">
        <f t="shared" si="1581"/>
        <v>4.4007545552340002</v>
      </c>
      <c r="AY1185" s="203">
        <f t="shared" si="1582"/>
        <v>5.3787000000000003</v>
      </c>
      <c r="AZ1185" s="203">
        <f t="shared" si="1583"/>
        <v>6.5739666547139999</v>
      </c>
      <c r="BB1185" s="1" t="str">
        <f t="shared" si="1584"/>
        <v>NP</v>
      </c>
      <c r="BC1185" s="1" t="str">
        <f t="shared" si="1585"/>
        <v>NA</v>
      </c>
      <c r="BD1185" s="1" t="str">
        <f t="shared" si="1586"/>
        <v>NA</v>
      </c>
      <c r="BE1185" s="1" t="str">
        <f t="shared" si="1587"/>
        <v>NO</v>
      </c>
      <c r="BF1185" s="1" t="str">
        <f t="shared" si="1545"/>
        <v>NO</v>
      </c>
      <c r="BG1185" s="1" t="str">
        <f t="shared" si="1546"/>
        <v>NO</v>
      </c>
      <c r="BH1185" s="1" t="str">
        <f t="shared" si="1530"/>
        <v>YES</v>
      </c>
      <c r="BJ1185" s="12">
        <v>5</v>
      </c>
      <c r="BK1185" s="1" t="str">
        <f t="shared" si="1547"/>
        <v>NP</v>
      </c>
      <c r="BL1185" s="1" t="str">
        <f t="shared" si="1548"/>
        <v>NA</v>
      </c>
      <c r="BM1185" s="1" t="str">
        <f t="shared" si="1549"/>
        <v>NA</v>
      </c>
      <c r="BN1185" s="1" t="str">
        <f t="shared" si="1550"/>
        <v>NO</v>
      </c>
      <c r="BO1185" s="1" t="str">
        <f t="shared" si="1551"/>
        <v>NO</v>
      </c>
      <c r="BP1185" s="1" t="str">
        <f t="shared" si="1552"/>
        <v>NO</v>
      </c>
      <c r="BQ1185" s="1" t="str">
        <f t="shared" si="1553"/>
        <v>YES</v>
      </c>
      <c r="BS1185" s="1" t="str">
        <f t="shared" si="1554"/>
        <v>TP</v>
      </c>
      <c r="BT1185" s="1" t="str">
        <f t="shared" si="1555"/>
        <v>TN</v>
      </c>
      <c r="BU1185" s="1" t="str">
        <f t="shared" si="1556"/>
        <v>TN</v>
      </c>
      <c r="BV1185" s="1" t="str">
        <f t="shared" si="1557"/>
        <v>NO</v>
      </c>
      <c r="BW1185" s="1" t="str">
        <f t="shared" si="1558"/>
        <v>NO</v>
      </c>
      <c r="BX1185" s="1" t="str">
        <f t="shared" si="1559"/>
        <v>YES</v>
      </c>
      <c r="BY1185" s="244" t="str">
        <f t="shared" si="1560"/>
        <v>YES</v>
      </c>
      <c r="BZ1185" s="244" t="str">
        <f t="shared" si="1561"/>
        <v>NO</v>
      </c>
      <c r="CA1185" s="244" t="str">
        <f t="shared" si="1562"/>
        <v>NO</v>
      </c>
      <c r="CB1185" s="244" t="str">
        <f t="shared" si="1563"/>
        <v>NO</v>
      </c>
      <c r="CC1185" s="244" t="str">
        <f t="shared" si="1564"/>
        <v>NO</v>
      </c>
      <c r="CD1185" s="244" t="str">
        <f t="shared" si="1540"/>
        <v>NO</v>
      </c>
      <c r="CE1185" s="1" t="str">
        <f t="shared" si="1541"/>
        <v>NO</v>
      </c>
      <c r="CF1185" s="1" t="str">
        <f t="shared" si="1542"/>
        <v>NO</v>
      </c>
      <c r="CG1185" s="1" t="str">
        <f t="shared" si="1543"/>
        <v>NO</v>
      </c>
      <c r="CH1185" s="1" t="str">
        <f t="shared" si="1544"/>
        <v>NO</v>
      </c>
      <c r="CI1185" s="244" t="str">
        <f t="shared" si="1565"/>
        <v>NO</v>
      </c>
      <c r="CJ1185" s="244" t="str">
        <f t="shared" si="1566"/>
        <v>NO</v>
      </c>
      <c r="CK1185" s="244" t="str">
        <f t="shared" si="1567"/>
        <v>NO</v>
      </c>
      <c r="CL1185" s="244" t="str">
        <f t="shared" si="1568"/>
        <v>NO</v>
      </c>
      <c r="CM1185" s="244" t="str">
        <f t="shared" si="1569"/>
        <v>NO</v>
      </c>
      <c r="CN1185" s="244" t="str">
        <f t="shared" si="1570"/>
        <v>NO</v>
      </c>
      <c r="CO1185" s="244" t="str">
        <f t="shared" si="1571"/>
        <v>NO</v>
      </c>
      <c r="CP1185" s="244" t="str">
        <f t="shared" si="1572"/>
        <v>NO</v>
      </c>
      <c r="CQ1185" s="244" t="str">
        <f t="shared" si="1573"/>
        <v>NO</v>
      </c>
      <c r="CR1185" s="244" t="str">
        <f t="shared" si="1574"/>
        <v>NO</v>
      </c>
    </row>
    <row r="1186" spans="1:96">
      <c r="A1186" s="64"/>
      <c r="B1186" s="15"/>
      <c r="C1186" s="15"/>
      <c r="D1186" s="15"/>
      <c r="E1186" s="15"/>
      <c r="F1186" s="15"/>
      <c r="G1186" s="15"/>
      <c r="H1186" s="15"/>
      <c r="I1186" s="52" t="s">
        <v>59</v>
      </c>
      <c r="J1186" s="6">
        <v>0.99825682527362003</v>
      </c>
      <c r="K1186" s="6">
        <v>4.8649248989729403E-5</v>
      </c>
      <c r="L1186" s="6">
        <v>1.6945254773899001E-3</v>
      </c>
      <c r="M1186" s="6">
        <v>0.84025141259244196</v>
      </c>
      <c r="N1186" s="6">
        <v>0.10112387848883</v>
      </c>
      <c r="O1186" s="6">
        <v>5.8624708918726898E-2</v>
      </c>
      <c r="P1186" s="6">
        <v>0.22221232031308499</v>
      </c>
      <c r="Q1186" s="6">
        <v>0.60127788815111605</v>
      </c>
      <c r="R1186" s="6">
        <v>0.17650979153579799</v>
      </c>
      <c r="S1186" s="6">
        <v>0.24986940379747499</v>
      </c>
      <c r="T1186" s="6">
        <v>0.24215988888255499</v>
      </c>
      <c r="U1186" s="6">
        <v>0.50797070731996796</v>
      </c>
      <c r="V1186" s="6">
        <v>0.68429243530058004</v>
      </c>
      <c r="W1186" s="6">
        <v>0.26451287768542597</v>
      </c>
      <c r="X1186" s="6">
        <v>5.1194687013992803E-2</v>
      </c>
      <c r="Y1186" s="6">
        <v>0.93043070983865395</v>
      </c>
      <c r="Z1186" s="6">
        <v>1.2159245469542701E-2</v>
      </c>
      <c r="AA1186" s="6">
        <v>5.74100446918024E-2</v>
      </c>
      <c r="AB1186" s="6">
        <v>0.37734678781603498</v>
      </c>
      <c r="AC1186" s="6">
        <v>7.0992023166687101E-3</v>
      </c>
      <c r="AD1186" s="6">
        <v>0.61555400986729503</v>
      </c>
      <c r="AE1186" s="6">
        <v>0.46551472948939299</v>
      </c>
      <c r="AF1186" s="6">
        <v>9.9215849118165E-2</v>
      </c>
      <c r="AG1186" s="310">
        <v>0.43526942139244101</v>
      </c>
      <c r="AH1186" s="211">
        <v>1.4530000000000001</v>
      </c>
      <c r="AI1186" s="211">
        <v>2.3069999999999999</v>
      </c>
      <c r="AJ1186" s="212">
        <v>6.452</v>
      </c>
      <c r="AK1186" s="210">
        <v>1.427</v>
      </c>
      <c r="AL1186" s="210">
        <v>2.2909999999999999</v>
      </c>
      <c r="AM1186" s="210">
        <v>6.468</v>
      </c>
      <c r="AN1186" s="203"/>
      <c r="AO1186" s="203"/>
      <c r="AP1186" s="203"/>
      <c r="AQ1186" s="203"/>
      <c r="AR1186" s="203">
        <f t="shared" si="1575"/>
        <v>0.69692727427599999</v>
      </c>
      <c r="AS1186" s="203">
        <f t="shared" si="1576"/>
        <v>0.8518</v>
      </c>
      <c r="AT1186" s="203">
        <f t="shared" si="1577"/>
        <v>1.041088886996</v>
      </c>
      <c r="AU1186" s="203">
        <f t="shared" si="1578"/>
        <v>1.8303545495219997</v>
      </c>
      <c r="AV1186" s="203">
        <f t="shared" si="1579"/>
        <v>2.2370999999999999</v>
      </c>
      <c r="AW1186" s="203">
        <f t="shared" si="1580"/>
        <v>2.7342333283619995</v>
      </c>
      <c r="AX1186" s="203">
        <f t="shared" si="1581"/>
        <v>4.4007545552340002</v>
      </c>
      <c r="AY1186" s="203">
        <f t="shared" si="1582"/>
        <v>5.3787000000000003</v>
      </c>
      <c r="AZ1186" s="203">
        <f t="shared" si="1583"/>
        <v>6.5739666547139999</v>
      </c>
      <c r="BB1186" s="1" t="str">
        <f t="shared" si="1584"/>
        <v>P</v>
      </c>
      <c r="BC1186" s="1" t="str">
        <f t="shared" si="1585"/>
        <v>NA</v>
      </c>
      <c r="BD1186" s="1" t="str">
        <f t="shared" si="1586"/>
        <v>NA</v>
      </c>
      <c r="BE1186" s="1" t="str">
        <f t="shared" si="1587"/>
        <v>NO</v>
      </c>
      <c r="BF1186" s="1" t="str">
        <f t="shared" si="1545"/>
        <v>NO</v>
      </c>
      <c r="BG1186" s="1" t="str">
        <f t="shared" si="1546"/>
        <v>NO</v>
      </c>
      <c r="BH1186" s="1" t="str">
        <f t="shared" si="1530"/>
        <v>NO</v>
      </c>
      <c r="BJ1186" s="12">
        <v>5</v>
      </c>
      <c r="BK1186" s="1" t="str">
        <f t="shared" si="1547"/>
        <v>P</v>
      </c>
      <c r="BL1186" s="1" t="str">
        <f t="shared" si="1548"/>
        <v>NA</v>
      </c>
      <c r="BM1186" s="1" t="str">
        <f t="shared" si="1549"/>
        <v>NA</v>
      </c>
      <c r="BN1186" s="1" t="str">
        <f t="shared" si="1550"/>
        <v>NO</v>
      </c>
      <c r="BO1186" s="1" t="str">
        <f t="shared" si="1551"/>
        <v>NO</v>
      </c>
      <c r="BP1186" s="1" t="str">
        <f t="shared" si="1552"/>
        <v>NO</v>
      </c>
      <c r="BQ1186" s="1" t="str">
        <f t="shared" si="1553"/>
        <v>NO</v>
      </c>
      <c r="BS1186" s="1" t="str">
        <f t="shared" si="1554"/>
        <v>TN</v>
      </c>
      <c r="BT1186" s="1" t="str">
        <f t="shared" si="1555"/>
        <v>TN</v>
      </c>
      <c r="BU1186" s="1" t="str">
        <f t="shared" si="1556"/>
        <v>TN</v>
      </c>
      <c r="BV1186" s="1" t="str">
        <f t="shared" si="1557"/>
        <v>NO</v>
      </c>
      <c r="BW1186" s="1" t="str">
        <f t="shared" si="1558"/>
        <v>NO</v>
      </c>
      <c r="BX1186" s="1" t="str">
        <f t="shared" si="1559"/>
        <v>NO</v>
      </c>
      <c r="BY1186" s="244" t="str">
        <f t="shared" si="1560"/>
        <v>YES</v>
      </c>
      <c r="BZ1186" s="244" t="str">
        <f t="shared" si="1561"/>
        <v>NO</v>
      </c>
      <c r="CA1186" s="244" t="str">
        <f t="shared" si="1562"/>
        <v>NO</v>
      </c>
      <c r="CB1186" s="244" t="str">
        <f t="shared" si="1563"/>
        <v>NO</v>
      </c>
      <c r="CC1186" s="244" t="str">
        <f t="shared" si="1564"/>
        <v>NO</v>
      </c>
      <c r="CD1186" s="244" t="str">
        <f t="shared" si="1540"/>
        <v>NO</v>
      </c>
      <c r="CE1186" s="1" t="str">
        <f t="shared" si="1541"/>
        <v>NO</v>
      </c>
      <c r="CF1186" s="1" t="str">
        <f t="shared" si="1542"/>
        <v>NO</v>
      </c>
      <c r="CG1186" s="1" t="str">
        <f t="shared" si="1543"/>
        <v>NO</v>
      </c>
      <c r="CH1186" s="1" t="str">
        <f t="shared" si="1544"/>
        <v>NO</v>
      </c>
      <c r="CI1186" s="244" t="str">
        <f t="shared" si="1565"/>
        <v>NO</v>
      </c>
      <c r="CJ1186" s="244" t="str">
        <f t="shared" si="1566"/>
        <v>NO</v>
      </c>
      <c r="CK1186" s="244" t="str">
        <f t="shared" si="1567"/>
        <v>NO</v>
      </c>
      <c r="CL1186" s="244" t="str">
        <f t="shared" si="1568"/>
        <v>NO</v>
      </c>
      <c r="CM1186" s="244" t="str">
        <f t="shared" si="1569"/>
        <v>NO</v>
      </c>
      <c r="CN1186" s="244" t="str">
        <f t="shared" si="1570"/>
        <v>NO</v>
      </c>
      <c r="CO1186" s="244" t="str">
        <f t="shared" si="1571"/>
        <v>NO</v>
      </c>
      <c r="CP1186" s="244" t="str">
        <f t="shared" si="1572"/>
        <v>NO</v>
      </c>
      <c r="CQ1186" s="244" t="str">
        <f t="shared" si="1573"/>
        <v>NO</v>
      </c>
      <c r="CR1186" s="244" t="str">
        <f t="shared" si="1574"/>
        <v>NO</v>
      </c>
    </row>
    <row r="1187" spans="1:96">
      <c r="A1187" s="64"/>
      <c r="B1187" s="15"/>
      <c r="C1187" s="15"/>
      <c r="D1187" s="15"/>
      <c r="E1187" s="15"/>
      <c r="F1187" s="15"/>
      <c r="G1187" s="15"/>
      <c r="H1187" s="15"/>
      <c r="I1187" s="52" t="s">
        <v>21</v>
      </c>
      <c r="J1187" s="6">
        <v>0.99319845854815103</v>
      </c>
      <c r="K1187" s="6">
        <v>6.4186841757065596E-3</v>
      </c>
      <c r="L1187" s="6">
        <v>3.8285727614195599E-4</v>
      </c>
      <c r="M1187" s="6">
        <v>0.65326090188138997</v>
      </c>
      <c r="N1187" s="6">
        <v>0.29925996469481397</v>
      </c>
      <c r="O1187" s="6">
        <v>4.7479133423795498E-2</v>
      </c>
      <c r="P1187" s="6">
        <v>0.54751470522765</v>
      </c>
      <c r="Q1187" s="6">
        <v>0.29194116096202299</v>
      </c>
      <c r="R1187" s="6">
        <v>0.16054413381032601</v>
      </c>
      <c r="S1187" s="6">
        <v>6.0204314741358497E-2</v>
      </c>
      <c r="T1187" s="6">
        <v>0.90796419468148004</v>
      </c>
      <c r="U1187" s="6">
        <v>3.1831490577161101E-2</v>
      </c>
      <c r="V1187" s="6">
        <v>0.32303050141870898</v>
      </c>
      <c r="W1187" s="6">
        <v>0.193385800552238</v>
      </c>
      <c r="X1187" s="6">
        <v>0.48358369802905099</v>
      </c>
      <c r="Y1187" s="6">
        <v>0.109081997042031</v>
      </c>
      <c r="Z1187" s="6">
        <v>0.88820271390299499</v>
      </c>
      <c r="AA1187" s="6">
        <v>2.7152890549729798E-3</v>
      </c>
      <c r="AB1187" s="6">
        <v>0.93211016237623701</v>
      </c>
      <c r="AC1187" s="6">
        <v>4.5703617107333196E-3</v>
      </c>
      <c r="AD1187" s="6">
        <v>6.3319475913029E-2</v>
      </c>
      <c r="AE1187" s="6">
        <v>0.77212153413991003</v>
      </c>
      <c r="AF1187" s="6">
        <v>0.14033302062570299</v>
      </c>
      <c r="AG1187" s="310">
        <v>8.7545445234385497E-2</v>
      </c>
      <c r="AH1187" s="211">
        <v>0.94899999999999995</v>
      </c>
      <c r="AI1187" s="211">
        <v>2.7229999999999999</v>
      </c>
      <c r="AJ1187" s="212">
        <v>5.4569999999999999</v>
      </c>
      <c r="AK1187" s="210">
        <v>0.98699999999999999</v>
      </c>
      <c r="AL1187" s="210">
        <v>2.794</v>
      </c>
      <c r="AM1187" s="210">
        <v>5.5439999999999996</v>
      </c>
      <c r="AN1187" s="203"/>
      <c r="AO1187" s="203"/>
      <c r="AP1187" s="203"/>
      <c r="AQ1187" s="203"/>
      <c r="AR1187" s="203">
        <f t="shared" si="1575"/>
        <v>0.69692727427599999</v>
      </c>
      <c r="AS1187" s="203">
        <f t="shared" si="1576"/>
        <v>0.8518</v>
      </c>
      <c r="AT1187" s="203">
        <f t="shared" si="1577"/>
        <v>1.041088886996</v>
      </c>
      <c r="AU1187" s="203">
        <f t="shared" si="1578"/>
        <v>1.8303545495219997</v>
      </c>
      <c r="AV1187" s="203">
        <f t="shared" si="1579"/>
        <v>2.2370999999999999</v>
      </c>
      <c r="AW1187" s="203">
        <f t="shared" si="1580"/>
        <v>2.7342333283619995</v>
      </c>
      <c r="AX1187" s="203">
        <f t="shared" si="1581"/>
        <v>4.4007545552340002</v>
      </c>
      <c r="AY1187" s="203">
        <f t="shared" si="1582"/>
        <v>5.3787000000000003</v>
      </c>
      <c r="AZ1187" s="203">
        <f t="shared" si="1583"/>
        <v>6.5739666547139999</v>
      </c>
      <c r="BB1187" s="1" t="str">
        <f t="shared" si="1584"/>
        <v>NA</v>
      </c>
      <c r="BC1187" s="1" t="str">
        <f t="shared" si="1585"/>
        <v>NA</v>
      </c>
      <c r="BD1187" s="1" t="str">
        <f t="shared" si="1586"/>
        <v>NA</v>
      </c>
      <c r="BE1187" s="1" t="str">
        <f t="shared" si="1587"/>
        <v>NO</v>
      </c>
      <c r="BF1187" s="1" t="str">
        <f t="shared" si="1545"/>
        <v>NO</v>
      </c>
      <c r="BG1187" s="1" t="str">
        <f t="shared" si="1546"/>
        <v>NO</v>
      </c>
      <c r="BH1187" s="1" t="str">
        <f t="shared" si="1530"/>
        <v>YES</v>
      </c>
      <c r="BJ1187" s="12">
        <v>49</v>
      </c>
      <c r="BK1187" s="1" t="str">
        <f t="shared" si="1547"/>
        <v>NA</v>
      </c>
      <c r="BL1187" s="1" t="str">
        <f t="shared" si="1548"/>
        <v>P</v>
      </c>
      <c r="BM1187" s="1" t="str">
        <f t="shared" si="1549"/>
        <v>NA</v>
      </c>
      <c r="BN1187" s="1" t="str">
        <f t="shared" si="1550"/>
        <v>NO</v>
      </c>
      <c r="BO1187" s="1" t="str">
        <f t="shared" si="1551"/>
        <v>NO</v>
      </c>
      <c r="BP1187" s="1" t="str">
        <f t="shared" si="1552"/>
        <v>NO</v>
      </c>
      <c r="BQ1187" s="1" t="str">
        <f t="shared" si="1553"/>
        <v>NO</v>
      </c>
      <c r="BS1187" s="1" t="str">
        <f t="shared" si="1554"/>
        <v>TN</v>
      </c>
      <c r="BT1187" s="1" t="str">
        <f t="shared" si="1555"/>
        <v>TN</v>
      </c>
      <c r="BU1187" s="1" t="str">
        <f t="shared" si="1556"/>
        <v>TN</v>
      </c>
      <c r="BV1187" s="1" t="str">
        <f t="shared" si="1557"/>
        <v>NO</v>
      </c>
      <c r="BW1187" s="1" t="str">
        <f t="shared" si="1558"/>
        <v>NO</v>
      </c>
      <c r="BX1187" s="1" t="str">
        <f t="shared" si="1559"/>
        <v>NO</v>
      </c>
      <c r="BY1187" s="244" t="str">
        <f t="shared" si="1560"/>
        <v>YES</v>
      </c>
      <c r="BZ1187" s="244" t="str">
        <f t="shared" si="1561"/>
        <v>NO</v>
      </c>
      <c r="CA1187" s="244" t="str">
        <f t="shared" si="1562"/>
        <v>NO</v>
      </c>
      <c r="CB1187" s="244" t="str">
        <f t="shared" si="1563"/>
        <v>NO</v>
      </c>
      <c r="CC1187" s="244" t="str">
        <f t="shared" si="1564"/>
        <v>NO</v>
      </c>
      <c r="CD1187" s="244" t="str">
        <f t="shared" si="1540"/>
        <v>NO</v>
      </c>
      <c r="CE1187" s="1" t="str">
        <f t="shared" si="1541"/>
        <v>NO</v>
      </c>
      <c r="CF1187" s="1" t="str">
        <f t="shared" si="1542"/>
        <v>NO</v>
      </c>
      <c r="CG1187" s="1" t="str">
        <f t="shared" si="1543"/>
        <v>NO</v>
      </c>
      <c r="CH1187" s="1" t="str">
        <f t="shared" si="1544"/>
        <v>NO</v>
      </c>
      <c r="CI1187" s="244" t="str">
        <f t="shared" si="1565"/>
        <v>NO</v>
      </c>
      <c r="CJ1187" s="244" t="str">
        <f t="shared" si="1566"/>
        <v>NO</v>
      </c>
      <c r="CK1187" s="244" t="str">
        <f t="shared" si="1567"/>
        <v>NO</v>
      </c>
      <c r="CL1187" s="244" t="str">
        <f t="shared" si="1568"/>
        <v>NO</v>
      </c>
      <c r="CM1187" s="244" t="str">
        <f t="shared" si="1569"/>
        <v>NO</v>
      </c>
      <c r="CN1187" s="244" t="str">
        <f t="shared" si="1570"/>
        <v>NO</v>
      </c>
      <c r="CO1187" s="244" t="str">
        <f t="shared" si="1571"/>
        <v>NO</v>
      </c>
      <c r="CP1187" s="244" t="str">
        <f t="shared" si="1572"/>
        <v>NO</v>
      </c>
      <c r="CQ1187" s="244" t="str">
        <f t="shared" si="1573"/>
        <v>NO</v>
      </c>
      <c r="CR1187" s="244" t="str">
        <f t="shared" si="1574"/>
        <v>NO</v>
      </c>
    </row>
    <row r="1188" spans="1:96">
      <c r="A1188" s="64"/>
      <c r="B1188" s="15"/>
      <c r="C1188" s="15"/>
      <c r="D1188" s="15"/>
      <c r="E1188" s="15"/>
      <c r="F1188" s="15"/>
      <c r="G1188" s="15"/>
      <c r="H1188" s="15"/>
      <c r="I1188" s="52" t="s">
        <v>60</v>
      </c>
      <c r="J1188" s="6">
        <v>0.75454817012767905</v>
      </c>
      <c r="K1188" s="6">
        <v>0.237361441188119</v>
      </c>
      <c r="L1188" s="6">
        <v>8.0903886842007503E-3</v>
      </c>
      <c r="M1188" s="6">
        <v>0.73259622083218401</v>
      </c>
      <c r="N1188" s="6">
        <v>0.20335811078921201</v>
      </c>
      <c r="O1188" s="6">
        <v>6.4045668378602996E-2</v>
      </c>
      <c r="P1188" s="6">
        <v>0.14381521902007399</v>
      </c>
      <c r="Q1188" s="6">
        <v>0.55548998560421503</v>
      </c>
      <c r="R1188" s="6">
        <v>0.30069479537570998</v>
      </c>
      <c r="S1188" s="6">
        <v>5.9001234167242698E-2</v>
      </c>
      <c r="T1188" s="6">
        <v>0.34521001355620001</v>
      </c>
      <c r="U1188" s="6">
        <v>0.59578875227655603</v>
      </c>
      <c r="V1188" s="6">
        <v>0.30724141919062797</v>
      </c>
      <c r="W1188" s="6">
        <v>0.68264258312176995</v>
      </c>
      <c r="X1188" s="6">
        <v>1.01159976876015E-2</v>
      </c>
      <c r="Y1188" s="6">
        <v>0.81344943661013103</v>
      </c>
      <c r="Z1188" s="6">
        <v>0.119952428084576</v>
      </c>
      <c r="AA1188" s="6">
        <v>6.6598135305291906E-2</v>
      </c>
      <c r="AB1188" s="6">
        <v>0.75376836039212702</v>
      </c>
      <c r="AC1188" s="6">
        <v>2.07264346402945E-2</v>
      </c>
      <c r="AD1188" s="6">
        <v>0.225505204967578</v>
      </c>
      <c r="AE1188" s="6">
        <v>0.816058558293004</v>
      </c>
      <c r="AF1188" s="6">
        <v>7.9599925509358294E-2</v>
      </c>
      <c r="AG1188" s="310">
        <v>0.104341516197636</v>
      </c>
      <c r="AH1188" s="211">
        <v>1.6579999999999999</v>
      </c>
      <c r="AI1188" s="211">
        <v>2.33</v>
      </c>
      <c r="AJ1188" s="212">
        <v>5.5979999999999999</v>
      </c>
      <c r="AK1188" s="210">
        <v>1.6719999999999999</v>
      </c>
      <c r="AL1188" s="210">
        <v>2.3929999999999998</v>
      </c>
      <c r="AM1188" s="210">
        <v>5.7450000000000001</v>
      </c>
      <c r="AN1188" s="203"/>
      <c r="AO1188" s="203"/>
      <c r="AP1188" s="203"/>
      <c r="AQ1188" s="203"/>
      <c r="AR1188" s="203">
        <f t="shared" si="1575"/>
        <v>0.69692727427599999</v>
      </c>
      <c r="AS1188" s="203">
        <f t="shared" si="1576"/>
        <v>0.8518</v>
      </c>
      <c r="AT1188" s="203">
        <f t="shared" si="1577"/>
        <v>1.041088886996</v>
      </c>
      <c r="AU1188" s="203">
        <f t="shared" si="1578"/>
        <v>1.8303545495219997</v>
      </c>
      <c r="AV1188" s="203">
        <f t="shared" si="1579"/>
        <v>2.2370999999999999</v>
      </c>
      <c r="AW1188" s="203">
        <f t="shared" si="1580"/>
        <v>2.7342333283619995</v>
      </c>
      <c r="AX1188" s="203">
        <f t="shared" si="1581"/>
        <v>4.4007545552340002</v>
      </c>
      <c r="AY1188" s="203">
        <f t="shared" si="1582"/>
        <v>5.3787000000000003</v>
      </c>
      <c r="AZ1188" s="203">
        <f t="shared" si="1583"/>
        <v>6.5739666547139999</v>
      </c>
      <c r="BB1188" s="1" t="str">
        <f t="shared" si="1584"/>
        <v>P</v>
      </c>
      <c r="BC1188" s="1" t="str">
        <f t="shared" si="1585"/>
        <v>NA</v>
      </c>
      <c r="BD1188" s="1" t="str">
        <f t="shared" si="1586"/>
        <v>NA</v>
      </c>
      <c r="BE1188" s="1" t="str">
        <f t="shared" si="1587"/>
        <v>NO</v>
      </c>
      <c r="BF1188" s="1" t="str">
        <f t="shared" si="1545"/>
        <v>NO</v>
      </c>
      <c r="BG1188" s="1" t="str">
        <f t="shared" si="1546"/>
        <v>NO</v>
      </c>
      <c r="BH1188" s="1" t="str">
        <f t="shared" si="1530"/>
        <v>NO</v>
      </c>
      <c r="BJ1188" s="12">
        <v>3</v>
      </c>
      <c r="BK1188" s="1" t="str">
        <f t="shared" si="1547"/>
        <v>P</v>
      </c>
      <c r="BL1188" s="1" t="str">
        <f t="shared" si="1548"/>
        <v>NA</v>
      </c>
      <c r="BM1188" s="1" t="str">
        <f t="shared" si="1549"/>
        <v>NA</v>
      </c>
      <c r="BN1188" s="1" t="str">
        <f t="shared" si="1550"/>
        <v>NO</v>
      </c>
      <c r="BO1188" s="1" t="str">
        <f t="shared" si="1551"/>
        <v>NO</v>
      </c>
      <c r="BP1188" s="1" t="str">
        <f t="shared" si="1552"/>
        <v>NO</v>
      </c>
      <c r="BQ1188" s="1" t="str">
        <f t="shared" si="1553"/>
        <v>NO</v>
      </c>
      <c r="BS1188" s="1" t="str">
        <f t="shared" si="1554"/>
        <v>TN</v>
      </c>
      <c r="BT1188" s="1" t="str">
        <f t="shared" si="1555"/>
        <v>TN</v>
      </c>
      <c r="BU1188" s="1" t="str">
        <f t="shared" si="1556"/>
        <v>TN</v>
      </c>
      <c r="BV1188" s="1" t="str">
        <f t="shared" si="1557"/>
        <v>NO</v>
      </c>
      <c r="BW1188" s="1" t="str">
        <f t="shared" si="1558"/>
        <v>NO</v>
      </c>
      <c r="BX1188" s="1" t="str">
        <f t="shared" si="1559"/>
        <v>NO</v>
      </c>
      <c r="BY1188" s="244" t="str">
        <f t="shared" si="1560"/>
        <v>YES</v>
      </c>
      <c r="BZ1188" s="244" t="str">
        <f t="shared" si="1561"/>
        <v>NO</v>
      </c>
      <c r="CA1188" s="244" t="str">
        <f t="shared" si="1562"/>
        <v>NO</v>
      </c>
      <c r="CB1188" s="244" t="str">
        <f t="shared" si="1563"/>
        <v>NO</v>
      </c>
      <c r="CC1188" s="244" t="str">
        <f t="shared" si="1564"/>
        <v>NO</v>
      </c>
      <c r="CD1188" s="244" t="str">
        <f t="shared" si="1540"/>
        <v>NO</v>
      </c>
      <c r="CE1188" s="1" t="str">
        <f t="shared" si="1541"/>
        <v>NO</v>
      </c>
      <c r="CF1188" s="1" t="str">
        <f t="shared" si="1542"/>
        <v>NO</v>
      </c>
      <c r="CG1188" s="1" t="str">
        <f t="shared" si="1543"/>
        <v>NO</v>
      </c>
      <c r="CH1188" s="1" t="str">
        <f t="shared" si="1544"/>
        <v>NO</v>
      </c>
      <c r="CI1188" s="244" t="str">
        <f t="shared" si="1565"/>
        <v>NO</v>
      </c>
      <c r="CJ1188" s="244" t="str">
        <f t="shared" si="1566"/>
        <v>NO</v>
      </c>
      <c r="CK1188" s="244" t="str">
        <f t="shared" si="1567"/>
        <v>NO</v>
      </c>
      <c r="CL1188" s="244" t="str">
        <f t="shared" si="1568"/>
        <v>NO</v>
      </c>
      <c r="CM1188" s="244" t="str">
        <f t="shared" si="1569"/>
        <v>NO</v>
      </c>
      <c r="CN1188" s="244" t="str">
        <f t="shared" si="1570"/>
        <v>NO</v>
      </c>
      <c r="CO1188" s="244" t="str">
        <f t="shared" si="1571"/>
        <v>NO</v>
      </c>
      <c r="CP1188" s="244" t="str">
        <f t="shared" si="1572"/>
        <v>NO</v>
      </c>
      <c r="CQ1188" s="244" t="str">
        <f t="shared" si="1573"/>
        <v>NO</v>
      </c>
      <c r="CR1188" s="244" t="str">
        <f t="shared" si="1574"/>
        <v>NO</v>
      </c>
    </row>
    <row r="1189" spans="1:96">
      <c r="A1189" s="64"/>
      <c r="B1189" s="15"/>
      <c r="C1189" s="15"/>
      <c r="D1189" s="15"/>
      <c r="E1189" s="15"/>
      <c r="F1189" s="15"/>
      <c r="G1189" s="15"/>
      <c r="H1189" s="15"/>
      <c r="I1189" s="52" t="s">
        <v>46</v>
      </c>
      <c r="J1189" s="6">
        <v>0.99825682527362003</v>
      </c>
      <c r="K1189" s="6">
        <v>4.8649248989729403E-5</v>
      </c>
      <c r="L1189" s="6">
        <v>1.6945254773899001E-3</v>
      </c>
      <c r="M1189" s="6">
        <v>0.84025141259244196</v>
      </c>
      <c r="N1189" s="6">
        <v>0.10112387848883</v>
      </c>
      <c r="O1189" s="6">
        <v>5.8624708918726898E-2</v>
      </c>
      <c r="P1189" s="6">
        <v>0.354943794840889</v>
      </c>
      <c r="Q1189" s="6">
        <v>0.46796192133591102</v>
      </c>
      <c r="R1189" s="6">
        <v>0.177094283823198</v>
      </c>
      <c r="S1189" s="6">
        <v>0.70889002921882904</v>
      </c>
      <c r="T1189" s="6">
        <v>7.9546896610724893E-2</v>
      </c>
      <c r="U1189" s="6">
        <v>0.21156307417044501</v>
      </c>
      <c r="V1189" s="6">
        <v>0.97178584949034297</v>
      </c>
      <c r="W1189" s="6">
        <v>2.7929463336854199E-2</v>
      </c>
      <c r="X1189" s="6">
        <v>2.84687172801945E-4</v>
      </c>
      <c r="Y1189" s="6">
        <v>0.90406298770117399</v>
      </c>
      <c r="Z1189" s="6">
        <v>3.1019190592976E-2</v>
      </c>
      <c r="AA1189" s="6">
        <v>6.4917821705849296E-2</v>
      </c>
      <c r="AB1189" s="6">
        <v>0.60062200726454495</v>
      </c>
      <c r="AC1189" s="6">
        <v>0.297347924634285</v>
      </c>
      <c r="AD1189" s="6">
        <v>0.10203006810116901</v>
      </c>
      <c r="AE1189" s="6">
        <v>0.77212153413991003</v>
      </c>
      <c r="AF1189" s="6">
        <v>0.14033302062570299</v>
      </c>
      <c r="AG1189" s="310">
        <v>8.7545445234385497E-2</v>
      </c>
      <c r="AH1189" s="211">
        <v>1.2869999999999999</v>
      </c>
      <c r="AI1189" s="211">
        <v>2.3690000000000002</v>
      </c>
      <c r="AJ1189" s="212">
        <v>5.593</v>
      </c>
      <c r="AK1189" s="210">
        <v>1.2330000000000001</v>
      </c>
      <c r="AL1189" s="210">
        <v>2.327</v>
      </c>
      <c r="AM1189" s="210">
        <v>5.4669999999999996</v>
      </c>
      <c r="AN1189" s="203"/>
      <c r="AO1189" s="203"/>
      <c r="AP1189" s="203"/>
      <c r="AQ1189" s="203"/>
      <c r="AR1189" s="203">
        <f t="shared" si="1575"/>
        <v>0.69692727427599999</v>
      </c>
      <c r="AS1189" s="203">
        <f t="shared" si="1576"/>
        <v>0.8518</v>
      </c>
      <c r="AT1189" s="203">
        <f t="shared" si="1577"/>
        <v>1.041088886996</v>
      </c>
      <c r="AU1189" s="203">
        <f t="shared" si="1578"/>
        <v>1.8303545495219997</v>
      </c>
      <c r="AV1189" s="203">
        <f t="shared" si="1579"/>
        <v>2.2370999999999999</v>
      </c>
      <c r="AW1189" s="203">
        <f t="shared" si="1580"/>
        <v>2.7342333283619995</v>
      </c>
      <c r="AX1189" s="203">
        <f t="shared" si="1581"/>
        <v>4.4007545552340002</v>
      </c>
      <c r="AY1189" s="203">
        <f t="shared" si="1582"/>
        <v>5.3787000000000003</v>
      </c>
      <c r="AZ1189" s="203">
        <f t="shared" si="1583"/>
        <v>6.5739666547139999</v>
      </c>
      <c r="BB1189" s="1" t="str">
        <f t="shared" si="1584"/>
        <v>P</v>
      </c>
      <c r="BC1189" s="1" t="str">
        <f t="shared" si="1585"/>
        <v>NA</v>
      </c>
      <c r="BD1189" s="1" t="str">
        <f t="shared" si="1586"/>
        <v>NA</v>
      </c>
      <c r="BE1189" s="1" t="str">
        <f t="shared" si="1587"/>
        <v>NO</v>
      </c>
      <c r="BF1189" s="1" t="str">
        <f t="shared" si="1545"/>
        <v>NO</v>
      </c>
      <c r="BG1189" s="1" t="str">
        <f t="shared" si="1546"/>
        <v>NO</v>
      </c>
      <c r="BH1189" s="1" t="str">
        <f t="shared" si="1530"/>
        <v>NO</v>
      </c>
      <c r="BJ1189" s="12">
        <v>13</v>
      </c>
      <c r="BK1189" s="1" t="str">
        <f t="shared" si="1547"/>
        <v>P</v>
      </c>
      <c r="BL1189" s="1" t="str">
        <f t="shared" si="1548"/>
        <v>NA</v>
      </c>
      <c r="BM1189" s="1" t="str">
        <f t="shared" si="1549"/>
        <v>NA</v>
      </c>
      <c r="BN1189" s="1" t="str">
        <f t="shared" si="1550"/>
        <v>NO</v>
      </c>
      <c r="BO1189" s="1" t="str">
        <f t="shared" si="1551"/>
        <v>NO</v>
      </c>
      <c r="BP1189" s="1" t="str">
        <f t="shared" si="1552"/>
        <v>NO</v>
      </c>
      <c r="BQ1189" s="1" t="str">
        <f t="shared" si="1553"/>
        <v>NO</v>
      </c>
      <c r="BS1189" s="1" t="str">
        <f t="shared" si="1554"/>
        <v>TN</v>
      </c>
      <c r="BT1189" s="1" t="str">
        <f t="shared" si="1555"/>
        <v>TN</v>
      </c>
      <c r="BU1189" s="1" t="str">
        <f t="shared" si="1556"/>
        <v>TN</v>
      </c>
      <c r="BV1189" s="1" t="str">
        <f t="shared" si="1557"/>
        <v>NO</v>
      </c>
      <c r="BW1189" s="1" t="str">
        <f t="shared" si="1558"/>
        <v>NO</v>
      </c>
      <c r="BX1189" s="1" t="str">
        <f t="shared" si="1559"/>
        <v>NO</v>
      </c>
      <c r="BY1189" s="244" t="str">
        <f t="shared" si="1560"/>
        <v>YES</v>
      </c>
      <c r="BZ1189" s="244" t="str">
        <f t="shared" si="1561"/>
        <v>NO</v>
      </c>
      <c r="CA1189" s="244" t="str">
        <f t="shared" si="1562"/>
        <v>NO</v>
      </c>
      <c r="CB1189" s="244" t="str">
        <f t="shared" si="1563"/>
        <v>NO</v>
      </c>
      <c r="CC1189" s="244" t="str">
        <f t="shared" si="1564"/>
        <v>NO</v>
      </c>
      <c r="CD1189" s="244" t="str">
        <f t="shared" si="1540"/>
        <v>NO</v>
      </c>
      <c r="CE1189" s="1" t="str">
        <f t="shared" si="1541"/>
        <v>NO</v>
      </c>
      <c r="CF1189" s="1" t="str">
        <f t="shared" si="1542"/>
        <v>NO</v>
      </c>
      <c r="CG1189" s="1" t="str">
        <f t="shared" si="1543"/>
        <v>NO</v>
      </c>
      <c r="CH1189" s="1" t="str">
        <f t="shared" si="1544"/>
        <v>NO</v>
      </c>
      <c r="CI1189" s="244" t="str">
        <f t="shared" si="1565"/>
        <v>NO</v>
      </c>
      <c r="CJ1189" s="244" t="str">
        <f t="shared" si="1566"/>
        <v>NO</v>
      </c>
      <c r="CK1189" s="244" t="str">
        <f t="shared" si="1567"/>
        <v>NO</v>
      </c>
      <c r="CL1189" s="244" t="str">
        <f t="shared" si="1568"/>
        <v>NO</v>
      </c>
      <c r="CM1189" s="244" t="str">
        <f t="shared" si="1569"/>
        <v>NO</v>
      </c>
      <c r="CN1189" s="244" t="str">
        <f t="shared" si="1570"/>
        <v>NO</v>
      </c>
      <c r="CO1189" s="244" t="str">
        <f t="shared" si="1571"/>
        <v>NO</v>
      </c>
      <c r="CP1189" s="244" t="str">
        <f t="shared" si="1572"/>
        <v>NO</v>
      </c>
      <c r="CQ1189" s="244" t="str">
        <f t="shared" si="1573"/>
        <v>NO</v>
      </c>
      <c r="CR1189" s="244" t="str">
        <f t="shared" si="1574"/>
        <v>NO</v>
      </c>
    </row>
    <row r="1190" spans="1:96" ht="16.5" thickBot="1">
      <c r="A1190" s="74"/>
      <c r="B1190" s="75"/>
      <c r="C1190" s="75"/>
      <c r="D1190" s="75"/>
      <c r="E1190" s="75"/>
      <c r="F1190" s="75"/>
      <c r="G1190" s="75"/>
      <c r="H1190" s="75"/>
      <c r="I1190" s="53" t="s">
        <v>61</v>
      </c>
      <c r="J1190" s="8">
        <v>0.955504795188172</v>
      </c>
      <c r="K1190" s="8">
        <v>2.0417061326430602E-2</v>
      </c>
      <c r="L1190" s="8">
        <v>2.4078143485397299E-2</v>
      </c>
      <c r="M1190" s="8">
        <v>0.96799880400267102</v>
      </c>
      <c r="N1190" s="8">
        <v>1.81927196921133E-2</v>
      </c>
      <c r="O1190" s="8">
        <v>1.38084763052152E-2</v>
      </c>
      <c r="P1190" s="8">
        <v>0.90931699557270196</v>
      </c>
      <c r="Q1190" s="8">
        <v>6.2194427333380098E-2</v>
      </c>
      <c r="R1190" s="8">
        <v>2.8488577093917899E-2</v>
      </c>
      <c r="S1190" s="8">
        <v>0.64675391999477405</v>
      </c>
      <c r="T1190" s="8">
        <v>0.237787379596545</v>
      </c>
      <c r="U1190" s="8">
        <v>0.11545870040868</v>
      </c>
      <c r="V1190" s="8">
        <v>0.35010283125549801</v>
      </c>
      <c r="W1190" s="8">
        <v>0.52507926844483399</v>
      </c>
      <c r="X1190" s="8">
        <v>0.124817900299667</v>
      </c>
      <c r="Y1190" s="8">
        <v>0.97403303973176902</v>
      </c>
      <c r="Z1190" s="8">
        <v>2.3827043507645501E-2</v>
      </c>
      <c r="AA1190" s="8">
        <v>2.13991676058511E-3</v>
      </c>
      <c r="AB1190" s="8">
        <v>0.81027888436173001</v>
      </c>
      <c r="AC1190" s="8">
        <v>6.6522013624011802E-3</v>
      </c>
      <c r="AD1190" s="8">
        <v>0.18306891427586799</v>
      </c>
      <c r="AE1190" s="8">
        <v>0.87143445646853601</v>
      </c>
      <c r="AF1190" s="8">
        <v>0.118140742494777</v>
      </c>
      <c r="AG1190" s="311">
        <v>1.0424801036685701E-2</v>
      </c>
      <c r="AH1190" s="213">
        <v>0.95199999999999996</v>
      </c>
      <c r="AI1190" s="213">
        <v>2.4700000000000002</v>
      </c>
      <c r="AJ1190" s="214">
        <v>5.5209999999999999</v>
      </c>
      <c r="AK1190" s="210">
        <v>0.98099999999999998</v>
      </c>
      <c r="AL1190" s="210">
        <v>2.5179999999999998</v>
      </c>
      <c r="AM1190" s="210">
        <v>5.6180000000000003</v>
      </c>
      <c r="AN1190" s="203"/>
      <c r="AO1190" s="203"/>
      <c r="AP1190" s="203"/>
      <c r="AQ1190" s="203"/>
      <c r="AR1190" s="203">
        <f t="shared" si="1575"/>
        <v>0.69692727427599999</v>
      </c>
      <c r="AS1190" s="203">
        <f t="shared" si="1576"/>
        <v>0.8518</v>
      </c>
      <c r="AT1190" s="203">
        <f t="shared" si="1577"/>
        <v>1.041088886996</v>
      </c>
      <c r="AU1190" s="203">
        <f t="shared" si="1578"/>
        <v>1.8303545495219997</v>
      </c>
      <c r="AV1190" s="203">
        <f t="shared" si="1579"/>
        <v>2.2370999999999999</v>
      </c>
      <c r="AW1190" s="203">
        <f t="shared" si="1580"/>
        <v>2.7342333283619995</v>
      </c>
      <c r="AX1190" s="203">
        <f t="shared" si="1581"/>
        <v>4.4007545552340002</v>
      </c>
      <c r="AY1190" s="203">
        <f t="shared" si="1582"/>
        <v>5.3787000000000003</v>
      </c>
      <c r="AZ1190" s="203">
        <f t="shared" si="1583"/>
        <v>6.5739666547139999</v>
      </c>
      <c r="BB1190" s="1" t="str">
        <f t="shared" si="1584"/>
        <v>NA</v>
      </c>
      <c r="BC1190" s="1" t="str">
        <f t="shared" si="1585"/>
        <v>NA</v>
      </c>
      <c r="BD1190" s="1" t="str">
        <f t="shared" si="1586"/>
        <v>NA</v>
      </c>
      <c r="BE1190" s="1" t="str">
        <f t="shared" si="1587"/>
        <v>NO</v>
      </c>
      <c r="BF1190" s="1" t="str">
        <f t="shared" si="1545"/>
        <v>NO</v>
      </c>
      <c r="BG1190" s="1" t="str">
        <f t="shared" si="1546"/>
        <v>NO</v>
      </c>
      <c r="BH1190" s="1" t="str">
        <f t="shared" si="1530"/>
        <v>YES</v>
      </c>
      <c r="BJ1190" s="12">
        <v>10</v>
      </c>
      <c r="BK1190" s="1" t="str">
        <f t="shared" si="1547"/>
        <v>NA</v>
      </c>
      <c r="BL1190" s="1" t="str">
        <f t="shared" si="1548"/>
        <v>NA</v>
      </c>
      <c r="BM1190" s="1" t="str">
        <f t="shared" si="1549"/>
        <v>NA</v>
      </c>
      <c r="BN1190" s="1" t="str">
        <f t="shared" si="1550"/>
        <v>NO</v>
      </c>
      <c r="BO1190" s="1" t="str">
        <f t="shared" si="1551"/>
        <v>NO</v>
      </c>
      <c r="BP1190" s="1" t="str">
        <f t="shared" si="1552"/>
        <v>NO</v>
      </c>
      <c r="BQ1190" s="1" t="str">
        <f t="shared" si="1553"/>
        <v>YES</v>
      </c>
      <c r="BS1190" s="1" t="str">
        <f t="shared" si="1554"/>
        <v>TN</v>
      </c>
      <c r="BT1190" s="1" t="str">
        <f t="shared" si="1555"/>
        <v>TN</v>
      </c>
      <c r="BU1190" s="1" t="str">
        <f t="shared" si="1556"/>
        <v>TN</v>
      </c>
      <c r="BV1190" s="1" t="str">
        <f t="shared" si="1557"/>
        <v>NO</v>
      </c>
      <c r="BW1190" s="1" t="str">
        <f t="shared" si="1558"/>
        <v>NO</v>
      </c>
      <c r="BX1190" s="1" t="str">
        <f t="shared" si="1559"/>
        <v>NO</v>
      </c>
      <c r="BY1190" s="244" t="str">
        <f t="shared" si="1560"/>
        <v>YES</v>
      </c>
      <c r="BZ1190" s="244" t="str">
        <f t="shared" si="1561"/>
        <v>NO</v>
      </c>
      <c r="CA1190" s="244" t="str">
        <f t="shared" si="1562"/>
        <v>NO</v>
      </c>
      <c r="CB1190" s="244" t="str">
        <f t="shared" si="1563"/>
        <v>NO</v>
      </c>
      <c r="CC1190" s="244" t="str">
        <f t="shared" si="1564"/>
        <v>NO</v>
      </c>
      <c r="CD1190" s="244" t="str">
        <f t="shared" si="1540"/>
        <v>NO</v>
      </c>
      <c r="CE1190" s="1" t="str">
        <f t="shared" si="1541"/>
        <v>NO</v>
      </c>
      <c r="CF1190" s="1" t="str">
        <f t="shared" si="1542"/>
        <v>NO</v>
      </c>
      <c r="CG1190" s="1" t="str">
        <f t="shared" si="1543"/>
        <v>NO</v>
      </c>
      <c r="CH1190" s="1" t="str">
        <f t="shared" si="1544"/>
        <v>NO</v>
      </c>
      <c r="CI1190" s="244" t="str">
        <f t="shared" si="1565"/>
        <v>NO</v>
      </c>
      <c r="CJ1190" s="244" t="str">
        <f t="shared" si="1566"/>
        <v>NO</v>
      </c>
      <c r="CK1190" s="244" t="str">
        <f t="shared" si="1567"/>
        <v>NO</v>
      </c>
      <c r="CL1190" s="244" t="str">
        <f t="shared" si="1568"/>
        <v>NO</v>
      </c>
      <c r="CM1190" s="244" t="str">
        <f t="shared" si="1569"/>
        <v>NO</v>
      </c>
      <c r="CN1190" s="244" t="str">
        <f t="shared" si="1570"/>
        <v>NO</v>
      </c>
      <c r="CO1190" s="244" t="str">
        <f t="shared" si="1571"/>
        <v>NO</v>
      </c>
      <c r="CP1190" s="244" t="str">
        <f t="shared" si="1572"/>
        <v>NO</v>
      </c>
      <c r="CQ1190" s="244" t="str">
        <f t="shared" si="1573"/>
        <v>NO</v>
      </c>
      <c r="CR1190" s="244" t="str">
        <f t="shared" si="1574"/>
        <v>NO</v>
      </c>
    </row>
    <row r="1191" spans="1:96">
      <c r="A1191" s="61">
        <v>90</v>
      </c>
      <c r="B1191" s="62">
        <v>360</v>
      </c>
      <c r="C1191" s="62">
        <v>2</v>
      </c>
      <c r="D1191" s="62">
        <v>0.5</v>
      </c>
      <c r="E1191" s="62">
        <v>8215031</v>
      </c>
      <c r="F1191" s="62">
        <f>E1191/1000/60</f>
        <v>136.91718333333336</v>
      </c>
      <c r="G1191" s="62">
        <v>41</v>
      </c>
      <c r="H1191" s="63">
        <f>G1191/B1191*100</f>
        <v>11.388888888888889</v>
      </c>
      <c r="I1191" s="60" t="s">
        <v>12</v>
      </c>
      <c r="J1191" s="69">
        <v>0.99649691991989198</v>
      </c>
      <c r="K1191" s="69">
        <v>2.2458908223282801E-3</v>
      </c>
      <c r="L1191" s="69">
        <v>1.2571892577795099E-3</v>
      </c>
      <c r="M1191" s="69">
        <v>0.85981508967977305</v>
      </c>
      <c r="N1191" s="69">
        <v>7.4675322575539604E-2</v>
      </c>
      <c r="O1191" s="69">
        <v>6.5509587744686806E-2</v>
      </c>
      <c r="P1191" s="69">
        <v>0.50476165958698305</v>
      </c>
      <c r="Q1191" s="69">
        <v>0.42164771771787402</v>
      </c>
      <c r="R1191" s="69">
        <v>7.3590622695142799E-2</v>
      </c>
      <c r="S1191" s="69">
        <v>0.79073460894021697</v>
      </c>
      <c r="T1191" s="69">
        <v>5.5979360036625098E-2</v>
      </c>
      <c r="U1191" s="69">
        <v>0.15328603102315699</v>
      </c>
      <c r="V1191" s="69">
        <v>0.87576141864189805</v>
      </c>
      <c r="W1191" s="69">
        <v>9.7222797610609105E-2</v>
      </c>
      <c r="X1191" s="69">
        <v>2.7015783747492E-2</v>
      </c>
      <c r="Y1191" s="69">
        <v>0.95434395122637605</v>
      </c>
      <c r="Z1191" s="69">
        <v>3.0182761271200099E-2</v>
      </c>
      <c r="AA1191" s="69">
        <v>1.5473287502422901E-2</v>
      </c>
      <c r="AB1191" s="69">
        <v>0.317060778151733</v>
      </c>
      <c r="AC1191" s="69">
        <v>0.59442932594401099</v>
      </c>
      <c r="AD1191" s="69">
        <v>8.8509895904255398E-2</v>
      </c>
      <c r="AE1191" s="69">
        <v>0.59849154014878903</v>
      </c>
      <c r="AF1191" s="69">
        <v>0.17113650158956201</v>
      </c>
      <c r="AG1191" s="309">
        <v>0.230371958261647</v>
      </c>
      <c r="AH1191" s="208">
        <v>1.732</v>
      </c>
      <c r="AI1191" s="208">
        <v>2.597</v>
      </c>
      <c r="AJ1191" s="209">
        <v>6.0010000000000003</v>
      </c>
      <c r="AK1191" s="210">
        <v>1.3260000000000001</v>
      </c>
      <c r="AL1191" s="210">
        <v>2.5339999999999998</v>
      </c>
      <c r="AM1191" s="210">
        <v>6.194</v>
      </c>
      <c r="AN1191" s="203">
        <v>1.2084999999999999</v>
      </c>
      <c r="AO1191" s="203">
        <v>2.7267999999999999</v>
      </c>
      <c r="AP1191" s="203">
        <v>5.8274999999999997</v>
      </c>
      <c r="AQ1191" s="203"/>
      <c r="AR1191" s="203">
        <f>$AN$25*0.81818182</f>
        <v>0.98877272946999983</v>
      </c>
      <c r="AS1191" s="203">
        <f>$AN$25</f>
        <v>1.2084999999999999</v>
      </c>
      <c r="AT1191" s="203">
        <f>$AN$25*1.22222222</f>
        <v>1.4770555528699998</v>
      </c>
      <c r="AU1191" s="203">
        <f>$AO$25*0.81818182</f>
        <v>2.2310181867759997</v>
      </c>
      <c r="AV1191" s="203">
        <f>$AO$25</f>
        <v>2.7267999999999999</v>
      </c>
      <c r="AW1191" s="203">
        <f>$AO$25*1.22222222</f>
        <v>3.3327555494959995</v>
      </c>
      <c r="AX1191" s="203">
        <f>$AP$25*0.81818182</f>
        <v>4.7679545560499994</v>
      </c>
      <c r="AY1191" s="203">
        <f>$AP$25</f>
        <v>5.8274999999999997</v>
      </c>
      <c r="AZ1191" s="203">
        <f>$AP$25*1.22222222</f>
        <v>7.1224999870499994</v>
      </c>
      <c r="BB1191" s="1" t="str">
        <f t="shared" si="1584"/>
        <v>P</v>
      </c>
      <c r="BC1191" s="1" t="str">
        <f t="shared" si="1585"/>
        <v>NP</v>
      </c>
      <c r="BD1191" s="1" t="str">
        <f t="shared" si="1586"/>
        <v>NA</v>
      </c>
      <c r="BE1191" s="1" t="str">
        <f t="shared" si="1587"/>
        <v>NO</v>
      </c>
      <c r="BF1191" s="1" t="str">
        <f t="shared" si="1545"/>
        <v>NO</v>
      </c>
      <c r="BG1191" s="1" t="str">
        <f t="shared" si="1546"/>
        <v>NO</v>
      </c>
      <c r="BH1191" s="1" t="str">
        <f t="shared" si="1530"/>
        <v>NO</v>
      </c>
      <c r="BJ1191" s="1">
        <v>16</v>
      </c>
      <c r="BK1191" s="1" t="str">
        <f t="shared" si="1547"/>
        <v>NA</v>
      </c>
      <c r="BL1191" s="1" t="str">
        <f t="shared" si="1548"/>
        <v>NP</v>
      </c>
      <c r="BM1191" s="1" t="str">
        <f t="shared" si="1549"/>
        <v>NA</v>
      </c>
      <c r="BN1191" s="1" t="str">
        <f t="shared" si="1550"/>
        <v>NO</v>
      </c>
      <c r="BO1191" s="1" t="str">
        <f t="shared" si="1551"/>
        <v>NO</v>
      </c>
      <c r="BP1191" s="1" t="str">
        <f t="shared" si="1552"/>
        <v>NO</v>
      </c>
      <c r="BQ1191" s="1" t="str">
        <f t="shared" si="1553"/>
        <v>YES</v>
      </c>
      <c r="BS1191" s="1" t="str">
        <f t="shared" si="1554"/>
        <v>TN</v>
      </c>
      <c r="BT1191" s="1" t="str">
        <f t="shared" si="1555"/>
        <v>TP</v>
      </c>
      <c r="BU1191" s="1" t="str">
        <f t="shared" si="1556"/>
        <v>TN</v>
      </c>
      <c r="BV1191" s="1" t="str">
        <f t="shared" si="1557"/>
        <v>NO</v>
      </c>
      <c r="BW1191" s="1" t="str">
        <f t="shared" si="1558"/>
        <v>NO</v>
      </c>
      <c r="BX1191" s="1" t="str">
        <f t="shared" si="1559"/>
        <v>YES</v>
      </c>
      <c r="BY1191" s="244" t="str">
        <f t="shared" si="1560"/>
        <v>YES</v>
      </c>
      <c r="BZ1191" s="244" t="str">
        <f t="shared" si="1561"/>
        <v>NO</v>
      </c>
      <c r="CA1191" s="244" t="str">
        <f t="shared" si="1562"/>
        <v>NO</v>
      </c>
      <c r="CB1191" s="244" t="str">
        <f t="shared" si="1563"/>
        <v>NO</v>
      </c>
      <c r="CC1191" s="244" t="str">
        <f t="shared" si="1564"/>
        <v>NO</v>
      </c>
      <c r="CD1191" s="244" t="str">
        <f t="shared" si="1540"/>
        <v>NO</v>
      </c>
      <c r="CE1191" s="1" t="str">
        <f t="shared" si="1541"/>
        <v>NO</v>
      </c>
      <c r="CF1191" s="1" t="str">
        <f t="shared" si="1542"/>
        <v>NO</v>
      </c>
      <c r="CG1191" s="1" t="str">
        <f t="shared" si="1543"/>
        <v>NO</v>
      </c>
      <c r="CH1191" s="1" t="str">
        <f t="shared" si="1544"/>
        <v>NO</v>
      </c>
      <c r="CI1191" s="244" t="str">
        <f t="shared" si="1565"/>
        <v>NO</v>
      </c>
      <c r="CJ1191" s="244" t="str">
        <f t="shared" si="1566"/>
        <v>NO</v>
      </c>
      <c r="CK1191" s="244" t="str">
        <f t="shared" si="1567"/>
        <v>NO</v>
      </c>
      <c r="CL1191" s="244" t="str">
        <f t="shared" si="1568"/>
        <v>NO</v>
      </c>
      <c r="CM1191" s="244" t="str">
        <f t="shared" si="1569"/>
        <v>NO</v>
      </c>
      <c r="CN1191" s="244" t="str">
        <f t="shared" si="1570"/>
        <v>NO</v>
      </c>
      <c r="CO1191" s="244" t="str">
        <f t="shared" si="1571"/>
        <v>NO</v>
      </c>
      <c r="CP1191" s="244" t="str">
        <f t="shared" si="1572"/>
        <v>NO</v>
      </c>
      <c r="CQ1191" s="244" t="str">
        <f t="shared" si="1573"/>
        <v>NO</v>
      </c>
      <c r="CR1191" s="244" t="str">
        <f t="shared" si="1574"/>
        <v>NO</v>
      </c>
    </row>
    <row r="1192" spans="1:96">
      <c r="A1192" s="64"/>
      <c r="B1192" s="15"/>
      <c r="C1192" s="15"/>
      <c r="D1192" s="15"/>
      <c r="E1192" s="15"/>
      <c r="F1192" s="15"/>
      <c r="G1192" s="15"/>
      <c r="H1192" s="15"/>
      <c r="I1192" s="52" t="s">
        <v>13</v>
      </c>
      <c r="J1192" s="6">
        <v>0.847902836947248</v>
      </c>
      <c r="K1192" s="6">
        <v>4.2136375767320398E-2</v>
      </c>
      <c r="L1192" s="6">
        <v>0.10996078728543</v>
      </c>
      <c r="M1192" s="6">
        <v>0.37719065030780402</v>
      </c>
      <c r="N1192" s="6">
        <v>0.28277783082528002</v>
      </c>
      <c r="O1192" s="6">
        <v>0.34003151886691402</v>
      </c>
      <c r="P1192" s="6">
        <v>0.90517739221114102</v>
      </c>
      <c r="Q1192" s="6">
        <v>9.1465850906045407E-2</v>
      </c>
      <c r="R1192" s="6">
        <v>3.35675688281267E-3</v>
      </c>
      <c r="S1192" s="6">
        <v>0.79017783113671602</v>
      </c>
      <c r="T1192" s="6">
        <v>0.14124776041582801</v>
      </c>
      <c r="U1192" s="6">
        <v>6.8574408447454799E-2</v>
      </c>
      <c r="V1192" s="6">
        <v>0.56568934643897395</v>
      </c>
      <c r="W1192" s="6">
        <v>0.37951733022862699</v>
      </c>
      <c r="X1192" s="6">
        <v>5.47933233323981E-2</v>
      </c>
      <c r="Y1192" s="6">
        <v>0.75659908330796199</v>
      </c>
      <c r="Z1192" s="6">
        <v>0.23639502358297201</v>
      </c>
      <c r="AA1192" s="6">
        <v>7.0058931090643999E-3</v>
      </c>
      <c r="AB1192" s="6">
        <v>0.55483141337200603</v>
      </c>
      <c r="AC1192" s="6">
        <v>0.17326274332549799</v>
      </c>
      <c r="AD1192" s="6">
        <v>0.27190584330249501</v>
      </c>
      <c r="AE1192" s="6">
        <v>5.5783419768906502E-2</v>
      </c>
      <c r="AF1192" s="6">
        <v>0.59014214097123296</v>
      </c>
      <c r="AG1192" s="310">
        <v>0.35407443925985999</v>
      </c>
      <c r="AH1192" s="211">
        <v>1.121</v>
      </c>
      <c r="AI1192" s="211">
        <v>2.6379999999999999</v>
      </c>
      <c r="AJ1192" s="212">
        <v>6.3710000000000004</v>
      </c>
      <c r="AK1192" s="210">
        <v>1.355</v>
      </c>
      <c r="AL1192" s="210">
        <v>2.9289999999999998</v>
      </c>
      <c r="AM1192" s="210">
        <v>6.4729999999999999</v>
      </c>
      <c r="AN1192" s="203"/>
      <c r="AO1192" s="203"/>
      <c r="AP1192" s="203"/>
      <c r="AQ1192" s="203"/>
      <c r="AR1192" s="203">
        <f t="shared" ref="AR1192:AR1220" si="1588">$AN$25*0.81818182</f>
        <v>0.98877272946999983</v>
      </c>
      <c r="AS1192" s="203">
        <f t="shared" ref="AS1192:AS1220" si="1589">$AN$25</f>
        <v>1.2084999999999999</v>
      </c>
      <c r="AT1192" s="203">
        <f t="shared" ref="AT1192:AT1220" si="1590">$AN$25*1.22222222</f>
        <v>1.4770555528699998</v>
      </c>
      <c r="AU1192" s="203">
        <f t="shared" ref="AU1192:AU1220" si="1591">$AO$25*0.81818182</f>
        <v>2.2310181867759997</v>
      </c>
      <c r="AV1192" s="203">
        <f t="shared" ref="AV1192:AV1220" si="1592">$AO$25</f>
        <v>2.7267999999999999</v>
      </c>
      <c r="AW1192" s="203">
        <f t="shared" ref="AW1192:AW1220" si="1593">$AO$25*1.22222222</f>
        <v>3.3327555494959995</v>
      </c>
      <c r="AX1192" s="203">
        <f t="shared" ref="AX1192:AX1220" si="1594">$AP$25*0.81818182</f>
        <v>4.7679545560499994</v>
      </c>
      <c r="AY1192" s="203">
        <f t="shared" ref="AY1192:AY1220" si="1595">$AP$25</f>
        <v>5.8274999999999997</v>
      </c>
      <c r="AZ1192" s="203">
        <f t="shared" ref="AZ1192:AZ1220" si="1596">$AP$25*1.22222222</f>
        <v>7.1224999870499994</v>
      </c>
      <c r="BB1192" s="1" t="str">
        <f t="shared" si="1584"/>
        <v>NP</v>
      </c>
      <c r="BC1192" s="1" t="str">
        <f t="shared" si="1585"/>
        <v>NP</v>
      </c>
      <c r="BD1192" s="1" t="str">
        <f t="shared" si="1586"/>
        <v>NA</v>
      </c>
      <c r="BE1192" s="1" t="str">
        <f t="shared" si="1587"/>
        <v>NO</v>
      </c>
      <c r="BF1192" s="1" t="str">
        <f t="shared" si="1545"/>
        <v>NO</v>
      </c>
      <c r="BG1192" s="1" t="str">
        <f t="shared" si="1546"/>
        <v>NO</v>
      </c>
      <c r="BH1192" s="1" t="str">
        <f t="shared" si="1530"/>
        <v>YES</v>
      </c>
      <c r="BJ1192" s="1">
        <v>18</v>
      </c>
      <c r="BK1192" s="1" t="str">
        <f t="shared" si="1547"/>
        <v>NA</v>
      </c>
      <c r="BL1192" s="1" t="str">
        <f t="shared" si="1548"/>
        <v>NA</v>
      </c>
      <c r="BM1192" s="1" t="str">
        <f t="shared" si="1549"/>
        <v>NA</v>
      </c>
      <c r="BN1192" s="1" t="str">
        <f t="shared" si="1550"/>
        <v>NO</v>
      </c>
      <c r="BO1192" s="1" t="str">
        <f t="shared" si="1551"/>
        <v>NO</v>
      </c>
      <c r="BP1192" s="1" t="str">
        <f t="shared" si="1552"/>
        <v>NO</v>
      </c>
      <c r="BQ1192" s="1" t="str">
        <f t="shared" si="1553"/>
        <v>YES</v>
      </c>
      <c r="BS1192" s="1" t="str">
        <f t="shared" si="1554"/>
        <v>FP</v>
      </c>
      <c r="BT1192" s="1" t="str">
        <f t="shared" si="1555"/>
        <v>FP</v>
      </c>
      <c r="BU1192" s="1" t="str">
        <f t="shared" si="1556"/>
        <v>TN</v>
      </c>
      <c r="BV1192" s="1" t="str">
        <f t="shared" si="1557"/>
        <v>NO</v>
      </c>
      <c r="BW1192" s="1" t="str">
        <f t="shared" si="1558"/>
        <v>NO</v>
      </c>
      <c r="BX1192" s="1" t="str">
        <f t="shared" si="1559"/>
        <v>NO</v>
      </c>
      <c r="BY1192" s="244" t="str">
        <f t="shared" si="1560"/>
        <v>YES</v>
      </c>
      <c r="BZ1192" s="244" t="str">
        <f t="shared" si="1561"/>
        <v>NO</v>
      </c>
      <c r="CA1192" s="244" t="str">
        <f t="shared" si="1562"/>
        <v>NO</v>
      </c>
      <c r="CB1192" s="244" t="str">
        <f t="shared" si="1563"/>
        <v>NO</v>
      </c>
      <c r="CC1192" s="244" t="str">
        <f t="shared" si="1564"/>
        <v>NO</v>
      </c>
      <c r="CD1192" s="244" t="str">
        <f t="shared" si="1540"/>
        <v>YES</v>
      </c>
      <c r="CE1192" s="1" t="str">
        <f t="shared" si="1541"/>
        <v>NO</v>
      </c>
      <c r="CF1192" s="1" t="str">
        <f t="shared" si="1542"/>
        <v>NO</v>
      </c>
      <c r="CG1192" s="1" t="str">
        <f t="shared" si="1543"/>
        <v>NO</v>
      </c>
      <c r="CH1192" s="1" t="str">
        <f t="shared" si="1544"/>
        <v>YES</v>
      </c>
      <c r="CI1192" s="244" t="str">
        <f t="shared" si="1565"/>
        <v>NO</v>
      </c>
      <c r="CJ1192" s="244" t="str">
        <f t="shared" si="1566"/>
        <v>NO</v>
      </c>
      <c r="CK1192" s="244" t="str">
        <f t="shared" si="1567"/>
        <v>NO</v>
      </c>
      <c r="CL1192" s="244" t="str">
        <f t="shared" si="1568"/>
        <v>NO</v>
      </c>
      <c r="CM1192" s="244" t="str">
        <f t="shared" si="1569"/>
        <v>NO</v>
      </c>
      <c r="CN1192" s="244" t="str">
        <f t="shared" si="1570"/>
        <v>YES</v>
      </c>
      <c r="CO1192" s="244" t="str">
        <f t="shared" si="1571"/>
        <v>NO</v>
      </c>
      <c r="CP1192" s="244" t="str">
        <f t="shared" si="1572"/>
        <v>NO</v>
      </c>
      <c r="CQ1192" s="244" t="str">
        <f t="shared" si="1573"/>
        <v>NO</v>
      </c>
      <c r="CR1192" s="244" t="str">
        <f t="shared" si="1574"/>
        <v>YES</v>
      </c>
    </row>
    <row r="1193" spans="1:96">
      <c r="A1193" s="64"/>
      <c r="B1193" s="15"/>
      <c r="C1193" s="15"/>
      <c r="D1193" s="15"/>
      <c r="E1193" s="15"/>
      <c r="F1193" s="15"/>
      <c r="G1193" s="15"/>
      <c r="H1193" s="15"/>
      <c r="I1193" s="52" t="s">
        <v>14</v>
      </c>
      <c r="J1193" s="6">
        <v>0.94385162781280896</v>
      </c>
      <c r="K1193" s="6">
        <v>1.6931189134641599E-2</v>
      </c>
      <c r="L1193" s="6">
        <v>3.9217183052548801E-2</v>
      </c>
      <c r="M1193" s="6">
        <v>0.68652296806366697</v>
      </c>
      <c r="N1193" s="6">
        <v>3.0757868827512601E-2</v>
      </c>
      <c r="O1193" s="6">
        <v>0.28271916310882</v>
      </c>
      <c r="P1193" s="6">
        <v>0.19601805725260901</v>
      </c>
      <c r="Q1193" s="6">
        <v>0.43765966541863599</v>
      </c>
      <c r="R1193" s="6">
        <v>0.366322277328754</v>
      </c>
      <c r="S1193" s="6">
        <v>0.69499452063276101</v>
      </c>
      <c r="T1193" s="6">
        <v>0.24551904954978801</v>
      </c>
      <c r="U1193" s="6">
        <v>5.9486429817449699E-2</v>
      </c>
      <c r="V1193" s="6">
        <v>0.88838019025280301</v>
      </c>
      <c r="W1193" s="6">
        <v>4.92456119117878E-2</v>
      </c>
      <c r="X1193" s="6">
        <v>6.2374197835408797E-2</v>
      </c>
      <c r="Y1193" s="6">
        <v>0.68862381651285298</v>
      </c>
      <c r="Z1193" s="6">
        <v>0.303781130184617</v>
      </c>
      <c r="AA1193" s="6">
        <v>7.5950533025289603E-3</v>
      </c>
      <c r="AB1193" s="6">
        <v>0.19257069852384601</v>
      </c>
      <c r="AC1193" s="6">
        <v>0.51085791977639605</v>
      </c>
      <c r="AD1193" s="6">
        <v>0.296571381699757</v>
      </c>
      <c r="AE1193" s="6">
        <v>0.37282430961931001</v>
      </c>
      <c r="AF1193" s="6">
        <v>0.39366253189945899</v>
      </c>
      <c r="AG1193" s="310">
        <v>0.23351315848123</v>
      </c>
      <c r="AH1193" s="211">
        <v>1.494</v>
      </c>
      <c r="AI1193" s="211">
        <v>2.4990000000000001</v>
      </c>
      <c r="AJ1193" s="212">
        <v>6.1420000000000003</v>
      </c>
      <c r="AK1193" s="210">
        <v>1.4550000000000001</v>
      </c>
      <c r="AL1193" s="210">
        <v>2.5529999999999999</v>
      </c>
      <c r="AM1193" s="210">
        <v>6.1420000000000003</v>
      </c>
      <c r="AN1193" s="203"/>
      <c r="AO1193" s="203"/>
      <c r="AP1193" s="203"/>
      <c r="AQ1193" s="203"/>
      <c r="AR1193" s="203">
        <f t="shared" si="1588"/>
        <v>0.98877272946999983</v>
      </c>
      <c r="AS1193" s="203">
        <f t="shared" si="1589"/>
        <v>1.2084999999999999</v>
      </c>
      <c r="AT1193" s="203">
        <f t="shared" si="1590"/>
        <v>1.4770555528699998</v>
      </c>
      <c r="AU1193" s="203">
        <f t="shared" si="1591"/>
        <v>2.2310181867759997</v>
      </c>
      <c r="AV1193" s="203">
        <f t="shared" si="1592"/>
        <v>2.7267999999999999</v>
      </c>
      <c r="AW1193" s="203">
        <f t="shared" si="1593"/>
        <v>3.3327555494959995</v>
      </c>
      <c r="AX1193" s="203">
        <f t="shared" si="1594"/>
        <v>4.7679545560499994</v>
      </c>
      <c r="AY1193" s="203">
        <f t="shared" si="1595"/>
        <v>5.8274999999999997</v>
      </c>
      <c r="AZ1193" s="203">
        <f t="shared" si="1596"/>
        <v>7.1224999870499994</v>
      </c>
      <c r="BB1193" s="1" t="str">
        <f t="shared" si="1584"/>
        <v>P</v>
      </c>
      <c r="BC1193" s="1" t="str">
        <f t="shared" si="1585"/>
        <v>NP</v>
      </c>
      <c r="BD1193" s="1" t="str">
        <f t="shared" si="1586"/>
        <v>NA</v>
      </c>
      <c r="BE1193" s="1" t="str">
        <f t="shared" si="1587"/>
        <v>NO</v>
      </c>
      <c r="BF1193" s="1" t="str">
        <f t="shared" si="1545"/>
        <v>NO</v>
      </c>
      <c r="BG1193" s="1" t="str">
        <f t="shared" si="1546"/>
        <v>NO</v>
      </c>
      <c r="BH1193" s="1" t="str">
        <f t="shared" si="1530"/>
        <v>NO</v>
      </c>
      <c r="BJ1193" s="1">
        <v>5</v>
      </c>
      <c r="BK1193" s="1" t="str">
        <f t="shared" si="1547"/>
        <v>NA</v>
      </c>
      <c r="BL1193" s="1" t="str">
        <f t="shared" si="1548"/>
        <v>NP</v>
      </c>
      <c r="BM1193" s="1" t="str">
        <f t="shared" si="1549"/>
        <v>NA</v>
      </c>
      <c r="BN1193" s="1" t="str">
        <f t="shared" si="1550"/>
        <v>NO</v>
      </c>
      <c r="BO1193" s="1" t="str">
        <f t="shared" si="1551"/>
        <v>NO</v>
      </c>
      <c r="BP1193" s="1" t="str">
        <f t="shared" si="1552"/>
        <v>NO</v>
      </c>
      <c r="BQ1193" s="1" t="str">
        <f t="shared" si="1553"/>
        <v>YES</v>
      </c>
      <c r="BS1193" s="1" t="str">
        <f t="shared" si="1554"/>
        <v>TN</v>
      </c>
      <c r="BT1193" s="1" t="str">
        <f t="shared" si="1555"/>
        <v>TP</v>
      </c>
      <c r="BU1193" s="1" t="str">
        <f t="shared" si="1556"/>
        <v>TN</v>
      </c>
      <c r="BV1193" s="1" t="str">
        <f t="shared" si="1557"/>
        <v>NO</v>
      </c>
      <c r="BW1193" s="1" t="str">
        <f t="shared" si="1558"/>
        <v>NO</v>
      </c>
      <c r="BX1193" s="1" t="str">
        <f t="shared" si="1559"/>
        <v>YES</v>
      </c>
      <c r="BY1193" s="244" t="str">
        <f t="shared" si="1560"/>
        <v>YES</v>
      </c>
      <c r="BZ1193" s="244" t="str">
        <f t="shared" si="1561"/>
        <v>NO</v>
      </c>
      <c r="CA1193" s="244" t="str">
        <f t="shared" si="1562"/>
        <v>NO</v>
      </c>
      <c r="CB1193" s="244" t="str">
        <f t="shared" si="1563"/>
        <v>NO</v>
      </c>
      <c r="CC1193" s="244" t="str">
        <f t="shared" si="1564"/>
        <v>NO</v>
      </c>
      <c r="CD1193" s="244" t="str">
        <f t="shared" si="1540"/>
        <v>NO</v>
      </c>
      <c r="CE1193" s="1" t="str">
        <f t="shared" si="1541"/>
        <v>NO</v>
      </c>
      <c r="CF1193" s="1" t="str">
        <f t="shared" si="1542"/>
        <v>NO</v>
      </c>
      <c r="CG1193" s="1" t="str">
        <f t="shared" si="1543"/>
        <v>NO</v>
      </c>
      <c r="CH1193" s="1" t="str">
        <f t="shared" si="1544"/>
        <v>NO</v>
      </c>
      <c r="CI1193" s="244" t="str">
        <f t="shared" si="1565"/>
        <v>NO</v>
      </c>
      <c r="CJ1193" s="244" t="str">
        <f t="shared" si="1566"/>
        <v>NO</v>
      </c>
      <c r="CK1193" s="244" t="str">
        <f t="shared" si="1567"/>
        <v>NO</v>
      </c>
      <c r="CL1193" s="244" t="str">
        <f t="shared" si="1568"/>
        <v>NO</v>
      </c>
      <c r="CM1193" s="244" t="str">
        <f t="shared" si="1569"/>
        <v>NO</v>
      </c>
      <c r="CN1193" s="244" t="str">
        <f t="shared" si="1570"/>
        <v>NO</v>
      </c>
      <c r="CO1193" s="244" t="str">
        <f t="shared" si="1571"/>
        <v>NO</v>
      </c>
      <c r="CP1193" s="244" t="str">
        <f t="shared" si="1572"/>
        <v>NO</v>
      </c>
      <c r="CQ1193" s="244" t="str">
        <f t="shared" si="1573"/>
        <v>NO</v>
      </c>
      <c r="CR1193" s="244" t="str">
        <f t="shared" si="1574"/>
        <v>NO</v>
      </c>
    </row>
    <row r="1194" spans="1:96">
      <c r="A1194" s="64"/>
      <c r="B1194" s="15"/>
      <c r="C1194" s="15"/>
      <c r="D1194" s="15"/>
      <c r="E1194" s="15"/>
      <c r="F1194" s="15"/>
      <c r="G1194" s="15"/>
      <c r="H1194" s="15"/>
      <c r="I1194" s="52" t="s">
        <v>15</v>
      </c>
      <c r="J1194" s="6">
        <v>0.83327912518085401</v>
      </c>
      <c r="K1194" s="6">
        <v>0.131474879322758</v>
      </c>
      <c r="L1194" s="6">
        <v>3.5245995496386899E-2</v>
      </c>
      <c r="M1194" s="6">
        <v>0.53643126424244103</v>
      </c>
      <c r="N1194" s="6">
        <v>0.27312778996876402</v>
      </c>
      <c r="O1194" s="6">
        <v>0.190440945788794</v>
      </c>
      <c r="P1194" s="6">
        <v>0.92690368598072503</v>
      </c>
      <c r="Q1194" s="6">
        <v>6.6518383488618896E-2</v>
      </c>
      <c r="R1194" s="6">
        <v>6.5779305306557997E-3</v>
      </c>
      <c r="S1194" s="6">
        <v>0.19361318075423301</v>
      </c>
      <c r="T1194" s="6">
        <v>0.636467497590255</v>
      </c>
      <c r="U1194" s="6">
        <v>0.16991932165550999</v>
      </c>
      <c r="V1194" s="6">
        <v>0.85969285557643804</v>
      </c>
      <c r="W1194" s="6">
        <v>3.2327565263858903E-2</v>
      </c>
      <c r="X1194" s="6">
        <v>0.10797957915970199</v>
      </c>
      <c r="Y1194" s="6">
        <v>0.78718501282535003</v>
      </c>
      <c r="Z1194" s="6">
        <v>0.179749316239116</v>
      </c>
      <c r="AA1194" s="6">
        <v>3.3065670935532997E-2</v>
      </c>
      <c r="AB1194" s="6">
        <v>0.26548977124939199</v>
      </c>
      <c r="AC1194" s="6">
        <v>0.70753194729389102</v>
      </c>
      <c r="AD1194" s="6">
        <v>2.6978281456716199E-2</v>
      </c>
      <c r="AE1194" s="6">
        <v>0.63422292840669903</v>
      </c>
      <c r="AF1194" s="6">
        <v>0.21579811282053599</v>
      </c>
      <c r="AG1194" s="310">
        <v>0.14997895877276299</v>
      </c>
      <c r="AH1194" s="211">
        <v>1.3859999999999999</v>
      </c>
      <c r="AI1194" s="211">
        <v>2.867</v>
      </c>
      <c r="AJ1194" s="212">
        <v>5.9530000000000003</v>
      </c>
      <c r="AK1194" s="210">
        <v>1.3169999999999999</v>
      </c>
      <c r="AL1194" s="210">
        <v>2.8250000000000002</v>
      </c>
      <c r="AM1194" s="210">
        <v>5.9489999999999998</v>
      </c>
      <c r="AN1194" s="203"/>
      <c r="AO1194" s="203"/>
      <c r="AP1194" s="203"/>
      <c r="AQ1194" s="203"/>
      <c r="AR1194" s="203">
        <f t="shared" si="1588"/>
        <v>0.98877272946999983</v>
      </c>
      <c r="AS1194" s="203">
        <f t="shared" si="1589"/>
        <v>1.2084999999999999</v>
      </c>
      <c r="AT1194" s="203">
        <f t="shared" si="1590"/>
        <v>1.4770555528699998</v>
      </c>
      <c r="AU1194" s="203">
        <f t="shared" si="1591"/>
        <v>2.2310181867759997</v>
      </c>
      <c r="AV1194" s="203">
        <f t="shared" si="1592"/>
        <v>2.7267999999999999</v>
      </c>
      <c r="AW1194" s="203">
        <f t="shared" si="1593"/>
        <v>3.3327555494959995</v>
      </c>
      <c r="AX1194" s="203">
        <f t="shared" si="1594"/>
        <v>4.7679545560499994</v>
      </c>
      <c r="AY1194" s="203">
        <f t="shared" si="1595"/>
        <v>5.8274999999999997</v>
      </c>
      <c r="AZ1194" s="203">
        <f t="shared" si="1596"/>
        <v>7.1224999870499994</v>
      </c>
      <c r="BB1194" s="1" t="str">
        <f t="shared" si="1584"/>
        <v>NA</v>
      </c>
      <c r="BC1194" s="1" t="str">
        <f t="shared" si="1585"/>
        <v>NA</v>
      </c>
      <c r="BD1194" s="1" t="str">
        <f t="shared" si="1586"/>
        <v>NA</v>
      </c>
      <c r="BE1194" s="1" t="str">
        <f t="shared" si="1587"/>
        <v>NO</v>
      </c>
      <c r="BF1194" s="1" t="str">
        <f t="shared" si="1545"/>
        <v>NO</v>
      </c>
      <c r="BG1194" s="1" t="str">
        <f t="shared" si="1546"/>
        <v>NO</v>
      </c>
      <c r="BH1194" s="1" t="str">
        <f t="shared" si="1530"/>
        <v>YES</v>
      </c>
      <c r="BJ1194" s="1">
        <v>14</v>
      </c>
      <c r="BK1194" s="1" t="str">
        <f t="shared" si="1547"/>
        <v>NA</v>
      </c>
      <c r="BL1194" s="1" t="str">
        <f t="shared" si="1548"/>
        <v>NA</v>
      </c>
      <c r="BM1194" s="1" t="str">
        <f t="shared" si="1549"/>
        <v>NA</v>
      </c>
      <c r="BN1194" s="1" t="str">
        <f t="shared" si="1550"/>
        <v>NO</v>
      </c>
      <c r="BO1194" s="1" t="str">
        <f t="shared" si="1551"/>
        <v>NO</v>
      </c>
      <c r="BP1194" s="1" t="str">
        <f t="shared" si="1552"/>
        <v>NO</v>
      </c>
      <c r="BQ1194" s="1" t="str">
        <f t="shared" si="1553"/>
        <v>YES</v>
      </c>
      <c r="BS1194" s="1" t="str">
        <f t="shared" si="1554"/>
        <v>TN</v>
      </c>
      <c r="BT1194" s="1" t="str">
        <f t="shared" si="1555"/>
        <v>TN</v>
      </c>
      <c r="BU1194" s="1" t="str">
        <f t="shared" si="1556"/>
        <v>TN</v>
      </c>
      <c r="BV1194" s="1" t="str">
        <f t="shared" si="1557"/>
        <v>NO</v>
      </c>
      <c r="BW1194" s="1" t="str">
        <f t="shared" si="1558"/>
        <v>NO</v>
      </c>
      <c r="BX1194" s="1" t="str">
        <f t="shared" si="1559"/>
        <v>NO</v>
      </c>
      <c r="BY1194" s="244" t="str">
        <f t="shared" si="1560"/>
        <v>YES</v>
      </c>
      <c r="BZ1194" s="244" t="str">
        <f t="shared" si="1561"/>
        <v>NO</v>
      </c>
      <c r="CA1194" s="244" t="str">
        <f t="shared" si="1562"/>
        <v>NO</v>
      </c>
      <c r="CB1194" s="244" t="str">
        <f t="shared" si="1563"/>
        <v>NO</v>
      </c>
      <c r="CC1194" s="244" t="str">
        <f t="shared" si="1564"/>
        <v>NO</v>
      </c>
      <c r="CD1194" s="244" t="str">
        <f t="shared" si="1540"/>
        <v>NO</v>
      </c>
      <c r="CE1194" s="1" t="str">
        <f t="shared" si="1541"/>
        <v>NO</v>
      </c>
      <c r="CF1194" s="1" t="str">
        <f t="shared" si="1542"/>
        <v>NO</v>
      </c>
      <c r="CG1194" s="1" t="str">
        <f t="shared" si="1543"/>
        <v>NO</v>
      </c>
      <c r="CH1194" s="1" t="str">
        <f t="shared" si="1544"/>
        <v>NO</v>
      </c>
      <c r="CI1194" s="244" t="str">
        <f t="shared" si="1565"/>
        <v>NO</v>
      </c>
      <c r="CJ1194" s="244" t="str">
        <f t="shared" si="1566"/>
        <v>NO</v>
      </c>
      <c r="CK1194" s="244" t="str">
        <f t="shared" si="1567"/>
        <v>NO</v>
      </c>
      <c r="CL1194" s="244" t="str">
        <f t="shared" si="1568"/>
        <v>NO</v>
      </c>
      <c r="CM1194" s="244" t="str">
        <f t="shared" si="1569"/>
        <v>NO</v>
      </c>
      <c r="CN1194" s="244" t="str">
        <f t="shared" si="1570"/>
        <v>NO</v>
      </c>
      <c r="CO1194" s="244" t="str">
        <f t="shared" si="1571"/>
        <v>NO</v>
      </c>
      <c r="CP1194" s="244" t="str">
        <f t="shared" si="1572"/>
        <v>NO</v>
      </c>
      <c r="CQ1194" s="244" t="str">
        <f t="shared" si="1573"/>
        <v>NO</v>
      </c>
      <c r="CR1194" s="244" t="str">
        <f t="shared" si="1574"/>
        <v>NO</v>
      </c>
    </row>
    <row r="1195" spans="1:96">
      <c r="A1195" s="64"/>
      <c r="B1195" s="15"/>
      <c r="C1195" s="15"/>
      <c r="D1195" s="15"/>
      <c r="E1195" s="15"/>
      <c r="F1195" s="15"/>
      <c r="G1195" s="15"/>
      <c r="H1195" s="15"/>
      <c r="I1195" s="52" t="s">
        <v>16</v>
      </c>
      <c r="J1195" s="6">
        <v>0.96963425289773797</v>
      </c>
      <c r="K1195" s="6">
        <v>2.73496364667857E-2</v>
      </c>
      <c r="L1195" s="6">
        <v>3.0161106354756801E-3</v>
      </c>
      <c r="M1195" s="6">
        <v>0.85981508967977305</v>
      </c>
      <c r="N1195" s="6">
        <v>7.4675322575539604E-2</v>
      </c>
      <c r="O1195" s="6">
        <v>6.5509587744686806E-2</v>
      </c>
      <c r="P1195" s="6">
        <v>0.50476165958698305</v>
      </c>
      <c r="Q1195" s="6">
        <v>0.42164771771787402</v>
      </c>
      <c r="R1195" s="6">
        <v>7.3590622695142799E-2</v>
      </c>
      <c r="S1195" s="6">
        <v>0.79073460894021697</v>
      </c>
      <c r="T1195" s="6">
        <v>5.5979360036625098E-2</v>
      </c>
      <c r="U1195" s="6">
        <v>0.15328603102315699</v>
      </c>
      <c r="V1195" s="6">
        <v>0.87576141864189805</v>
      </c>
      <c r="W1195" s="6">
        <v>9.7222797610609105E-2</v>
      </c>
      <c r="X1195" s="6">
        <v>2.7015783747492E-2</v>
      </c>
      <c r="Y1195" s="6">
        <v>0.95434395122637605</v>
      </c>
      <c r="Z1195" s="6">
        <v>3.0182761271200099E-2</v>
      </c>
      <c r="AA1195" s="6">
        <v>1.5473287502422901E-2</v>
      </c>
      <c r="AB1195" s="6">
        <v>0.317060778151733</v>
      </c>
      <c r="AC1195" s="6">
        <v>0.59442932594401099</v>
      </c>
      <c r="AD1195" s="6">
        <v>8.8509895904255398E-2</v>
      </c>
      <c r="AE1195" s="6">
        <v>0.59849154014878903</v>
      </c>
      <c r="AF1195" s="6">
        <v>0.17113650158956201</v>
      </c>
      <c r="AG1195" s="310">
        <v>0.230371958261647</v>
      </c>
      <c r="AH1195" s="211">
        <v>1.758</v>
      </c>
      <c r="AI1195" s="211">
        <v>2.552</v>
      </c>
      <c r="AJ1195" s="212">
        <v>5.8879999999999999</v>
      </c>
      <c r="AK1195" s="210">
        <v>1.2809999999999999</v>
      </c>
      <c r="AL1195" s="210">
        <v>2.605</v>
      </c>
      <c r="AM1195" s="210">
        <v>5.9909999999999997</v>
      </c>
      <c r="AN1195" s="203"/>
      <c r="AO1195" s="203"/>
      <c r="AP1195" s="203"/>
      <c r="AQ1195" s="203"/>
      <c r="AR1195" s="203">
        <f t="shared" si="1588"/>
        <v>0.98877272946999983</v>
      </c>
      <c r="AS1195" s="203">
        <f t="shared" si="1589"/>
        <v>1.2084999999999999</v>
      </c>
      <c r="AT1195" s="203">
        <f t="shared" si="1590"/>
        <v>1.4770555528699998</v>
      </c>
      <c r="AU1195" s="203">
        <f t="shared" si="1591"/>
        <v>2.2310181867759997</v>
      </c>
      <c r="AV1195" s="203">
        <f t="shared" si="1592"/>
        <v>2.7267999999999999</v>
      </c>
      <c r="AW1195" s="203">
        <f t="shared" si="1593"/>
        <v>3.3327555494959995</v>
      </c>
      <c r="AX1195" s="203">
        <f t="shared" si="1594"/>
        <v>4.7679545560499994</v>
      </c>
      <c r="AY1195" s="203">
        <f t="shared" si="1595"/>
        <v>5.8274999999999997</v>
      </c>
      <c r="AZ1195" s="203">
        <f t="shared" si="1596"/>
        <v>7.1224999870499994</v>
      </c>
      <c r="BB1195" s="1" t="str">
        <f t="shared" si="1584"/>
        <v>P</v>
      </c>
      <c r="BC1195" s="1" t="str">
        <f t="shared" si="1585"/>
        <v>NP</v>
      </c>
      <c r="BD1195" s="1" t="str">
        <f t="shared" si="1586"/>
        <v>NA</v>
      </c>
      <c r="BE1195" s="1" t="str">
        <f t="shared" si="1587"/>
        <v>NO</v>
      </c>
      <c r="BF1195" s="1" t="str">
        <f t="shared" si="1545"/>
        <v>NO</v>
      </c>
      <c r="BG1195" s="1" t="str">
        <f t="shared" si="1546"/>
        <v>NO</v>
      </c>
      <c r="BH1195" s="1" t="str">
        <f t="shared" si="1530"/>
        <v>NO</v>
      </c>
      <c r="BJ1195" s="1">
        <v>95</v>
      </c>
      <c r="BK1195" s="1" t="str">
        <f t="shared" si="1547"/>
        <v>NA</v>
      </c>
      <c r="BL1195" s="1" t="str">
        <f t="shared" si="1548"/>
        <v>NP</v>
      </c>
      <c r="BM1195" s="1" t="str">
        <f t="shared" si="1549"/>
        <v>NA</v>
      </c>
      <c r="BN1195" s="1" t="str">
        <f t="shared" si="1550"/>
        <v>NO</v>
      </c>
      <c r="BO1195" s="1" t="str">
        <f t="shared" si="1551"/>
        <v>NO</v>
      </c>
      <c r="BP1195" s="1" t="str">
        <f t="shared" si="1552"/>
        <v>NO</v>
      </c>
      <c r="BQ1195" s="1" t="str">
        <f t="shared" si="1553"/>
        <v>YES</v>
      </c>
      <c r="BS1195" s="1" t="str">
        <f t="shared" si="1554"/>
        <v>TN</v>
      </c>
      <c r="BT1195" s="1" t="str">
        <f t="shared" si="1555"/>
        <v>TP</v>
      </c>
      <c r="BU1195" s="1" t="str">
        <f t="shared" si="1556"/>
        <v>TN</v>
      </c>
      <c r="BV1195" s="1" t="str">
        <f t="shared" si="1557"/>
        <v>NO</v>
      </c>
      <c r="BW1195" s="1" t="str">
        <f t="shared" si="1558"/>
        <v>NO</v>
      </c>
      <c r="BX1195" s="1" t="str">
        <f t="shared" si="1559"/>
        <v>YES</v>
      </c>
      <c r="BY1195" s="244" t="str">
        <f t="shared" si="1560"/>
        <v>YES</v>
      </c>
      <c r="BZ1195" s="244" t="str">
        <f t="shared" si="1561"/>
        <v>NO</v>
      </c>
      <c r="CA1195" s="244" t="str">
        <f t="shared" si="1562"/>
        <v>NO</v>
      </c>
      <c r="CB1195" s="244" t="str">
        <f t="shared" si="1563"/>
        <v>NO</v>
      </c>
      <c r="CC1195" s="244" t="str">
        <f t="shared" si="1564"/>
        <v>NO</v>
      </c>
      <c r="CD1195" s="244" t="str">
        <f t="shared" si="1540"/>
        <v>NO</v>
      </c>
      <c r="CE1195" s="1" t="str">
        <f t="shared" si="1541"/>
        <v>NO</v>
      </c>
      <c r="CF1195" s="1" t="str">
        <f t="shared" si="1542"/>
        <v>NO</v>
      </c>
      <c r="CG1195" s="1" t="str">
        <f t="shared" si="1543"/>
        <v>NO</v>
      </c>
      <c r="CH1195" s="1" t="str">
        <f t="shared" si="1544"/>
        <v>NO</v>
      </c>
      <c r="CI1195" s="244" t="str">
        <f t="shared" si="1565"/>
        <v>NO</v>
      </c>
      <c r="CJ1195" s="244" t="str">
        <f t="shared" si="1566"/>
        <v>NO</v>
      </c>
      <c r="CK1195" s="244" t="str">
        <f t="shared" si="1567"/>
        <v>NO</v>
      </c>
      <c r="CL1195" s="244" t="str">
        <f t="shared" si="1568"/>
        <v>NO</v>
      </c>
      <c r="CM1195" s="244" t="str">
        <f t="shared" si="1569"/>
        <v>NO</v>
      </c>
      <c r="CN1195" s="244" t="str">
        <f t="shared" si="1570"/>
        <v>NO</v>
      </c>
      <c r="CO1195" s="244" t="str">
        <f t="shared" si="1571"/>
        <v>NO</v>
      </c>
      <c r="CP1195" s="244" t="str">
        <f t="shared" si="1572"/>
        <v>NO</v>
      </c>
      <c r="CQ1195" s="244" t="str">
        <f t="shared" si="1573"/>
        <v>NO</v>
      </c>
      <c r="CR1195" s="244" t="str">
        <f t="shared" si="1574"/>
        <v>NO</v>
      </c>
    </row>
    <row r="1196" spans="1:96">
      <c r="A1196" s="64"/>
      <c r="B1196" s="15"/>
      <c r="C1196" s="15"/>
      <c r="D1196" s="15"/>
      <c r="E1196" s="15"/>
      <c r="F1196" s="15"/>
      <c r="G1196" s="15"/>
      <c r="H1196" s="15"/>
      <c r="I1196" s="52" t="s">
        <v>17</v>
      </c>
      <c r="J1196" s="6">
        <v>0.74907499688847801</v>
      </c>
      <c r="K1196" s="6">
        <v>0.189494287029043</v>
      </c>
      <c r="L1196" s="6">
        <v>6.1430716082477597E-2</v>
      </c>
      <c r="M1196" s="6">
        <v>0.40934860390018801</v>
      </c>
      <c r="N1196" s="6">
        <v>9.6714216618461205E-2</v>
      </c>
      <c r="O1196" s="6">
        <v>0.49393717948134902</v>
      </c>
      <c r="P1196" s="6">
        <v>0.79512617824814502</v>
      </c>
      <c r="Q1196" s="6">
        <v>6.6514970142388899E-2</v>
      </c>
      <c r="R1196" s="6">
        <v>0.13835885160946501</v>
      </c>
      <c r="S1196" s="6">
        <v>0.32162339512453803</v>
      </c>
      <c r="T1196" s="6">
        <v>0.65039941202491902</v>
      </c>
      <c r="U1196" s="6">
        <v>2.7977192850541899E-2</v>
      </c>
      <c r="V1196" s="6">
        <v>0.57233776075332898</v>
      </c>
      <c r="W1196" s="6">
        <v>0.37301463560374098</v>
      </c>
      <c r="X1196" s="6">
        <v>5.4647603642928602E-2</v>
      </c>
      <c r="Y1196" s="6">
        <v>0.117604595989971</v>
      </c>
      <c r="Z1196" s="6">
        <v>0.24925651657654099</v>
      </c>
      <c r="AA1196" s="6">
        <v>0.63313888743348601</v>
      </c>
      <c r="AB1196" s="6">
        <v>0.117571626170612</v>
      </c>
      <c r="AC1196" s="6">
        <v>0.27288495805646901</v>
      </c>
      <c r="AD1196" s="6">
        <v>0.60954341577291804</v>
      </c>
      <c r="AE1196" s="6">
        <v>0.42695991483422302</v>
      </c>
      <c r="AF1196" s="6">
        <v>0.379452953265354</v>
      </c>
      <c r="AG1196" s="310">
        <v>0.19358713190042101</v>
      </c>
      <c r="AH1196" s="211">
        <v>1.101</v>
      </c>
      <c r="AI1196" s="211">
        <v>3.242</v>
      </c>
      <c r="AJ1196" s="212">
        <v>6.476</v>
      </c>
      <c r="AK1196" s="210">
        <v>1.143</v>
      </c>
      <c r="AL1196" s="210">
        <v>3.3340000000000001</v>
      </c>
      <c r="AM1196" s="210">
        <v>6.4690000000000003</v>
      </c>
      <c r="AN1196" s="203"/>
      <c r="AO1196" s="203"/>
      <c r="AP1196" s="203"/>
      <c r="AQ1196" s="203"/>
      <c r="AR1196" s="203">
        <f t="shared" si="1588"/>
        <v>0.98877272946999983</v>
      </c>
      <c r="AS1196" s="203">
        <f t="shared" si="1589"/>
        <v>1.2084999999999999</v>
      </c>
      <c r="AT1196" s="203">
        <f t="shared" si="1590"/>
        <v>1.4770555528699998</v>
      </c>
      <c r="AU1196" s="203">
        <f t="shared" si="1591"/>
        <v>2.2310181867759997</v>
      </c>
      <c r="AV1196" s="203">
        <f t="shared" si="1592"/>
        <v>2.7267999999999999</v>
      </c>
      <c r="AW1196" s="203">
        <f t="shared" si="1593"/>
        <v>3.3327555494959995</v>
      </c>
      <c r="AX1196" s="203">
        <f t="shared" si="1594"/>
        <v>4.7679545560499994</v>
      </c>
      <c r="AY1196" s="203">
        <f t="shared" si="1595"/>
        <v>5.8274999999999997</v>
      </c>
      <c r="AZ1196" s="203">
        <f t="shared" si="1596"/>
        <v>7.1224999870499994</v>
      </c>
      <c r="BB1196" s="1" t="str">
        <f t="shared" si="1584"/>
        <v>NP</v>
      </c>
      <c r="BC1196" s="1" t="str">
        <f t="shared" si="1585"/>
        <v>NA</v>
      </c>
      <c r="BD1196" s="1" t="str">
        <f t="shared" si="1586"/>
        <v>NA</v>
      </c>
      <c r="BE1196" s="1" t="str">
        <f t="shared" si="1587"/>
        <v>NO</v>
      </c>
      <c r="BF1196" s="1" t="str">
        <f t="shared" si="1545"/>
        <v>NO</v>
      </c>
      <c r="BG1196" s="1" t="str">
        <f t="shared" si="1546"/>
        <v>NO</v>
      </c>
      <c r="BH1196" s="1" t="str">
        <f t="shared" si="1530"/>
        <v>YES</v>
      </c>
      <c r="BJ1196" s="1">
        <v>33</v>
      </c>
      <c r="BK1196" s="1" t="str">
        <f t="shared" si="1547"/>
        <v>NP</v>
      </c>
      <c r="BL1196" s="1" t="str">
        <f t="shared" si="1548"/>
        <v>P</v>
      </c>
      <c r="BM1196" s="1" t="str">
        <f t="shared" si="1549"/>
        <v>NA</v>
      </c>
      <c r="BN1196" s="1" t="str">
        <f t="shared" si="1550"/>
        <v>NO</v>
      </c>
      <c r="BO1196" s="1" t="str">
        <f t="shared" si="1551"/>
        <v>NO</v>
      </c>
      <c r="BP1196" s="1" t="str">
        <f t="shared" si="1552"/>
        <v>NO</v>
      </c>
      <c r="BQ1196" s="1" t="str">
        <f t="shared" si="1553"/>
        <v>NO</v>
      </c>
      <c r="BS1196" s="1" t="str">
        <f t="shared" si="1554"/>
        <v>TP</v>
      </c>
      <c r="BT1196" s="1" t="str">
        <f t="shared" si="1555"/>
        <v>TN</v>
      </c>
      <c r="BU1196" s="1" t="str">
        <f t="shared" si="1556"/>
        <v>TN</v>
      </c>
      <c r="BV1196" s="1" t="str">
        <f t="shared" si="1557"/>
        <v>NO</v>
      </c>
      <c r="BW1196" s="1" t="str">
        <f t="shared" si="1558"/>
        <v>NO</v>
      </c>
      <c r="BX1196" s="1" t="str">
        <f t="shared" si="1559"/>
        <v>YES</v>
      </c>
      <c r="BY1196" s="244" t="str">
        <f t="shared" si="1560"/>
        <v>YES</v>
      </c>
      <c r="BZ1196" s="244" t="str">
        <f t="shared" si="1561"/>
        <v>NO</v>
      </c>
      <c r="CA1196" s="244" t="str">
        <f t="shared" si="1562"/>
        <v>NO</v>
      </c>
      <c r="CB1196" s="244" t="str">
        <f t="shared" si="1563"/>
        <v>NO</v>
      </c>
      <c r="CC1196" s="244" t="str">
        <f t="shared" si="1564"/>
        <v>NO</v>
      </c>
      <c r="CD1196" s="244" t="str">
        <f t="shared" si="1540"/>
        <v>NO</v>
      </c>
      <c r="CE1196" s="1" t="str">
        <f t="shared" si="1541"/>
        <v>NO</v>
      </c>
      <c r="CF1196" s="1" t="str">
        <f t="shared" si="1542"/>
        <v>NO</v>
      </c>
      <c r="CG1196" s="1" t="str">
        <f t="shared" si="1543"/>
        <v>NO</v>
      </c>
      <c r="CH1196" s="1" t="str">
        <f t="shared" si="1544"/>
        <v>NO</v>
      </c>
      <c r="CI1196" s="244" t="str">
        <f t="shared" si="1565"/>
        <v>NO</v>
      </c>
      <c r="CJ1196" s="244" t="str">
        <f t="shared" si="1566"/>
        <v>NO</v>
      </c>
      <c r="CK1196" s="244" t="str">
        <f t="shared" si="1567"/>
        <v>NO</v>
      </c>
      <c r="CL1196" s="244" t="str">
        <f t="shared" si="1568"/>
        <v>NO</v>
      </c>
      <c r="CM1196" s="244" t="str">
        <f t="shared" si="1569"/>
        <v>NO</v>
      </c>
      <c r="CN1196" s="244" t="str">
        <f t="shared" si="1570"/>
        <v>NO</v>
      </c>
      <c r="CO1196" s="244" t="str">
        <f t="shared" si="1571"/>
        <v>NO</v>
      </c>
      <c r="CP1196" s="244" t="str">
        <f t="shared" si="1572"/>
        <v>NO</v>
      </c>
      <c r="CQ1196" s="244" t="str">
        <f t="shared" si="1573"/>
        <v>NO</v>
      </c>
      <c r="CR1196" s="244" t="str">
        <f t="shared" si="1574"/>
        <v>NO</v>
      </c>
    </row>
    <row r="1197" spans="1:96">
      <c r="A1197" s="64"/>
      <c r="B1197" s="15"/>
      <c r="C1197" s="15"/>
      <c r="D1197" s="15"/>
      <c r="E1197" s="15"/>
      <c r="F1197" s="15"/>
      <c r="G1197" s="15"/>
      <c r="H1197" s="15"/>
      <c r="I1197" s="52" t="s">
        <v>18</v>
      </c>
      <c r="J1197" s="6">
        <v>0.847902836947248</v>
      </c>
      <c r="K1197" s="6">
        <v>4.2136375767320398E-2</v>
      </c>
      <c r="L1197" s="6">
        <v>0.10996078728543</v>
      </c>
      <c r="M1197" s="6">
        <v>0.37719065030780402</v>
      </c>
      <c r="N1197" s="6">
        <v>0.28277783082528002</v>
      </c>
      <c r="O1197" s="6">
        <v>0.34003151886691402</v>
      </c>
      <c r="P1197" s="6">
        <v>0.90517739221114102</v>
      </c>
      <c r="Q1197" s="6">
        <v>9.1465850906045407E-2</v>
      </c>
      <c r="R1197" s="6">
        <v>3.35675688281267E-3</v>
      </c>
      <c r="S1197" s="6">
        <v>0.79017783113671602</v>
      </c>
      <c r="T1197" s="6">
        <v>0.14124776041582801</v>
      </c>
      <c r="U1197" s="6">
        <v>6.8574408447454799E-2</v>
      </c>
      <c r="V1197" s="6">
        <v>0.56568934643897395</v>
      </c>
      <c r="W1197" s="6">
        <v>0.37951733022862699</v>
      </c>
      <c r="X1197" s="6">
        <v>5.47933233323981E-2</v>
      </c>
      <c r="Y1197" s="6">
        <v>0.75659908330796199</v>
      </c>
      <c r="Z1197" s="6">
        <v>0.23639502358297201</v>
      </c>
      <c r="AA1197" s="6">
        <v>7.0058931090643999E-3</v>
      </c>
      <c r="AB1197" s="6">
        <v>0.55483141337200603</v>
      </c>
      <c r="AC1197" s="6">
        <v>0.17326274332549799</v>
      </c>
      <c r="AD1197" s="6">
        <v>0.27190584330249501</v>
      </c>
      <c r="AE1197" s="6">
        <v>5.5783419768906502E-2</v>
      </c>
      <c r="AF1197" s="6">
        <v>0.59014214097123296</v>
      </c>
      <c r="AG1197" s="310">
        <v>0.35407443925985999</v>
      </c>
      <c r="AH1197" s="211">
        <v>1.1100000000000001</v>
      </c>
      <c r="AI1197" s="211">
        <v>2.7440000000000002</v>
      </c>
      <c r="AJ1197" s="212">
        <v>6.3440000000000003</v>
      </c>
      <c r="AK1197" s="210">
        <v>1.3440000000000001</v>
      </c>
      <c r="AL1197" s="210">
        <v>2.9649999999999999</v>
      </c>
      <c r="AM1197" s="210">
        <v>6.5339999999999998</v>
      </c>
      <c r="AN1197" s="203"/>
      <c r="AO1197" s="203"/>
      <c r="AP1197" s="203"/>
      <c r="AQ1197" s="203"/>
      <c r="AR1197" s="203">
        <f t="shared" si="1588"/>
        <v>0.98877272946999983</v>
      </c>
      <c r="AS1197" s="203">
        <f t="shared" si="1589"/>
        <v>1.2084999999999999</v>
      </c>
      <c r="AT1197" s="203">
        <f t="shared" si="1590"/>
        <v>1.4770555528699998</v>
      </c>
      <c r="AU1197" s="203">
        <f t="shared" si="1591"/>
        <v>2.2310181867759997</v>
      </c>
      <c r="AV1197" s="203">
        <f t="shared" si="1592"/>
        <v>2.7267999999999999</v>
      </c>
      <c r="AW1197" s="203">
        <f t="shared" si="1593"/>
        <v>3.3327555494959995</v>
      </c>
      <c r="AX1197" s="203">
        <f t="shared" si="1594"/>
        <v>4.7679545560499994</v>
      </c>
      <c r="AY1197" s="203">
        <f t="shared" si="1595"/>
        <v>5.8274999999999997</v>
      </c>
      <c r="AZ1197" s="203">
        <f t="shared" si="1596"/>
        <v>7.1224999870499994</v>
      </c>
      <c r="BB1197" s="1" t="str">
        <f t="shared" si="1584"/>
        <v>NP</v>
      </c>
      <c r="BC1197" s="1" t="str">
        <f t="shared" si="1585"/>
        <v>NA</v>
      </c>
      <c r="BD1197" s="1" t="str">
        <f t="shared" si="1586"/>
        <v>NA</v>
      </c>
      <c r="BE1197" s="1" t="str">
        <f t="shared" si="1587"/>
        <v>NO</v>
      </c>
      <c r="BF1197" s="1" t="str">
        <f t="shared" si="1545"/>
        <v>NO</v>
      </c>
      <c r="BG1197" s="1" t="str">
        <f t="shared" si="1546"/>
        <v>NO</v>
      </c>
      <c r="BH1197" s="1" t="str">
        <f t="shared" si="1530"/>
        <v>YES</v>
      </c>
      <c r="BJ1197" s="1">
        <v>33</v>
      </c>
      <c r="BK1197" s="1" t="str">
        <f t="shared" si="1547"/>
        <v>NA</v>
      </c>
      <c r="BL1197" s="1" t="str">
        <f t="shared" si="1548"/>
        <v>NA</v>
      </c>
      <c r="BM1197" s="1" t="str">
        <f t="shared" si="1549"/>
        <v>NA</v>
      </c>
      <c r="BN1197" s="1" t="str">
        <f t="shared" si="1550"/>
        <v>NO</v>
      </c>
      <c r="BO1197" s="1" t="str">
        <f t="shared" si="1551"/>
        <v>NO</v>
      </c>
      <c r="BP1197" s="1" t="str">
        <f t="shared" si="1552"/>
        <v>NO</v>
      </c>
      <c r="BQ1197" s="1" t="str">
        <f t="shared" si="1553"/>
        <v>YES</v>
      </c>
      <c r="BS1197" s="1" t="str">
        <f t="shared" si="1554"/>
        <v>FP</v>
      </c>
      <c r="BT1197" s="1" t="str">
        <f t="shared" si="1555"/>
        <v>TN</v>
      </c>
      <c r="BU1197" s="1" t="str">
        <f t="shared" si="1556"/>
        <v>TN</v>
      </c>
      <c r="BV1197" s="1" t="str">
        <f t="shared" si="1557"/>
        <v>NO</v>
      </c>
      <c r="BW1197" s="1" t="str">
        <f t="shared" si="1558"/>
        <v>NO</v>
      </c>
      <c r="BX1197" s="1" t="str">
        <f t="shared" si="1559"/>
        <v>NO</v>
      </c>
      <c r="BY1197" s="244" t="str">
        <f t="shared" si="1560"/>
        <v>YES</v>
      </c>
      <c r="BZ1197" s="244" t="str">
        <f t="shared" si="1561"/>
        <v>NO</v>
      </c>
      <c r="CA1197" s="244" t="str">
        <f t="shared" si="1562"/>
        <v>NO</v>
      </c>
      <c r="CB1197" s="244" t="str">
        <f t="shared" si="1563"/>
        <v>NO</v>
      </c>
      <c r="CC1197" s="244" t="str">
        <f t="shared" si="1564"/>
        <v>NO</v>
      </c>
      <c r="CD1197" s="244" t="str">
        <f t="shared" si="1540"/>
        <v>YES</v>
      </c>
      <c r="CE1197" s="1" t="str">
        <f t="shared" si="1541"/>
        <v>NO</v>
      </c>
      <c r="CF1197" s="1" t="str">
        <f t="shared" si="1542"/>
        <v>NO</v>
      </c>
      <c r="CG1197" s="1" t="str">
        <f t="shared" si="1543"/>
        <v>NO</v>
      </c>
      <c r="CH1197" s="1" t="str">
        <f t="shared" si="1544"/>
        <v>YES</v>
      </c>
      <c r="CI1197" s="244" t="str">
        <f t="shared" si="1565"/>
        <v>NO</v>
      </c>
      <c r="CJ1197" s="244" t="str">
        <f t="shared" si="1566"/>
        <v>NO</v>
      </c>
      <c r="CK1197" s="244" t="str">
        <f t="shared" si="1567"/>
        <v>NO</v>
      </c>
      <c r="CL1197" s="244" t="str">
        <f t="shared" si="1568"/>
        <v>NO</v>
      </c>
      <c r="CM1197" s="244" t="str">
        <f t="shared" si="1569"/>
        <v>NO</v>
      </c>
      <c r="CN1197" s="244" t="str">
        <f t="shared" si="1570"/>
        <v>YES</v>
      </c>
      <c r="CO1197" s="244" t="str">
        <f t="shared" si="1571"/>
        <v>NO</v>
      </c>
      <c r="CP1197" s="244" t="str">
        <f t="shared" si="1572"/>
        <v>NO</v>
      </c>
      <c r="CQ1197" s="244" t="str">
        <f t="shared" si="1573"/>
        <v>NO</v>
      </c>
      <c r="CR1197" s="244" t="str">
        <f t="shared" si="1574"/>
        <v>YES</v>
      </c>
    </row>
    <row r="1198" spans="1:96">
      <c r="A1198" s="64"/>
      <c r="B1198" s="15"/>
      <c r="C1198" s="15"/>
      <c r="D1198" s="15"/>
      <c r="E1198" s="15"/>
      <c r="F1198" s="15"/>
      <c r="G1198" s="15"/>
      <c r="H1198" s="15"/>
      <c r="I1198" s="52" t="s">
        <v>19</v>
      </c>
      <c r="J1198" s="6">
        <v>0.94385162781280896</v>
      </c>
      <c r="K1198" s="6">
        <v>1.6931189134641599E-2</v>
      </c>
      <c r="L1198" s="6">
        <v>3.9217183052548801E-2</v>
      </c>
      <c r="M1198" s="6">
        <v>0.68652296806366697</v>
      </c>
      <c r="N1198" s="6">
        <v>3.0757868827512601E-2</v>
      </c>
      <c r="O1198" s="6">
        <v>0.28271916310882</v>
      </c>
      <c r="P1198" s="6">
        <v>0.49823826607508698</v>
      </c>
      <c r="Q1198" s="6">
        <v>0.378413851602176</v>
      </c>
      <c r="R1198" s="6">
        <v>0.123347882322735</v>
      </c>
      <c r="S1198" s="6">
        <v>0.78929970430571095</v>
      </c>
      <c r="T1198" s="6">
        <v>3.2006069868110297E-2</v>
      </c>
      <c r="U1198" s="6">
        <v>0.178694225826178</v>
      </c>
      <c r="V1198" s="6">
        <v>0.33668648888170399</v>
      </c>
      <c r="W1198" s="6">
        <v>0.20175764058708601</v>
      </c>
      <c r="X1198" s="6">
        <v>0.461555870531209</v>
      </c>
      <c r="Y1198" s="6">
        <v>0.488752380422529</v>
      </c>
      <c r="Z1198" s="6">
        <v>0.157759744064181</v>
      </c>
      <c r="AA1198" s="6">
        <v>0.35348787551328897</v>
      </c>
      <c r="AB1198" s="6">
        <v>0.814871566438096</v>
      </c>
      <c r="AC1198" s="6">
        <v>0.184098892786239</v>
      </c>
      <c r="AD1198" s="6">
        <v>1.02954077566386E-3</v>
      </c>
      <c r="AE1198" s="6">
        <v>0.72053670600248498</v>
      </c>
      <c r="AF1198" s="6">
        <v>0.241512397364468</v>
      </c>
      <c r="AG1198" s="310">
        <v>3.7950896633045697E-2</v>
      </c>
      <c r="AH1198" s="211">
        <v>1.4470000000000001</v>
      </c>
      <c r="AI1198" s="211">
        <v>3.4609999999999999</v>
      </c>
      <c r="AJ1198" s="212">
        <v>5.673</v>
      </c>
      <c r="AK1198" s="210">
        <v>1.446</v>
      </c>
      <c r="AL1198" s="210">
        <v>3.4830000000000001</v>
      </c>
      <c r="AM1198" s="210">
        <v>5.6440000000000001</v>
      </c>
      <c r="AN1198" s="203"/>
      <c r="AO1198" s="203"/>
      <c r="AP1198" s="203"/>
      <c r="AQ1198" s="203"/>
      <c r="AR1198" s="203">
        <f t="shared" si="1588"/>
        <v>0.98877272946999983</v>
      </c>
      <c r="AS1198" s="203">
        <f t="shared" si="1589"/>
        <v>1.2084999999999999</v>
      </c>
      <c r="AT1198" s="203">
        <f t="shared" si="1590"/>
        <v>1.4770555528699998</v>
      </c>
      <c r="AU1198" s="203">
        <f t="shared" si="1591"/>
        <v>2.2310181867759997</v>
      </c>
      <c r="AV1198" s="203">
        <f t="shared" si="1592"/>
        <v>2.7267999999999999</v>
      </c>
      <c r="AW1198" s="203">
        <f t="shared" si="1593"/>
        <v>3.3327555494959995</v>
      </c>
      <c r="AX1198" s="203">
        <f t="shared" si="1594"/>
        <v>4.7679545560499994</v>
      </c>
      <c r="AY1198" s="203">
        <f t="shared" si="1595"/>
        <v>5.8274999999999997</v>
      </c>
      <c r="AZ1198" s="203">
        <f t="shared" si="1596"/>
        <v>7.1224999870499994</v>
      </c>
      <c r="BB1198" s="1" t="str">
        <f t="shared" si="1584"/>
        <v>NA</v>
      </c>
      <c r="BC1198" s="1" t="str">
        <f t="shared" si="1585"/>
        <v>P</v>
      </c>
      <c r="BD1198" s="1" t="str">
        <f t="shared" si="1586"/>
        <v>NP</v>
      </c>
      <c r="BE1198" s="1" t="str">
        <f t="shared" si="1587"/>
        <v>NO</v>
      </c>
      <c r="BF1198" s="1" t="str">
        <f t="shared" si="1545"/>
        <v>NO</v>
      </c>
      <c r="BG1198" s="1" t="str">
        <f t="shared" si="1546"/>
        <v>NO</v>
      </c>
      <c r="BH1198" s="1" t="str">
        <f t="shared" si="1530"/>
        <v>NO</v>
      </c>
      <c r="BJ1198" s="1">
        <v>11</v>
      </c>
      <c r="BK1198" s="1" t="str">
        <f t="shared" si="1547"/>
        <v>NA</v>
      </c>
      <c r="BL1198" s="1" t="str">
        <f t="shared" si="1548"/>
        <v>P</v>
      </c>
      <c r="BM1198" s="1" t="str">
        <f t="shared" si="1549"/>
        <v>NP</v>
      </c>
      <c r="BN1198" s="1" t="str">
        <f t="shared" si="1550"/>
        <v>NO</v>
      </c>
      <c r="BO1198" s="1" t="str">
        <f t="shared" si="1551"/>
        <v>NO</v>
      </c>
      <c r="BP1198" s="1" t="str">
        <f t="shared" si="1552"/>
        <v>NO</v>
      </c>
      <c r="BQ1198" s="1" t="str">
        <f t="shared" si="1553"/>
        <v>NO</v>
      </c>
      <c r="BS1198" s="1" t="str">
        <f t="shared" si="1554"/>
        <v>TN</v>
      </c>
      <c r="BT1198" s="1" t="str">
        <f t="shared" si="1555"/>
        <v>TN</v>
      </c>
      <c r="BU1198" s="1" t="str">
        <f t="shared" si="1556"/>
        <v>TP</v>
      </c>
      <c r="BV1198" s="1" t="str">
        <f t="shared" si="1557"/>
        <v>NO</v>
      </c>
      <c r="BW1198" s="1" t="str">
        <f t="shared" si="1558"/>
        <v>NO</v>
      </c>
      <c r="BX1198" s="1" t="str">
        <f t="shared" si="1559"/>
        <v>YES</v>
      </c>
      <c r="BY1198" s="244" t="str">
        <f t="shared" si="1560"/>
        <v>YES</v>
      </c>
      <c r="BZ1198" s="244" t="str">
        <f t="shared" si="1561"/>
        <v>NO</v>
      </c>
      <c r="CA1198" s="244" t="str">
        <f t="shared" si="1562"/>
        <v>NO</v>
      </c>
      <c r="CB1198" s="244" t="str">
        <f t="shared" si="1563"/>
        <v>NO</v>
      </c>
      <c r="CC1198" s="244" t="str">
        <f t="shared" si="1564"/>
        <v>NO</v>
      </c>
      <c r="CD1198" s="244" t="str">
        <f t="shared" si="1540"/>
        <v>NO</v>
      </c>
      <c r="CE1198" s="1" t="str">
        <f t="shared" si="1541"/>
        <v>NO</v>
      </c>
      <c r="CF1198" s="1" t="str">
        <f t="shared" si="1542"/>
        <v>NO</v>
      </c>
      <c r="CG1198" s="1" t="str">
        <f t="shared" si="1543"/>
        <v>NO</v>
      </c>
      <c r="CH1198" s="1" t="str">
        <f t="shared" si="1544"/>
        <v>NO</v>
      </c>
      <c r="CI1198" s="244" t="str">
        <f t="shared" si="1565"/>
        <v>NO</v>
      </c>
      <c r="CJ1198" s="244" t="str">
        <f t="shared" si="1566"/>
        <v>NO</v>
      </c>
      <c r="CK1198" s="244" t="str">
        <f t="shared" si="1567"/>
        <v>NO</v>
      </c>
      <c r="CL1198" s="244" t="str">
        <f t="shared" si="1568"/>
        <v>NO</v>
      </c>
      <c r="CM1198" s="244" t="str">
        <f t="shared" si="1569"/>
        <v>NO</v>
      </c>
      <c r="CN1198" s="244" t="str">
        <f t="shared" si="1570"/>
        <v>NO</v>
      </c>
      <c r="CO1198" s="244" t="str">
        <f t="shared" si="1571"/>
        <v>NO</v>
      </c>
      <c r="CP1198" s="244" t="str">
        <f t="shared" si="1572"/>
        <v>NO</v>
      </c>
      <c r="CQ1198" s="244" t="str">
        <f t="shared" si="1573"/>
        <v>NO</v>
      </c>
      <c r="CR1198" s="244" t="str">
        <f t="shared" si="1574"/>
        <v>NO</v>
      </c>
    </row>
    <row r="1199" spans="1:96">
      <c r="A1199" s="64"/>
      <c r="B1199" s="15"/>
      <c r="C1199" s="15"/>
      <c r="D1199" s="15"/>
      <c r="E1199" s="15"/>
      <c r="F1199" s="15"/>
      <c r="G1199" s="15"/>
      <c r="H1199" s="15"/>
      <c r="I1199" s="52" t="s">
        <v>42</v>
      </c>
      <c r="J1199" s="6">
        <v>0.52121636587853504</v>
      </c>
      <c r="K1199" s="6">
        <v>0.41605309000646601</v>
      </c>
      <c r="L1199" s="6">
        <v>6.2730544114998302E-2</v>
      </c>
      <c r="M1199" s="6">
        <v>0.601219038600321</v>
      </c>
      <c r="N1199" s="6">
        <v>0.14708274557459</v>
      </c>
      <c r="O1199" s="6">
        <v>0.251698215825088</v>
      </c>
      <c r="P1199" s="6">
        <v>0.88447123412315598</v>
      </c>
      <c r="Q1199" s="6">
        <v>0.10818095391419601</v>
      </c>
      <c r="R1199" s="6">
        <v>7.3478119626471097E-3</v>
      </c>
      <c r="S1199" s="6">
        <v>5.9436527166357696E-3</v>
      </c>
      <c r="T1199" s="6">
        <v>0.14414786313879399</v>
      </c>
      <c r="U1199" s="6">
        <v>0.84990848414456999</v>
      </c>
      <c r="V1199" s="6">
        <v>0.58721746545019105</v>
      </c>
      <c r="W1199" s="6">
        <v>0.25790409605060499</v>
      </c>
      <c r="X1199" s="6">
        <v>0.15487843849920199</v>
      </c>
      <c r="Y1199" s="6">
        <v>0.44375386775665898</v>
      </c>
      <c r="Z1199" s="6">
        <v>0.32710335347167302</v>
      </c>
      <c r="AA1199" s="6">
        <v>0.229142778771666</v>
      </c>
      <c r="AB1199" s="6">
        <v>0.41385472213406399</v>
      </c>
      <c r="AC1199" s="6">
        <v>0.27239048494826601</v>
      </c>
      <c r="AD1199" s="6">
        <v>0.313754792917669</v>
      </c>
      <c r="AE1199" s="6">
        <v>0.76413202949539605</v>
      </c>
      <c r="AF1199" s="6">
        <v>0.10855845088777</v>
      </c>
      <c r="AG1199" s="310">
        <v>0.12730951961683201</v>
      </c>
      <c r="AH1199" s="211">
        <v>1.236</v>
      </c>
      <c r="AI1199" s="211">
        <v>3.089</v>
      </c>
      <c r="AJ1199" s="212">
        <v>6.2939999999999996</v>
      </c>
      <c r="AK1199" s="210">
        <v>1.996</v>
      </c>
      <c r="AL1199" s="210">
        <v>3.0529999999999999</v>
      </c>
      <c r="AM1199" s="210">
        <v>6.2089999999999996</v>
      </c>
      <c r="AN1199" s="203"/>
      <c r="AO1199" s="203"/>
      <c r="AP1199" s="203"/>
      <c r="AQ1199" s="203"/>
      <c r="AR1199" s="203">
        <f t="shared" si="1588"/>
        <v>0.98877272946999983</v>
      </c>
      <c r="AS1199" s="203">
        <f t="shared" si="1589"/>
        <v>1.2084999999999999</v>
      </c>
      <c r="AT1199" s="203">
        <f t="shared" si="1590"/>
        <v>1.4770555528699998</v>
      </c>
      <c r="AU1199" s="203">
        <f t="shared" si="1591"/>
        <v>2.2310181867759997</v>
      </c>
      <c r="AV1199" s="203">
        <f t="shared" si="1592"/>
        <v>2.7267999999999999</v>
      </c>
      <c r="AW1199" s="203">
        <f t="shared" si="1593"/>
        <v>3.3327555494959995</v>
      </c>
      <c r="AX1199" s="203">
        <f t="shared" si="1594"/>
        <v>4.7679545560499994</v>
      </c>
      <c r="AY1199" s="203">
        <f t="shared" si="1595"/>
        <v>5.8274999999999997</v>
      </c>
      <c r="AZ1199" s="203">
        <f t="shared" si="1596"/>
        <v>7.1224999870499994</v>
      </c>
      <c r="BB1199" s="1" t="str">
        <f t="shared" si="1584"/>
        <v>NA</v>
      </c>
      <c r="BC1199" s="1" t="str">
        <f t="shared" si="1585"/>
        <v>NA</v>
      </c>
      <c r="BD1199" s="1" t="str">
        <f t="shared" si="1586"/>
        <v>NA</v>
      </c>
      <c r="BE1199" s="1" t="str">
        <f t="shared" si="1587"/>
        <v>NO</v>
      </c>
      <c r="BF1199" s="1" t="str">
        <f t="shared" si="1545"/>
        <v>NO</v>
      </c>
      <c r="BG1199" s="1" t="str">
        <f t="shared" si="1546"/>
        <v>NO</v>
      </c>
      <c r="BH1199" s="1" t="str">
        <f t="shared" si="1530"/>
        <v>YES</v>
      </c>
      <c r="BJ1199" s="1">
        <v>12</v>
      </c>
      <c r="BK1199" s="1" t="str">
        <f t="shared" si="1547"/>
        <v>P</v>
      </c>
      <c r="BL1199" s="1" t="str">
        <f t="shared" si="1548"/>
        <v>NA</v>
      </c>
      <c r="BM1199" s="1" t="str">
        <f t="shared" si="1549"/>
        <v>NA</v>
      </c>
      <c r="BN1199" s="1" t="str">
        <f t="shared" si="1550"/>
        <v>NO</v>
      </c>
      <c r="BO1199" s="1" t="str">
        <f t="shared" si="1551"/>
        <v>NO</v>
      </c>
      <c r="BP1199" s="1" t="str">
        <f t="shared" si="1552"/>
        <v>NO</v>
      </c>
      <c r="BQ1199" s="1" t="str">
        <f t="shared" si="1553"/>
        <v>NO</v>
      </c>
      <c r="BS1199" s="1" t="str">
        <f t="shared" si="1554"/>
        <v>TN</v>
      </c>
      <c r="BT1199" s="1" t="str">
        <f t="shared" si="1555"/>
        <v>TN</v>
      </c>
      <c r="BU1199" s="1" t="str">
        <f t="shared" si="1556"/>
        <v>TN</v>
      </c>
      <c r="BV1199" s="1" t="str">
        <f t="shared" si="1557"/>
        <v>NO</v>
      </c>
      <c r="BW1199" s="1" t="str">
        <f t="shared" si="1558"/>
        <v>NO</v>
      </c>
      <c r="BX1199" s="1" t="str">
        <f t="shared" si="1559"/>
        <v>NO</v>
      </c>
      <c r="BY1199" s="244" t="str">
        <f t="shared" si="1560"/>
        <v>YES</v>
      </c>
      <c r="BZ1199" s="244" t="str">
        <f t="shared" si="1561"/>
        <v>NO</v>
      </c>
      <c r="CA1199" s="244" t="str">
        <f t="shared" si="1562"/>
        <v>NO</v>
      </c>
      <c r="CB1199" s="244" t="str">
        <f t="shared" si="1563"/>
        <v>NO</v>
      </c>
      <c r="CC1199" s="244" t="str">
        <f t="shared" si="1564"/>
        <v>NO</v>
      </c>
      <c r="CD1199" s="244" t="str">
        <f t="shared" si="1540"/>
        <v>NO</v>
      </c>
      <c r="CE1199" s="1" t="str">
        <f t="shared" si="1541"/>
        <v>NO</v>
      </c>
      <c r="CF1199" s="1" t="str">
        <f t="shared" si="1542"/>
        <v>NO</v>
      </c>
      <c r="CG1199" s="1" t="str">
        <f t="shared" si="1543"/>
        <v>NO</v>
      </c>
      <c r="CH1199" s="1" t="str">
        <f t="shared" si="1544"/>
        <v>NO</v>
      </c>
      <c r="CI1199" s="244" t="str">
        <f t="shared" si="1565"/>
        <v>NO</v>
      </c>
      <c r="CJ1199" s="244" t="str">
        <f t="shared" si="1566"/>
        <v>NO</v>
      </c>
      <c r="CK1199" s="244" t="str">
        <f t="shared" si="1567"/>
        <v>NO</v>
      </c>
      <c r="CL1199" s="244" t="str">
        <f t="shared" si="1568"/>
        <v>NO</v>
      </c>
      <c r="CM1199" s="244" t="str">
        <f t="shared" si="1569"/>
        <v>NO</v>
      </c>
      <c r="CN1199" s="244" t="str">
        <f t="shared" si="1570"/>
        <v>NO</v>
      </c>
      <c r="CO1199" s="244" t="str">
        <f t="shared" si="1571"/>
        <v>NO</v>
      </c>
      <c r="CP1199" s="244" t="str">
        <f t="shared" si="1572"/>
        <v>NO</v>
      </c>
      <c r="CQ1199" s="244" t="str">
        <f t="shared" si="1573"/>
        <v>NO</v>
      </c>
      <c r="CR1199" s="244" t="str">
        <f t="shared" si="1574"/>
        <v>NO</v>
      </c>
    </row>
    <row r="1200" spans="1:96">
      <c r="A1200" s="64"/>
      <c r="B1200" s="15"/>
      <c r="C1200" s="15"/>
      <c r="D1200" s="15"/>
      <c r="E1200" s="15"/>
      <c r="F1200" s="15"/>
      <c r="G1200" s="15"/>
      <c r="H1200" s="15"/>
      <c r="I1200" s="52" t="s">
        <v>43</v>
      </c>
      <c r="J1200" s="6">
        <v>0.99649691991989198</v>
      </c>
      <c r="K1200" s="6">
        <v>2.2458908223282801E-3</v>
      </c>
      <c r="L1200" s="6">
        <v>1.2571892577795099E-3</v>
      </c>
      <c r="M1200" s="6">
        <v>0.85981508967977305</v>
      </c>
      <c r="N1200" s="6">
        <v>7.4675322575539604E-2</v>
      </c>
      <c r="O1200" s="6">
        <v>6.5509587744686806E-2</v>
      </c>
      <c r="P1200" s="6">
        <v>0.50476165958698305</v>
      </c>
      <c r="Q1200" s="6">
        <v>0.42164771771787402</v>
      </c>
      <c r="R1200" s="6">
        <v>7.3590622695142799E-2</v>
      </c>
      <c r="S1200" s="6">
        <v>0.79073460894021697</v>
      </c>
      <c r="T1200" s="6">
        <v>5.5979360036625098E-2</v>
      </c>
      <c r="U1200" s="6">
        <v>0.15328603102315699</v>
      </c>
      <c r="V1200" s="6">
        <v>0.87576141864189805</v>
      </c>
      <c r="W1200" s="6">
        <v>9.7222797610609105E-2</v>
      </c>
      <c r="X1200" s="6">
        <v>2.7015783747492E-2</v>
      </c>
      <c r="Y1200" s="6">
        <v>0.95434395122637605</v>
      </c>
      <c r="Z1200" s="6">
        <v>3.0182761271200099E-2</v>
      </c>
      <c r="AA1200" s="6">
        <v>1.5473287502422901E-2</v>
      </c>
      <c r="AB1200" s="6">
        <v>0.317060778151733</v>
      </c>
      <c r="AC1200" s="6">
        <v>0.59442932594401099</v>
      </c>
      <c r="AD1200" s="6">
        <v>8.8509895904255398E-2</v>
      </c>
      <c r="AE1200" s="6">
        <v>0.59849154014878903</v>
      </c>
      <c r="AF1200" s="6">
        <v>0.17113650158956201</v>
      </c>
      <c r="AG1200" s="310">
        <v>0.230371958261647</v>
      </c>
      <c r="AH1200" s="211">
        <v>1.3080000000000001</v>
      </c>
      <c r="AI1200" s="211">
        <v>2.5790000000000002</v>
      </c>
      <c r="AJ1200" s="212">
        <v>6.0469999999999997</v>
      </c>
      <c r="AK1200" s="210">
        <v>1.3149999999999999</v>
      </c>
      <c r="AL1200" s="210">
        <v>2.5710000000000002</v>
      </c>
      <c r="AM1200" s="210">
        <v>5.9790000000000001</v>
      </c>
      <c r="AN1200" s="203"/>
      <c r="AO1200" s="203"/>
      <c r="AP1200" s="203"/>
      <c r="AQ1200" s="203"/>
      <c r="AR1200" s="203">
        <f t="shared" si="1588"/>
        <v>0.98877272946999983</v>
      </c>
      <c r="AS1200" s="203">
        <f t="shared" si="1589"/>
        <v>1.2084999999999999</v>
      </c>
      <c r="AT1200" s="203">
        <f t="shared" si="1590"/>
        <v>1.4770555528699998</v>
      </c>
      <c r="AU1200" s="203">
        <f t="shared" si="1591"/>
        <v>2.2310181867759997</v>
      </c>
      <c r="AV1200" s="203">
        <f t="shared" si="1592"/>
        <v>2.7267999999999999</v>
      </c>
      <c r="AW1200" s="203">
        <f t="shared" si="1593"/>
        <v>3.3327555494959995</v>
      </c>
      <c r="AX1200" s="203">
        <f t="shared" si="1594"/>
        <v>4.7679545560499994</v>
      </c>
      <c r="AY1200" s="203">
        <f t="shared" si="1595"/>
        <v>5.8274999999999997</v>
      </c>
      <c r="AZ1200" s="203">
        <f t="shared" si="1596"/>
        <v>7.1224999870499994</v>
      </c>
      <c r="BB1200" s="1" t="str">
        <f t="shared" si="1584"/>
        <v>NA</v>
      </c>
      <c r="BC1200" s="1" t="str">
        <f t="shared" si="1585"/>
        <v>NP</v>
      </c>
      <c r="BD1200" s="1" t="str">
        <f t="shared" si="1586"/>
        <v>NA</v>
      </c>
      <c r="BE1200" s="1" t="str">
        <f t="shared" si="1587"/>
        <v>NO</v>
      </c>
      <c r="BF1200" s="1" t="str">
        <f t="shared" si="1545"/>
        <v>NO</v>
      </c>
      <c r="BG1200" s="1" t="str">
        <f t="shared" si="1546"/>
        <v>NO</v>
      </c>
      <c r="BH1200" s="1" t="str">
        <f t="shared" si="1530"/>
        <v>YES</v>
      </c>
      <c r="BJ1200" s="1">
        <v>16</v>
      </c>
      <c r="BK1200" s="1" t="str">
        <f t="shared" si="1547"/>
        <v>NA</v>
      </c>
      <c r="BL1200" s="1" t="str">
        <f t="shared" si="1548"/>
        <v>NP</v>
      </c>
      <c r="BM1200" s="1" t="str">
        <f t="shared" si="1549"/>
        <v>NA</v>
      </c>
      <c r="BN1200" s="1" t="str">
        <f t="shared" si="1550"/>
        <v>NO</v>
      </c>
      <c r="BO1200" s="1" t="str">
        <f t="shared" si="1551"/>
        <v>NO</v>
      </c>
      <c r="BP1200" s="1" t="str">
        <f t="shared" si="1552"/>
        <v>NO</v>
      </c>
      <c r="BQ1200" s="1" t="str">
        <f t="shared" si="1553"/>
        <v>YES</v>
      </c>
      <c r="BS1200" s="1" t="str">
        <f t="shared" si="1554"/>
        <v>TN</v>
      </c>
      <c r="BT1200" s="1" t="str">
        <f t="shared" si="1555"/>
        <v>TP</v>
      </c>
      <c r="BU1200" s="1" t="str">
        <f t="shared" si="1556"/>
        <v>TN</v>
      </c>
      <c r="BV1200" s="1" t="str">
        <f t="shared" si="1557"/>
        <v>NO</v>
      </c>
      <c r="BW1200" s="1" t="str">
        <f t="shared" si="1558"/>
        <v>NO</v>
      </c>
      <c r="BX1200" s="1" t="str">
        <f t="shared" si="1559"/>
        <v>YES</v>
      </c>
      <c r="BY1200" s="244" t="str">
        <f t="shared" si="1560"/>
        <v>YES</v>
      </c>
      <c r="BZ1200" s="244" t="str">
        <f t="shared" si="1561"/>
        <v>NO</v>
      </c>
      <c r="CA1200" s="244" t="str">
        <f t="shared" si="1562"/>
        <v>NO</v>
      </c>
      <c r="CB1200" s="244" t="str">
        <f t="shared" si="1563"/>
        <v>NO</v>
      </c>
      <c r="CC1200" s="244" t="str">
        <f t="shared" si="1564"/>
        <v>NO</v>
      </c>
      <c r="CD1200" s="244" t="str">
        <f t="shared" si="1540"/>
        <v>NO</v>
      </c>
      <c r="CE1200" s="1" t="str">
        <f t="shared" si="1541"/>
        <v>NO</v>
      </c>
      <c r="CF1200" s="1" t="str">
        <f t="shared" si="1542"/>
        <v>NO</v>
      </c>
      <c r="CG1200" s="1" t="str">
        <f t="shared" si="1543"/>
        <v>NO</v>
      </c>
      <c r="CH1200" s="1" t="str">
        <f t="shared" si="1544"/>
        <v>NO</v>
      </c>
      <c r="CI1200" s="244" t="str">
        <f t="shared" si="1565"/>
        <v>NO</v>
      </c>
      <c r="CJ1200" s="244" t="str">
        <f t="shared" si="1566"/>
        <v>NO</v>
      </c>
      <c r="CK1200" s="244" t="str">
        <f t="shared" si="1567"/>
        <v>NO</v>
      </c>
      <c r="CL1200" s="244" t="str">
        <f t="shared" si="1568"/>
        <v>NO</v>
      </c>
      <c r="CM1200" s="244" t="str">
        <f t="shared" si="1569"/>
        <v>NO</v>
      </c>
      <c r="CN1200" s="244" t="str">
        <f t="shared" si="1570"/>
        <v>NO</v>
      </c>
      <c r="CO1200" s="244" t="str">
        <f t="shared" si="1571"/>
        <v>NO</v>
      </c>
      <c r="CP1200" s="244" t="str">
        <f t="shared" si="1572"/>
        <v>NO</v>
      </c>
      <c r="CQ1200" s="244" t="str">
        <f t="shared" si="1573"/>
        <v>NO</v>
      </c>
      <c r="CR1200" s="244" t="str">
        <f t="shared" si="1574"/>
        <v>NO</v>
      </c>
    </row>
    <row r="1201" spans="1:96">
      <c r="A1201" s="64"/>
      <c r="B1201" s="15"/>
      <c r="C1201" s="15"/>
      <c r="D1201" s="15"/>
      <c r="E1201" s="15"/>
      <c r="F1201" s="15"/>
      <c r="G1201" s="15"/>
      <c r="H1201" s="15"/>
      <c r="I1201" s="52" t="s">
        <v>45</v>
      </c>
      <c r="J1201" s="6">
        <v>0.96963425289773797</v>
      </c>
      <c r="K1201" s="6">
        <v>2.73496364667857E-2</v>
      </c>
      <c r="L1201" s="6">
        <v>3.0161106354756801E-3</v>
      </c>
      <c r="M1201" s="6">
        <v>0.85981508967977305</v>
      </c>
      <c r="N1201" s="6">
        <v>7.4675322575539604E-2</v>
      </c>
      <c r="O1201" s="6">
        <v>6.5509587744686806E-2</v>
      </c>
      <c r="P1201" s="6">
        <v>0.50476165958698305</v>
      </c>
      <c r="Q1201" s="6">
        <v>0.42164771771787402</v>
      </c>
      <c r="R1201" s="6">
        <v>7.3590622695142799E-2</v>
      </c>
      <c r="S1201" s="6">
        <v>0.79073460894021697</v>
      </c>
      <c r="T1201" s="6">
        <v>5.5979360036625098E-2</v>
      </c>
      <c r="U1201" s="6">
        <v>0.15328603102315699</v>
      </c>
      <c r="V1201" s="6">
        <v>0.87576141864189805</v>
      </c>
      <c r="W1201" s="6">
        <v>9.7222797610609105E-2</v>
      </c>
      <c r="X1201" s="6">
        <v>2.7015783747492E-2</v>
      </c>
      <c r="Y1201" s="6">
        <v>0.95434395122637605</v>
      </c>
      <c r="Z1201" s="6">
        <v>3.0182761271200099E-2</v>
      </c>
      <c r="AA1201" s="6">
        <v>1.5473287502422901E-2</v>
      </c>
      <c r="AB1201" s="6">
        <v>0.317060778151733</v>
      </c>
      <c r="AC1201" s="6">
        <v>0.59442932594401099</v>
      </c>
      <c r="AD1201" s="6">
        <v>8.8509895904255398E-2</v>
      </c>
      <c r="AE1201" s="6">
        <v>0.42695991483422302</v>
      </c>
      <c r="AF1201" s="6">
        <v>0.379452953265354</v>
      </c>
      <c r="AG1201" s="310">
        <v>0.19358713190042101</v>
      </c>
      <c r="AH1201" s="211">
        <v>1.333</v>
      </c>
      <c r="AI1201" s="211">
        <v>2.6259999999999999</v>
      </c>
      <c r="AJ1201" s="212">
        <v>6.0090000000000003</v>
      </c>
      <c r="AK1201" s="210">
        <v>1.3129999999999999</v>
      </c>
      <c r="AL1201" s="210">
        <v>2.5049999999999999</v>
      </c>
      <c r="AM1201" s="210">
        <v>5.758</v>
      </c>
      <c r="AN1201" s="203"/>
      <c r="AO1201" s="203"/>
      <c r="AP1201" s="203"/>
      <c r="AQ1201" s="203"/>
      <c r="AR1201" s="203">
        <f t="shared" si="1588"/>
        <v>0.98877272946999983</v>
      </c>
      <c r="AS1201" s="203">
        <f t="shared" si="1589"/>
        <v>1.2084999999999999</v>
      </c>
      <c r="AT1201" s="203">
        <f t="shared" si="1590"/>
        <v>1.4770555528699998</v>
      </c>
      <c r="AU1201" s="203">
        <f t="shared" si="1591"/>
        <v>2.2310181867759997</v>
      </c>
      <c r="AV1201" s="203">
        <f t="shared" si="1592"/>
        <v>2.7267999999999999</v>
      </c>
      <c r="AW1201" s="203">
        <f t="shared" si="1593"/>
        <v>3.3327555494959995</v>
      </c>
      <c r="AX1201" s="203">
        <f t="shared" si="1594"/>
        <v>4.7679545560499994</v>
      </c>
      <c r="AY1201" s="203">
        <f t="shared" si="1595"/>
        <v>5.8274999999999997</v>
      </c>
      <c r="AZ1201" s="203">
        <f t="shared" si="1596"/>
        <v>7.1224999870499994</v>
      </c>
      <c r="BB1201" s="1" t="str">
        <f t="shared" si="1584"/>
        <v>NA</v>
      </c>
      <c r="BC1201" s="1" t="str">
        <f t="shared" si="1585"/>
        <v>NP</v>
      </c>
      <c r="BD1201" s="1" t="str">
        <f t="shared" si="1586"/>
        <v>NA</v>
      </c>
      <c r="BE1201" s="1" t="str">
        <f t="shared" si="1587"/>
        <v>NO</v>
      </c>
      <c r="BF1201" s="1" t="str">
        <f t="shared" si="1545"/>
        <v>NO</v>
      </c>
      <c r="BG1201" s="1" t="str">
        <f t="shared" si="1546"/>
        <v>NO</v>
      </c>
      <c r="BH1201" s="1" t="str">
        <f t="shared" si="1530"/>
        <v>YES</v>
      </c>
      <c r="BJ1201" s="1">
        <v>9</v>
      </c>
      <c r="BK1201" s="1" t="str">
        <f t="shared" si="1547"/>
        <v>NA</v>
      </c>
      <c r="BL1201" s="1" t="str">
        <f t="shared" si="1548"/>
        <v>NP</v>
      </c>
      <c r="BM1201" s="1" t="str">
        <f t="shared" si="1549"/>
        <v>NP</v>
      </c>
      <c r="BN1201" s="1" t="str">
        <f t="shared" si="1550"/>
        <v>NO</v>
      </c>
      <c r="BO1201" s="1" t="str">
        <f t="shared" si="1551"/>
        <v>NO</v>
      </c>
      <c r="BP1201" s="1" t="str">
        <f t="shared" si="1552"/>
        <v>NO</v>
      </c>
      <c r="BQ1201" s="1" t="str">
        <f t="shared" si="1553"/>
        <v>YES</v>
      </c>
      <c r="BS1201" s="1" t="str">
        <f t="shared" si="1554"/>
        <v>TN</v>
      </c>
      <c r="BT1201" s="1" t="str">
        <f t="shared" si="1555"/>
        <v>TP</v>
      </c>
      <c r="BU1201" s="1" t="str">
        <f t="shared" si="1556"/>
        <v>FN</v>
      </c>
      <c r="BV1201" s="1" t="str">
        <f t="shared" si="1557"/>
        <v>NO</v>
      </c>
      <c r="BW1201" s="1" t="str">
        <f t="shared" si="1558"/>
        <v>NO</v>
      </c>
      <c r="BX1201" s="1" t="str">
        <f t="shared" si="1559"/>
        <v>YES</v>
      </c>
      <c r="BY1201" s="244" t="str">
        <f t="shared" si="1560"/>
        <v>YES</v>
      </c>
      <c r="BZ1201" s="244" t="str">
        <f t="shared" si="1561"/>
        <v>NO</v>
      </c>
      <c r="CA1201" s="244" t="str">
        <f t="shared" si="1562"/>
        <v>NO</v>
      </c>
      <c r="CB1201" s="244" t="str">
        <f t="shared" si="1563"/>
        <v>NO</v>
      </c>
      <c r="CC1201" s="244" t="str">
        <f t="shared" si="1564"/>
        <v>NO</v>
      </c>
      <c r="CD1201" s="244" t="str">
        <f t="shared" si="1540"/>
        <v>YES</v>
      </c>
      <c r="CE1201" s="1" t="str">
        <f t="shared" si="1541"/>
        <v>NO</v>
      </c>
      <c r="CF1201" s="1" t="str">
        <f t="shared" si="1542"/>
        <v>NO</v>
      </c>
      <c r="CG1201" s="1" t="str">
        <f t="shared" si="1543"/>
        <v>NO</v>
      </c>
      <c r="CH1201" s="1" t="str">
        <f t="shared" si="1544"/>
        <v>YES</v>
      </c>
      <c r="CI1201" s="244" t="str">
        <f t="shared" si="1565"/>
        <v>YES</v>
      </c>
      <c r="CJ1201" s="244" t="str">
        <f t="shared" si="1566"/>
        <v>NO</v>
      </c>
      <c r="CK1201" s="244" t="str">
        <f t="shared" si="1567"/>
        <v>NO</v>
      </c>
      <c r="CL1201" s="244" t="str">
        <f t="shared" si="1568"/>
        <v>NO</v>
      </c>
      <c r="CM1201" s="244" t="str">
        <f t="shared" si="1569"/>
        <v>YES</v>
      </c>
      <c r="CN1201" s="244" t="str">
        <f t="shared" si="1570"/>
        <v>NO</v>
      </c>
      <c r="CO1201" s="244" t="str">
        <f t="shared" si="1571"/>
        <v>NO</v>
      </c>
      <c r="CP1201" s="244" t="str">
        <f t="shared" si="1572"/>
        <v>NO</v>
      </c>
      <c r="CQ1201" s="244" t="str">
        <f t="shared" si="1573"/>
        <v>NO</v>
      </c>
      <c r="CR1201" s="244" t="str">
        <f t="shared" si="1574"/>
        <v>NO</v>
      </c>
    </row>
    <row r="1202" spans="1:96">
      <c r="A1202" s="64"/>
      <c r="B1202" s="15"/>
      <c r="C1202" s="15"/>
      <c r="D1202" s="15"/>
      <c r="E1202" s="15"/>
      <c r="F1202" s="15"/>
      <c r="G1202" s="15"/>
      <c r="H1202" s="15"/>
      <c r="I1202" s="52" t="s">
        <v>44</v>
      </c>
      <c r="J1202" s="6">
        <v>0.89030617171286197</v>
      </c>
      <c r="K1202" s="6">
        <v>1.8772680383281101E-2</v>
      </c>
      <c r="L1202" s="6">
        <v>9.0921147903856095E-2</v>
      </c>
      <c r="M1202" s="6">
        <v>0.32120329414844301</v>
      </c>
      <c r="N1202" s="6">
        <v>0.206646108499318</v>
      </c>
      <c r="O1202" s="6">
        <v>0.47215059735223802</v>
      </c>
      <c r="P1202" s="6">
        <v>0.177085439474995</v>
      </c>
      <c r="Q1202" s="6">
        <v>0.77429049631998803</v>
      </c>
      <c r="R1202" s="6">
        <v>4.8624064205015798E-2</v>
      </c>
      <c r="S1202" s="6">
        <v>0.45191490164297399</v>
      </c>
      <c r="T1202" s="6">
        <v>0.50976588152342195</v>
      </c>
      <c r="U1202" s="6">
        <v>3.8319216833603197E-2</v>
      </c>
      <c r="V1202" s="6">
        <v>0.32159813499826601</v>
      </c>
      <c r="W1202" s="6">
        <v>5.2097820305269096E-3</v>
      </c>
      <c r="X1202" s="6">
        <v>0.67319208297120603</v>
      </c>
      <c r="Y1202" s="6">
        <v>0.35872005624834202</v>
      </c>
      <c r="Z1202" s="6">
        <v>0.25039533996894903</v>
      </c>
      <c r="AA1202" s="6">
        <v>0.39088460378270701</v>
      </c>
      <c r="AB1202" s="6">
        <v>3.6720947899354199E-2</v>
      </c>
      <c r="AC1202" s="6">
        <v>0.59441258649329898</v>
      </c>
      <c r="AD1202" s="6">
        <v>0.36886646560734598</v>
      </c>
      <c r="AE1202" s="6">
        <v>0.80790194312973596</v>
      </c>
      <c r="AF1202" s="6">
        <v>8.8086026127039599E-2</v>
      </c>
      <c r="AG1202" s="310">
        <v>0.104012030743223</v>
      </c>
      <c r="AH1202" s="211">
        <v>1.089</v>
      </c>
      <c r="AI1202" s="211">
        <v>3.657</v>
      </c>
      <c r="AJ1202" s="212">
        <v>6.016</v>
      </c>
      <c r="AK1202" s="210">
        <v>1.119</v>
      </c>
      <c r="AL1202" s="210">
        <v>3.6419999999999999</v>
      </c>
      <c r="AM1202" s="210">
        <v>5.9749999999999996</v>
      </c>
      <c r="AN1202" s="203"/>
      <c r="AO1202" s="203"/>
      <c r="AP1202" s="203"/>
      <c r="AQ1202" s="203"/>
      <c r="AR1202" s="203">
        <f t="shared" si="1588"/>
        <v>0.98877272946999983</v>
      </c>
      <c r="AS1202" s="203">
        <f t="shared" si="1589"/>
        <v>1.2084999999999999</v>
      </c>
      <c r="AT1202" s="203">
        <f t="shared" si="1590"/>
        <v>1.4770555528699998</v>
      </c>
      <c r="AU1202" s="203">
        <f t="shared" si="1591"/>
        <v>2.2310181867759997</v>
      </c>
      <c r="AV1202" s="203">
        <f t="shared" si="1592"/>
        <v>2.7267999999999999</v>
      </c>
      <c r="AW1202" s="203">
        <f t="shared" si="1593"/>
        <v>3.3327555494959995</v>
      </c>
      <c r="AX1202" s="203">
        <f t="shared" si="1594"/>
        <v>4.7679545560499994</v>
      </c>
      <c r="AY1202" s="203">
        <f t="shared" si="1595"/>
        <v>5.8274999999999997</v>
      </c>
      <c r="AZ1202" s="203">
        <f t="shared" si="1596"/>
        <v>7.1224999870499994</v>
      </c>
      <c r="BB1202" s="1" t="str">
        <f t="shared" si="1584"/>
        <v>NP</v>
      </c>
      <c r="BC1202" s="1" t="str">
        <f t="shared" si="1585"/>
        <v>P</v>
      </c>
      <c r="BD1202" s="1" t="str">
        <f t="shared" si="1586"/>
        <v>NA</v>
      </c>
      <c r="BE1202" s="1" t="str">
        <f t="shared" si="1587"/>
        <v>NO</v>
      </c>
      <c r="BF1202" s="1" t="str">
        <f t="shared" si="1545"/>
        <v>NO</v>
      </c>
      <c r="BG1202" s="1" t="str">
        <f t="shared" si="1546"/>
        <v>NO</v>
      </c>
      <c r="BH1202" s="1" t="str">
        <f t="shared" si="1530"/>
        <v>NO</v>
      </c>
      <c r="BJ1202" s="1">
        <v>8</v>
      </c>
      <c r="BK1202" s="1" t="str">
        <f t="shared" si="1547"/>
        <v>NP</v>
      </c>
      <c r="BL1202" s="1" t="str">
        <f t="shared" si="1548"/>
        <v>P</v>
      </c>
      <c r="BM1202" s="1" t="str">
        <f t="shared" si="1549"/>
        <v>NA</v>
      </c>
      <c r="BN1202" s="1" t="str">
        <f t="shared" si="1550"/>
        <v>NO</v>
      </c>
      <c r="BO1202" s="1" t="str">
        <f t="shared" si="1551"/>
        <v>NO</v>
      </c>
      <c r="BP1202" s="1" t="str">
        <f t="shared" si="1552"/>
        <v>NO</v>
      </c>
      <c r="BQ1202" s="1" t="str">
        <f t="shared" si="1553"/>
        <v>NO</v>
      </c>
      <c r="BS1202" s="1" t="str">
        <f t="shared" si="1554"/>
        <v>TP</v>
      </c>
      <c r="BT1202" s="1" t="str">
        <f t="shared" si="1555"/>
        <v>TN</v>
      </c>
      <c r="BU1202" s="1" t="str">
        <f t="shared" si="1556"/>
        <v>TN</v>
      </c>
      <c r="BV1202" s="1" t="str">
        <f t="shared" si="1557"/>
        <v>NO</v>
      </c>
      <c r="BW1202" s="1" t="str">
        <f t="shared" si="1558"/>
        <v>NO</v>
      </c>
      <c r="BX1202" s="1" t="str">
        <f t="shared" si="1559"/>
        <v>YES</v>
      </c>
      <c r="BY1202" s="244" t="str">
        <f t="shared" si="1560"/>
        <v>YES</v>
      </c>
      <c r="BZ1202" s="244" t="str">
        <f t="shared" si="1561"/>
        <v>NO</v>
      </c>
      <c r="CA1202" s="244" t="str">
        <f t="shared" si="1562"/>
        <v>NO</v>
      </c>
      <c r="CB1202" s="244" t="str">
        <f t="shared" si="1563"/>
        <v>NO</v>
      </c>
      <c r="CC1202" s="244" t="str">
        <f t="shared" si="1564"/>
        <v>NO</v>
      </c>
      <c r="CD1202" s="244" t="str">
        <f t="shared" si="1540"/>
        <v>NO</v>
      </c>
      <c r="CE1202" s="1" t="str">
        <f t="shared" si="1541"/>
        <v>NO</v>
      </c>
      <c r="CF1202" s="1" t="str">
        <f t="shared" si="1542"/>
        <v>NO</v>
      </c>
      <c r="CG1202" s="1" t="str">
        <f t="shared" si="1543"/>
        <v>NO</v>
      </c>
      <c r="CH1202" s="1" t="str">
        <f t="shared" si="1544"/>
        <v>NO</v>
      </c>
      <c r="CI1202" s="244" t="str">
        <f t="shared" si="1565"/>
        <v>NO</v>
      </c>
      <c r="CJ1202" s="244" t="str">
        <f t="shared" si="1566"/>
        <v>NO</v>
      </c>
      <c r="CK1202" s="244" t="str">
        <f t="shared" si="1567"/>
        <v>NO</v>
      </c>
      <c r="CL1202" s="244" t="str">
        <f t="shared" si="1568"/>
        <v>NO</v>
      </c>
      <c r="CM1202" s="244" t="str">
        <f t="shared" si="1569"/>
        <v>NO</v>
      </c>
      <c r="CN1202" s="244" t="str">
        <f t="shared" si="1570"/>
        <v>NO</v>
      </c>
      <c r="CO1202" s="244" t="str">
        <f t="shared" si="1571"/>
        <v>NO</v>
      </c>
      <c r="CP1202" s="244" t="str">
        <f t="shared" si="1572"/>
        <v>NO</v>
      </c>
      <c r="CQ1202" s="244" t="str">
        <f t="shared" si="1573"/>
        <v>NO</v>
      </c>
      <c r="CR1202" s="244" t="str">
        <f t="shared" si="1574"/>
        <v>NO</v>
      </c>
    </row>
    <row r="1203" spans="1:96">
      <c r="A1203" s="64"/>
      <c r="B1203" s="15"/>
      <c r="C1203" s="15"/>
      <c r="D1203" s="15"/>
      <c r="E1203" s="15"/>
      <c r="F1203" s="15"/>
      <c r="G1203" s="15"/>
      <c r="H1203" s="15"/>
      <c r="I1203" s="52" t="s">
        <v>20</v>
      </c>
      <c r="J1203" s="6">
        <v>0.89030617171286197</v>
      </c>
      <c r="K1203" s="6">
        <v>1.8772680383281101E-2</v>
      </c>
      <c r="L1203" s="6">
        <v>9.0921147903856095E-2</v>
      </c>
      <c r="M1203" s="6">
        <v>0.32120329414844301</v>
      </c>
      <c r="N1203" s="6">
        <v>0.206646108499318</v>
      </c>
      <c r="O1203" s="6">
        <v>0.47215059735223802</v>
      </c>
      <c r="P1203" s="6">
        <v>0.28872065563888399</v>
      </c>
      <c r="Q1203" s="6">
        <v>0.47167748562174899</v>
      </c>
      <c r="R1203" s="6">
        <v>0.23960185873936499</v>
      </c>
      <c r="S1203" s="6">
        <v>0.67606802263078203</v>
      </c>
      <c r="T1203" s="6">
        <v>0.31032469508749899</v>
      </c>
      <c r="U1203" s="6">
        <v>1.36072822817178E-2</v>
      </c>
      <c r="V1203" s="6">
        <v>0.19182994846704901</v>
      </c>
      <c r="W1203" s="6">
        <v>0.59891916363328301</v>
      </c>
      <c r="X1203" s="6">
        <v>0.209250887899666</v>
      </c>
      <c r="Y1203" s="6">
        <v>0.205668358265583</v>
      </c>
      <c r="Z1203" s="6">
        <v>0.58694769171097905</v>
      </c>
      <c r="AA1203" s="6">
        <v>0.20738395002343599</v>
      </c>
      <c r="AB1203" s="6">
        <v>0.46169476740743898</v>
      </c>
      <c r="AC1203" s="6">
        <v>0.40863177957005598</v>
      </c>
      <c r="AD1203" s="6">
        <v>0.12967345302250299</v>
      </c>
      <c r="AE1203" s="6">
        <v>0.25614545000851502</v>
      </c>
      <c r="AF1203" s="6">
        <v>0.293366797335878</v>
      </c>
      <c r="AG1203" s="310">
        <v>0.45048775265560598</v>
      </c>
      <c r="AH1203" s="211">
        <v>1.357</v>
      </c>
      <c r="AI1203" s="211">
        <v>3.234</v>
      </c>
      <c r="AJ1203" s="212">
        <v>5.8739999999999997</v>
      </c>
      <c r="AK1203" s="210">
        <v>1.379</v>
      </c>
      <c r="AL1203" s="210">
        <v>3.133</v>
      </c>
      <c r="AM1203" s="210">
        <v>6.1689999999999996</v>
      </c>
      <c r="AN1203" s="203"/>
      <c r="AO1203" s="203"/>
      <c r="AP1203" s="203"/>
      <c r="AQ1203" s="203"/>
      <c r="AR1203" s="203">
        <f t="shared" si="1588"/>
        <v>0.98877272946999983</v>
      </c>
      <c r="AS1203" s="203">
        <f t="shared" si="1589"/>
        <v>1.2084999999999999</v>
      </c>
      <c r="AT1203" s="203">
        <f t="shared" si="1590"/>
        <v>1.4770555528699998</v>
      </c>
      <c r="AU1203" s="203">
        <f t="shared" si="1591"/>
        <v>2.2310181867759997</v>
      </c>
      <c r="AV1203" s="203">
        <f t="shared" si="1592"/>
        <v>2.7267999999999999</v>
      </c>
      <c r="AW1203" s="203">
        <f t="shared" si="1593"/>
        <v>3.3327555494959995</v>
      </c>
      <c r="AX1203" s="203">
        <f t="shared" si="1594"/>
        <v>4.7679545560499994</v>
      </c>
      <c r="AY1203" s="203">
        <f t="shared" si="1595"/>
        <v>5.8274999999999997</v>
      </c>
      <c r="AZ1203" s="203">
        <f t="shared" si="1596"/>
        <v>7.1224999870499994</v>
      </c>
      <c r="BB1203" s="1" t="str">
        <f t="shared" si="1584"/>
        <v>NA</v>
      </c>
      <c r="BC1203" s="1" t="str">
        <f t="shared" si="1585"/>
        <v>NA</v>
      </c>
      <c r="BD1203" s="1" t="str">
        <f t="shared" si="1586"/>
        <v>NA</v>
      </c>
      <c r="BE1203" s="1" t="str">
        <f t="shared" si="1587"/>
        <v>NO</v>
      </c>
      <c r="BF1203" s="1" t="str">
        <f t="shared" si="1545"/>
        <v>NO</v>
      </c>
      <c r="BG1203" s="1" t="str">
        <f t="shared" si="1546"/>
        <v>NO</v>
      </c>
      <c r="BH1203" s="1" t="str">
        <f t="shared" si="1530"/>
        <v>YES</v>
      </c>
      <c r="BJ1203" s="1">
        <v>8</v>
      </c>
      <c r="BK1203" s="1" t="str">
        <f t="shared" si="1547"/>
        <v>NA</v>
      </c>
      <c r="BL1203" s="1" t="str">
        <f t="shared" si="1548"/>
        <v>NA</v>
      </c>
      <c r="BM1203" s="1" t="str">
        <f t="shared" si="1549"/>
        <v>NA</v>
      </c>
      <c r="BN1203" s="1" t="str">
        <f t="shared" si="1550"/>
        <v>NO</v>
      </c>
      <c r="BO1203" s="1" t="str">
        <f t="shared" si="1551"/>
        <v>NO</v>
      </c>
      <c r="BP1203" s="1" t="str">
        <f t="shared" si="1552"/>
        <v>NO</v>
      </c>
      <c r="BQ1203" s="1" t="str">
        <f t="shared" si="1553"/>
        <v>YES</v>
      </c>
      <c r="BS1203" s="1" t="str">
        <f t="shared" si="1554"/>
        <v>TN</v>
      </c>
      <c r="BT1203" s="1" t="str">
        <f t="shared" si="1555"/>
        <v>TN</v>
      </c>
      <c r="BU1203" s="1" t="str">
        <f t="shared" si="1556"/>
        <v>TN</v>
      </c>
      <c r="BV1203" s="1" t="str">
        <f t="shared" si="1557"/>
        <v>NO</v>
      </c>
      <c r="BW1203" s="1" t="str">
        <f t="shared" si="1558"/>
        <v>NO</v>
      </c>
      <c r="BX1203" s="1" t="str">
        <f t="shared" si="1559"/>
        <v>NO</v>
      </c>
      <c r="BY1203" s="244" t="str">
        <f t="shared" si="1560"/>
        <v>YES</v>
      </c>
      <c r="BZ1203" s="244" t="str">
        <f t="shared" si="1561"/>
        <v>NO</v>
      </c>
      <c r="CA1203" s="244" t="str">
        <f t="shared" si="1562"/>
        <v>NO</v>
      </c>
      <c r="CB1203" s="244" t="str">
        <f t="shared" si="1563"/>
        <v>NO</v>
      </c>
      <c r="CC1203" s="244" t="str">
        <f t="shared" si="1564"/>
        <v>NO</v>
      </c>
      <c r="CD1203" s="244" t="str">
        <f t="shared" si="1540"/>
        <v>NO</v>
      </c>
      <c r="CE1203" s="1" t="str">
        <f t="shared" si="1541"/>
        <v>NO</v>
      </c>
      <c r="CF1203" s="1" t="str">
        <f t="shared" si="1542"/>
        <v>NO</v>
      </c>
      <c r="CG1203" s="1" t="str">
        <f t="shared" si="1543"/>
        <v>NO</v>
      </c>
      <c r="CH1203" s="1" t="str">
        <f t="shared" si="1544"/>
        <v>NO</v>
      </c>
      <c r="CI1203" s="244" t="str">
        <f t="shared" si="1565"/>
        <v>NO</v>
      </c>
      <c r="CJ1203" s="244" t="str">
        <f t="shared" si="1566"/>
        <v>NO</v>
      </c>
      <c r="CK1203" s="244" t="str">
        <f t="shared" si="1567"/>
        <v>NO</v>
      </c>
      <c r="CL1203" s="244" t="str">
        <f t="shared" si="1568"/>
        <v>NO</v>
      </c>
      <c r="CM1203" s="244" t="str">
        <f t="shared" si="1569"/>
        <v>NO</v>
      </c>
      <c r="CN1203" s="244" t="str">
        <f t="shared" si="1570"/>
        <v>NO</v>
      </c>
      <c r="CO1203" s="244" t="str">
        <f t="shared" si="1571"/>
        <v>NO</v>
      </c>
      <c r="CP1203" s="244" t="str">
        <f t="shared" si="1572"/>
        <v>NO</v>
      </c>
      <c r="CQ1203" s="244" t="str">
        <f t="shared" si="1573"/>
        <v>NO</v>
      </c>
      <c r="CR1203" s="244" t="str">
        <f t="shared" si="1574"/>
        <v>NO</v>
      </c>
    </row>
    <row r="1204" spans="1:96">
      <c r="A1204" s="64"/>
      <c r="B1204" s="15"/>
      <c r="C1204" s="15"/>
      <c r="D1204" s="15"/>
      <c r="E1204" s="15"/>
      <c r="F1204" s="15"/>
      <c r="G1204" s="15"/>
      <c r="H1204" s="15"/>
      <c r="I1204" s="52" t="s">
        <v>32</v>
      </c>
      <c r="J1204" s="6">
        <v>0.97119636386454999</v>
      </c>
      <c r="K1204" s="6">
        <v>9.8539923818985395E-3</v>
      </c>
      <c r="L1204" s="6">
        <v>1.8949643753550599E-2</v>
      </c>
      <c r="M1204" s="6">
        <v>0.85845625563260097</v>
      </c>
      <c r="N1204" s="6">
        <v>3.4714305047353997E-2</v>
      </c>
      <c r="O1204" s="6">
        <v>0.106829439320044</v>
      </c>
      <c r="P1204" s="6">
        <v>0.78327562638849901</v>
      </c>
      <c r="Q1204" s="6">
        <v>4.8756391538902898E-2</v>
      </c>
      <c r="R1204" s="6">
        <v>0.167967982072597</v>
      </c>
      <c r="S1204" s="6">
        <v>0.71223013885820197</v>
      </c>
      <c r="T1204" s="6">
        <v>0.27940955479155599</v>
      </c>
      <c r="U1204" s="6">
        <v>8.3603063502406504E-3</v>
      </c>
      <c r="V1204" s="6">
        <v>0.77552389104640795</v>
      </c>
      <c r="W1204" s="6">
        <v>0.19920020250195999</v>
      </c>
      <c r="X1204" s="6">
        <v>2.52759064516309E-2</v>
      </c>
      <c r="Y1204" s="6">
        <v>0.62902518381595196</v>
      </c>
      <c r="Z1204" s="6">
        <v>2.1545974155026602E-2</v>
      </c>
      <c r="AA1204" s="6">
        <v>0.34942884202902003</v>
      </c>
      <c r="AB1204" s="6">
        <v>0.334682052320741</v>
      </c>
      <c r="AC1204" s="6">
        <v>0.39635239588076798</v>
      </c>
      <c r="AD1204" s="6">
        <v>0.26896555179849002</v>
      </c>
      <c r="AE1204" s="6">
        <v>5.3586833728347702E-2</v>
      </c>
      <c r="AF1204" s="6">
        <v>0.64275276352368105</v>
      </c>
      <c r="AG1204" s="310">
        <v>0.30366040274797002</v>
      </c>
      <c r="AH1204" s="211">
        <v>1.2529999999999999</v>
      </c>
      <c r="AI1204" s="211">
        <v>2.976</v>
      </c>
      <c r="AJ1204" s="212">
        <v>6.2169999999999996</v>
      </c>
      <c r="AK1204" s="210">
        <v>1.2230000000000001</v>
      </c>
      <c r="AL1204" s="210">
        <v>3.04</v>
      </c>
      <c r="AM1204" s="210">
        <v>6.2930000000000001</v>
      </c>
      <c r="AN1204" s="203"/>
      <c r="AO1204" s="203"/>
      <c r="AP1204" s="203"/>
      <c r="AQ1204" s="203"/>
      <c r="AR1204" s="203">
        <f t="shared" si="1588"/>
        <v>0.98877272946999983</v>
      </c>
      <c r="AS1204" s="203">
        <f t="shared" si="1589"/>
        <v>1.2084999999999999</v>
      </c>
      <c r="AT1204" s="203">
        <f t="shared" si="1590"/>
        <v>1.4770555528699998</v>
      </c>
      <c r="AU1204" s="203">
        <f t="shared" si="1591"/>
        <v>2.2310181867759997</v>
      </c>
      <c r="AV1204" s="203">
        <f t="shared" si="1592"/>
        <v>2.7267999999999999</v>
      </c>
      <c r="AW1204" s="203">
        <f t="shared" si="1593"/>
        <v>3.3327555494959995</v>
      </c>
      <c r="AX1204" s="203">
        <f t="shared" si="1594"/>
        <v>4.7679545560499994</v>
      </c>
      <c r="AY1204" s="203">
        <f t="shared" si="1595"/>
        <v>5.8274999999999997</v>
      </c>
      <c r="AZ1204" s="203">
        <f t="shared" si="1596"/>
        <v>7.1224999870499994</v>
      </c>
      <c r="BB1204" s="1" t="str">
        <f t="shared" si="1584"/>
        <v>NA</v>
      </c>
      <c r="BC1204" s="1" t="str">
        <f t="shared" si="1585"/>
        <v>NA</v>
      </c>
      <c r="BD1204" s="1" t="str">
        <f t="shared" si="1586"/>
        <v>NA</v>
      </c>
      <c r="BE1204" s="1" t="str">
        <f t="shared" si="1587"/>
        <v>NO</v>
      </c>
      <c r="BF1204" s="1" t="str">
        <f t="shared" si="1545"/>
        <v>NO</v>
      </c>
      <c r="BG1204" s="1" t="str">
        <f t="shared" si="1546"/>
        <v>NO</v>
      </c>
      <c r="BH1204" s="1" t="str">
        <f t="shared" si="1530"/>
        <v>YES</v>
      </c>
      <c r="BJ1204" s="1">
        <v>26</v>
      </c>
      <c r="BK1204" s="1" t="str">
        <f t="shared" si="1547"/>
        <v>NA</v>
      </c>
      <c r="BL1204" s="1" t="str">
        <f t="shared" si="1548"/>
        <v>NA</v>
      </c>
      <c r="BM1204" s="1" t="str">
        <f t="shared" si="1549"/>
        <v>NA</v>
      </c>
      <c r="BN1204" s="1" t="str">
        <f t="shared" si="1550"/>
        <v>NO</v>
      </c>
      <c r="BO1204" s="1" t="str">
        <f t="shared" si="1551"/>
        <v>NO</v>
      </c>
      <c r="BP1204" s="1" t="str">
        <f t="shared" si="1552"/>
        <v>NO</v>
      </c>
      <c r="BQ1204" s="1" t="str">
        <f t="shared" si="1553"/>
        <v>YES</v>
      </c>
      <c r="BS1204" s="1" t="str">
        <f t="shared" si="1554"/>
        <v>TN</v>
      </c>
      <c r="BT1204" s="1" t="str">
        <f t="shared" si="1555"/>
        <v>TN</v>
      </c>
      <c r="BU1204" s="1" t="str">
        <f t="shared" si="1556"/>
        <v>TN</v>
      </c>
      <c r="BV1204" s="1" t="str">
        <f t="shared" si="1557"/>
        <v>NO</v>
      </c>
      <c r="BW1204" s="1" t="str">
        <f t="shared" si="1558"/>
        <v>NO</v>
      </c>
      <c r="BX1204" s="1" t="str">
        <f t="shared" si="1559"/>
        <v>NO</v>
      </c>
      <c r="BY1204" s="244" t="str">
        <f t="shared" si="1560"/>
        <v>YES</v>
      </c>
      <c r="BZ1204" s="244" t="str">
        <f t="shared" si="1561"/>
        <v>NO</v>
      </c>
      <c r="CA1204" s="244" t="str">
        <f t="shared" si="1562"/>
        <v>NO</v>
      </c>
      <c r="CB1204" s="244" t="str">
        <f t="shared" si="1563"/>
        <v>NO</v>
      </c>
      <c r="CC1204" s="244" t="str">
        <f t="shared" si="1564"/>
        <v>NO</v>
      </c>
      <c r="CD1204" s="244" t="str">
        <f t="shared" si="1540"/>
        <v>NO</v>
      </c>
      <c r="CE1204" s="1" t="str">
        <f t="shared" si="1541"/>
        <v>NO</v>
      </c>
      <c r="CF1204" s="1" t="str">
        <f t="shared" si="1542"/>
        <v>NO</v>
      </c>
      <c r="CG1204" s="1" t="str">
        <f t="shared" si="1543"/>
        <v>NO</v>
      </c>
      <c r="CH1204" s="1" t="str">
        <f t="shared" si="1544"/>
        <v>NO</v>
      </c>
      <c r="CI1204" s="244" t="str">
        <f t="shared" si="1565"/>
        <v>NO</v>
      </c>
      <c r="CJ1204" s="244" t="str">
        <f t="shared" si="1566"/>
        <v>NO</v>
      </c>
      <c r="CK1204" s="244" t="str">
        <f t="shared" si="1567"/>
        <v>NO</v>
      </c>
      <c r="CL1204" s="244" t="str">
        <f t="shared" si="1568"/>
        <v>NO</v>
      </c>
      <c r="CM1204" s="244" t="str">
        <f t="shared" si="1569"/>
        <v>NO</v>
      </c>
      <c r="CN1204" s="244" t="str">
        <f t="shared" si="1570"/>
        <v>NO</v>
      </c>
      <c r="CO1204" s="244" t="str">
        <f t="shared" si="1571"/>
        <v>NO</v>
      </c>
      <c r="CP1204" s="244" t="str">
        <f t="shared" si="1572"/>
        <v>NO</v>
      </c>
      <c r="CQ1204" s="244" t="str">
        <f t="shared" si="1573"/>
        <v>NO</v>
      </c>
      <c r="CR1204" s="244" t="str">
        <f t="shared" si="1574"/>
        <v>NO</v>
      </c>
    </row>
    <row r="1205" spans="1:96">
      <c r="A1205" s="64"/>
      <c r="B1205" s="15"/>
      <c r="C1205" s="15"/>
      <c r="D1205" s="15"/>
      <c r="E1205" s="15"/>
      <c r="F1205" s="15"/>
      <c r="G1205" s="15"/>
      <c r="H1205" s="15"/>
      <c r="I1205" s="52" t="s">
        <v>31</v>
      </c>
      <c r="J1205" s="6">
        <v>0.96172794604358403</v>
      </c>
      <c r="K1205" s="6">
        <v>1.31160688015395E-2</v>
      </c>
      <c r="L1205" s="6">
        <v>2.5155985154875701E-2</v>
      </c>
      <c r="M1205" s="6">
        <v>0.114471955599571</v>
      </c>
      <c r="N1205" s="6">
        <v>0.215053588957382</v>
      </c>
      <c r="O1205" s="6">
        <v>0.67047445544304596</v>
      </c>
      <c r="P1205" s="6">
        <v>0.909139243103539</v>
      </c>
      <c r="Q1205" s="6">
        <v>6.6310737269987693E-2</v>
      </c>
      <c r="R1205" s="6">
        <v>2.4550019626472699E-2</v>
      </c>
      <c r="S1205" s="6">
        <v>0.98525601345208103</v>
      </c>
      <c r="T1205" s="6">
        <v>9.6038908059172794E-3</v>
      </c>
      <c r="U1205" s="6">
        <v>5.1400957420011297E-3</v>
      </c>
      <c r="V1205" s="6">
        <v>0.14952402742166301</v>
      </c>
      <c r="W1205" s="6">
        <v>0.29075308707180397</v>
      </c>
      <c r="X1205" s="6">
        <v>0.55972288550653104</v>
      </c>
      <c r="Y1205" s="6">
        <v>0.70273115853874002</v>
      </c>
      <c r="Z1205" s="6">
        <v>0.19113591720234599</v>
      </c>
      <c r="AA1205" s="6">
        <v>0.10613292425891301</v>
      </c>
      <c r="AB1205" s="6">
        <v>0.44062419995244001</v>
      </c>
      <c r="AC1205" s="6">
        <v>0.27574408265524297</v>
      </c>
      <c r="AD1205" s="6">
        <v>0.28363171739231602</v>
      </c>
      <c r="AE1205" s="6">
        <v>0.89048489313818702</v>
      </c>
      <c r="AF1205" s="6">
        <v>1.3011529704094299E-2</v>
      </c>
      <c r="AG1205" s="310">
        <v>9.6503577157717998E-2</v>
      </c>
      <c r="AH1205" s="211">
        <v>1.18</v>
      </c>
      <c r="AI1205" s="211">
        <v>3.4239999999999999</v>
      </c>
      <c r="AJ1205" s="212">
        <v>6.0750000000000002</v>
      </c>
      <c r="AK1205" s="210">
        <v>0.93600000000000005</v>
      </c>
      <c r="AL1205" s="210">
        <v>3.262</v>
      </c>
      <c r="AM1205" s="210">
        <v>5.9050000000000002</v>
      </c>
      <c r="AN1205" s="203"/>
      <c r="AO1205" s="203"/>
      <c r="AP1205" s="203"/>
      <c r="AQ1205" s="203"/>
      <c r="AR1205" s="203">
        <f t="shared" si="1588"/>
        <v>0.98877272946999983</v>
      </c>
      <c r="AS1205" s="203">
        <f t="shared" si="1589"/>
        <v>1.2084999999999999</v>
      </c>
      <c r="AT1205" s="203">
        <f t="shared" si="1590"/>
        <v>1.4770555528699998</v>
      </c>
      <c r="AU1205" s="203">
        <f t="shared" si="1591"/>
        <v>2.2310181867759997</v>
      </c>
      <c r="AV1205" s="203">
        <f t="shared" si="1592"/>
        <v>2.7267999999999999</v>
      </c>
      <c r="AW1205" s="203">
        <f t="shared" si="1593"/>
        <v>3.3327555494959995</v>
      </c>
      <c r="AX1205" s="203">
        <f t="shared" si="1594"/>
        <v>4.7679545560499994</v>
      </c>
      <c r="AY1205" s="203">
        <f t="shared" si="1595"/>
        <v>5.8274999999999997</v>
      </c>
      <c r="AZ1205" s="203">
        <f t="shared" si="1596"/>
        <v>7.1224999870499994</v>
      </c>
      <c r="BB1205" s="1" t="str">
        <f t="shared" si="1584"/>
        <v>NP</v>
      </c>
      <c r="BC1205" s="1" t="str">
        <f t="shared" si="1585"/>
        <v>P</v>
      </c>
      <c r="BD1205" s="1" t="str">
        <f t="shared" si="1586"/>
        <v>NA</v>
      </c>
      <c r="BE1205" s="1" t="str">
        <f t="shared" si="1587"/>
        <v>NO</v>
      </c>
      <c r="BF1205" s="1" t="str">
        <f t="shared" si="1545"/>
        <v>NO</v>
      </c>
      <c r="BG1205" s="1" t="str">
        <f t="shared" si="1546"/>
        <v>NO</v>
      </c>
      <c r="BH1205" s="1" t="str">
        <f t="shared" si="1530"/>
        <v>NO</v>
      </c>
      <c r="BJ1205" s="1">
        <v>34</v>
      </c>
      <c r="BK1205" s="1" t="str">
        <f t="shared" si="1547"/>
        <v>A</v>
      </c>
      <c r="BL1205" s="1" t="str">
        <f t="shared" si="1548"/>
        <v>NA</v>
      </c>
      <c r="BM1205" s="1" t="str">
        <f t="shared" si="1549"/>
        <v>NA</v>
      </c>
      <c r="BN1205" s="1" t="str">
        <f t="shared" si="1550"/>
        <v>NO</v>
      </c>
      <c r="BO1205" s="1" t="str">
        <f t="shared" si="1551"/>
        <v>NO</v>
      </c>
      <c r="BP1205" s="1" t="str">
        <f t="shared" si="1552"/>
        <v>YES</v>
      </c>
      <c r="BQ1205" s="1" t="str">
        <f t="shared" si="1553"/>
        <v>YES</v>
      </c>
      <c r="BS1205" s="1" t="str">
        <f t="shared" si="1554"/>
        <v>TP</v>
      </c>
      <c r="BT1205" s="1" t="str">
        <f t="shared" si="1555"/>
        <v>TN</v>
      </c>
      <c r="BU1205" s="1" t="str">
        <f t="shared" si="1556"/>
        <v>TN</v>
      </c>
      <c r="BV1205" s="1" t="str">
        <f t="shared" si="1557"/>
        <v>NO</v>
      </c>
      <c r="BW1205" s="1" t="str">
        <f t="shared" si="1558"/>
        <v>NO</v>
      </c>
      <c r="BX1205" s="1" t="str">
        <f t="shared" si="1559"/>
        <v>YES</v>
      </c>
      <c r="BY1205" s="244" t="str">
        <f t="shared" si="1560"/>
        <v>YES</v>
      </c>
      <c r="BZ1205" s="244" t="str">
        <f t="shared" si="1561"/>
        <v>NO</v>
      </c>
      <c r="CA1205" s="244" t="str">
        <f t="shared" si="1562"/>
        <v>NO</v>
      </c>
      <c r="CB1205" s="244" t="str">
        <f t="shared" si="1563"/>
        <v>NO</v>
      </c>
      <c r="CC1205" s="244" t="str">
        <f t="shared" si="1564"/>
        <v>NO</v>
      </c>
      <c r="CD1205" s="244" t="str">
        <f t="shared" si="1540"/>
        <v>NO</v>
      </c>
      <c r="CE1205" s="1" t="str">
        <f t="shared" si="1541"/>
        <v>NO</v>
      </c>
      <c r="CF1205" s="1" t="str">
        <f t="shared" si="1542"/>
        <v>NO</v>
      </c>
      <c r="CG1205" s="1" t="str">
        <f t="shared" si="1543"/>
        <v>NO</v>
      </c>
      <c r="CH1205" s="1" t="str">
        <f t="shared" si="1544"/>
        <v>NO</v>
      </c>
      <c r="CI1205" s="244" t="str">
        <f t="shared" si="1565"/>
        <v>NO</v>
      </c>
      <c r="CJ1205" s="244" t="str">
        <f t="shared" si="1566"/>
        <v>NO</v>
      </c>
      <c r="CK1205" s="244" t="str">
        <f t="shared" si="1567"/>
        <v>NO</v>
      </c>
      <c r="CL1205" s="244" t="str">
        <f t="shared" si="1568"/>
        <v>NO</v>
      </c>
      <c r="CM1205" s="244" t="str">
        <f t="shared" si="1569"/>
        <v>NO</v>
      </c>
      <c r="CN1205" s="244" t="str">
        <f t="shared" si="1570"/>
        <v>NO</v>
      </c>
      <c r="CO1205" s="244" t="str">
        <f t="shared" si="1571"/>
        <v>NO</v>
      </c>
      <c r="CP1205" s="244" t="str">
        <f t="shared" si="1572"/>
        <v>NO</v>
      </c>
      <c r="CQ1205" s="244" t="str">
        <f t="shared" si="1573"/>
        <v>NO</v>
      </c>
      <c r="CR1205" s="244" t="str">
        <f t="shared" si="1574"/>
        <v>NO</v>
      </c>
    </row>
    <row r="1206" spans="1:96">
      <c r="A1206" s="64"/>
      <c r="B1206" s="15"/>
      <c r="C1206" s="15"/>
      <c r="D1206" s="15"/>
      <c r="E1206" s="15"/>
      <c r="F1206" s="15"/>
      <c r="G1206" s="15"/>
      <c r="H1206" s="15"/>
      <c r="I1206" s="52" t="s">
        <v>53</v>
      </c>
      <c r="J1206" s="6">
        <v>0.99649691991989198</v>
      </c>
      <c r="K1206" s="6">
        <v>2.2458908223282801E-3</v>
      </c>
      <c r="L1206" s="6">
        <v>1.2571892577795099E-3</v>
      </c>
      <c r="M1206" s="6">
        <v>0.37719065030780402</v>
      </c>
      <c r="N1206" s="6">
        <v>0.28277783082528002</v>
      </c>
      <c r="O1206" s="6">
        <v>0.34003151886691402</v>
      </c>
      <c r="P1206" s="6">
        <v>0.90517739221114102</v>
      </c>
      <c r="Q1206" s="6">
        <v>9.1465850906045407E-2</v>
      </c>
      <c r="R1206" s="6">
        <v>3.35675688281267E-3</v>
      </c>
      <c r="S1206" s="6">
        <v>0.79017783113671602</v>
      </c>
      <c r="T1206" s="6">
        <v>0.14124776041582801</v>
      </c>
      <c r="U1206" s="6">
        <v>6.8574408447454799E-2</v>
      </c>
      <c r="V1206" s="6">
        <v>0.56568934643897395</v>
      </c>
      <c r="W1206" s="6">
        <v>0.37951733022862699</v>
      </c>
      <c r="X1206" s="6">
        <v>5.47933233323981E-2</v>
      </c>
      <c r="Y1206" s="6">
        <v>0.75659908330796199</v>
      </c>
      <c r="Z1206" s="6">
        <v>0.23639502358297201</v>
      </c>
      <c r="AA1206" s="6">
        <v>7.0058931090643999E-3</v>
      </c>
      <c r="AB1206" s="6">
        <v>0.55483141337200603</v>
      </c>
      <c r="AC1206" s="6">
        <v>0.17326274332549799</v>
      </c>
      <c r="AD1206" s="6">
        <v>0.27190584330249501</v>
      </c>
      <c r="AE1206" s="6">
        <v>5.5783419768906502E-2</v>
      </c>
      <c r="AF1206" s="6">
        <v>0.59014214097123296</v>
      </c>
      <c r="AG1206" s="310">
        <v>0.35407443925985999</v>
      </c>
      <c r="AH1206" s="211">
        <v>1.169</v>
      </c>
      <c r="AI1206" s="211">
        <v>2.742</v>
      </c>
      <c r="AJ1206" s="212">
        <v>6.3650000000000002</v>
      </c>
      <c r="AK1206" s="210">
        <v>1.228</v>
      </c>
      <c r="AL1206" s="210">
        <v>2.8660000000000001</v>
      </c>
      <c r="AM1206" s="210">
        <v>6.3570000000000002</v>
      </c>
      <c r="AN1206" s="203"/>
      <c r="AO1206" s="203"/>
      <c r="AP1206" s="203"/>
      <c r="AQ1206" s="203"/>
      <c r="AR1206" s="203">
        <f t="shared" si="1588"/>
        <v>0.98877272946999983</v>
      </c>
      <c r="AS1206" s="203">
        <f t="shared" si="1589"/>
        <v>1.2084999999999999</v>
      </c>
      <c r="AT1206" s="203">
        <f t="shared" si="1590"/>
        <v>1.4770555528699998</v>
      </c>
      <c r="AU1206" s="203">
        <f t="shared" si="1591"/>
        <v>2.2310181867759997</v>
      </c>
      <c r="AV1206" s="203">
        <f t="shared" si="1592"/>
        <v>2.7267999999999999</v>
      </c>
      <c r="AW1206" s="203">
        <f t="shared" si="1593"/>
        <v>3.3327555494959995</v>
      </c>
      <c r="AX1206" s="203">
        <f t="shared" si="1594"/>
        <v>4.7679545560499994</v>
      </c>
      <c r="AY1206" s="203">
        <f t="shared" si="1595"/>
        <v>5.8274999999999997</v>
      </c>
      <c r="AZ1206" s="203">
        <f t="shared" si="1596"/>
        <v>7.1224999870499994</v>
      </c>
      <c r="BB1206" s="1" t="str">
        <f t="shared" si="1584"/>
        <v>NP</v>
      </c>
      <c r="BC1206" s="1" t="str">
        <f t="shared" si="1585"/>
        <v>NA</v>
      </c>
      <c r="BD1206" s="1" t="str">
        <f t="shared" si="1586"/>
        <v>NA</v>
      </c>
      <c r="BE1206" s="1" t="str">
        <f t="shared" si="1587"/>
        <v>NO</v>
      </c>
      <c r="BF1206" s="1" t="str">
        <f t="shared" si="1545"/>
        <v>NO</v>
      </c>
      <c r="BG1206" s="1" t="str">
        <f t="shared" si="1546"/>
        <v>NO</v>
      </c>
      <c r="BH1206" s="1" t="str">
        <f t="shared" si="1530"/>
        <v>YES</v>
      </c>
      <c r="BJ1206" s="1">
        <v>119</v>
      </c>
      <c r="BK1206" s="1" t="str">
        <f t="shared" si="1547"/>
        <v>NA</v>
      </c>
      <c r="BL1206" s="1" t="str">
        <f t="shared" si="1548"/>
        <v>NA</v>
      </c>
      <c r="BM1206" s="1" t="str">
        <f t="shared" si="1549"/>
        <v>NA</v>
      </c>
      <c r="BN1206" s="1" t="str">
        <f t="shared" si="1550"/>
        <v>NO</v>
      </c>
      <c r="BO1206" s="1" t="str">
        <f t="shared" si="1551"/>
        <v>NO</v>
      </c>
      <c r="BP1206" s="1" t="str">
        <f t="shared" si="1552"/>
        <v>NO</v>
      </c>
      <c r="BQ1206" s="1" t="str">
        <f t="shared" si="1553"/>
        <v>YES</v>
      </c>
      <c r="BS1206" s="1" t="str">
        <f t="shared" si="1554"/>
        <v>FP</v>
      </c>
      <c r="BT1206" s="1" t="str">
        <f t="shared" si="1555"/>
        <v>TN</v>
      </c>
      <c r="BU1206" s="1" t="str">
        <f t="shared" si="1556"/>
        <v>TN</v>
      </c>
      <c r="BV1206" s="1" t="str">
        <f t="shared" si="1557"/>
        <v>NO</v>
      </c>
      <c r="BW1206" s="1" t="str">
        <f t="shared" si="1558"/>
        <v>NO</v>
      </c>
      <c r="BX1206" s="1" t="str">
        <f t="shared" si="1559"/>
        <v>NO</v>
      </c>
      <c r="BY1206" s="244" t="str">
        <f t="shared" si="1560"/>
        <v>YES</v>
      </c>
      <c r="BZ1206" s="244" t="str">
        <f t="shared" si="1561"/>
        <v>NO</v>
      </c>
      <c r="CA1206" s="244" t="str">
        <f t="shared" si="1562"/>
        <v>NO</v>
      </c>
      <c r="CB1206" s="244" t="str">
        <f t="shared" si="1563"/>
        <v>NO</v>
      </c>
      <c r="CC1206" s="244" t="str">
        <f t="shared" si="1564"/>
        <v>NO</v>
      </c>
      <c r="CD1206" s="244" t="str">
        <f t="shared" si="1540"/>
        <v>YES</v>
      </c>
      <c r="CE1206" s="1" t="str">
        <f t="shared" si="1541"/>
        <v>YES</v>
      </c>
      <c r="CF1206" s="1" t="str">
        <f t="shared" si="1542"/>
        <v>YES</v>
      </c>
      <c r="CG1206" s="1" t="str">
        <f t="shared" si="1543"/>
        <v>NO</v>
      </c>
      <c r="CH1206" s="1" t="str">
        <f t="shared" si="1544"/>
        <v>NO</v>
      </c>
      <c r="CI1206" s="244" t="str">
        <f t="shared" si="1565"/>
        <v>NO</v>
      </c>
      <c r="CJ1206" s="244" t="str">
        <f t="shared" si="1566"/>
        <v>NO</v>
      </c>
      <c r="CK1206" s="244" t="str">
        <f t="shared" si="1567"/>
        <v>NO</v>
      </c>
      <c r="CL1206" s="244" t="str">
        <f t="shared" si="1568"/>
        <v>NO</v>
      </c>
      <c r="CM1206" s="244" t="str">
        <f t="shared" si="1569"/>
        <v>NO</v>
      </c>
      <c r="CN1206" s="244" t="str">
        <f t="shared" si="1570"/>
        <v>YES</v>
      </c>
      <c r="CO1206" s="244" t="str">
        <f t="shared" si="1571"/>
        <v>YES</v>
      </c>
      <c r="CP1206" s="244" t="str">
        <f t="shared" si="1572"/>
        <v>YES</v>
      </c>
      <c r="CQ1206" s="244" t="str">
        <f t="shared" si="1573"/>
        <v>NO</v>
      </c>
      <c r="CR1206" s="244" t="str">
        <f t="shared" si="1574"/>
        <v>NO</v>
      </c>
    </row>
    <row r="1207" spans="1:96">
      <c r="A1207" s="64"/>
      <c r="B1207" s="15"/>
      <c r="C1207" s="15"/>
      <c r="D1207" s="15"/>
      <c r="E1207" s="15"/>
      <c r="F1207" s="15"/>
      <c r="G1207" s="15"/>
      <c r="H1207" s="15"/>
      <c r="I1207" s="52" t="s">
        <v>54</v>
      </c>
      <c r="J1207" s="6">
        <v>0.83327912518085401</v>
      </c>
      <c r="K1207" s="6">
        <v>0.131474879322758</v>
      </c>
      <c r="L1207" s="6">
        <v>3.5245995496386899E-2</v>
      </c>
      <c r="M1207" s="6">
        <v>0.53643126424244103</v>
      </c>
      <c r="N1207" s="6">
        <v>0.27312778996876402</v>
      </c>
      <c r="O1207" s="6">
        <v>0.190440945788794</v>
      </c>
      <c r="P1207" s="6">
        <v>0.92690368598072503</v>
      </c>
      <c r="Q1207" s="6">
        <v>6.6518383488618896E-2</v>
      </c>
      <c r="R1207" s="6">
        <v>6.5779305306557997E-3</v>
      </c>
      <c r="S1207" s="6">
        <v>0.19361318075423301</v>
      </c>
      <c r="T1207" s="6">
        <v>0.636467497590255</v>
      </c>
      <c r="U1207" s="6">
        <v>0.16991932165550999</v>
      </c>
      <c r="V1207" s="6">
        <v>0.85969285557643804</v>
      </c>
      <c r="W1207" s="6">
        <v>3.2327565263858903E-2</v>
      </c>
      <c r="X1207" s="6">
        <v>0.10797957915970199</v>
      </c>
      <c r="Y1207" s="6">
        <v>0.78718501282535003</v>
      </c>
      <c r="Z1207" s="6">
        <v>0.179749316239116</v>
      </c>
      <c r="AA1207" s="6">
        <v>3.3065670935532997E-2</v>
      </c>
      <c r="AB1207" s="6">
        <v>0.26548977124939199</v>
      </c>
      <c r="AC1207" s="6">
        <v>0.70753194729389102</v>
      </c>
      <c r="AD1207" s="6">
        <v>2.6978281456716199E-2</v>
      </c>
      <c r="AE1207" s="6">
        <v>0.59849154014878903</v>
      </c>
      <c r="AF1207" s="6">
        <v>0.17113650158956201</v>
      </c>
      <c r="AG1207" s="310">
        <v>0.230371958261647</v>
      </c>
      <c r="AH1207" s="211">
        <v>1.3460000000000001</v>
      </c>
      <c r="AI1207" s="211">
        <v>2.8029999999999999</v>
      </c>
      <c r="AJ1207" s="212">
        <v>5.9779999999999998</v>
      </c>
      <c r="AK1207" s="210">
        <v>1.353</v>
      </c>
      <c r="AL1207" s="210">
        <v>2.8820000000000001</v>
      </c>
      <c r="AM1207" s="210">
        <v>5.9710000000000001</v>
      </c>
      <c r="AN1207" s="203"/>
      <c r="AO1207" s="203"/>
      <c r="AP1207" s="203"/>
      <c r="AQ1207" s="203"/>
      <c r="AR1207" s="203">
        <f t="shared" si="1588"/>
        <v>0.98877272946999983</v>
      </c>
      <c r="AS1207" s="203">
        <f t="shared" si="1589"/>
        <v>1.2084999999999999</v>
      </c>
      <c r="AT1207" s="203">
        <f t="shared" si="1590"/>
        <v>1.4770555528699998</v>
      </c>
      <c r="AU1207" s="203">
        <f t="shared" si="1591"/>
        <v>2.2310181867759997</v>
      </c>
      <c r="AV1207" s="203">
        <f t="shared" si="1592"/>
        <v>2.7267999999999999</v>
      </c>
      <c r="AW1207" s="203">
        <f t="shared" si="1593"/>
        <v>3.3327555494959995</v>
      </c>
      <c r="AX1207" s="203">
        <f t="shared" si="1594"/>
        <v>4.7679545560499994</v>
      </c>
      <c r="AY1207" s="203">
        <f t="shared" si="1595"/>
        <v>5.8274999999999997</v>
      </c>
      <c r="AZ1207" s="203">
        <f t="shared" si="1596"/>
        <v>7.1224999870499994</v>
      </c>
      <c r="BB1207" s="1" t="str">
        <f t="shared" si="1584"/>
        <v>NA</v>
      </c>
      <c r="BC1207" s="1" t="str">
        <f t="shared" si="1585"/>
        <v>NA</v>
      </c>
      <c r="BD1207" s="1" t="str">
        <f t="shared" si="1586"/>
        <v>NA</v>
      </c>
      <c r="BE1207" s="1" t="str">
        <f t="shared" si="1587"/>
        <v>NO</v>
      </c>
      <c r="BF1207" s="1" t="str">
        <f t="shared" si="1545"/>
        <v>NO</v>
      </c>
      <c r="BG1207" s="1" t="str">
        <f t="shared" si="1546"/>
        <v>NO</v>
      </c>
      <c r="BH1207" s="1" t="str">
        <f t="shared" si="1530"/>
        <v>YES</v>
      </c>
      <c r="BJ1207" s="1">
        <v>11</v>
      </c>
      <c r="BK1207" s="1" t="str">
        <f t="shared" si="1547"/>
        <v>NA</v>
      </c>
      <c r="BL1207" s="1" t="str">
        <f t="shared" si="1548"/>
        <v>NA</v>
      </c>
      <c r="BM1207" s="1" t="str">
        <f t="shared" si="1549"/>
        <v>NA</v>
      </c>
      <c r="BN1207" s="1" t="str">
        <f t="shared" si="1550"/>
        <v>NO</v>
      </c>
      <c r="BO1207" s="1" t="str">
        <f t="shared" si="1551"/>
        <v>NO</v>
      </c>
      <c r="BP1207" s="1" t="str">
        <f t="shared" si="1552"/>
        <v>NO</v>
      </c>
      <c r="BQ1207" s="1" t="str">
        <f t="shared" si="1553"/>
        <v>YES</v>
      </c>
      <c r="BS1207" s="1" t="str">
        <f t="shared" si="1554"/>
        <v>TN</v>
      </c>
      <c r="BT1207" s="1" t="str">
        <f t="shared" si="1555"/>
        <v>TN</v>
      </c>
      <c r="BU1207" s="1" t="str">
        <f t="shared" si="1556"/>
        <v>TN</v>
      </c>
      <c r="BV1207" s="1" t="str">
        <f t="shared" si="1557"/>
        <v>NO</v>
      </c>
      <c r="BW1207" s="1" t="str">
        <f t="shared" si="1558"/>
        <v>NO</v>
      </c>
      <c r="BX1207" s="1" t="str">
        <f t="shared" si="1559"/>
        <v>NO</v>
      </c>
      <c r="BY1207" s="244" t="str">
        <f t="shared" si="1560"/>
        <v>YES</v>
      </c>
      <c r="BZ1207" s="244" t="str">
        <f t="shared" si="1561"/>
        <v>NO</v>
      </c>
      <c r="CA1207" s="244" t="str">
        <f t="shared" si="1562"/>
        <v>NO</v>
      </c>
      <c r="CB1207" s="244" t="str">
        <f t="shared" si="1563"/>
        <v>NO</v>
      </c>
      <c r="CC1207" s="244" t="str">
        <f t="shared" si="1564"/>
        <v>NO</v>
      </c>
      <c r="CD1207" s="244" t="str">
        <f t="shared" si="1540"/>
        <v>NO</v>
      </c>
      <c r="CE1207" s="1" t="str">
        <f t="shared" si="1541"/>
        <v>NO</v>
      </c>
      <c r="CF1207" s="1" t="str">
        <f t="shared" si="1542"/>
        <v>NO</v>
      </c>
      <c r="CG1207" s="1" t="str">
        <f t="shared" si="1543"/>
        <v>NO</v>
      </c>
      <c r="CH1207" s="1" t="str">
        <f t="shared" si="1544"/>
        <v>NO</v>
      </c>
      <c r="CI1207" s="244" t="str">
        <f t="shared" si="1565"/>
        <v>NO</v>
      </c>
      <c r="CJ1207" s="244" t="str">
        <f t="shared" si="1566"/>
        <v>NO</v>
      </c>
      <c r="CK1207" s="244" t="str">
        <f t="shared" si="1567"/>
        <v>NO</v>
      </c>
      <c r="CL1207" s="244" t="str">
        <f t="shared" si="1568"/>
        <v>NO</v>
      </c>
      <c r="CM1207" s="244" t="str">
        <f t="shared" si="1569"/>
        <v>NO</v>
      </c>
      <c r="CN1207" s="244" t="str">
        <f t="shared" si="1570"/>
        <v>NO</v>
      </c>
      <c r="CO1207" s="244" t="str">
        <f t="shared" si="1571"/>
        <v>NO</v>
      </c>
      <c r="CP1207" s="244" t="str">
        <f t="shared" si="1572"/>
        <v>NO</v>
      </c>
      <c r="CQ1207" s="244" t="str">
        <f t="shared" si="1573"/>
        <v>NO</v>
      </c>
      <c r="CR1207" s="244" t="str">
        <f t="shared" si="1574"/>
        <v>NO</v>
      </c>
    </row>
    <row r="1208" spans="1:96">
      <c r="A1208" s="64"/>
      <c r="B1208" s="15"/>
      <c r="C1208" s="15"/>
      <c r="D1208" s="15"/>
      <c r="E1208" s="15"/>
      <c r="F1208" s="15"/>
      <c r="G1208" s="15"/>
      <c r="H1208" s="15"/>
      <c r="I1208" s="52" t="s">
        <v>55</v>
      </c>
      <c r="J1208" s="6">
        <v>0.96963425289773797</v>
      </c>
      <c r="K1208" s="6">
        <v>2.73496364667857E-2</v>
      </c>
      <c r="L1208" s="6">
        <v>3.0161106354756801E-3</v>
      </c>
      <c r="M1208" s="6">
        <v>0.85981508967977305</v>
      </c>
      <c r="N1208" s="6">
        <v>7.4675322575539604E-2</v>
      </c>
      <c r="O1208" s="6">
        <v>6.5509587744686806E-2</v>
      </c>
      <c r="P1208" s="6">
        <v>0.50476165958698305</v>
      </c>
      <c r="Q1208" s="6">
        <v>0.42164771771787402</v>
      </c>
      <c r="R1208" s="6">
        <v>7.3590622695142799E-2</v>
      </c>
      <c r="S1208" s="6">
        <v>0.79073460894021697</v>
      </c>
      <c r="T1208" s="6">
        <v>5.5979360036625098E-2</v>
      </c>
      <c r="U1208" s="6">
        <v>0.15328603102315699</v>
      </c>
      <c r="V1208" s="6">
        <v>0.87576141864189805</v>
      </c>
      <c r="W1208" s="6">
        <v>9.7222797610609105E-2</v>
      </c>
      <c r="X1208" s="6">
        <v>2.7015783747492E-2</v>
      </c>
      <c r="Y1208" s="6">
        <v>0.95434395122637605</v>
      </c>
      <c r="Z1208" s="6">
        <v>3.0182761271200099E-2</v>
      </c>
      <c r="AA1208" s="6">
        <v>1.5473287502422901E-2</v>
      </c>
      <c r="AB1208" s="6">
        <v>0.317060778151733</v>
      </c>
      <c r="AC1208" s="6">
        <v>0.59442932594401099</v>
      </c>
      <c r="AD1208" s="6">
        <v>8.8509895904255398E-2</v>
      </c>
      <c r="AE1208" s="6">
        <v>0.63422292840669903</v>
      </c>
      <c r="AF1208" s="6">
        <v>0.21579811282053599</v>
      </c>
      <c r="AG1208" s="310">
        <v>0.14997895877276299</v>
      </c>
      <c r="AH1208" s="211">
        <v>1.304</v>
      </c>
      <c r="AI1208" s="211">
        <v>2.58</v>
      </c>
      <c r="AJ1208" s="212">
        <v>6.0149999999999997</v>
      </c>
      <c r="AK1208" s="210">
        <v>1.3149999999999999</v>
      </c>
      <c r="AL1208" s="210">
        <v>2.581</v>
      </c>
      <c r="AM1208" s="210">
        <v>5.9820000000000002</v>
      </c>
      <c r="AN1208" s="203"/>
      <c r="AO1208" s="203"/>
      <c r="AP1208" s="203"/>
      <c r="AQ1208" s="203"/>
      <c r="AR1208" s="203">
        <f t="shared" si="1588"/>
        <v>0.98877272946999983</v>
      </c>
      <c r="AS1208" s="203">
        <f t="shared" si="1589"/>
        <v>1.2084999999999999</v>
      </c>
      <c r="AT1208" s="203">
        <f t="shared" si="1590"/>
        <v>1.4770555528699998</v>
      </c>
      <c r="AU1208" s="203">
        <f t="shared" si="1591"/>
        <v>2.2310181867759997</v>
      </c>
      <c r="AV1208" s="203">
        <f t="shared" si="1592"/>
        <v>2.7267999999999999</v>
      </c>
      <c r="AW1208" s="203">
        <f t="shared" si="1593"/>
        <v>3.3327555494959995</v>
      </c>
      <c r="AX1208" s="203">
        <f t="shared" si="1594"/>
        <v>4.7679545560499994</v>
      </c>
      <c r="AY1208" s="203">
        <f t="shared" si="1595"/>
        <v>5.8274999999999997</v>
      </c>
      <c r="AZ1208" s="203">
        <f t="shared" si="1596"/>
        <v>7.1224999870499994</v>
      </c>
      <c r="BB1208" s="1" t="str">
        <f t="shared" si="1584"/>
        <v>NA</v>
      </c>
      <c r="BC1208" s="1" t="str">
        <f t="shared" si="1585"/>
        <v>NP</v>
      </c>
      <c r="BD1208" s="1" t="str">
        <f t="shared" si="1586"/>
        <v>NA</v>
      </c>
      <c r="BE1208" s="1" t="str">
        <f t="shared" si="1587"/>
        <v>NO</v>
      </c>
      <c r="BF1208" s="1" t="str">
        <f t="shared" si="1545"/>
        <v>NO</v>
      </c>
      <c r="BG1208" s="1" t="str">
        <f t="shared" si="1546"/>
        <v>NO</v>
      </c>
      <c r="BH1208" s="1" t="str">
        <f t="shared" si="1530"/>
        <v>YES</v>
      </c>
      <c r="BJ1208" s="1">
        <v>5</v>
      </c>
      <c r="BK1208" s="1" t="str">
        <f t="shared" si="1547"/>
        <v>NA</v>
      </c>
      <c r="BL1208" s="1" t="str">
        <f t="shared" si="1548"/>
        <v>NP</v>
      </c>
      <c r="BM1208" s="1" t="str">
        <f t="shared" si="1549"/>
        <v>NA</v>
      </c>
      <c r="BN1208" s="1" t="str">
        <f t="shared" si="1550"/>
        <v>NO</v>
      </c>
      <c r="BO1208" s="1" t="str">
        <f t="shared" si="1551"/>
        <v>NO</v>
      </c>
      <c r="BP1208" s="1" t="str">
        <f t="shared" si="1552"/>
        <v>NO</v>
      </c>
      <c r="BQ1208" s="1" t="str">
        <f t="shared" si="1553"/>
        <v>YES</v>
      </c>
      <c r="BS1208" s="1" t="str">
        <f t="shared" si="1554"/>
        <v>TN</v>
      </c>
      <c r="BT1208" s="1" t="str">
        <f t="shared" si="1555"/>
        <v>TP</v>
      </c>
      <c r="BU1208" s="1" t="str">
        <f t="shared" si="1556"/>
        <v>TN</v>
      </c>
      <c r="BV1208" s="1" t="str">
        <f t="shared" si="1557"/>
        <v>NO</v>
      </c>
      <c r="BW1208" s="1" t="str">
        <f t="shared" si="1558"/>
        <v>NO</v>
      </c>
      <c r="BX1208" s="1" t="str">
        <f t="shared" si="1559"/>
        <v>YES</v>
      </c>
      <c r="BY1208" s="244" t="str">
        <f t="shared" si="1560"/>
        <v>YES</v>
      </c>
      <c r="BZ1208" s="244" t="str">
        <f t="shared" si="1561"/>
        <v>NO</v>
      </c>
      <c r="CA1208" s="244" t="str">
        <f t="shared" si="1562"/>
        <v>NO</v>
      </c>
      <c r="CB1208" s="244" t="str">
        <f t="shared" si="1563"/>
        <v>NO</v>
      </c>
      <c r="CC1208" s="244" t="str">
        <f t="shared" si="1564"/>
        <v>NO</v>
      </c>
      <c r="CD1208" s="244" t="str">
        <f t="shared" si="1540"/>
        <v>NO</v>
      </c>
      <c r="CE1208" s="1" t="str">
        <f t="shared" si="1541"/>
        <v>NO</v>
      </c>
      <c r="CF1208" s="1" t="str">
        <f t="shared" si="1542"/>
        <v>NO</v>
      </c>
      <c r="CG1208" s="1" t="str">
        <f t="shared" si="1543"/>
        <v>NO</v>
      </c>
      <c r="CH1208" s="1" t="str">
        <f t="shared" si="1544"/>
        <v>NO</v>
      </c>
      <c r="CI1208" s="244" t="str">
        <f t="shared" si="1565"/>
        <v>NO</v>
      </c>
      <c r="CJ1208" s="244" t="str">
        <f t="shared" si="1566"/>
        <v>NO</v>
      </c>
      <c r="CK1208" s="244" t="str">
        <f t="shared" si="1567"/>
        <v>NO</v>
      </c>
      <c r="CL1208" s="244" t="str">
        <f t="shared" si="1568"/>
        <v>NO</v>
      </c>
      <c r="CM1208" s="244" t="str">
        <f t="shared" si="1569"/>
        <v>NO</v>
      </c>
      <c r="CN1208" s="244" t="str">
        <f t="shared" si="1570"/>
        <v>NO</v>
      </c>
      <c r="CO1208" s="244" t="str">
        <f t="shared" si="1571"/>
        <v>NO</v>
      </c>
      <c r="CP1208" s="244" t="str">
        <f t="shared" si="1572"/>
        <v>NO</v>
      </c>
      <c r="CQ1208" s="244" t="str">
        <f t="shared" si="1573"/>
        <v>NO</v>
      </c>
      <c r="CR1208" s="244" t="str">
        <f t="shared" si="1574"/>
        <v>NO</v>
      </c>
    </row>
    <row r="1209" spans="1:96">
      <c r="A1209" s="64"/>
      <c r="B1209" s="15"/>
      <c r="C1209" s="15"/>
      <c r="D1209" s="15"/>
      <c r="E1209" s="15"/>
      <c r="F1209" s="15"/>
      <c r="G1209" s="15"/>
      <c r="H1209" s="15"/>
      <c r="I1209" s="52" t="s">
        <v>56</v>
      </c>
      <c r="J1209" s="6">
        <v>0.847902836947248</v>
      </c>
      <c r="K1209" s="6">
        <v>4.2136375767320398E-2</v>
      </c>
      <c r="L1209" s="6">
        <v>0.10996078728543</v>
      </c>
      <c r="M1209" s="6">
        <v>0.37719065030780402</v>
      </c>
      <c r="N1209" s="6">
        <v>0.28277783082528002</v>
      </c>
      <c r="O1209" s="6">
        <v>0.34003151886691402</v>
      </c>
      <c r="P1209" s="6">
        <v>0.90517739221114102</v>
      </c>
      <c r="Q1209" s="6">
        <v>9.1465850906045407E-2</v>
      </c>
      <c r="R1209" s="6">
        <v>3.35675688281267E-3</v>
      </c>
      <c r="S1209" s="6">
        <v>0.79017783113671602</v>
      </c>
      <c r="T1209" s="6">
        <v>0.14124776041582801</v>
      </c>
      <c r="U1209" s="6">
        <v>6.8574408447454799E-2</v>
      </c>
      <c r="V1209" s="6">
        <v>0.57233776075332898</v>
      </c>
      <c r="W1209" s="6">
        <v>0.37301463560374098</v>
      </c>
      <c r="X1209" s="6">
        <v>5.4647603642928602E-2</v>
      </c>
      <c r="Y1209" s="6">
        <v>0.117604595989971</v>
      </c>
      <c r="Z1209" s="6">
        <v>0.24925651657654099</v>
      </c>
      <c r="AA1209" s="6">
        <v>0.63313888743348601</v>
      </c>
      <c r="AB1209" s="6">
        <v>0.117571626170612</v>
      </c>
      <c r="AC1209" s="6">
        <v>0.27288495805646901</v>
      </c>
      <c r="AD1209" s="6">
        <v>0.60954341577291804</v>
      </c>
      <c r="AE1209" s="6">
        <v>0.42695991483422302</v>
      </c>
      <c r="AF1209" s="6">
        <v>0.379452953265354</v>
      </c>
      <c r="AG1209" s="310">
        <v>0.19358713190042101</v>
      </c>
      <c r="AH1209" s="211">
        <v>1.0900000000000001</v>
      </c>
      <c r="AI1209" s="211">
        <v>3.2970000000000002</v>
      </c>
      <c r="AJ1209" s="212">
        <v>6.5979999999999999</v>
      </c>
      <c r="AK1209" s="210">
        <v>1.087</v>
      </c>
      <c r="AL1209" s="210">
        <v>3.25</v>
      </c>
      <c r="AM1209" s="210">
        <v>6.5819999999999999</v>
      </c>
      <c r="AN1209" s="203"/>
      <c r="AO1209" s="203"/>
      <c r="AP1209" s="203"/>
      <c r="AQ1209" s="203"/>
      <c r="AR1209" s="203">
        <f t="shared" si="1588"/>
        <v>0.98877272946999983</v>
      </c>
      <c r="AS1209" s="203">
        <f t="shared" si="1589"/>
        <v>1.2084999999999999</v>
      </c>
      <c r="AT1209" s="203">
        <f t="shared" si="1590"/>
        <v>1.4770555528699998</v>
      </c>
      <c r="AU1209" s="203">
        <f t="shared" si="1591"/>
        <v>2.2310181867759997</v>
      </c>
      <c r="AV1209" s="203">
        <f t="shared" si="1592"/>
        <v>2.7267999999999999</v>
      </c>
      <c r="AW1209" s="203">
        <f t="shared" si="1593"/>
        <v>3.3327555494959995</v>
      </c>
      <c r="AX1209" s="203">
        <f t="shared" si="1594"/>
        <v>4.7679545560499994</v>
      </c>
      <c r="AY1209" s="203">
        <f t="shared" si="1595"/>
        <v>5.8274999999999997</v>
      </c>
      <c r="AZ1209" s="203">
        <f t="shared" si="1596"/>
        <v>7.1224999870499994</v>
      </c>
      <c r="BB1209" s="1" t="str">
        <f t="shared" si="1584"/>
        <v>NP</v>
      </c>
      <c r="BC1209" s="1" t="str">
        <f t="shared" si="1585"/>
        <v>NA</v>
      </c>
      <c r="BD1209" s="1" t="str">
        <f t="shared" si="1586"/>
        <v>NA</v>
      </c>
      <c r="BE1209" s="1" t="str">
        <f t="shared" si="1587"/>
        <v>NO</v>
      </c>
      <c r="BF1209" s="1" t="str">
        <f t="shared" si="1545"/>
        <v>NO</v>
      </c>
      <c r="BG1209" s="1" t="str">
        <f t="shared" si="1546"/>
        <v>NO</v>
      </c>
      <c r="BH1209" s="1" t="str">
        <f t="shared" si="1530"/>
        <v>YES</v>
      </c>
      <c r="BJ1209" s="1">
        <v>11</v>
      </c>
      <c r="BK1209" s="1" t="str">
        <f t="shared" si="1547"/>
        <v>NP</v>
      </c>
      <c r="BL1209" s="1" t="str">
        <f t="shared" si="1548"/>
        <v>NA</v>
      </c>
      <c r="BM1209" s="1" t="str">
        <f t="shared" si="1549"/>
        <v>NA</v>
      </c>
      <c r="BN1209" s="1" t="str">
        <f t="shared" si="1550"/>
        <v>NO</v>
      </c>
      <c r="BO1209" s="1" t="str">
        <f t="shared" si="1551"/>
        <v>NO</v>
      </c>
      <c r="BP1209" s="1" t="str">
        <f t="shared" si="1552"/>
        <v>NO</v>
      </c>
      <c r="BQ1209" s="1" t="str">
        <f t="shared" si="1553"/>
        <v>YES</v>
      </c>
      <c r="BS1209" s="1" t="str">
        <f t="shared" si="1554"/>
        <v>TP</v>
      </c>
      <c r="BT1209" s="1" t="str">
        <f t="shared" si="1555"/>
        <v>TN</v>
      </c>
      <c r="BU1209" s="1" t="str">
        <f t="shared" si="1556"/>
        <v>TN</v>
      </c>
      <c r="BV1209" s="1" t="str">
        <f t="shared" si="1557"/>
        <v>NO</v>
      </c>
      <c r="BW1209" s="1" t="str">
        <f t="shared" si="1558"/>
        <v>NO</v>
      </c>
      <c r="BX1209" s="1" t="str">
        <f t="shared" si="1559"/>
        <v>YES</v>
      </c>
      <c r="BY1209" s="244" t="str">
        <f t="shared" si="1560"/>
        <v>YES</v>
      </c>
      <c r="BZ1209" s="244" t="str">
        <f t="shared" si="1561"/>
        <v>NO</v>
      </c>
      <c r="CA1209" s="244" t="str">
        <f t="shared" si="1562"/>
        <v>NO</v>
      </c>
      <c r="CB1209" s="244" t="str">
        <f t="shared" si="1563"/>
        <v>NO</v>
      </c>
      <c r="CC1209" s="244" t="str">
        <f t="shared" si="1564"/>
        <v>NO</v>
      </c>
      <c r="CD1209" s="244" t="str">
        <f t="shared" si="1540"/>
        <v>NO</v>
      </c>
      <c r="CE1209" s="1" t="str">
        <f t="shared" si="1541"/>
        <v>NO</v>
      </c>
      <c r="CF1209" s="1" t="str">
        <f t="shared" si="1542"/>
        <v>NO</v>
      </c>
      <c r="CG1209" s="1" t="str">
        <f t="shared" si="1543"/>
        <v>NO</v>
      </c>
      <c r="CH1209" s="1" t="str">
        <f t="shared" si="1544"/>
        <v>NO</v>
      </c>
      <c r="CI1209" s="244" t="str">
        <f t="shared" si="1565"/>
        <v>NO</v>
      </c>
      <c r="CJ1209" s="244" t="str">
        <f t="shared" si="1566"/>
        <v>NO</v>
      </c>
      <c r="CK1209" s="244" t="str">
        <f t="shared" si="1567"/>
        <v>NO</v>
      </c>
      <c r="CL1209" s="244" t="str">
        <f t="shared" si="1568"/>
        <v>NO</v>
      </c>
      <c r="CM1209" s="244" t="str">
        <f t="shared" si="1569"/>
        <v>NO</v>
      </c>
      <c r="CN1209" s="244" t="str">
        <f t="shared" si="1570"/>
        <v>NO</v>
      </c>
      <c r="CO1209" s="244" t="str">
        <f t="shared" si="1571"/>
        <v>NO</v>
      </c>
      <c r="CP1209" s="244" t="str">
        <f t="shared" si="1572"/>
        <v>NO</v>
      </c>
      <c r="CQ1209" s="244" t="str">
        <f t="shared" si="1573"/>
        <v>NO</v>
      </c>
      <c r="CR1209" s="244" t="str">
        <f t="shared" si="1574"/>
        <v>NO</v>
      </c>
    </row>
    <row r="1210" spans="1:96">
      <c r="A1210" s="64"/>
      <c r="B1210" s="15"/>
      <c r="C1210" s="15"/>
      <c r="D1210" s="15"/>
      <c r="E1210" s="15"/>
      <c r="F1210" s="15"/>
      <c r="G1210" s="15"/>
      <c r="H1210" s="15"/>
      <c r="I1210" s="52" t="s">
        <v>57</v>
      </c>
      <c r="J1210" s="6">
        <v>0.94385162781280896</v>
      </c>
      <c r="K1210" s="6">
        <v>1.6931189134641599E-2</v>
      </c>
      <c r="L1210" s="6">
        <v>3.9217183052548801E-2</v>
      </c>
      <c r="M1210" s="6">
        <v>0.68652296806366697</v>
      </c>
      <c r="N1210" s="6">
        <v>3.0757868827512601E-2</v>
      </c>
      <c r="O1210" s="6">
        <v>0.28271916310882</v>
      </c>
      <c r="P1210" s="6">
        <v>0.49823826607508698</v>
      </c>
      <c r="Q1210" s="6">
        <v>0.378413851602176</v>
      </c>
      <c r="R1210" s="6">
        <v>0.123347882322735</v>
      </c>
      <c r="S1210" s="6">
        <v>0.78929970430571095</v>
      </c>
      <c r="T1210" s="6">
        <v>3.2006069868110297E-2</v>
      </c>
      <c r="U1210" s="6">
        <v>0.178694225826178</v>
      </c>
      <c r="V1210" s="6">
        <v>6.78017304763191E-2</v>
      </c>
      <c r="W1210" s="6">
        <v>0.83733227966051704</v>
      </c>
      <c r="X1210" s="6">
        <v>9.4865989863162997E-2</v>
      </c>
      <c r="Y1210" s="6">
        <v>0.84580347979224901</v>
      </c>
      <c r="Z1210" s="6">
        <v>7.4536636830561498E-2</v>
      </c>
      <c r="AA1210" s="6">
        <v>7.9659883377188601E-2</v>
      </c>
      <c r="AB1210" s="6">
        <v>0.90480392964943901</v>
      </c>
      <c r="AC1210" s="6">
        <v>5.3656276866859198E-2</v>
      </c>
      <c r="AD1210" s="6">
        <v>4.1539793483701098E-2</v>
      </c>
      <c r="AE1210" s="6">
        <v>0.74162424746910005</v>
      </c>
      <c r="AF1210" s="6">
        <v>0.19336864990258801</v>
      </c>
      <c r="AG1210" s="310">
        <v>6.5007102628310998E-2</v>
      </c>
      <c r="AH1210" s="211">
        <v>1.4670000000000001</v>
      </c>
      <c r="AI1210" s="211">
        <v>2.976</v>
      </c>
      <c r="AJ1210" s="212">
        <v>5.7220000000000004</v>
      </c>
      <c r="AK1210" s="210">
        <v>1.454</v>
      </c>
      <c r="AL1210" s="210">
        <v>2.9910000000000001</v>
      </c>
      <c r="AM1210" s="210">
        <v>5.7489999999999997</v>
      </c>
      <c r="AN1210" s="203"/>
      <c r="AO1210" s="203"/>
      <c r="AP1210" s="203"/>
      <c r="AQ1210" s="203"/>
      <c r="AR1210" s="203">
        <f t="shared" si="1588"/>
        <v>0.98877272946999983</v>
      </c>
      <c r="AS1210" s="203">
        <f t="shared" si="1589"/>
        <v>1.2084999999999999</v>
      </c>
      <c r="AT1210" s="203">
        <f t="shared" si="1590"/>
        <v>1.4770555528699998</v>
      </c>
      <c r="AU1210" s="203">
        <f t="shared" si="1591"/>
        <v>2.2310181867759997</v>
      </c>
      <c r="AV1210" s="203">
        <f t="shared" si="1592"/>
        <v>2.7267999999999999</v>
      </c>
      <c r="AW1210" s="203">
        <f t="shared" si="1593"/>
        <v>3.3327555494959995</v>
      </c>
      <c r="AX1210" s="203">
        <f t="shared" si="1594"/>
        <v>4.7679545560499994</v>
      </c>
      <c r="AY1210" s="203">
        <f t="shared" si="1595"/>
        <v>5.8274999999999997</v>
      </c>
      <c r="AZ1210" s="203">
        <f t="shared" si="1596"/>
        <v>7.1224999870499994</v>
      </c>
      <c r="BB1210" s="1" t="str">
        <f t="shared" si="1584"/>
        <v>NA</v>
      </c>
      <c r="BC1210" s="1" t="str">
        <f t="shared" si="1585"/>
        <v>NA</v>
      </c>
      <c r="BD1210" s="1" t="str">
        <f t="shared" si="1586"/>
        <v>NP</v>
      </c>
      <c r="BE1210" s="1" t="str">
        <f t="shared" si="1587"/>
        <v>NO</v>
      </c>
      <c r="BF1210" s="1" t="str">
        <f t="shared" si="1545"/>
        <v>NO</v>
      </c>
      <c r="BG1210" s="1" t="str">
        <f t="shared" si="1546"/>
        <v>NO</v>
      </c>
      <c r="BH1210" s="1" t="str">
        <f t="shared" si="1530"/>
        <v>YES</v>
      </c>
      <c r="BJ1210" s="1">
        <v>36</v>
      </c>
      <c r="BK1210" s="1" t="str">
        <f t="shared" si="1547"/>
        <v>NA</v>
      </c>
      <c r="BL1210" s="1" t="str">
        <f t="shared" si="1548"/>
        <v>NA</v>
      </c>
      <c r="BM1210" s="1" t="str">
        <f t="shared" si="1549"/>
        <v>NP</v>
      </c>
      <c r="BN1210" s="1" t="str">
        <f t="shared" si="1550"/>
        <v>NO</v>
      </c>
      <c r="BO1210" s="1" t="str">
        <f t="shared" si="1551"/>
        <v>NO</v>
      </c>
      <c r="BP1210" s="1" t="str">
        <f t="shared" si="1552"/>
        <v>NO</v>
      </c>
      <c r="BQ1210" s="1" t="str">
        <f t="shared" si="1553"/>
        <v>YES</v>
      </c>
      <c r="BS1210" s="1" t="str">
        <f t="shared" si="1554"/>
        <v>TN</v>
      </c>
      <c r="BT1210" s="1" t="str">
        <f t="shared" si="1555"/>
        <v>TN</v>
      </c>
      <c r="BU1210" s="1" t="str">
        <f t="shared" si="1556"/>
        <v>TP</v>
      </c>
      <c r="BV1210" s="1" t="str">
        <f t="shared" si="1557"/>
        <v>NO</v>
      </c>
      <c r="BW1210" s="1" t="str">
        <f t="shared" si="1558"/>
        <v>NO</v>
      </c>
      <c r="BX1210" s="1" t="str">
        <f t="shared" si="1559"/>
        <v>YES</v>
      </c>
      <c r="BY1210" s="244" t="str">
        <f t="shared" si="1560"/>
        <v>YES</v>
      </c>
      <c r="BZ1210" s="244" t="str">
        <f t="shared" si="1561"/>
        <v>NO</v>
      </c>
      <c r="CA1210" s="244" t="str">
        <f t="shared" si="1562"/>
        <v>NO</v>
      </c>
      <c r="CB1210" s="244" t="str">
        <f t="shared" si="1563"/>
        <v>NO</v>
      </c>
      <c r="CC1210" s="244" t="str">
        <f t="shared" si="1564"/>
        <v>NO</v>
      </c>
      <c r="CD1210" s="244" t="str">
        <f t="shared" si="1540"/>
        <v>NO</v>
      </c>
      <c r="CE1210" s="1" t="str">
        <f t="shared" si="1541"/>
        <v>NO</v>
      </c>
      <c r="CF1210" s="1" t="str">
        <f t="shared" si="1542"/>
        <v>NO</v>
      </c>
      <c r="CG1210" s="1" t="str">
        <f t="shared" si="1543"/>
        <v>NO</v>
      </c>
      <c r="CH1210" s="1" t="str">
        <f t="shared" si="1544"/>
        <v>NO</v>
      </c>
      <c r="CI1210" s="244" t="str">
        <f t="shared" si="1565"/>
        <v>NO</v>
      </c>
      <c r="CJ1210" s="244" t="str">
        <f t="shared" si="1566"/>
        <v>NO</v>
      </c>
      <c r="CK1210" s="244" t="str">
        <f t="shared" si="1567"/>
        <v>NO</v>
      </c>
      <c r="CL1210" s="244" t="str">
        <f t="shared" si="1568"/>
        <v>NO</v>
      </c>
      <c r="CM1210" s="244" t="str">
        <f t="shared" si="1569"/>
        <v>NO</v>
      </c>
      <c r="CN1210" s="244" t="str">
        <f t="shared" si="1570"/>
        <v>NO</v>
      </c>
      <c r="CO1210" s="244" t="str">
        <f t="shared" si="1571"/>
        <v>NO</v>
      </c>
      <c r="CP1210" s="244" t="str">
        <f t="shared" si="1572"/>
        <v>NO</v>
      </c>
      <c r="CQ1210" s="244" t="str">
        <f t="shared" si="1573"/>
        <v>NO</v>
      </c>
      <c r="CR1210" s="244" t="str">
        <f t="shared" si="1574"/>
        <v>NO</v>
      </c>
    </row>
    <row r="1211" spans="1:96">
      <c r="A1211" s="64"/>
      <c r="B1211" s="15"/>
      <c r="C1211" s="15"/>
      <c r="D1211" s="15"/>
      <c r="E1211" s="15"/>
      <c r="F1211" s="15"/>
      <c r="G1211" s="15"/>
      <c r="H1211" s="15"/>
      <c r="I1211" s="52" t="s">
        <v>58</v>
      </c>
      <c r="J1211" s="6">
        <v>0.96963425289773797</v>
      </c>
      <c r="K1211" s="6">
        <v>2.73496364667857E-2</v>
      </c>
      <c r="L1211" s="6">
        <v>3.0161106354756801E-3</v>
      </c>
      <c r="M1211" s="6">
        <v>0.85981508967977305</v>
      </c>
      <c r="N1211" s="6">
        <v>7.4675322575539604E-2</v>
      </c>
      <c r="O1211" s="6">
        <v>6.5509587744686806E-2</v>
      </c>
      <c r="P1211" s="6">
        <v>0.50476165958698305</v>
      </c>
      <c r="Q1211" s="6">
        <v>0.42164771771787402</v>
      </c>
      <c r="R1211" s="6">
        <v>7.3590622695142799E-2</v>
      </c>
      <c r="S1211" s="6">
        <v>0.79073460894021697</v>
      </c>
      <c r="T1211" s="6">
        <v>5.5979360036625098E-2</v>
      </c>
      <c r="U1211" s="6">
        <v>0.15328603102315699</v>
      </c>
      <c r="V1211" s="6">
        <v>0.87576141864189805</v>
      </c>
      <c r="W1211" s="6">
        <v>9.7222797610609105E-2</v>
      </c>
      <c r="X1211" s="6">
        <v>2.7015783747492E-2</v>
      </c>
      <c r="Y1211" s="6">
        <v>0.95434395122637605</v>
      </c>
      <c r="Z1211" s="6">
        <v>3.0182761271200099E-2</v>
      </c>
      <c r="AA1211" s="6">
        <v>1.5473287502422901E-2</v>
      </c>
      <c r="AB1211" s="6">
        <v>0.317060778151733</v>
      </c>
      <c r="AC1211" s="6">
        <v>0.59442932594401099</v>
      </c>
      <c r="AD1211" s="6">
        <v>8.8509895904255398E-2</v>
      </c>
      <c r="AE1211" s="6">
        <v>0.59849154014878903</v>
      </c>
      <c r="AF1211" s="6">
        <v>0.17113650158956201</v>
      </c>
      <c r="AG1211" s="310">
        <v>0.230371958261647</v>
      </c>
      <c r="AH1211" s="211">
        <v>1.35</v>
      </c>
      <c r="AI1211" s="211">
        <v>2.5790000000000002</v>
      </c>
      <c r="AJ1211" s="212">
        <v>6.0190000000000001</v>
      </c>
      <c r="AK1211" s="210">
        <v>1.415</v>
      </c>
      <c r="AL1211" s="210">
        <v>2.669</v>
      </c>
      <c r="AM1211" s="210">
        <v>6.2649999999999997</v>
      </c>
      <c r="AN1211" s="203"/>
      <c r="AO1211" s="203"/>
      <c r="AP1211" s="203"/>
      <c r="AQ1211" s="203"/>
      <c r="AR1211" s="203">
        <f t="shared" si="1588"/>
        <v>0.98877272946999983</v>
      </c>
      <c r="AS1211" s="203">
        <f t="shared" si="1589"/>
        <v>1.2084999999999999</v>
      </c>
      <c r="AT1211" s="203">
        <f t="shared" si="1590"/>
        <v>1.4770555528699998</v>
      </c>
      <c r="AU1211" s="203">
        <f t="shared" si="1591"/>
        <v>2.2310181867759997</v>
      </c>
      <c r="AV1211" s="203">
        <f t="shared" si="1592"/>
        <v>2.7267999999999999</v>
      </c>
      <c r="AW1211" s="203">
        <f t="shared" si="1593"/>
        <v>3.3327555494959995</v>
      </c>
      <c r="AX1211" s="203">
        <f t="shared" si="1594"/>
        <v>4.7679545560499994</v>
      </c>
      <c r="AY1211" s="203">
        <f t="shared" si="1595"/>
        <v>5.8274999999999997</v>
      </c>
      <c r="AZ1211" s="203">
        <f t="shared" si="1596"/>
        <v>7.1224999870499994</v>
      </c>
      <c r="BB1211" s="1" t="str">
        <f t="shared" si="1584"/>
        <v>NA</v>
      </c>
      <c r="BC1211" s="1" t="str">
        <f t="shared" si="1585"/>
        <v>NP</v>
      </c>
      <c r="BD1211" s="1" t="str">
        <f t="shared" si="1586"/>
        <v>NA</v>
      </c>
      <c r="BE1211" s="1" t="str">
        <f t="shared" si="1587"/>
        <v>NO</v>
      </c>
      <c r="BF1211" s="1" t="str">
        <f t="shared" si="1545"/>
        <v>NO</v>
      </c>
      <c r="BG1211" s="1" t="str">
        <f t="shared" si="1546"/>
        <v>NO</v>
      </c>
      <c r="BH1211" s="1" t="str">
        <f t="shared" si="1530"/>
        <v>YES</v>
      </c>
      <c r="BJ1211" s="1">
        <v>39</v>
      </c>
      <c r="BK1211" s="1" t="str">
        <f t="shared" si="1547"/>
        <v>NA</v>
      </c>
      <c r="BL1211" s="1" t="str">
        <f t="shared" si="1548"/>
        <v>NP</v>
      </c>
      <c r="BM1211" s="1" t="str">
        <f t="shared" si="1549"/>
        <v>NA</v>
      </c>
      <c r="BN1211" s="1" t="str">
        <f t="shared" si="1550"/>
        <v>NO</v>
      </c>
      <c r="BO1211" s="1" t="str">
        <f t="shared" si="1551"/>
        <v>NO</v>
      </c>
      <c r="BP1211" s="1" t="str">
        <f t="shared" si="1552"/>
        <v>NO</v>
      </c>
      <c r="BQ1211" s="1" t="str">
        <f t="shared" si="1553"/>
        <v>YES</v>
      </c>
      <c r="BS1211" s="1" t="str">
        <f t="shared" si="1554"/>
        <v>TN</v>
      </c>
      <c r="BT1211" s="1" t="str">
        <f t="shared" si="1555"/>
        <v>TP</v>
      </c>
      <c r="BU1211" s="1" t="str">
        <f t="shared" si="1556"/>
        <v>TN</v>
      </c>
      <c r="BV1211" s="1" t="str">
        <f t="shared" si="1557"/>
        <v>NO</v>
      </c>
      <c r="BW1211" s="1" t="str">
        <f t="shared" si="1558"/>
        <v>NO</v>
      </c>
      <c r="BX1211" s="1" t="str">
        <f t="shared" si="1559"/>
        <v>YES</v>
      </c>
      <c r="BY1211" s="244" t="str">
        <f t="shared" si="1560"/>
        <v>YES</v>
      </c>
      <c r="BZ1211" s="244" t="str">
        <f t="shared" si="1561"/>
        <v>NO</v>
      </c>
      <c r="CA1211" s="244" t="str">
        <f t="shared" si="1562"/>
        <v>NO</v>
      </c>
      <c r="CB1211" s="244" t="str">
        <f t="shared" si="1563"/>
        <v>NO</v>
      </c>
      <c r="CC1211" s="244" t="str">
        <f t="shared" si="1564"/>
        <v>NO</v>
      </c>
      <c r="CD1211" s="244" t="str">
        <f t="shared" si="1540"/>
        <v>NO</v>
      </c>
      <c r="CE1211" s="1" t="str">
        <f t="shared" si="1541"/>
        <v>NO</v>
      </c>
      <c r="CF1211" s="1" t="str">
        <f t="shared" si="1542"/>
        <v>NO</v>
      </c>
      <c r="CG1211" s="1" t="str">
        <f t="shared" si="1543"/>
        <v>NO</v>
      </c>
      <c r="CH1211" s="1" t="str">
        <f t="shared" si="1544"/>
        <v>NO</v>
      </c>
      <c r="CI1211" s="244" t="str">
        <f t="shared" si="1565"/>
        <v>NO</v>
      </c>
      <c r="CJ1211" s="244" t="str">
        <f t="shared" si="1566"/>
        <v>NO</v>
      </c>
      <c r="CK1211" s="244" t="str">
        <f t="shared" si="1567"/>
        <v>NO</v>
      </c>
      <c r="CL1211" s="244" t="str">
        <f t="shared" si="1568"/>
        <v>NO</v>
      </c>
      <c r="CM1211" s="244" t="str">
        <f t="shared" si="1569"/>
        <v>NO</v>
      </c>
      <c r="CN1211" s="244" t="str">
        <f t="shared" si="1570"/>
        <v>NO</v>
      </c>
      <c r="CO1211" s="244" t="str">
        <f t="shared" si="1571"/>
        <v>NO</v>
      </c>
      <c r="CP1211" s="244" t="str">
        <f t="shared" si="1572"/>
        <v>NO</v>
      </c>
      <c r="CQ1211" s="244" t="str">
        <f t="shared" si="1573"/>
        <v>NO</v>
      </c>
      <c r="CR1211" s="244" t="str">
        <f t="shared" si="1574"/>
        <v>NO</v>
      </c>
    </row>
    <row r="1212" spans="1:96">
      <c r="A1212" s="64"/>
      <c r="B1212" s="15"/>
      <c r="C1212" s="15"/>
      <c r="D1212" s="15"/>
      <c r="E1212" s="15"/>
      <c r="F1212" s="15"/>
      <c r="G1212" s="15"/>
      <c r="H1212" s="15"/>
      <c r="I1212" s="52" t="s">
        <v>59</v>
      </c>
      <c r="J1212" s="6">
        <v>0.92157536477956903</v>
      </c>
      <c r="K1212" s="6">
        <v>7.1040279824655397E-2</v>
      </c>
      <c r="L1212" s="6">
        <v>7.3843553957754198E-3</v>
      </c>
      <c r="M1212" s="6">
        <v>0.159570129877352</v>
      </c>
      <c r="N1212" s="6">
        <v>0.12518256997371499</v>
      </c>
      <c r="O1212" s="6">
        <v>0.71524730014893201</v>
      </c>
      <c r="P1212" s="6">
        <v>0.24627472956320301</v>
      </c>
      <c r="Q1212" s="6">
        <v>0.183739284136785</v>
      </c>
      <c r="R1212" s="6">
        <v>0.56998598630001096</v>
      </c>
      <c r="S1212" s="6">
        <v>0.80345240099592896</v>
      </c>
      <c r="T1212" s="6">
        <v>0.11309617350054001</v>
      </c>
      <c r="U1212" s="6">
        <v>8.3451425503529894E-2</v>
      </c>
      <c r="V1212" s="6">
        <v>6.78017304763191E-2</v>
      </c>
      <c r="W1212" s="6">
        <v>0.83733227966051704</v>
      </c>
      <c r="X1212" s="6">
        <v>9.4865989863162997E-2</v>
      </c>
      <c r="Y1212" s="6">
        <v>0.84580347979224901</v>
      </c>
      <c r="Z1212" s="6">
        <v>7.4536636830561498E-2</v>
      </c>
      <c r="AA1212" s="6">
        <v>7.9659883377188601E-2</v>
      </c>
      <c r="AB1212" s="6">
        <v>0.44933242635760201</v>
      </c>
      <c r="AC1212" s="6">
        <v>0.549927217707183</v>
      </c>
      <c r="AD1212" s="6">
        <v>7.4035593521315501E-4</v>
      </c>
      <c r="AE1212" s="6">
        <v>0.76790115625135702</v>
      </c>
      <c r="AF1212" s="6">
        <v>7.4358055017622299E-2</v>
      </c>
      <c r="AG1212" s="310">
        <v>0.15774078873101999</v>
      </c>
      <c r="AH1212" s="211">
        <v>1.514</v>
      </c>
      <c r="AI1212" s="211">
        <v>2.8050000000000002</v>
      </c>
      <c r="AJ1212" s="212">
        <v>5.7249999999999996</v>
      </c>
      <c r="AK1212" s="210">
        <v>1.589</v>
      </c>
      <c r="AL1212" s="210">
        <v>2.84</v>
      </c>
      <c r="AM1212" s="210">
        <v>5.7370000000000001</v>
      </c>
      <c r="AN1212" s="203"/>
      <c r="AO1212" s="203"/>
      <c r="AP1212" s="203"/>
      <c r="AQ1212" s="203"/>
      <c r="AR1212" s="203">
        <f t="shared" si="1588"/>
        <v>0.98877272946999983</v>
      </c>
      <c r="AS1212" s="203">
        <f t="shared" si="1589"/>
        <v>1.2084999999999999</v>
      </c>
      <c r="AT1212" s="203">
        <f t="shared" si="1590"/>
        <v>1.4770555528699998</v>
      </c>
      <c r="AU1212" s="203">
        <f t="shared" si="1591"/>
        <v>2.2310181867759997</v>
      </c>
      <c r="AV1212" s="203">
        <f t="shared" si="1592"/>
        <v>2.7267999999999999</v>
      </c>
      <c r="AW1212" s="203">
        <f t="shared" si="1593"/>
        <v>3.3327555494959995</v>
      </c>
      <c r="AX1212" s="203">
        <f t="shared" si="1594"/>
        <v>4.7679545560499994</v>
      </c>
      <c r="AY1212" s="203">
        <f t="shared" si="1595"/>
        <v>5.8274999999999997</v>
      </c>
      <c r="AZ1212" s="203">
        <f t="shared" si="1596"/>
        <v>7.1224999870499994</v>
      </c>
      <c r="BB1212" s="1" t="str">
        <f t="shared" si="1584"/>
        <v>P</v>
      </c>
      <c r="BC1212" s="1" t="str">
        <f t="shared" si="1585"/>
        <v>NA</v>
      </c>
      <c r="BD1212" s="1" t="str">
        <f t="shared" si="1586"/>
        <v>NP</v>
      </c>
      <c r="BE1212" s="1" t="str">
        <f t="shared" si="1587"/>
        <v>NO</v>
      </c>
      <c r="BF1212" s="1" t="str">
        <f t="shared" si="1545"/>
        <v>NO</v>
      </c>
      <c r="BG1212" s="1" t="str">
        <f t="shared" si="1546"/>
        <v>NO</v>
      </c>
      <c r="BH1212" s="1" t="str">
        <f t="shared" ref="BH1212:BH1275" si="1597">IF(OR(BB1212="P",BC1212="P",BD1212="P"),"NO","YES")</f>
        <v>NO</v>
      </c>
      <c r="BJ1212" s="1">
        <v>283</v>
      </c>
      <c r="BK1212" s="1" t="str">
        <f t="shared" si="1547"/>
        <v>P</v>
      </c>
      <c r="BL1212" s="1" t="str">
        <f t="shared" si="1548"/>
        <v>NA</v>
      </c>
      <c r="BM1212" s="1" t="str">
        <f t="shared" si="1549"/>
        <v>NP</v>
      </c>
      <c r="BN1212" s="1" t="str">
        <f t="shared" si="1550"/>
        <v>NO</v>
      </c>
      <c r="BO1212" s="1" t="str">
        <f t="shared" si="1551"/>
        <v>NO</v>
      </c>
      <c r="BP1212" s="1" t="str">
        <f t="shared" si="1552"/>
        <v>NO</v>
      </c>
      <c r="BQ1212" s="1" t="str">
        <f t="shared" si="1553"/>
        <v>NO</v>
      </c>
      <c r="BS1212" s="1" t="str">
        <f t="shared" si="1554"/>
        <v>TN</v>
      </c>
      <c r="BT1212" s="1" t="str">
        <f t="shared" si="1555"/>
        <v>TN</v>
      </c>
      <c r="BU1212" s="1" t="str">
        <f t="shared" si="1556"/>
        <v>TP</v>
      </c>
      <c r="BV1212" s="1" t="str">
        <f t="shared" si="1557"/>
        <v>NO</v>
      </c>
      <c r="BW1212" s="1" t="str">
        <f t="shared" si="1558"/>
        <v>NO</v>
      </c>
      <c r="BX1212" s="1" t="str">
        <f t="shared" si="1559"/>
        <v>YES</v>
      </c>
      <c r="BY1212" s="244" t="str">
        <f t="shared" si="1560"/>
        <v>YES</v>
      </c>
      <c r="BZ1212" s="244" t="str">
        <f t="shared" si="1561"/>
        <v>NO</v>
      </c>
      <c r="CA1212" s="244" t="str">
        <f t="shared" si="1562"/>
        <v>NO</v>
      </c>
      <c r="CB1212" s="244" t="str">
        <f t="shared" si="1563"/>
        <v>NO</v>
      </c>
      <c r="CC1212" s="244" t="str">
        <f t="shared" si="1564"/>
        <v>NO</v>
      </c>
      <c r="CD1212" s="244" t="str">
        <f t="shared" si="1540"/>
        <v>NO</v>
      </c>
      <c r="CE1212" s="1" t="str">
        <f t="shared" si="1541"/>
        <v>NO</v>
      </c>
      <c r="CF1212" s="1" t="str">
        <f t="shared" si="1542"/>
        <v>NO</v>
      </c>
      <c r="CG1212" s="1" t="str">
        <f t="shared" si="1543"/>
        <v>NO</v>
      </c>
      <c r="CH1212" s="1" t="str">
        <f t="shared" si="1544"/>
        <v>NO</v>
      </c>
      <c r="CI1212" s="244" t="str">
        <f t="shared" si="1565"/>
        <v>NO</v>
      </c>
      <c r="CJ1212" s="244" t="str">
        <f t="shared" si="1566"/>
        <v>NO</v>
      </c>
      <c r="CK1212" s="244" t="str">
        <f t="shared" si="1567"/>
        <v>NO</v>
      </c>
      <c r="CL1212" s="244" t="str">
        <f t="shared" si="1568"/>
        <v>NO</v>
      </c>
      <c r="CM1212" s="244" t="str">
        <f t="shared" si="1569"/>
        <v>NO</v>
      </c>
      <c r="CN1212" s="244" t="str">
        <f t="shared" si="1570"/>
        <v>NO</v>
      </c>
      <c r="CO1212" s="244" t="str">
        <f t="shared" si="1571"/>
        <v>NO</v>
      </c>
      <c r="CP1212" s="244" t="str">
        <f t="shared" si="1572"/>
        <v>NO</v>
      </c>
      <c r="CQ1212" s="244" t="str">
        <f t="shared" si="1573"/>
        <v>NO</v>
      </c>
      <c r="CR1212" s="244" t="str">
        <f t="shared" si="1574"/>
        <v>NO</v>
      </c>
    </row>
    <row r="1213" spans="1:96">
      <c r="A1213" s="64"/>
      <c r="B1213" s="15"/>
      <c r="C1213" s="15"/>
      <c r="D1213" s="15"/>
      <c r="E1213" s="15"/>
      <c r="F1213" s="15"/>
      <c r="G1213" s="15"/>
      <c r="H1213" s="15"/>
      <c r="I1213" s="52" t="s">
        <v>21</v>
      </c>
      <c r="J1213" s="6">
        <v>0.89030617171286197</v>
      </c>
      <c r="K1213" s="6">
        <v>1.8772680383281101E-2</v>
      </c>
      <c r="L1213" s="6">
        <v>9.0921147903856095E-2</v>
      </c>
      <c r="M1213" s="6">
        <v>0.32120329414844301</v>
      </c>
      <c r="N1213" s="6">
        <v>0.206646108499318</v>
      </c>
      <c r="O1213" s="6">
        <v>0.47215059735223802</v>
      </c>
      <c r="P1213" s="6">
        <v>0.177085439474995</v>
      </c>
      <c r="Q1213" s="6">
        <v>0.77429049631998803</v>
      </c>
      <c r="R1213" s="6">
        <v>4.8624064205015798E-2</v>
      </c>
      <c r="S1213" s="6">
        <v>0.45191490164297399</v>
      </c>
      <c r="T1213" s="6">
        <v>0.50976588152342195</v>
      </c>
      <c r="U1213" s="6">
        <v>3.8319216833603197E-2</v>
      </c>
      <c r="V1213" s="6">
        <v>0.32159813499826601</v>
      </c>
      <c r="W1213" s="6">
        <v>5.2097820305269096E-3</v>
      </c>
      <c r="X1213" s="6">
        <v>0.67319208297120603</v>
      </c>
      <c r="Y1213" s="6">
        <v>0.35872005624834202</v>
      </c>
      <c r="Z1213" s="6">
        <v>0.25039533996894903</v>
      </c>
      <c r="AA1213" s="6">
        <v>0.39088460378270701</v>
      </c>
      <c r="AB1213" s="6">
        <v>3.6720947899354199E-2</v>
      </c>
      <c r="AC1213" s="6">
        <v>0.59441258649329898</v>
      </c>
      <c r="AD1213" s="6">
        <v>0.36886646560734598</v>
      </c>
      <c r="AE1213" s="6">
        <v>0.80790194312973596</v>
      </c>
      <c r="AF1213" s="6">
        <v>8.8086026127039599E-2</v>
      </c>
      <c r="AG1213" s="310">
        <v>0.104012030743223</v>
      </c>
      <c r="AH1213" s="211">
        <v>1.0900000000000001</v>
      </c>
      <c r="AI1213" s="211">
        <v>3.677</v>
      </c>
      <c r="AJ1213" s="212">
        <v>5.9359999999999999</v>
      </c>
      <c r="AK1213" s="210">
        <v>1.069</v>
      </c>
      <c r="AL1213" s="210">
        <v>3.6549999999999998</v>
      </c>
      <c r="AM1213" s="210">
        <v>6.0549999999999997</v>
      </c>
      <c r="AN1213" s="203"/>
      <c r="AO1213" s="203"/>
      <c r="AP1213" s="203"/>
      <c r="AQ1213" s="203"/>
      <c r="AR1213" s="203">
        <f t="shared" si="1588"/>
        <v>0.98877272946999983</v>
      </c>
      <c r="AS1213" s="203">
        <f t="shared" si="1589"/>
        <v>1.2084999999999999</v>
      </c>
      <c r="AT1213" s="203">
        <f t="shared" si="1590"/>
        <v>1.4770555528699998</v>
      </c>
      <c r="AU1213" s="203">
        <f t="shared" si="1591"/>
        <v>2.2310181867759997</v>
      </c>
      <c r="AV1213" s="203">
        <f t="shared" si="1592"/>
        <v>2.7267999999999999</v>
      </c>
      <c r="AW1213" s="203">
        <f t="shared" si="1593"/>
        <v>3.3327555494959995</v>
      </c>
      <c r="AX1213" s="203">
        <f t="shared" si="1594"/>
        <v>4.7679545560499994</v>
      </c>
      <c r="AY1213" s="203">
        <f t="shared" si="1595"/>
        <v>5.8274999999999997</v>
      </c>
      <c r="AZ1213" s="203">
        <f t="shared" si="1596"/>
        <v>7.1224999870499994</v>
      </c>
      <c r="BB1213" s="1" t="str">
        <f t="shared" si="1584"/>
        <v>NP</v>
      </c>
      <c r="BC1213" s="1" t="str">
        <f t="shared" si="1585"/>
        <v>P</v>
      </c>
      <c r="BD1213" s="1" t="str">
        <f t="shared" si="1586"/>
        <v>NA</v>
      </c>
      <c r="BE1213" s="1" t="str">
        <f t="shared" si="1587"/>
        <v>NO</v>
      </c>
      <c r="BF1213" s="1" t="str">
        <f t="shared" si="1545"/>
        <v>NO</v>
      </c>
      <c r="BG1213" s="1" t="str">
        <f t="shared" si="1546"/>
        <v>NO</v>
      </c>
      <c r="BH1213" s="1" t="str">
        <f t="shared" si="1597"/>
        <v>NO</v>
      </c>
      <c r="BJ1213" s="1">
        <v>18</v>
      </c>
      <c r="BK1213" s="1" t="str">
        <f t="shared" si="1547"/>
        <v>NP</v>
      </c>
      <c r="BL1213" s="1" t="str">
        <f t="shared" si="1548"/>
        <v>P</v>
      </c>
      <c r="BM1213" s="1" t="str">
        <f t="shared" si="1549"/>
        <v>NA</v>
      </c>
      <c r="BN1213" s="1" t="str">
        <f t="shared" si="1550"/>
        <v>NO</v>
      </c>
      <c r="BO1213" s="1" t="str">
        <f t="shared" si="1551"/>
        <v>NO</v>
      </c>
      <c r="BP1213" s="1" t="str">
        <f t="shared" si="1552"/>
        <v>NO</v>
      </c>
      <c r="BQ1213" s="1" t="str">
        <f t="shared" si="1553"/>
        <v>NO</v>
      </c>
      <c r="BS1213" s="1" t="str">
        <f t="shared" si="1554"/>
        <v>TP</v>
      </c>
      <c r="BT1213" s="1" t="str">
        <f t="shared" si="1555"/>
        <v>TN</v>
      </c>
      <c r="BU1213" s="1" t="str">
        <f t="shared" si="1556"/>
        <v>TN</v>
      </c>
      <c r="BV1213" s="1" t="str">
        <f t="shared" si="1557"/>
        <v>NO</v>
      </c>
      <c r="BW1213" s="1" t="str">
        <f t="shared" si="1558"/>
        <v>NO</v>
      </c>
      <c r="BX1213" s="1" t="str">
        <f t="shared" si="1559"/>
        <v>YES</v>
      </c>
      <c r="BY1213" s="244" t="str">
        <f t="shared" si="1560"/>
        <v>YES</v>
      </c>
      <c r="BZ1213" s="244" t="str">
        <f t="shared" si="1561"/>
        <v>NO</v>
      </c>
      <c r="CA1213" s="244" t="str">
        <f t="shared" si="1562"/>
        <v>NO</v>
      </c>
      <c r="CB1213" s="244" t="str">
        <f t="shared" si="1563"/>
        <v>NO</v>
      </c>
      <c r="CC1213" s="244" t="str">
        <f t="shared" si="1564"/>
        <v>NO</v>
      </c>
      <c r="CD1213" s="244" t="str">
        <f t="shared" si="1540"/>
        <v>NO</v>
      </c>
      <c r="CE1213" s="1" t="str">
        <f t="shared" si="1541"/>
        <v>NO</v>
      </c>
      <c r="CF1213" s="1" t="str">
        <f t="shared" si="1542"/>
        <v>NO</v>
      </c>
      <c r="CG1213" s="1" t="str">
        <f t="shared" si="1543"/>
        <v>NO</v>
      </c>
      <c r="CH1213" s="1" t="str">
        <f t="shared" si="1544"/>
        <v>NO</v>
      </c>
      <c r="CI1213" s="244" t="str">
        <f t="shared" si="1565"/>
        <v>NO</v>
      </c>
      <c r="CJ1213" s="244" t="str">
        <f t="shared" si="1566"/>
        <v>NO</v>
      </c>
      <c r="CK1213" s="244" t="str">
        <f t="shared" si="1567"/>
        <v>NO</v>
      </c>
      <c r="CL1213" s="244" t="str">
        <f t="shared" si="1568"/>
        <v>NO</v>
      </c>
      <c r="CM1213" s="244" t="str">
        <f t="shared" si="1569"/>
        <v>NO</v>
      </c>
      <c r="CN1213" s="244" t="str">
        <f t="shared" si="1570"/>
        <v>NO</v>
      </c>
      <c r="CO1213" s="244" t="str">
        <f t="shared" si="1571"/>
        <v>NO</v>
      </c>
      <c r="CP1213" s="244" t="str">
        <f t="shared" si="1572"/>
        <v>NO</v>
      </c>
      <c r="CQ1213" s="244" t="str">
        <f t="shared" si="1573"/>
        <v>NO</v>
      </c>
      <c r="CR1213" s="244" t="str">
        <f t="shared" si="1574"/>
        <v>NO</v>
      </c>
    </row>
    <row r="1214" spans="1:96">
      <c r="A1214" s="64"/>
      <c r="B1214" s="15"/>
      <c r="C1214" s="15"/>
      <c r="D1214" s="15"/>
      <c r="E1214" s="15"/>
      <c r="F1214" s="15"/>
      <c r="G1214" s="15"/>
      <c r="H1214" s="15"/>
      <c r="I1214" s="52" t="s">
        <v>60</v>
      </c>
      <c r="J1214" s="6">
        <v>0.97119636386454999</v>
      </c>
      <c r="K1214" s="6">
        <v>9.8539923818985395E-3</v>
      </c>
      <c r="L1214" s="6">
        <v>1.8949643753550599E-2</v>
      </c>
      <c r="M1214" s="6">
        <v>0.85845625563260097</v>
      </c>
      <c r="N1214" s="6">
        <v>3.4714305047353997E-2</v>
      </c>
      <c r="O1214" s="6">
        <v>0.106829439320044</v>
      </c>
      <c r="P1214" s="6">
        <v>0.78327562638849901</v>
      </c>
      <c r="Q1214" s="6">
        <v>4.8756391538902898E-2</v>
      </c>
      <c r="R1214" s="6">
        <v>0.167967982072597</v>
      </c>
      <c r="S1214" s="6">
        <v>0.71223013885820197</v>
      </c>
      <c r="T1214" s="6">
        <v>0.27940955479155599</v>
      </c>
      <c r="U1214" s="6">
        <v>8.3603063502406504E-3</v>
      </c>
      <c r="V1214" s="6">
        <v>0.77552389104640795</v>
      </c>
      <c r="W1214" s="6">
        <v>0.19920020250195999</v>
      </c>
      <c r="X1214" s="6">
        <v>2.52759064516309E-2</v>
      </c>
      <c r="Y1214" s="6">
        <v>0.62902518381595196</v>
      </c>
      <c r="Z1214" s="6">
        <v>2.1545974155026602E-2</v>
      </c>
      <c r="AA1214" s="6">
        <v>0.34942884202902003</v>
      </c>
      <c r="AB1214" s="6">
        <v>0.46169476740743898</v>
      </c>
      <c r="AC1214" s="6">
        <v>0.40863177957005598</v>
      </c>
      <c r="AD1214" s="6">
        <v>0.12967345302250299</v>
      </c>
      <c r="AE1214" s="6">
        <v>0.25614545000851502</v>
      </c>
      <c r="AF1214" s="6">
        <v>0.293366797335878</v>
      </c>
      <c r="AG1214" s="310">
        <v>0.45048775265560598</v>
      </c>
      <c r="AH1214" s="211">
        <v>1.2490000000000001</v>
      </c>
      <c r="AI1214" s="211">
        <v>2.9860000000000002</v>
      </c>
      <c r="AJ1214" s="212">
        <v>6.2320000000000002</v>
      </c>
      <c r="AK1214" s="210">
        <v>1.375</v>
      </c>
      <c r="AL1214" s="210">
        <v>3.0870000000000002</v>
      </c>
      <c r="AM1214" s="210">
        <v>6.4450000000000003</v>
      </c>
      <c r="AN1214" s="203"/>
      <c r="AO1214" s="203"/>
      <c r="AP1214" s="203"/>
      <c r="AQ1214" s="203"/>
      <c r="AR1214" s="203">
        <f t="shared" si="1588"/>
        <v>0.98877272946999983</v>
      </c>
      <c r="AS1214" s="203">
        <f t="shared" si="1589"/>
        <v>1.2084999999999999</v>
      </c>
      <c r="AT1214" s="203">
        <f t="shared" si="1590"/>
        <v>1.4770555528699998</v>
      </c>
      <c r="AU1214" s="203">
        <f t="shared" si="1591"/>
        <v>2.2310181867759997</v>
      </c>
      <c r="AV1214" s="203">
        <f t="shared" si="1592"/>
        <v>2.7267999999999999</v>
      </c>
      <c r="AW1214" s="203">
        <f t="shared" si="1593"/>
        <v>3.3327555494959995</v>
      </c>
      <c r="AX1214" s="203">
        <f t="shared" si="1594"/>
        <v>4.7679545560499994</v>
      </c>
      <c r="AY1214" s="203">
        <f t="shared" si="1595"/>
        <v>5.8274999999999997</v>
      </c>
      <c r="AZ1214" s="203">
        <f t="shared" si="1596"/>
        <v>7.1224999870499994</v>
      </c>
      <c r="BB1214" s="1" t="str">
        <f t="shared" si="1584"/>
        <v>NA</v>
      </c>
      <c r="BC1214" s="1" t="str">
        <f t="shared" si="1585"/>
        <v>NA</v>
      </c>
      <c r="BD1214" s="1" t="str">
        <f t="shared" si="1586"/>
        <v>NA</v>
      </c>
      <c r="BE1214" s="1" t="str">
        <f t="shared" si="1587"/>
        <v>NO</v>
      </c>
      <c r="BF1214" s="1" t="str">
        <f t="shared" si="1545"/>
        <v>NO</v>
      </c>
      <c r="BG1214" s="1" t="str">
        <f t="shared" si="1546"/>
        <v>NO</v>
      </c>
      <c r="BH1214" s="1" t="str">
        <f t="shared" si="1597"/>
        <v>YES</v>
      </c>
      <c r="BJ1214" s="1">
        <v>22</v>
      </c>
      <c r="BK1214" s="1" t="str">
        <f t="shared" si="1547"/>
        <v>NA</v>
      </c>
      <c r="BL1214" s="1" t="str">
        <f t="shared" si="1548"/>
        <v>NA</v>
      </c>
      <c r="BM1214" s="1" t="str">
        <f t="shared" si="1549"/>
        <v>NA</v>
      </c>
      <c r="BN1214" s="1" t="str">
        <f t="shared" si="1550"/>
        <v>NO</v>
      </c>
      <c r="BO1214" s="1" t="str">
        <f t="shared" si="1551"/>
        <v>NO</v>
      </c>
      <c r="BP1214" s="1" t="str">
        <f t="shared" si="1552"/>
        <v>NO</v>
      </c>
      <c r="BQ1214" s="1" t="str">
        <f t="shared" si="1553"/>
        <v>YES</v>
      </c>
      <c r="BS1214" s="1" t="str">
        <f t="shared" si="1554"/>
        <v>TN</v>
      </c>
      <c r="BT1214" s="1" t="str">
        <f t="shared" si="1555"/>
        <v>TN</v>
      </c>
      <c r="BU1214" s="1" t="str">
        <f t="shared" si="1556"/>
        <v>TN</v>
      </c>
      <c r="BV1214" s="1" t="str">
        <f t="shared" si="1557"/>
        <v>NO</v>
      </c>
      <c r="BW1214" s="1" t="str">
        <f t="shared" si="1558"/>
        <v>NO</v>
      </c>
      <c r="BX1214" s="1" t="str">
        <f t="shared" si="1559"/>
        <v>NO</v>
      </c>
      <c r="BY1214" s="244" t="str">
        <f t="shared" si="1560"/>
        <v>YES</v>
      </c>
      <c r="BZ1214" s="244" t="str">
        <f t="shared" si="1561"/>
        <v>NO</v>
      </c>
      <c r="CA1214" s="244" t="str">
        <f t="shared" si="1562"/>
        <v>NO</v>
      </c>
      <c r="CB1214" s="244" t="str">
        <f t="shared" si="1563"/>
        <v>NO</v>
      </c>
      <c r="CC1214" s="244" t="str">
        <f t="shared" si="1564"/>
        <v>NO</v>
      </c>
      <c r="CD1214" s="244" t="str">
        <f t="shared" si="1540"/>
        <v>NO</v>
      </c>
      <c r="CE1214" s="1" t="str">
        <f t="shared" si="1541"/>
        <v>NO</v>
      </c>
      <c r="CF1214" s="1" t="str">
        <f t="shared" si="1542"/>
        <v>NO</v>
      </c>
      <c r="CG1214" s="1" t="str">
        <f t="shared" si="1543"/>
        <v>NO</v>
      </c>
      <c r="CH1214" s="1" t="str">
        <f t="shared" si="1544"/>
        <v>NO</v>
      </c>
      <c r="CI1214" s="244" t="str">
        <f t="shared" si="1565"/>
        <v>NO</v>
      </c>
      <c r="CJ1214" s="244" t="str">
        <f t="shared" si="1566"/>
        <v>NO</v>
      </c>
      <c r="CK1214" s="244" t="str">
        <f t="shared" si="1567"/>
        <v>NO</v>
      </c>
      <c r="CL1214" s="244" t="str">
        <f t="shared" si="1568"/>
        <v>NO</v>
      </c>
      <c r="CM1214" s="244" t="str">
        <f t="shared" si="1569"/>
        <v>NO</v>
      </c>
      <c r="CN1214" s="244" t="str">
        <f t="shared" si="1570"/>
        <v>NO</v>
      </c>
      <c r="CO1214" s="244" t="str">
        <f t="shared" si="1571"/>
        <v>NO</v>
      </c>
      <c r="CP1214" s="244" t="str">
        <f t="shared" si="1572"/>
        <v>NO</v>
      </c>
      <c r="CQ1214" s="244" t="str">
        <f t="shared" si="1573"/>
        <v>NO</v>
      </c>
      <c r="CR1214" s="244" t="str">
        <f t="shared" si="1574"/>
        <v>NO</v>
      </c>
    </row>
    <row r="1215" spans="1:96">
      <c r="A1215" s="64"/>
      <c r="B1215" s="15"/>
      <c r="C1215" s="15"/>
      <c r="D1215" s="15"/>
      <c r="E1215" s="15"/>
      <c r="F1215" s="15"/>
      <c r="G1215" s="15"/>
      <c r="H1215" s="15"/>
      <c r="I1215" s="52" t="s">
        <v>46</v>
      </c>
      <c r="J1215" s="6">
        <v>0.48164001507315102</v>
      </c>
      <c r="K1215" s="6">
        <v>0.432175119950092</v>
      </c>
      <c r="L1215" s="6">
        <v>8.6184864976755302E-2</v>
      </c>
      <c r="M1215" s="6">
        <v>0.114471955599571</v>
      </c>
      <c r="N1215" s="6">
        <v>0.215053588957382</v>
      </c>
      <c r="O1215" s="6">
        <v>0.67047445544304596</v>
      </c>
      <c r="P1215" s="6">
        <v>0.909139243103539</v>
      </c>
      <c r="Q1215" s="6">
        <v>6.6310737269987693E-2</v>
      </c>
      <c r="R1215" s="6">
        <v>2.4550019626472699E-2</v>
      </c>
      <c r="S1215" s="6">
        <v>0.98525601345208103</v>
      </c>
      <c r="T1215" s="6">
        <v>9.6038908059172794E-3</v>
      </c>
      <c r="U1215" s="6">
        <v>5.1400957420011297E-3</v>
      </c>
      <c r="V1215" s="6">
        <v>0.14952402742166301</v>
      </c>
      <c r="W1215" s="6">
        <v>0.29075308707180397</v>
      </c>
      <c r="X1215" s="6">
        <v>0.55972288550653104</v>
      </c>
      <c r="Y1215" s="6">
        <v>0.70273115853874002</v>
      </c>
      <c r="Z1215" s="6">
        <v>0.19113591720234599</v>
      </c>
      <c r="AA1215" s="6">
        <v>0.10613292425891301</v>
      </c>
      <c r="AB1215" s="6">
        <v>0.44062419995244001</v>
      </c>
      <c r="AC1215" s="6">
        <v>0.27574408265524297</v>
      </c>
      <c r="AD1215" s="6">
        <v>0.28363171739231602</v>
      </c>
      <c r="AE1215" s="6">
        <v>0.89048489313818702</v>
      </c>
      <c r="AF1215" s="6">
        <v>1.3011529704094299E-2</v>
      </c>
      <c r="AG1215" s="310">
        <v>9.6503577157717998E-2</v>
      </c>
      <c r="AH1215" s="211">
        <v>1.083</v>
      </c>
      <c r="AI1215" s="211">
        <v>3.319</v>
      </c>
      <c r="AJ1215" s="212">
        <v>6.125</v>
      </c>
      <c r="AK1215" s="210">
        <v>1.1200000000000001</v>
      </c>
      <c r="AL1215" s="210">
        <v>3.327</v>
      </c>
      <c r="AM1215" s="210">
        <v>6.0510000000000002</v>
      </c>
      <c r="AN1215" s="203"/>
      <c r="AO1215" s="203"/>
      <c r="AP1215" s="203"/>
      <c r="AQ1215" s="203"/>
      <c r="AR1215" s="203">
        <f t="shared" si="1588"/>
        <v>0.98877272946999983</v>
      </c>
      <c r="AS1215" s="203">
        <f t="shared" si="1589"/>
        <v>1.2084999999999999</v>
      </c>
      <c r="AT1215" s="203">
        <f t="shared" si="1590"/>
        <v>1.4770555528699998</v>
      </c>
      <c r="AU1215" s="203">
        <f t="shared" si="1591"/>
        <v>2.2310181867759997</v>
      </c>
      <c r="AV1215" s="203">
        <f t="shared" si="1592"/>
        <v>2.7267999999999999</v>
      </c>
      <c r="AW1215" s="203">
        <f t="shared" si="1593"/>
        <v>3.3327555494959995</v>
      </c>
      <c r="AX1215" s="203">
        <f t="shared" si="1594"/>
        <v>4.7679545560499994</v>
      </c>
      <c r="AY1215" s="203">
        <f t="shared" si="1595"/>
        <v>5.8274999999999997</v>
      </c>
      <c r="AZ1215" s="203">
        <f t="shared" si="1596"/>
        <v>7.1224999870499994</v>
      </c>
      <c r="BB1215" s="1" t="str">
        <f t="shared" si="1584"/>
        <v>NP</v>
      </c>
      <c r="BC1215" s="1" t="str">
        <f t="shared" si="1585"/>
        <v>NA</v>
      </c>
      <c r="BD1215" s="1" t="str">
        <f t="shared" si="1586"/>
        <v>NA</v>
      </c>
      <c r="BE1215" s="1" t="str">
        <f t="shared" si="1587"/>
        <v>NO</v>
      </c>
      <c r="BF1215" s="1" t="str">
        <f t="shared" si="1545"/>
        <v>NO</v>
      </c>
      <c r="BG1215" s="1" t="str">
        <f t="shared" si="1546"/>
        <v>NO</v>
      </c>
      <c r="BH1215" s="1" t="str">
        <f t="shared" si="1597"/>
        <v>YES</v>
      </c>
      <c r="BJ1215" s="1">
        <v>9</v>
      </c>
      <c r="BK1215" s="1" t="str">
        <f t="shared" si="1547"/>
        <v>NP</v>
      </c>
      <c r="BL1215" s="1" t="str">
        <f t="shared" si="1548"/>
        <v>NA</v>
      </c>
      <c r="BM1215" s="1" t="str">
        <f t="shared" si="1549"/>
        <v>NA</v>
      </c>
      <c r="BN1215" s="1" t="str">
        <f t="shared" si="1550"/>
        <v>NO</v>
      </c>
      <c r="BO1215" s="1" t="str">
        <f t="shared" si="1551"/>
        <v>NO</v>
      </c>
      <c r="BP1215" s="1" t="str">
        <f t="shared" si="1552"/>
        <v>NO</v>
      </c>
      <c r="BQ1215" s="1" t="str">
        <f t="shared" si="1553"/>
        <v>YES</v>
      </c>
      <c r="BS1215" s="1" t="str">
        <f t="shared" si="1554"/>
        <v>TP</v>
      </c>
      <c r="BT1215" s="1" t="str">
        <f t="shared" si="1555"/>
        <v>TN</v>
      </c>
      <c r="BU1215" s="1" t="str">
        <f t="shared" si="1556"/>
        <v>TN</v>
      </c>
      <c r="BV1215" s="1" t="str">
        <f t="shared" si="1557"/>
        <v>NO</v>
      </c>
      <c r="BW1215" s="1" t="str">
        <f t="shared" si="1558"/>
        <v>NO</v>
      </c>
      <c r="BX1215" s="1" t="str">
        <f t="shared" si="1559"/>
        <v>YES</v>
      </c>
      <c r="BY1215" s="244" t="str">
        <f t="shared" si="1560"/>
        <v>YES</v>
      </c>
      <c r="BZ1215" s="244" t="str">
        <f t="shared" si="1561"/>
        <v>NO</v>
      </c>
      <c r="CA1215" s="244" t="str">
        <f t="shared" si="1562"/>
        <v>NO</v>
      </c>
      <c r="CB1215" s="244" t="str">
        <f t="shared" si="1563"/>
        <v>NO</v>
      </c>
      <c r="CC1215" s="244" t="str">
        <f t="shared" si="1564"/>
        <v>NO</v>
      </c>
      <c r="CD1215" s="244" t="str">
        <f t="shared" si="1540"/>
        <v>NO</v>
      </c>
      <c r="CE1215" s="1" t="str">
        <f t="shared" si="1541"/>
        <v>NO</v>
      </c>
      <c r="CF1215" s="1" t="str">
        <f t="shared" si="1542"/>
        <v>NO</v>
      </c>
      <c r="CG1215" s="1" t="str">
        <f t="shared" si="1543"/>
        <v>NO</v>
      </c>
      <c r="CH1215" s="1" t="str">
        <f t="shared" si="1544"/>
        <v>NO</v>
      </c>
      <c r="CI1215" s="244" t="str">
        <f t="shared" si="1565"/>
        <v>NO</v>
      </c>
      <c r="CJ1215" s="244" t="str">
        <f t="shared" si="1566"/>
        <v>NO</v>
      </c>
      <c r="CK1215" s="244" t="str">
        <f t="shared" si="1567"/>
        <v>NO</v>
      </c>
      <c r="CL1215" s="244" t="str">
        <f t="shared" si="1568"/>
        <v>NO</v>
      </c>
      <c r="CM1215" s="244" t="str">
        <f t="shared" si="1569"/>
        <v>NO</v>
      </c>
      <c r="CN1215" s="244" t="str">
        <f t="shared" si="1570"/>
        <v>NO</v>
      </c>
      <c r="CO1215" s="244" t="str">
        <f t="shared" si="1571"/>
        <v>NO</v>
      </c>
      <c r="CP1215" s="244" t="str">
        <f t="shared" si="1572"/>
        <v>NO</v>
      </c>
      <c r="CQ1215" s="244" t="str">
        <f t="shared" si="1573"/>
        <v>NO</v>
      </c>
      <c r="CR1215" s="244" t="str">
        <f t="shared" si="1574"/>
        <v>NO</v>
      </c>
    </row>
    <row r="1216" spans="1:96">
      <c r="A1216" s="64"/>
      <c r="B1216" s="15"/>
      <c r="C1216" s="15"/>
      <c r="D1216" s="15"/>
      <c r="E1216" s="15"/>
      <c r="F1216" s="15"/>
      <c r="G1216" s="15"/>
      <c r="H1216" s="15"/>
      <c r="I1216" s="52" t="s">
        <v>61</v>
      </c>
      <c r="J1216" s="6">
        <v>0.96172794604358403</v>
      </c>
      <c r="K1216" s="6">
        <v>1.31160688015395E-2</v>
      </c>
      <c r="L1216" s="6">
        <v>2.5155985154875701E-2</v>
      </c>
      <c r="M1216" s="6">
        <v>0.54225900938099203</v>
      </c>
      <c r="N1216" s="6">
        <v>1.6310029874660199E-2</v>
      </c>
      <c r="O1216" s="6">
        <v>0.44143096074434701</v>
      </c>
      <c r="P1216" s="6">
        <v>0.49547187154130901</v>
      </c>
      <c r="Q1216" s="6">
        <v>0.37142869444835003</v>
      </c>
      <c r="R1216" s="6">
        <v>0.13309943401034</v>
      </c>
      <c r="S1216" s="6">
        <v>0.64811724848720398</v>
      </c>
      <c r="T1216" s="6">
        <v>8.3757991297091203E-2</v>
      </c>
      <c r="U1216" s="6">
        <v>0.26812476021570403</v>
      </c>
      <c r="V1216" s="6">
        <v>0.131381551960567</v>
      </c>
      <c r="W1216" s="6">
        <v>0.55271345561361196</v>
      </c>
      <c r="X1216" s="6">
        <v>0.31590499242581999</v>
      </c>
      <c r="Y1216" s="6">
        <v>0.21051248123997099</v>
      </c>
      <c r="Z1216" s="6">
        <v>0.69767384807313404</v>
      </c>
      <c r="AA1216" s="6">
        <v>9.1813670686894305E-2</v>
      </c>
      <c r="AB1216" s="6">
        <v>0.94959406729060003</v>
      </c>
      <c r="AC1216" s="6">
        <v>4.4904448668523202E-2</v>
      </c>
      <c r="AD1216" s="6">
        <v>5.5014840408761298E-3</v>
      </c>
      <c r="AE1216" s="6">
        <v>0.74201990503711901</v>
      </c>
      <c r="AF1216" s="6">
        <v>0.237601717359326</v>
      </c>
      <c r="AG1216" s="310">
        <v>2.03783776035537E-2</v>
      </c>
      <c r="AH1216" s="211">
        <v>1.5249999999999999</v>
      </c>
      <c r="AI1216" s="211">
        <v>3.1160000000000001</v>
      </c>
      <c r="AJ1216" s="212">
        <v>5.6879999999999997</v>
      </c>
      <c r="AK1216" s="210">
        <v>1.5169999999999999</v>
      </c>
      <c r="AL1216" s="210">
        <v>3.0830000000000002</v>
      </c>
      <c r="AM1216" s="210">
        <v>5.508</v>
      </c>
      <c r="AN1216" s="203"/>
      <c r="AO1216" s="203"/>
      <c r="AP1216" s="203"/>
      <c r="AQ1216" s="203"/>
      <c r="AR1216" s="203">
        <f t="shared" si="1588"/>
        <v>0.98877272946999983</v>
      </c>
      <c r="AS1216" s="203">
        <f t="shared" si="1589"/>
        <v>1.2084999999999999</v>
      </c>
      <c r="AT1216" s="203">
        <f t="shared" si="1590"/>
        <v>1.4770555528699998</v>
      </c>
      <c r="AU1216" s="203">
        <f t="shared" si="1591"/>
        <v>2.2310181867759997</v>
      </c>
      <c r="AV1216" s="203">
        <f t="shared" si="1592"/>
        <v>2.7267999999999999</v>
      </c>
      <c r="AW1216" s="203">
        <f t="shared" si="1593"/>
        <v>3.3327555494959995</v>
      </c>
      <c r="AX1216" s="203">
        <f t="shared" si="1594"/>
        <v>4.7679545560499994</v>
      </c>
      <c r="AY1216" s="203">
        <f t="shared" si="1595"/>
        <v>5.8274999999999997</v>
      </c>
      <c r="AZ1216" s="203">
        <f t="shared" si="1596"/>
        <v>7.1224999870499994</v>
      </c>
      <c r="BB1216" s="1" t="str">
        <f t="shared" si="1584"/>
        <v>P</v>
      </c>
      <c r="BC1216" s="1" t="str">
        <f t="shared" si="1585"/>
        <v>NA</v>
      </c>
      <c r="BD1216" s="1" t="str">
        <f t="shared" si="1586"/>
        <v>NP</v>
      </c>
      <c r="BE1216" s="1" t="str">
        <f t="shared" si="1587"/>
        <v>NO</v>
      </c>
      <c r="BF1216" s="1" t="str">
        <f t="shared" si="1545"/>
        <v>NO</v>
      </c>
      <c r="BG1216" s="1" t="str">
        <f t="shared" si="1546"/>
        <v>NO</v>
      </c>
      <c r="BH1216" s="1" t="str">
        <f t="shared" si="1597"/>
        <v>NO</v>
      </c>
      <c r="BJ1216" s="1">
        <v>10</v>
      </c>
      <c r="BK1216" s="1" t="str">
        <f t="shared" si="1547"/>
        <v>P</v>
      </c>
      <c r="BL1216" s="1" t="str">
        <f t="shared" si="1548"/>
        <v>NA</v>
      </c>
      <c r="BM1216" s="1" t="str">
        <f t="shared" si="1549"/>
        <v>NP</v>
      </c>
      <c r="BN1216" s="1" t="str">
        <f t="shared" si="1550"/>
        <v>NO</v>
      </c>
      <c r="BO1216" s="1" t="str">
        <f t="shared" si="1551"/>
        <v>NO</v>
      </c>
      <c r="BP1216" s="1" t="str">
        <f t="shared" si="1552"/>
        <v>NO</v>
      </c>
      <c r="BQ1216" s="1" t="str">
        <f t="shared" si="1553"/>
        <v>NO</v>
      </c>
      <c r="BS1216" s="1" t="str">
        <f t="shared" si="1554"/>
        <v>TN</v>
      </c>
      <c r="BT1216" s="1" t="str">
        <f t="shared" si="1555"/>
        <v>TN</v>
      </c>
      <c r="BU1216" s="1" t="str">
        <f t="shared" si="1556"/>
        <v>TP</v>
      </c>
      <c r="BV1216" s="1" t="str">
        <f t="shared" si="1557"/>
        <v>NO</v>
      </c>
      <c r="BW1216" s="1" t="str">
        <f t="shared" si="1558"/>
        <v>NO</v>
      </c>
      <c r="BX1216" s="1" t="str">
        <f t="shared" si="1559"/>
        <v>YES</v>
      </c>
      <c r="BY1216" s="244" t="str">
        <f t="shared" si="1560"/>
        <v>YES</v>
      </c>
      <c r="BZ1216" s="244" t="str">
        <f t="shared" si="1561"/>
        <v>NO</v>
      </c>
      <c r="CA1216" s="244" t="str">
        <f t="shared" si="1562"/>
        <v>NO</v>
      </c>
      <c r="CB1216" s="244" t="str">
        <f t="shared" si="1563"/>
        <v>NO</v>
      </c>
      <c r="CC1216" s="244" t="str">
        <f t="shared" si="1564"/>
        <v>NO</v>
      </c>
      <c r="CD1216" s="244" t="str">
        <f t="shared" si="1540"/>
        <v>NO</v>
      </c>
      <c r="CE1216" s="1" t="str">
        <f t="shared" si="1541"/>
        <v>NO</v>
      </c>
      <c r="CF1216" s="1" t="str">
        <f t="shared" si="1542"/>
        <v>NO</v>
      </c>
      <c r="CG1216" s="1" t="str">
        <f t="shared" si="1543"/>
        <v>NO</v>
      </c>
      <c r="CH1216" s="1" t="str">
        <f t="shared" si="1544"/>
        <v>NO</v>
      </c>
      <c r="CI1216" s="244" t="str">
        <f t="shared" si="1565"/>
        <v>NO</v>
      </c>
      <c r="CJ1216" s="244" t="str">
        <f t="shared" si="1566"/>
        <v>NO</v>
      </c>
      <c r="CK1216" s="244" t="str">
        <f t="shared" si="1567"/>
        <v>NO</v>
      </c>
      <c r="CL1216" s="244" t="str">
        <f t="shared" si="1568"/>
        <v>NO</v>
      </c>
      <c r="CM1216" s="244" t="str">
        <f t="shared" si="1569"/>
        <v>NO</v>
      </c>
      <c r="CN1216" s="244" t="str">
        <f t="shared" si="1570"/>
        <v>NO</v>
      </c>
      <c r="CO1216" s="244" t="str">
        <f t="shared" si="1571"/>
        <v>NO</v>
      </c>
      <c r="CP1216" s="244" t="str">
        <f t="shared" si="1572"/>
        <v>NO</v>
      </c>
      <c r="CQ1216" s="244" t="str">
        <f t="shared" si="1573"/>
        <v>NO</v>
      </c>
      <c r="CR1216" s="244" t="str">
        <f t="shared" si="1574"/>
        <v>NO</v>
      </c>
    </row>
    <row r="1217" spans="1:96">
      <c r="A1217" s="64"/>
      <c r="B1217" s="15"/>
      <c r="C1217" s="15"/>
      <c r="D1217" s="15"/>
      <c r="E1217" s="15"/>
      <c r="F1217" s="15"/>
      <c r="G1217" s="15"/>
      <c r="H1217" s="15"/>
      <c r="I1217" s="52" t="s">
        <v>37</v>
      </c>
      <c r="J1217" s="6">
        <v>0.94385162781280896</v>
      </c>
      <c r="K1217" s="6">
        <v>1.6931189134641599E-2</v>
      </c>
      <c r="L1217" s="6">
        <v>3.9217183052548801E-2</v>
      </c>
      <c r="M1217" s="6">
        <v>0.37719065030780402</v>
      </c>
      <c r="N1217" s="6">
        <v>0.28277783082528002</v>
      </c>
      <c r="O1217" s="6">
        <v>0.34003151886691402</v>
      </c>
      <c r="P1217" s="6">
        <v>0.90517739221114102</v>
      </c>
      <c r="Q1217" s="6">
        <v>9.1465850906045407E-2</v>
      </c>
      <c r="R1217" s="6">
        <v>3.35675688281267E-3</v>
      </c>
      <c r="S1217" s="6">
        <v>0.79017783113671602</v>
      </c>
      <c r="T1217" s="6">
        <v>0.14124776041582801</v>
      </c>
      <c r="U1217" s="6">
        <v>6.8574408447454799E-2</v>
      </c>
      <c r="V1217" s="6">
        <v>0.56568934643897395</v>
      </c>
      <c r="W1217" s="6">
        <v>0.37951733022862699</v>
      </c>
      <c r="X1217" s="6">
        <v>5.47933233323981E-2</v>
      </c>
      <c r="Y1217" s="6">
        <v>0.75659908330796199</v>
      </c>
      <c r="Z1217" s="6">
        <v>0.23639502358297201</v>
      </c>
      <c r="AA1217" s="6">
        <v>7.0058931090643999E-3</v>
      </c>
      <c r="AB1217" s="6">
        <v>0.55483141337200603</v>
      </c>
      <c r="AC1217" s="6">
        <v>0.17326274332549799</v>
      </c>
      <c r="AD1217" s="6">
        <v>0.27190584330249501</v>
      </c>
      <c r="AE1217" s="6">
        <v>0.75393937394458899</v>
      </c>
      <c r="AF1217" s="6">
        <v>1.6580925523284901E-2</v>
      </c>
      <c r="AG1217" s="310">
        <v>0.22947970053212499</v>
      </c>
      <c r="AH1217" s="211">
        <v>1.2809999999999999</v>
      </c>
      <c r="AI1217" s="211">
        <v>2.9209999999999998</v>
      </c>
      <c r="AJ1217" s="212">
        <v>6.2770000000000001</v>
      </c>
      <c r="AK1217" s="210">
        <v>1.2749999999999999</v>
      </c>
      <c r="AL1217" s="210">
        <v>2.8420000000000001</v>
      </c>
      <c r="AM1217" s="210">
        <v>6.2080000000000002</v>
      </c>
      <c r="AN1217" s="203"/>
      <c r="AO1217" s="203"/>
      <c r="AP1217" s="203"/>
      <c r="AQ1217" s="203"/>
      <c r="AR1217" s="203">
        <f t="shared" si="1588"/>
        <v>0.98877272946999983</v>
      </c>
      <c r="AS1217" s="203">
        <f t="shared" si="1589"/>
        <v>1.2084999999999999</v>
      </c>
      <c r="AT1217" s="203">
        <f t="shared" si="1590"/>
        <v>1.4770555528699998</v>
      </c>
      <c r="AU1217" s="203">
        <f t="shared" si="1591"/>
        <v>2.2310181867759997</v>
      </c>
      <c r="AV1217" s="203">
        <f t="shared" si="1592"/>
        <v>2.7267999999999999</v>
      </c>
      <c r="AW1217" s="203">
        <f t="shared" si="1593"/>
        <v>3.3327555494959995</v>
      </c>
      <c r="AX1217" s="203">
        <f t="shared" si="1594"/>
        <v>4.7679545560499994</v>
      </c>
      <c r="AY1217" s="203">
        <f t="shared" si="1595"/>
        <v>5.8274999999999997</v>
      </c>
      <c r="AZ1217" s="203">
        <f t="shared" si="1596"/>
        <v>7.1224999870499994</v>
      </c>
      <c r="BB1217" s="1" t="str">
        <f t="shared" si="1584"/>
        <v>NA</v>
      </c>
      <c r="BC1217" s="1" t="str">
        <f t="shared" si="1585"/>
        <v>NA</v>
      </c>
      <c r="BD1217" s="1" t="str">
        <f t="shared" si="1586"/>
        <v>NA</v>
      </c>
      <c r="BE1217" s="1" t="str">
        <f t="shared" si="1587"/>
        <v>NO</v>
      </c>
      <c r="BF1217" s="1" t="str">
        <f t="shared" si="1545"/>
        <v>NO</v>
      </c>
      <c r="BG1217" s="1" t="str">
        <f t="shared" si="1546"/>
        <v>NO</v>
      </c>
      <c r="BH1217" s="1" t="str">
        <f t="shared" si="1597"/>
        <v>YES</v>
      </c>
      <c r="BJ1217" s="1">
        <v>34</v>
      </c>
      <c r="BK1217" s="1" t="str">
        <f t="shared" si="1547"/>
        <v>NA</v>
      </c>
      <c r="BL1217" s="1" t="str">
        <f t="shared" si="1548"/>
        <v>NA</v>
      </c>
      <c r="BM1217" s="1" t="str">
        <f t="shared" si="1549"/>
        <v>NA</v>
      </c>
      <c r="BN1217" s="1" t="str">
        <f t="shared" si="1550"/>
        <v>NO</v>
      </c>
      <c r="BO1217" s="1" t="str">
        <f t="shared" si="1551"/>
        <v>NO</v>
      </c>
      <c r="BP1217" s="1" t="str">
        <f t="shared" si="1552"/>
        <v>NO</v>
      </c>
      <c r="BQ1217" s="1" t="str">
        <f t="shared" si="1553"/>
        <v>YES</v>
      </c>
      <c r="BS1217" s="1" t="str">
        <f t="shared" si="1554"/>
        <v>TN</v>
      </c>
      <c r="BT1217" s="1" t="str">
        <f t="shared" si="1555"/>
        <v>TN</v>
      </c>
      <c r="BU1217" s="1" t="str">
        <f t="shared" si="1556"/>
        <v>TN</v>
      </c>
      <c r="BV1217" s="1" t="str">
        <f t="shared" si="1557"/>
        <v>NO</v>
      </c>
      <c r="BW1217" s="1" t="str">
        <f t="shared" si="1558"/>
        <v>NO</v>
      </c>
      <c r="BX1217" s="1" t="str">
        <f t="shared" si="1559"/>
        <v>NO</v>
      </c>
      <c r="BY1217" s="244" t="str">
        <f t="shared" si="1560"/>
        <v>YES</v>
      </c>
      <c r="BZ1217" s="244" t="str">
        <f t="shared" si="1561"/>
        <v>NO</v>
      </c>
      <c r="CA1217" s="244" t="str">
        <f t="shared" si="1562"/>
        <v>NO</v>
      </c>
      <c r="CB1217" s="244" t="str">
        <f t="shared" si="1563"/>
        <v>NO</v>
      </c>
      <c r="CC1217" s="244" t="str">
        <f t="shared" si="1564"/>
        <v>NO</v>
      </c>
      <c r="CD1217" s="244" t="str">
        <f t="shared" si="1540"/>
        <v>NO</v>
      </c>
      <c r="CE1217" s="1" t="str">
        <f t="shared" si="1541"/>
        <v>NO</v>
      </c>
      <c r="CF1217" s="1" t="str">
        <f t="shared" si="1542"/>
        <v>NO</v>
      </c>
      <c r="CG1217" s="1" t="str">
        <f t="shared" si="1543"/>
        <v>NO</v>
      </c>
      <c r="CH1217" s="1" t="str">
        <f t="shared" si="1544"/>
        <v>NO</v>
      </c>
      <c r="CI1217" s="244" t="str">
        <f t="shared" si="1565"/>
        <v>NO</v>
      </c>
      <c r="CJ1217" s="244" t="str">
        <f t="shared" si="1566"/>
        <v>NO</v>
      </c>
      <c r="CK1217" s="244" t="str">
        <f t="shared" si="1567"/>
        <v>NO</v>
      </c>
      <c r="CL1217" s="244" t="str">
        <f t="shared" si="1568"/>
        <v>NO</v>
      </c>
      <c r="CM1217" s="244" t="str">
        <f t="shared" si="1569"/>
        <v>NO</v>
      </c>
      <c r="CN1217" s="244" t="str">
        <f t="shared" si="1570"/>
        <v>NO</v>
      </c>
      <c r="CO1217" s="244" t="str">
        <f t="shared" si="1571"/>
        <v>NO</v>
      </c>
      <c r="CP1217" s="244" t="str">
        <f t="shared" si="1572"/>
        <v>NO</v>
      </c>
      <c r="CQ1217" s="244" t="str">
        <f t="shared" si="1573"/>
        <v>NO</v>
      </c>
      <c r="CR1217" s="244" t="str">
        <f t="shared" si="1574"/>
        <v>NO</v>
      </c>
    </row>
    <row r="1218" spans="1:96">
      <c r="A1218" s="64"/>
      <c r="B1218" s="15"/>
      <c r="C1218" s="15"/>
      <c r="D1218" s="15"/>
      <c r="E1218" s="15"/>
      <c r="F1218" s="15"/>
      <c r="G1218" s="15"/>
      <c r="H1218" s="15"/>
      <c r="I1218" s="52" t="s">
        <v>62</v>
      </c>
      <c r="J1218" s="6">
        <v>0.70500948990279</v>
      </c>
      <c r="K1218" s="6">
        <v>0.29220885052794798</v>
      </c>
      <c r="L1218" s="6">
        <v>2.7816595692604601E-3</v>
      </c>
      <c r="M1218" s="6">
        <v>0.48659230832767703</v>
      </c>
      <c r="N1218" s="6">
        <v>8.8697442384969502E-2</v>
      </c>
      <c r="O1218" s="6">
        <v>0.42471024928735301</v>
      </c>
      <c r="P1218" s="6">
        <v>0.89946642512183805</v>
      </c>
      <c r="Q1218" s="6">
        <v>9.7805039498095395E-2</v>
      </c>
      <c r="R1218" s="6">
        <v>2.7285353800656702E-3</v>
      </c>
      <c r="S1218" s="6">
        <v>0.80663152231170898</v>
      </c>
      <c r="T1218" s="6">
        <v>0.13120885388421699</v>
      </c>
      <c r="U1218" s="6">
        <v>6.2159623804072299E-2</v>
      </c>
      <c r="V1218" s="6">
        <v>0.90892318256590399</v>
      </c>
      <c r="W1218" s="6">
        <v>6.3497072637531196E-2</v>
      </c>
      <c r="X1218" s="6">
        <v>2.75797447965642E-2</v>
      </c>
      <c r="Y1218" s="6">
        <v>0.33721059861683</v>
      </c>
      <c r="Z1218" s="6">
        <v>0.21779977086669899</v>
      </c>
      <c r="AA1218" s="6">
        <v>0.444989630516469</v>
      </c>
      <c r="AB1218" s="6">
        <v>0.17837619529055099</v>
      </c>
      <c r="AC1218" s="6">
        <v>0.29041133127509799</v>
      </c>
      <c r="AD1218" s="6">
        <v>0.53121247343434896</v>
      </c>
      <c r="AE1218" s="6">
        <v>0.68223146866156503</v>
      </c>
      <c r="AF1218" s="6">
        <v>0.20299608695134699</v>
      </c>
      <c r="AG1218" s="310">
        <v>0.114772444387087</v>
      </c>
      <c r="AH1218" s="211">
        <v>1.123</v>
      </c>
      <c r="AI1218" s="211">
        <v>3.0179999999999998</v>
      </c>
      <c r="AJ1218" s="212">
        <v>6.3140000000000001</v>
      </c>
      <c r="AK1218" s="210">
        <v>1.137</v>
      </c>
      <c r="AL1218" s="210">
        <v>3.0259999999999998</v>
      </c>
      <c r="AM1218" s="210">
        <v>6.21</v>
      </c>
      <c r="AN1218" s="203"/>
      <c r="AO1218" s="203"/>
      <c r="AP1218" s="203"/>
      <c r="AQ1218" s="203"/>
      <c r="AR1218" s="203">
        <f t="shared" si="1588"/>
        <v>0.98877272946999983</v>
      </c>
      <c r="AS1218" s="203">
        <f t="shared" si="1589"/>
        <v>1.2084999999999999</v>
      </c>
      <c r="AT1218" s="203">
        <f t="shared" si="1590"/>
        <v>1.4770555528699998</v>
      </c>
      <c r="AU1218" s="203">
        <f t="shared" si="1591"/>
        <v>2.2310181867759997</v>
      </c>
      <c r="AV1218" s="203">
        <f t="shared" si="1592"/>
        <v>2.7267999999999999</v>
      </c>
      <c r="AW1218" s="203">
        <f t="shared" si="1593"/>
        <v>3.3327555494959995</v>
      </c>
      <c r="AX1218" s="203">
        <f t="shared" si="1594"/>
        <v>4.7679545560499994</v>
      </c>
      <c r="AY1218" s="203">
        <f t="shared" si="1595"/>
        <v>5.8274999999999997</v>
      </c>
      <c r="AZ1218" s="203">
        <f t="shared" si="1596"/>
        <v>7.1224999870499994</v>
      </c>
      <c r="BB1218" s="1" t="str">
        <f t="shared" si="1584"/>
        <v>NP</v>
      </c>
      <c r="BC1218" s="1" t="str">
        <f t="shared" si="1585"/>
        <v>NA</v>
      </c>
      <c r="BD1218" s="1" t="str">
        <f t="shared" si="1586"/>
        <v>NA</v>
      </c>
      <c r="BE1218" s="1" t="str">
        <f t="shared" si="1587"/>
        <v>NO</v>
      </c>
      <c r="BF1218" s="1" t="str">
        <f t="shared" si="1545"/>
        <v>NO</v>
      </c>
      <c r="BG1218" s="1" t="str">
        <f t="shared" si="1546"/>
        <v>NO</v>
      </c>
      <c r="BH1218" s="1" t="str">
        <f t="shared" si="1597"/>
        <v>YES</v>
      </c>
      <c r="BJ1218" s="1">
        <v>39</v>
      </c>
      <c r="BK1218" s="1" t="str">
        <f t="shared" si="1547"/>
        <v>NP</v>
      </c>
      <c r="BL1218" s="1" t="str">
        <f t="shared" si="1548"/>
        <v>NA</v>
      </c>
      <c r="BM1218" s="1" t="str">
        <f t="shared" si="1549"/>
        <v>NA</v>
      </c>
      <c r="BN1218" s="1" t="str">
        <f t="shared" si="1550"/>
        <v>NO</v>
      </c>
      <c r="BO1218" s="1" t="str">
        <f t="shared" si="1551"/>
        <v>NO</v>
      </c>
      <c r="BP1218" s="1" t="str">
        <f t="shared" si="1552"/>
        <v>NO</v>
      </c>
      <c r="BQ1218" s="1" t="str">
        <f t="shared" si="1553"/>
        <v>YES</v>
      </c>
      <c r="BS1218" s="1" t="str">
        <f t="shared" si="1554"/>
        <v>TP</v>
      </c>
      <c r="BT1218" s="1" t="str">
        <f t="shared" si="1555"/>
        <v>TN</v>
      </c>
      <c r="BU1218" s="1" t="str">
        <f t="shared" si="1556"/>
        <v>TN</v>
      </c>
      <c r="BV1218" s="1" t="str">
        <f t="shared" si="1557"/>
        <v>NO</v>
      </c>
      <c r="BW1218" s="1" t="str">
        <f t="shared" si="1558"/>
        <v>NO</v>
      </c>
      <c r="BX1218" s="1" t="str">
        <f t="shared" si="1559"/>
        <v>YES</v>
      </c>
      <c r="BY1218" s="244" t="str">
        <f t="shared" si="1560"/>
        <v>YES</v>
      </c>
      <c r="BZ1218" s="244" t="str">
        <f t="shared" si="1561"/>
        <v>NO</v>
      </c>
      <c r="CA1218" s="244" t="str">
        <f t="shared" si="1562"/>
        <v>NO</v>
      </c>
      <c r="CB1218" s="244" t="str">
        <f t="shared" si="1563"/>
        <v>NO</v>
      </c>
      <c r="CC1218" s="244" t="str">
        <f t="shared" si="1564"/>
        <v>NO</v>
      </c>
      <c r="CD1218" s="244" t="str">
        <f t="shared" si="1540"/>
        <v>NO</v>
      </c>
      <c r="CE1218" s="1" t="str">
        <f t="shared" si="1541"/>
        <v>NO</v>
      </c>
      <c r="CF1218" s="1" t="str">
        <f t="shared" si="1542"/>
        <v>NO</v>
      </c>
      <c r="CG1218" s="1" t="str">
        <f t="shared" si="1543"/>
        <v>NO</v>
      </c>
      <c r="CH1218" s="1" t="str">
        <f t="shared" si="1544"/>
        <v>NO</v>
      </c>
      <c r="CI1218" s="244" t="str">
        <f t="shared" si="1565"/>
        <v>NO</v>
      </c>
      <c r="CJ1218" s="244" t="str">
        <f t="shared" si="1566"/>
        <v>NO</v>
      </c>
      <c r="CK1218" s="244" t="str">
        <f t="shared" si="1567"/>
        <v>NO</v>
      </c>
      <c r="CL1218" s="244" t="str">
        <f t="shared" si="1568"/>
        <v>NO</v>
      </c>
      <c r="CM1218" s="244" t="str">
        <f t="shared" si="1569"/>
        <v>NO</v>
      </c>
      <c r="CN1218" s="244" t="str">
        <f t="shared" si="1570"/>
        <v>NO</v>
      </c>
      <c r="CO1218" s="244" t="str">
        <f t="shared" si="1571"/>
        <v>NO</v>
      </c>
      <c r="CP1218" s="244" t="str">
        <f t="shared" si="1572"/>
        <v>NO</v>
      </c>
      <c r="CQ1218" s="244" t="str">
        <f t="shared" si="1573"/>
        <v>NO</v>
      </c>
      <c r="CR1218" s="244" t="str">
        <f t="shared" si="1574"/>
        <v>NO</v>
      </c>
    </row>
    <row r="1219" spans="1:96">
      <c r="A1219" s="64"/>
      <c r="B1219" s="15"/>
      <c r="C1219" s="15"/>
      <c r="D1219" s="15"/>
      <c r="E1219" s="15"/>
      <c r="F1219" s="15"/>
      <c r="G1219" s="15"/>
      <c r="H1219" s="15"/>
      <c r="I1219" s="52" t="s">
        <v>63</v>
      </c>
      <c r="J1219" s="6">
        <v>0.83327912518085401</v>
      </c>
      <c r="K1219" s="6">
        <v>0.131474879322758</v>
      </c>
      <c r="L1219" s="6">
        <v>3.5245995496386899E-2</v>
      </c>
      <c r="M1219" s="6">
        <v>0.53643126424244103</v>
      </c>
      <c r="N1219" s="6">
        <v>0.27312778996876402</v>
      </c>
      <c r="O1219" s="6">
        <v>0.190440945788794</v>
      </c>
      <c r="P1219" s="6">
        <v>0.92690368598072503</v>
      </c>
      <c r="Q1219" s="6">
        <v>6.6518383488618896E-2</v>
      </c>
      <c r="R1219" s="6">
        <v>6.5779305306557997E-3</v>
      </c>
      <c r="S1219" s="6">
        <v>0.19361318075423301</v>
      </c>
      <c r="T1219" s="6">
        <v>0.636467497590255</v>
      </c>
      <c r="U1219" s="6">
        <v>0.16991932165550999</v>
      </c>
      <c r="V1219" s="6">
        <v>0.85969285557643804</v>
      </c>
      <c r="W1219" s="6">
        <v>3.2327565263858903E-2</v>
      </c>
      <c r="X1219" s="6">
        <v>0.10797957915970199</v>
      </c>
      <c r="Y1219" s="6">
        <v>0.78718501282535003</v>
      </c>
      <c r="Z1219" s="6">
        <v>0.179749316239116</v>
      </c>
      <c r="AA1219" s="6">
        <v>3.3065670935532997E-2</v>
      </c>
      <c r="AB1219" s="6">
        <v>0.26548977124939199</v>
      </c>
      <c r="AC1219" s="6">
        <v>0.70753194729389102</v>
      </c>
      <c r="AD1219" s="6">
        <v>2.6978281456716199E-2</v>
      </c>
      <c r="AE1219" s="6">
        <v>0.76790115625135702</v>
      </c>
      <c r="AF1219" s="6">
        <v>7.4358055017622299E-2</v>
      </c>
      <c r="AG1219" s="310">
        <v>0.15774078873101999</v>
      </c>
      <c r="AH1219" s="211">
        <v>1.3680000000000001</v>
      </c>
      <c r="AI1219" s="211">
        <v>2.8119999999999998</v>
      </c>
      <c r="AJ1219" s="212">
        <v>5.9729999999999999</v>
      </c>
      <c r="AK1219" s="210">
        <v>1.373</v>
      </c>
      <c r="AL1219" s="210">
        <v>2.855</v>
      </c>
      <c r="AM1219" s="210">
        <v>5.9480000000000004</v>
      </c>
      <c r="AN1219" s="203"/>
      <c r="AO1219" s="203"/>
      <c r="AP1219" s="203"/>
      <c r="AQ1219" s="203"/>
      <c r="AR1219" s="203">
        <f t="shared" si="1588"/>
        <v>0.98877272946999983</v>
      </c>
      <c r="AS1219" s="203">
        <f t="shared" si="1589"/>
        <v>1.2084999999999999</v>
      </c>
      <c r="AT1219" s="203">
        <f t="shared" si="1590"/>
        <v>1.4770555528699998</v>
      </c>
      <c r="AU1219" s="203">
        <f t="shared" si="1591"/>
        <v>2.2310181867759997</v>
      </c>
      <c r="AV1219" s="203">
        <f t="shared" si="1592"/>
        <v>2.7267999999999999</v>
      </c>
      <c r="AW1219" s="203">
        <f t="shared" si="1593"/>
        <v>3.3327555494959995</v>
      </c>
      <c r="AX1219" s="203">
        <f t="shared" si="1594"/>
        <v>4.7679545560499994</v>
      </c>
      <c r="AY1219" s="203">
        <f t="shared" si="1595"/>
        <v>5.8274999999999997</v>
      </c>
      <c r="AZ1219" s="203">
        <f t="shared" si="1596"/>
        <v>7.1224999870499994</v>
      </c>
      <c r="BB1219" s="1" t="str">
        <f t="shared" si="1584"/>
        <v>NA</v>
      </c>
      <c r="BC1219" s="1" t="str">
        <f t="shared" si="1585"/>
        <v>NA</v>
      </c>
      <c r="BD1219" s="1" t="str">
        <f t="shared" si="1586"/>
        <v>NA</v>
      </c>
      <c r="BE1219" s="1" t="str">
        <f t="shared" si="1587"/>
        <v>NO</v>
      </c>
      <c r="BF1219" s="1" t="str">
        <f t="shared" si="1545"/>
        <v>NO</v>
      </c>
      <c r="BG1219" s="1" t="str">
        <f t="shared" si="1546"/>
        <v>NO</v>
      </c>
      <c r="BH1219" s="1" t="str">
        <f t="shared" si="1597"/>
        <v>YES</v>
      </c>
      <c r="BJ1219" s="1">
        <v>22</v>
      </c>
      <c r="BK1219" s="1" t="str">
        <f t="shared" si="1547"/>
        <v>NA</v>
      </c>
      <c r="BL1219" s="1" t="str">
        <f t="shared" si="1548"/>
        <v>NA</v>
      </c>
      <c r="BM1219" s="1" t="str">
        <f t="shared" si="1549"/>
        <v>NA</v>
      </c>
      <c r="BN1219" s="1" t="str">
        <f t="shared" si="1550"/>
        <v>NO</v>
      </c>
      <c r="BO1219" s="1" t="str">
        <f t="shared" si="1551"/>
        <v>NO</v>
      </c>
      <c r="BP1219" s="1" t="str">
        <f t="shared" si="1552"/>
        <v>NO</v>
      </c>
      <c r="BQ1219" s="1" t="str">
        <f t="shared" si="1553"/>
        <v>YES</v>
      </c>
      <c r="BS1219" s="1" t="str">
        <f t="shared" si="1554"/>
        <v>TN</v>
      </c>
      <c r="BT1219" s="1" t="str">
        <f t="shared" si="1555"/>
        <v>TN</v>
      </c>
      <c r="BU1219" s="1" t="str">
        <f t="shared" si="1556"/>
        <v>TN</v>
      </c>
      <c r="BV1219" s="1" t="str">
        <f t="shared" si="1557"/>
        <v>NO</v>
      </c>
      <c r="BW1219" s="1" t="str">
        <f t="shared" si="1558"/>
        <v>NO</v>
      </c>
      <c r="BX1219" s="1" t="str">
        <f t="shared" si="1559"/>
        <v>NO</v>
      </c>
      <c r="BY1219" s="244" t="str">
        <f t="shared" si="1560"/>
        <v>YES</v>
      </c>
      <c r="BZ1219" s="244" t="str">
        <f t="shared" si="1561"/>
        <v>NO</v>
      </c>
      <c r="CA1219" s="244" t="str">
        <f t="shared" si="1562"/>
        <v>NO</v>
      </c>
      <c r="CB1219" s="244" t="str">
        <f t="shared" si="1563"/>
        <v>NO</v>
      </c>
      <c r="CC1219" s="244" t="str">
        <f t="shared" si="1564"/>
        <v>NO</v>
      </c>
      <c r="CD1219" s="244" t="str">
        <f t="shared" si="1540"/>
        <v>NO</v>
      </c>
      <c r="CE1219" s="1" t="str">
        <f t="shared" si="1541"/>
        <v>NO</v>
      </c>
      <c r="CF1219" s="1" t="str">
        <f t="shared" si="1542"/>
        <v>NO</v>
      </c>
      <c r="CG1219" s="1" t="str">
        <f t="shared" si="1543"/>
        <v>NO</v>
      </c>
      <c r="CH1219" s="1" t="str">
        <f t="shared" si="1544"/>
        <v>NO</v>
      </c>
      <c r="CI1219" s="244" t="str">
        <f t="shared" si="1565"/>
        <v>NO</v>
      </c>
      <c r="CJ1219" s="244" t="str">
        <f t="shared" si="1566"/>
        <v>NO</v>
      </c>
      <c r="CK1219" s="244" t="str">
        <f t="shared" si="1567"/>
        <v>NO</v>
      </c>
      <c r="CL1219" s="244" t="str">
        <f t="shared" si="1568"/>
        <v>NO</v>
      </c>
      <c r="CM1219" s="244" t="str">
        <f t="shared" si="1569"/>
        <v>NO</v>
      </c>
      <c r="CN1219" s="244" t="str">
        <f t="shared" si="1570"/>
        <v>NO</v>
      </c>
      <c r="CO1219" s="244" t="str">
        <f t="shared" si="1571"/>
        <v>NO</v>
      </c>
      <c r="CP1219" s="244" t="str">
        <f t="shared" si="1572"/>
        <v>NO</v>
      </c>
      <c r="CQ1219" s="244" t="str">
        <f t="shared" si="1573"/>
        <v>NO</v>
      </c>
      <c r="CR1219" s="244" t="str">
        <f t="shared" si="1574"/>
        <v>NO</v>
      </c>
    </row>
    <row r="1220" spans="1:96" ht="16.5" thickBot="1">
      <c r="A1220" s="74"/>
      <c r="B1220" s="75"/>
      <c r="C1220" s="75"/>
      <c r="D1220" s="75"/>
      <c r="E1220" s="75"/>
      <c r="F1220" s="75"/>
      <c r="G1220" s="75"/>
      <c r="H1220" s="75"/>
      <c r="I1220" s="53" t="s">
        <v>64</v>
      </c>
      <c r="J1220" s="8">
        <v>0.985729607025569</v>
      </c>
      <c r="K1220" s="8">
        <v>9.3587637183074595E-3</v>
      </c>
      <c r="L1220" s="8">
        <v>4.9116292561231997E-3</v>
      </c>
      <c r="M1220" s="8">
        <v>0.90973197235082504</v>
      </c>
      <c r="N1220" s="8">
        <v>1.62850518901154E-2</v>
      </c>
      <c r="O1220" s="8">
        <v>7.3982975759059294E-2</v>
      </c>
      <c r="P1220" s="8">
        <v>0.83771841302876504</v>
      </c>
      <c r="Q1220" s="8">
        <v>0.12807176017066901</v>
      </c>
      <c r="R1220" s="8">
        <v>3.42098268005653E-2</v>
      </c>
      <c r="S1220" s="8">
        <v>0.60402062622097896</v>
      </c>
      <c r="T1220" s="8">
        <v>0.19419940316333001</v>
      </c>
      <c r="U1220" s="8">
        <v>0.20177997061569</v>
      </c>
      <c r="V1220" s="8">
        <v>0.17803402141385499</v>
      </c>
      <c r="W1220" s="8">
        <v>8.8539332418922895E-2</v>
      </c>
      <c r="X1220" s="8">
        <v>0.73342664616722097</v>
      </c>
      <c r="Y1220" s="8">
        <v>0.18674778482950799</v>
      </c>
      <c r="Z1220" s="8">
        <v>0.173743196607404</v>
      </c>
      <c r="AA1220" s="8">
        <v>0.63950901856308695</v>
      </c>
      <c r="AB1220" s="8">
        <v>0.81930878178496602</v>
      </c>
      <c r="AC1220" s="8">
        <v>9.8022591162933992E-3</v>
      </c>
      <c r="AD1220" s="8">
        <v>0.17088895909874</v>
      </c>
      <c r="AE1220" s="8">
        <v>0.85549460796251298</v>
      </c>
      <c r="AF1220" s="8">
        <v>7.6719700726468706E-2</v>
      </c>
      <c r="AG1220" s="311">
        <v>6.7785691311017998E-2</v>
      </c>
      <c r="AH1220" s="213">
        <v>1.3049999999999999</v>
      </c>
      <c r="AI1220" s="213">
        <v>4.1470000000000002</v>
      </c>
      <c r="AJ1220" s="214">
        <v>5.8780000000000001</v>
      </c>
      <c r="AK1220" s="210">
        <v>1.3520000000000001</v>
      </c>
      <c r="AL1220" s="210">
        <v>4.0590000000000002</v>
      </c>
      <c r="AM1220" s="210">
        <v>5.8120000000000003</v>
      </c>
      <c r="AN1220" s="203"/>
      <c r="AO1220" s="203"/>
      <c r="AP1220" s="203"/>
      <c r="AQ1220" s="203"/>
      <c r="AR1220" s="203">
        <f t="shared" si="1588"/>
        <v>0.98877272946999983</v>
      </c>
      <c r="AS1220" s="203">
        <f t="shared" si="1589"/>
        <v>1.2084999999999999</v>
      </c>
      <c r="AT1220" s="203">
        <f t="shared" si="1590"/>
        <v>1.4770555528699998</v>
      </c>
      <c r="AU1220" s="203">
        <f t="shared" si="1591"/>
        <v>2.2310181867759997</v>
      </c>
      <c r="AV1220" s="203">
        <f t="shared" si="1592"/>
        <v>2.7267999999999999</v>
      </c>
      <c r="AW1220" s="203">
        <f t="shared" si="1593"/>
        <v>3.3327555494959995</v>
      </c>
      <c r="AX1220" s="203">
        <f t="shared" si="1594"/>
        <v>4.7679545560499994</v>
      </c>
      <c r="AY1220" s="203">
        <f t="shared" si="1595"/>
        <v>5.8274999999999997</v>
      </c>
      <c r="AZ1220" s="203">
        <f t="shared" si="1596"/>
        <v>7.1224999870499994</v>
      </c>
      <c r="BB1220" s="1" t="str">
        <f t="shared" si="1584"/>
        <v>NA</v>
      </c>
      <c r="BC1220" s="1" t="str">
        <f t="shared" si="1585"/>
        <v>P</v>
      </c>
      <c r="BD1220" s="1" t="str">
        <f t="shared" si="1586"/>
        <v>NA</v>
      </c>
      <c r="BE1220" s="1" t="str">
        <f t="shared" si="1587"/>
        <v>NO</v>
      </c>
      <c r="BF1220" s="1" t="str">
        <f t="shared" si="1545"/>
        <v>NO</v>
      </c>
      <c r="BG1220" s="1" t="str">
        <f t="shared" si="1546"/>
        <v>NO</v>
      </c>
      <c r="BH1220" s="1" t="str">
        <f t="shared" si="1597"/>
        <v>NO</v>
      </c>
      <c r="BJ1220" s="1">
        <v>7</v>
      </c>
      <c r="BK1220" s="1" t="str">
        <f t="shared" si="1547"/>
        <v>NA</v>
      </c>
      <c r="BL1220" s="1" t="str">
        <f t="shared" si="1548"/>
        <v>P</v>
      </c>
      <c r="BM1220" s="1" t="str">
        <f t="shared" si="1549"/>
        <v>NP</v>
      </c>
      <c r="BN1220" s="1" t="str">
        <f t="shared" si="1550"/>
        <v>NO</v>
      </c>
      <c r="BO1220" s="1" t="str">
        <f t="shared" si="1551"/>
        <v>NO</v>
      </c>
      <c r="BP1220" s="1" t="str">
        <f t="shared" si="1552"/>
        <v>NO</v>
      </c>
      <c r="BQ1220" s="1" t="str">
        <f t="shared" si="1553"/>
        <v>NO</v>
      </c>
      <c r="BS1220" s="1" t="str">
        <f t="shared" si="1554"/>
        <v>TN</v>
      </c>
      <c r="BT1220" s="1" t="str">
        <f t="shared" si="1555"/>
        <v>TN</v>
      </c>
      <c r="BU1220" s="1" t="str">
        <f t="shared" si="1556"/>
        <v>FN</v>
      </c>
      <c r="BV1220" s="1" t="str">
        <f t="shared" si="1557"/>
        <v>NO</v>
      </c>
      <c r="BW1220" s="1" t="str">
        <f t="shared" si="1558"/>
        <v>NO</v>
      </c>
      <c r="BX1220" s="1" t="str">
        <f t="shared" si="1559"/>
        <v>NO</v>
      </c>
      <c r="BY1220" s="244" t="str">
        <f t="shared" si="1560"/>
        <v>YES</v>
      </c>
      <c r="BZ1220" s="244" t="str">
        <f t="shared" si="1561"/>
        <v>NO</v>
      </c>
      <c r="CA1220" s="244" t="str">
        <f t="shared" si="1562"/>
        <v>NO</v>
      </c>
      <c r="CB1220" s="244" t="str">
        <f t="shared" si="1563"/>
        <v>NO</v>
      </c>
      <c r="CC1220" s="244" t="str">
        <f t="shared" si="1564"/>
        <v>NO</v>
      </c>
      <c r="CD1220" s="244" t="str">
        <f t="shared" si="1540"/>
        <v>YES</v>
      </c>
      <c r="CE1220" s="1" t="str">
        <f t="shared" si="1541"/>
        <v>NO</v>
      </c>
      <c r="CF1220" s="1" t="str">
        <f t="shared" si="1542"/>
        <v>NO</v>
      </c>
      <c r="CG1220" s="1" t="str">
        <f t="shared" si="1543"/>
        <v>NO</v>
      </c>
      <c r="CH1220" s="1" t="str">
        <f t="shared" si="1544"/>
        <v>YES</v>
      </c>
      <c r="CI1220" s="244" t="str">
        <f t="shared" si="1565"/>
        <v>YES</v>
      </c>
      <c r="CJ1220" s="244" t="str">
        <f t="shared" si="1566"/>
        <v>NO</v>
      </c>
      <c r="CK1220" s="244" t="str">
        <f t="shared" si="1567"/>
        <v>NO</v>
      </c>
      <c r="CL1220" s="244" t="str">
        <f t="shared" si="1568"/>
        <v>NO</v>
      </c>
      <c r="CM1220" s="244" t="str">
        <f t="shared" si="1569"/>
        <v>YES</v>
      </c>
      <c r="CN1220" s="244" t="str">
        <f t="shared" si="1570"/>
        <v>NO</v>
      </c>
      <c r="CO1220" s="244" t="str">
        <f t="shared" si="1571"/>
        <v>NO</v>
      </c>
      <c r="CP1220" s="244" t="str">
        <f t="shared" si="1572"/>
        <v>NO</v>
      </c>
      <c r="CQ1220" s="244" t="str">
        <f t="shared" si="1573"/>
        <v>NO</v>
      </c>
      <c r="CR1220" s="244" t="str">
        <f t="shared" si="1574"/>
        <v>NO</v>
      </c>
    </row>
    <row r="1221" spans="1:96">
      <c r="A1221" s="61">
        <v>90</v>
      </c>
      <c r="B1221" s="62">
        <v>360</v>
      </c>
      <c r="C1221" s="62">
        <v>3</v>
      </c>
      <c r="D1221" s="62">
        <v>0.33</v>
      </c>
      <c r="E1221" s="62">
        <v>13403909</v>
      </c>
      <c r="F1221" s="62">
        <f>E1221/1000/60</f>
        <v>223.39848333333333</v>
      </c>
      <c r="G1221" s="62">
        <v>118</v>
      </c>
      <c r="H1221" s="63">
        <f>G1221/B1221*100</f>
        <v>32.777777777777779</v>
      </c>
      <c r="I1221" s="60" t="s">
        <v>12</v>
      </c>
      <c r="J1221" s="69">
        <v>0.88727628567577699</v>
      </c>
      <c r="K1221" s="69">
        <v>8.7960897805946597E-2</v>
      </c>
      <c r="L1221" s="69">
        <v>2.47628165182763E-2</v>
      </c>
      <c r="M1221" s="69">
        <v>0.89392284726042104</v>
      </c>
      <c r="N1221" s="69">
        <v>1.6134772993703601E-2</v>
      </c>
      <c r="O1221" s="69">
        <v>8.9942379745874601E-2</v>
      </c>
      <c r="P1221" s="69">
        <v>0.46949528912122301</v>
      </c>
      <c r="Q1221" s="69">
        <v>0.47656857968688898</v>
      </c>
      <c r="R1221" s="69">
        <v>5.3936131191887199E-2</v>
      </c>
      <c r="S1221" s="69">
        <v>3.58011558423433E-2</v>
      </c>
      <c r="T1221" s="69">
        <v>0.22444277316563499</v>
      </c>
      <c r="U1221" s="69">
        <v>0.73975607099202101</v>
      </c>
      <c r="V1221" s="69">
        <v>0.78057791202433702</v>
      </c>
      <c r="W1221" s="69">
        <v>3.65005855998322E-2</v>
      </c>
      <c r="X1221" s="69">
        <v>0.18292150237582899</v>
      </c>
      <c r="Y1221" s="69">
        <v>0.77299524972294298</v>
      </c>
      <c r="Z1221" s="69">
        <v>0.212104364530873</v>
      </c>
      <c r="AA1221" s="69">
        <v>1.49003857461831E-2</v>
      </c>
      <c r="AB1221" s="69">
        <v>5.6881841007940498E-2</v>
      </c>
      <c r="AC1221" s="69">
        <v>0.32275562834357002</v>
      </c>
      <c r="AD1221" s="69">
        <v>0.62036253064848801</v>
      </c>
      <c r="AE1221" s="69">
        <v>0.92086144838392003</v>
      </c>
      <c r="AF1221" s="69">
        <v>6.1253695424681398E-2</v>
      </c>
      <c r="AG1221" s="309">
        <v>1.78848561913981E-2</v>
      </c>
      <c r="AH1221" s="208">
        <v>2.5310000000000001</v>
      </c>
      <c r="AI1221" s="208">
        <v>3.335</v>
      </c>
      <c r="AJ1221" s="209">
        <v>7.1150000000000002</v>
      </c>
      <c r="AK1221" s="210">
        <v>2.488</v>
      </c>
      <c r="AL1221" s="210">
        <v>3.319</v>
      </c>
      <c r="AM1221" s="210">
        <v>6.9210000000000003</v>
      </c>
      <c r="AN1221" s="203">
        <v>2.5196000000000001</v>
      </c>
      <c r="AO1221" s="203">
        <v>3.9781</v>
      </c>
      <c r="AP1221" s="203">
        <v>7.1336000000000004</v>
      </c>
      <c r="AQ1221" s="203"/>
      <c r="AR1221" s="203">
        <f>$AN$33*0.81818182</f>
        <v>2.0614909136719999</v>
      </c>
      <c r="AS1221" s="203">
        <f>$AN$33</f>
        <v>2.5196000000000001</v>
      </c>
      <c r="AT1221" s="203">
        <f>$AN$33*1.22222222</f>
        <v>3.0795111055119997</v>
      </c>
      <c r="AU1221" s="203">
        <f>$AO$33*0.81818182</f>
        <v>3.2548090981419997</v>
      </c>
      <c r="AV1221" s="203">
        <f>$AO$33</f>
        <v>3.9781</v>
      </c>
      <c r="AW1221" s="203">
        <f>$AO$33*1.22222222</f>
        <v>4.8621222133819995</v>
      </c>
      <c r="AX1221" s="203">
        <f>$AP$33*0.81818182</f>
        <v>5.8365818311520004</v>
      </c>
      <c r="AY1221" s="203">
        <f>$AP$33</f>
        <v>7.1336000000000004</v>
      </c>
      <c r="AZ1221" s="203">
        <f>$AP$33*1.22222222</f>
        <v>8.7188444285919999</v>
      </c>
      <c r="BB1221" s="1" t="str">
        <f t="shared" si="1584"/>
        <v>NA</v>
      </c>
      <c r="BC1221" s="1" t="str">
        <f t="shared" si="1585"/>
        <v>NP</v>
      </c>
      <c r="BD1221" s="1" t="str">
        <f t="shared" si="1586"/>
        <v>NP</v>
      </c>
      <c r="BE1221" s="1" t="str">
        <f t="shared" si="1587"/>
        <v>NO</v>
      </c>
      <c r="BF1221" s="1" t="str">
        <f t="shared" si="1545"/>
        <v>NO</v>
      </c>
      <c r="BG1221" s="1" t="str">
        <f t="shared" si="1546"/>
        <v>NO</v>
      </c>
      <c r="BH1221" s="1" t="str">
        <f t="shared" si="1597"/>
        <v>YES</v>
      </c>
      <c r="BJ1221" s="12">
        <v>23</v>
      </c>
      <c r="BK1221" s="1" t="str">
        <f t="shared" si="1547"/>
        <v>NP</v>
      </c>
      <c r="BL1221" s="1" t="str">
        <f t="shared" si="1548"/>
        <v>NP</v>
      </c>
      <c r="BM1221" s="1" t="str">
        <f t="shared" si="1549"/>
        <v>NP</v>
      </c>
      <c r="BN1221" s="1" t="str">
        <f t="shared" si="1550"/>
        <v>NO</v>
      </c>
      <c r="BO1221" s="1" t="str">
        <f t="shared" si="1551"/>
        <v>NO</v>
      </c>
      <c r="BP1221" s="1" t="str">
        <f t="shared" si="1552"/>
        <v>NO</v>
      </c>
      <c r="BQ1221" s="1" t="str">
        <f t="shared" si="1553"/>
        <v>YES</v>
      </c>
      <c r="BS1221" s="1" t="str">
        <f t="shared" si="1554"/>
        <v>FN</v>
      </c>
      <c r="BT1221" s="1" t="str">
        <f t="shared" si="1555"/>
        <v>TP</v>
      </c>
      <c r="BU1221" s="1" t="str">
        <f t="shared" si="1556"/>
        <v>TP</v>
      </c>
      <c r="BV1221" s="1" t="str">
        <f t="shared" si="1557"/>
        <v>NO</v>
      </c>
      <c r="BW1221" s="1" t="str">
        <f t="shared" si="1558"/>
        <v>YES</v>
      </c>
      <c r="BX1221" s="1" t="str">
        <f t="shared" si="1559"/>
        <v>YES</v>
      </c>
      <c r="BY1221" s="244" t="str">
        <f t="shared" si="1560"/>
        <v>YES</v>
      </c>
      <c r="BZ1221" s="244" t="str">
        <f t="shared" si="1561"/>
        <v>NO</v>
      </c>
      <c r="CA1221" s="244" t="str">
        <f t="shared" si="1562"/>
        <v>NO</v>
      </c>
      <c r="CB1221" s="244" t="str">
        <f t="shared" si="1563"/>
        <v>NO</v>
      </c>
      <c r="CC1221" s="244" t="str">
        <f t="shared" si="1564"/>
        <v>NO</v>
      </c>
      <c r="CD1221" s="244" t="str">
        <f t="shared" si="1540"/>
        <v>YES</v>
      </c>
      <c r="CE1221" s="1" t="str">
        <f t="shared" si="1541"/>
        <v>NO</v>
      </c>
      <c r="CF1221" s="1" t="str">
        <f t="shared" si="1542"/>
        <v>NO</v>
      </c>
      <c r="CG1221" s="1" t="str">
        <f t="shared" si="1543"/>
        <v>NO</v>
      </c>
      <c r="CH1221" s="1" t="str">
        <f t="shared" si="1544"/>
        <v>YES</v>
      </c>
      <c r="CI1221" s="244" t="str">
        <f t="shared" si="1565"/>
        <v>YES</v>
      </c>
      <c r="CJ1221" s="244" t="str">
        <f t="shared" si="1566"/>
        <v>NO</v>
      </c>
      <c r="CK1221" s="244" t="str">
        <f t="shared" si="1567"/>
        <v>NO</v>
      </c>
      <c r="CL1221" s="244" t="str">
        <f t="shared" si="1568"/>
        <v>NO</v>
      </c>
      <c r="CM1221" s="244" t="str">
        <f t="shared" si="1569"/>
        <v>YES</v>
      </c>
      <c r="CN1221" s="244" t="str">
        <f t="shared" si="1570"/>
        <v>NO</v>
      </c>
      <c r="CO1221" s="244" t="str">
        <f t="shared" si="1571"/>
        <v>NO</v>
      </c>
      <c r="CP1221" s="244" t="str">
        <f t="shared" si="1572"/>
        <v>NO</v>
      </c>
      <c r="CQ1221" s="244" t="str">
        <f t="shared" si="1573"/>
        <v>NO</v>
      </c>
      <c r="CR1221" s="244" t="str">
        <f t="shared" si="1574"/>
        <v>NO</v>
      </c>
    </row>
    <row r="1222" spans="1:96">
      <c r="A1222" s="64"/>
      <c r="B1222" s="15"/>
      <c r="C1222" s="15"/>
      <c r="D1222" s="15"/>
      <c r="E1222" s="15"/>
      <c r="F1222" s="15"/>
      <c r="G1222" s="15"/>
      <c r="H1222" s="15"/>
      <c r="I1222" s="52" t="s">
        <v>13</v>
      </c>
      <c r="J1222" s="6">
        <v>0.82395317822670699</v>
      </c>
      <c r="K1222" s="6">
        <v>0.13706206947410901</v>
      </c>
      <c r="L1222" s="6">
        <v>3.8984752299183002E-2</v>
      </c>
      <c r="M1222" s="6">
        <v>0.78704738045590605</v>
      </c>
      <c r="N1222" s="6">
        <v>0.15803111206773399</v>
      </c>
      <c r="O1222" s="6">
        <v>5.4921507476359703E-2</v>
      </c>
      <c r="P1222" s="6">
        <v>0.65744478644161397</v>
      </c>
      <c r="Q1222" s="6">
        <v>0.25704941790063601</v>
      </c>
      <c r="R1222" s="6">
        <v>8.5505795657749004E-2</v>
      </c>
      <c r="S1222" s="6">
        <v>0.87774081805498705</v>
      </c>
      <c r="T1222" s="6">
        <v>4.5011601960589502E-2</v>
      </c>
      <c r="U1222" s="6">
        <v>7.7247579984422596E-2</v>
      </c>
      <c r="V1222" s="6">
        <v>0.194941804880507</v>
      </c>
      <c r="W1222" s="6">
        <v>0.498367890742619</v>
      </c>
      <c r="X1222" s="6">
        <v>0.306690304376872</v>
      </c>
      <c r="Y1222" s="6">
        <v>5.7173406941217503E-2</v>
      </c>
      <c r="Z1222" s="6">
        <v>0.47627770647683099</v>
      </c>
      <c r="AA1222" s="6">
        <v>0.46654888658195098</v>
      </c>
      <c r="AB1222" s="6">
        <v>0.29219590960662001</v>
      </c>
      <c r="AC1222" s="6">
        <v>0.63641614160311599</v>
      </c>
      <c r="AD1222" s="6">
        <v>7.1387948790263195E-2</v>
      </c>
      <c r="AE1222" s="6">
        <v>0.44504036497548799</v>
      </c>
      <c r="AF1222" s="6">
        <v>7.2230595611904702E-2</v>
      </c>
      <c r="AG1222" s="310">
        <v>0.48272903941260598</v>
      </c>
      <c r="AH1222" s="211">
        <v>1.698</v>
      </c>
      <c r="AI1222" s="211">
        <v>3.8570000000000002</v>
      </c>
      <c r="AJ1222" s="212">
        <v>7.0289999999999999</v>
      </c>
      <c r="AK1222" s="210">
        <v>1.7569999999999999</v>
      </c>
      <c r="AL1222" s="210">
        <v>4.3079999999999998</v>
      </c>
      <c r="AM1222" s="210">
        <v>7.069</v>
      </c>
      <c r="AN1222" s="203"/>
      <c r="AO1222" s="203"/>
      <c r="AP1222" s="203"/>
      <c r="AQ1222" s="203"/>
      <c r="AR1222" s="203">
        <f t="shared" ref="AR1222:AR1242" si="1598">$AN$33*0.81818182</f>
        <v>2.0614909136719999</v>
      </c>
      <c r="AS1222" s="203">
        <f t="shared" ref="AS1222:AS1242" si="1599">$AN$33</f>
        <v>2.5196000000000001</v>
      </c>
      <c r="AT1222" s="203">
        <f t="shared" ref="AT1222:AT1242" si="1600">$AN$33*1.22222222</f>
        <v>3.0795111055119997</v>
      </c>
      <c r="AU1222" s="203">
        <f t="shared" ref="AU1222:AU1242" si="1601">$AO$33*0.81818182</f>
        <v>3.2548090981419997</v>
      </c>
      <c r="AV1222" s="203">
        <f t="shared" ref="AV1222:AV1242" si="1602">$AO$33</f>
        <v>3.9781</v>
      </c>
      <c r="AW1222" s="203">
        <f t="shared" ref="AW1222:AW1242" si="1603">$AO$33*1.22222222</f>
        <v>4.8621222133819995</v>
      </c>
      <c r="AX1222" s="203">
        <f t="shared" ref="AX1222:AX1242" si="1604">$AP$33*0.81818182</f>
        <v>5.8365818311520004</v>
      </c>
      <c r="AY1222" s="203">
        <f t="shared" ref="AY1222:AY1242" si="1605">$AP$33</f>
        <v>7.1336000000000004</v>
      </c>
      <c r="AZ1222" s="203">
        <f t="shared" ref="AZ1222:AZ1242" si="1606">$AP$33*1.22222222</f>
        <v>8.7188444285919999</v>
      </c>
      <c r="BB1222" s="1" t="str">
        <f t="shared" si="1584"/>
        <v>A</v>
      </c>
      <c r="BC1222" s="1" t="str">
        <f t="shared" si="1585"/>
        <v>NP</v>
      </c>
      <c r="BD1222" s="1" t="str">
        <f t="shared" si="1586"/>
        <v>NP</v>
      </c>
      <c r="BE1222" s="1" t="str">
        <f t="shared" si="1587"/>
        <v>NO</v>
      </c>
      <c r="BF1222" s="1" t="str">
        <f t="shared" si="1545"/>
        <v>NO</v>
      </c>
      <c r="BG1222" s="1" t="str">
        <f t="shared" si="1546"/>
        <v>YES</v>
      </c>
      <c r="BH1222" s="1" t="str">
        <f t="shared" si="1597"/>
        <v>YES</v>
      </c>
      <c r="BJ1222" s="12">
        <v>80</v>
      </c>
      <c r="BK1222" s="1" t="str">
        <f t="shared" si="1547"/>
        <v>A</v>
      </c>
      <c r="BL1222" s="1" t="str">
        <f t="shared" si="1548"/>
        <v>NA</v>
      </c>
      <c r="BM1222" s="1" t="str">
        <f t="shared" si="1549"/>
        <v>NP</v>
      </c>
      <c r="BN1222" s="1" t="str">
        <f t="shared" si="1550"/>
        <v>NO</v>
      </c>
      <c r="BO1222" s="1" t="str">
        <f t="shared" si="1551"/>
        <v>NO</v>
      </c>
      <c r="BP1222" s="1" t="str">
        <f t="shared" si="1552"/>
        <v>YES</v>
      </c>
      <c r="BQ1222" s="1" t="str">
        <f t="shared" si="1553"/>
        <v>YES</v>
      </c>
      <c r="BS1222" s="1" t="str">
        <f t="shared" si="1554"/>
        <v>TP</v>
      </c>
      <c r="BT1222" s="1" t="str">
        <f t="shared" si="1555"/>
        <v>FP</v>
      </c>
      <c r="BU1222" s="1" t="str">
        <f t="shared" si="1556"/>
        <v>TP</v>
      </c>
      <c r="BV1222" s="1" t="str">
        <f t="shared" si="1557"/>
        <v>NO</v>
      </c>
      <c r="BW1222" s="1" t="str">
        <f t="shared" si="1558"/>
        <v>YES</v>
      </c>
      <c r="BX1222" s="1" t="str">
        <f t="shared" si="1559"/>
        <v>YES</v>
      </c>
      <c r="BY1222" s="244" t="str">
        <f t="shared" si="1560"/>
        <v>YES</v>
      </c>
      <c r="BZ1222" s="244" t="str">
        <f t="shared" si="1561"/>
        <v>NO</v>
      </c>
      <c r="CA1222" s="244" t="str">
        <f t="shared" si="1562"/>
        <v>NO</v>
      </c>
      <c r="CB1222" s="244" t="str">
        <f t="shared" si="1563"/>
        <v>NO</v>
      </c>
      <c r="CC1222" s="244" t="str">
        <f t="shared" si="1564"/>
        <v>NO</v>
      </c>
      <c r="CD1222" s="244" t="str">
        <f t="shared" ref="CD1222:CD1285" si="1607">IF(AND(OR(BS1222="FP",BS1222="FN",BT1222="FP",BT1222="FN",BU1222="FP",BU1222="FN")),"YES","NO")</f>
        <v>YES</v>
      </c>
      <c r="CE1222" s="1" t="str">
        <f t="shared" ref="CE1222:CE1285" si="1608">IF(AND(BJ1222&gt;60,OR(BS1222="FP",BS1222="FN",BT1222="FP",BT1222="FN",BU1222="FP",BU1222="FN")),"YES","NO")</f>
        <v>YES</v>
      </c>
      <c r="CF1222" s="1" t="str">
        <f t="shared" ref="CF1222:CF1285" si="1609">IF(AND(BJ1222&lt;&gt;"inf",BJ1222&gt;60,OR(BS1222="FP",BS1222="FN",BT1222="FP",BT1222="FN",BU1222="FP",BU1222="FN")),"YES","NO")</f>
        <v>YES</v>
      </c>
      <c r="CG1222" s="1" t="str">
        <f t="shared" ref="CG1222:CG1285" si="1610">IF(AND(BJ1222="inf",OR(BS1222="FP",BS1222="FN",BT1222="FP",BT1222="FN",BU1222="FP",BU1222="FN")),"YES","NO")</f>
        <v>NO</v>
      </c>
      <c r="CH1222" s="1" t="str">
        <f t="shared" ref="CH1222:CH1285" si="1611">IF(AND(BJ1222&lt;=60,OR(BS1222="FP",BS1222="FN",BT1222="FP",BT1222="FN",BU1222="FP",BU1222="FN")),"YES","NO")</f>
        <v>NO</v>
      </c>
      <c r="CI1222" s="244" t="str">
        <f t="shared" si="1565"/>
        <v>NO</v>
      </c>
      <c r="CJ1222" s="244" t="str">
        <f t="shared" si="1566"/>
        <v>NO</v>
      </c>
      <c r="CK1222" s="244" t="str">
        <f t="shared" si="1567"/>
        <v>NO</v>
      </c>
      <c r="CL1222" s="244" t="str">
        <f t="shared" si="1568"/>
        <v>NO</v>
      </c>
      <c r="CM1222" s="244" t="str">
        <f t="shared" si="1569"/>
        <v>NO</v>
      </c>
      <c r="CN1222" s="244" t="str">
        <f t="shared" si="1570"/>
        <v>YES</v>
      </c>
      <c r="CO1222" s="244" t="str">
        <f t="shared" si="1571"/>
        <v>YES</v>
      </c>
      <c r="CP1222" s="244" t="str">
        <f t="shared" si="1572"/>
        <v>YES</v>
      </c>
      <c r="CQ1222" s="244" t="str">
        <f t="shared" si="1573"/>
        <v>NO</v>
      </c>
      <c r="CR1222" s="244" t="str">
        <f t="shared" si="1574"/>
        <v>NO</v>
      </c>
    </row>
    <row r="1223" spans="1:96">
      <c r="A1223" s="64"/>
      <c r="B1223" s="15"/>
      <c r="C1223" s="15"/>
      <c r="D1223" s="15"/>
      <c r="E1223" s="15"/>
      <c r="F1223" s="15"/>
      <c r="G1223" s="15"/>
      <c r="H1223" s="15"/>
      <c r="I1223" s="52" t="s">
        <v>14</v>
      </c>
      <c r="J1223" s="6">
        <v>0.92858612961860199</v>
      </c>
      <c r="K1223" s="6">
        <v>1.6251668286181901E-2</v>
      </c>
      <c r="L1223" s="6">
        <v>5.5162202095215898E-2</v>
      </c>
      <c r="M1223" s="6">
        <v>0.75848470253976696</v>
      </c>
      <c r="N1223" s="6">
        <v>0.20729324899343199</v>
      </c>
      <c r="O1223" s="6">
        <v>3.4222048466800097E-2</v>
      </c>
      <c r="P1223" s="6">
        <v>0.11969547792386299</v>
      </c>
      <c r="Q1223" s="6">
        <v>0.61966356425022895</v>
      </c>
      <c r="R1223" s="6">
        <v>0.26064095782590602</v>
      </c>
      <c r="S1223" s="6">
        <v>0.34552080583542899</v>
      </c>
      <c r="T1223" s="6">
        <v>0.41141644140116002</v>
      </c>
      <c r="U1223" s="6">
        <v>0.24306275276340999</v>
      </c>
      <c r="V1223" s="6">
        <v>0.325349406357273</v>
      </c>
      <c r="W1223" s="6">
        <v>0.290436836100463</v>
      </c>
      <c r="X1223" s="6">
        <v>0.384213757542262</v>
      </c>
      <c r="Y1223" s="6">
        <v>2.8537677211224199E-2</v>
      </c>
      <c r="Z1223" s="6">
        <v>0.87157956850433305</v>
      </c>
      <c r="AA1223" s="6">
        <v>9.9882754284442002E-2</v>
      </c>
      <c r="AB1223" s="6">
        <v>0.57847667801257896</v>
      </c>
      <c r="AC1223" s="6">
        <v>0.14599836181898801</v>
      </c>
      <c r="AD1223" s="6">
        <v>0.27552496016843198</v>
      </c>
      <c r="AE1223" s="6">
        <v>0.90874001222354195</v>
      </c>
      <c r="AF1223" s="6">
        <v>3.4121544979336102E-2</v>
      </c>
      <c r="AG1223" s="310">
        <v>5.7138442797121797E-2</v>
      </c>
      <c r="AH1223" s="211">
        <v>2.3519999999999999</v>
      </c>
      <c r="AI1223" s="211">
        <v>3.927</v>
      </c>
      <c r="AJ1223" s="212">
        <v>6.5110000000000001</v>
      </c>
      <c r="AK1223" s="210">
        <v>2.4129999999999998</v>
      </c>
      <c r="AL1223" s="210">
        <v>3.968</v>
      </c>
      <c r="AM1223" s="210">
        <v>6.7160000000000002</v>
      </c>
      <c r="AN1223" s="203"/>
      <c r="AO1223" s="203"/>
      <c r="AP1223" s="203"/>
      <c r="AQ1223" s="203"/>
      <c r="AR1223" s="203">
        <f t="shared" si="1598"/>
        <v>2.0614909136719999</v>
      </c>
      <c r="AS1223" s="203">
        <f t="shared" si="1599"/>
        <v>2.5196000000000001</v>
      </c>
      <c r="AT1223" s="203">
        <f t="shared" si="1600"/>
        <v>3.0795111055119997</v>
      </c>
      <c r="AU1223" s="203">
        <f t="shared" si="1601"/>
        <v>3.2548090981419997</v>
      </c>
      <c r="AV1223" s="203">
        <f t="shared" si="1602"/>
        <v>3.9781</v>
      </c>
      <c r="AW1223" s="203">
        <f t="shared" si="1603"/>
        <v>4.8621222133819995</v>
      </c>
      <c r="AX1223" s="203">
        <f t="shared" si="1604"/>
        <v>5.8365818311520004</v>
      </c>
      <c r="AY1223" s="203">
        <f t="shared" si="1605"/>
        <v>7.1336000000000004</v>
      </c>
      <c r="AZ1223" s="203">
        <f t="shared" si="1606"/>
        <v>8.7188444285919999</v>
      </c>
      <c r="BB1223" s="1" t="str">
        <f t="shared" si="1584"/>
        <v>NP</v>
      </c>
      <c r="BC1223" s="1" t="str">
        <f t="shared" si="1585"/>
        <v>NP</v>
      </c>
      <c r="BD1223" s="1" t="str">
        <f t="shared" si="1586"/>
        <v>NP</v>
      </c>
      <c r="BE1223" s="1" t="str">
        <f t="shared" si="1587"/>
        <v>NO</v>
      </c>
      <c r="BF1223" s="1" t="str">
        <f t="shared" ref="BF1223:BF1286" si="1612">IF(OR(AND(BB1223="A",BC1223="A"),AND(BB1223="A",BD1223="A"),AND(BC1223="A",BD1223="A")),"YES","NO")</f>
        <v>NO</v>
      </c>
      <c r="BG1223" s="1" t="str">
        <f t="shared" ref="BG1223:BG1286" si="1613">IF(OR(BB1223="A",BC1223="A",BD1223="A"),"YES","NO")</f>
        <v>NO</v>
      </c>
      <c r="BH1223" s="1" t="str">
        <f t="shared" si="1597"/>
        <v>YES</v>
      </c>
      <c r="BJ1223" s="12">
        <v>21</v>
      </c>
      <c r="BK1223" s="1" t="str">
        <f t="shared" ref="BK1223:BK1286" si="1614">IF(AK1223&lt;AR1223,"A",IF(AND(AR1223&lt;=AK1223,AK1223&lt;=AS1223),"NP",IF(AND(AS1223&lt;AK1223,AK1223&lt;=AT1223),"NA","P")))</f>
        <v>NP</v>
      </c>
      <c r="BL1223" s="1" t="str">
        <f t="shared" ref="BL1223:BL1286" si="1615">IF(AL1223&lt;AU1223,"A",IF(AND(AU1223&lt;=AL1223,AL1223&lt;=AV1223),"NP",IF(AND(AV1223&lt;AL1223,AL1223&lt;=AW1223),"NA","P")))</f>
        <v>NP</v>
      </c>
      <c r="BM1223" s="1" t="str">
        <f t="shared" ref="BM1223:BM1286" si="1616">IF(AM1223&lt;AX1223,"A",IF(AND(AX1223&lt;=AM1223,AM1223&lt;=AY1223),"NP",IF(AND(AY1223&lt;AM1223,AM1223&lt;=AZ1223),"NA","P")))</f>
        <v>NP</v>
      </c>
      <c r="BN1223" s="1" t="str">
        <f t="shared" ref="BN1223:BN1286" si="1617">IF(AND(BK1223="A",BL1223="A",BM1223="A"),"YES","NO")</f>
        <v>NO</v>
      </c>
      <c r="BO1223" s="1" t="str">
        <f t="shared" ref="BO1223:BO1286" si="1618">IF(OR(AND(BK1223="A",BL1223="A"),AND(BK1223="A",BM1223="A"),AND(BL1223="A",BM1223="A")),"YES","NO")</f>
        <v>NO</v>
      </c>
      <c r="BP1223" s="1" t="str">
        <f t="shared" ref="BP1223:BP1286" si="1619">IF(OR(BK1223="A",BL1223="A",BM1223="A"),"YES","NO")</f>
        <v>NO</v>
      </c>
      <c r="BQ1223" s="1" t="str">
        <f t="shared" ref="BQ1223:BQ1286" si="1620">IF(OR(BK1223="P",BL1223="P",BM1223="P"),"NO","YES")</f>
        <v>YES</v>
      </c>
      <c r="BS1223" s="1" t="str">
        <f t="shared" ref="BS1223:BS1286" si="1621">IF(OR(AND(BB1223="A",BK1223="A"),AND(BB1223="A",BK1223="NP"),AND(BB1223="NP",BK1223="A"),AND(BB1223="NP",BK1223="NP")),"TP",IF(OR(AND(BB1223="A",BK1223="NA"),AND(BB1223="A",BK1223="P"),AND(BB1223="NP",BK1223="NA"),AND(BB1223="NP",BK1223="P")),"FP",IF(OR(AND(BB1223="NA",BK1223="A"),AND(BB1223="NA",BK1223="NP"),AND(BB1223="P",BK1223="A"),AND(BB1223="P",BK1223="NP")),"FN","TN")))</f>
        <v>TP</v>
      </c>
      <c r="BT1223" s="1" t="str">
        <f t="shared" ref="BT1223:BT1286" si="1622">IF(OR(AND(BC1223="A",BL1223="A"),AND(BC1223="A",BL1223="NP"),AND(BC1223="NP",BL1223="A"),AND(BC1223="NP",BL1223="NP")),"TP",IF(OR(AND(BC1223="A",BL1223="NA"),AND(BC1223="A",BL1223="P"),AND(BC1223="NP",BL1223="NA"),AND(BC1223="NP",BL1223="P")),"FP",IF(OR(AND(BC1223="NA",BL1223="A"),AND(BC1223="NA",BL1223="NP"),AND(BC1223="P",BL1223="A"),AND(BC1223="P",BL1223="NP")),"FN","TN")))</f>
        <v>TP</v>
      </c>
      <c r="BU1223" s="1" t="str">
        <f t="shared" ref="BU1223:BU1286" si="1623">IF(OR(AND(BD1223="A",BM1223="A"),AND(BD1223="A",BM1223="NP"),AND(BD1223="NP",BM1223="A"),AND(BD1223="NP",BM1223="NP")),"TP",IF(OR(AND(BD1223="A",BM1223="NA"),AND(BD1223="A",BM1223="P"),AND(BD1223="NP",BM1223="NA"),AND(BD1223="NP",BM1223="P")),"FP",IF(OR(AND(BD1223="NA",BM1223="A"),AND(BD1223="NA",BM1223="NP"),AND(BD1223="P",BM1223="A"),AND(BD1223="P",BM1223="NP")),"FN","TN")))</f>
        <v>TP</v>
      </c>
      <c r="BV1223" s="1" t="str">
        <f t="shared" ref="BV1223:BV1286" si="1624">IF(AND(BS1223="TP",BT1223="TP",BU1223="TP"),"YES","NO")</f>
        <v>YES</v>
      </c>
      <c r="BW1223" s="1" t="str">
        <f t="shared" ref="BW1223:BW1286" si="1625">IF(OR(AND(BS1223="TP",BT1223="TP"),AND(BS1223="TP",BU1223="TP"),AND(BT1223="TP",BU1223="TP")),"YES","NO")</f>
        <v>YES</v>
      </c>
      <c r="BX1223" s="1" t="str">
        <f t="shared" ref="BX1223:BX1286" si="1626">IF(OR(BS1223="TP",BT1223="TP",BU1223="TP"),"YES","NO")</f>
        <v>YES</v>
      </c>
      <c r="BY1223" s="244" t="str">
        <f t="shared" ref="BY1223:BY1286" si="1627">IF(AND(OR(BS1223="TP",BS1223="TN",BT1223="TP",BT1223="TN",BU1223="TP",BU1223="TN")),"YES","NO")</f>
        <v>YES</v>
      </c>
      <c r="BZ1223" s="244" t="str">
        <f t="shared" ref="BZ1223:BZ1286" si="1628">IF(AND(BJ1223&gt;60,BY1223="NO"),"YES","NO")</f>
        <v>NO</v>
      </c>
      <c r="CA1223" s="244" t="str">
        <f t="shared" ref="CA1223:CA1286" si="1629">IF(AND(BJ1223&lt;&gt;"inf",BJ1223&gt;60,BY1223="NO"),"YES","NO")</f>
        <v>NO</v>
      </c>
      <c r="CB1223" s="244" t="str">
        <f t="shared" ref="CB1223:CB1286" si="1630">IF(AND(BJ1223="inf",BY1223="NO"),"YES","NO")</f>
        <v>NO</v>
      </c>
      <c r="CC1223" s="244" t="str">
        <f t="shared" ref="CC1223:CC1286" si="1631">IF(AND(BJ1223&lt;=60,BY1223="NO"),"YES","NO")</f>
        <v>NO</v>
      </c>
      <c r="CD1223" s="244" t="str">
        <f t="shared" si="1607"/>
        <v>NO</v>
      </c>
      <c r="CE1223" s="1" t="str">
        <f t="shared" si="1608"/>
        <v>NO</v>
      </c>
      <c r="CF1223" s="1" t="str">
        <f t="shared" si="1609"/>
        <v>NO</v>
      </c>
      <c r="CG1223" s="1" t="str">
        <f t="shared" si="1610"/>
        <v>NO</v>
      </c>
      <c r="CH1223" s="1" t="str">
        <f t="shared" si="1611"/>
        <v>NO</v>
      </c>
      <c r="CI1223" s="244" t="str">
        <f t="shared" ref="CI1223:CI1286" si="1632">IF(AND(OR(BS1223="FN",BT1223="FN",BU1223="FN")),"YES","NO")</f>
        <v>NO</v>
      </c>
      <c r="CJ1223" s="244" t="str">
        <f t="shared" ref="CJ1223:CJ1286" si="1633">IF(AND(BJ1223&gt;60,OR(BS1223="FN",BT1223="FN",BU1223="FN")),"YES","NO")</f>
        <v>NO</v>
      </c>
      <c r="CK1223" s="244" t="str">
        <f t="shared" ref="CK1223:CK1286" si="1634">IF(AND(BJ1223&lt;&gt;"inf",BJ1223&gt;60,OR(BS1223="FN",BT1223="FN",BU1223="FN")),"YES","NO")</f>
        <v>NO</v>
      </c>
      <c r="CL1223" s="244" t="str">
        <f t="shared" ref="CL1223:CL1286" si="1635">IF(AND(BJ1223="inf",OR(BS1223="FN",BT1223="FN",BU1223="FN")),"YES","NO")</f>
        <v>NO</v>
      </c>
      <c r="CM1223" s="244" t="str">
        <f t="shared" ref="CM1223:CM1286" si="1636">IF(AND(BJ1223&lt;=60,OR(BS1223="FN",BT1223="FN",BU1223="FN")),"YES","NO")</f>
        <v>NO</v>
      </c>
      <c r="CN1223" s="244" t="str">
        <f t="shared" ref="CN1223:CN1286" si="1637">IF(AND(OR(BS1223="FP",BT1223="FP",BU1223="FP")),"YES","NO")</f>
        <v>NO</v>
      </c>
      <c r="CO1223" s="244" t="str">
        <f t="shared" ref="CO1223:CO1286" si="1638">IF(AND(BJ1223&gt;60,OR(BS1223="FP",BT1223="FP",BU1223="FP")),"YES","NO")</f>
        <v>NO</v>
      </c>
      <c r="CP1223" s="244" t="str">
        <f t="shared" ref="CP1223:CP1286" si="1639">IF(AND(BJ1223&lt;&gt;"inf",BJ1223&gt;60,OR(BS1223="FP",BT1223="FP",BU1223="FP")),"YES","NO")</f>
        <v>NO</v>
      </c>
      <c r="CQ1223" s="244" t="str">
        <f t="shared" ref="CQ1223:CQ1286" si="1640">IF(AND(BJ1223="inf",OR(BS1223="FP",BT1223="FP",BU1223="FP")),"YES","NO")</f>
        <v>NO</v>
      </c>
      <c r="CR1223" s="244" t="str">
        <f t="shared" ref="CR1223:CR1286" si="1641">IF(AND(BJ1223&lt;=60,OR(BS1223="FP",BT1223="FP",BU1223="FP")),"YES","NO")</f>
        <v>NO</v>
      </c>
    </row>
    <row r="1224" spans="1:96">
      <c r="A1224" s="64"/>
      <c r="B1224" s="15"/>
      <c r="C1224" s="15"/>
      <c r="D1224" s="15"/>
      <c r="E1224" s="15"/>
      <c r="F1224" s="15"/>
      <c r="G1224" s="15"/>
      <c r="H1224" s="15"/>
      <c r="I1224" s="52" t="s">
        <v>15</v>
      </c>
      <c r="J1224" s="6">
        <v>0.88727628567577699</v>
      </c>
      <c r="K1224" s="6">
        <v>8.7960897805946597E-2</v>
      </c>
      <c r="L1224" s="6">
        <v>2.47628165182763E-2</v>
      </c>
      <c r="M1224" s="6">
        <v>0.89392284726042104</v>
      </c>
      <c r="N1224" s="6">
        <v>1.6134772993703601E-2</v>
      </c>
      <c r="O1224" s="6">
        <v>8.9942379745874601E-2</v>
      </c>
      <c r="P1224" s="6">
        <v>0.46949528912122301</v>
      </c>
      <c r="Q1224" s="6">
        <v>0.47656857968688898</v>
      </c>
      <c r="R1224" s="6">
        <v>5.3936131191887199E-2</v>
      </c>
      <c r="S1224" s="6">
        <v>3.58011558423433E-2</v>
      </c>
      <c r="T1224" s="6">
        <v>0.22444277316563499</v>
      </c>
      <c r="U1224" s="6">
        <v>0.73975607099202101</v>
      </c>
      <c r="V1224" s="6">
        <v>0.78057791202433702</v>
      </c>
      <c r="W1224" s="6">
        <v>3.65005855998322E-2</v>
      </c>
      <c r="X1224" s="6">
        <v>0.18292150237582899</v>
      </c>
      <c r="Y1224" s="6">
        <v>0.77299524972294298</v>
      </c>
      <c r="Z1224" s="6">
        <v>0.212104364530873</v>
      </c>
      <c r="AA1224" s="6">
        <v>1.49003857461831E-2</v>
      </c>
      <c r="AB1224" s="6">
        <v>5.6881841007940498E-2</v>
      </c>
      <c r="AC1224" s="6">
        <v>0.32275562834357002</v>
      </c>
      <c r="AD1224" s="6">
        <v>0.62036253064848801</v>
      </c>
      <c r="AE1224" s="6">
        <v>0.92086144838392003</v>
      </c>
      <c r="AF1224" s="6">
        <v>6.1253695424681398E-2</v>
      </c>
      <c r="AG1224" s="310">
        <v>1.78848561913981E-2</v>
      </c>
      <c r="AH1224" s="211">
        <v>2.5430000000000001</v>
      </c>
      <c r="AI1224" s="211">
        <v>3.3580000000000001</v>
      </c>
      <c r="AJ1224" s="212">
        <v>7.0060000000000002</v>
      </c>
      <c r="AK1224" s="210">
        <v>2.581</v>
      </c>
      <c r="AL1224" s="210">
        <v>3.3159999999999998</v>
      </c>
      <c r="AM1224" s="210">
        <v>7.1749999999999998</v>
      </c>
      <c r="AN1224" s="203"/>
      <c r="AO1224" s="203"/>
      <c r="AP1224" s="203"/>
      <c r="AQ1224" s="203"/>
      <c r="AR1224" s="203">
        <f t="shared" si="1598"/>
        <v>2.0614909136719999</v>
      </c>
      <c r="AS1224" s="203">
        <f t="shared" si="1599"/>
        <v>2.5196000000000001</v>
      </c>
      <c r="AT1224" s="203">
        <f t="shared" si="1600"/>
        <v>3.0795111055119997</v>
      </c>
      <c r="AU1224" s="203">
        <f t="shared" si="1601"/>
        <v>3.2548090981419997</v>
      </c>
      <c r="AV1224" s="203">
        <f t="shared" si="1602"/>
        <v>3.9781</v>
      </c>
      <c r="AW1224" s="203">
        <f t="shared" si="1603"/>
        <v>4.8621222133819995</v>
      </c>
      <c r="AX1224" s="203">
        <f t="shared" si="1604"/>
        <v>5.8365818311520004</v>
      </c>
      <c r="AY1224" s="203">
        <f t="shared" si="1605"/>
        <v>7.1336000000000004</v>
      </c>
      <c r="AZ1224" s="203">
        <f t="shared" si="1606"/>
        <v>8.7188444285919999</v>
      </c>
      <c r="BB1224" s="1" t="str">
        <f t="shared" si="1584"/>
        <v>NA</v>
      </c>
      <c r="BC1224" s="1" t="str">
        <f t="shared" si="1585"/>
        <v>NP</v>
      </c>
      <c r="BD1224" s="1" t="str">
        <f t="shared" si="1586"/>
        <v>NP</v>
      </c>
      <c r="BE1224" s="1" t="str">
        <f t="shared" si="1587"/>
        <v>NO</v>
      </c>
      <c r="BF1224" s="1" t="str">
        <f t="shared" si="1612"/>
        <v>NO</v>
      </c>
      <c r="BG1224" s="1" t="str">
        <f t="shared" si="1613"/>
        <v>NO</v>
      </c>
      <c r="BH1224" s="1" t="str">
        <f t="shared" si="1597"/>
        <v>YES</v>
      </c>
      <c r="BJ1224" s="12">
        <v>29</v>
      </c>
      <c r="BK1224" s="1" t="str">
        <f t="shared" si="1614"/>
        <v>NA</v>
      </c>
      <c r="BL1224" s="1" t="str">
        <f t="shared" si="1615"/>
        <v>NP</v>
      </c>
      <c r="BM1224" s="1" t="str">
        <f t="shared" si="1616"/>
        <v>NA</v>
      </c>
      <c r="BN1224" s="1" t="str">
        <f t="shared" si="1617"/>
        <v>NO</v>
      </c>
      <c r="BO1224" s="1" t="str">
        <f t="shared" si="1618"/>
        <v>NO</v>
      </c>
      <c r="BP1224" s="1" t="str">
        <f t="shared" si="1619"/>
        <v>NO</v>
      </c>
      <c r="BQ1224" s="1" t="str">
        <f t="shared" si="1620"/>
        <v>YES</v>
      </c>
      <c r="BS1224" s="1" t="str">
        <f t="shared" si="1621"/>
        <v>TN</v>
      </c>
      <c r="BT1224" s="1" t="str">
        <f t="shared" si="1622"/>
        <v>TP</v>
      </c>
      <c r="BU1224" s="1" t="str">
        <f t="shared" si="1623"/>
        <v>FP</v>
      </c>
      <c r="BV1224" s="1" t="str">
        <f t="shared" si="1624"/>
        <v>NO</v>
      </c>
      <c r="BW1224" s="1" t="str">
        <f t="shared" si="1625"/>
        <v>NO</v>
      </c>
      <c r="BX1224" s="1" t="str">
        <f t="shared" si="1626"/>
        <v>YES</v>
      </c>
      <c r="BY1224" s="244" t="str">
        <f t="shared" si="1627"/>
        <v>YES</v>
      </c>
      <c r="BZ1224" s="244" t="str">
        <f t="shared" si="1628"/>
        <v>NO</v>
      </c>
      <c r="CA1224" s="244" t="str">
        <f t="shared" si="1629"/>
        <v>NO</v>
      </c>
      <c r="CB1224" s="244" t="str">
        <f t="shared" si="1630"/>
        <v>NO</v>
      </c>
      <c r="CC1224" s="244" t="str">
        <f t="shared" si="1631"/>
        <v>NO</v>
      </c>
      <c r="CD1224" s="244" t="str">
        <f t="shared" si="1607"/>
        <v>YES</v>
      </c>
      <c r="CE1224" s="1" t="str">
        <f t="shared" si="1608"/>
        <v>NO</v>
      </c>
      <c r="CF1224" s="1" t="str">
        <f t="shared" si="1609"/>
        <v>NO</v>
      </c>
      <c r="CG1224" s="1" t="str">
        <f t="shared" si="1610"/>
        <v>NO</v>
      </c>
      <c r="CH1224" s="1" t="str">
        <f t="shared" si="1611"/>
        <v>YES</v>
      </c>
      <c r="CI1224" s="244" t="str">
        <f t="shared" si="1632"/>
        <v>NO</v>
      </c>
      <c r="CJ1224" s="244" t="str">
        <f t="shared" si="1633"/>
        <v>NO</v>
      </c>
      <c r="CK1224" s="244" t="str">
        <f t="shared" si="1634"/>
        <v>NO</v>
      </c>
      <c r="CL1224" s="244" t="str">
        <f t="shared" si="1635"/>
        <v>NO</v>
      </c>
      <c r="CM1224" s="244" t="str">
        <f t="shared" si="1636"/>
        <v>NO</v>
      </c>
      <c r="CN1224" s="244" t="str">
        <f t="shared" si="1637"/>
        <v>YES</v>
      </c>
      <c r="CO1224" s="244" t="str">
        <f t="shared" si="1638"/>
        <v>NO</v>
      </c>
      <c r="CP1224" s="244" t="str">
        <f t="shared" si="1639"/>
        <v>NO</v>
      </c>
      <c r="CQ1224" s="244" t="str">
        <f t="shared" si="1640"/>
        <v>NO</v>
      </c>
      <c r="CR1224" s="244" t="str">
        <f t="shared" si="1641"/>
        <v>YES</v>
      </c>
    </row>
    <row r="1225" spans="1:96">
      <c r="A1225" s="64"/>
      <c r="B1225" s="15"/>
      <c r="C1225" s="15"/>
      <c r="D1225" s="15"/>
      <c r="E1225" s="15"/>
      <c r="F1225" s="15"/>
      <c r="G1225" s="15"/>
      <c r="H1225" s="15"/>
      <c r="I1225" s="52" t="s">
        <v>16</v>
      </c>
      <c r="J1225" s="6">
        <v>0.41416689894768299</v>
      </c>
      <c r="K1225" s="6">
        <v>0.405581758691062</v>
      </c>
      <c r="L1225" s="6">
        <v>0.18025134236125401</v>
      </c>
      <c r="M1225" s="6">
        <v>0.51023056541933098</v>
      </c>
      <c r="N1225" s="6">
        <v>0.19339761450645501</v>
      </c>
      <c r="O1225" s="6">
        <v>0.29637182007421298</v>
      </c>
      <c r="P1225" s="6">
        <v>0.355541998360282</v>
      </c>
      <c r="Q1225" s="6">
        <v>0.36563211845686899</v>
      </c>
      <c r="R1225" s="6">
        <v>0.27882588318284801</v>
      </c>
      <c r="S1225" s="6">
        <v>0.38877717547637303</v>
      </c>
      <c r="T1225" s="6">
        <v>6.8457826739294694E-2</v>
      </c>
      <c r="U1225" s="6">
        <v>0.54276499778433196</v>
      </c>
      <c r="V1225" s="6">
        <v>0.56033421108897397</v>
      </c>
      <c r="W1225" s="6">
        <v>0.13128340247123099</v>
      </c>
      <c r="X1225" s="6">
        <v>0.30838238643979399</v>
      </c>
      <c r="Y1225" s="6">
        <v>0.737857706427269</v>
      </c>
      <c r="Z1225" s="6">
        <v>5.5622274209956302E-2</v>
      </c>
      <c r="AA1225" s="6">
        <v>0.206520019362774</v>
      </c>
      <c r="AB1225" s="6">
        <v>0.31061931949965399</v>
      </c>
      <c r="AC1225" s="6">
        <v>0.49614728103021999</v>
      </c>
      <c r="AD1225" s="6">
        <v>0.19323339947012499</v>
      </c>
      <c r="AE1225" s="6">
        <v>0.80364769997762597</v>
      </c>
      <c r="AF1225" s="6">
        <v>7.1450068083761406E-2</v>
      </c>
      <c r="AG1225" s="310">
        <v>0.124902231938611</v>
      </c>
      <c r="AH1225" s="211">
        <v>2.105</v>
      </c>
      <c r="AI1225" s="211">
        <v>3.62</v>
      </c>
      <c r="AJ1225" s="212">
        <v>6.5209999999999999</v>
      </c>
      <c r="AK1225" s="210">
        <v>2.6920000000000002</v>
      </c>
      <c r="AL1225" s="210">
        <v>4.1429999999999998</v>
      </c>
      <c r="AM1225" s="210">
        <v>6.9210000000000003</v>
      </c>
      <c r="AN1225" s="203"/>
      <c r="AO1225" s="203"/>
      <c r="AP1225" s="203"/>
      <c r="AQ1225" s="203"/>
      <c r="AR1225" s="203">
        <f t="shared" si="1598"/>
        <v>2.0614909136719999</v>
      </c>
      <c r="AS1225" s="203">
        <f t="shared" si="1599"/>
        <v>2.5196000000000001</v>
      </c>
      <c r="AT1225" s="203">
        <f t="shared" si="1600"/>
        <v>3.0795111055119997</v>
      </c>
      <c r="AU1225" s="203">
        <f t="shared" si="1601"/>
        <v>3.2548090981419997</v>
      </c>
      <c r="AV1225" s="203">
        <f t="shared" si="1602"/>
        <v>3.9781</v>
      </c>
      <c r="AW1225" s="203">
        <f t="shared" si="1603"/>
        <v>4.8621222133819995</v>
      </c>
      <c r="AX1225" s="203">
        <f t="shared" si="1604"/>
        <v>5.8365818311520004</v>
      </c>
      <c r="AY1225" s="203">
        <f t="shared" si="1605"/>
        <v>7.1336000000000004</v>
      </c>
      <c r="AZ1225" s="203">
        <f t="shared" si="1606"/>
        <v>8.7188444285919999</v>
      </c>
      <c r="BB1225" s="1" t="str">
        <f t="shared" si="1584"/>
        <v>NP</v>
      </c>
      <c r="BC1225" s="1" t="str">
        <f t="shared" si="1585"/>
        <v>NP</v>
      </c>
      <c r="BD1225" s="1" t="str">
        <f t="shared" si="1586"/>
        <v>NP</v>
      </c>
      <c r="BE1225" s="1" t="str">
        <f t="shared" si="1587"/>
        <v>NO</v>
      </c>
      <c r="BF1225" s="1" t="str">
        <f t="shared" si="1612"/>
        <v>NO</v>
      </c>
      <c r="BG1225" s="1" t="str">
        <f t="shared" si="1613"/>
        <v>NO</v>
      </c>
      <c r="BH1225" s="1" t="str">
        <f t="shared" si="1597"/>
        <v>YES</v>
      </c>
      <c r="BJ1225" s="12">
        <v>7</v>
      </c>
      <c r="BK1225" s="1" t="str">
        <f t="shared" si="1614"/>
        <v>NA</v>
      </c>
      <c r="BL1225" s="1" t="str">
        <f t="shared" si="1615"/>
        <v>NA</v>
      </c>
      <c r="BM1225" s="1" t="str">
        <f t="shared" si="1616"/>
        <v>NP</v>
      </c>
      <c r="BN1225" s="1" t="str">
        <f t="shared" si="1617"/>
        <v>NO</v>
      </c>
      <c r="BO1225" s="1" t="str">
        <f t="shared" si="1618"/>
        <v>NO</v>
      </c>
      <c r="BP1225" s="1" t="str">
        <f t="shared" si="1619"/>
        <v>NO</v>
      </c>
      <c r="BQ1225" s="1" t="str">
        <f t="shared" si="1620"/>
        <v>YES</v>
      </c>
      <c r="BS1225" s="1" t="str">
        <f t="shared" si="1621"/>
        <v>FP</v>
      </c>
      <c r="BT1225" s="1" t="str">
        <f t="shared" si="1622"/>
        <v>FP</v>
      </c>
      <c r="BU1225" s="1" t="str">
        <f t="shared" si="1623"/>
        <v>TP</v>
      </c>
      <c r="BV1225" s="1" t="str">
        <f t="shared" si="1624"/>
        <v>NO</v>
      </c>
      <c r="BW1225" s="1" t="str">
        <f t="shared" si="1625"/>
        <v>NO</v>
      </c>
      <c r="BX1225" s="1" t="str">
        <f t="shared" si="1626"/>
        <v>YES</v>
      </c>
      <c r="BY1225" s="244" t="str">
        <f t="shared" si="1627"/>
        <v>YES</v>
      </c>
      <c r="BZ1225" s="244" t="str">
        <f t="shared" si="1628"/>
        <v>NO</v>
      </c>
      <c r="CA1225" s="244" t="str">
        <f t="shared" si="1629"/>
        <v>NO</v>
      </c>
      <c r="CB1225" s="244" t="str">
        <f t="shared" si="1630"/>
        <v>NO</v>
      </c>
      <c r="CC1225" s="244" t="str">
        <f t="shared" si="1631"/>
        <v>NO</v>
      </c>
      <c r="CD1225" s="244" t="str">
        <f t="shared" si="1607"/>
        <v>YES</v>
      </c>
      <c r="CE1225" s="1" t="str">
        <f t="shared" si="1608"/>
        <v>NO</v>
      </c>
      <c r="CF1225" s="1" t="str">
        <f t="shared" si="1609"/>
        <v>NO</v>
      </c>
      <c r="CG1225" s="1" t="str">
        <f t="shared" si="1610"/>
        <v>NO</v>
      </c>
      <c r="CH1225" s="1" t="str">
        <f t="shared" si="1611"/>
        <v>YES</v>
      </c>
      <c r="CI1225" s="244" t="str">
        <f t="shared" si="1632"/>
        <v>NO</v>
      </c>
      <c r="CJ1225" s="244" t="str">
        <f t="shared" si="1633"/>
        <v>NO</v>
      </c>
      <c r="CK1225" s="244" t="str">
        <f t="shared" si="1634"/>
        <v>NO</v>
      </c>
      <c r="CL1225" s="244" t="str">
        <f t="shared" si="1635"/>
        <v>NO</v>
      </c>
      <c r="CM1225" s="244" t="str">
        <f t="shared" si="1636"/>
        <v>NO</v>
      </c>
      <c r="CN1225" s="244" t="str">
        <f t="shared" si="1637"/>
        <v>YES</v>
      </c>
      <c r="CO1225" s="244" t="str">
        <f t="shared" si="1638"/>
        <v>NO</v>
      </c>
      <c r="CP1225" s="244" t="str">
        <f t="shared" si="1639"/>
        <v>NO</v>
      </c>
      <c r="CQ1225" s="244" t="str">
        <f t="shared" si="1640"/>
        <v>NO</v>
      </c>
      <c r="CR1225" s="244" t="str">
        <f t="shared" si="1641"/>
        <v>YES</v>
      </c>
    </row>
    <row r="1226" spans="1:96">
      <c r="A1226" s="64"/>
      <c r="B1226" s="15"/>
      <c r="C1226" s="15"/>
      <c r="D1226" s="15"/>
      <c r="E1226" s="15"/>
      <c r="F1226" s="15"/>
      <c r="G1226" s="15"/>
      <c r="H1226" s="15"/>
      <c r="I1226" s="52" t="s">
        <v>17</v>
      </c>
      <c r="J1226" s="6">
        <v>0.99861497588207004</v>
      </c>
      <c r="K1226" s="6">
        <v>6.1173253920176996E-4</v>
      </c>
      <c r="L1226" s="6">
        <v>7.7329157872807399E-4</v>
      </c>
      <c r="M1226" s="6">
        <v>0.83058427247302302</v>
      </c>
      <c r="N1226" s="6">
        <v>9.6091025893560403E-2</v>
      </c>
      <c r="O1226" s="6">
        <v>7.3324701633415604E-2</v>
      </c>
      <c r="P1226" s="6">
        <v>0.12985734354770201</v>
      </c>
      <c r="Q1226" s="6">
        <v>0.53491843545607498</v>
      </c>
      <c r="R1226" s="6">
        <v>0.33522422099622101</v>
      </c>
      <c r="S1226" s="6">
        <v>0.36521506548146099</v>
      </c>
      <c r="T1226" s="6">
        <v>0.33252607229408498</v>
      </c>
      <c r="U1226" s="6">
        <v>0.30225886222445297</v>
      </c>
      <c r="V1226" s="6">
        <v>0.39807350363986299</v>
      </c>
      <c r="W1226" s="6">
        <v>0.399798589696714</v>
      </c>
      <c r="X1226" s="6">
        <v>0.20212790666342201</v>
      </c>
      <c r="Y1226" s="6">
        <v>0.679454483580893</v>
      </c>
      <c r="Z1226" s="6">
        <v>0.248845661576726</v>
      </c>
      <c r="AA1226" s="6">
        <v>7.1699854842380201E-2</v>
      </c>
      <c r="AB1226" s="6">
        <v>0.35560398720283798</v>
      </c>
      <c r="AC1226" s="6">
        <v>0.21027196806430701</v>
      </c>
      <c r="AD1226" s="6">
        <v>0.43412404473285299</v>
      </c>
      <c r="AE1226" s="6">
        <v>0.85616703330046795</v>
      </c>
      <c r="AF1226" s="6">
        <v>0.101176246326545</v>
      </c>
      <c r="AG1226" s="310">
        <v>4.2656720372986498E-2</v>
      </c>
      <c r="AH1226" s="211">
        <v>2.3969999999999998</v>
      </c>
      <c r="AI1226" s="211">
        <v>3.464</v>
      </c>
      <c r="AJ1226" s="212">
        <v>6.7629999999999999</v>
      </c>
      <c r="AK1226" s="210">
        <v>2.3029999999999999</v>
      </c>
      <c r="AL1226" s="210">
        <v>3.343</v>
      </c>
      <c r="AM1226" s="210">
        <v>6.6779999999999999</v>
      </c>
      <c r="AN1226" s="203"/>
      <c r="AO1226" s="203"/>
      <c r="AP1226" s="203"/>
      <c r="AQ1226" s="203"/>
      <c r="AR1226" s="203">
        <f t="shared" si="1598"/>
        <v>2.0614909136719999</v>
      </c>
      <c r="AS1226" s="203">
        <f t="shared" si="1599"/>
        <v>2.5196000000000001</v>
      </c>
      <c r="AT1226" s="203">
        <f t="shared" si="1600"/>
        <v>3.0795111055119997</v>
      </c>
      <c r="AU1226" s="203">
        <f t="shared" si="1601"/>
        <v>3.2548090981419997</v>
      </c>
      <c r="AV1226" s="203">
        <f t="shared" si="1602"/>
        <v>3.9781</v>
      </c>
      <c r="AW1226" s="203">
        <f t="shared" si="1603"/>
        <v>4.8621222133819995</v>
      </c>
      <c r="AX1226" s="203">
        <f t="shared" si="1604"/>
        <v>5.8365818311520004</v>
      </c>
      <c r="AY1226" s="203">
        <f t="shared" si="1605"/>
        <v>7.1336000000000004</v>
      </c>
      <c r="AZ1226" s="203">
        <f t="shared" si="1606"/>
        <v>8.7188444285919999</v>
      </c>
      <c r="BB1226" s="1" t="str">
        <f t="shared" si="1584"/>
        <v>NP</v>
      </c>
      <c r="BC1226" s="1" t="str">
        <f t="shared" si="1585"/>
        <v>NP</v>
      </c>
      <c r="BD1226" s="1" t="str">
        <f t="shared" si="1586"/>
        <v>NP</v>
      </c>
      <c r="BE1226" s="1" t="str">
        <f t="shared" si="1587"/>
        <v>NO</v>
      </c>
      <c r="BF1226" s="1" t="str">
        <f t="shared" si="1612"/>
        <v>NO</v>
      </c>
      <c r="BG1226" s="1" t="str">
        <f t="shared" si="1613"/>
        <v>NO</v>
      </c>
      <c r="BH1226" s="1" t="str">
        <f t="shared" si="1597"/>
        <v>YES</v>
      </c>
      <c r="BJ1226" s="12">
        <v>192</v>
      </c>
      <c r="BK1226" s="1" t="str">
        <f t="shared" si="1614"/>
        <v>NP</v>
      </c>
      <c r="BL1226" s="1" t="str">
        <f t="shared" si="1615"/>
        <v>NP</v>
      </c>
      <c r="BM1226" s="1" t="str">
        <f t="shared" si="1616"/>
        <v>NP</v>
      </c>
      <c r="BN1226" s="1" t="str">
        <f t="shared" si="1617"/>
        <v>NO</v>
      </c>
      <c r="BO1226" s="1" t="str">
        <f t="shared" si="1618"/>
        <v>NO</v>
      </c>
      <c r="BP1226" s="1" t="str">
        <f t="shared" si="1619"/>
        <v>NO</v>
      </c>
      <c r="BQ1226" s="1" t="str">
        <f t="shared" si="1620"/>
        <v>YES</v>
      </c>
      <c r="BS1226" s="1" t="str">
        <f t="shared" si="1621"/>
        <v>TP</v>
      </c>
      <c r="BT1226" s="1" t="str">
        <f t="shared" si="1622"/>
        <v>TP</v>
      </c>
      <c r="BU1226" s="1" t="str">
        <f t="shared" si="1623"/>
        <v>TP</v>
      </c>
      <c r="BV1226" s="1" t="str">
        <f t="shared" si="1624"/>
        <v>YES</v>
      </c>
      <c r="BW1226" s="1" t="str">
        <f t="shared" si="1625"/>
        <v>YES</v>
      </c>
      <c r="BX1226" s="1" t="str">
        <f t="shared" si="1626"/>
        <v>YES</v>
      </c>
      <c r="BY1226" s="244" t="str">
        <f t="shared" si="1627"/>
        <v>YES</v>
      </c>
      <c r="BZ1226" s="244" t="str">
        <f t="shared" si="1628"/>
        <v>NO</v>
      </c>
      <c r="CA1226" s="244" t="str">
        <f t="shared" si="1629"/>
        <v>NO</v>
      </c>
      <c r="CB1226" s="244" t="str">
        <f t="shared" si="1630"/>
        <v>NO</v>
      </c>
      <c r="CC1226" s="244" t="str">
        <f t="shared" si="1631"/>
        <v>NO</v>
      </c>
      <c r="CD1226" s="244" t="str">
        <f t="shared" si="1607"/>
        <v>NO</v>
      </c>
      <c r="CE1226" s="1" t="str">
        <f t="shared" si="1608"/>
        <v>NO</v>
      </c>
      <c r="CF1226" s="1" t="str">
        <f t="shared" si="1609"/>
        <v>NO</v>
      </c>
      <c r="CG1226" s="1" t="str">
        <f t="shared" si="1610"/>
        <v>NO</v>
      </c>
      <c r="CH1226" s="1" t="str">
        <f t="shared" si="1611"/>
        <v>NO</v>
      </c>
      <c r="CI1226" s="244" t="str">
        <f t="shared" si="1632"/>
        <v>NO</v>
      </c>
      <c r="CJ1226" s="244" t="str">
        <f t="shared" si="1633"/>
        <v>NO</v>
      </c>
      <c r="CK1226" s="244" t="str">
        <f t="shared" si="1634"/>
        <v>NO</v>
      </c>
      <c r="CL1226" s="244" t="str">
        <f t="shared" si="1635"/>
        <v>NO</v>
      </c>
      <c r="CM1226" s="244" t="str">
        <f t="shared" si="1636"/>
        <v>NO</v>
      </c>
      <c r="CN1226" s="244" t="str">
        <f t="shared" si="1637"/>
        <v>NO</v>
      </c>
      <c r="CO1226" s="244" t="str">
        <f t="shared" si="1638"/>
        <v>NO</v>
      </c>
      <c r="CP1226" s="244" t="str">
        <f t="shared" si="1639"/>
        <v>NO</v>
      </c>
      <c r="CQ1226" s="244" t="str">
        <f t="shared" si="1640"/>
        <v>NO</v>
      </c>
      <c r="CR1226" s="244" t="str">
        <f t="shared" si="1641"/>
        <v>NO</v>
      </c>
    </row>
    <row r="1227" spans="1:96">
      <c r="A1227" s="64"/>
      <c r="B1227" s="15"/>
      <c r="C1227" s="15"/>
      <c r="D1227" s="15"/>
      <c r="E1227" s="15"/>
      <c r="F1227" s="15"/>
      <c r="G1227" s="15"/>
      <c r="H1227" s="15"/>
      <c r="I1227" s="52" t="s">
        <v>18</v>
      </c>
      <c r="J1227" s="6">
        <v>0.88742545807427298</v>
      </c>
      <c r="K1227" s="6">
        <v>0.11164032602957601</v>
      </c>
      <c r="L1227" s="6">
        <v>9.3421589614961498E-4</v>
      </c>
      <c r="M1227" s="6">
        <v>0.57211100264561399</v>
      </c>
      <c r="N1227" s="6">
        <v>9.0057236587808398E-2</v>
      </c>
      <c r="O1227" s="6">
        <v>0.33783176076657601</v>
      </c>
      <c r="P1227" s="6">
        <v>0.51660908443097298</v>
      </c>
      <c r="Q1227" s="6">
        <v>0.37540383624437501</v>
      </c>
      <c r="R1227" s="6">
        <v>0.107987079324651</v>
      </c>
      <c r="S1227" s="6">
        <v>0.55470127053180396</v>
      </c>
      <c r="T1227" s="6">
        <v>4.3355908008614899E-2</v>
      </c>
      <c r="U1227" s="6">
        <v>0.40194282145957999</v>
      </c>
      <c r="V1227" s="6">
        <v>0.30047138042475202</v>
      </c>
      <c r="W1227" s="6">
        <v>0.35812234510162699</v>
      </c>
      <c r="X1227" s="6">
        <v>0.34140627447361999</v>
      </c>
      <c r="Y1227" s="6">
        <v>0.62871288547334803</v>
      </c>
      <c r="Z1227" s="6">
        <v>0.14324787541910899</v>
      </c>
      <c r="AA1227" s="6">
        <v>0.22803923910754201</v>
      </c>
      <c r="AB1227" s="6">
        <v>0.163303148388355</v>
      </c>
      <c r="AC1227" s="6">
        <v>0.57963936069229505</v>
      </c>
      <c r="AD1227" s="6">
        <v>0.25705749091934899</v>
      </c>
      <c r="AE1227" s="6">
        <v>0.69973618762766099</v>
      </c>
      <c r="AF1227" s="6">
        <v>0.12872179200702299</v>
      </c>
      <c r="AG1227" s="310">
        <v>0.17154202036531499</v>
      </c>
      <c r="AH1227" s="211">
        <v>2.0209999999999999</v>
      </c>
      <c r="AI1227" s="211">
        <v>3.774</v>
      </c>
      <c r="AJ1227" s="212">
        <v>6.7629999999999999</v>
      </c>
      <c r="AK1227" s="210">
        <v>2.048</v>
      </c>
      <c r="AL1227" s="210">
        <v>3.83</v>
      </c>
      <c r="AM1227" s="210">
        <v>6.8319999999999999</v>
      </c>
      <c r="AN1227" s="203"/>
      <c r="AO1227" s="203"/>
      <c r="AP1227" s="203"/>
      <c r="AQ1227" s="203"/>
      <c r="AR1227" s="203">
        <f t="shared" si="1598"/>
        <v>2.0614909136719999</v>
      </c>
      <c r="AS1227" s="203">
        <f t="shared" si="1599"/>
        <v>2.5196000000000001</v>
      </c>
      <c r="AT1227" s="203">
        <f t="shared" si="1600"/>
        <v>3.0795111055119997</v>
      </c>
      <c r="AU1227" s="203">
        <f t="shared" si="1601"/>
        <v>3.2548090981419997</v>
      </c>
      <c r="AV1227" s="203">
        <f t="shared" si="1602"/>
        <v>3.9781</v>
      </c>
      <c r="AW1227" s="203">
        <f t="shared" si="1603"/>
        <v>4.8621222133819995</v>
      </c>
      <c r="AX1227" s="203">
        <f t="shared" si="1604"/>
        <v>5.8365818311520004</v>
      </c>
      <c r="AY1227" s="203">
        <f t="shared" si="1605"/>
        <v>7.1336000000000004</v>
      </c>
      <c r="AZ1227" s="203">
        <f t="shared" si="1606"/>
        <v>8.7188444285919999</v>
      </c>
      <c r="BB1227" s="1" t="str">
        <f t="shared" si="1584"/>
        <v>A</v>
      </c>
      <c r="BC1227" s="1" t="str">
        <f t="shared" si="1585"/>
        <v>NP</v>
      </c>
      <c r="BD1227" s="1" t="str">
        <f t="shared" si="1586"/>
        <v>NP</v>
      </c>
      <c r="BE1227" s="1" t="str">
        <f t="shared" si="1587"/>
        <v>NO</v>
      </c>
      <c r="BF1227" s="1" t="str">
        <f t="shared" si="1612"/>
        <v>NO</v>
      </c>
      <c r="BG1227" s="1" t="str">
        <f t="shared" si="1613"/>
        <v>YES</v>
      </c>
      <c r="BH1227" s="1" t="str">
        <f t="shared" si="1597"/>
        <v>YES</v>
      </c>
      <c r="BJ1227" s="12">
        <v>32</v>
      </c>
      <c r="BK1227" s="1" t="str">
        <f t="shared" si="1614"/>
        <v>A</v>
      </c>
      <c r="BL1227" s="1" t="str">
        <f t="shared" si="1615"/>
        <v>NP</v>
      </c>
      <c r="BM1227" s="1" t="str">
        <f t="shared" si="1616"/>
        <v>NP</v>
      </c>
      <c r="BN1227" s="1" t="str">
        <f t="shared" si="1617"/>
        <v>NO</v>
      </c>
      <c r="BO1227" s="1" t="str">
        <f t="shared" si="1618"/>
        <v>NO</v>
      </c>
      <c r="BP1227" s="1" t="str">
        <f t="shared" si="1619"/>
        <v>YES</v>
      </c>
      <c r="BQ1227" s="1" t="str">
        <f t="shared" si="1620"/>
        <v>YES</v>
      </c>
      <c r="BS1227" s="1" t="str">
        <f t="shared" si="1621"/>
        <v>TP</v>
      </c>
      <c r="BT1227" s="1" t="str">
        <f t="shared" si="1622"/>
        <v>TP</v>
      </c>
      <c r="BU1227" s="1" t="str">
        <f t="shared" si="1623"/>
        <v>TP</v>
      </c>
      <c r="BV1227" s="1" t="str">
        <f t="shared" si="1624"/>
        <v>YES</v>
      </c>
      <c r="BW1227" s="1" t="str">
        <f t="shared" si="1625"/>
        <v>YES</v>
      </c>
      <c r="BX1227" s="1" t="str">
        <f t="shared" si="1626"/>
        <v>YES</v>
      </c>
      <c r="BY1227" s="244" t="str">
        <f t="shared" si="1627"/>
        <v>YES</v>
      </c>
      <c r="BZ1227" s="244" t="str">
        <f t="shared" si="1628"/>
        <v>NO</v>
      </c>
      <c r="CA1227" s="244" t="str">
        <f t="shared" si="1629"/>
        <v>NO</v>
      </c>
      <c r="CB1227" s="244" t="str">
        <f t="shared" si="1630"/>
        <v>NO</v>
      </c>
      <c r="CC1227" s="244" t="str">
        <f t="shared" si="1631"/>
        <v>NO</v>
      </c>
      <c r="CD1227" s="244" t="str">
        <f t="shared" si="1607"/>
        <v>NO</v>
      </c>
      <c r="CE1227" s="1" t="str">
        <f t="shared" si="1608"/>
        <v>NO</v>
      </c>
      <c r="CF1227" s="1" t="str">
        <f t="shared" si="1609"/>
        <v>NO</v>
      </c>
      <c r="CG1227" s="1" t="str">
        <f t="shared" si="1610"/>
        <v>NO</v>
      </c>
      <c r="CH1227" s="1" t="str">
        <f t="shared" si="1611"/>
        <v>NO</v>
      </c>
      <c r="CI1227" s="244" t="str">
        <f t="shared" si="1632"/>
        <v>NO</v>
      </c>
      <c r="CJ1227" s="244" t="str">
        <f t="shared" si="1633"/>
        <v>NO</v>
      </c>
      <c r="CK1227" s="244" t="str">
        <f t="shared" si="1634"/>
        <v>NO</v>
      </c>
      <c r="CL1227" s="244" t="str">
        <f t="shared" si="1635"/>
        <v>NO</v>
      </c>
      <c r="CM1227" s="244" t="str">
        <f t="shared" si="1636"/>
        <v>NO</v>
      </c>
      <c r="CN1227" s="244" t="str">
        <f t="shared" si="1637"/>
        <v>NO</v>
      </c>
      <c r="CO1227" s="244" t="str">
        <f t="shared" si="1638"/>
        <v>NO</v>
      </c>
      <c r="CP1227" s="244" t="str">
        <f t="shared" si="1639"/>
        <v>NO</v>
      </c>
      <c r="CQ1227" s="244" t="str">
        <f t="shared" si="1640"/>
        <v>NO</v>
      </c>
      <c r="CR1227" s="244" t="str">
        <f t="shared" si="1641"/>
        <v>NO</v>
      </c>
    </row>
    <row r="1228" spans="1:96">
      <c r="A1228" s="64"/>
      <c r="B1228" s="15"/>
      <c r="C1228" s="15"/>
      <c r="D1228" s="15"/>
      <c r="E1228" s="15"/>
      <c r="F1228" s="15"/>
      <c r="G1228" s="15"/>
      <c r="H1228" s="15"/>
      <c r="I1228" s="52" t="s">
        <v>19</v>
      </c>
      <c r="J1228" s="6">
        <v>0.82395317822670699</v>
      </c>
      <c r="K1228" s="6">
        <v>0.13706206947410901</v>
      </c>
      <c r="L1228" s="6">
        <v>3.8984752299183002E-2</v>
      </c>
      <c r="M1228" s="6">
        <v>0.78704738045590605</v>
      </c>
      <c r="N1228" s="6">
        <v>0.15803111206773399</v>
      </c>
      <c r="O1228" s="6">
        <v>5.4921507476359703E-2</v>
      </c>
      <c r="P1228" s="6">
        <v>0.65744478644161397</v>
      </c>
      <c r="Q1228" s="6">
        <v>0.25704941790063601</v>
      </c>
      <c r="R1228" s="6">
        <v>8.5505795657749004E-2</v>
      </c>
      <c r="S1228" s="6">
        <v>0.87774081805498705</v>
      </c>
      <c r="T1228" s="6">
        <v>4.5011601960589502E-2</v>
      </c>
      <c r="U1228" s="6">
        <v>7.7247579984422596E-2</v>
      </c>
      <c r="V1228" s="6">
        <v>0.194941804880507</v>
      </c>
      <c r="W1228" s="6">
        <v>0.498367890742619</v>
      </c>
      <c r="X1228" s="6">
        <v>0.306690304376872</v>
      </c>
      <c r="Y1228" s="6">
        <v>5.7173406941217503E-2</v>
      </c>
      <c r="Z1228" s="6">
        <v>0.47627770647683099</v>
      </c>
      <c r="AA1228" s="6">
        <v>0.46654888658195098</v>
      </c>
      <c r="AB1228" s="6">
        <v>0.31061931949965399</v>
      </c>
      <c r="AC1228" s="6">
        <v>0.49614728103021999</v>
      </c>
      <c r="AD1228" s="6">
        <v>0.19323339947012499</v>
      </c>
      <c r="AE1228" s="6">
        <v>0.80364769997762597</v>
      </c>
      <c r="AF1228" s="6">
        <v>7.1450068083761406E-2</v>
      </c>
      <c r="AG1228" s="310">
        <v>0.124902231938611</v>
      </c>
      <c r="AH1228" s="211">
        <v>1.645</v>
      </c>
      <c r="AI1228" s="211">
        <v>4.1070000000000002</v>
      </c>
      <c r="AJ1228" s="212">
        <v>6.6420000000000003</v>
      </c>
      <c r="AK1228" s="210">
        <v>1.7</v>
      </c>
      <c r="AL1228" s="210">
        <v>4.25</v>
      </c>
      <c r="AM1228" s="210">
        <v>6.65</v>
      </c>
      <c r="AN1228" s="203"/>
      <c r="AO1228" s="203"/>
      <c r="AP1228" s="203"/>
      <c r="AQ1228" s="203"/>
      <c r="AR1228" s="203">
        <f t="shared" si="1598"/>
        <v>2.0614909136719999</v>
      </c>
      <c r="AS1228" s="203">
        <f t="shared" si="1599"/>
        <v>2.5196000000000001</v>
      </c>
      <c r="AT1228" s="203">
        <f t="shared" si="1600"/>
        <v>3.0795111055119997</v>
      </c>
      <c r="AU1228" s="203">
        <f t="shared" si="1601"/>
        <v>3.2548090981419997</v>
      </c>
      <c r="AV1228" s="203">
        <f t="shared" si="1602"/>
        <v>3.9781</v>
      </c>
      <c r="AW1228" s="203">
        <f t="shared" si="1603"/>
        <v>4.8621222133819995</v>
      </c>
      <c r="AX1228" s="203">
        <f t="shared" si="1604"/>
        <v>5.8365818311520004</v>
      </c>
      <c r="AY1228" s="203">
        <f t="shared" si="1605"/>
        <v>7.1336000000000004</v>
      </c>
      <c r="AZ1228" s="203">
        <f t="shared" si="1606"/>
        <v>8.7188444285919999</v>
      </c>
      <c r="BB1228" s="1" t="str">
        <f t="shared" si="1584"/>
        <v>A</v>
      </c>
      <c r="BC1228" s="1" t="str">
        <f t="shared" si="1585"/>
        <v>NA</v>
      </c>
      <c r="BD1228" s="1" t="str">
        <f t="shared" si="1586"/>
        <v>NP</v>
      </c>
      <c r="BE1228" s="1" t="str">
        <f t="shared" si="1587"/>
        <v>NO</v>
      </c>
      <c r="BF1228" s="1" t="str">
        <f t="shared" si="1612"/>
        <v>NO</v>
      </c>
      <c r="BG1228" s="1" t="str">
        <f t="shared" si="1613"/>
        <v>YES</v>
      </c>
      <c r="BH1228" s="1" t="str">
        <f t="shared" si="1597"/>
        <v>YES</v>
      </c>
      <c r="BJ1228" s="12">
        <v>86</v>
      </c>
      <c r="BK1228" s="1" t="str">
        <f t="shared" si="1614"/>
        <v>A</v>
      </c>
      <c r="BL1228" s="1" t="str">
        <f t="shared" si="1615"/>
        <v>NA</v>
      </c>
      <c r="BM1228" s="1" t="str">
        <f t="shared" si="1616"/>
        <v>NP</v>
      </c>
      <c r="BN1228" s="1" t="str">
        <f t="shared" si="1617"/>
        <v>NO</v>
      </c>
      <c r="BO1228" s="1" t="str">
        <f t="shared" si="1618"/>
        <v>NO</v>
      </c>
      <c r="BP1228" s="1" t="str">
        <f t="shared" si="1619"/>
        <v>YES</v>
      </c>
      <c r="BQ1228" s="1" t="str">
        <f t="shared" si="1620"/>
        <v>YES</v>
      </c>
      <c r="BS1228" s="1" t="str">
        <f t="shared" si="1621"/>
        <v>TP</v>
      </c>
      <c r="BT1228" s="1" t="str">
        <f t="shared" si="1622"/>
        <v>TN</v>
      </c>
      <c r="BU1228" s="1" t="str">
        <f t="shared" si="1623"/>
        <v>TP</v>
      </c>
      <c r="BV1228" s="1" t="str">
        <f t="shared" si="1624"/>
        <v>NO</v>
      </c>
      <c r="BW1228" s="1" t="str">
        <f t="shared" si="1625"/>
        <v>YES</v>
      </c>
      <c r="BX1228" s="1" t="str">
        <f t="shared" si="1626"/>
        <v>YES</v>
      </c>
      <c r="BY1228" s="244" t="str">
        <f t="shared" si="1627"/>
        <v>YES</v>
      </c>
      <c r="BZ1228" s="244" t="str">
        <f t="shared" si="1628"/>
        <v>NO</v>
      </c>
      <c r="CA1228" s="244" t="str">
        <f t="shared" si="1629"/>
        <v>NO</v>
      </c>
      <c r="CB1228" s="244" t="str">
        <f t="shared" si="1630"/>
        <v>NO</v>
      </c>
      <c r="CC1228" s="244" t="str">
        <f t="shared" si="1631"/>
        <v>NO</v>
      </c>
      <c r="CD1228" s="244" t="str">
        <f t="shared" si="1607"/>
        <v>NO</v>
      </c>
      <c r="CE1228" s="1" t="str">
        <f t="shared" si="1608"/>
        <v>NO</v>
      </c>
      <c r="CF1228" s="1" t="str">
        <f t="shared" si="1609"/>
        <v>NO</v>
      </c>
      <c r="CG1228" s="1" t="str">
        <f t="shared" si="1610"/>
        <v>NO</v>
      </c>
      <c r="CH1228" s="1" t="str">
        <f t="shared" si="1611"/>
        <v>NO</v>
      </c>
      <c r="CI1228" s="244" t="str">
        <f t="shared" si="1632"/>
        <v>NO</v>
      </c>
      <c r="CJ1228" s="244" t="str">
        <f t="shared" si="1633"/>
        <v>NO</v>
      </c>
      <c r="CK1228" s="244" t="str">
        <f t="shared" si="1634"/>
        <v>NO</v>
      </c>
      <c r="CL1228" s="244" t="str">
        <f t="shared" si="1635"/>
        <v>NO</v>
      </c>
      <c r="CM1228" s="244" t="str">
        <f t="shared" si="1636"/>
        <v>NO</v>
      </c>
      <c r="CN1228" s="244" t="str">
        <f t="shared" si="1637"/>
        <v>NO</v>
      </c>
      <c r="CO1228" s="244" t="str">
        <f t="shared" si="1638"/>
        <v>NO</v>
      </c>
      <c r="CP1228" s="244" t="str">
        <f t="shared" si="1639"/>
        <v>NO</v>
      </c>
      <c r="CQ1228" s="244" t="str">
        <f t="shared" si="1640"/>
        <v>NO</v>
      </c>
      <c r="CR1228" s="244" t="str">
        <f t="shared" si="1641"/>
        <v>NO</v>
      </c>
    </row>
    <row r="1229" spans="1:96">
      <c r="A1229" s="64"/>
      <c r="B1229" s="15"/>
      <c r="C1229" s="15"/>
      <c r="D1229" s="15"/>
      <c r="E1229" s="15"/>
      <c r="F1229" s="15"/>
      <c r="G1229" s="15"/>
      <c r="H1229" s="15"/>
      <c r="I1229" s="52" t="s">
        <v>42</v>
      </c>
      <c r="J1229" s="6">
        <v>0.31431791760431499</v>
      </c>
      <c r="K1229" s="6">
        <v>0.64437950533237498</v>
      </c>
      <c r="L1229" s="6">
        <v>4.1302577063309601E-2</v>
      </c>
      <c r="M1229" s="6">
        <v>0.60374127331632499</v>
      </c>
      <c r="N1229" s="6">
        <v>0.18920723746037499</v>
      </c>
      <c r="O1229" s="6">
        <v>0.207051489223299</v>
      </c>
      <c r="P1229" s="6">
        <v>6.3047099468065804E-2</v>
      </c>
      <c r="Q1229" s="6">
        <v>0.80065289554087804</v>
      </c>
      <c r="R1229" s="6">
        <v>0.13630000499105499</v>
      </c>
      <c r="S1229" s="6">
        <v>0.83373315707589701</v>
      </c>
      <c r="T1229" s="6">
        <v>2.4502873156546701E-2</v>
      </c>
      <c r="U1229" s="6">
        <v>0.14176396976755501</v>
      </c>
      <c r="V1229" s="6">
        <v>0.17277051927380499</v>
      </c>
      <c r="W1229" s="6">
        <v>9.4598185414629193E-2</v>
      </c>
      <c r="X1229" s="6">
        <v>0.73263129531156501</v>
      </c>
      <c r="Y1229" s="6">
        <v>0.49783983349151001</v>
      </c>
      <c r="Z1229" s="6">
        <v>0.44390472046777402</v>
      </c>
      <c r="AA1229" s="6">
        <v>5.82554460407144E-2</v>
      </c>
      <c r="AB1229" s="6">
        <v>0.90055978916678903</v>
      </c>
      <c r="AC1229" s="6">
        <v>3.8244058433140001E-3</v>
      </c>
      <c r="AD1229" s="6">
        <v>9.5615804989896303E-2</v>
      </c>
      <c r="AE1229" s="6">
        <v>0.52724080332994205</v>
      </c>
      <c r="AF1229" s="6">
        <v>0.342377360556749</v>
      </c>
      <c r="AG1229" s="310">
        <v>0.130381836113307</v>
      </c>
      <c r="AH1229" s="211">
        <v>1.8720000000000001</v>
      </c>
      <c r="AI1229" s="211">
        <v>4.0970000000000004</v>
      </c>
      <c r="AJ1229" s="212">
        <v>6.577</v>
      </c>
      <c r="AK1229" s="210">
        <v>1.9910000000000001</v>
      </c>
      <c r="AL1229" s="210">
        <v>4.1429999999999998</v>
      </c>
      <c r="AM1229" s="210">
        <v>6.71</v>
      </c>
      <c r="AN1229" s="203"/>
      <c r="AO1229" s="203"/>
      <c r="AP1229" s="203"/>
      <c r="AQ1229" s="203"/>
      <c r="AR1229" s="203">
        <f t="shared" si="1598"/>
        <v>2.0614909136719999</v>
      </c>
      <c r="AS1229" s="203">
        <f t="shared" si="1599"/>
        <v>2.5196000000000001</v>
      </c>
      <c r="AT1229" s="203">
        <f t="shared" si="1600"/>
        <v>3.0795111055119997</v>
      </c>
      <c r="AU1229" s="203">
        <f t="shared" si="1601"/>
        <v>3.2548090981419997</v>
      </c>
      <c r="AV1229" s="203">
        <f t="shared" si="1602"/>
        <v>3.9781</v>
      </c>
      <c r="AW1229" s="203">
        <f t="shared" si="1603"/>
        <v>4.8621222133819995</v>
      </c>
      <c r="AX1229" s="203">
        <f t="shared" si="1604"/>
        <v>5.8365818311520004</v>
      </c>
      <c r="AY1229" s="203">
        <f t="shared" si="1605"/>
        <v>7.1336000000000004</v>
      </c>
      <c r="AZ1229" s="203">
        <f t="shared" si="1606"/>
        <v>8.7188444285919999</v>
      </c>
      <c r="BB1229" s="1" t="str">
        <f t="shared" si="1584"/>
        <v>A</v>
      </c>
      <c r="BC1229" s="1" t="str">
        <f t="shared" si="1585"/>
        <v>NA</v>
      </c>
      <c r="BD1229" s="1" t="str">
        <f t="shared" si="1586"/>
        <v>NP</v>
      </c>
      <c r="BE1229" s="1" t="str">
        <f t="shared" si="1587"/>
        <v>NO</v>
      </c>
      <c r="BF1229" s="1" t="str">
        <f t="shared" si="1612"/>
        <v>NO</v>
      </c>
      <c r="BG1229" s="1" t="str">
        <f t="shared" si="1613"/>
        <v>YES</v>
      </c>
      <c r="BH1229" s="1" t="str">
        <f t="shared" si="1597"/>
        <v>YES</v>
      </c>
      <c r="BJ1229" s="12">
        <v>22</v>
      </c>
      <c r="BK1229" s="1" t="str">
        <f t="shared" si="1614"/>
        <v>A</v>
      </c>
      <c r="BL1229" s="1" t="str">
        <f t="shared" si="1615"/>
        <v>NA</v>
      </c>
      <c r="BM1229" s="1" t="str">
        <f t="shared" si="1616"/>
        <v>NP</v>
      </c>
      <c r="BN1229" s="1" t="str">
        <f t="shared" si="1617"/>
        <v>NO</v>
      </c>
      <c r="BO1229" s="1" t="str">
        <f t="shared" si="1618"/>
        <v>NO</v>
      </c>
      <c r="BP1229" s="1" t="str">
        <f t="shared" si="1619"/>
        <v>YES</v>
      </c>
      <c r="BQ1229" s="1" t="str">
        <f t="shared" si="1620"/>
        <v>YES</v>
      </c>
      <c r="BS1229" s="1" t="str">
        <f t="shared" si="1621"/>
        <v>TP</v>
      </c>
      <c r="BT1229" s="1" t="str">
        <f t="shared" si="1622"/>
        <v>TN</v>
      </c>
      <c r="BU1229" s="1" t="str">
        <f t="shared" si="1623"/>
        <v>TP</v>
      </c>
      <c r="BV1229" s="1" t="str">
        <f t="shared" si="1624"/>
        <v>NO</v>
      </c>
      <c r="BW1229" s="1" t="str">
        <f t="shared" si="1625"/>
        <v>YES</v>
      </c>
      <c r="BX1229" s="1" t="str">
        <f t="shared" si="1626"/>
        <v>YES</v>
      </c>
      <c r="BY1229" s="244" t="str">
        <f t="shared" si="1627"/>
        <v>YES</v>
      </c>
      <c r="BZ1229" s="244" t="str">
        <f t="shared" si="1628"/>
        <v>NO</v>
      </c>
      <c r="CA1229" s="244" t="str">
        <f t="shared" si="1629"/>
        <v>NO</v>
      </c>
      <c r="CB1229" s="244" t="str">
        <f t="shared" si="1630"/>
        <v>NO</v>
      </c>
      <c r="CC1229" s="244" t="str">
        <f t="shared" si="1631"/>
        <v>NO</v>
      </c>
      <c r="CD1229" s="244" t="str">
        <f t="shared" si="1607"/>
        <v>NO</v>
      </c>
      <c r="CE1229" s="1" t="str">
        <f t="shared" si="1608"/>
        <v>NO</v>
      </c>
      <c r="CF1229" s="1" t="str">
        <f t="shared" si="1609"/>
        <v>NO</v>
      </c>
      <c r="CG1229" s="1" t="str">
        <f t="shared" si="1610"/>
        <v>NO</v>
      </c>
      <c r="CH1229" s="1" t="str">
        <f t="shared" si="1611"/>
        <v>NO</v>
      </c>
      <c r="CI1229" s="244" t="str">
        <f t="shared" si="1632"/>
        <v>NO</v>
      </c>
      <c r="CJ1229" s="244" t="str">
        <f t="shared" si="1633"/>
        <v>NO</v>
      </c>
      <c r="CK1229" s="244" t="str">
        <f t="shared" si="1634"/>
        <v>NO</v>
      </c>
      <c r="CL1229" s="244" t="str">
        <f t="shared" si="1635"/>
        <v>NO</v>
      </c>
      <c r="CM1229" s="244" t="str">
        <f t="shared" si="1636"/>
        <v>NO</v>
      </c>
      <c r="CN1229" s="244" t="str">
        <f t="shared" si="1637"/>
        <v>NO</v>
      </c>
      <c r="CO1229" s="244" t="str">
        <f t="shared" si="1638"/>
        <v>NO</v>
      </c>
      <c r="CP1229" s="244" t="str">
        <f t="shared" si="1639"/>
        <v>NO</v>
      </c>
      <c r="CQ1229" s="244" t="str">
        <f t="shared" si="1640"/>
        <v>NO</v>
      </c>
      <c r="CR1229" s="244" t="str">
        <f t="shared" si="1641"/>
        <v>NO</v>
      </c>
    </row>
    <row r="1230" spans="1:96">
      <c r="A1230" s="64"/>
      <c r="B1230" s="15"/>
      <c r="C1230" s="15"/>
      <c r="D1230" s="15"/>
      <c r="E1230" s="15"/>
      <c r="F1230" s="15"/>
      <c r="G1230" s="15"/>
      <c r="H1230" s="15"/>
      <c r="I1230" s="52" t="s">
        <v>43</v>
      </c>
      <c r="J1230" s="6">
        <v>0.93049335369000796</v>
      </c>
      <c r="K1230" s="6">
        <v>8.5455396194364895E-3</v>
      </c>
      <c r="L1230" s="6">
        <v>6.0961106690554601E-2</v>
      </c>
      <c r="M1230" s="6">
        <v>0.82605951585144399</v>
      </c>
      <c r="N1230" s="6">
        <v>0.134613193482467</v>
      </c>
      <c r="O1230" s="6">
        <v>3.9327290666087297E-2</v>
      </c>
      <c r="P1230" s="6">
        <v>0.67956819148354897</v>
      </c>
      <c r="Q1230" s="6">
        <v>0.115152631709843</v>
      </c>
      <c r="R1230" s="6">
        <v>0.20527917680660601</v>
      </c>
      <c r="S1230" s="6">
        <v>0.69460204297564898</v>
      </c>
      <c r="T1230" s="6">
        <v>0.20176058161170499</v>
      </c>
      <c r="U1230" s="6">
        <v>0.10363737541264501</v>
      </c>
      <c r="V1230" s="6">
        <v>0.47064858933227399</v>
      </c>
      <c r="W1230" s="6">
        <v>0.23419869694280801</v>
      </c>
      <c r="X1230" s="6">
        <v>0.29515271372491603</v>
      </c>
      <c r="Y1230" s="6">
        <v>0.57345942176561204</v>
      </c>
      <c r="Z1230" s="6">
        <v>0.22046669800382099</v>
      </c>
      <c r="AA1230" s="6">
        <v>0.206073880230566</v>
      </c>
      <c r="AB1230" s="6">
        <v>5.3229706639576102E-2</v>
      </c>
      <c r="AC1230" s="6">
        <v>0.91084077323742896</v>
      </c>
      <c r="AD1230" s="6">
        <v>3.5929520122994399E-2</v>
      </c>
      <c r="AE1230" s="6">
        <v>0.511539849110207</v>
      </c>
      <c r="AF1230" s="6">
        <v>0.453610401043131</v>
      </c>
      <c r="AG1230" s="310">
        <v>3.4849749846660998E-2</v>
      </c>
      <c r="AH1230" s="211">
        <v>1.887</v>
      </c>
      <c r="AI1230" s="211">
        <v>3.6859999999999999</v>
      </c>
      <c r="AJ1230" s="212">
        <v>6.9630000000000001</v>
      </c>
      <c r="AK1230" s="210">
        <v>1.796</v>
      </c>
      <c r="AL1230" s="210">
        <v>3.5960000000000001</v>
      </c>
      <c r="AM1230" s="210">
        <v>6.8780000000000001</v>
      </c>
      <c r="AN1230" s="203"/>
      <c r="AO1230" s="203"/>
      <c r="AP1230" s="203"/>
      <c r="AQ1230" s="203"/>
      <c r="AR1230" s="203">
        <f t="shared" si="1598"/>
        <v>2.0614909136719999</v>
      </c>
      <c r="AS1230" s="203">
        <f t="shared" si="1599"/>
        <v>2.5196000000000001</v>
      </c>
      <c r="AT1230" s="203">
        <f t="shared" si="1600"/>
        <v>3.0795111055119997</v>
      </c>
      <c r="AU1230" s="203">
        <f t="shared" si="1601"/>
        <v>3.2548090981419997</v>
      </c>
      <c r="AV1230" s="203">
        <f t="shared" si="1602"/>
        <v>3.9781</v>
      </c>
      <c r="AW1230" s="203">
        <f t="shared" si="1603"/>
        <v>4.8621222133819995</v>
      </c>
      <c r="AX1230" s="203">
        <f t="shared" si="1604"/>
        <v>5.8365818311520004</v>
      </c>
      <c r="AY1230" s="203">
        <f t="shared" si="1605"/>
        <v>7.1336000000000004</v>
      </c>
      <c r="AZ1230" s="203">
        <f t="shared" si="1606"/>
        <v>8.7188444285919999</v>
      </c>
      <c r="BB1230" s="1" t="str">
        <f t="shared" si="1584"/>
        <v>A</v>
      </c>
      <c r="BC1230" s="1" t="str">
        <f t="shared" si="1585"/>
        <v>NP</v>
      </c>
      <c r="BD1230" s="1" t="str">
        <f t="shared" si="1586"/>
        <v>NP</v>
      </c>
      <c r="BE1230" s="1" t="str">
        <f t="shared" si="1587"/>
        <v>NO</v>
      </c>
      <c r="BF1230" s="1" t="str">
        <f t="shared" si="1612"/>
        <v>NO</v>
      </c>
      <c r="BG1230" s="1" t="str">
        <f t="shared" si="1613"/>
        <v>YES</v>
      </c>
      <c r="BH1230" s="1" t="str">
        <f t="shared" si="1597"/>
        <v>YES</v>
      </c>
      <c r="BJ1230" s="12">
        <v>93</v>
      </c>
      <c r="BK1230" s="1" t="str">
        <f t="shared" si="1614"/>
        <v>A</v>
      </c>
      <c r="BL1230" s="1" t="str">
        <f t="shared" si="1615"/>
        <v>NP</v>
      </c>
      <c r="BM1230" s="1" t="str">
        <f t="shared" si="1616"/>
        <v>NP</v>
      </c>
      <c r="BN1230" s="1" t="str">
        <f t="shared" si="1617"/>
        <v>NO</v>
      </c>
      <c r="BO1230" s="1" t="str">
        <f t="shared" si="1618"/>
        <v>NO</v>
      </c>
      <c r="BP1230" s="1" t="str">
        <f t="shared" si="1619"/>
        <v>YES</v>
      </c>
      <c r="BQ1230" s="1" t="str">
        <f t="shared" si="1620"/>
        <v>YES</v>
      </c>
      <c r="BS1230" s="1" t="str">
        <f t="shared" si="1621"/>
        <v>TP</v>
      </c>
      <c r="BT1230" s="1" t="str">
        <f t="shared" si="1622"/>
        <v>TP</v>
      </c>
      <c r="BU1230" s="1" t="str">
        <f t="shared" si="1623"/>
        <v>TP</v>
      </c>
      <c r="BV1230" s="1" t="str">
        <f t="shared" si="1624"/>
        <v>YES</v>
      </c>
      <c r="BW1230" s="1" t="str">
        <f t="shared" si="1625"/>
        <v>YES</v>
      </c>
      <c r="BX1230" s="1" t="str">
        <f t="shared" si="1626"/>
        <v>YES</v>
      </c>
      <c r="BY1230" s="244" t="str">
        <f t="shared" si="1627"/>
        <v>YES</v>
      </c>
      <c r="BZ1230" s="244" t="str">
        <f t="shared" si="1628"/>
        <v>NO</v>
      </c>
      <c r="CA1230" s="244" t="str">
        <f t="shared" si="1629"/>
        <v>NO</v>
      </c>
      <c r="CB1230" s="244" t="str">
        <f t="shared" si="1630"/>
        <v>NO</v>
      </c>
      <c r="CC1230" s="244" t="str">
        <f t="shared" si="1631"/>
        <v>NO</v>
      </c>
      <c r="CD1230" s="244" t="str">
        <f t="shared" si="1607"/>
        <v>NO</v>
      </c>
      <c r="CE1230" s="1" t="str">
        <f t="shared" si="1608"/>
        <v>NO</v>
      </c>
      <c r="CF1230" s="1" t="str">
        <f t="shared" si="1609"/>
        <v>NO</v>
      </c>
      <c r="CG1230" s="1" t="str">
        <f t="shared" si="1610"/>
        <v>NO</v>
      </c>
      <c r="CH1230" s="1" t="str">
        <f t="shared" si="1611"/>
        <v>NO</v>
      </c>
      <c r="CI1230" s="244" t="str">
        <f t="shared" si="1632"/>
        <v>NO</v>
      </c>
      <c r="CJ1230" s="244" t="str">
        <f t="shared" si="1633"/>
        <v>NO</v>
      </c>
      <c r="CK1230" s="244" t="str">
        <f t="shared" si="1634"/>
        <v>NO</v>
      </c>
      <c r="CL1230" s="244" t="str">
        <f t="shared" si="1635"/>
        <v>NO</v>
      </c>
      <c r="CM1230" s="244" t="str">
        <f t="shared" si="1636"/>
        <v>NO</v>
      </c>
      <c r="CN1230" s="244" t="str">
        <f t="shared" si="1637"/>
        <v>NO</v>
      </c>
      <c r="CO1230" s="244" t="str">
        <f t="shared" si="1638"/>
        <v>NO</v>
      </c>
      <c r="CP1230" s="244" t="str">
        <f t="shared" si="1639"/>
        <v>NO</v>
      </c>
      <c r="CQ1230" s="244" t="str">
        <f t="shared" si="1640"/>
        <v>NO</v>
      </c>
      <c r="CR1230" s="244" t="str">
        <f t="shared" si="1641"/>
        <v>NO</v>
      </c>
    </row>
    <row r="1231" spans="1:96">
      <c r="A1231" s="64"/>
      <c r="B1231" s="15"/>
      <c r="C1231" s="15"/>
      <c r="D1231" s="15"/>
      <c r="E1231" s="15"/>
      <c r="F1231" s="15"/>
      <c r="G1231" s="15"/>
      <c r="H1231" s="15"/>
      <c r="I1231" s="52" t="s">
        <v>45</v>
      </c>
      <c r="J1231" s="6">
        <v>0.84556460193551397</v>
      </c>
      <c r="K1231" s="6">
        <v>5.5996111039653899E-2</v>
      </c>
      <c r="L1231" s="6">
        <v>9.8439287024831998E-2</v>
      </c>
      <c r="M1231" s="6">
        <v>0.48790846992428499</v>
      </c>
      <c r="N1231" s="6">
        <v>5.1413111476251203E-2</v>
      </c>
      <c r="O1231" s="6">
        <v>0.46067841859946301</v>
      </c>
      <c r="P1231" s="6">
        <v>0.15298533948559601</v>
      </c>
      <c r="Q1231" s="6">
        <v>0.12315357283850301</v>
      </c>
      <c r="R1231" s="6">
        <v>0.72386108767589896</v>
      </c>
      <c r="S1231" s="6">
        <v>0.76823018540176102</v>
      </c>
      <c r="T1231" s="6">
        <v>9.9010552027322896E-2</v>
      </c>
      <c r="U1231" s="6">
        <v>0.132759262570915</v>
      </c>
      <c r="V1231" s="6">
        <v>6.6080510536033997E-3</v>
      </c>
      <c r="W1231" s="6">
        <v>0.60711320319983197</v>
      </c>
      <c r="X1231" s="6">
        <v>0.38627874574656301</v>
      </c>
      <c r="Y1231" s="6">
        <v>0.89908072034179298</v>
      </c>
      <c r="Z1231" s="6">
        <v>2.6105490417423199E-2</v>
      </c>
      <c r="AA1231" s="6">
        <v>7.4813789240783093E-2</v>
      </c>
      <c r="AB1231" s="6">
        <v>0.69946660333493405</v>
      </c>
      <c r="AC1231" s="6">
        <v>0.206572533377511</v>
      </c>
      <c r="AD1231" s="6">
        <v>9.3960863287554694E-2</v>
      </c>
      <c r="AE1231" s="6">
        <v>0.267554553847906</v>
      </c>
      <c r="AF1231" s="6">
        <v>0.68671559135287796</v>
      </c>
      <c r="AG1231" s="310">
        <v>4.5729854799215403E-2</v>
      </c>
      <c r="AH1231" s="211">
        <v>2.7360000000000002</v>
      </c>
      <c r="AI1231" s="211">
        <v>3.8439999999999999</v>
      </c>
      <c r="AJ1231" s="212">
        <v>6.4509999999999996</v>
      </c>
      <c r="AK1231" s="210">
        <v>2.7490000000000001</v>
      </c>
      <c r="AL1231" s="210">
        <v>3.9489999999999998</v>
      </c>
      <c r="AM1231" s="210">
        <v>6.5359999999999996</v>
      </c>
      <c r="AN1231" s="203"/>
      <c r="AO1231" s="203"/>
      <c r="AP1231" s="203"/>
      <c r="AQ1231" s="203"/>
      <c r="AR1231" s="203">
        <f t="shared" si="1598"/>
        <v>2.0614909136719999</v>
      </c>
      <c r="AS1231" s="203">
        <f t="shared" si="1599"/>
        <v>2.5196000000000001</v>
      </c>
      <c r="AT1231" s="203">
        <f t="shared" si="1600"/>
        <v>3.0795111055119997</v>
      </c>
      <c r="AU1231" s="203">
        <f t="shared" si="1601"/>
        <v>3.2548090981419997</v>
      </c>
      <c r="AV1231" s="203">
        <f t="shared" si="1602"/>
        <v>3.9781</v>
      </c>
      <c r="AW1231" s="203">
        <f t="shared" si="1603"/>
        <v>4.8621222133819995</v>
      </c>
      <c r="AX1231" s="203">
        <f t="shared" si="1604"/>
        <v>5.8365818311520004</v>
      </c>
      <c r="AY1231" s="203">
        <f t="shared" si="1605"/>
        <v>7.1336000000000004</v>
      </c>
      <c r="AZ1231" s="203">
        <f t="shared" si="1606"/>
        <v>8.7188444285919999</v>
      </c>
      <c r="BB1231" s="1" t="str">
        <f t="shared" si="1584"/>
        <v>NA</v>
      </c>
      <c r="BC1231" s="1" t="str">
        <f t="shared" si="1585"/>
        <v>NP</v>
      </c>
      <c r="BD1231" s="1" t="str">
        <f t="shared" si="1586"/>
        <v>NP</v>
      </c>
      <c r="BE1231" s="1" t="str">
        <f t="shared" si="1587"/>
        <v>NO</v>
      </c>
      <c r="BF1231" s="1" t="str">
        <f t="shared" si="1612"/>
        <v>NO</v>
      </c>
      <c r="BG1231" s="1" t="str">
        <f t="shared" si="1613"/>
        <v>NO</v>
      </c>
      <c r="BH1231" s="1" t="str">
        <f t="shared" si="1597"/>
        <v>YES</v>
      </c>
      <c r="BJ1231" s="12">
        <v>15</v>
      </c>
      <c r="BK1231" s="1" t="str">
        <f t="shared" si="1614"/>
        <v>NA</v>
      </c>
      <c r="BL1231" s="1" t="str">
        <f t="shared" si="1615"/>
        <v>NP</v>
      </c>
      <c r="BM1231" s="1" t="str">
        <f t="shared" si="1616"/>
        <v>NP</v>
      </c>
      <c r="BN1231" s="1" t="str">
        <f t="shared" si="1617"/>
        <v>NO</v>
      </c>
      <c r="BO1231" s="1" t="str">
        <f t="shared" si="1618"/>
        <v>NO</v>
      </c>
      <c r="BP1231" s="1" t="str">
        <f t="shared" si="1619"/>
        <v>NO</v>
      </c>
      <c r="BQ1231" s="1" t="str">
        <f t="shared" si="1620"/>
        <v>YES</v>
      </c>
      <c r="BS1231" s="1" t="str">
        <f t="shared" si="1621"/>
        <v>TN</v>
      </c>
      <c r="BT1231" s="1" t="str">
        <f t="shared" si="1622"/>
        <v>TP</v>
      </c>
      <c r="BU1231" s="1" t="str">
        <f t="shared" si="1623"/>
        <v>TP</v>
      </c>
      <c r="BV1231" s="1" t="str">
        <f t="shared" si="1624"/>
        <v>NO</v>
      </c>
      <c r="BW1231" s="1" t="str">
        <f t="shared" si="1625"/>
        <v>YES</v>
      </c>
      <c r="BX1231" s="1" t="str">
        <f t="shared" si="1626"/>
        <v>YES</v>
      </c>
      <c r="BY1231" s="244" t="str">
        <f t="shared" si="1627"/>
        <v>YES</v>
      </c>
      <c r="BZ1231" s="244" t="str">
        <f t="shared" si="1628"/>
        <v>NO</v>
      </c>
      <c r="CA1231" s="244" t="str">
        <f t="shared" si="1629"/>
        <v>NO</v>
      </c>
      <c r="CB1231" s="244" t="str">
        <f t="shared" si="1630"/>
        <v>NO</v>
      </c>
      <c r="CC1231" s="244" t="str">
        <f t="shared" si="1631"/>
        <v>NO</v>
      </c>
      <c r="CD1231" s="244" t="str">
        <f t="shared" si="1607"/>
        <v>NO</v>
      </c>
      <c r="CE1231" s="1" t="str">
        <f t="shared" si="1608"/>
        <v>NO</v>
      </c>
      <c r="CF1231" s="1" t="str">
        <f t="shared" si="1609"/>
        <v>NO</v>
      </c>
      <c r="CG1231" s="1" t="str">
        <f t="shared" si="1610"/>
        <v>NO</v>
      </c>
      <c r="CH1231" s="1" t="str">
        <f t="shared" si="1611"/>
        <v>NO</v>
      </c>
      <c r="CI1231" s="244" t="str">
        <f t="shared" si="1632"/>
        <v>NO</v>
      </c>
      <c r="CJ1231" s="244" t="str">
        <f t="shared" si="1633"/>
        <v>NO</v>
      </c>
      <c r="CK1231" s="244" t="str">
        <f t="shared" si="1634"/>
        <v>NO</v>
      </c>
      <c r="CL1231" s="244" t="str">
        <f t="shared" si="1635"/>
        <v>NO</v>
      </c>
      <c r="CM1231" s="244" t="str">
        <f t="shared" si="1636"/>
        <v>NO</v>
      </c>
      <c r="CN1231" s="244" t="str">
        <f t="shared" si="1637"/>
        <v>NO</v>
      </c>
      <c r="CO1231" s="244" t="str">
        <f t="shared" si="1638"/>
        <v>NO</v>
      </c>
      <c r="CP1231" s="244" t="str">
        <f t="shared" si="1639"/>
        <v>NO</v>
      </c>
      <c r="CQ1231" s="244" t="str">
        <f t="shared" si="1640"/>
        <v>NO</v>
      </c>
      <c r="CR1231" s="244" t="str">
        <f t="shared" si="1641"/>
        <v>NO</v>
      </c>
    </row>
    <row r="1232" spans="1:96">
      <c r="A1232" s="64"/>
      <c r="B1232" s="15"/>
      <c r="C1232" s="15"/>
      <c r="D1232" s="15"/>
      <c r="E1232" s="15"/>
      <c r="F1232" s="15"/>
      <c r="G1232" s="15"/>
      <c r="H1232" s="15"/>
      <c r="I1232" s="52" t="s">
        <v>44</v>
      </c>
      <c r="J1232" s="6">
        <v>0.88727628567577699</v>
      </c>
      <c r="K1232" s="6">
        <v>8.7960897805946597E-2</v>
      </c>
      <c r="L1232" s="6">
        <v>2.47628165182763E-2</v>
      </c>
      <c r="M1232" s="6">
        <v>0.89392284726042104</v>
      </c>
      <c r="N1232" s="6">
        <v>1.6134772993703601E-2</v>
      </c>
      <c r="O1232" s="6">
        <v>8.9942379745874601E-2</v>
      </c>
      <c r="P1232" s="6">
        <v>0.17318868930435999</v>
      </c>
      <c r="Q1232" s="6">
        <v>0.55092775431698404</v>
      </c>
      <c r="R1232" s="6">
        <v>0.27588355637865403</v>
      </c>
      <c r="S1232" s="6">
        <v>0.13668292248281</v>
      </c>
      <c r="T1232" s="6">
        <v>0.56521018234905196</v>
      </c>
      <c r="U1232" s="6">
        <v>0.29810689516813699</v>
      </c>
      <c r="V1232" s="6">
        <v>6.1466314342802399E-2</v>
      </c>
      <c r="W1232" s="6">
        <v>0.10280648705551999</v>
      </c>
      <c r="X1232" s="6">
        <v>0.83572719860167699</v>
      </c>
      <c r="Y1232" s="6">
        <v>0.27721786818646499</v>
      </c>
      <c r="Z1232" s="6">
        <v>0.46348454643602799</v>
      </c>
      <c r="AA1232" s="6">
        <v>0.25929758537750502</v>
      </c>
      <c r="AB1232" s="6">
        <v>0.44751041851337198</v>
      </c>
      <c r="AC1232" s="6">
        <v>0.529345448500116</v>
      </c>
      <c r="AD1232" s="6">
        <v>2.3144132986510801E-2</v>
      </c>
      <c r="AE1232" s="6">
        <v>0.93856445734526595</v>
      </c>
      <c r="AF1232" s="6">
        <v>1.563034117954E-2</v>
      </c>
      <c r="AG1232" s="310">
        <v>4.5805201475193603E-2</v>
      </c>
      <c r="AH1232" s="211">
        <v>2.3079999999999998</v>
      </c>
      <c r="AI1232" s="211">
        <v>4.6100000000000003</v>
      </c>
      <c r="AJ1232" s="212">
        <v>6.3019999999999996</v>
      </c>
      <c r="AK1232" s="210">
        <v>2.5</v>
      </c>
      <c r="AL1232" s="210">
        <v>4.585</v>
      </c>
      <c r="AM1232" s="210">
        <v>6.2480000000000002</v>
      </c>
      <c r="AN1232" s="203"/>
      <c r="AO1232" s="203"/>
      <c r="AP1232" s="203"/>
      <c r="AQ1232" s="203"/>
      <c r="AR1232" s="203">
        <f t="shared" si="1598"/>
        <v>2.0614909136719999</v>
      </c>
      <c r="AS1232" s="203">
        <f t="shared" si="1599"/>
        <v>2.5196000000000001</v>
      </c>
      <c r="AT1232" s="203">
        <f t="shared" si="1600"/>
        <v>3.0795111055119997</v>
      </c>
      <c r="AU1232" s="203">
        <f t="shared" si="1601"/>
        <v>3.2548090981419997</v>
      </c>
      <c r="AV1232" s="203">
        <f t="shared" si="1602"/>
        <v>3.9781</v>
      </c>
      <c r="AW1232" s="203">
        <f t="shared" si="1603"/>
        <v>4.8621222133819995</v>
      </c>
      <c r="AX1232" s="203">
        <f t="shared" si="1604"/>
        <v>5.8365818311520004</v>
      </c>
      <c r="AY1232" s="203">
        <f t="shared" si="1605"/>
        <v>7.1336000000000004</v>
      </c>
      <c r="AZ1232" s="203">
        <f t="shared" si="1606"/>
        <v>8.7188444285919999</v>
      </c>
      <c r="BB1232" s="1" t="str">
        <f t="shared" si="1584"/>
        <v>NP</v>
      </c>
      <c r="BC1232" s="1" t="str">
        <f t="shared" si="1585"/>
        <v>NA</v>
      </c>
      <c r="BD1232" s="1" t="str">
        <f t="shared" si="1586"/>
        <v>NP</v>
      </c>
      <c r="BE1232" s="1" t="str">
        <f t="shared" si="1587"/>
        <v>NO</v>
      </c>
      <c r="BF1232" s="1" t="str">
        <f t="shared" si="1612"/>
        <v>NO</v>
      </c>
      <c r="BG1232" s="1" t="str">
        <f t="shared" si="1613"/>
        <v>NO</v>
      </c>
      <c r="BH1232" s="1" t="str">
        <f t="shared" si="1597"/>
        <v>YES</v>
      </c>
      <c r="BJ1232" s="12">
        <v>14</v>
      </c>
      <c r="BK1232" s="1" t="str">
        <f t="shared" si="1614"/>
        <v>NP</v>
      </c>
      <c r="BL1232" s="1" t="str">
        <f t="shared" si="1615"/>
        <v>NA</v>
      </c>
      <c r="BM1232" s="1" t="str">
        <f t="shared" si="1616"/>
        <v>NP</v>
      </c>
      <c r="BN1232" s="1" t="str">
        <f t="shared" si="1617"/>
        <v>NO</v>
      </c>
      <c r="BO1232" s="1" t="str">
        <f t="shared" si="1618"/>
        <v>NO</v>
      </c>
      <c r="BP1232" s="1" t="str">
        <f t="shared" si="1619"/>
        <v>NO</v>
      </c>
      <c r="BQ1232" s="1" t="str">
        <f t="shared" si="1620"/>
        <v>YES</v>
      </c>
      <c r="BS1232" s="1" t="str">
        <f t="shared" si="1621"/>
        <v>TP</v>
      </c>
      <c r="BT1232" s="1" t="str">
        <f t="shared" si="1622"/>
        <v>TN</v>
      </c>
      <c r="BU1232" s="1" t="str">
        <f t="shared" si="1623"/>
        <v>TP</v>
      </c>
      <c r="BV1232" s="1" t="str">
        <f t="shared" si="1624"/>
        <v>NO</v>
      </c>
      <c r="BW1232" s="1" t="str">
        <f t="shared" si="1625"/>
        <v>YES</v>
      </c>
      <c r="BX1232" s="1" t="str">
        <f t="shared" si="1626"/>
        <v>YES</v>
      </c>
      <c r="BY1232" s="244" t="str">
        <f t="shared" si="1627"/>
        <v>YES</v>
      </c>
      <c r="BZ1232" s="244" t="str">
        <f t="shared" si="1628"/>
        <v>NO</v>
      </c>
      <c r="CA1232" s="244" t="str">
        <f t="shared" si="1629"/>
        <v>NO</v>
      </c>
      <c r="CB1232" s="244" t="str">
        <f t="shared" si="1630"/>
        <v>NO</v>
      </c>
      <c r="CC1232" s="244" t="str">
        <f t="shared" si="1631"/>
        <v>NO</v>
      </c>
      <c r="CD1232" s="244" t="str">
        <f t="shared" si="1607"/>
        <v>NO</v>
      </c>
      <c r="CE1232" s="1" t="str">
        <f t="shared" si="1608"/>
        <v>NO</v>
      </c>
      <c r="CF1232" s="1" t="str">
        <f t="shared" si="1609"/>
        <v>NO</v>
      </c>
      <c r="CG1232" s="1" t="str">
        <f t="shared" si="1610"/>
        <v>NO</v>
      </c>
      <c r="CH1232" s="1" t="str">
        <f t="shared" si="1611"/>
        <v>NO</v>
      </c>
      <c r="CI1232" s="244" t="str">
        <f t="shared" si="1632"/>
        <v>NO</v>
      </c>
      <c r="CJ1232" s="244" t="str">
        <f t="shared" si="1633"/>
        <v>NO</v>
      </c>
      <c r="CK1232" s="244" t="str">
        <f t="shared" si="1634"/>
        <v>NO</v>
      </c>
      <c r="CL1232" s="244" t="str">
        <f t="shared" si="1635"/>
        <v>NO</v>
      </c>
      <c r="CM1232" s="244" t="str">
        <f t="shared" si="1636"/>
        <v>NO</v>
      </c>
      <c r="CN1232" s="244" t="str">
        <f t="shared" si="1637"/>
        <v>NO</v>
      </c>
      <c r="CO1232" s="244" t="str">
        <f t="shared" si="1638"/>
        <v>NO</v>
      </c>
      <c r="CP1232" s="244" t="str">
        <f t="shared" si="1639"/>
        <v>NO</v>
      </c>
      <c r="CQ1232" s="244" t="str">
        <f t="shared" si="1640"/>
        <v>NO</v>
      </c>
      <c r="CR1232" s="244" t="str">
        <f t="shared" si="1641"/>
        <v>NO</v>
      </c>
    </row>
    <row r="1233" spans="1:96">
      <c r="A1233" s="64"/>
      <c r="B1233" s="15"/>
      <c r="C1233" s="15"/>
      <c r="D1233" s="15"/>
      <c r="E1233" s="15"/>
      <c r="F1233" s="15"/>
      <c r="G1233" s="15"/>
      <c r="H1233" s="15"/>
      <c r="I1233" s="52" t="s">
        <v>20</v>
      </c>
      <c r="J1233" s="6">
        <v>0.82395317822670699</v>
      </c>
      <c r="K1233" s="6">
        <v>0.13706206947410901</v>
      </c>
      <c r="L1233" s="6">
        <v>3.8984752299183002E-2</v>
      </c>
      <c r="M1233" s="6">
        <v>0.78704738045590605</v>
      </c>
      <c r="N1233" s="6">
        <v>0.15803111206773399</v>
      </c>
      <c r="O1233" s="6">
        <v>5.4921507476359703E-2</v>
      </c>
      <c r="P1233" s="6">
        <v>0.12985734354770201</v>
      </c>
      <c r="Q1233" s="6">
        <v>0.53491843545607498</v>
      </c>
      <c r="R1233" s="6">
        <v>0.33522422099622101</v>
      </c>
      <c r="S1233" s="6">
        <v>0.83373315707589701</v>
      </c>
      <c r="T1233" s="6">
        <v>2.4502873156546701E-2</v>
      </c>
      <c r="U1233" s="6">
        <v>0.14176396976755501</v>
      </c>
      <c r="V1233" s="6">
        <v>0.17277051927380499</v>
      </c>
      <c r="W1233" s="6">
        <v>9.4598185414629193E-2</v>
      </c>
      <c r="X1233" s="6">
        <v>0.73263129531156501</v>
      </c>
      <c r="Y1233" s="6">
        <v>0.49783983349151001</v>
      </c>
      <c r="Z1233" s="6">
        <v>0.44390472046777402</v>
      </c>
      <c r="AA1233" s="6">
        <v>5.82554460407144E-2</v>
      </c>
      <c r="AB1233" s="6">
        <v>0.90055978916678903</v>
      </c>
      <c r="AC1233" s="6">
        <v>3.8244058433140001E-3</v>
      </c>
      <c r="AD1233" s="6">
        <v>9.5615804989896303E-2</v>
      </c>
      <c r="AE1233" s="6">
        <v>0.52724080332994205</v>
      </c>
      <c r="AF1233" s="6">
        <v>0.342377360556749</v>
      </c>
      <c r="AG1233" s="310">
        <v>0.130381836113307</v>
      </c>
      <c r="AH1233" s="211">
        <v>2.3490000000000002</v>
      </c>
      <c r="AI1233" s="211">
        <v>4.3239999999999998</v>
      </c>
      <c r="AJ1233" s="212">
        <v>6.44</v>
      </c>
      <c r="AK1233" s="210">
        <v>2.3780000000000001</v>
      </c>
      <c r="AL1233" s="210">
        <v>4.335</v>
      </c>
      <c r="AM1233" s="210">
        <v>6.5709999999999997</v>
      </c>
      <c r="AN1233" s="203"/>
      <c r="AO1233" s="203"/>
      <c r="AP1233" s="203"/>
      <c r="AQ1233" s="203"/>
      <c r="AR1233" s="203">
        <f t="shared" si="1598"/>
        <v>2.0614909136719999</v>
      </c>
      <c r="AS1233" s="203">
        <f t="shared" si="1599"/>
        <v>2.5196000000000001</v>
      </c>
      <c r="AT1233" s="203">
        <f t="shared" si="1600"/>
        <v>3.0795111055119997</v>
      </c>
      <c r="AU1233" s="203">
        <f t="shared" si="1601"/>
        <v>3.2548090981419997</v>
      </c>
      <c r="AV1233" s="203">
        <f t="shared" si="1602"/>
        <v>3.9781</v>
      </c>
      <c r="AW1233" s="203">
        <f t="shared" si="1603"/>
        <v>4.8621222133819995</v>
      </c>
      <c r="AX1233" s="203">
        <f t="shared" si="1604"/>
        <v>5.8365818311520004</v>
      </c>
      <c r="AY1233" s="203">
        <f t="shared" si="1605"/>
        <v>7.1336000000000004</v>
      </c>
      <c r="AZ1233" s="203">
        <f t="shared" si="1606"/>
        <v>8.7188444285919999</v>
      </c>
      <c r="BB1233" s="1" t="str">
        <f t="shared" ref="BB1233:BB1296" si="1642">IF(AH1233&lt;AR1233,"A",IF(AND(AR1233&lt;=AH1233,AH1233&lt;=AS1233),"NP",IF(AND(AS1233&lt;AH1233,AH1233&lt;=AT1233),"NA","P")))</f>
        <v>NP</v>
      </c>
      <c r="BC1233" s="1" t="str">
        <f t="shared" ref="BC1233:BC1296" si="1643">IF(AI1233&lt;AU1233,"A",IF(AND(AU1233&lt;=AI1233,AI1233&lt;=AV1233),"NP",IF(AND(AV1233&lt;AI1233,AI1233&lt;=AW1233),"NA","P")))</f>
        <v>NA</v>
      </c>
      <c r="BD1233" s="1" t="str">
        <f t="shared" ref="BD1233:BD1296" si="1644">IF(AJ1233&lt;AX1233,"A",IF(AND(AX1233&lt;=AJ1233,AJ1233&lt;=AY1233),"NP",IF(AND(AY1233&lt;AJ1233,AJ1233&lt;=AZ1233),"NA","P")))</f>
        <v>NP</v>
      </c>
      <c r="BE1233" s="1" t="str">
        <f t="shared" ref="BE1233:BE1296" si="1645">IF(AND(BB1233="A",BC1233="A",BD1233="A"),"YES","NO")</f>
        <v>NO</v>
      </c>
      <c r="BF1233" s="1" t="str">
        <f t="shared" si="1612"/>
        <v>NO</v>
      </c>
      <c r="BG1233" s="1" t="str">
        <f t="shared" si="1613"/>
        <v>NO</v>
      </c>
      <c r="BH1233" s="1" t="str">
        <f t="shared" si="1597"/>
        <v>YES</v>
      </c>
      <c r="BJ1233" s="12">
        <v>78</v>
      </c>
      <c r="BK1233" s="1" t="str">
        <f t="shared" si="1614"/>
        <v>NP</v>
      </c>
      <c r="BL1233" s="1" t="str">
        <f t="shared" si="1615"/>
        <v>NA</v>
      </c>
      <c r="BM1233" s="1" t="str">
        <f t="shared" si="1616"/>
        <v>NP</v>
      </c>
      <c r="BN1233" s="1" t="str">
        <f t="shared" si="1617"/>
        <v>NO</v>
      </c>
      <c r="BO1233" s="1" t="str">
        <f t="shared" si="1618"/>
        <v>NO</v>
      </c>
      <c r="BP1233" s="1" t="str">
        <f t="shared" si="1619"/>
        <v>NO</v>
      </c>
      <c r="BQ1233" s="1" t="str">
        <f t="shared" si="1620"/>
        <v>YES</v>
      </c>
      <c r="BS1233" s="1" t="str">
        <f t="shared" si="1621"/>
        <v>TP</v>
      </c>
      <c r="BT1233" s="1" t="str">
        <f t="shared" si="1622"/>
        <v>TN</v>
      </c>
      <c r="BU1233" s="1" t="str">
        <f t="shared" si="1623"/>
        <v>TP</v>
      </c>
      <c r="BV1233" s="1" t="str">
        <f t="shared" si="1624"/>
        <v>NO</v>
      </c>
      <c r="BW1233" s="1" t="str">
        <f t="shared" si="1625"/>
        <v>YES</v>
      </c>
      <c r="BX1233" s="1" t="str">
        <f t="shared" si="1626"/>
        <v>YES</v>
      </c>
      <c r="BY1233" s="244" t="str">
        <f t="shared" si="1627"/>
        <v>YES</v>
      </c>
      <c r="BZ1233" s="244" t="str">
        <f t="shared" si="1628"/>
        <v>NO</v>
      </c>
      <c r="CA1233" s="244" t="str">
        <f t="shared" si="1629"/>
        <v>NO</v>
      </c>
      <c r="CB1233" s="244" t="str">
        <f t="shared" si="1630"/>
        <v>NO</v>
      </c>
      <c r="CC1233" s="244" t="str">
        <f t="shared" si="1631"/>
        <v>NO</v>
      </c>
      <c r="CD1233" s="244" t="str">
        <f t="shared" si="1607"/>
        <v>NO</v>
      </c>
      <c r="CE1233" s="1" t="str">
        <f t="shared" si="1608"/>
        <v>NO</v>
      </c>
      <c r="CF1233" s="1" t="str">
        <f t="shared" si="1609"/>
        <v>NO</v>
      </c>
      <c r="CG1233" s="1" t="str">
        <f t="shared" si="1610"/>
        <v>NO</v>
      </c>
      <c r="CH1233" s="1" t="str">
        <f t="shared" si="1611"/>
        <v>NO</v>
      </c>
      <c r="CI1233" s="244" t="str">
        <f t="shared" si="1632"/>
        <v>NO</v>
      </c>
      <c r="CJ1233" s="244" t="str">
        <f t="shared" si="1633"/>
        <v>NO</v>
      </c>
      <c r="CK1233" s="244" t="str">
        <f t="shared" si="1634"/>
        <v>NO</v>
      </c>
      <c r="CL1233" s="244" t="str">
        <f t="shared" si="1635"/>
        <v>NO</v>
      </c>
      <c r="CM1233" s="244" t="str">
        <f t="shared" si="1636"/>
        <v>NO</v>
      </c>
      <c r="CN1233" s="244" t="str">
        <f t="shared" si="1637"/>
        <v>NO</v>
      </c>
      <c r="CO1233" s="244" t="str">
        <f t="shared" si="1638"/>
        <v>NO</v>
      </c>
      <c r="CP1233" s="244" t="str">
        <f t="shared" si="1639"/>
        <v>NO</v>
      </c>
      <c r="CQ1233" s="244" t="str">
        <f t="shared" si="1640"/>
        <v>NO</v>
      </c>
      <c r="CR1233" s="244" t="str">
        <f t="shared" si="1641"/>
        <v>NO</v>
      </c>
    </row>
    <row r="1234" spans="1:96">
      <c r="A1234" s="64"/>
      <c r="B1234" s="15"/>
      <c r="C1234" s="15"/>
      <c r="D1234" s="15"/>
      <c r="E1234" s="15"/>
      <c r="F1234" s="15"/>
      <c r="G1234" s="15"/>
      <c r="H1234" s="15"/>
      <c r="I1234" s="52" t="s">
        <v>32</v>
      </c>
      <c r="J1234" s="6">
        <v>0.99861497588207004</v>
      </c>
      <c r="K1234" s="6">
        <v>6.1173253920176996E-4</v>
      </c>
      <c r="L1234" s="6">
        <v>7.7329157872807399E-4</v>
      </c>
      <c r="M1234" s="6">
        <v>0.83058427247302302</v>
      </c>
      <c r="N1234" s="6">
        <v>9.6091025893560403E-2</v>
      </c>
      <c r="O1234" s="6">
        <v>7.3324701633415604E-2</v>
      </c>
      <c r="P1234" s="6">
        <v>0.65744478644161397</v>
      </c>
      <c r="Q1234" s="6">
        <v>0.25704941790063601</v>
      </c>
      <c r="R1234" s="6">
        <v>8.5505795657749004E-2</v>
      </c>
      <c r="S1234" s="6">
        <v>0.87774081805498705</v>
      </c>
      <c r="T1234" s="6">
        <v>4.5011601960589502E-2</v>
      </c>
      <c r="U1234" s="6">
        <v>7.7247579984422596E-2</v>
      </c>
      <c r="V1234" s="6">
        <v>0.194941804880507</v>
      </c>
      <c r="W1234" s="6">
        <v>0.498367890742619</v>
      </c>
      <c r="X1234" s="6">
        <v>0.306690304376872</v>
      </c>
      <c r="Y1234" s="6">
        <v>5.7173406941217503E-2</v>
      </c>
      <c r="Z1234" s="6">
        <v>0.47627770647683099</v>
      </c>
      <c r="AA1234" s="6">
        <v>0.46654888658195098</v>
      </c>
      <c r="AB1234" s="6">
        <v>0.29219590960662001</v>
      </c>
      <c r="AC1234" s="6">
        <v>0.63641614160311599</v>
      </c>
      <c r="AD1234" s="6">
        <v>7.1387948790263195E-2</v>
      </c>
      <c r="AE1234" s="6">
        <v>0.44504036497548799</v>
      </c>
      <c r="AF1234" s="6">
        <v>7.2230595611904702E-2</v>
      </c>
      <c r="AG1234" s="310">
        <v>0.48272903941260598</v>
      </c>
      <c r="AH1234" s="211">
        <v>1.6120000000000001</v>
      </c>
      <c r="AI1234" s="211">
        <v>4.4390000000000001</v>
      </c>
      <c r="AJ1234" s="212">
        <v>6.9189999999999996</v>
      </c>
      <c r="AK1234" s="210">
        <v>1.57</v>
      </c>
      <c r="AL1234" s="210">
        <v>4.2220000000000004</v>
      </c>
      <c r="AM1234" s="210">
        <v>6.9290000000000003</v>
      </c>
      <c r="AN1234" s="203"/>
      <c r="AO1234" s="203"/>
      <c r="AP1234" s="203"/>
      <c r="AQ1234" s="203"/>
      <c r="AR1234" s="203">
        <f t="shared" si="1598"/>
        <v>2.0614909136719999</v>
      </c>
      <c r="AS1234" s="203">
        <f t="shared" si="1599"/>
        <v>2.5196000000000001</v>
      </c>
      <c r="AT1234" s="203">
        <f t="shared" si="1600"/>
        <v>3.0795111055119997</v>
      </c>
      <c r="AU1234" s="203">
        <f t="shared" si="1601"/>
        <v>3.2548090981419997</v>
      </c>
      <c r="AV1234" s="203">
        <f t="shared" si="1602"/>
        <v>3.9781</v>
      </c>
      <c r="AW1234" s="203">
        <f t="shared" si="1603"/>
        <v>4.8621222133819995</v>
      </c>
      <c r="AX1234" s="203">
        <f t="shared" si="1604"/>
        <v>5.8365818311520004</v>
      </c>
      <c r="AY1234" s="203">
        <f t="shared" si="1605"/>
        <v>7.1336000000000004</v>
      </c>
      <c r="AZ1234" s="203">
        <f t="shared" si="1606"/>
        <v>8.7188444285919999</v>
      </c>
      <c r="BB1234" s="1" t="str">
        <f t="shared" si="1642"/>
        <v>A</v>
      </c>
      <c r="BC1234" s="1" t="str">
        <f t="shared" si="1643"/>
        <v>NA</v>
      </c>
      <c r="BD1234" s="1" t="str">
        <f t="shared" si="1644"/>
        <v>NP</v>
      </c>
      <c r="BE1234" s="1" t="str">
        <f t="shared" si="1645"/>
        <v>NO</v>
      </c>
      <c r="BF1234" s="1" t="str">
        <f t="shared" si="1612"/>
        <v>NO</v>
      </c>
      <c r="BG1234" s="1" t="str">
        <f t="shared" si="1613"/>
        <v>YES</v>
      </c>
      <c r="BH1234" s="1" t="str">
        <f t="shared" si="1597"/>
        <v>YES</v>
      </c>
      <c r="BJ1234" s="12">
        <v>30</v>
      </c>
      <c r="BK1234" s="1" t="str">
        <f t="shared" si="1614"/>
        <v>A</v>
      </c>
      <c r="BL1234" s="1" t="str">
        <f t="shared" si="1615"/>
        <v>NA</v>
      </c>
      <c r="BM1234" s="1" t="str">
        <f t="shared" si="1616"/>
        <v>NP</v>
      </c>
      <c r="BN1234" s="1" t="str">
        <f t="shared" si="1617"/>
        <v>NO</v>
      </c>
      <c r="BO1234" s="1" t="str">
        <f t="shared" si="1618"/>
        <v>NO</v>
      </c>
      <c r="BP1234" s="1" t="str">
        <f t="shared" si="1619"/>
        <v>YES</v>
      </c>
      <c r="BQ1234" s="1" t="str">
        <f t="shared" si="1620"/>
        <v>YES</v>
      </c>
      <c r="BS1234" s="1" t="str">
        <f t="shared" si="1621"/>
        <v>TP</v>
      </c>
      <c r="BT1234" s="1" t="str">
        <f t="shared" si="1622"/>
        <v>TN</v>
      </c>
      <c r="BU1234" s="1" t="str">
        <f t="shared" si="1623"/>
        <v>TP</v>
      </c>
      <c r="BV1234" s="1" t="str">
        <f t="shared" si="1624"/>
        <v>NO</v>
      </c>
      <c r="BW1234" s="1" t="str">
        <f t="shared" si="1625"/>
        <v>YES</v>
      </c>
      <c r="BX1234" s="1" t="str">
        <f t="shared" si="1626"/>
        <v>YES</v>
      </c>
      <c r="BY1234" s="244" t="str">
        <f t="shared" si="1627"/>
        <v>YES</v>
      </c>
      <c r="BZ1234" s="244" t="str">
        <f t="shared" si="1628"/>
        <v>NO</v>
      </c>
      <c r="CA1234" s="244" t="str">
        <f t="shared" si="1629"/>
        <v>NO</v>
      </c>
      <c r="CB1234" s="244" t="str">
        <f t="shared" si="1630"/>
        <v>NO</v>
      </c>
      <c r="CC1234" s="244" t="str">
        <f t="shared" si="1631"/>
        <v>NO</v>
      </c>
      <c r="CD1234" s="244" t="str">
        <f t="shared" si="1607"/>
        <v>NO</v>
      </c>
      <c r="CE1234" s="1" t="str">
        <f t="shared" si="1608"/>
        <v>NO</v>
      </c>
      <c r="CF1234" s="1" t="str">
        <f t="shared" si="1609"/>
        <v>NO</v>
      </c>
      <c r="CG1234" s="1" t="str">
        <f t="shared" si="1610"/>
        <v>NO</v>
      </c>
      <c r="CH1234" s="1" t="str">
        <f t="shared" si="1611"/>
        <v>NO</v>
      </c>
      <c r="CI1234" s="244" t="str">
        <f t="shared" si="1632"/>
        <v>NO</v>
      </c>
      <c r="CJ1234" s="244" t="str">
        <f t="shared" si="1633"/>
        <v>NO</v>
      </c>
      <c r="CK1234" s="244" t="str">
        <f t="shared" si="1634"/>
        <v>NO</v>
      </c>
      <c r="CL1234" s="244" t="str">
        <f t="shared" si="1635"/>
        <v>NO</v>
      </c>
      <c r="CM1234" s="244" t="str">
        <f t="shared" si="1636"/>
        <v>NO</v>
      </c>
      <c r="CN1234" s="244" t="str">
        <f t="shared" si="1637"/>
        <v>NO</v>
      </c>
      <c r="CO1234" s="244" t="str">
        <f t="shared" si="1638"/>
        <v>NO</v>
      </c>
      <c r="CP1234" s="244" t="str">
        <f t="shared" si="1639"/>
        <v>NO</v>
      </c>
      <c r="CQ1234" s="244" t="str">
        <f t="shared" si="1640"/>
        <v>NO</v>
      </c>
      <c r="CR1234" s="244" t="str">
        <f t="shared" si="1641"/>
        <v>NO</v>
      </c>
    </row>
    <row r="1235" spans="1:96">
      <c r="A1235" s="64"/>
      <c r="B1235" s="15"/>
      <c r="C1235" s="15"/>
      <c r="D1235" s="15"/>
      <c r="E1235" s="15"/>
      <c r="F1235" s="15"/>
      <c r="G1235" s="15"/>
      <c r="H1235" s="15"/>
      <c r="I1235" s="52" t="s">
        <v>31</v>
      </c>
      <c r="J1235" s="6">
        <v>0.88727628567577699</v>
      </c>
      <c r="K1235" s="6">
        <v>8.7960897805946597E-2</v>
      </c>
      <c r="L1235" s="6">
        <v>2.47628165182763E-2</v>
      </c>
      <c r="M1235" s="6">
        <v>0.89392284726042104</v>
      </c>
      <c r="N1235" s="6">
        <v>1.6134772993703601E-2</v>
      </c>
      <c r="O1235" s="6">
        <v>8.9942379745874601E-2</v>
      </c>
      <c r="P1235" s="6">
        <v>0.46949528912122301</v>
      </c>
      <c r="Q1235" s="6">
        <v>0.47656857968688898</v>
      </c>
      <c r="R1235" s="6">
        <v>5.3936131191887199E-2</v>
      </c>
      <c r="S1235" s="6">
        <v>3.58011558423433E-2</v>
      </c>
      <c r="T1235" s="6">
        <v>0.22444277316563499</v>
      </c>
      <c r="U1235" s="6">
        <v>0.73975607099202101</v>
      </c>
      <c r="V1235" s="6">
        <v>0.78057791202433702</v>
      </c>
      <c r="W1235" s="6">
        <v>3.65005855998322E-2</v>
      </c>
      <c r="X1235" s="6">
        <v>0.18292150237582899</v>
      </c>
      <c r="Y1235" s="6">
        <v>0.77299524972294298</v>
      </c>
      <c r="Z1235" s="6">
        <v>0.212104364530873</v>
      </c>
      <c r="AA1235" s="6">
        <v>1.49003857461831E-2</v>
      </c>
      <c r="AB1235" s="6">
        <v>5.6881841007940498E-2</v>
      </c>
      <c r="AC1235" s="6">
        <v>0.32275562834357002</v>
      </c>
      <c r="AD1235" s="6">
        <v>0.62036253064848801</v>
      </c>
      <c r="AE1235" s="6">
        <v>0.92086144838392003</v>
      </c>
      <c r="AF1235" s="6">
        <v>6.1253695424681398E-2</v>
      </c>
      <c r="AG1235" s="310">
        <v>1.78848561913981E-2</v>
      </c>
      <c r="AH1235" s="211">
        <v>2.504</v>
      </c>
      <c r="AI1235" s="211">
        <v>3.3690000000000002</v>
      </c>
      <c r="AJ1235" s="212">
        <v>7.11</v>
      </c>
      <c r="AK1235" s="210">
        <v>2.508</v>
      </c>
      <c r="AL1235" s="210">
        <v>3.3039999999999998</v>
      </c>
      <c r="AM1235" s="210">
        <v>7.1120000000000001</v>
      </c>
      <c r="AN1235" s="203"/>
      <c r="AO1235" s="203"/>
      <c r="AP1235" s="203"/>
      <c r="AQ1235" s="203"/>
      <c r="AR1235" s="203">
        <f t="shared" si="1598"/>
        <v>2.0614909136719999</v>
      </c>
      <c r="AS1235" s="203">
        <f t="shared" si="1599"/>
        <v>2.5196000000000001</v>
      </c>
      <c r="AT1235" s="203">
        <f t="shared" si="1600"/>
        <v>3.0795111055119997</v>
      </c>
      <c r="AU1235" s="203">
        <f t="shared" si="1601"/>
        <v>3.2548090981419997</v>
      </c>
      <c r="AV1235" s="203">
        <f t="shared" si="1602"/>
        <v>3.9781</v>
      </c>
      <c r="AW1235" s="203">
        <f t="shared" si="1603"/>
        <v>4.8621222133819995</v>
      </c>
      <c r="AX1235" s="203">
        <f t="shared" si="1604"/>
        <v>5.8365818311520004</v>
      </c>
      <c r="AY1235" s="203">
        <f t="shared" si="1605"/>
        <v>7.1336000000000004</v>
      </c>
      <c r="AZ1235" s="203">
        <f t="shared" si="1606"/>
        <v>8.7188444285919999</v>
      </c>
      <c r="BB1235" s="1" t="str">
        <f t="shared" si="1642"/>
        <v>NP</v>
      </c>
      <c r="BC1235" s="1" t="str">
        <f t="shared" si="1643"/>
        <v>NP</v>
      </c>
      <c r="BD1235" s="1" t="str">
        <f t="shared" si="1644"/>
        <v>NP</v>
      </c>
      <c r="BE1235" s="1" t="str">
        <f t="shared" si="1645"/>
        <v>NO</v>
      </c>
      <c r="BF1235" s="1" t="str">
        <f t="shared" si="1612"/>
        <v>NO</v>
      </c>
      <c r="BG1235" s="1" t="str">
        <f t="shared" si="1613"/>
        <v>NO</v>
      </c>
      <c r="BH1235" s="1" t="str">
        <f t="shared" si="1597"/>
        <v>YES</v>
      </c>
      <c r="BJ1235" s="12">
        <v>40</v>
      </c>
      <c r="BK1235" s="1" t="str">
        <f t="shared" si="1614"/>
        <v>NP</v>
      </c>
      <c r="BL1235" s="1" t="str">
        <f t="shared" si="1615"/>
        <v>NP</v>
      </c>
      <c r="BM1235" s="1" t="str">
        <f t="shared" si="1616"/>
        <v>NP</v>
      </c>
      <c r="BN1235" s="1" t="str">
        <f t="shared" si="1617"/>
        <v>NO</v>
      </c>
      <c r="BO1235" s="1" t="str">
        <f t="shared" si="1618"/>
        <v>NO</v>
      </c>
      <c r="BP1235" s="1" t="str">
        <f t="shared" si="1619"/>
        <v>NO</v>
      </c>
      <c r="BQ1235" s="1" t="str">
        <f t="shared" si="1620"/>
        <v>YES</v>
      </c>
      <c r="BS1235" s="1" t="str">
        <f t="shared" si="1621"/>
        <v>TP</v>
      </c>
      <c r="BT1235" s="1" t="str">
        <f t="shared" si="1622"/>
        <v>TP</v>
      </c>
      <c r="BU1235" s="1" t="str">
        <f t="shared" si="1623"/>
        <v>TP</v>
      </c>
      <c r="BV1235" s="1" t="str">
        <f t="shared" si="1624"/>
        <v>YES</v>
      </c>
      <c r="BW1235" s="1" t="str">
        <f t="shared" si="1625"/>
        <v>YES</v>
      </c>
      <c r="BX1235" s="1" t="str">
        <f t="shared" si="1626"/>
        <v>YES</v>
      </c>
      <c r="BY1235" s="244" t="str">
        <f t="shared" si="1627"/>
        <v>YES</v>
      </c>
      <c r="BZ1235" s="244" t="str">
        <f t="shared" si="1628"/>
        <v>NO</v>
      </c>
      <c r="CA1235" s="244" t="str">
        <f t="shared" si="1629"/>
        <v>NO</v>
      </c>
      <c r="CB1235" s="244" t="str">
        <f t="shared" si="1630"/>
        <v>NO</v>
      </c>
      <c r="CC1235" s="244" t="str">
        <f t="shared" si="1631"/>
        <v>NO</v>
      </c>
      <c r="CD1235" s="244" t="str">
        <f t="shared" si="1607"/>
        <v>NO</v>
      </c>
      <c r="CE1235" s="1" t="str">
        <f t="shared" si="1608"/>
        <v>NO</v>
      </c>
      <c r="CF1235" s="1" t="str">
        <f t="shared" si="1609"/>
        <v>NO</v>
      </c>
      <c r="CG1235" s="1" t="str">
        <f t="shared" si="1610"/>
        <v>NO</v>
      </c>
      <c r="CH1235" s="1" t="str">
        <f t="shared" si="1611"/>
        <v>NO</v>
      </c>
      <c r="CI1235" s="244" t="str">
        <f t="shared" si="1632"/>
        <v>NO</v>
      </c>
      <c r="CJ1235" s="244" t="str">
        <f t="shared" si="1633"/>
        <v>NO</v>
      </c>
      <c r="CK1235" s="244" t="str">
        <f t="shared" si="1634"/>
        <v>NO</v>
      </c>
      <c r="CL1235" s="244" t="str">
        <f t="shared" si="1635"/>
        <v>NO</v>
      </c>
      <c r="CM1235" s="244" t="str">
        <f t="shared" si="1636"/>
        <v>NO</v>
      </c>
      <c r="CN1235" s="244" t="str">
        <f t="shared" si="1637"/>
        <v>NO</v>
      </c>
      <c r="CO1235" s="244" t="str">
        <f t="shared" si="1638"/>
        <v>NO</v>
      </c>
      <c r="CP1235" s="244" t="str">
        <f t="shared" si="1639"/>
        <v>NO</v>
      </c>
      <c r="CQ1235" s="244" t="str">
        <f t="shared" si="1640"/>
        <v>NO</v>
      </c>
      <c r="CR1235" s="244" t="str">
        <f t="shared" si="1641"/>
        <v>NO</v>
      </c>
    </row>
    <row r="1236" spans="1:96">
      <c r="A1236" s="64"/>
      <c r="B1236" s="15"/>
      <c r="C1236" s="15"/>
      <c r="D1236" s="15"/>
      <c r="E1236" s="15"/>
      <c r="F1236" s="15"/>
      <c r="G1236" s="15"/>
      <c r="H1236" s="15"/>
      <c r="I1236" s="52" t="s">
        <v>53</v>
      </c>
      <c r="J1236" s="6">
        <v>0.82372877716722603</v>
      </c>
      <c r="K1236" s="6">
        <v>9.99648357014426E-2</v>
      </c>
      <c r="L1236" s="6">
        <v>7.6306387131330602E-2</v>
      </c>
      <c r="M1236" s="6">
        <v>0.56508737603945802</v>
      </c>
      <c r="N1236" s="6">
        <v>0.114752838912021</v>
      </c>
      <c r="O1236" s="6">
        <v>0.320159785048519</v>
      </c>
      <c r="P1236" s="6">
        <v>0.216072534062387</v>
      </c>
      <c r="Q1236" s="6">
        <v>0.12140140316605399</v>
      </c>
      <c r="R1236" s="6">
        <v>0.66252606277155801</v>
      </c>
      <c r="S1236" s="6">
        <v>0.97372260167915503</v>
      </c>
      <c r="T1236" s="6">
        <v>2.3712827149657102E-2</v>
      </c>
      <c r="U1236" s="6">
        <v>2.5645711711874599E-3</v>
      </c>
      <c r="V1236" s="6">
        <v>0.44805153828434902</v>
      </c>
      <c r="W1236" s="6">
        <v>0.218872912467928</v>
      </c>
      <c r="X1236" s="6">
        <v>0.33307554924772098</v>
      </c>
      <c r="Y1236" s="6">
        <v>0.66246100475606096</v>
      </c>
      <c r="Z1236" s="6">
        <v>0.30689243643370501</v>
      </c>
      <c r="AA1236" s="6">
        <v>3.0646558810233E-2</v>
      </c>
      <c r="AB1236" s="6">
        <v>5.3229706639576102E-2</v>
      </c>
      <c r="AC1236" s="6">
        <v>0.91084077323742896</v>
      </c>
      <c r="AD1236" s="6">
        <v>3.5929520122994399E-2</v>
      </c>
      <c r="AE1236" s="6">
        <v>0.511539849110207</v>
      </c>
      <c r="AF1236" s="6">
        <v>0.453610401043131</v>
      </c>
      <c r="AG1236" s="310">
        <v>3.4849749846660998E-2</v>
      </c>
      <c r="AH1236" s="211">
        <v>2.0390000000000001</v>
      </c>
      <c r="AI1236" s="211">
        <v>3.5249999999999999</v>
      </c>
      <c r="AJ1236" s="212">
        <v>6.8170000000000002</v>
      </c>
      <c r="AK1236" s="210">
        <v>2.1139999999999999</v>
      </c>
      <c r="AL1236" s="210">
        <v>3.528</v>
      </c>
      <c r="AM1236" s="210">
        <v>6.6879999999999997</v>
      </c>
      <c r="AN1236" s="203"/>
      <c r="AO1236" s="203"/>
      <c r="AP1236" s="203"/>
      <c r="AQ1236" s="203"/>
      <c r="AR1236" s="203">
        <f t="shared" si="1598"/>
        <v>2.0614909136719999</v>
      </c>
      <c r="AS1236" s="203">
        <f t="shared" si="1599"/>
        <v>2.5196000000000001</v>
      </c>
      <c r="AT1236" s="203">
        <f t="shared" si="1600"/>
        <v>3.0795111055119997</v>
      </c>
      <c r="AU1236" s="203">
        <f t="shared" si="1601"/>
        <v>3.2548090981419997</v>
      </c>
      <c r="AV1236" s="203">
        <f t="shared" si="1602"/>
        <v>3.9781</v>
      </c>
      <c r="AW1236" s="203">
        <f t="shared" si="1603"/>
        <v>4.8621222133819995</v>
      </c>
      <c r="AX1236" s="203">
        <f t="shared" si="1604"/>
        <v>5.8365818311520004</v>
      </c>
      <c r="AY1236" s="203">
        <f t="shared" si="1605"/>
        <v>7.1336000000000004</v>
      </c>
      <c r="AZ1236" s="203">
        <f t="shared" si="1606"/>
        <v>8.7188444285919999</v>
      </c>
      <c r="BB1236" s="1" t="str">
        <f t="shared" si="1642"/>
        <v>A</v>
      </c>
      <c r="BC1236" s="1" t="str">
        <f t="shared" si="1643"/>
        <v>NP</v>
      </c>
      <c r="BD1236" s="1" t="str">
        <f t="shared" si="1644"/>
        <v>NP</v>
      </c>
      <c r="BE1236" s="1" t="str">
        <f t="shared" si="1645"/>
        <v>NO</v>
      </c>
      <c r="BF1236" s="1" t="str">
        <f t="shared" si="1612"/>
        <v>NO</v>
      </c>
      <c r="BG1236" s="1" t="str">
        <f t="shared" si="1613"/>
        <v>YES</v>
      </c>
      <c r="BH1236" s="1" t="str">
        <f t="shared" si="1597"/>
        <v>YES</v>
      </c>
      <c r="BJ1236" s="12">
        <v>18</v>
      </c>
      <c r="BK1236" s="1" t="str">
        <f t="shared" si="1614"/>
        <v>NP</v>
      </c>
      <c r="BL1236" s="1" t="str">
        <f t="shared" si="1615"/>
        <v>NP</v>
      </c>
      <c r="BM1236" s="1" t="str">
        <f t="shared" si="1616"/>
        <v>NP</v>
      </c>
      <c r="BN1236" s="1" t="str">
        <f t="shared" si="1617"/>
        <v>NO</v>
      </c>
      <c r="BO1236" s="1" t="str">
        <f t="shared" si="1618"/>
        <v>NO</v>
      </c>
      <c r="BP1236" s="1" t="str">
        <f t="shared" si="1619"/>
        <v>NO</v>
      </c>
      <c r="BQ1236" s="1" t="str">
        <f t="shared" si="1620"/>
        <v>YES</v>
      </c>
      <c r="BS1236" s="1" t="str">
        <f t="shared" si="1621"/>
        <v>TP</v>
      </c>
      <c r="BT1236" s="1" t="str">
        <f t="shared" si="1622"/>
        <v>TP</v>
      </c>
      <c r="BU1236" s="1" t="str">
        <f t="shared" si="1623"/>
        <v>TP</v>
      </c>
      <c r="BV1236" s="1" t="str">
        <f t="shared" si="1624"/>
        <v>YES</v>
      </c>
      <c r="BW1236" s="1" t="str">
        <f t="shared" si="1625"/>
        <v>YES</v>
      </c>
      <c r="BX1236" s="1" t="str">
        <f t="shared" si="1626"/>
        <v>YES</v>
      </c>
      <c r="BY1236" s="244" t="str">
        <f t="shared" si="1627"/>
        <v>YES</v>
      </c>
      <c r="BZ1236" s="244" t="str">
        <f t="shared" si="1628"/>
        <v>NO</v>
      </c>
      <c r="CA1236" s="244" t="str">
        <f t="shared" si="1629"/>
        <v>NO</v>
      </c>
      <c r="CB1236" s="244" t="str">
        <f t="shared" si="1630"/>
        <v>NO</v>
      </c>
      <c r="CC1236" s="244" t="str">
        <f t="shared" si="1631"/>
        <v>NO</v>
      </c>
      <c r="CD1236" s="244" t="str">
        <f t="shared" si="1607"/>
        <v>NO</v>
      </c>
      <c r="CE1236" s="1" t="str">
        <f t="shared" si="1608"/>
        <v>NO</v>
      </c>
      <c r="CF1236" s="1" t="str">
        <f t="shared" si="1609"/>
        <v>NO</v>
      </c>
      <c r="CG1236" s="1" t="str">
        <f t="shared" si="1610"/>
        <v>NO</v>
      </c>
      <c r="CH1236" s="1" t="str">
        <f t="shared" si="1611"/>
        <v>NO</v>
      </c>
      <c r="CI1236" s="244" t="str">
        <f t="shared" si="1632"/>
        <v>NO</v>
      </c>
      <c r="CJ1236" s="244" t="str">
        <f t="shared" si="1633"/>
        <v>NO</v>
      </c>
      <c r="CK1236" s="244" t="str">
        <f t="shared" si="1634"/>
        <v>NO</v>
      </c>
      <c r="CL1236" s="244" t="str">
        <f t="shared" si="1635"/>
        <v>NO</v>
      </c>
      <c r="CM1236" s="244" t="str">
        <f t="shared" si="1636"/>
        <v>NO</v>
      </c>
      <c r="CN1236" s="244" t="str">
        <f t="shared" si="1637"/>
        <v>NO</v>
      </c>
      <c r="CO1236" s="244" t="str">
        <f t="shared" si="1638"/>
        <v>NO</v>
      </c>
      <c r="CP1236" s="244" t="str">
        <f t="shared" si="1639"/>
        <v>NO</v>
      </c>
      <c r="CQ1236" s="244" t="str">
        <f t="shared" si="1640"/>
        <v>NO</v>
      </c>
      <c r="CR1236" s="244" t="str">
        <f t="shared" si="1641"/>
        <v>NO</v>
      </c>
    </row>
    <row r="1237" spans="1:96">
      <c r="A1237" s="64"/>
      <c r="B1237" s="15"/>
      <c r="C1237" s="15"/>
      <c r="D1237" s="15"/>
      <c r="E1237" s="15"/>
      <c r="F1237" s="15"/>
      <c r="G1237" s="15"/>
      <c r="H1237" s="15"/>
      <c r="I1237" s="52" t="s">
        <v>54</v>
      </c>
      <c r="J1237" s="6">
        <v>0.93049335369000796</v>
      </c>
      <c r="K1237" s="6">
        <v>8.5455396194364895E-3</v>
      </c>
      <c r="L1237" s="6">
        <v>6.0961106690554601E-2</v>
      </c>
      <c r="M1237" s="6">
        <v>0.82605951585144399</v>
      </c>
      <c r="N1237" s="6">
        <v>0.134613193482467</v>
      </c>
      <c r="O1237" s="6">
        <v>3.9327290666087297E-2</v>
      </c>
      <c r="P1237" s="6">
        <v>0.67956819148354897</v>
      </c>
      <c r="Q1237" s="6">
        <v>0.115152631709843</v>
      </c>
      <c r="R1237" s="6">
        <v>0.20527917680660601</v>
      </c>
      <c r="S1237" s="6">
        <v>0.69460204297564898</v>
      </c>
      <c r="T1237" s="6">
        <v>0.20176058161170499</v>
      </c>
      <c r="U1237" s="6">
        <v>0.10363737541264501</v>
      </c>
      <c r="V1237" s="6">
        <v>0.47064858933227399</v>
      </c>
      <c r="W1237" s="6">
        <v>0.23419869694280801</v>
      </c>
      <c r="X1237" s="6">
        <v>0.29515271372491603</v>
      </c>
      <c r="Y1237" s="6">
        <v>0.57345942176561204</v>
      </c>
      <c r="Z1237" s="6">
        <v>0.22046669800382099</v>
      </c>
      <c r="AA1237" s="6">
        <v>0.206073880230566</v>
      </c>
      <c r="AB1237" s="6">
        <v>2.1091403806512501E-2</v>
      </c>
      <c r="AC1237" s="6">
        <v>0.70998487261136001</v>
      </c>
      <c r="AD1237" s="6">
        <v>0.26892372358212602</v>
      </c>
      <c r="AE1237" s="6">
        <v>0.457580125215378</v>
      </c>
      <c r="AF1237" s="6">
        <v>0.18684188543594099</v>
      </c>
      <c r="AG1237" s="310">
        <v>0.35557798934867901</v>
      </c>
      <c r="AH1237" s="211">
        <v>1.7509999999999999</v>
      </c>
      <c r="AI1237" s="211">
        <v>3.617</v>
      </c>
      <c r="AJ1237" s="212">
        <v>7.149</v>
      </c>
      <c r="AK1237" s="210">
        <v>1.837</v>
      </c>
      <c r="AL1237" s="210">
        <v>3.605</v>
      </c>
      <c r="AM1237" s="210">
        <v>7.0739999999999998</v>
      </c>
      <c r="AN1237" s="203"/>
      <c r="AO1237" s="203"/>
      <c r="AP1237" s="203"/>
      <c r="AQ1237" s="203"/>
      <c r="AR1237" s="203">
        <f t="shared" si="1598"/>
        <v>2.0614909136719999</v>
      </c>
      <c r="AS1237" s="203">
        <f t="shared" si="1599"/>
        <v>2.5196000000000001</v>
      </c>
      <c r="AT1237" s="203">
        <f t="shared" si="1600"/>
        <v>3.0795111055119997</v>
      </c>
      <c r="AU1237" s="203">
        <f t="shared" si="1601"/>
        <v>3.2548090981419997</v>
      </c>
      <c r="AV1237" s="203">
        <f t="shared" si="1602"/>
        <v>3.9781</v>
      </c>
      <c r="AW1237" s="203">
        <f t="shared" si="1603"/>
        <v>4.8621222133819995</v>
      </c>
      <c r="AX1237" s="203">
        <f t="shared" si="1604"/>
        <v>5.8365818311520004</v>
      </c>
      <c r="AY1237" s="203">
        <f t="shared" si="1605"/>
        <v>7.1336000000000004</v>
      </c>
      <c r="AZ1237" s="203">
        <f t="shared" si="1606"/>
        <v>8.7188444285919999</v>
      </c>
      <c r="BB1237" s="1" t="str">
        <f t="shared" si="1642"/>
        <v>A</v>
      </c>
      <c r="BC1237" s="1" t="str">
        <f t="shared" si="1643"/>
        <v>NP</v>
      </c>
      <c r="BD1237" s="1" t="str">
        <f t="shared" si="1644"/>
        <v>NA</v>
      </c>
      <c r="BE1237" s="1" t="str">
        <f t="shared" si="1645"/>
        <v>NO</v>
      </c>
      <c r="BF1237" s="1" t="str">
        <f t="shared" si="1612"/>
        <v>NO</v>
      </c>
      <c r="BG1237" s="1" t="str">
        <f t="shared" si="1613"/>
        <v>YES</v>
      </c>
      <c r="BH1237" s="1" t="str">
        <f t="shared" si="1597"/>
        <v>YES</v>
      </c>
      <c r="BJ1237" s="12">
        <v>43</v>
      </c>
      <c r="BK1237" s="1" t="str">
        <f t="shared" si="1614"/>
        <v>A</v>
      </c>
      <c r="BL1237" s="1" t="str">
        <f t="shared" si="1615"/>
        <v>NP</v>
      </c>
      <c r="BM1237" s="1" t="str">
        <f t="shared" si="1616"/>
        <v>NP</v>
      </c>
      <c r="BN1237" s="1" t="str">
        <f t="shared" si="1617"/>
        <v>NO</v>
      </c>
      <c r="BO1237" s="1" t="str">
        <f t="shared" si="1618"/>
        <v>NO</v>
      </c>
      <c r="BP1237" s="1" t="str">
        <f t="shared" si="1619"/>
        <v>YES</v>
      </c>
      <c r="BQ1237" s="1" t="str">
        <f t="shared" si="1620"/>
        <v>YES</v>
      </c>
      <c r="BS1237" s="1" t="str">
        <f t="shared" si="1621"/>
        <v>TP</v>
      </c>
      <c r="BT1237" s="1" t="str">
        <f t="shared" si="1622"/>
        <v>TP</v>
      </c>
      <c r="BU1237" s="1" t="str">
        <f t="shared" si="1623"/>
        <v>FN</v>
      </c>
      <c r="BV1237" s="1" t="str">
        <f t="shared" si="1624"/>
        <v>NO</v>
      </c>
      <c r="BW1237" s="1" t="str">
        <f t="shared" si="1625"/>
        <v>YES</v>
      </c>
      <c r="BX1237" s="1" t="str">
        <f t="shared" si="1626"/>
        <v>YES</v>
      </c>
      <c r="BY1237" s="244" t="str">
        <f t="shared" si="1627"/>
        <v>YES</v>
      </c>
      <c r="BZ1237" s="244" t="str">
        <f t="shared" si="1628"/>
        <v>NO</v>
      </c>
      <c r="CA1237" s="244" t="str">
        <f t="shared" si="1629"/>
        <v>NO</v>
      </c>
      <c r="CB1237" s="244" t="str">
        <f t="shared" si="1630"/>
        <v>NO</v>
      </c>
      <c r="CC1237" s="244" t="str">
        <f t="shared" si="1631"/>
        <v>NO</v>
      </c>
      <c r="CD1237" s="244" t="str">
        <f t="shared" si="1607"/>
        <v>YES</v>
      </c>
      <c r="CE1237" s="1" t="str">
        <f t="shared" si="1608"/>
        <v>NO</v>
      </c>
      <c r="CF1237" s="1" t="str">
        <f t="shared" si="1609"/>
        <v>NO</v>
      </c>
      <c r="CG1237" s="1" t="str">
        <f t="shared" si="1610"/>
        <v>NO</v>
      </c>
      <c r="CH1237" s="1" t="str">
        <f t="shared" si="1611"/>
        <v>YES</v>
      </c>
      <c r="CI1237" s="244" t="str">
        <f t="shared" si="1632"/>
        <v>YES</v>
      </c>
      <c r="CJ1237" s="244" t="str">
        <f t="shared" si="1633"/>
        <v>NO</v>
      </c>
      <c r="CK1237" s="244" t="str">
        <f t="shared" si="1634"/>
        <v>NO</v>
      </c>
      <c r="CL1237" s="244" t="str">
        <f t="shared" si="1635"/>
        <v>NO</v>
      </c>
      <c r="CM1237" s="244" t="str">
        <f t="shared" si="1636"/>
        <v>YES</v>
      </c>
      <c r="CN1237" s="244" t="str">
        <f t="shared" si="1637"/>
        <v>NO</v>
      </c>
      <c r="CO1237" s="244" t="str">
        <f t="shared" si="1638"/>
        <v>NO</v>
      </c>
      <c r="CP1237" s="244" t="str">
        <f t="shared" si="1639"/>
        <v>NO</v>
      </c>
      <c r="CQ1237" s="244" t="str">
        <f t="shared" si="1640"/>
        <v>NO</v>
      </c>
      <c r="CR1237" s="244" t="str">
        <f t="shared" si="1641"/>
        <v>NO</v>
      </c>
    </row>
    <row r="1238" spans="1:96">
      <c r="A1238" s="64"/>
      <c r="B1238" s="15"/>
      <c r="C1238" s="15"/>
      <c r="D1238" s="15"/>
      <c r="E1238" s="15"/>
      <c r="F1238" s="15"/>
      <c r="G1238" s="15"/>
      <c r="H1238" s="15"/>
      <c r="I1238" s="52" t="s">
        <v>55</v>
      </c>
      <c r="J1238" s="6">
        <v>0.82395317822670699</v>
      </c>
      <c r="K1238" s="6">
        <v>0.13706206947410901</v>
      </c>
      <c r="L1238" s="6">
        <v>3.8984752299183002E-2</v>
      </c>
      <c r="M1238" s="6">
        <v>0.38827896493300201</v>
      </c>
      <c r="N1238" s="6">
        <v>0.29733546465522598</v>
      </c>
      <c r="O1238" s="6">
        <v>0.31438557041177101</v>
      </c>
      <c r="P1238" s="6">
        <v>0.29138194499576298</v>
      </c>
      <c r="Q1238" s="6">
        <v>0.497329661593372</v>
      </c>
      <c r="R1238" s="6">
        <v>0.211288393410864</v>
      </c>
      <c r="S1238" s="6">
        <v>0.73320216555165696</v>
      </c>
      <c r="T1238" s="6">
        <v>0.174245107282023</v>
      </c>
      <c r="U1238" s="6">
        <v>9.2552727166319196E-2</v>
      </c>
      <c r="V1238" s="6">
        <v>0.68371958845098302</v>
      </c>
      <c r="W1238" s="6">
        <v>0.22530700211848301</v>
      </c>
      <c r="X1238" s="6">
        <v>9.09734094305331E-2</v>
      </c>
      <c r="Y1238" s="6">
        <v>0.28539925768296698</v>
      </c>
      <c r="Z1238" s="6">
        <v>0.59055657863034505</v>
      </c>
      <c r="AA1238" s="6">
        <v>0.124044163686687</v>
      </c>
      <c r="AB1238" s="6">
        <v>4.9865821001933101E-3</v>
      </c>
      <c r="AC1238" s="6">
        <v>0.23535870328217001</v>
      </c>
      <c r="AD1238" s="6">
        <v>0.75965471461763601</v>
      </c>
      <c r="AE1238" s="6">
        <v>5.78196922636669E-2</v>
      </c>
      <c r="AF1238" s="6">
        <v>0.38297981818522803</v>
      </c>
      <c r="AG1238" s="310">
        <v>0.55920048955110402</v>
      </c>
      <c r="AH1238" s="211">
        <v>1.8180000000000001</v>
      </c>
      <c r="AI1238" s="211">
        <v>3.2839999999999998</v>
      </c>
      <c r="AJ1238" s="212">
        <v>7.89</v>
      </c>
      <c r="AK1238" s="210">
        <v>1.756</v>
      </c>
      <c r="AL1238" s="210">
        <v>3.286</v>
      </c>
      <c r="AM1238" s="210">
        <v>7.81</v>
      </c>
      <c r="AN1238" s="203"/>
      <c r="AO1238" s="203"/>
      <c r="AP1238" s="203"/>
      <c r="AQ1238" s="203"/>
      <c r="AR1238" s="203">
        <f t="shared" si="1598"/>
        <v>2.0614909136719999</v>
      </c>
      <c r="AS1238" s="203">
        <f t="shared" si="1599"/>
        <v>2.5196000000000001</v>
      </c>
      <c r="AT1238" s="203">
        <f t="shared" si="1600"/>
        <v>3.0795111055119997</v>
      </c>
      <c r="AU1238" s="203">
        <f t="shared" si="1601"/>
        <v>3.2548090981419997</v>
      </c>
      <c r="AV1238" s="203">
        <f t="shared" si="1602"/>
        <v>3.9781</v>
      </c>
      <c r="AW1238" s="203">
        <f t="shared" si="1603"/>
        <v>4.8621222133819995</v>
      </c>
      <c r="AX1238" s="203">
        <f t="shared" si="1604"/>
        <v>5.8365818311520004</v>
      </c>
      <c r="AY1238" s="203">
        <f t="shared" si="1605"/>
        <v>7.1336000000000004</v>
      </c>
      <c r="AZ1238" s="203">
        <f t="shared" si="1606"/>
        <v>8.7188444285919999</v>
      </c>
      <c r="BB1238" s="1" t="str">
        <f t="shared" si="1642"/>
        <v>A</v>
      </c>
      <c r="BC1238" s="1" t="str">
        <f t="shared" si="1643"/>
        <v>NP</v>
      </c>
      <c r="BD1238" s="1" t="str">
        <f t="shared" si="1644"/>
        <v>NA</v>
      </c>
      <c r="BE1238" s="1" t="str">
        <f t="shared" si="1645"/>
        <v>NO</v>
      </c>
      <c r="BF1238" s="1" t="str">
        <f t="shared" si="1612"/>
        <v>NO</v>
      </c>
      <c r="BG1238" s="1" t="str">
        <f t="shared" si="1613"/>
        <v>YES</v>
      </c>
      <c r="BH1238" s="1" t="str">
        <f t="shared" si="1597"/>
        <v>YES</v>
      </c>
      <c r="BJ1238" s="12">
        <v>16</v>
      </c>
      <c r="BK1238" s="1" t="str">
        <f t="shared" si="1614"/>
        <v>A</v>
      </c>
      <c r="BL1238" s="1" t="str">
        <f t="shared" si="1615"/>
        <v>NP</v>
      </c>
      <c r="BM1238" s="1" t="str">
        <f t="shared" si="1616"/>
        <v>NA</v>
      </c>
      <c r="BN1238" s="1" t="str">
        <f t="shared" si="1617"/>
        <v>NO</v>
      </c>
      <c r="BO1238" s="1" t="str">
        <f t="shared" si="1618"/>
        <v>NO</v>
      </c>
      <c r="BP1238" s="1" t="str">
        <f t="shared" si="1619"/>
        <v>YES</v>
      </c>
      <c r="BQ1238" s="1" t="str">
        <f t="shared" si="1620"/>
        <v>YES</v>
      </c>
      <c r="BS1238" s="1" t="str">
        <f t="shared" si="1621"/>
        <v>TP</v>
      </c>
      <c r="BT1238" s="1" t="str">
        <f t="shared" si="1622"/>
        <v>TP</v>
      </c>
      <c r="BU1238" s="1" t="str">
        <f t="shared" si="1623"/>
        <v>TN</v>
      </c>
      <c r="BV1238" s="1" t="str">
        <f t="shared" si="1624"/>
        <v>NO</v>
      </c>
      <c r="BW1238" s="1" t="str">
        <f t="shared" si="1625"/>
        <v>YES</v>
      </c>
      <c r="BX1238" s="1" t="str">
        <f t="shared" si="1626"/>
        <v>YES</v>
      </c>
      <c r="BY1238" s="244" t="str">
        <f t="shared" si="1627"/>
        <v>YES</v>
      </c>
      <c r="BZ1238" s="244" t="str">
        <f t="shared" si="1628"/>
        <v>NO</v>
      </c>
      <c r="CA1238" s="244" t="str">
        <f t="shared" si="1629"/>
        <v>NO</v>
      </c>
      <c r="CB1238" s="244" t="str">
        <f t="shared" si="1630"/>
        <v>NO</v>
      </c>
      <c r="CC1238" s="244" t="str">
        <f t="shared" si="1631"/>
        <v>NO</v>
      </c>
      <c r="CD1238" s="244" t="str">
        <f t="shared" si="1607"/>
        <v>NO</v>
      </c>
      <c r="CE1238" s="1" t="str">
        <f t="shared" si="1608"/>
        <v>NO</v>
      </c>
      <c r="CF1238" s="1" t="str">
        <f t="shared" si="1609"/>
        <v>NO</v>
      </c>
      <c r="CG1238" s="1" t="str">
        <f t="shared" si="1610"/>
        <v>NO</v>
      </c>
      <c r="CH1238" s="1" t="str">
        <f t="shared" si="1611"/>
        <v>NO</v>
      </c>
      <c r="CI1238" s="244" t="str">
        <f t="shared" si="1632"/>
        <v>NO</v>
      </c>
      <c r="CJ1238" s="244" t="str">
        <f t="shared" si="1633"/>
        <v>NO</v>
      </c>
      <c r="CK1238" s="244" t="str">
        <f t="shared" si="1634"/>
        <v>NO</v>
      </c>
      <c r="CL1238" s="244" t="str">
        <f t="shared" si="1635"/>
        <v>NO</v>
      </c>
      <c r="CM1238" s="244" t="str">
        <f t="shared" si="1636"/>
        <v>NO</v>
      </c>
      <c r="CN1238" s="244" t="str">
        <f t="shared" si="1637"/>
        <v>NO</v>
      </c>
      <c r="CO1238" s="244" t="str">
        <f t="shared" si="1638"/>
        <v>NO</v>
      </c>
      <c r="CP1238" s="244" t="str">
        <f t="shared" si="1639"/>
        <v>NO</v>
      </c>
      <c r="CQ1238" s="244" t="str">
        <f t="shared" si="1640"/>
        <v>NO</v>
      </c>
      <c r="CR1238" s="244" t="str">
        <f t="shared" si="1641"/>
        <v>NO</v>
      </c>
    </row>
    <row r="1239" spans="1:96">
      <c r="A1239" s="64"/>
      <c r="B1239" s="15"/>
      <c r="C1239" s="15"/>
      <c r="D1239" s="15"/>
      <c r="E1239" s="15"/>
      <c r="F1239" s="15"/>
      <c r="G1239" s="15"/>
      <c r="H1239" s="15"/>
      <c r="I1239" s="52" t="s">
        <v>56</v>
      </c>
      <c r="J1239" s="6">
        <v>0.88742545807427298</v>
      </c>
      <c r="K1239" s="6">
        <v>0.11164032602957601</v>
      </c>
      <c r="L1239" s="6">
        <v>9.3421589614961498E-4</v>
      </c>
      <c r="M1239" s="6">
        <v>0.30192714846971402</v>
      </c>
      <c r="N1239" s="6">
        <v>0.63571982638293301</v>
      </c>
      <c r="O1239" s="6">
        <v>6.2353025147351498E-2</v>
      </c>
      <c r="P1239" s="6">
        <v>0.62360434345268501</v>
      </c>
      <c r="Q1239" s="6">
        <v>0.192326491634285</v>
      </c>
      <c r="R1239" s="6">
        <v>0.18406916491302799</v>
      </c>
      <c r="S1239" s="6">
        <v>0.87774081805498705</v>
      </c>
      <c r="T1239" s="6">
        <v>4.5011601960589502E-2</v>
      </c>
      <c r="U1239" s="6">
        <v>7.7247579984422596E-2</v>
      </c>
      <c r="V1239" s="6">
        <v>0.194941804880507</v>
      </c>
      <c r="W1239" s="6">
        <v>0.498367890742619</v>
      </c>
      <c r="X1239" s="6">
        <v>0.306690304376872</v>
      </c>
      <c r="Y1239" s="6">
        <v>5.7173406941217503E-2</v>
      </c>
      <c r="Z1239" s="6">
        <v>0.47627770647683099</v>
      </c>
      <c r="AA1239" s="6">
        <v>0.46654888658195098</v>
      </c>
      <c r="AB1239" s="6">
        <v>0.29219590960662001</v>
      </c>
      <c r="AC1239" s="6">
        <v>0.63641614160311599</v>
      </c>
      <c r="AD1239" s="6">
        <v>7.1387948790263195E-2</v>
      </c>
      <c r="AE1239" s="6">
        <v>0.44504036497548799</v>
      </c>
      <c r="AF1239" s="6">
        <v>7.2230595611904702E-2</v>
      </c>
      <c r="AG1239" s="310">
        <v>0.48272903941260598</v>
      </c>
      <c r="AH1239" s="211">
        <v>1.7090000000000001</v>
      </c>
      <c r="AI1239" s="211">
        <v>4.0970000000000004</v>
      </c>
      <c r="AJ1239" s="212">
        <v>6.8380000000000001</v>
      </c>
      <c r="AK1239" s="210">
        <v>1.635</v>
      </c>
      <c r="AL1239" s="210">
        <v>4.1260000000000003</v>
      </c>
      <c r="AM1239" s="210">
        <v>7.0369999999999999</v>
      </c>
      <c r="AN1239" s="203"/>
      <c r="AO1239" s="203"/>
      <c r="AP1239" s="203"/>
      <c r="AQ1239" s="203"/>
      <c r="AR1239" s="203">
        <f t="shared" si="1598"/>
        <v>2.0614909136719999</v>
      </c>
      <c r="AS1239" s="203">
        <f t="shared" si="1599"/>
        <v>2.5196000000000001</v>
      </c>
      <c r="AT1239" s="203">
        <f t="shared" si="1600"/>
        <v>3.0795111055119997</v>
      </c>
      <c r="AU1239" s="203">
        <f t="shared" si="1601"/>
        <v>3.2548090981419997</v>
      </c>
      <c r="AV1239" s="203">
        <f t="shared" si="1602"/>
        <v>3.9781</v>
      </c>
      <c r="AW1239" s="203">
        <f t="shared" si="1603"/>
        <v>4.8621222133819995</v>
      </c>
      <c r="AX1239" s="203">
        <f t="shared" si="1604"/>
        <v>5.8365818311520004</v>
      </c>
      <c r="AY1239" s="203">
        <f t="shared" si="1605"/>
        <v>7.1336000000000004</v>
      </c>
      <c r="AZ1239" s="203">
        <f t="shared" si="1606"/>
        <v>8.7188444285919999</v>
      </c>
      <c r="BB1239" s="1" t="str">
        <f t="shared" si="1642"/>
        <v>A</v>
      </c>
      <c r="BC1239" s="1" t="str">
        <f t="shared" si="1643"/>
        <v>NA</v>
      </c>
      <c r="BD1239" s="1" t="str">
        <f t="shared" si="1644"/>
        <v>NP</v>
      </c>
      <c r="BE1239" s="1" t="str">
        <f t="shared" si="1645"/>
        <v>NO</v>
      </c>
      <c r="BF1239" s="1" t="str">
        <f t="shared" si="1612"/>
        <v>NO</v>
      </c>
      <c r="BG1239" s="1" t="str">
        <f t="shared" si="1613"/>
        <v>YES</v>
      </c>
      <c r="BH1239" s="1" t="str">
        <f t="shared" si="1597"/>
        <v>YES</v>
      </c>
      <c r="BJ1239" s="12">
        <v>19</v>
      </c>
      <c r="BK1239" s="1" t="str">
        <f t="shared" si="1614"/>
        <v>A</v>
      </c>
      <c r="BL1239" s="1" t="str">
        <f t="shared" si="1615"/>
        <v>NA</v>
      </c>
      <c r="BM1239" s="1" t="str">
        <f t="shared" si="1616"/>
        <v>NP</v>
      </c>
      <c r="BN1239" s="1" t="str">
        <f t="shared" si="1617"/>
        <v>NO</v>
      </c>
      <c r="BO1239" s="1" t="str">
        <f t="shared" si="1618"/>
        <v>NO</v>
      </c>
      <c r="BP1239" s="1" t="str">
        <f t="shared" si="1619"/>
        <v>YES</v>
      </c>
      <c r="BQ1239" s="1" t="str">
        <f t="shared" si="1620"/>
        <v>YES</v>
      </c>
      <c r="BS1239" s="1" t="str">
        <f t="shared" si="1621"/>
        <v>TP</v>
      </c>
      <c r="BT1239" s="1" t="str">
        <f t="shared" si="1622"/>
        <v>TN</v>
      </c>
      <c r="BU1239" s="1" t="str">
        <f t="shared" si="1623"/>
        <v>TP</v>
      </c>
      <c r="BV1239" s="1" t="str">
        <f t="shared" si="1624"/>
        <v>NO</v>
      </c>
      <c r="BW1239" s="1" t="str">
        <f t="shared" si="1625"/>
        <v>YES</v>
      </c>
      <c r="BX1239" s="1" t="str">
        <f t="shared" si="1626"/>
        <v>YES</v>
      </c>
      <c r="BY1239" s="244" t="str">
        <f t="shared" si="1627"/>
        <v>YES</v>
      </c>
      <c r="BZ1239" s="244" t="str">
        <f t="shared" si="1628"/>
        <v>NO</v>
      </c>
      <c r="CA1239" s="244" t="str">
        <f t="shared" si="1629"/>
        <v>NO</v>
      </c>
      <c r="CB1239" s="244" t="str">
        <f t="shared" si="1630"/>
        <v>NO</v>
      </c>
      <c r="CC1239" s="244" t="str">
        <f t="shared" si="1631"/>
        <v>NO</v>
      </c>
      <c r="CD1239" s="244" t="str">
        <f t="shared" si="1607"/>
        <v>NO</v>
      </c>
      <c r="CE1239" s="1" t="str">
        <f t="shared" si="1608"/>
        <v>NO</v>
      </c>
      <c r="CF1239" s="1" t="str">
        <f t="shared" si="1609"/>
        <v>NO</v>
      </c>
      <c r="CG1239" s="1" t="str">
        <f t="shared" si="1610"/>
        <v>NO</v>
      </c>
      <c r="CH1239" s="1" t="str">
        <f t="shared" si="1611"/>
        <v>NO</v>
      </c>
      <c r="CI1239" s="244" t="str">
        <f t="shared" si="1632"/>
        <v>NO</v>
      </c>
      <c r="CJ1239" s="244" t="str">
        <f t="shared" si="1633"/>
        <v>NO</v>
      </c>
      <c r="CK1239" s="244" t="str">
        <f t="shared" si="1634"/>
        <v>NO</v>
      </c>
      <c r="CL1239" s="244" t="str">
        <f t="shared" si="1635"/>
        <v>NO</v>
      </c>
      <c r="CM1239" s="244" t="str">
        <f t="shared" si="1636"/>
        <v>NO</v>
      </c>
      <c r="CN1239" s="244" t="str">
        <f t="shared" si="1637"/>
        <v>NO</v>
      </c>
      <c r="CO1239" s="244" t="str">
        <f t="shared" si="1638"/>
        <v>NO</v>
      </c>
      <c r="CP1239" s="244" t="str">
        <f t="shared" si="1639"/>
        <v>NO</v>
      </c>
      <c r="CQ1239" s="244" t="str">
        <f t="shared" si="1640"/>
        <v>NO</v>
      </c>
      <c r="CR1239" s="244" t="str">
        <f t="shared" si="1641"/>
        <v>NO</v>
      </c>
    </row>
    <row r="1240" spans="1:96">
      <c r="A1240" s="64"/>
      <c r="B1240" s="15"/>
      <c r="C1240" s="15"/>
      <c r="D1240" s="15"/>
      <c r="E1240" s="15"/>
      <c r="F1240" s="15"/>
      <c r="G1240" s="15"/>
      <c r="H1240" s="15"/>
      <c r="I1240" s="52" t="s">
        <v>57</v>
      </c>
      <c r="J1240" s="6">
        <v>0.91682858861052596</v>
      </c>
      <c r="K1240" s="6">
        <v>2.9320616491729699E-2</v>
      </c>
      <c r="L1240" s="6">
        <v>5.3850794897743498E-2</v>
      </c>
      <c r="M1240" s="6">
        <v>2.37433377617365E-2</v>
      </c>
      <c r="N1240" s="6">
        <v>0.31165174356854602</v>
      </c>
      <c r="O1240" s="6">
        <v>0.66460491866971605</v>
      </c>
      <c r="P1240" s="6">
        <v>0.67956819148354897</v>
      </c>
      <c r="Q1240" s="6">
        <v>0.115152631709843</v>
      </c>
      <c r="R1240" s="6">
        <v>0.20527917680660601</v>
      </c>
      <c r="S1240" s="6">
        <v>0.69460204297564898</v>
      </c>
      <c r="T1240" s="6">
        <v>0.20176058161170499</v>
      </c>
      <c r="U1240" s="6">
        <v>0.10363737541264501</v>
      </c>
      <c r="V1240" s="6">
        <v>0.47064858933227399</v>
      </c>
      <c r="W1240" s="6">
        <v>0.23419869694280801</v>
      </c>
      <c r="X1240" s="6">
        <v>0.29515271372491603</v>
      </c>
      <c r="Y1240" s="6">
        <v>0.57345942176561204</v>
      </c>
      <c r="Z1240" s="6">
        <v>0.22046669800382099</v>
      </c>
      <c r="AA1240" s="6">
        <v>0.206073880230566</v>
      </c>
      <c r="AB1240" s="6">
        <v>5.3229706639576102E-2</v>
      </c>
      <c r="AC1240" s="6">
        <v>0.91084077323742896</v>
      </c>
      <c r="AD1240" s="6">
        <v>3.5929520122994399E-2</v>
      </c>
      <c r="AE1240" s="6">
        <v>0.511539849110207</v>
      </c>
      <c r="AF1240" s="6">
        <v>0.453610401043131</v>
      </c>
      <c r="AG1240" s="310">
        <v>3.4849749846660998E-2</v>
      </c>
      <c r="AH1240" s="211">
        <v>1.881</v>
      </c>
      <c r="AI1240" s="211">
        <v>3.734</v>
      </c>
      <c r="AJ1240" s="212">
        <v>6.9989999999999997</v>
      </c>
      <c r="AK1240" s="210">
        <v>1.8839999999999999</v>
      </c>
      <c r="AL1240" s="210">
        <v>3.8079999999999998</v>
      </c>
      <c r="AM1240" s="210">
        <v>7.1050000000000004</v>
      </c>
      <c r="AN1240" s="203"/>
      <c r="AO1240" s="203"/>
      <c r="AP1240" s="203"/>
      <c r="AQ1240" s="203"/>
      <c r="AR1240" s="203">
        <f t="shared" si="1598"/>
        <v>2.0614909136719999</v>
      </c>
      <c r="AS1240" s="203">
        <f t="shared" si="1599"/>
        <v>2.5196000000000001</v>
      </c>
      <c r="AT1240" s="203">
        <f t="shared" si="1600"/>
        <v>3.0795111055119997</v>
      </c>
      <c r="AU1240" s="203">
        <f t="shared" si="1601"/>
        <v>3.2548090981419997</v>
      </c>
      <c r="AV1240" s="203">
        <f t="shared" si="1602"/>
        <v>3.9781</v>
      </c>
      <c r="AW1240" s="203">
        <f t="shared" si="1603"/>
        <v>4.8621222133819995</v>
      </c>
      <c r="AX1240" s="203">
        <f t="shared" si="1604"/>
        <v>5.8365818311520004</v>
      </c>
      <c r="AY1240" s="203">
        <f t="shared" si="1605"/>
        <v>7.1336000000000004</v>
      </c>
      <c r="AZ1240" s="203">
        <f t="shared" si="1606"/>
        <v>8.7188444285919999</v>
      </c>
      <c r="BB1240" s="1" t="str">
        <f t="shared" si="1642"/>
        <v>A</v>
      </c>
      <c r="BC1240" s="1" t="str">
        <f t="shared" si="1643"/>
        <v>NP</v>
      </c>
      <c r="BD1240" s="1" t="str">
        <f t="shared" si="1644"/>
        <v>NP</v>
      </c>
      <c r="BE1240" s="1" t="str">
        <f t="shared" si="1645"/>
        <v>NO</v>
      </c>
      <c r="BF1240" s="1" t="str">
        <f t="shared" si="1612"/>
        <v>NO</v>
      </c>
      <c r="BG1240" s="1" t="str">
        <f t="shared" si="1613"/>
        <v>YES</v>
      </c>
      <c r="BH1240" s="1" t="str">
        <f t="shared" si="1597"/>
        <v>YES</v>
      </c>
      <c r="BJ1240" s="12">
        <v>25</v>
      </c>
      <c r="BK1240" s="1" t="str">
        <f t="shared" si="1614"/>
        <v>A</v>
      </c>
      <c r="BL1240" s="1" t="str">
        <f t="shared" si="1615"/>
        <v>NP</v>
      </c>
      <c r="BM1240" s="1" t="str">
        <f t="shared" si="1616"/>
        <v>NP</v>
      </c>
      <c r="BN1240" s="1" t="str">
        <f t="shared" si="1617"/>
        <v>NO</v>
      </c>
      <c r="BO1240" s="1" t="str">
        <f t="shared" si="1618"/>
        <v>NO</v>
      </c>
      <c r="BP1240" s="1" t="str">
        <f t="shared" si="1619"/>
        <v>YES</v>
      </c>
      <c r="BQ1240" s="1" t="str">
        <f t="shared" si="1620"/>
        <v>YES</v>
      </c>
      <c r="BS1240" s="1" t="str">
        <f t="shared" si="1621"/>
        <v>TP</v>
      </c>
      <c r="BT1240" s="1" t="str">
        <f t="shared" si="1622"/>
        <v>TP</v>
      </c>
      <c r="BU1240" s="1" t="str">
        <f t="shared" si="1623"/>
        <v>TP</v>
      </c>
      <c r="BV1240" s="1" t="str">
        <f t="shared" si="1624"/>
        <v>YES</v>
      </c>
      <c r="BW1240" s="1" t="str">
        <f t="shared" si="1625"/>
        <v>YES</v>
      </c>
      <c r="BX1240" s="1" t="str">
        <f t="shared" si="1626"/>
        <v>YES</v>
      </c>
      <c r="BY1240" s="244" t="str">
        <f t="shared" si="1627"/>
        <v>YES</v>
      </c>
      <c r="BZ1240" s="244" t="str">
        <f t="shared" si="1628"/>
        <v>NO</v>
      </c>
      <c r="CA1240" s="244" t="str">
        <f t="shared" si="1629"/>
        <v>NO</v>
      </c>
      <c r="CB1240" s="244" t="str">
        <f t="shared" si="1630"/>
        <v>NO</v>
      </c>
      <c r="CC1240" s="244" t="str">
        <f t="shared" si="1631"/>
        <v>NO</v>
      </c>
      <c r="CD1240" s="244" t="str">
        <f t="shared" si="1607"/>
        <v>NO</v>
      </c>
      <c r="CE1240" s="1" t="str">
        <f t="shared" si="1608"/>
        <v>NO</v>
      </c>
      <c r="CF1240" s="1" t="str">
        <f t="shared" si="1609"/>
        <v>NO</v>
      </c>
      <c r="CG1240" s="1" t="str">
        <f t="shared" si="1610"/>
        <v>NO</v>
      </c>
      <c r="CH1240" s="1" t="str">
        <f t="shared" si="1611"/>
        <v>NO</v>
      </c>
      <c r="CI1240" s="244" t="str">
        <f t="shared" si="1632"/>
        <v>NO</v>
      </c>
      <c r="CJ1240" s="244" t="str">
        <f t="shared" si="1633"/>
        <v>NO</v>
      </c>
      <c r="CK1240" s="244" t="str">
        <f t="shared" si="1634"/>
        <v>NO</v>
      </c>
      <c r="CL1240" s="244" t="str">
        <f t="shared" si="1635"/>
        <v>NO</v>
      </c>
      <c r="CM1240" s="244" t="str">
        <f t="shared" si="1636"/>
        <v>NO</v>
      </c>
      <c r="CN1240" s="244" t="str">
        <f t="shared" si="1637"/>
        <v>NO</v>
      </c>
      <c r="CO1240" s="244" t="str">
        <f t="shared" si="1638"/>
        <v>NO</v>
      </c>
      <c r="CP1240" s="244" t="str">
        <f t="shared" si="1639"/>
        <v>NO</v>
      </c>
      <c r="CQ1240" s="244" t="str">
        <f t="shared" si="1640"/>
        <v>NO</v>
      </c>
      <c r="CR1240" s="244" t="str">
        <f t="shared" si="1641"/>
        <v>NO</v>
      </c>
    </row>
    <row r="1241" spans="1:96">
      <c r="A1241" s="64"/>
      <c r="B1241" s="15"/>
      <c r="C1241" s="15"/>
      <c r="D1241" s="15"/>
      <c r="E1241" s="15"/>
      <c r="F1241" s="15"/>
      <c r="G1241" s="15"/>
      <c r="H1241" s="15"/>
      <c r="I1241" s="52" t="s">
        <v>58</v>
      </c>
      <c r="J1241" s="6">
        <v>0.78412610764019497</v>
      </c>
      <c r="K1241" s="6">
        <v>0.199194872382397</v>
      </c>
      <c r="L1241" s="6">
        <v>1.66790199774078E-2</v>
      </c>
      <c r="M1241" s="6">
        <v>0.86028123045256899</v>
      </c>
      <c r="N1241" s="6">
        <v>7.8141877929732706E-2</v>
      </c>
      <c r="O1241" s="6">
        <v>6.15768916176977E-2</v>
      </c>
      <c r="P1241" s="6">
        <v>0.854053604470421</v>
      </c>
      <c r="Q1241" s="6">
        <v>9.1786318154995605E-2</v>
      </c>
      <c r="R1241" s="6">
        <v>5.4160077374582498E-2</v>
      </c>
      <c r="S1241" s="6">
        <v>0.82501802626053</v>
      </c>
      <c r="T1241" s="6">
        <v>5.2297446973563998E-2</v>
      </c>
      <c r="U1241" s="6">
        <v>0.12268452676590499</v>
      </c>
      <c r="V1241" s="6">
        <v>0.21714978454692799</v>
      </c>
      <c r="W1241" s="6">
        <v>0.20439133066731899</v>
      </c>
      <c r="X1241" s="6">
        <v>0.57845888478575203</v>
      </c>
      <c r="Y1241" s="6">
        <v>7.7782218861524893E-2</v>
      </c>
      <c r="Z1241" s="6">
        <v>0.89097984559807797</v>
      </c>
      <c r="AA1241" s="6">
        <v>3.12379355403966E-2</v>
      </c>
      <c r="AB1241" s="6">
        <v>3.9077511019886602E-2</v>
      </c>
      <c r="AC1241" s="6">
        <v>0.34212871772990799</v>
      </c>
      <c r="AD1241" s="6">
        <v>0.61879377125020396</v>
      </c>
      <c r="AE1241" s="6">
        <v>0.52361292673669002</v>
      </c>
      <c r="AF1241" s="6">
        <v>1.5881479260032801E-2</v>
      </c>
      <c r="AG1241" s="310">
        <v>0.46050559400327701</v>
      </c>
      <c r="AH1241" s="211">
        <v>1.391</v>
      </c>
      <c r="AI1241" s="211">
        <v>3.7559999999999998</v>
      </c>
      <c r="AJ1241" s="212">
        <v>7.5449999999999999</v>
      </c>
      <c r="AK1241" s="210">
        <v>1.41</v>
      </c>
      <c r="AL1241" s="210">
        <v>3.7040000000000002</v>
      </c>
      <c r="AM1241" s="210">
        <v>7.4340000000000002</v>
      </c>
      <c r="AN1241" s="203"/>
      <c r="AO1241" s="203"/>
      <c r="AP1241" s="203"/>
      <c r="AQ1241" s="203"/>
      <c r="AR1241" s="203">
        <f t="shared" si="1598"/>
        <v>2.0614909136719999</v>
      </c>
      <c r="AS1241" s="203">
        <f t="shared" si="1599"/>
        <v>2.5196000000000001</v>
      </c>
      <c r="AT1241" s="203">
        <f t="shared" si="1600"/>
        <v>3.0795111055119997</v>
      </c>
      <c r="AU1241" s="203">
        <f t="shared" si="1601"/>
        <v>3.2548090981419997</v>
      </c>
      <c r="AV1241" s="203">
        <f t="shared" si="1602"/>
        <v>3.9781</v>
      </c>
      <c r="AW1241" s="203">
        <f t="shared" si="1603"/>
        <v>4.8621222133819995</v>
      </c>
      <c r="AX1241" s="203">
        <f t="shared" si="1604"/>
        <v>5.8365818311520004</v>
      </c>
      <c r="AY1241" s="203">
        <f t="shared" si="1605"/>
        <v>7.1336000000000004</v>
      </c>
      <c r="AZ1241" s="203">
        <f t="shared" si="1606"/>
        <v>8.7188444285919999</v>
      </c>
      <c r="BB1241" s="1" t="str">
        <f t="shared" si="1642"/>
        <v>A</v>
      </c>
      <c r="BC1241" s="1" t="str">
        <f t="shared" si="1643"/>
        <v>NP</v>
      </c>
      <c r="BD1241" s="1" t="str">
        <f t="shared" si="1644"/>
        <v>NA</v>
      </c>
      <c r="BE1241" s="1" t="str">
        <f t="shared" si="1645"/>
        <v>NO</v>
      </c>
      <c r="BF1241" s="1" t="str">
        <f t="shared" si="1612"/>
        <v>NO</v>
      </c>
      <c r="BG1241" s="1" t="str">
        <f t="shared" si="1613"/>
        <v>YES</v>
      </c>
      <c r="BH1241" s="1" t="str">
        <f t="shared" si="1597"/>
        <v>YES</v>
      </c>
      <c r="BJ1241" s="12">
        <v>14</v>
      </c>
      <c r="BK1241" s="1" t="str">
        <f t="shared" si="1614"/>
        <v>A</v>
      </c>
      <c r="BL1241" s="1" t="str">
        <f t="shared" si="1615"/>
        <v>NP</v>
      </c>
      <c r="BM1241" s="1" t="str">
        <f t="shared" si="1616"/>
        <v>NA</v>
      </c>
      <c r="BN1241" s="1" t="str">
        <f t="shared" si="1617"/>
        <v>NO</v>
      </c>
      <c r="BO1241" s="1" t="str">
        <f t="shared" si="1618"/>
        <v>NO</v>
      </c>
      <c r="BP1241" s="1" t="str">
        <f t="shared" si="1619"/>
        <v>YES</v>
      </c>
      <c r="BQ1241" s="1" t="str">
        <f t="shared" si="1620"/>
        <v>YES</v>
      </c>
      <c r="BS1241" s="1" t="str">
        <f t="shared" si="1621"/>
        <v>TP</v>
      </c>
      <c r="BT1241" s="1" t="str">
        <f t="shared" si="1622"/>
        <v>TP</v>
      </c>
      <c r="BU1241" s="1" t="str">
        <f t="shared" si="1623"/>
        <v>TN</v>
      </c>
      <c r="BV1241" s="1" t="str">
        <f t="shared" si="1624"/>
        <v>NO</v>
      </c>
      <c r="BW1241" s="1" t="str">
        <f t="shared" si="1625"/>
        <v>YES</v>
      </c>
      <c r="BX1241" s="1" t="str">
        <f t="shared" si="1626"/>
        <v>YES</v>
      </c>
      <c r="BY1241" s="244" t="str">
        <f t="shared" si="1627"/>
        <v>YES</v>
      </c>
      <c r="BZ1241" s="244" t="str">
        <f t="shared" si="1628"/>
        <v>NO</v>
      </c>
      <c r="CA1241" s="244" t="str">
        <f t="shared" si="1629"/>
        <v>NO</v>
      </c>
      <c r="CB1241" s="244" t="str">
        <f t="shared" si="1630"/>
        <v>NO</v>
      </c>
      <c r="CC1241" s="244" t="str">
        <f t="shared" si="1631"/>
        <v>NO</v>
      </c>
      <c r="CD1241" s="244" t="str">
        <f t="shared" si="1607"/>
        <v>NO</v>
      </c>
      <c r="CE1241" s="1" t="str">
        <f t="shared" si="1608"/>
        <v>NO</v>
      </c>
      <c r="CF1241" s="1" t="str">
        <f t="shared" si="1609"/>
        <v>NO</v>
      </c>
      <c r="CG1241" s="1" t="str">
        <f t="shared" si="1610"/>
        <v>NO</v>
      </c>
      <c r="CH1241" s="1" t="str">
        <f t="shared" si="1611"/>
        <v>NO</v>
      </c>
      <c r="CI1241" s="244" t="str">
        <f t="shared" si="1632"/>
        <v>NO</v>
      </c>
      <c r="CJ1241" s="244" t="str">
        <f t="shared" si="1633"/>
        <v>NO</v>
      </c>
      <c r="CK1241" s="244" t="str">
        <f t="shared" si="1634"/>
        <v>NO</v>
      </c>
      <c r="CL1241" s="244" t="str">
        <f t="shared" si="1635"/>
        <v>NO</v>
      </c>
      <c r="CM1241" s="244" t="str">
        <f t="shared" si="1636"/>
        <v>NO</v>
      </c>
      <c r="CN1241" s="244" t="str">
        <f t="shared" si="1637"/>
        <v>NO</v>
      </c>
      <c r="CO1241" s="244" t="str">
        <f t="shared" si="1638"/>
        <v>NO</v>
      </c>
      <c r="CP1241" s="244" t="str">
        <f t="shared" si="1639"/>
        <v>NO</v>
      </c>
      <c r="CQ1241" s="244" t="str">
        <f t="shared" si="1640"/>
        <v>NO</v>
      </c>
      <c r="CR1241" s="244" t="str">
        <f t="shared" si="1641"/>
        <v>NO</v>
      </c>
    </row>
    <row r="1242" spans="1:96" ht="16.5" thickBot="1">
      <c r="A1242" s="74"/>
      <c r="B1242" s="75"/>
      <c r="C1242" s="75"/>
      <c r="D1242" s="75"/>
      <c r="E1242" s="75"/>
      <c r="F1242" s="75"/>
      <c r="G1242" s="75"/>
      <c r="H1242" s="75"/>
      <c r="I1242" s="53" t="s">
        <v>59</v>
      </c>
      <c r="J1242" s="8">
        <v>0.82372877716722603</v>
      </c>
      <c r="K1242" s="8">
        <v>9.99648357014426E-2</v>
      </c>
      <c r="L1242" s="8">
        <v>7.6306387131330602E-2</v>
      </c>
      <c r="M1242" s="8">
        <v>0.56508737603945802</v>
      </c>
      <c r="N1242" s="8">
        <v>0.114752838912021</v>
      </c>
      <c r="O1242" s="8">
        <v>0.320159785048519</v>
      </c>
      <c r="P1242" s="8">
        <v>0.216072534062387</v>
      </c>
      <c r="Q1242" s="8">
        <v>0.12140140316605399</v>
      </c>
      <c r="R1242" s="8">
        <v>0.66252606277155801</v>
      </c>
      <c r="S1242" s="8">
        <v>0.97372260167915503</v>
      </c>
      <c r="T1242" s="8">
        <v>2.3712827149657102E-2</v>
      </c>
      <c r="U1242" s="8">
        <v>2.5645711711874599E-3</v>
      </c>
      <c r="V1242" s="8">
        <v>0.14700214925642299</v>
      </c>
      <c r="W1242" s="8">
        <v>0.81219915706088397</v>
      </c>
      <c r="X1242" s="8">
        <v>4.0798693682692198E-2</v>
      </c>
      <c r="Y1242" s="8">
        <v>0.98496130188658404</v>
      </c>
      <c r="Z1242" s="8">
        <v>1.27705349381544E-2</v>
      </c>
      <c r="AA1242" s="8">
        <v>2.2681631752607899E-3</v>
      </c>
      <c r="AB1242" s="8">
        <v>0.50018714936300301</v>
      </c>
      <c r="AC1242" s="8">
        <v>0.166964427146368</v>
      </c>
      <c r="AD1242" s="8">
        <v>0.33284842349062799</v>
      </c>
      <c r="AE1242" s="8">
        <v>0.13139950964932101</v>
      </c>
      <c r="AF1242" s="8">
        <v>5.6123097684268403E-2</v>
      </c>
      <c r="AG1242" s="311">
        <v>0.81247739266640995</v>
      </c>
      <c r="AH1242" s="213">
        <v>2.335</v>
      </c>
      <c r="AI1242" s="213">
        <v>3.34</v>
      </c>
      <c r="AJ1242" s="214">
        <v>7.7119999999999997</v>
      </c>
      <c r="AK1242" s="210">
        <v>2.2360000000000002</v>
      </c>
      <c r="AL1242" s="210">
        <v>3.3010000000000002</v>
      </c>
      <c r="AM1242" s="210">
        <v>7.61</v>
      </c>
      <c r="AN1242" s="203"/>
      <c r="AO1242" s="203"/>
      <c r="AP1242" s="203"/>
      <c r="AQ1242" s="203"/>
      <c r="AR1242" s="203">
        <f t="shared" si="1598"/>
        <v>2.0614909136719999</v>
      </c>
      <c r="AS1242" s="203">
        <f t="shared" si="1599"/>
        <v>2.5196000000000001</v>
      </c>
      <c r="AT1242" s="203">
        <f t="shared" si="1600"/>
        <v>3.0795111055119997</v>
      </c>
      <c r="AU1242" s="203">
        <f t="shared" si="1601"/>
        <v>3.2548090981419997</v>
      </c>
      <c r="AV1242" s="203">
        <f t="shared" si="1602"/>
        <v>3.9781</v>
      </c>
      <c r="AW1242" s="203">
        <f t="shared" si="1603"/>
        <v>4.8621222133819995</v>
      </c>
      <c r="AX1242" s="203">
        <f t="shared" si="1604"/>
        <v>5.8365818311520004</v>
      </c>
      <c r="AY1242" s="203">
        <f t="shared" si="1605"/>
        <v>7.1336000000000004</v>
      </c>
      <c r="AZ1242" s="203">
        <f t="shared" si="1606"/>
        <v>8.7188444285919999</v>
      </c>
      <c r="BB1242" s="1" t="str">
        <f t="shared" si="1642"/>
        <v>NP</v>
      </c>
      <c r="BC1242" s="1" t="str">
        <f t="shared" si="1643"/>
        <v>NP</v>
      </c>
      <c r="BD1242" s="1" t="str">
        <f t="shared" si="1644"/>
        <v>NA</v>
      </c>
      <c r="BE1242" s="1" t="str">
        <f t="shared" si="1645"/>
        <v>NO</v>
      </c>
      <c r="BF1242" s="1" t="str">
        <f t="shared" si="1612"/>
        <v>NO</v>
      </c>
      <c r="BG1242" s="1" t="str">
        <f t="shared" si="1613"/>
        <v>NO</v>
      </c>
      <c r="BH1242" s="1" t="str">
        <f t="shared" si="1597"/>
        <v>YES</v>
      </c>
      <c r="BJ1242" s="12">
        <v>30</v>
      </c>
      <c r="BK1242" s="1" t="str">
        <f t="shared" si="1614"/>
        <v>NP</v>
      </c>
      <c r="BL1242" s="1" t="str">
        <f t="shared" si="1615"/>
        <v>NP</v>
      </c>
      <c r="BM1242" s="1" t="str">
        <f t="shared" si="1616"/>
        <v>NA</v>
      </c>
      <c r="BN1242" s="1" t="str">
        <f t="shared" si="1617"/>
        <v>NO</v>
      </c>
      <c r="BO1242" s="1" t="str">
        <f t="shared" si="1618"/>
        <v>NO</v>
      </c>
      <c r="BP1242" s="1" t="str">
        <f t="shared" si="1619"/>
        <v>NO</v>
      </c>
      <c r="BQ1242" s="1" t="str">
        <f t="shared" si="1620"/>
        <v>YES</v>
      </c>
      <c r="BS1242" s="1" t="str">
        <f t="shared" si="1621"/>
        <v>TP</v>
      </c>
      <c r="BT1242" s="1" t="str">
        <f t="shared" si="1622"/>
        <v>TP</v>
      </c>
      <c r="BU1242" s="1" t="str">
        <f t="shared" si="1623"/>
        <v>TN</v>
      </c>
      <c r="BV1242" s="1" t="str">
        <f t="shared" si="1624"/>
        <v>NO</v>
      </c>
      <c r="BW1242" s="1" t="str">
        <f t="shared" si="1625"/>
        <v>YES</v>
      </c>
      <c r="BX1242" s="1" t="str">
        <f t="shared" si="1626"/>
        <v>YES</v>
      </c>
      <c r="BY1242" s="244" t="str">
        <f t="shared" si="1627"/>
        <v>YES</v>
      </c>
      <c r="BZ1242" s="244" t="str">
        <f t="shared" si="1628"/>
        <v>NO</v>
      </c>
      <c r="CA1242" s="244" t="str">
        <f t="shared" si="1629"/>
        <v>NO</v>
      </c>
      <c r="CB1242" s="244" t="str">
        <f t="shared" si="1630"/>
        <v>NO</v>
      </c>
      <c r="CC1242" s="244" t="str">
        <f t="shared" si="1631"/>
        <v>NO</v>
      </c>
      <c r="CD1242" s="244" t="str">
        <f t="shared" si="1607"/>
        <v>NO</v>
      </c>
      <c r="CE1242" s="1" t="str">
        <f t="shared" si="1608"/>
        <v>NO</v>
      </c>
      <c r="CF1242" s="1" t="str">
        <f t="shared" si="1609"/>
        <v>NO</v>
      </c>
      <c r="CG1242" s="1" t="str">
        <f t="shared" si="1610"/>
        <v>NO</v>
      </c>
      <c r="CH1242" s="1" t="str">
        <f t="shared" si="1611"/>
        <v>NO</v>
      </c>
      <c r="CI1242" s="244" t="str">
        <f t="shared" si="1632"/>
        <v>NO</v>
      </c>
      <c r="CJ1242" s="244" t="str">
        <f t="shared" si="1633"/>
        <v>NO</v>
      </c>
      <c r="CK1242" s="244" t="str">
        <f t="shared" si="1634"/>
        <v>NO</v>
      </c>
      <c r="CL1242" s="244" t="str">
        <f t="shared" si="1635"/>
        <v>NO</v>
      </c>
      <c r="CM1242" s="244" t="str">
        <f t="shared" si="1636"/>
        <v>NO</v>
      </c>
      <c r="CN1242" s="244" t="str">
        <f t="shared" si="1637"/>
        <v>NO</v>
      </c>
      <c r="CO1242" s="244" t="str">
        <f t="shared" si="1638"/>
        <v>NO</v>
      </c>
      <c r="CP1242" s="244" t="str">
        <f t="shared" si="1639"/>
        <v>NO</v>
      </c>
      <c r="CQ1242" s="244" t="str">
        <f t="shared" si="1640"/>
        <v>NO</v>
      </c>
      <c r="CR1242" s="244" t="str">
        <f t="shared" si="1641"/>
        <v>NO</v>
      </c>
    </row>
    <row r="1243" spans="1:96">
      <c r="A1243" s="61">
        <v>90</v>
      </c>
      <c r="B1243" s="62">
        <v>360</v>
      </c>
      <c r="C1243" s="62">
        <v>4</v>
      </c>
      <c r="D1243" s="62">
        <v>0.25</v>
      </c>
      <c r="E1243" s="62">
        <v>19886441</v>
      </c>
      <c r="F1243" s="62">
        <f>E1243/1000/60</f>
        <v>331.44068333333331</v>
      </c>
      <c r="G1243" s="62">
        <v>283</v>
      </c>
      <c r="H1243" s="63">
        <f>G1243/B1243*100</f>
        <v>78.611111111111114</v>
      </c>
      <c r="I1243" s="60" t="s">
        <v>12</v>
      </c>
      <c r="J1243" s="69">
        <v>0.25514536664488302</v>
      </c>
      <c r="K1243" s="69">
        <v>0.70440179604688502</v>
      </c>
      <c r="L1243" s="69">
        <v>4.0452837308231397E-2</v>
      </c>
      <c r="M1243" s="69">
        <v>0.55138296375657703</v>
      </c>
      <c r="N1243" s="69">
        <v>6.4006442830027901E-3</v>
      </c>
      <c r="O1243" s="69">
        <v>0.44221639196041901</v>
      </c>
      <c r="P1243" s="69">
        <v>0.894964682715644</v>
      </c>
      <c r="Q1243" s="69">
        <v>7.0277167013776398E-2</v>
      </c>
      <c r="R1243" s="69">
        <v>3.4758150270578998E-2</v>
      </c>
      <c r="S1243" s="69">
        <v>0.12518672423836799</v>
      </c>
      <c r="T1243" s="69">
        <v>0.52650727960838595</v>
      </c>
      <c r="U1243" s="69">
        <v>0.34830599615324398</v>
      </c>
      <c r="V1243" s="69">
        <v>0.10437242866584</v>
      </c>
      <c r="W1243" s="69">
        <v>0.37429315715412897</v>
      </c>
      <c r="X1243" s="69">
        <v>0.52133441418002902</v>
      </c>
      <c r="Y1243" s="69">
        <v>0.48794558989681402</v>
      </c>
      <c r="Z1243" s="69">
        <v>0.107709283925521</v>
      </c>
      <c r="AA1243" s="69">
        <v>0.40434512617766399</v>
      </c>
      <c r="AB1243" s="69">
        <v>5.8560485741660798E-2</v>
      </c>
      <c r="AC1243" s="69">
        <v>0.29934493008185098</v>
      </c>
      <c r="AD1243" s="69">
        <v>0.64209458417648702</v>
      </c>
      <c r="AE1243" s="69">
        <v>0.35778763226621502</v>
      </c>
      <c r="AF1243" s="69">
        <v>0.58208967139629797</v>
      </c>
      <c r="AG1243" s="309">
        <v>6.0122696337485702E-2</v>
      </c>
      <c r="AH1243" s="208">
        <v>2.714</v>
      </c>
      <c r="AI1243" s="208">
        <v>5.3769999999999998</v>
      </c>
      <c r="AJ1243" s="209">
        <v>8.109</v>
      </c>
      <c r="AK1243" s="210">
        <v>2.86</v>
      </c>
      <c r="AL1243" s="210">
        <v>5.49</v>
      </c>
      <c r="AM1243" s="210">
        <v>8.1370000000000005</v>
      </c>
      <c r="AN1243" s="203">
        <v>3.6139999999999999</v>
      </c>
      <c r="AO1243" s="203">
        <v>5.3277999999999999</v>
      </c>
      <c r="AP1243" s="203">
        <v>8.3733000000000004</v>
      </c>
      <c r="AQ1243" s="203"/>
      <c r="AR1243" s="203">
        <f>$AN$35*0.81818182</f>
        <v>2.9569090974799996</v>
      </c>
      <c r="AS1243" s="203">
        <f>$AN$35</f>
        <v>3.6139999999999999</v>
      </c>
      <c r="AT1243" s="203">
        <f>$AN$35*1.22222222</f>
        <v>4.4171111030799999</v>
      </c>
      <c r="AU1243" s="203">
        <f>$AO$35*0.81818182</f>
        <v>4.3591091005959992</v>
      </c>
      <c r="AV1243" s="203">
        <f>$AO$35</f>
        <v>5.3277999999999999</v>
      </c>
      <c r="AW1243" s="203">
        <f>$AO$35*1.22222222</f>
        <v>6.5117555437159993</v>
      </c>
      <c r="AX1243" s="203">
        <f>$AP$35*0.81818182</f>
        <v>6.8508818334059995</v>
      </c>
      <c r="AY1243" s="203">
        <f>$AP$35</f>
        <v>8.3733000000000004</v>
      </c>
      <c r="AZ1243" s="203">
        <f>$AP$35*1.22222222</f>
        <v>10.234033314726</v>
      </c>
      <c r="BB1243" s="1" t="str">
        <f t="shared" si="1642"/>
        <v>A</v>
      </c>
      <c r="BC1243" s="1" t="str">
        <f t="shared" si="1643"/>
        <v>NA</v>
      </c>
      <c r="BD1243" s="1" t="str">
        <f t="shared" si="1644"/>
        <v>NP</v>
      </c>
      <c r="BE1243" s="1" t="str">
        <f t="shared" si="1645"/>
        <v>NO</v>
      </c>
      <c r="BF1243" s="1" t="str">
        <f t="shared" si="1612"/>
        <v>NO</v>
      </c>
      <c r="BG1243" s="1" t="str">
        <f t="shared" si="1613"/>
        <v>YES</v>
      </c>
      <c r="BH1243" s="1" t="str">
        <f t="shared" si="1597"/>
        <v>YES</v>
      </c>
      <c r="BJ1243" s="12">
        <v>54</v>
      </c>
      <c r="BK1243" s="1" t="str">
        <f t="shared" si="1614"/>
        <v>A</v>
      </c>
      <c r="BL1243" s="1" t="str">
        <f t="shared" si="1615"/>
        <v>NA</v>
      </c>
      <c r="BM1243" s="1" t="str">
        <f t="shared" si="1616"/>
        <v>NP</v>
      </c>
      <c r="BN1243" s="1" t="str">
        <f t="shared" si="1617"/>
        <v>NO</v>
      </c>
      <c r="BO1243" s="1" t="str">
        <f t="shared" si="1618"/>
        <v>NO</v>
      </c>
      <c r="BP1243" s="1" t="str">
        <f t="shared" si="1619"/>
        <v>YES</v>
      </c>
      <c r="BQ1243" s="1" t="str">
        <f t="shared" si="1620"/>
        <v>YES</v>
      </c>
      <c r="BS1243" s="1" t="str">
        <f t="shared" si="1621"/>
        <v>TP</v>
      </c>
      <c r="BT1243" s="1" t="str">
        <f t="shared" si="1622"/>
        <v>TN</v>
      </c>
      <c r="BU1243" s="1" t="str">
        <f t="shared" si="1623"/>
        <v>TP</v>
      </c>
      <c r="BV1243" s="1" t="str">
        <f t="shared" si="1624"/>
        <v>NO</v>
      </c>
      <c r="BW1243" s="1" t="str">
        <f t="shared" si="1625"/>
        <v>YES</v>
      </c>
      <c r="BX1243" s="1" t="str">
        <f t="shared" si="1626"/>
        <v>YES</v>
      </c>
      <c r="BY1243" s="244" t="str">
        <f t="shared" si="1627"/>
        <v>YES</v>
      </c>
      <c r="BZ1243" s="244" t="str">
        <f t="shared" si="1628"/>
        <v>NO</v>
      </c>
      <c r="CA1243" s="244" t="str">
        <f t="shared" si="1629"/>
        <v>NO</v>
      </c>
      <c r="CB1243" s="244" t="str">
        <f t="shared" si="1630"/>
        <v>NO</v>
      </c>
      <c r="CC1243" s="244" t="str">
        <f t="shared" si="1631"/>
        <v>NO</v>
      </c>
      <c r="CD1243" s="244" t="str">
        <f t="shared" si="1607"/>
        <v>NO</v>
      </c>
      <c r="CE1243" s="1" t="str">
        <f t="shared" si="1608"/>
        <v>NO</v>
      </c>
      <c r="CF1243" s="1" t="str">
        <f t="shared" si="1609"/>
        <v>NO</v>
      </c>
      <c r="CG1243" s="1" t="str">
        <f t="shared" si="1610"/>
        <v>NO</v>
      </c>
      <c r="CH1243" s="1" t="str">
        <f t="shared" si="1611"/>
        <v>NO</v>
      </c>
      <c r="CI1243" s="244" t="str">
        <f t="shared" si="1632"/>
        <v>NO</v>
      </c>
      <c r="CJ1243" s="244" t="str">
        <f t="shared" si="1633"/>
        <v>NO</v>
      </c>
      <c r="CK1243" s="244" t="str">
        <f t="shared" si="1634"/>
        <v>NO</v>
      </c>
      <c r="CL1243" s="244" t="str">
        <f t="shared" si="1635"/>
        <v>NO</v>
      </c>
      <c r="CM1243" s="244" t="str">
        <f t="shared" si="1636"/>
        <v>NO</v>
      </c>
      <c r="CN1243" s="244" t="str">
        <f t="shared" si="1637"/>
        <v>NO</v>
      </c>
      <c r="CO1243" s="244" t="str">
        <f t="shared" si="1638"/>
        <v>NO</v>
      </c>
      <c r="CP1243" s="244" t="str">
        <f t="shared" si="1639"/>
        <v>NO</v>
      </c>
      <c r="CQ1243" s="244" t="str">
        <f t="shared" si="1640"/>
        <v>NO</v>
      </c>
      <c r="CR1243" s="244" t="str">
        <f t="shared" si="1641"/>
        <v>NO</v>
      </c>
    </row>
    <row r="1244" spans="1:96">
      <c r="A1244" s="64"/>
      <c r="B1244" s="15"/>
      <c r="C1244" s="15"/>
      <c r="D1244" s="15"/>
      <c r="E1244" s="15"/>
      <c r="F1244" s="15"/>
      <c r="G1244" s="15"/>
      <c r="H1244" s="15"/>
      <c r="I1244" s="52" t="s">
        <v>13</v>
      </c>
      <c r="J1244" s="6">
        <v>0.60333261871491495</v>
      </c>
      <c r="K1244" s="6">
        <v>0.117273443837299</v>
      </c>
      <c r="L1244" s="6">
        <v>0.27939393744778401</v>
      </c>
      <c r="M1244" s="6">
        <v>0.69898015507406397</v>
      </c>
      <c r="N1244" s="6">
        <v>0.13178231141664301</v>
      </c>
      <c r="O1244" s="6">
        <v>0.16923753350929099</v>
      </c>
      <c r="P1244" s="6">
        <v>0.46229834448102902</v>
      </c>
      <c r="Q1244" s="6">
        <v>0.43215708764463401</v>
      </c>
      <c r="R1244" s="6">
        <v>0.105544567874336</v>
      </c>
      <c r="S1244" s="6">
        <v>0.68621962183396801</v>
      </c>
      <c r="T1244" s="6">
        <v>0.25364470712007298</v>
      </c>
      <c r="U1244" s="6">
        <v>6.0135671045957802E-2</v>
      </c>
      <c r="V1244" s="6">
        <v>0.12892928462372899</v>
      </c>
      <c r="W1244" s="6">
        <v>0.66190587885383001</v>
      </c>
      <c r="X1244" s="6">
        <v>0.209164836522439</v>
      </c>
      <c r="Y1244" s="6">
        <v>0.97136357026611198</v>
      </c>
      <c r="Z1244" s="6">
        <v>1.5659519095721899E-2</v>
      </c>
      <c r="AA1244" s="6">
        <v>1.2976910638165799E-2</v>
      </c>
      <c r="AB1244" s="6">
        <v>0.27827286844036297</v>
      </c>
      <c r="AC1244" s="6">
        <v>0.109561804980904</v>
      </c>
      <c r="AD1244" s="6">
        <v>0.61216532657873102</v>
      </c>
      <c r="AE1244" s="6">
        <v>0.70200071278405096</v>
      </c>
      <c r="AF1244" s="6">
        <v>0.279410056843723</v>
      </c>
      <c r="AG1244" s="310">
        <v>1.8589230372225801E-2</v>
      </c>
      <c r="AH1244" s="211">
        <v>3.0219999999999998</v>
      </c>
      <c r="AI1244" s="211">
        <v>5.2889999999999997</v>
      </c>
      <c r="AJ1244" s="212">
        <v>8.3379999999999992</v>
      </c>
      <c r="AK1244" s="210">
        <v>3.0379999999999998</v>
      </c>
      <c r="AL1244" s="210">
        <v>4.8339999999999996</v>
      </c>
      <c r="AM1244" s="210">
        <v>8.2379999999999995</v>
      </c>
      <c r="AN1244" s="203"/>
      <c r="AO1244" s="203"/>
      <c r="AP1244" s="203"/>
      <c r="AQ1244" s="203"/>
      <c r="AR1244" s="203">
        <f t="shared" ref="AR1244:AR1257" si="1646">$AN$35*0.81818182</f>
        <v>2.9569090974799996</v>
      </c>
      <c r="AS1244" s="203">
        <f t="shared" ref="AS1244:AS1257" si="1647">$AN$35</f>
        <v>3.6139999999999999</v>
      </c>
      <c r="AT1244" s="203">
        <f t="shared" ref="AT1244:AT1257" si="1648">$AN$35*1.22222222</f>
        <v>4.4171111030799999</v>
      </c>
      <c r="AU1244" s="203">
        <f t="shared" ref="AU1244:AU1257" si="1649">$AO$35*0.81818182</f>
        <v>4.3591091005959992</v>
      </c>
      <c r="AV1244" s="203">
        <f t="shared" ref="AV1244:AV1257" si="1650">$AO$35</f>
        <v>5.3277999999999999</v>
      </c>
      <c r="AW1244" s="203">
        <f t="shared" ref="AW1244:AW1257" si="1651">$AO$35*1.22222222</f>
        <v>6.5117555437159993</v>
      </c>
      <c r="AX1244" s="203">
        <f t="shared" ref="AX1244:AX1257" si="1652">$AP$35*0.81818182</f>
        <v>6.8508818334059995</v>
      </c>
      <c r="AY1244" s="203">
        <f t="shared" ref="AY1244:AY1257" si="1653">$AP$35</f>
        <v>8.3733000000000004</v>
      </c>
      <c r="AZ1244" s="203">
        <f t="shared" ref="AZ1244:AZ1257" si="1654">$AP$35*1.22222222</f>
        <v>10.234033314726</v>
      </c>
      <c r="BB1244" s="1" t="str">
        <f t="shared" si="1642"/>
        <v>NP</v>
      </c>
      <c r="BC1244" s="1" t="str">
        <f t="shared" si="1643"/>
        <v>NP</v>
      </c>
      <c r="BD1244" s="1" t="str">
        <f t="shared" si="1644"/>
        <v>NP</v>
      </c>
      <c r="BE1244" s="1" t="str">
        <f t="shared" si="1645"/>
        <v>NO</v>
      </c>
      <c r="BF1244" s="1" t="str">
        <f t="shared" si="1612"/>
        <v>NO</v>
      </c>
      <c r="BG1244" s="1" t="str">
        <f t="shared" si="1613"/>
        <v>NO</v>
      </c>
      <c r="BH1244" s="1" t="str">
        <f t="shared" si="1597"/>
        <v>YES</v>
      </c>
      <c r="BJ1244" s="12">
        <v>52</v>
      </c>
      <c r="BK1244" s="1" t="str">
        <f t="shared" si="1614"/>
        <v>NP</v>
      </c>
      <c r="BL1244" s="1" t="str">
        <f t="shared" si="1615"/>
        <v>NP</v>
      </c>
      <c r="BM1244" s="1" t="str">
        <f t="shared" si="1616"/>
        <v>NP</v>
      </c>
      <c r="BN1244" s="1" t="str">
        <f t="shared" si="1617"/>
        <v>NO</v>
      </c>
      <c r="BO1244" s="1" t="str">
        <f t="shared" si="1618"/>
        <v>NO</v>
      </c>
      <c r="BP1244" s="1" t="str">
        <f t="shared" si="1619"/>
        <v>NO</v>
      </c>
      <c r="BQ1244" s="1" t="str">
        <f t="shared" si="1620"/>
        <v>YES</v>
      </c>
      <c r="BS1244" s="1" t="str">
        <f t="shared" si="1621"/>
        <v>TP</v>
      </c>
      <c r="BT1244" s="1" t="str">
        <f t="shared" si="1622"/>
        <v>TP</v>
      </c>
      <c r="BU1244" s="1" t="str">
        <f t="shared" si="1623"/>
        <v>TP</v>
      </c>
      <c r="BV1244" s="1" t="str">
        <f t="shared" si="1624"/>
        <v>YES</v>
      </c>
      <c r="BW1244" s="1" t="str">
        <f t="shared" si="1625"/>
        <v>YES</v>
      </c>
      <c r="BX1244" s="1" t="str">
        <f t="shared" si="1626"/>
        <v>YES</v>
      </c>
      <c r="BY1244" s="244" t="str">
        <f t="shared" si="1627"/>
        <v>YES</v>
      </c>
      <c r="BZ1244" s="244" t="str">
        <f t="shared" si="1628"/>
        <v>NO</v>
      </c>
      <c r="CA1244" s="244" t="str">
        <f t="shared" si="1629"/>
        <v>NO</v>
      </c>
      <c r="CB1244" s="244" t="str">
        <f t="shared" si="1630"/>
        <v>NO</v>
      </c>
      <c r="CC1244" s="244" t="str">
        <f t="shared" si="1631"/>
        <v>NO</v>
      </c>
      <c r="CD1244" s="244" t="str">
        <f t="shared" si="1607"/>
        <v>NO</v>
      </c>
      <c r="CE1244" s="1" t="str">
        <f t="shared" si="1608"/>
        <v>NO</v>
      </c>
      <c r="CF1244" s="1" t="str">
        <f t="shared" si="1609"/>
        <v>NO</v>
      </c>
      <c r="CG1244" s="1" t="str">
        <f t="shared" si="1610"/>
        <v>NO</v>
      </c>
      <c r="CH1244" s="1" t="str">
        <f t="shared" si="1611"/>
        <v>NO</v>
      </c>
      <c r="CI1244" s="244" t="str">
        <f t="shared" si="1632"/>
        <v>NO</v>
      </c>
      <c r="CJ1244" s="244" t="str">
        <f t="shared" si="1633"/>
        <v>NO</v>
      </c>
      <c r="CK1244" s="244" t="str">
        <f t="shared" si="1634"/>
        <v>NO</v>
      </c>
      <c r="CL1244" s="244" t="str">
        <f t="shared" si="1635"/>
        <v>NO</v>
      </c>
      <c r="CM1244" s="244" t="str">
        <f t="shared" si="1636"/>
        <v>NO</v>
      </c>
      <c r="CN1244" s="244" t="str">
        <f t="shared" si="1637"/>
        <v>NO</v>
      </c>
      <c r="CO1244" s="244" t="str">
        <f t="shared" si="1638"/>
        <v>NO</v>
      </c>
      <c r="CP1244" s="244" t="str">
        <f t="shared" si="1639"/>
        <v>NO</v>
      </c>
      <c r="CQ1244" s="244" t="str">
        <f t="shared" si="1640"/>
        <v>NO</v>
      </c>
      <c r="CR1244" s="244" t="str">
        <f t="shared" si="1641"/>
        <v>NO</v>
      </c>
    </row>
    <row r="1245" spans="1:96">
      <c r="A1245" s="64"/>
      <c r="B1245" s="15"/>
      <c r="C1245" s="15"/>
      <c r="D1245" s="15"/>
      <c r="E1245" s="15"/>
      <c r="F1245" s="15"/>
      <c r="G1245" s="15"/>
      <c r="H1245" s="15"/>
      <c r="I1245" s="52" t="s">
        <v>14</v>
      </c>
      <c r="J1245" s="6">
        <v>0.62932204468172004</v>
      </c>
      <c r="K1245" s="6">
        <v>0.227507804242668</v>
      </c>
      <c r="L1245" s="6">
        <v>0.14317015107561101</v>
      </c>
      <c r="M1245" s="6">
        <v>0.82699430202810797</v>
      </c>
      <c r="N1245" s="6">
        <v>0.16091770735246799</v>
      </c>
      <c r="O1245" s="6">
        <v>1.20879906194224E-2</v>
      </c>
      <c r="P1245" s="6">
        <v>0.16845079934214599</v>
      </c>
      <c r="Q1245" s="6">
        <v>0.74167202567405399</v>
      </c>
      <c r="R1245" s="6">
        <v>8.9877174983798894E-2</v>
      </c>
      <c r="S1245" s="6">
        <v>0.81635708103579996</v>
      </c>
      <c r="T1245" s="6">
        <v>0.14630436650664999</v>
      </c>
      <c r="U1245" s="6">
        <v>3.73385524575486E-2</v>
      </c>
      <c r="V1245" s="6">
        <v>0.75608098415810399</v>
      </c>
      <c r="W1245" s="6">
        <v>3.4428800282389899E-2</v>
      </c>
      <c r="X1245" s="6">
        <v>0.20949021555950501</v>
      </c>
      <c r="Y1245" s="6">
        <v>0.62279228214255899</v>
      </c>
      <c r="Z1245" s="6">
        <v>0.344514164521247</v>
      </c>
      <c r="AA1245" s="6">
        <v>3.2693553336192602E-2</v>
      </c>
      <c r="AB1245" s="6">
        <v>7.4355517269809102E-2</v>
      </c>
      <c r="AC1245" s="6">
        <v>0.172834892460795</v>
      </c>
      <c r="AD1245" s="6">
        <v>0.75280959026939498</v>
      </c>
      <c r="AE1245" s="6">
        <v>0.82989137617559405</v>
      </c>
      <c r="AF1245" s="6">
        <v>5.2749266281152903E-2</v>
      </c>
      <c r="AG1245" s="310">
        <v>0.117359357543252</v>
      </c>
      <c r="AH1245" s="211">
        <v>2.6949999999999998</v>
      </c>
      <c r="AI1245" s="211">
        <v>4.367</v>
      </c>
      <c r="AJ1245" s="212">
        <v>8.5239999999999991</v>
      </c>
      <c r="AK1245" s="210">
        <v>2.6779999999999999</v>
      </c>
      <c r="AL1245" s="210">
        <v>4.5270000000000001</v>
      </c>
      <c r="AM1245" s="210">
        <v>8.484</v>
      </c>
      <c r="AN1245" s="203"/>
      <c r="AO1245" s="203"/>
      <c r="AP1245" s="203"/>
      <c r="AQ1245" s="203"/>
      <c r="AR1245" s="203">
        <f t="shared" si="1646"/>
        <v>2.9569090974799996</v>
      </c>
      <c r="AS1245" s="203">
        <f t="shared" si="1647"/>
        <v>3.6139999999999999</v>
      </c>
      <c r="AT1245" s="203">
        <f t="shared" si="1648"/>
        <v>4.4171111030799999</v>
      </c>
      <c r="AU1245" s="203">
        <f t="shared" si="1649"/>
        <v>4.3591091005959992</v>
      </c>
      <c r="AV1245" s="203">
        <f t="shared" si="1650"/>
        <v>5.3277999999999999</v>
      </c>
      <c r="AW1245" s="203">
        <f t="shared" si="1651"/>
        <v>6.5117555437159993</v>
      </c>
      <c r="AX1245" s="203">
        <f t="shared" si="1652"/>
        <v>6.8508818334059995</v>
      </c>
      <c r="AY1245" s="203">
        <f t="shared" si="1653"/>
        <v>8.3733000000000004</v>
      </c>
      <c r="AZ1245" s="203">
        <f t="shared" si="1654"/>
        <v>10.234033314726</v>
      </c>
      <c r="BB1245" s="1" t="str">
        <f t="shared" si="1642"/>
        <v>A</v>
      </c>
      <c r="BC1245" s="1" t="str">
        <f t="shared" si="1643"/>
        <v>NP</v>
      </c>
      <c r="BD1245" s="1" t="str">
        <f t="shared" si="1644"/>
        <v>NA</v>
      </c>
      <c r="BE1245" s="1" t="str">
        <f t="shared" si="1645"/>
        <v>NO</v>
      </c>
      <c r="BF1245" s="1" t="str">
        <f t="shared" si="1612"/>
        <v>NO</v>
      </c>
      <c r="BG1245" s="1" t="str">
        <f t="shared" si="1613"/>
        <v>YES</v>
      </c>
      <c r="BH1245" s="1" t="str">
        <f t="shared" si="1597"/>
        <v>YES</v>
      </c>
      <c r="BJ1245" s="12">
        <v>30</v>
      </c>
      <c r="BK1245" s="1" t="str">
        <f t="shared" si="1614"/>
        <v>A</v>
      </c>
      <c r="BL1245" s="1" t="str">
        <f t="shared" si="1615"/>
        <v>NP</v>
      </c>
      <c r="BM1245" s="1" t="str">
        <f t="shared" si="1616"/>
        <v>NA</v>
      </c>
      <c r="BN1245" s="1" t="str">
        <f t="shared" si="1617"/>
        <v>NO</v>
      </c>
      <c r="BO1245" s="1" t="str">
        <f t="shared" si="1618"/>
        <v>NO</v>
      </c>
      <c r="BP1245" s="1" t="str">
        <f t="shared" si="1619"/>
        <v>YES</v>
      </c>
      <c r="BQ1245" s="1" t="str">
        <f t="shared" si="1620"/>
        <v>YES</v>
      </c>
      <c r="BS1245" s="1" t="str">
        <f t="shared" si="1621"/>
        <v>TP</v>
      </c>
      <c r="BT1245" s="1" t="str">
        <f t="shared" si="1622"/>
        <v>TP</v>
      </c>
      <c r="BU1245" s="1" t="str">
        <f t="shared" si="1623"/>
        <v>TN</v>
      </c>
      <c r="BV1245" s="1" t="str">
        <f t="shared" si="1624"/>
        <v>NO</v>
      </c>
      <c r="BW1245" s="1" t="str">
        <f t="shared" si="1625"/>
        <v>YES</v>
      </c>
      <c r="BX1245" s="1" t="str">
        <f t="shared" si="1626"/>
        <v>YES</v>
      </c>
      <c r="BY1245" s="244" t="str">
        <f t="shared" si="1627"/>
        <v>YES</v>
      </c>
      <c r="BZ1245" s="244" t="str">
        <f t="shared" si="1628"/>
        <v>NO</v>
      </c>
      <c r="CA1245" s="244" t="str">
        <f t="shared" si="1629"/>
        <v>NO</v>
      </c>
      <c r="CB1245" s="244" t="str">
        <f t="shared" si="1630"/>
        <v>NO</v>
      </c>
      <c r="CC1245" s="244" t="str">
        <f t="shared" si="1631"/>
        <v>NO</v>
      </c>
      <c r="CD1245" s="244" t="str">
        <f t="shared" si="1607"/>
        <v>NO</v>
      </c>
      <c r="CE1245" s="1" t="str">
        <f t="shared" si="1608"/>
        <v>NO</v>
      </c>
      <c r="CF1245" s="1" t="str">
        <f t="shared" si="1609"/>
        <v>NO</v>
      </c>
      <c r="CG1245" s="1" t="str">
        <f t="shared" si="1610"/>
        <v>NO</v>
      </c>
      <c r="CH1245" s="1" t="str">
        <f t="shared" si="1611"/>
        <v>NO</v>
      </c>
      <c r="CI1245" s="244" t="str">
        <f t="shared" si="1632"/>
        <v>NO</v>
      </c>
      <c r="CJ1245" s="244" t="str">
        <f t="shared" si="1633"/>
        <v>NO</v>
      </c>
      <c r="CK1245" s="244" t="str">
        <f t="shared" si="1634"/>
        <v>NO</v>
      </c>
      <c r="CL1245" s="244" t="str">
        <f t="shared" si="1635"/>
        <v>NO</v>
      </c>
      <c r="CM1245" s="244" t="str">
        <f t="shared" si="1636"/>
        <v>NO</v>
      </c>
      <c r="CN1245" s="244" t="str">
        <f t="shared" si="1637"/>
        <v>NO</v>
      </c>
      <c r="CO1245" s="244" t="str">
        <f t="shared" si="1638"/>
        <v>NO</v>
      </c>
      <c r="CP1245" s="244" t="str">
        <f t="shared" si="1639"/>
        <v>NO</v>
      </c>
      <c r="CQ1245" s="244" t="str">
        <f t="shared" si="1640"/>
        <v>NO</v>
      </c>
      <c r="CR1245" s="244" t="str">
        <f t="shared" si="1641"/>
        <v>NO</v>
      </c>
    </row>
    <row r="1246" spans="1:96">
      <c r="A1246" s="64"/>
      <c r="B1246" s="15"/>
      <c r="C1246" s="15"/>
      <c r="D1246" s="15"/>
      <c r="E1246" s="15"/>
      <c r="F1246" s="15"/>
      <c r="G1246" s="15"/>
      <c r="H1246" s="15"/>
      <c r="I1246" s="52" t="s">
        <v>15</v>
      </c>
      <c r="J1246" s="6">
        <v>0.84717558053713105</v>
      </c>
      <c r="K1246" s="6">
        <v>0.10949199265861299</v>
      </c>
      <c r="L1246" s="6">
        <v>4.3332426804254698E-2</v>
      </c>
      <c r="M1246" s="6">
        <v>0.57255471524511103</v>
      </c>
      <c r="N1246" s="6">
        <v>0.244231608998565</v>
      </c>
      <c r="O1246" s="6">
        <v>0.183213675756323</v>
      </c>
      <c r="P1246" s="6">
        <v>0.80631266677237901</v>
      </c>
      <c r="Q1246" s="6">
        <v>2.4131102367524301E-2</v>
      </c>
      <c r="R1246" s="6">
        <v>0.169556230860096</v>
      </c>
      <c r="S1246" s="6">
        <v>0.20296377436779101</v>
      </c>
      <c r="T1246" s="6">
        <v>0.60689172266524805</v>
      </c>
      <c r="U1246" s="6">
        <v>0.19014450296696001</v>
      </c>
      <c r="V1246" s="6">
        <v>0.68241436040528802</v>
      </c>
      <c r="W1246" s="6">
        <v>0.163927920833805</v>
      </c>
      <c r="X1246" s="6">
        <v>0.153657718760906</v>
      </c>
      <c r="Y1246" s="6">
        <v>0.93446337131373403</v>
      </c>
      <c r="Z1246" s="6">
        <v>3.2269464368126999E-2</v>
      </c>
      <c r="AA1246" s="6">
        <v>3.3267164318138802E-2</v>
      </c>
      <c r="AB1246" s="6">
        <v>0.29200498850315998</v>
      </c>
      <c r="AC1246" s="6">
        <v>0.149976691005448</v>
      </c>
      <c r="AD1246" s="6">
        <v>0.558018320491391</v>
      </c>
      <c r="AE1246" s="6">
        <v>0.29444765012075502</v>
      </c>
      <c r="AF1246" s="6">
        <v>0.29053427290725697</v>
      </c>
      <c r="AG1246" s="310">
        <v>0.41501807697198601</v>
      </c>
      <c r="AH1246" s="211">
        <v>3.2629999999999999</v>
      </c>
      <c r="AI1246" s="211">
        <v>4.1669999999999998</v>
      </c>
      <c r="AJ1246" s="212">
        <v>8.5579999999999998</v>
      </c>
      <c r="AK1246" s="210">
        <v>434.041</v>
      </c>
      <c r="AL1246" s="210">
        <v>7005.6030000000001</v>
      </c>
      <c r="AM1246" s="210">
        <v>5699.3549999999996</v>
      </c>
      <c r="AN1246" s="203"/>
      <c r="AO1246" s="203"/>
      <c r="AP1246" s="203"/>
      <c r="AQ1246" s="203"/>
      <c r="AR1246" s="203">
        <f t="shared" si="1646"/>
        <v>2.9569090974799996</v>
      </c>
      <c r="AS1246" s="203">
        <f t="shared" si="1647"/>
        <v>3.6139999999999999</v>
      </c>
      <c r="AT1246" s="203">
        <f t="shared" si="1648"/>
        <v>4.4171111030799999</v>
      </c>
      <c r="AU1246" s="203">
        <f t="shared" si="1649"/>
        <v>4.3591091005959992</v>
      </c>
      <c r="AV1246" s="203">
        <f t="shared" si="1650"/>
        <v>5.3277999999999999</v>
      </c>
      <c r="AW1246" s="203">
        <f t="shared" si="1651"/>
        <v>6.5117555437159993</v>
      </c>
      <c r="AX1246" s="203">
        <f t="shared" si="1652"/>
        <v>6.8508818334059995</v>
      </c>
      <c r="AY1246" s="203">
        <f t="shared" si="1653"/>
        <v>8.3733000000000004</v>
      </c>
      <c r="AZ1246" s="203">
        <f t="shared" si="1654"/>
        <v>10.234033314726</v>
      </c>
      <c r="BB1246" s="1" t="str">
        <f t="shared" si="1642"/>
        <v>NP</v>
      </c>
      <c r="BC1246" s="1" t="str">
        <f t="shared" si="1643"/>
        <v>A</v>
      </c>
      <c r="BD1246" s="1" t="str">
        <f t="shared" si="1644"/>
        <v>NA</v>
      </c>
      <c r="BE1246" s="1" t="str">
        <f t="shared" si="1645"/>
        <v>NO</v>
      </c>
      <c r="BF1246" s="1" t="str">
        <f t="shared" si="1612"/>
        <v>NO</v>
      </c>
      <c r="BG1246" s="1" t="str">
        <f t="shared" si="1613"/>
        <v>YES</v>
      </c>
      <c r="BH1246" s="1" t="str">
        <f t="shared" si="1597"/>
        <v>YES</v>
      </c>
      <c r="BJ1246" s="12">
        <v>15409</v>
      </c>
      <c r="BK1246" s="1" t="str">
        <f t="shared" si="1614"/>
        <v>P</v>
      </c>
      <c r="BL1246" s="1" t="str">
        <f t="shared" si="1615"/>
        <v>P</v>
      </c>
      <c r="BM1246" s="1" t="str">
        <f t="shared" si="1616"/>
        <v>P</v>
      </c>
      <c r="BN1246" s="1" t="str">
        <f t="shared" si="1617"/>
        <v>NO</v>
      </c>
      <c r="BO1246" s="1" t="str">
        <f t="shared" si="1618"/>
        <v>NO</v>
      </c>
      <c r="BP1246" s="1" t="str">
        <f t="shared" si="1619"/>
        <v>NO</v>
      </c>
      <c r="BQ1246" s="1" t="str">
        <f t="shared" si="1620"/>
        <v>NO</v>
      </c>
      <c r="BS1246" s="1" t="str">
        <f t="shared" si="1621"/>
        <v>FP</v>
      </c>
      <c r="BT1246" s="1" t="str">
        <f t="shared" si="1622"/>
        <v>FP</v>
      </c>
      <c r="BU1246" s="1" t="str">
        <f t="shared" si="1623"/>
        <v>TN</v>
      </c>
      <c r="BV1246" s="1" t="str">
        <f t="shared" si="1624"/>
        <v>NO</v>
      </c>
      <c r="BW1246" s="1" t="str">
        <f t="shared" si="1625"/>
        <v>NO</v>
      </c>
      <c r="BX1246" s="1" t="str">
        <f t="shared" si="1626"/>
        <v>NO</v>
      </c>
      <c r="BY1246" s="244" t="str">
        <f t="shared" si="1627"/>
        <v>YES</v>
      </c>
      <c r="BZ1246" s="244" t="str">
        <f t="shared" si="1628"/>
        <v>NO</v>
      </c>
      <c r="CA1246" s="244" t="str">
        <f t="shared" si="1629"/>
        <v>NO</v>
      </c>
      <c r="CB1246" s="244" t="str">
        <f t="shared" si="1630"/>
        <v>NO</v>
      </c>
      <c r="CC1246" s="244" t="str">
        <f t="shared" si="1631"/>
        <v>NO</v>
      </c>
      <c r="CD1246" s="244" t="str">
        <f t="shared" si="1607"/>
        <v>YES</v>
      </c>
      <c r="CE1246" s="1" t="str">
        <f t="shared" si="1608"/>
        <v>YES</v>
      </c>
      <c r="CF1246" s="1" t="str">
        <f t="shared" si="1609"/>
        <v>YES</v>
      </c>
      <c r="CG1246" s="1" t="str">
        <f t="shared" si="1610"/>
        <v>NO</v>
      </c>
      <c r="CH1246" s="1" t="str">
        <f t="shared" si="1611"/>
        <v>NO</v>
      </c>
      <c r="CI1246" s="244" t="str">
        <f t="shared" si="1632"/>
        <v>NO</v>
      </c>
      <c r="CJ1246" s="244" t="str">
        <f t="shared" si="1633"/>
        <v>NO</v>
      </c>
      <c r="CK1246" s="244" t="str">
        <f t="shared" si="1634"/>
        <v>NO</v>
      </c>
      <c r="CL1246" s="244" t="str">
        <f t="shared" si="1635"/>
        <v>NO</v>
      </c>
      <c r="CM1246" s="244" t="str">
        <f t="shared" si="1636"/>
        <v>NO</v>
      </c>
      <c r="CN1246" s="244" t="str">
        <f t="shared" si="1637"/>
        <v>YES</v>
      </c>
      <c r="CO1246" s="244" t="str">
        <f t="shared" si="1638"/>
        <v>YES</v>
      </c>
      <c r="CP1246" s="244" t="str">
        <f t="shared" si="1639"/>
        <v>YES</v>
      </c>
      <c r="CQ1246" s="244" t="str">
        <f t="shared" si="1640"/>
        <v>NO</v>
      </c>
      <c r="CR1246" s="244" t="str">
        <f t="shared" si="1641"/>
        <v>NO</v>
      </c>
    </row>
    <row r="1247" spans="1:96">
      <c r="A1247" s="64"/>
      <c r="B1247" s="15"/>
      <c r="C1247" s="15"/>
      <c r="D1247" s="15"/>
      <c r="E1247" s="15"/>
      <c r="F1247" s="15"/>
      <c r="G1247" s="15"/>
      <c r="H1247" s="15"/>
      <c r="I1247" s="52" t="s">
        <v>16</v>
      </c>
      <c r="J1247" s="6">
        <v>0.67547035149406198</v>
      </c>
      <c r="K1247" s="6">
        <v>0.247934527951857</v>
      </c>
      <c r="L1247" s="6">
        <v>7.6595120554079493E-2</v>
      </c>
      <c r="M1247" s="6">
        <v>0.87159500387111299</v>
      </c>
      <c r="N1247" s="6">
        <v>6.4082074855295698E-2</v>
      </c>
      <c r="O1247" s="6">
        <v>6.4322921273590405E-2</v>
      </c>
      <c r="P1247" s="6">
        <v>0.894964682715644</v>
      </c>
      <c r="Q1247" s="6">
        <v>7.0277167013776398E-2</v>
      </c>
      <c r="R1247" s="6">
        <v>3.4758150270578998E-2</v>
      </c>
      <c r="S1247" s="6">
        <v>0.12518672423836799</v>
      </c>
      <c r="T1247" s="6">
        <v>0.52650727960838595</v>
      </c>
      <c r="U1247" s="6">
        <v>0.34830599615324398</v>
      </c>
      <c r="V1247" s="6">
        <v>0.10437242866584</v>
      </c>
      <c r="W1247" s="6">
        <v>0.37429315715412897</v>
      </c>
      <c r="X1247" s="6">
        <v>0.52133441418002902</v>
      </c>
      <c r="Y1247" s="6">
        <v>0.48794558989681402</v>
      </c>
      <c r="Z1247" s="6">
        <v>0.107709283925521</v>
      </c>
      <c r="AA1247" s="6">
        <v>0.40434512617766399</v>
      </c>
      <c r="AB1247" s="6">
        <v>5.8560485741660798E-2</v>
      </c>
      <c r="AC1247" s="6">
        <v>0.29934493008185098</v>
      </c>
      <c r="AD1247" s="6">
        <v>0.64209458417648702</v>
      </c>
      <c r="AE1247" s="6">
        <v>0.35778763226621502</v>
      </c>
      <c r="AF1247" s="6">
        <v>0.58208967139629797</v>
      </c>
      <c r="AG1247" s="310">
        <v>6.0122696337485702E-2</v>
      </c>
      <c r="AH1247" s="211">
        <v>2.4609999999999999</v>
      </c>
      <c r="AI1247" s="211">
        <v>5.4489999999999998</v>
      </c>
      <c r="AJ1247" s="212">
        <v>8.1289999999999996</v>
      </c>
      <c r="AK1247" s="210">
        <v>2.7090000000000001</v>
      </c>
      <c r="AL1247" s="210">
        <v>5.4039999999999999</v>
      </c>
      <c r="AM1247" s="210">
        <v>8.0370000000000008</v>
      </c>
      <c r="AN1247" s="203"/>
      <c r="AO1247" s="203"/>
      <c r="AP1247" s="203"/>
      <c r="AQ1247" s="203"/>
      <c r="AR1247" s="203">
        <f t="shared" si="1646"/>
        <v>2.9569090974799996</v>
      </c>
      <c r="AS1247" s="203">
        <f t="shared" si="1647"/>
        <v>3.6139999999999999</v>
      </c>
      <c r="AT1247" s="203">
        <f t="shared" si="1648"/>
        <v>4.4171111030799999</v>
      </c>
      <c r="AU1247" s="203">
        <f t="shared" si="1649"/>
        <v>4.3591091005959992</v>
      </c>
      <c r="AV1247" s="203">
        <f t="shared" si="1650"/>
        <v>5.3277999999999999</v>
      </c>
      <c r="AW1247" s="203">
        <f t="shared" si="1651"/>
        <v>6.5117555437159993</v>
      </c>
      <c r="AX1247" s="203">
        <f t="shared" si="1652"/>
        <v>6.8508818334059995</v>
      </c>
      <c r="AY1247" s="203">
        <f t="shared" si="1653"/>
        <v>8.3733000000000004</v>
      </c>
      <c r="AZ1247" s="203">
        <f t="shared" si="1654"/>
        <v>10.234033314726</v>
      </c>
      <c r="BB1247" s="1" t="str">
        <f t="shared" si="1642"/>
        <v>A</v>
      </c>
      <c r="BC1247" s="1" t="str">
        <f t="shared" si="1643"/>
        <v>NA</v>
      </c>
      <c r="BD1247" s="1" t="str">
        <f t="shared" si="1644"/>
        <v>NP</v>
      </c>
      <c r="BE1247" s="1" t="str">
        <f t="shared" si="1645"/>
        <v>NO</v>
      </c>
      <c r="BF1247" s="1" t="str">
        <f t="shared" si="1612"/>
        <v>NO</v>
      </c>
      <c r="BG1247" s="1" t="str">
        <f t="shared" si="1613"/>
        <v>YES</v>
      </c>
      <c r="BH1247" s="1" t="str">
        <f t="shared" si="1597"/>
        <v>YES</v>
      </c>
      <c r="BJ1247" s="12">
        <v>19</v>
      </c>
      <c r="BK1247" s="1" t="str">
        <f t="shared" si="1614"/>
        <v>A</v>
      </c>
      <c r="BL1247" s="1" t="str">
        <f t="shared" si="1615"/>
        <v>NA</v>
      </c>
      <c r="BM1247" s="1" t="str">
        <f t="shared" si="1616"/>
        <v>NP</v>
      </c>
      <c r="BN1247" s="1" t="str">
        <f t="shared" si="1617"/>
        <v>NO</v>
      </c>
      <c r="BO1247" s="1" t="str">
        <f t="shared" si="1618"/>
        <v>NO</v>
      </c>
      <c r="BP1247" s="1" t="str">
        <f t="shared" si="1619"/>
        <v>YES</v>
      </c>
      <c r="BQ1247" s="1" t="str">
        <f t="shared" si="1620"/>
        <v>YES</v>
      </c>
      <c r="BS1247" s="1" t="str">
        <f t="shared" si="1621"/>
        <v>TP</v>
      </c>
      <c r="BT1247" s="1" t="str">
        <f t="shared" si="1622"/>
        <v>TN</v>
      </c>
      <c r="BU1247" s="1" t="str">
        <f t="shared" si="1623"/>
        <v>TP</v>
      </c>
      <c r="BV1247" s="1" t="str">
        <f t="shared" si="1624"/>
        <v>NO</v>
      </c>
      <c r="BW1247" s="1" t="str">
        <f t="shared" si="1625"/>
        <v>YES</v>
      </c>
      <c r="BX1247" s="1" t="str">
        <f t="shared" si="1626"/>
        <v>YES</v>
      </c>
      <c r="BY1247" s="244" t="str">
        <f t="shared" si="1627"/>
        <v>YES</v>
      </c>
      <c r="BZ1247" s="244" t="str">
        <f t="shared" si="1628"/>
        <v>NO</v>
      </c>
      <c r="CA1247" s="244" t="str">
        <f t="shared" si="1629"/>
        <v>NO</v>
      </c>
      <c r="CB1247" s="244" t="str">
        <f t="shared" si="1630"/>
        <v>NO</v>
      </c>
      <c r="CC1247" s="244" t="str">
        <f t="shared" si="1631"/>
        <v>NO</v>
      </c>
      <c r="CD1247" s="244" t="str">
        <f t="shared" si="1607"/>
        <v>NO</v>
      </c>
      <c r="CE1247" s="1" t="str">
        <f t="shared" si="1608"/>
        <v>NO</v>
      </c>
      <c r="CF1247" s="1" t="str">
        <f t="shared" si="1609"/>
        <v>NO</v>
      </c>
      <c r="CG1247" s="1" t="str">
        <f t="shared" si="1610"/>
        <v>NO</v>
      </c>
      <c r="CH1247" s="1" t="str">
        <f t="shared" si="1611"/>
        <v>NO</v>
      </c>
      <c r="CI1247" s="244" t="str">
        <f t="shared" si="1632"/>
        <v>NO</v>
      </c>
      <c r="CJ1247" s="244" t="str">
        <f t="shared" si="1633"/>
        <v>NO</v>
      </c>
      <c r="CK1247" s="244" t="str">
        <f t="shared" si="1634"/>
        <v>NO</v>
      </c>
      <c r="CL1247" s="244" t="str">
        <f t="shared" si="1635"/>
        <v>NO</v>
      </c>
      <c r="CM1247" s="244" t="str">
        <f t="shared" si="1636"/>
        <v>NO</v>
      </c>
      <c r="CN1247" s="244" t="str">
        <f t="shared" si="1637"/>
        <v>NO</v>
      </c>
      <c r="CO1247" s="244" t="str">
        <f t="shared" si="1638"/>
        <v>NO</v>
      </c>
      <c r="CP1247" s="244" t="str">
        <f t="shared" si="1639"/>
        <v>NO</v>
      </c>
      <c r="CQ1247" s="244" t="str">
        <f t="shared" si="1640"/>
        <v>NO</v>
      </c>
      <c r="CR1247" s="244" t="str">
        <f t="shared" si="1641"/>
        <v>NO</v>
      </c>
    </row>
    <row r="1248" spans="1:96">
      <c r="A1248" s="64"/>
      <c r="B1248" s="15"/>
      <c r="C1248" s="15"/>
      <c r="D1248" s="15"/>
      <c r="E1248" s="15"/>
      <c r="F1248" s="15"/>
      <c r="G1248" s="15"/>
      <c r="H1248" s="15"/>
      <c r="I1248" s="52" t="s">
        <v>17</v>
      </c>
      <c r="J1248" s="6">
        <v>0.13968699411222399</v>
      </c>
      <c r="K1248" s="6">
        <v>0.63836491231183101</v>
      </c>
      <c r="L1248" s="6">
        <v>0.221948093575944</v>
      </c>
      <c r="M1248" s="6">
        <v>0.59946325263011702</v>
      </c>
      <c r="N1248" s="6">
        <v>0.24837394411375899</v>
      </c>
      <c r="O1248" s="6">
        <v>0.152162803256122</v>
      </c>
      <c r="P1248" s="6">
        <v>0.300939486528843</v>
      </c>
      <c r="Q1248" s="6">
        <v>0.50411295678088497</v>
      </c>
      <c r="R1248" s="6">
        <v>0.194947556690271</v>
      </c>
      <c r="S1248" s="6">
        <v>0.66948344451780595</v>
      </c>
      <c r="T1248" s="6">
        <v>0.234830999898369</v>
      </c>
      <c r="U1248" s="6">
        <v>9.5685555583823495E-2</v>
      </c>
      <c r="V1248" s="6">
        <v>0.12892928462372899</v>
      </c>
      <c r="W1248" s="6">
        <v>0.66190587885383001</v>
      </c>
      <c r="X1248" s="6">
        <v>0.209164836522439</v>
      </c>
      <c r="Y1248" s="6">
        <v>0.97136357026611198</v>
      </c>
      <c r="Z1248" s="6">
        <v>1.5659519095721899E-2</v>
      </c>
      <c r="AA1248" s="6">
        <v>1.2976910638165799E-2</v>
      </c>
      <c r="AB1248" s="6">
        <v>0.27827286844036297</v>
      </c>
      <c r="AC1248" s="6">
        <v>0.109561804980904</v>
      </c>
      <c r="AD1248" s="6">
        <v>0.61216532657873102</v>
      </c>
      <c r="AE1248" s="6">
        <v>0.70200071278405096</v>
      </c>
      <c r="AF1248" s="6">
        <v>0.279410056843723</v>
      </c>
      <c r="AG1248" s="310">
        <v>1.8589230372225801E-2</v>
      </c>
      <c r="AH1248" s="211">
        <v>3.1779999999999999</v>
      </c>
      <c r="AI1248" s="211">
        <v>4.6929999999999996</v>
      </c>
      <c r="AJ1248" s="212">
        <v>8.3710000000000004</v>
      </c>
      <c r="AK1248" s="210">
        <v>3.3210000000000002</v>
      </c>
      <c r="AL1248" s="210">
        <v>4.88</v>
      </c>
      <c r="AM1248" s="210">
        <v>8.548</v>
      </c>
      <c r="AN1248" s="203"/>
      <c r="AO1248" s="203"/>
      <c r="AP1248" s="203"/>
      <c r="AQ1248" s="203"/>
      <c r="AR1248" s="203">
        <f t="shared" si="1646"/>
        <v>2.9569090974799996</v>
      </c>
      <c r="AS1248" s="203">
        <f t="shared" si="1647"/>
        <v>3.6139999999999999</v>
      </c>
      <c r="AT1248" s="203">
        <f t="shared" si="1648"/>
        <v>4.4171111030799999</v>
      </c>
      <c r="AU1248" s="203">
        <f t="shared" si="1649"/>
        <v>4.3591091005959992</v>
      </c>
      <c r="AV1248" s="203">
        <f t="shared" si="1650"/>
        <v>5.3277999999999999</v>
      </c>
      <c r="AW1248" s="203">
        <f t="shared" si="1651"/>
        <v>6.5117555437159993</v>
      </c>
      <c r="AX1248" s="203">
        <f t="shared" si="1652"/>
        <v>6.8508818334059995</v>
      </c>
      <c r="AY1248" s="203">
        <f t="shared" si="1653"/>
        <v>8.3733000000000004</v>
      </c>
      <c r="AZ1248" s="203">
        <f t="shared" si="1654"/>
        <v>10.234033314726</v>
      </c>
      <c r="BB1248" s="1" t="str">
        <f t="shared" si="1642"/>
        <v>NP</v>
      </c>
      <c r="BC1248" s="1" t="str">
        <f t="shared" si="1643"/>
        <v>NP</v>
      </c>
      <c r="BD1248" s="1" t="str">
        <f t="shared" si="1644"/>
        <v>NP</v>
      </c>
      <c r="BE1248" s="1" t="str">
        <f t="shared" si="1645"/>
        <v>NO</v>
      </c>
      <c r="BF1248" s="1" t="str">
        <f t="shared" si="1612"/>
        <v>NO</v>
      </c>
      <c r="BG1248" s="1" t="str">
        <f t="shared" si="1613"/>
        <v>NO</v>
      </c>
      <c r="BH1248" s="1" t="str">
        <f t="shared" si="1597"/>
        <v>YES</v>
      </c>
      <c r="BJ1248" s="12">
        <v>49</v>
      </c>
      <c r="BK1248" s="1" t="str">
        <f t="shared" si="1614"/>
        <v>NP</v>
      </c>
      <c r="BL1248" s="1" t="str">
        <f t="shared" si="1615"/>
        <v>NP</v>
      </c>
      <c r="BM1248" s="1" t="str">
        <f t="shared" si="1616"/>
        <v>NA</v>
      </c>
      <c r="BN1248" s="1" t="str">
        <f t="shared" si="1617"/>
        <v>NO</v>
      </c>
      <c r="BO1248" s="1" t="str">
        <f t="shared" si="1618"/>
        <v>NO</v>
      </c>
      <c r="BP1248" s="1" t="str">
        <f t="shared" si="1619"/>
        <v>NO</v>
      </c>
      <c r="BQ1248" s="1" t="str">
        <f t="shared" si="1620"/>
        <v>YES</v>
      </c>
      <c r="BS1248" s="1" t="str">
        <f t="shared" si="1621"/>
        <v>TP</v>
      </c>
      <c r="BT1248" s="1" t="str">
        <f t="shared" si="1622"/>
        <v>TP</v>
      </c>
      <c r="BU1248" s="1" t="str">
        <f t="shared" si="1623"/>
        <v>FP</v>
      </c>
      <c r="BV1248" s="1" t="str">
        <f t="shared" si="1624"/>
        <v>NO</v>
      </c>
      <c r="BW1248" s="1" t="str">
        <f t="shared" si="1625"/>
        <v>YES</v>
      </c>
      <c r="BX1248" s="1" t="str">
        <f t="shared" si="1626"/>
        <v>YES</v>
      </c>
      <c r="BY1248" s="244" t="str">
        <f t="shared" si="1627"/>
        <v>YES</v>
      </c>
      <c r="BZ1248" s="244" t="str">
        <f t="shared" si="1628"/>
        <v>NO</v>
      </c>
      <c r="CA1248" s="244" t="str">
        <f t="shared" si="1629"/>
        <v>NO</v>
      </c>
      <c r="CB1248" s="244" t="str">
        <f t="shared" si="1630"/>
        <v>NO</v>
      </c>
      <c r="CC1248" s="244" t="str">
        <f t="shared" si="1631"/>
        <v>NO</v>
      </c>
      <c r="CD1248" s="244" t="str">
        <f t="shared" si="1607"/>
        <v>YES</v>
      </c>
      <c r="CE1248" s="1" t="str">
        <f t="shared" si="1608"/>
        <v>NO</v>
      </c>
      <c r="CF1248" s="1" t="str">
        <f t="shared" si="1609"/>
        <v>NO</v>
      </c>
      <c r="CG1248" s="1" t="str">
        <f t="shared" si="1610"/>
        <v>NO</v>
      </c>
      <c r="CH1248" s="1" t="str">
        <f t="shared" si="1611"/>
        <v>YES</v>
      </c>
      <c r="CI1248" s="244" t="str">
        <f t="shared" si="1632"/>
        <v>NO</v>
      </c>
      <c r="CJ1248" s="244" t="str">
        <f t="shared" si="1633"/>
        <v>NO</v>
      </c>
      <c r="CK1248" s="244" t="str">
        <f t="shared" si="1634"/>
        <v>NO</v>
      </c>
      <c r="CL1248" s="244" t="str">
        <f t="shared" si="1635"/>
        <v>NO</v>
      </c>
      <c r="CM1248" s="244" t="str">
        <f t="shared" si="1636"/>
        <v>NO</v>
      </c>
      <c r="CN1248" s="244" t="str">
        <f t="shared" si="1637"/>
        <v>YES</v>
      </c>
      <c r="CO1248" s="244" t="str">
        <f t="shared" si="1638"/>
        <v>NO</v>
      </c>
      <c r="CP1248" s="244" t="str">
        <f t="shared" si="1639"/>
        <v>NO</v>
      </c>
      <c r="CQ1248" s="244" t="str">
        <f t="shared" si="1640"/>
        <v>NO</v>
      </c>
      <c r="CR1248" s="244" t="str">
        <f t="shared" si="1641"/>
        <v>YES</v>
      </c>
    </row>
    <row r="1249" spans="1:96">
      <c r="A1249" s="64"/>
      <c r="B1249" s="15"/>
      <c r="C1249" s="15"/>
      <c r="D1249" s="15"/>
      <c r="E1249" s="15"/>
      <c r="F1249" s="15"/>
      <c r="G1249" s="15"/>
      <c r="H1249" s="15"/>
      <c r="I1249" s="52" t="s">
        <v>18</v>
      </c>
      <c r="J1249" s="6">
        <v>0.94713080052675502</v>
      </c>
      <c r="K1249" s="6">
        <v>1.6228966631128799E-3</v>
      </c>
      <c r="L1249" s="6">
        <v>5.1246302810131199E-2</v>
      </c>
      <c r="M1249" s="6">
        <v>0.79210324182715297</v>
      </c>
      <c r="N1249" s="6">
        <v>0.15806377968875701</v>
      </c>
      <c r="O1249" s="6">
        <v>4.9832978484088603E-2</v>
      </c>
      <c r="P1249" s="6">
        <v>0.198044278341866</v>
      </c>
      <c r="Q1249" s="6">
        <v>0.53003162175017304</v>
      </c>
      <c r="R1249" s="6">
        <v>0.27192409990796002</v>
      </c>
      <c r="S1249" s="6">
        <v>0.18461203866175799</v>
      </c>
      <c r="T1249" s="6">
        <v>0.51563099047706296</v>
      </c>
      <c r="U1249" s="6">
        <v>0.29975697086117697</v>
      </c>
      <c r="V1249" s="6">
        <v>0.67705329660560998</v>
      </c>
      <c r="W1249" s="6">
        <v>0.237312791746077</v>
      </c>
      <c r="X1249" s="6">
        <v>8.5633911648312203E-2</v>
      </c>
      <c r="Y1249" s="6">
        <v>0.145175905577383</v>
      </c>
      <c r="Z1249" s="6">
        <v>0.267770972923765</v>
      </c>
      <c r="AA1249" s="6">
        <v>0.58705312149885103</v>
      </c>
      <c r="AB1249" s="6">
        <v>6.1623755743591198E-2</v>
      </c>
      <c r="AC1249" s="6">
        <v>0.42554015037930598</v>
      </c>
      <c r="AD1249" s="6">
        <v>0.51283609387710205</v>
      </c>
      <c r="AE1249" s="6">
        <v>0.98247074200340101</v>
      </c>
      <c r="AF1249" s="6">
        <v>5.82947711397963E-3</v>
      </c>
      <c r="AG1249" s="310">
        <v>1.16997808826193E-2</v>
      </c>
      <c r="AH1249" s="211">
        <v>3.5070000000000001</v>
      </c>
      <c r="AI1249" s="211">
        <v>4.8239999999999998</v>
      </c>
      <c r="AJ1249" s="212">
        <v>7.9210000000000003</v>
      </c>
      <c r="AK1249" s="210">
        <v>3.5209999999999999</v>
      </c>
      <c r="AL1249" s="210">
        <v>4.9420000000000002</v>
      </c>
      <c r="AM1249" s="210">
        <v>7.7910000000000004</v>
      </c>
      <c r="AN1249" s="203"/>
      <c r="AO1249" s="203"/>
      <c r="AP1249" s="203"/>
      <c r="AQ1249" s="203"/>
      <c r="AR1249" s="203">
        <f t="shared" si="1646"/>
        <v>2.9569090974799996</v>
      </c>
      <c r="AS1249" s="203">
        <f t="shared" si="1647"/>
        <v>3.6139999999999999</v>
      </c>
      <c r="AT1249" s="203">
        <f t="shared" si="1648"/>
        <v>4.4171111030799999</v>
      </c>
      <c r="AU1249" s="203">
        <f t="shared" si="1649"/>
        <v>4.3591091005959992</v>
      </c>
      <c r="AV1249" s="203">
        <f t="shared" si="1650"/>
        <v>5.3277999999999999</v>
      </c>
      <c r="AW1249" s="203">
        <f t="shared" si="1651"/>
        <v>6.5117555437159993</v>
      </c>
      <c r="AX1249" s="203">
        <f t="shared" si="1652"/>
        <v>6.8508818334059995</v>
      </c>
      <c r="AY1249" s="203">
        <f t="shared" si="1653"/>
        <v>8.3733000000000004</v>
      </c>
      <c r="AZ1249" s="203">
        <f t="shared" si="1654"/>
        <v>10.234033314726</v>
      </c>
      <c r="BB1249" s="1" t="str">
        <f t="shared" si="1642"/>
        <v>NP</v>
      </c>
      <c r="BC1249" s="1" t="str">
        <f t="shared" si="1643"/>
        <v>NP</v>
      </c>
      <c r="BD1249" s="1" t="str">
        <f t="shared" si="1644"/>
        <v>NP</v>
      </c>
      <c r="BE1249" s="1" t="str">
        <f t="shared" si="1645"/>
        <v>NO</v>
      </c>
      <c r="BF1249" s="1" t="str">
        <f t="shared" si="1612"/>
        <v>NO</v>
      </c>
      <c r="BG1249" s="1" t="str">
        <f t="shared" si="1613"/>
        <v>NO</v>
      </c>
      <c r="BH1249" s="1" t="str">
        <f t="shared" si="1597"/>
        <v>YES</v>
      </c>
      <c r="BJ1249" s="12">
        <v>16</v>
      </c>
      <c r="BK1249" s="1" t="str">
        <f t="shared" si="1614"/>
        <v>NP</v>
      </c>
      <c r="BL1249" s="1" t="str">
        <f t="shared" si="1615"/>
        <v>NP</v>
      </c>
      <c r="BM1249" s="1" t="str">
        <f t="shared" si="1616"/>
        <v>NP</v>
      </c>
      <c r="BN1249" s="1" t="str">
        <f t="shared" si="1617"/>
        <v>NO</v>
      </c>
      <c r="BO1249" s="1" t="str">
        <f t="shared" si="1618"/>
        <v>NO</v>
      </c>
      <c r="BP1249" s="1" t="str">
        <f t="shared" si="1619"/>
        <v>NO</v>
      </c>
      <c r="BQ1249" s="1" t="str">
        <f t="shared" si="1620"/>
        <v>YES</v>
      </c>
      <c r="BS1249" s="1" t="str">
        <f t="shared" si="1621"/>
        <v>TP</v>
      </c>
      <c r="BT1249" s="1" t="str">
        <f t="shared" si="1622"/>
        <v>TP</v>
      </c>
      <c r="BU1249" s="1" t="str">
        <f t="shared" si="1623"/>
        <v>TP</v>
      </c>
      <c r="BV1249" s="1" t="str">
        <f t="shared" si="1624"/>
        <v>YES</v>
      </c>
      <c r="BW1249" s="1" t="str">
        <f t="shared" si="1625"/>
        <v>YES</v>
      </c>
      <c r="BX1249" s="1" t="str">
        <f t="shared" si="1626"/>
        <v>YES</v>
      </c>
      <c r="BY1249" s="244" t="str">
        <f t="shared" si="1627"/>
        <v>YES</v>
      </c>
      <c r="BZ1249" s="244" t="str">
        <f t="shared" si="1628"/>
        <v>NO</v>
      </c>
      <c r="CA1249" s="244" t="str">
        <f t="shared" si="1629"/>
        <v>NO</v>
      </c>
      <c r="CB1249" s="244" t="str">
        <f t="shared" si="1630"/>
        <v>NO</v>
      </c>
      <c r="CC1249" s="244" t="str">
        <f t="shared" si="1631"/>
        <v>NO</v>
      </c>
      <c r="CD1249" s="244" t="str">
        <f t="shared" si="1607"/>
        <v>NO</v>
      </c>
      <c r="CE1249" s="1" t="str">
        <f t="shared" si="1608"/>
        <v>NO</v>
      </c>
      <c r="CF1249" s="1" t="str">
        <f t="shared" si="1609"/>
        <v>NO</v>
      </c>
      <c r="CG1249" s="1" t="str">
        <f t="shared" si="1610"/>
        <v>NO</v>
      </c>
      <c r="CH1249" s="1" t="str">
        <f t="shared" si="1611"/>
        <v>NO</v>
      </c>
      <c r="CI1249" s="244" t="str">
        <f t="shared" si="1632"/>
        <v>NO</v>
      </c>
      <c r="CJ1249" s="244" t="str">
        <f t="shared" si="1633"/>
        <v>NO</v>
      </c>
      <c r="CK1249" s="244" t="str">
        <f t="shared" si="1634"/>
        <v>NO</v>
      </c>
      <c r="CL1249" s="244" t="str">
        <f t="shared" si="1635"/>
        <v>NO</v>
      </c>
      <c r="CM1249" s="244" t="str">
        <f t="shared" si="1636"/>
        <v>NO</v>
      </c>
      <c r="CN1249" s="244" t="str">
        <f t="shared" si="1637"/>
        <v>NO</v>
      </c>
      <c r="CO1249" s="244" t="str">
        <f t="shared" si="1638"/>
        <v>NO</v>
      </c>
      <c r="CP1249" s="244" t="str">
        <f t="shared" si="1639"/>
        <v>NO</v>
      </c>
      <c r="CQ1249" s="244" t="str">
        <f t="shared" si="1640"/>
        <v>NO</v>
      </c>
      <c r="CR1249" s="244" t="str">
        <f t="shared" si="1641"/>
        <v>NO</v>
      </c>
    </row>
    <row r="1250" spans="1:96">
      <c r="A1250" s="64"/>
      <c r="B1250" s="15"/>
      <c r="C1250" s="15"/>
      <c r="D1250" s="15"/>
      <c r="E1250" s="15"/>
      <c r="F1250" s="15"/>
      <c r="G1250" s="15"/>
      <c r="H1250" s="15"/>
      <c r="I1250" s="52" t="s">
        <v>19</v>
      </c>
      <c r="J1250" s="6">
        <v>0.78496939734147697</v>
      </c>
      <c r="K1250" s="6">
        <v>2.9396112865728699E-2</v>
      </c>
      <c r="L1250" s="6">
        <v>0.18563448979279301</v>
      </c>
      <c r="M1250" s="6">
        <v>0.92108655094908998</v>
      </c>
      <c r="N1250" s="6">
        <v>7.0864135713569906E-2</v>
      </c>
      <c r="O1250" s="6">
        <v>8.0493133373397106E-3</v>
      </c>
      <c r="P1250" s="6">
        <v>0.65438307874485802</v>
      </c>
      <c r="Q1250" s="6">
        <v>4.43648041090118E-2</v>
      </c>
      <c r="R1250" s="6">
        <v>0.30125211714612898</v>
      </c>
      <c r="S1250" s="6">
        <v>8.0126696475707901E-2</v>
      </c>
      <c r="T1250" s="6">
        <v>0.53558000354718005</v>
      </c>
      <c r="U1250" s="6">
        <v>0.38429329997711098</v>
      </c>
      <c r="V1250" s="6">
        <v>0.16603121848209401</v>
      </c>
      <c r="W1250" s="6">
        <v>0.68056235409745103</v>
      </c>
      <c r="X1250" s="6">
        <v>0.15340642742045399</v>
      </c>
      <c r="Y1250" s="6">
        <v>0.99289356043144095</v>
      </c>
      <c r="Z1250" s="6">
        <v>6.5384376018896503E-3</v>
      </c>
      <c r="AA1250" s="6">
        <v>5.6800196666850701E-4</v>
      </c>
      <c r="AB1250" s="6">
        <v>0.24532613106353299</v>
      </c>
      <c r="AC1250" s="6">
        <v>0.45819275913485702</v>
      </c>
      <c r="AD1250" s="6">
        <v>0.29648110980160802</v>
      </c>
      <c r="AE1250" s="6">
        <v>0.114477787181285</v>
      </c>
      <c r="AF1250" s="6">
        <v>0.62683121778890005</v>
      </c>
      <c r="AG1250" s="310">
        <v>0.25869099502981402</v>
      </c>
      <c r="AH1250" s="211">
        <v>3.3809999999999998</v>
      </c>
      <c r="AI1250" s="211">
        <v>4.6879999999999997</v>
      </c>
      <c r="AJ1250" s="212">
        <v>8.3770000000000007</v>
      </c>
      <c r="AK1250" s="210">
        <v>3.3450000000000002</v>
      </c>
      <c r="AL1250" s="210">
        <v>4.6829999999999998</v>
      </c>
      <c r="AM1250" s="210">
        <v>8.5289999999999999</v>
      </c>
      <c r="AN1250" s="203"/>
      <c r="AO1250" s="203"/>
      <c r="AP1250" s="203"/>
      <c r="AQ1250" s="203"/>
      <c r="AR1250" s="203">
        <f t="shared" si="1646"/>
        <v>2.9569090974799996</v>
      </c>
      <c r="AS1250" s="203">
        <f t="shared" si="1647"/>
        <v>3.6139999999999999</v>
      </c>
      <c r="AT1250" s="203">
        <f t="shared" si="1648"/>
        <v>4.4171111030799999</v>
      </c>
      <c r="AU1250" s="203">
        <f t="shared" si="1649"/>
        <v>4.3591091005959992</v>
      </c>
      <c r="AV1250" s="203">
        <f t="shared" si="1650"/>
        <v>5.3277999999999999</v>
      </c>
      <c r="AW1250" s="203">
        <f t="shared" si="1651"/>
        <v>6.5117555437159993</v>
      </c>
      <c r="AX1250" s="203">
        <f t="shared" si="1652"/>
        <v>6.8508818334059995</v>
      </c>
      <c r="AY1250" s="203">
        <f t="shared" si="1653"/>
        <v>8.3733000000000004</v>
      </c>
      <c r="AZ1250" s="203">
        <f t="shared" si="1654"/>
        <v>10.234033314726</v>
      </c>
      <c r="BB1250" s="1" t="str">
        <f t="shared" si="1642"/>
        <v>NP</v>
      </c>
      <c r="BC1250" s="1" t="str">
        <f t="shared" si="1643"/>
        <v>NP</v>
      </c>
      <c r="BD1250" s="1" t="str">
        <f t="shared" si="1644"/>
        <v>NA</v>
      </c>
      <c r="BE1250" s="1" t="str">
        <f t="shared" si="1645"/>
        <v>NO</v>
      </c>
      <c r="BF1250" s="1" t="str">
        <f t="shared" si="1612"/>
        <v>NO</v>
      </c>
      <c r="BG1250" s="1" t="str">
        <f t="shared" si="1613"/>
        <v>NO</v>
      </c>
      <c r="BH1250" s="1" t="str">
        <f t="shared" si="1597"/>
        <v>YES</v>
      </c>
      <c r="BJ1250" s="12">
        <v>90</v>
      </c>
      <c r="BK1250" s="1" t="str">
        <f t="shared" si="1614"/>
        <v>NP</v>
      </c>
      <c r="BL1250" s="1" t="str">
        <f t="shared" si="1615"/>
        <v>NP</v>
      </c>
      <c r="BM1250" s="1" t="str">
        <f t="shared" si="1616"/>
        <v>NA</v>
      </c>
      <c r="BN1250" s="1" t="str">
        <f t="shared" si="1617"/>
        <v>NO</v>
      </c>
      <c r="BO1250" s="1" t="str">
        <f t="shared" si="1618"/>
        <v>NO</v>
      </c>
      <c r="BP1250" s="1" t="str">
        <f t="shared" si="1619"/>
        <v>NO</v>
      </c>
      <c r="BQ1250" s="1" t="str">
        <f t="shared" si="1620"/>
        <v>YES</v>
      </c>
      <c r="BS1250" s="1" t="str">
        <f t="shared" si="1621"/>
        <v>TP</v>
      </c>
      <c r="BT1250" s="1" t="str">
        <f t="shared" si="1622"/>
        <v>TP</v>
      </c>
      <c r="BU1250" s="1" t="str">
        <f t="shared" si="1623"/>
        <v>TN</v>
      </c>
      <c r="BV1250" s="1" t="str">
        <f t="shared" si="1624"/>
        <v>NO</v>
      </c>
      <c r="BW1250" s="1" t="str">
        <f t="shared" si="1625"/>
        <v>YES</v>
      </c>
      <c r="BX1250" s="1" t="str">
        <f t="shared" si="1626"/>
        <v>YES</v>
      </c>
      <c r="BY1250" s="244" t="str">
        <f t="shared" si="1627"/>
        <v>YES</v>
      </c>
      <c r="BZ1250" s="244" t="str">
        <f t="shared" si="1628"/>
        <v>NO</v>
      </c>
      <c r="CA1250" s="244" t="str">
        <f t="shared" si="1629"/>
        <v>NO</v>
      </c>
      <c r="CB1250" s="244" t="str">
        <f t="shared" si="1630"/>
        <v>NO</v>
      </c>
      <c r="CC1250" s="244" t="str">
        <f t="shared" si="1631"/>
        <v>NO</v>
      </c>
      <c r="CD1250" s="244" t="str">
        <f t="shared" si="1607"/>
        <v>NO</v>
      </c>
      <c r="CE1250" s="1" t="str">
        <f t="shared" si="1608"/>
        <v>NO</v>
      </c>
      <c r="CF1250" s="1" t="str">
        <f t="shared" si="1609"/>
        <v>NO</v>
      </c>
      <c r="CG1250" s="1" t="str">
        <f t="shared" si="1610"/>
        <v>NO</v>
      </c>
      <c r="CH1250" s="1" t="str">
        <f t="shared" si="1611"/>
        <v>NO</v>
      </c>
      <c r="CI1250" s="244" t="str">
        <f t="shared" si="1632"/>
        <v>NO</v>
      </c>
      <c r="CJ1250" s="244" t="str">
        <f t="shared" si="1633"/>
        <v>NO</v>
      </c>
      <c r="CK1250" s="244" t="str">
        <f t="shared" si="1634"/>
        <v>NO</v>
      </c>
      <c r="CL1250" s="244" t="str">
        <f t="shared" si="1635"/>
        <v>NO</v>
      </c>
      <c r="CM1250" s="244" t="str">
        <f t="shared" si="1636"/>
        <v>NO</v>
      </c>
      <c r="CN1250" s="244" t="str">
        <f t="shared" si="1637"/>
        <v>NO</v>
      </c>
      <c r="CO1250" s="244" t="str">
        <f t="shared" si="1638"/>
        <v>NO</v>
      </c>
      <c r="CP1250" s="244" t="str">
        <f t="shared" si="1639"/>
        <v>NO</v>
      </c>
      <c r="CQ1250" s="244" t="str">
        <f t="shared" si="1640"/>
        <v>NO</v>
      </c>
      <c r="CR1250" s="244" t="str">
        <f t="shared" si="1641"/>
        <v>NO</v>
      </c>
    </row>
    <row r="1251" spans="1:96">
      <c r="A1251" s="64"/>
      <c r="B1251" s="15"/>
      <c r="C1251" s="15"/>
      <c r="D1251" s="15"/>
      <c r="E1251" s="15"/>
      <c r="F1251" s="15"/>
      <c r="G1251" s="15"/>
      <c r="H1251" s="15"/>
      <c r="I1251" s="52" t="s">
        <v>42</v>
      </c>
      <c r="J1251" s="6">
        <v>0.67547035149406198</v>
      </c>
      <c r="K1251" s="6">
        <v>0.247934527951857</v>
      </c>
      <c r="L1251" s="6">
        <v>7.6595120554079493E-2</v>
      </c>
      <c r="M1251" s="6">
        <v>0.87159500387111299</v>
      </c>
      <c r="N1251" s="6">
        <v>6.4082074855295698E-2</v>
      </c>
      <c r="O1251" s="6">
        <v>6.4322921273590405E-2</v>
      </c>
      <c r="P1251" s="6">
        <v>0.894964682715644</v>
      </c>
      <c r="Q1251" s="6">
        <v>7.0277167013776398E-2</v>
      </c>
      <c r="R1251" s="6">
        <v>3.4758150270578998E-2</v>
      </c>
      <c r="S1251" s="6">
        <v>0.66948344451780595</v>
      </c>
      <c r="T1251" s="6">
        <v>0.234830999898369</v>
      </c>
      <c r="U1251" s="6">
        <v>9.5685555583823495E-2</v>
      </c>
      <c r="V1251" s="6">
        <v>0.12892928462372899</v>
      </c>
      <c r="W1251" s="6">
        <v>0.66190587885383001</v>
      </c>
      <c r="X1251" s="6">
        <v>0.209164836522439</v>
      </c>
      <c r="Y1251" s="6">
        <v>0.97136357026611198</v>
      </c>
      <c r="Z1251" s="6">
        <v>1.5659519095721899E-2</v>
      </c>
      <c r="AA1251" s="6">
        <v>1.2976910638165799E-2</v>
      </c>
      <c r="AB1251" s="6">
        <v>0.27827286844036297</v>
      </c>
      <c r="AC1251" s="6">
        <v>0.109561804980904</v>
      </c>
      <c r="AD1251" s="6">
        <v>0.61216532657873102</v>
      </c>
      <c r="AE1251" s="6">
        <v>0.70200071278405096</v>
      </c>
      <c r="AF1251" s="6">
        <v>0.279410056843723</v>
      </c>
      <c r="AG1251" s="310">
        <v>1.8589230372225801E-2</v>
      </c>
      <c r="AH1251" s="211">
        <v>2.9969999999999999</v>
      </c>
      <c r="AI1251" s="211">
        <v>4.8019999999999996</v>
      </c>
      <c r="AJ1251" s="212">
        <v>8.3569999999999993</v>
      </c>
      <c r="AK1251" s="210">
        <v>3.1080000000000001</v>
      </c>
      <c r="AL1251" s="210">
        <v>4.8529999999999998</v>
      </c>
      <c r="AM1251" s="210">
        <v>8.2859999999999996</v>
      </c>
      <c r="AN1251" s="203"/>
      <c r="AO1251" s="203"/>
      <c r="AP1251" s="203"/>
      <c r="AQ1251" s="203"/>
      <c r="AR1251" s="203">
        <f t="shared" si="1646"/>
        <v>2.9569090974799996</v>
      </c>
      <c r="AS1251" s="203">
        <f t="shared" si="1647"/>
        <v>3.6139999999999999</v>
      </c>
      <c r="AT1251" s="203">
        <f t="shared" si="1648"/>
        <v>4.4171111030799999</v>
      </c>
      <c r="AU1251" s="203">
        <f t="shared" si="1649"/>
        <v>4.3591091005959992</v>
      </c>
      <c r="AV1251" s="203">
        <f t="shared" si="1650"/>
        <v>5.3277999999999999</v>
      </c>
      <c r="AW1251" s="203">
        <f t="shared" si="1651"/>
        <v>6.5117555437159993</v>
      </c>
      <c r="AX1251" s="203">
        <f t="shared" si="1652"/>
        <v>6.8508818334059995</v>
      </c>
      <c r="AY1251" s="203">
        <f t="shared" si="1653"/>
        <v>8.3733000000000004</v>
      </c>
      <c r="AZ1251" s="203">
        <f t="shared" si="1654"/>
        <v>10.234033314726</v>
      </c>
      <c r="BB1251" s="1" t="str">
        <f t="shared" si="1642"/>
        <v>NP</v>
      </c>
      <c r="BC1251" s="1" t="str">
        <f t="shared" si="1643"/>
        <v>NP</v>
      </c>
      <c r="BD1251" s="1" t="str">
        <f t="shared" si="1644"/>
        <v>NP</v>
      </c>
      <c r="BE1251" s="1" t="str">
        <f t="shared" si="1645"/>
        <v>NO</v>
      </c>
      <c r="BF1251" s="1" t="str">
        <f t="shared" si="1612"/>
        <v>NO</v>
      </c>
      <c r="BG1251" s="1" t="str">
        <f t="shared" si="1613"/>
        <v>NO</v>
      </c>
      <c r="BH1251" s="1" t="str">
        <f t="shared" si="1597"/>
        <v>YES</v>
      </c>
      <c r="BJ1251" s="12">
        <v>175</v>
      </c>
      <c r="BK1251" s="1" t="str">
        <f t="shared" si="1614"/>
        <v>NP</v>
      </c>
      <c r="BL1251" s="1" t="str">
        <f t="shared" si="1615"/>
        <v>NP</v>
      </c>
      <c r="BM1251" s="1" t="str">
        <f t="shared" si="1616"/>
        <v>NP</v>
      </c>
      <c r="BN1251" s="1" t="str">
        <f t="shared" si="1617"/>
        <v>NO</v>
      </c>
      <c r="BO1251" s="1" t="str">
        <f t="shared" si="1618"/>
        <v>NO</v>
      </c>
      <c r="BP1251" s="1" t="str">
        <f t="shared" si="1619"/>
        <v>NO</v>
      </c>
      <c r="BQ1251" s="1" t="str">
        <f t="shared" si="1620"/>
        <v>YES</v>
      </c>
      <c r="BS1251" s="1" t="str">
        <f t="shared" si="1621"/>
        <v>TP</v>
      </c>
      <c r="BT1251" s="1" t="str">
        <f t="shared" si="1622"/>
        <v>TP</v>
      </c>
      <c r="BU1251" s="1" t="str">
        <f t="shared" si="1623"/>
        <v>TP</v>
      </c>
      <c r="BV1251" s="1" t="str">
        <f t="shared" si="1624"/>
        <v>YES</v>
      </c>
      <c r="BW1251" s="1" t="str">
        <f t="shared" si="1625"/>
        <v>YES</v>
      </c>
      <c r="BX1251" s="1" t="str">
        <f t="shared" si="1626"/>
        <v>YES</v>
      </c>
      <c r="BY1251" s="244" t="str">
        <f t="shared" si="1627"/>
        <v>YES</v>
      </c>
      <c r="BZ1251" s="244" t="str">
        <f t="shared" si="1628"/>
        <v>NO</v>
      </c>
      <c r="CA1251" s="244" t="str">
        <f t="shared" si="1629"/>
        <v>NO</v>
      </c>
      <c r="CB1251" s="244" t="str">
        <f t="shared" si="1630"/>
        <v>NO</v>
      </c>
      <c r="CC1251" s="244" t="str">
        <f t="shared" si="1631"/>
        <v>NO</v>
      </c>
      <c r="CD1251" s="244" t="str">
        <f t="shared" si="1607"/>
        <v>NO</v>
      </c>
      <c r="CE1251" s="1" t="str">
        <f t="shared" si="1608"/>
        <v>NO</v>
      </c>
      <c r="CF1251" s="1" t="str">
        <f t="shared" si="1609"/>
        <v>NO</v>
      </c>
      <c r="CG1251" s="1" t="str">
        <f t="shared" si="1610"/>
        <v>NO</v>
      </c>
      <c r="CH1251" s="1" t="str">
        <f t="shared" si="1611"/>
        <v>NO</v>
      </c>
      <c r="CI1251" s="244" t="str">
        <f t="shared" si="1632"/>
        <v>NO</v>
      </c>
      <c r="CJ1251" s="244" t="str">
        <f t="shared" si="1633"/>
        <v>NO</v>
      </c>
      <c r="CK1251" s="244" t="str">
        <f t="shared" si="1634"/>
        <v>NO</v>
      </c>
      <c r="CL1251" s="244" t="str">
        <f t="shared" si="1635"/>
        <v>NO</v>
      </c>
      <c r="CM1251" s="244" t="str">
        <f t="shared" si="1636"/>
        <v>NO</v>
      </c>
      <c r="CN1251" s="244" t="str">
        <f t="shared" si="1637"/>
        <v>NO</v>
      </c>
      <c r="CO1251" s="244" t="str">
        <f t="shared" si="1638"/>
        <v>NO</v>
      </c>
      <c r="CP1251" s="244" t="str">
        <f t="shared" si="1639"/>
        <v>NO</v>
      </c>
      <c r="CQ1251" s="244" t="str">
        <f t="shared" si="1640"/>
        <v>NO</v>
      </c>
      <c r="CR1251" s="244" t="str">
        <f t="shared" si="1641"/>
        <v>NO</v>
      </c>
    </row>
    <row r="1252" spans="1:96">
      <c r="A1252" s="64"/>
      <c r="B1252" s="15"/>
      <c r="C1252" s="15"/>
      <c r="D1252" s="15"/>
      <c r="E1252" s="15"/>
      <c r="F1252" s="15"/>
      <c r="G1252" s="15"/>
      <c r="H1252" s="15"/>
      <c r="I1252" s="52" t="s">
        <v>43</v>
      </c>
      <c r="J1252" s="6">
        <v>0.78496939734147697</v>
      </c>
      <c r="K1252" s="6">
        <v>2.9396112865728699E-2</v>
      </c>
      <c r="L1252" s="6">
        <v>0.18563448979279301</v>
      </c>
      <c r="M1252" s="6">
        <v>0.92108655094908998</v>
      </c>
      <c r="N1252" s="6">
        <v>7.0864135713569906E-2</v>
      </c>
      <c r="O1252" s="6">
        <v>8.0493133373397106E-3</v>
      </c>
      <c r="P1252" s="6">
        <v>0.65438307874485802</v>
      </c>
      <c r="Q1252" s="6">
        <v>4.43648041090118E-2</v>
      </c>
      <c r="R1252" s="6">
        <v>0.30125211714612898</v>
      </c>
      <c r="S1252" s="6">
        <v>8.0126696475707901E-2</v>
      </c>
      <c r="T1252" s="6">
        <v>0.53558000354718005</v>
      </c>
      <c r="U1252" s="6">
        <v>0.38429329997711098</v>
      </c>
      <c r="V1252" s="6">
        <v>0.16603121848209401</v>
      </c>
      <c r="W1252" s="6">
        <v>0.68056235409745103</v>
      </c>
      <c r="X1252" s="6">
        <v>0.15340642742045399</v>
      </c>
      <c r="Y1252" s="6">
        <v>0.145175905577383</v>
      </c>
      <c r="Z1252" s="6">
        <v>0.267770972923765</v>
      </c>
      <c r="AA1252" s="6">
        <v>0.58705312149885103</v>
      </c>
      <c r="AB1252" s="6">
        <v>6.1623755743591198E-2</v>
      </c>
      <c r="AC1252" s="6">
        <v>0.42554015037930598</v>
      </c>
      <c r="AD1252" s="6">
        <v>0.51283609387710205</v>
      </c>
      <c r="AE1252" s="6">
        <v>0.98247074200340101</v>
      </c>
      <c r="AF1252" s="6">
        <v>5.82947711397963E-3</v>
      </c>
      <c r="AG1252" s="310">
        <v>1.16997808826193E-2</v>
      </c>
      <c r="AH1252" s="211">
        <v>3.29</v>
      </c>
      <c r="AI1252" s="211">
        <v>5.3319999999999999</v>
      </c>
      <c r="AJ1252" s="212">
        <v>7.5750000000000002</v>
      </c>
      <c r="AK1252" s="210">
        <v>3.165</v>
      </c>
      <c r="AL1252" s="210">
        <v>5.3250000000000002</v>
      </c>
      <c r="AM1252" s="210">
        <v>7.7439999999999998</v>
      </c>
      <c r="AN1252" s="203"/>
      <c r="AO1252" s="203"/>
      <c r="AP1252" s="203"/>
      <c r="AQ1252" s="203"/>
      <c r="AR1252" s="203">
        <f t="shared" si="1646"/>
        <v>2.9569090974799996</v>
      </c>
      <c r="AS1252" s="203">
        <f t="shared" si="1647"/>
        <v>3.6139999999999999</v>
      </c>
      <c r="AT1252" s="203">
        <f t="shared" si="1648"/>
        <v>4.4171111030799999</v>
      </c>
      <c r="AU1252" s="203">
        <f t="shared" si="1649"/>
        <v>4.3591091005959992</v>
      </c>
      <c r="AV1252" s="203">
        <f t="shared" si="1650"/>
        <v>5.3277999999999999</v>
      </c>
      <c r="AW1252" s="203">
        <f t="shared" si="1651"/>
        <v>6.5117555437159993</v>
      </c>
      <c r="AX1252" s="203">
        <f t="shared" si="1652"/>
        <v>6.8508818334059995</v>
      </c>
      <c r="AY1252" s="203">
        <f t="shared" si="1653"/>
        <v>8.3733000000000004</v>
      </c>
      <c r="AZ1252" s="203">
        <f t="shared" si="1654"/>
        <v>10.234033314726</v>
      </c>
      <c r="BB1252" s="1" t="str">
        <f t="shared" si="1642"/>
        <v>NP</v>
      </c>
      <c r="BC1252" s="1" t="str">
        <f t="shared" si="1643"/>
        <v>NA</v>
      </c>
      <c r="BD1252" s="1" t="str">
        <f t="shared" si="1644"/>
        <v>NP</v>
      </c>
      <c r="BE1252" s="1" t="str">
        <f t="shared" si="1645"/>
        <v>NO</v>
      </c>
      <c r="BF1252" s="1" t="str">
        <f t="shared" si="1612"/>
        <v>NO</v>
      </c>
      <c r="BG1252" s="1" t="str">
        <f t="shared" si="1613"/>
        <v>NO</v>
      </c>
      <c r="BH1252" s="1" t="str">
        <f t="shared" si="1597"/>
        <v>YES</v>
      </c>
      <c r="BJ1252" s="12">
        <v>108</v>
      </c>
      <c r="BK1252" s="1" t="str">
        <f t="shared" si="1614"/>
        <v>NP</v>
      </c>
      <c r="BL1252" s="1" t="str">
        <f t="shared" si="1615"/>
        <v>NP</v>
      </c>
      <c r="BM1252" s="1" t="str">
        <f t="shared" si="1616"/>
        <v>NP</v>
      </c>
      <c r="BN1252" s="1" t="str">
        <f t="shared" si="1617"/>
        <v>NO</v>
      </c>
      <c r="BO1252" s="1" t="str">
        <f t="shared" si="1618"/>
        <v>NO</v>
      </c>
      <c r="BP1252" s="1" t="str">
        <f t="shared" si="1619"/>
        <v>NO</v>
      </c>
      <c r="BQ1252" s="1" t="str">
        <f t="shared" si="1620"/>
        <v>YES</v>
      </c>
      <c r="BS1252" s="1" t="str">
        <f t="shared" si="1621"/>
        <v>TP</v>
      </c>
      <c r="BT1252" s="1" t="str">
        <f t="shared" si="1622"/>
        <v>FN</v>
      </c>
      <c r="BU1252" s="1" t="str">
        <f t="shared" si="1623"/>
        <v>TP</v>
      </c>
      <c r="BV1252" s="1" t="str">
        <f t="shared" si="1624"/>
        <v>NO</v>
      </c>
      <c r="BW1252" s="1" t="str">
        <f t="shared" si="1625"/>
        <v>YES</v>
      </c>
      <c r="BX1252" s="1" t="str">
        <f t="shared" si="1626"/>
        <v>YES</v>
      </c>
      <c r="BY1252" s="244" t="str">
        <f t="shared" si="1627"/>
        <v>YES</v>
      </c>
      <c r="BZ1252" s="244" t="str">
        <f t="shared" si="1628"/>
        <v>NO</v>
      </c>
      <c r="CA1252" s="244" t="str">
        <f t="shared" si="1629"/>
        <v>NO</v>
      </c>
      <c r="CB1252" s="244" t="str">
        <f t="shared" si="1630"/>
        <v>NO</v>
      </c>
      <c r="CC1252" s="244" t="str">
        <f t="shared" si="1631"/>
        <v>NO</v>
      </c>
      <c r="CD1252" s="244" t="str">
        <f t="shared" si="1607"/>
        <v>YES</v>
      </c>
      <c r="CE1252" s="1" t="str">
        <f t="shared" si="1608"/>
        <v>YES</v>
      </c>
      <c r="CF1252" s="1" t="str">
        <f t="shared" si="1609"/>
        <v>YES</v>
      </c>
      <c r="CG1252" s="1" t="str">
        <f t="shared" si="1610"/>
        <v>NO</v>
      </c>
      <c r="CH1252" s="1" t="str">
        <f t="shared" si="1611"/>
        <v>NO</v>
      </c>
      <c r="CI1252" s="244" t="str">
        <f t="shared" si="1632"/>
        <v>YES</v>
      </c>
      <c r="CJ1252" s="244" t="str">
        <f t="shared" si="1633"/>
        <v>YES</v>
      </c>
      <c r="CK1252" s="244" t="str">
        <f t="shared" si="1634"/>
        <v>YES</v>
      </c>
      <c r="CL1252" s="244" t="str">
        <f t="shared" si="1635"/>
        <v>NO</v>
      </c>
      <c r="CM1252" s="244" t="str">
        <f t="shared" si="1636"/>
        <v>NO</v>
      </c>
      <c r="CN1252" s="244" t="str">
        <f t="shared" si="1637"/>
        <v>NO</v>
      </c>
      <c r="CO1252" s="244" t="str">
        <f t="shared" si="1638"/>
        <v>NO</v>
      </c>
      <c r="CP1252" s="244" t="str">
        <f t="shared" si="1639"/>
        <v>NO</v>
      </c>
      <c r="CQ1252" s="244" t="str">
        <f t="shared" si="1640"/>
        <v>NO</v>
      </c>
      <c r="CR1252" s="244" t="str">
        <f t="shared" si="1641"/>
        <v>NO</v>
      </c>
    </row>
    <row r="1253" spans="1:96">
      <c r="A1253" s="64"/>
      <c r="B1253" s="15"/>
      <c r="C1253" s="15"/>
      <c r="D1253" s="15"/>
      <c r="E1253" s="15"/>
      <c r="F1253" s="15"/>
      <c r="G1253" s="15"/>
      <c r="H1253" s="15"/>
      <c r="I1253" s="52" t="s">
        <v>45</v>
      </c>
      <c r="J1253" s="6">
        <v>0.35694850198433098</v>
      </c>
      <c r="K1253" s="6">
        <v>0.394433620993279</v>
      </c>
      <c r="L1253" s="6">
        <v>0.248617877022388</v>
      </c>
      <c r="M1253" s="6">
        <v>0.63498764005631403</v>
      </c>
      <c r="N1253" s="6">
        <v>0.30613150476096401</v>
      </c>
      <c r="O1253" s="6">
        <v>5.8880855182720702E-2</v>
      </c>
      <c r="P1253" s="6">
        <v>0.23699884108930999</v>
      </c>
      <c r="Q1253" s="6">
        <v>0.62299959816867501</v>
      </c>
      <c r="R1253" s="6">
        <v>0.140001560742013</v>
      </c>
      <c r="S1253" s="6">
        <v>0.25379314214016702</v>
      </c>
      <c r="T1253" s="6">
        <v>0.72299063560072496</v>
      </c>
      <c r="U1253" s="6">
        <v>2.3216222259107199E-2</v>
      </c>
      <c r="V1253" s="6">
        <v>0.60129851224574105</v>
      </c>
      <c r="W1253" s="6">
        <v>1.8907971155845499E-2</v>
      </c>
      <c r="X1253" s="6">
        <v>0.37979351659841298</v>
      </c>
      <c r="Y1253" s="6">
        <v>0.919320891556205</v>
      </c>
      <c r="Z1253" s="6">
        <v>6.0627042101198597E-2</v>
      </c>
      <c r="AA1253" s="6">
        <v>2.0052066342596101E-2</v>
      </c>
      <c r="AB1253" s="6">
        <v>0.23783309301967301</v>
      </c>
      <c r="AC1253" s="6">
        <v>7.8750883150008298E-3</v>
      </c>
      <c r="AD1253" s="6">
        <v>0.75429181866532502</v>
      </c>
      <c r="AE1253" s="6">
        <v>0.19650698997987501</v>
      </c>
      <c r="AF1253" s="6">
        <v>0.31454244596167102</v>
      </c>
      <c r="AG1253" s="310">
        <v>0.488950564058452</v>
      </c>
      <c r="AH1253" s="211">
        <v>2.5099999999999998</v>
      </c>
      <c r="AI1253" s="211">
        <v>5.2430000000000003</v>
      </c>
      <c r="AJ1253" s="212">
        <v>9.4600000000000009</v>
      </c>
      <c r="AK1253" s="210">
        <v>2.5630000000000002</v>
      </c>
      <c r="AL1253" s="210">
        <v>5.0229999999999997</v>
      </c>
      <c r="AM1253" s="210">
        <v>9.6170000000000009</v>
      </c>
      <c r="AN1253" s="203"/>
      <c r="AO1253" s="203"/>
      <c r="AP1253" s="203"/>
      <c r="AQ1253" s="203"/>
      <c r="AR1253" s="203">
        <f t="shared" si="1646"/>
        <v>2.9569090974799996</v>
      </c>
      <c r="AS1253" s="203">
        <f t="shared" si="1647"/>
        <v>3.6139999999999999</v>
      </c>
      <c r="AT1253" s="203">
        <f t="shared" si="1648"/>
        <v>4.4171111030799999</v>
      </c>
      <c r="AU1253" s="203">
        <f t="shared" si="1649"/>
        <v>4.3591091005959992</v>
      </c>
      <c r="AV1253" s="203">
        <f t="shared" si="1650"/>
        <v>5.3277999999999999</v>
      </c>
      <c r="AW1253" s="203">
        <f t="shared" si="1651"/>
        <v>6.5117555437159993</v>
      </c>
      <c r="AX1253" s="203">
        <f t="shared" si="1652"/>
        <v>6.8508818334059995</v>
      </c>
      <c r="AY1253" s="203">
        <f t="shared" si="1653"/>
        <v>8.3733000000000004</v>
      </c>
      <c r="AZ1253" s="203">
        <f t="shared" si="1654"/>
        <v>10.234033314726</v>
      </c>
      <c r="BB1253" s="1" t="str">
        <f t="shared" si="1642"/>
        <v>A</v>
      </c>
      <c r="BC1253" s="1" t="str">
        <f t="shared" si="1643"/>
        <v>NP</v>
      </c>
      <c r="BD1253" s="1" t="str">
        <f t="shared" si="1644"/>
        <v>NA</v>
      </c>
      <c r="BE1253" s="1" t="str">
        <f t="shared" si="1645"/>
        <v>NO</v>
      </c>
      <c r="BF1253" s="1" t="str">
        <f t="shared" si="1612"/>
        <v>NO</v>
      </c>
      <c r="BG1253" s="1" t="str">
        <f t="shared" si="1613"/>
        <v>YES</v>
      </c>
      <c r="BH1253" s="1" t="str">
        <f t="shared" si="1597"/>
        <v>YES</v>
      </c>
      <c r="BJ1253" s="12">
        <v>65</v>
      </c>
      <c r="BK1253" s="1" t="str">
        <f t="shared" si="1614"/>
        <v>A</v>
      </c>
      <c r="BL1253" s="1" t="str">
        <f t="shared" si="1615"/>
        <v>NP</v>
      </c>
      <c r="BM1253" s="1" t="str">
        <f t="shared" si="1616"/>
        <v>NA</v>
      </c>
      <c r="BN1253" s="1" t="str">
        <f t="shared" si="1617"/>
        <v>NO</v>
      </c>
      <c r="BO1253" s="1" t="str">
        <f t="shared" si="1618"/>
        <v>NO</v>
      </c>
      <c r="BP1253" s="1" t="str">
        <f t="shared" si="1619"/>
        <v>YES</v>
      </c>
      <c r="BQ1253" s="1" t="str">
        <f t="shared" si="1620"/>
        <v>YES</v>
      </c>
      <c r="BS1253" s="1" t="str">
        <f t="shared" si="1621"/>
        <v>TP</v>
      </c>
      <c r="BT1253" s="1" t="str">
        <f t="shared" si="1622"/>
        <v>TP</v>
      </c>
      <c r="BU1253" s="1" t="str">
        <f t="shared" si="1623"/>
        <v>TN</v>
      </c>
      <c r="BV1253" s="1" t="str">
        <f t="shared" si="1624"/>
        <v>NO</v>
      </c>
      <c r="BW1253" s="1" t="str">
        <f t="shared" si="1625"/>
        <v>YES</v>
      </c>
      <c r="BX1253" s="1" t="str">
        <f t="shared" si="1626"/>
        <v>YES</v>
      </c>
      <c r="BY1253" s="244" t="str">
        <f t="shared" si="1627"/>
        <v>YES</v>
      </c>
      <c r="BZ1253" s="244" t="str">
        <f t="shared" si="1628"/>
        <v>NO</v>
      </c>
      <c r="CA1253" s="244" t="str">
        <f t="shared" si="1629"/>
        <v>NO</v>
      </c>
      <c r="CB1253" s="244" t="str">
        <f t="shared" si="1630"/>
        <v>NO</v>
      </c>
      <c r="CC1253" s="244" t="str">
        <f t="shared" si="1631"/>
        <v>NO</v>
      </c>
      <c r="CD1253" s="244" t="str">
        <f t="shared" si="1607"/>
        <v>NO</v>
      </c>
      <c r="CE1253" s="1" t="str">
        <f t="shared" si="1608"/>
        <v>NO</v>
      </c>
      <c r="CF1253" s="1" t="str">
        <f t="shared" si="1609"/>
        <v>NO</v>
      </c>
      <c r="CG1253" s="1" t="str">
        <f t="shared" si="1610"/>
        <v>NO</v>
      </c>
      <c r="CH1253" s="1" t="str">
        <f t="shared" si="1611"/>
        <v>NO</v>
      </c>
      <c r="CI1253" s="244" t="str">
        <f t="shared" si="1632"/>
        <v>NO</v>
      </c>
      <c r="CJ1253" s="244" t="str">
        <f t="shared" si="1633"/>
        <v>NO</v>
      </c>
      <c r="CK1253" s="244" t="str">
        <f t="shared" si="1634"/>
        <v>NO</v>
      </c>
      <c r="CL1253" s="244" t="str">
        <f t="shared" si="1635"/>
        <v>NO</v>
      </c>
      <c r="CM1253" s="244" t="str">
        <f t="shared" si="1636"/>
        <v>NO</v>
      </c>
      <c r="CN1253" s="244" t="str">
        <f t="shared" si="1637"/>
        <v>NO</v>
      </c>
      <c r="CO1253" s="244" t="str">
        <f t="shared" si="1638"/>
        <v>NO</v>
      </c>
      <c r="CP1253" s="244" t="str">
        <f t="shared" si="1639"/>
        <v>NO</v>
      </c>
      <c r="CQ1253" s="244" t="str">
        <f t="shared" si="1640"/>
        <v>NO</v>
      </c>
      <c r="CR1253" s="244" t="str">
        <f t="shared" si="1641"/>
        <v>NO</v>
      </c>
    </row>
    <row r="1254" spans="1:96">
      <c r="A1254" s="64"/>
      <c r="B1254" s="15"/>
      <c r="C1254" s="15"/>
      <c r="D1254" s="15"/>
      <c r="E1254" s="15"/>
      <c r="F1254" s="15"/>
      <c r="G1254" s="15"/>
      <c r="H1254" s="15"/>
      <c r="I1254" s="52" t="s">
        <v>44</v>
      </c>
      <c r="J1254" s="6">
        <v>0.67547035149406198</v>
      </c>
      <c r="K1254" s="6">
        <v>0.247934527951857</v>
      </c>
      <c r="L1254" s="6">
        <v>7.6595120554079493E-2</v>
      </c>
      <c r="M1254" s="6">
        <v>0.87159500387111299</v>
      </c>
      <c r="N1254" s="6">
        <v>6.4082074855295698E-2</v>
      </c>
      <c r="O1254" s="6">
        <v>6.4322921273590405E-2</v>
      </c>
      <c r="P1254" s="6">
        <v>0.27313426416799802</v>
      </c>
      <c r="Q1254" s="6">
        <v>0.20198271538246099</v>
      </c>
      <c r="R1254" s="6">
        <v>0.52488302044953905</v>
      </c>
      <c r="S1254" s="6">
        <v>0.98563479303985801</v>
      </c>
      <c r="T1254" s="6">
        <v>3.8996989942355802E-3</v>
      </c>
      <c r="U1254" s="6">
        <v>1.0465507965905899E-2</v>
      </c>
      <c r="V1254" s="6">
        <v>0.84429192346580895</v>
      </c>
      <c r="W1254" s="6">
        <v>0.131715009298499</v>
      </c>
      <c r="X1254" s="6">
        <v>2.39930672356919E-2</v>
      </c>
      <c r="Y1254" s="6">
        <v>0.54849613244649398</v>
      </c>
      <c r="Z1254" s="6">
        <v>0.384109944495166</v>
      </c>
      <c r="AA1254" s="6">
        <v>6.7393923058339494E-2</v>
      </c>
      <c r="AB1254" s="6">
        <v>0.11910358412569701</v>
      </c>
      <c r="AC1254" s="6">
        <v>0.61408215656144305</v>
      </c>
      <c r="AD1254" s="6">
        <v>0.26681425931285901</v>
      </c>
      <c r="AE1254" s="6">
        <v>0.38500077181046199</v>
      </c>
      <c r="AF1254" s="6">
        <v>5.0359376495534902E-2</v>
      </c>
      <c r="AG1254" s="310">
        <v>0.56463985169400299</v>
      </c>
      <c r="AH1254" s="211">
        <v>3.41</v>
      </c>
      <c r="AI1254" s="211">
        <v>4.5880000000000001</v>
      </c>
      <c r="AJ1254" s="212">
        <v>8.4760000000000009</v>
      </c>
      <c r="AK1254" s="210">
        <v>3.4860000000000002</v>
      </c>
      <c r="AL1254" s="210">
        <v>4.7229999999999999</v>
      </c>
      <c r="AM1254" s="210">
        <v>8.3710000000000004</v>
      </c>
      <c r="AN1254" s="203"/>
      <c r="AO1254" s="203"/>
      <c r="AP1254" s="203"/>
      <c r="AQ1254" s="203"/>
      <c r="AR1254" s="203">
        <f t="shared" si="1646"/>
        <v>2.9569090974799996</v>
      </c>
      <c r="AS1254" s="203">
        <f t="shared" si="1647"/>
        <v>3.6139999999999999</v>
      </c>
      <c r="AT1254" s="203">
        <f t="shared" si="1648"/>
        <v>4.4171111030799999</v>
      </c>
      <c r="AU1254" s="203">
        <f t="shared" si="1649"/>
        <v>4.3591091005959992</v>
      </c>
      <c r="AV1254" s="203">
        <f t="shared" si="1650"/>
        <v>5.3277999999999999</v>
      </c>
      <c r="AW1254" s="203">
        <f t="shared" si="1651"/>
        <v>6.5117555437159993</v>
      </c>
      <c r="AX1254" s="203">
        <f t="shared" si="1652"/>
        <v>6.8508818334059995</v>
      </c>
      <c r="AY1254" s="203">
        <f t="shared" si="1653"/>
        <v>8.3733000000000004</v>
      </c>
      <c r="AZ1254" s="203">
        <f t="shared" si="1654"/>
        <v>10.234033314726</v>
      </c>
      <c r="BB1254" s="1" t="str">
        <f t="shared" si="1642"/>
        <v>NP</v>
      </c>
      <c r="BC1254" s="1" t="str">
        <f t="shared" si="1643"/>
        <v>NP</v>
      </c>
      <c r="BD1254" s="1" t="str">
        <f t="shared" si="1644"/>
        <v>NA</v>
      </c>
      <c r="BE1254" s="1" t="str">
        <f t="shared" si="1645"/>
        <v>NO</v>
      </c>
      <c r="BF1254" s="1" t="str">
        <f t="shared" si="1612"/>
        <v>NO</v>
      </c>
      <c r="BG1254" s="1" t="str">
        <f t="shared" si="1613"/>
        <v>NO</v>
      </c>
      <c r="BH1254" s="1" t="str">
        <f t="shared" si="1597"/>
        <v>YES</v>
      </c>
      <c r="BJ1254" s="12">
        <v>46</v>
      </c>
      <c r="BK1254" s="1" t="str">
        <f t="shared" si="1614"/>
        <v>NP</v>
      </c>
      <c r="BL1254" s="1" t="str">
        <f t="shared" si="1615"/>
        <v>NP</v>
      </c>
      <c r="BM1254" s="1" t="str">
        <f t="shared" si="1616"/>
        <v>NP</v>
      </c>
      <c r="BN1254" s="1" t="str">
        <f t="shared" si="1617"/>
        <v>NO</v>
      </c>
      <c r="BO1254" s="1" t="str">
        <f t="shared" si="1618"/>
        <v>NO</v>
      </c>
      <c r="BP1254" s="1" t="str">
        <f t="shared" si="1619"/>
        <v>NO</v>
      </c>
      <c r="BQ1254" s="1" t="str">
        <f t="shared" si="1620"/>
        <v>YES</v>
      </c>
      <c r="BS1254" s="1" t="str">
        <f t="shared" si="1621"/>
        <v>TP</v>
      </c>
      <c r="BT1254" s="1" t="str">
        <f t="shared" si="1622"/>
        <v>TP</v>
      </c>
      <c r="BU1254" s="1" t="str">
        <f t="shared" si="1623"/>
        <v>FN</v>
      </c>
      <c r="BV1254" s="1" t="str">
        <f t="shared" si="1624"/>
        <v>NO</v>
      </c>
      <c r="BW1254" s="1" t="str">
        <f t="shared" si="1625"/>
        <v>YES</v>
      </c>
      <c r="BX1254" s="1" t="str">
        <f t="shared" si="1626"/>
        <v>YES</v>
      </c>
      <c r="BY1254" s="244" t="str">
        <f t="shared" si="1627"/>
        <v>YES</v>
      </c>
      <c r="BZ1254" s="244" t="str">
        <f t="shared" si="1628"/>
        <v>NO</v>
      </c>
      <c r="CA1254" s="244" t="str">
        <f t="shared" si="1629"/>
        <v>NO</v>
      </c>
      <c r="CB1254" s="244" t="str">
        <f t="shared" si="1630"/>
        <v>NO</v>
      </c>
      <c r="CC1254" s="244" t="str">
        <f t="shared" si="1631"/>
        <v>NO</v>
      </c>
      <c r="CD1254" s="244" t="str">
        <f t="shared" si="1607"/>
        <v>YES</v>
      </c>
      <c r="CE1254" s="1" t="str">
        <f t="shared" si="1608"/>
        <v>NO</v>
      </c>
      <c r="CF1254" s="1" t="str">
        <f t="shared" si="1609"/>
        <v>NO</v>
      </c>
      <c r="CG1254" s="1" t="str">
        <f t="shared" si="1610"/>
        <v>NO</v>
      </c>
      <c r="CH1254" s="1" t="str">
        <f t="shared" si="1611"/>
        <v>YES</v>
      </c>
      <c r="CI1254" s="244" t="str">
        <f t="shared" si="1632"/>
        <v>YES</v>
      </c>
      <c r="CJ1254" s="244" t="str">
        <f t="shared" si="1633"/>
        <v>NO</v>
      </c>
      <c r="CK1254" s="244" t="str">
        <f t="shared" si="1634"/>
        <v>NO</v>
      </c>
      <c r="CL1254" s="244" t="str">
        <f t="shared" si="1635"/>
        <v>NO</v>
      </c>
      <c r="CM1254" s="244" t="str">
        <f t="shared" si="1636"/>
        <v>YES</v>
      </c>
      <c r="CN1254" s="244" t="str">
        <f t="shared" si="1637"/>
        <v>NO</v>
      </c>
      <c r="CO1254" s="244" t="str">
        <f t="shared" si="1638"/>
        <v>NO</v>
      </c>
      <c r="CP1254" s="244" t="str">
        <f t="shared" si="1639"/>
        <v>NO</v>
      </c>
      <c r="CQ1254" s="244" t="str">
        <f t="shared" si="1640"/>
        <v>NO</v>
      </c>
      <c r="CR1254" s="244" t="str">
        <f t="shared" si="1641"/>
        <v>NO</v>
      </c>
    </row>
    <row r="1255" spans="1:96">
      <c r="A1255" s="64"/>
      <c r="B1255" s="15"/>
      <c r="C1255" s="15"/>
      <c r="D1255" s="15"/>
      <c r="E1255" s="15"/>
      <c r="F1255" s="15"/>
      <c r="G1255" s="15"/>
      <c r="H1255" s="15"/>
      <c r="I1255" s="52" t="s">
        <v>20</v>
      </c>
      <c r="J1255" s="6">
        <v>0.96511717359440397</v>
      </c>
      <c r="K1255" s="6">
        <v>2.3777768634475401E-2</v>
      </c>
      <c r="L1255" s="6">
        <v>1.1105057771120299E-2</v>
      </c>
      <c r="M1255" s="6">
        <v>0.51930574983770295</v>
      </c>
      <c r="N1255" s="6">
        <v>0.367965531197749</v>
      </c>
      <c r="O1255" s="6">
        <v>0.112728718964547</v>
      </c>
      <c r="P1255" s="6">
        <v>0.318885540987631</v>
      </c>
      <c r="Q1255" s="6">
        <v>0.10304582591186801</v>
      </c>
      <c r="R1255" s="6">
        <v>0.57806863310050005</v>
      </c>
      <c r="S1255" s="6">
        <v>0.80211211245620595</v>
      </c>
      <c r="T1255" s="6">
        <v>0.110461875305654</v>
      </c>
      <c r="U1255" s="6">
        <v>8.7426012238138895E-2</v>
      </c>
      <c r="V1255" s="6">
        <v>0.12892928462372899</v>
      </c>
      <c r="W1255" s="6">
        <v>0.66190587885383001</v>
      </c>
      <c r="X1255" s="6">
        <v>0.209164836522439</v>
      </c>
      <c r="Y1255" s="6">
        <v>0.97136357026611198</v>
      </c>
      <c r="Z1255" s="6">
        <v>1.5659519095721899E-2</v>
      </c>
      <c r="AA1255" s="6">
        <v>1.2976910638165799E-2</v>
      </c>
      <c r="AB1255" s="6">
        <v>0.27827286844036297</v>
      </c>
      <c r="AC1255" s="6">
        <v>0.109561804980904</v>
      </c>
      <c r="AD1255" s="6">
        <v>0.61216532657873102</v>
      </c>
      <c r="AE1255" s="6">
        <v>0.70200071278405096</v>
      </c>
      <c r="AF1255" s="6">
        <v>0.279410056843723</v>
      </c>
      <c r="AG1255" s="310">
        <v>1.8589230372225801E-2</v>
      </c>
      <c r="AH1255" s="211">
        <v>3.5369999999999999</v>
      </c>
      <c r="AI1255" s="211">
        <v>4.2830000000000004</v>
      </c>
      <c r="AJ1255" s="212">
        <v>8.2759999999999998</v>
      </c>
      <c r="AK1255" s="210">
        <v>3.4119999999999999</v>
      </c>
      <c r="AL1255" s="210">
        <v>4.1719999999999997</v>
      </c>
      <c r="AM1255" s="210">
        <v>8.1470000000000002</v>
      </c>
      <c r="AN1255" s="203"/>
      <c r="AO1255" s="203"/>
      <c r="AP1255" s="203"/>
      <c r="AQ1255" s="203"/>
      <c r="AR1255" s="203">
        <f t="shared" si="1646"/>
        <v>2.9569090974799996</v>
      </c>
      <c r="AS1255" s="203">
        <f t="shared" si="1647"/>
        <v>3.6139999999999999</v>
      </c>
      <c r="AT1255" s="203">
        <f t="shared" si="1648"/>
        <v>4.4171111030799999</v>
      </c>
      <c r="AU1255" s="203">
        <f t="shared" si="1649"/>
        <v>4.3591091005959992</v>
      </c>
      <c r="AV1255" s="203">
        <f t="shared" si="1650"/>
        <v>5.3277999999999999</v>
      </c>
      <c r="AW1255" s="203">
        <f t="shared" si="1651"/>
        <v>6.5117555437159993</v>
      </c>
      <c r="AX1255" s="203">
        <f t="shared" si="1652"/>
        <v>6.8508818334059995</v>
      </c>
      <c r="AY1255" s="203">
        <f t="shared" si="1653"/>
        <v>8.3733000000000004</v>
      </c>
      <c r="AZ1255" s="203">
        <f t="shared" si="1654"/>
        <v>10.234033314726</v>
      </c>
      <c r="BB1255" s="1" t="str">
        <f t="shared" si="1642"/>
        <v>NP</v>
      </c>
      <c r="BC1255" s="1" t="str">
        <f t="shared" si="1643"/>
        <v>A</v>
      </c>
      <c r="BD1255" s="1" t="str">
        <f t="shared" si="1644"/>
        <v>NP</v>
      </c>
      <c r="BE1255" s="1" t="str">
        <f t="shared" si="1645"/>
        <v>NO</v>
      </c>
      <c r="BF1255" s="1" t="str">
        <f t="shared" si="1612"/>
        <v>NO</v>
      </c>
      <c r="BG1255" s="1" t="str">
        <f t="shared" si="1613"/>
        <v>YES</v>
      </c>
      <c r="BH1255" s="1" t="str">
        <f t="shared" si="1597"/>
        <v>YES</v>
      </c>
      <c r="BJ1255" s="12">
        <v>69</v>
      </c>
      <c r="BK1255" s="1" t="str">
        <f t="shared" si="1614"/>
        <v>NP</v>
      </c>
      <c r="BL1255" s="1" t="str">
        <f t="shared" si="1615"/>
        <v>A</v>
      </c>
      <c r="BM1255" s="1" t="str">
        <f t="shared" si="1616"/>
        <v>NP</v>
      </c>
      <c r="BN1255" s="1" t="str">
        <f t="shared" si="1617"/>
        <v>NO</v>
      </c>
      <c r="BO1255" s="1" t="str">
        <f t="shared" si="1618"/>
        <v>NO</v>
      </c>
      <c r="BP1255" s="1" t="str">
        <f t="shared" si="1619"/>
        <v>YES</v>
      </c>
      <c r="BQ1255" s="1" t="str">
        <f t="shared" si="1620"/>
        <v>YES</v>
      </c>
      <c r="BS1255" s="1" t="str">
        <f t="shared" si="1621"/>
        <v>TP</v>
      </c>
      <c r="BT1255" s="1" t="str">
        <f t="shared" si="1622"/>
        <v>TP</v>
      </c>
      <c r="BU1255" s="1" t="str">
        <f t="shared" si="1623"/>
        <v>TP</v>
      </c>
      <c r="BV1255" s="1" t="str">
        <f t="shared" si="1624"/>
        <v>YES</v>
      </c>
      <c r="BW1255" s="1" t="str">
        <f t="shared" si="1625"/>
        <v>YES</v>
      </c>
      <c r="BX1255" s="1" t="str">
        <f t="shared" si="1626"/>
        <v>YES</v>
      </c>
      <c r="BY1255" s="244" t="str">
        <f t="shared" si="1627"/>
        <v>YES</v>
      </c>
      <c r="BZ1255" s="244" t="str">
        <f t="shared" si="1628"/>
        <v>NO</v>
      </c>
      <c r="CA1255" s="244" t="str">
        <f t="shared" si="1629"/>
        <v>NO</v>
      </c>
      <c r="CB1255" s="244" t="str">
        <f t="shared" si="1630"/>
        <v>NO</v>
      </c>
      <c r="CC1255" s="244" t="str">
        <f t="shared" si="1631"/>
        <v>NO</v>
      </c>
      <c r="CD1255" s="244" t="str">
        <f t="shared" si="1607"/>
        <v>NO</v>
      </c>
      <c r="CE1255" s="1" t="str">
        <f t="shared" si="1608"/>
        <v>NO</v>
      </c>
      <c r="CF1255" s="1" t="str">
        <f t="shared" si="1609"/>
        <v>NO</v>
      </c>
      <c r="CG1255" s="1" t="str">
        <f t="shared" si="1610"/>
        <v>NO</v>
      </c>
      <c r="CH1255" s="1" t="str">
        <f t="shared" si="1611"/>
        <v>NO</v>
      </c>
      <c r="CI1255" s="244" t="str">
        <f t="shared" si="1632"/>
        <v>NO</v>
      </c>
      <c r="CJ1255" s="244" t="str">
        <f t="shared" si="1633"/>
        <v>NO</v>
      </c>
      <c r="CK1255" s="244" t="str">
        <f t="shared" si="1634"/>
        <v>NO</v>
      </c>
      <c r="CL1255" s="244" t="str">
        <f t="shared" si="1635"/>
        <v>NO</v>
      </c>
      <c r="CM1255" s="244" t="str">
        <f t="shared" si="1636"/>
        <v>NO</v>
      </c>
      <c r="CN1255" s="244" t="str">
        <f t="shared" si="1637"/>
        <v>NO</v>
      </c>
      <c r="CO1255" s="244" t="str">
        <f t="shared" si="1638"/>
        <v>NO</v>
      </c>
      <c r="CP1255" s="244" t="str">
        <f t="shared" si="1639"/>
        <v>NO</v>
      </c>
      <c r="CQ1255" s="244" t="str">
        <f t="shared" si="1640"/>
        <v>NO</v>
      </c>
      <c r="CR1255" s="244" t="str">
        <f t="shared" si="1641"/>
        <v>NO</v>
      </c>
    </row>
    <row r="1256" spans="1:96">
      <c r="A1256" s="64"/>
      <c r="B1256" s="15"/>
      <c r="C1256" s="15"/>
      <c r="D1256" s="15"/>
      <c r="E1256" s="15"/>
      <c r="F1256" s="15"/>
      <c r="G1256" s="15"/>
      <c r="H1256" s="15"/>
      <c r="I1256" s="52" t="s">
        <v>32</v>
      </c>
      <c r="J1256" s="6">
        <v>0.96409922840289897</v>
      </c>
      <c r="K1256" s="6">
        <v>6.1581324500669101E-3</v>
      </c>
      <c r="L1256" s="6">
        <v>2.9742639147033501E-2</v>
      </c>
      <c r="M1256" s="6">
        <v>0.18546852952566101</v>
      </c>
      <c r="N1256" s="6">
        <v>0.662948411579241</v>
      </c>
      <c r="O1256" s="6">
        <v>0.15158305889509699</v>
      </c>
      <c r="P1256" s="6">
        <v>0.31526332825100201</v>
      </c>
      <c r="Q1256" s="6">
        <v>0.43657234929258398</v>
      </c>
      <c r="R1256" s="6">
        <v>0.24816432245641301</v>
      </c>
      <c r="S1256" s="6">
        <v>0.46919925071646401</v>
      </c>
      <c r="T1256" s="6">
        <v>0.12061885065457401</v>
      </c>
      <c r="U1256" s="6">
        <v>0.41018189862895998</v>
      </c>
      <c r="V1256" s="6">
        <v>0.65475359837172398</v>
      </c>
      <c r="W1256" s="6">
        <v>0.233257815043941</v>
      </c>
      <c r="X1256" s="6">
        <v>0.111988586584334</v>
      </c>
      <c r="Y1256" s="6">
        <v>1.7956493439547399E-2</v>
      </c>
      <c r="Z1256" s="6">
        <v>0.15868610709977701</v>
      </c>
      <c r="AA1256" s="6">
        <v>0.82335739946067499</v>
      </c>
      <c r="AB1256" s="6">
        <v>0.15202354747180299</v>
      </c>
      <c r="AC1256" s="6">
        <v>0.47132102271395598</v>
      </c>
      <c r="AD1256" s="6">
        <v>0.376655429814239</v>
      </c>
      <c r="AE1256" s="6">
        <v>0.93172225630439998</v>
      </c>
      <c r="AF1256" s="6">
        <v>1.9538511820527099E-2</v>
      </c>
      <c r="AG1256" s="310">
        <v>4.8739231875072397E-2</v>
      </c>
      <c r="AH1256" s="211">
        <v>3.4169999999999998</v>
      </c>
      <c r="AI1256" s="211">
        <v>5.1429999999999998</v>
      </c>
      <c r="AJ1256" s="212">
        <v>8.0079999999999991</v>
      </c>
      <c r="AK1256" s="210">
        <v>3.4860000000000002</v>
      </c>
      <c r="AL1256" s="210">
        <v>5.194</v>
      </c>
      <c r="AM1256" s="210">
        <v>7.931</v>
      </c>
      <c r="AN1256" s="203"/>
      <c r="AO1256" s="203"/>
      <c r="AP1256" s="203"/>
      <c r="AQ1256" s="203"/>
      <c r="AR1256" s="203">
        <f t="shared" si="1646"/>
        <v>2.9569090974799996</v>
      </c>
      <c r="AS1256" s="203">
        <f t="shared" si="1647"/>
        <v>3.6139999999999999</v>
      </c>
      <c r="AT1256" s="203">
        <f t="shared" si="1648"/>
        <v>4.4171111030799999</v>
      </c>
      <c r="AU1256" s="203">
        <f t="shared" si="1649"/>
        <v>4.3591091005959992</v>
      </c>
      <c r="AV1256" s="203">
        <f t="shared" si="1650"/>
        <v>5.3277999999999999</v>
      </c>
      <c r="AW1256" s="203">
        <f t="shared" si="1651"/>
        <v>6.5117555437159993</v>
      </c>
      <c r="AX1256" s="203">
        <f t="shared" si="1652"/>
        <v>6.8508818334059995</v>
      </c>
      <c r="AY1256" s="203">
        <f t="shared" si="1653"/>
        <v>8.3733000000000004</v>
      </c>
      <c r="AZ1256" s="203">
        <f t="shared" si="1654"/>
        <v>10.234033314726</v>
      </c>
      <c r="BB1256" s="1" t="str">
        <f t="shared" si="1642"/>
        <v>NP</v>
      </c>
      <c r="BC1256" s="1" t="str">
        <f t="shared" si="1643"/>
        <v>NP</v>
      </c>
      <c r="BD1256" s="1" t="str">
        <f t="shared" si="1644"/>
        <v>NP</v>
      </c>
      <c r="BE1256" s="1" t="str">
        <f t="shared" si="1645"/>
        <v>NO</v>
      </c>
      <c r="BF1256" s="1" t="str">
        <f t="shared" si="1612"/>
        <v>NO</v>
      </c>
      <c r="BG1256" s="1" t="str">
        <f t="shared" si="1613"/>
        <v>NO</v>
      </c>
      <c r="BH1256" s="1" t="str">
        <f t="shared" si="1597"/>
        <v>YES</v>
      </c>
      <c r="BJ1256" s="12">
        <v>612</v>
      </c>
      <c r="BK1256" s="1" t="str">
        <f t="shared" si="1614"/>
        <v>NP</v>
      </c>
      <c r="BL1256" s="1" t="str">
        <f t="shared" si="1615"/>
        <v>NP</v>
      </c>
      <c r="BM1256" s="1" t="str">
        <f t="shared" si="1616"/>
        <v>NP</v>
      </c>
      <c r="BN1256" s="1" t="str">
        <f t="shared" si="1617"/>
        <v>NO</v>
      </c>
      <c r="BO1256" s="1" t="str">
        <f t="shared" si="1618"/>
        <v>NO</v>
      </c>
      <c r="BP1256" s="1" t="str">
        <f t="shared" si="1619"/>
        <v>NO</v>
      </c>
      <c r="BQ1256" s="1" t="str">
        <f t="shared" si="1620"/>
        <v>YES</v>
      </c>
      <c r="BS1256" s="1" t="str">
        <f t="shared" si="1621"/>
        <v>TP</v>
      </c>
      <c r="BT1256" s="1" t="str">
        <f t="shared" si="1622"/>
        <v>TP</v>
      </c>
      <c r="BU1256" s="1" t="str">
        <f t="shared" si="1623"/>
        <v>TP</v>
      </c>
      <c r="BV1256" s="1" t="str">
        <f t="shared" si="1624"/>
        <v>YES</v>
      </c>
      <c r="BW1256" s="1" t="str">
        <f t="shared" si="1625"/>
        <v>YES</v>
      </c>
      <c r="BX1256" s="1" t="str">
        <f t="shared" si="1626"/>
        <v>YES</v>
      </c>
      <c r="BY1256" s="244" t="str">
        <f t="shared" si="1627"/>
        <v>YES</v>
      </c>
      <c r="BZ1256" s="244" t="str">
        <f t="shared" si="1628"/>
        <v>NO</v>
      </c>
      <c r="CA1256" s="244" t="str">
        <f t="shared" si="1629"/>
        <v>NO</v>
      </c>
      <c r="CB1256" s="244" t="str">
        <f t="shared" si="1630"/>
        <v>NO</v>
      </c>
      <c r="CC1256" s="244" t="str">
        <f t="shared" si="1631"/>
        <v>NO</v>
      </c>
      <c r="CD1256" s="244" t="str">
        <f t="shared" si="1607"/>
        <v>NO</v>
      </c>
      <c r="CE1256" s="1" t="str">
        <f t="shared" si="1608"/>
        <v>NO</v>
      </c>
      <c r="CF1256" s="1" t="str">
        <f t="shared" si="1609"/>
        <v>NO</v>
      </c>
      <c r="CG1256" s="1" t="str">
        <f t="shared" si="1610"/>
        <v>NO</v>
      </c>
      <c r="CH1256" s="1" t="str">
        <f t="shared" si="1611"/>
        <v>NO</v>
      </c>
      <c r="CI1256" s="244" t="str">
        <f t="shared" si="1632"/>
        <v>NO</v>
      </c>
      <c r="CJ1256" s="244" t="str">
        <f t="shared" si="1633"/>
        <v>NO</v>
      </c>
      <c r="CK1256" s="244" t="str">
        <f t="shared" si="1634"/>
        <v>NO</v>
      </c>
      <c r="CL1256" s="244" t="str">
        <f t="shared" si="1635"/>
        <v>NO</v>
      </c>
      <c r="CM1256" s="244" t="str">
        <f t="shared" si="1636"/>
        <v>NO</v>
      </c>
      <c r="CN1256" s="244" t="str">
        <f t="shared" si="1637"/>
        <v>NO</v>
      </c>
      <c r="CO1256" s="244" t="str">
        <f t="shared" si="1638"/>
        <v>NO</v>
      </c>
      <c r="CP1256" s="244" t="str">
        <f t="shared" si="1639"/>
        <v>NO</v>
      </c>
      <c r="CQ1256" s="244" t="str">
        <f t="shared" si="1640"/>
        <v>NO</v>
      </c>
      <c r="CR1256" s="244" t="str">
        <f t="shared" si="1641"/>
        <v>NO</v>
      </c>
    </row>
    <row r="1257" spans="1:96" ht="16.5" thickBot="1">
      <c r="A1257" s="74"/>
      <c r="B1257" s="75"/>
      <c r="C1257" s="75"/>
      <c r="D1257" s="75"/>
      <c r="E1257" s="75"/>
      <c r="F1257" s="75"/>
      <c r="G1257" s="75"/>
      <c r="H1257" s="75"/>
      <c r="I1257" s="53" t="s">
        <v>31</v>
      </c>
      <c r="J1257" s="8">
        <v>0.85672203618115494</v>
      </c>
      <c r="K1257" s="8">
        <v>3.4901108553026999E-2</v>
      </c>
      <c r="L1257" s="8">
        <v>0.108376855265817</v>
      </c>
      <c r="M1257" s="8">
        <v>0.20017693875583201</v>
      </c>
      <c r="N1257" s="8">
        <v>0.74487966916792803</v>
      </c>
      <c r="O1257" s="8">
        <v>5.4943392076238301E-2</v>
      </c>
      <c r="P1257" s="8">
        <v>0.67579448914020901</v>
      </c>
      <c r="Q1257" s="8">
        <v>6.8819063676788306E-2</v>
      </c>
      <c r="R1257" s="8">
        <v>0.25538644718300202</v>
      </c>
      <c r="S1257" s="8">
        <v>0.65205467815996299</v>
      </c>
      <c r="T1257" s="8">
        <v>0.31415579601624899</v>
      </c>
      <c r="U1257" s="8">
        <v>3.3789525823787601E-2</v>
      </c>
      <c r="V1257" s="8">
        <v>0.31581542620312297</v>
      </c>
      <c r="W1257" s="8">
        <v>0.25413390474444297</v>
      </c>
      <c r="X1257" s="8">
        <v>0.430050669052433</v>
      </c>
      <c r="Y1257" s="8">
        <v>0.156281433970371</v>
      </c>
      <c r="Z1257" s="8">
        <v>0.29630661317809198</v>
      </c>
      <c r="AA1257" s="8">
        <v>0.54741195285153599</v>
      </c>
      <c r="AB1257" s="8">
        <v>0.15202354747180299</v>
      </c>
      <c r="AC1257" s="8">
        <v>0.47132102271395598</v>
      </c>
      <c r="AD1257" s="8">
        <v>0.376655429814239</v>
      </c>
      <c r="AE1257" s="8">
        <v>0.93172225630439998</v>
      </c>
      <c r="AF1257" s="8">
        <v>1.9538511820527099E-2</v>
      </c>
      <c r="AG1257" s="311">
        <v>4.8739231875072397E-2</v>
      </c>
      <c r="AH1257" s="213">
        <v>2.6720000000000002</v>
      </c>
      <c r="AI1257" s="213">
        <v>5.5359999999999996</v>
      </c>
      <c r="AJ1257" s="214">
        <v>7.7969999999999997</v>
      </c>
      <c r="AK1257" s="210">
        <v>2.7480000000000002</v>
      </c>
      <c r="AL1257" s="210">
        <v>5.484</v>
      </c>
      <c r="AM1257" s="210">
        <v>7.9020000000000001</v>
      </c>
      <c r="AN1257" s="203"/>
      <c r="AO1257" s="203"/>
      <c r="AP1257" s="203"/>
      <c r="AQ1257" s="203"/>
      <c r="AR1257" s="203">
        <f t="shared" si="1646"/>
        <v>2.9569090974799996</v>
      </c>
      <c r="AS1257" s="203">
        <f t="shared" si="1647"/>
        <v>3.6139999999999999</v>
      </c>
      <c r="AT1257" s="203">
        <f t="shared" si="1648"/>
        <v>4.4171111030799999</v>
      </c>
      <c r="AU1257" s="203">
        <f t="shared" si="1649"/>
        <v>4.3591091005959992</v>
      </c>
      <c r="AV1257" s="203">
        <f t="shared" si="1650"/>
        <v>5.3277999999999999</v>
      </c>
      <c r="AW1257" s="203">
        <f t="shared" si="1651"/>
        <v>6.5117555437159993</v>
      </c>
      <c r="AX1257" s="203">
        <f t="shared" si="1652"/>
        <v>6.8508818334059995</v>
      </c>
      <c r="AY1257" s="203">
        <f t="shared" si="1653"/>
        <v>8.3733000000000004</v>
      </c>
      <c r="AZ1257" s="203">
        <f t="shared" si="1654"/>
        <v>10.234033314726</v>
      </c>
      <c r="BB1257" s="1" t="str">
        <f t="shared" si="1642"/>
        <v>A</v>
      </c>
      <c r="BC1257" s="1" t="str">
        <f t="shared" si="1643"/>
        <v>NA</v>
      </c>
      <c r="BD1257" s="1" t="str">
        <f t="shared" si="1644"/>
        <v>NP</v>
      </c>
      <c r="BE1257" s="1" t="str">
        <f t="shared" si="1645"/>
        <v>NO</v>
      </c>
      <c r="BF1257" s="1" t="str">
        <f t="shared" si="1612"/>
        <v>NO</v>
      </c>
      <c r="BG1257" s="1" t="str">
        <f t="shared" si="1613"/>
        <v>YES</v>
      </c>
      <c r="BH1257" s="1" t="str">
        <f t="shared" si="1597"/>
        <v>YES</v>
      </c>
      <c r="BJ1257" s="12">
        <v>109</v>
      </c>
      <c r="BK1257" s="1" t="str">
        <f t="shared" si="1614"/>
        <v>A</v>
      </c>
      <c r="BL1257" s="1" t="str">
        <f t="shared" si="1615"/>
        <v>NA</v>
      </c>
      <c r="BM1257" s="1" t="str">
        <f t="shared" si="1616"/>
        <v>NP</v>
      </c>
      <c r="BN1257" s="1" t="str">
        <f t="shared" si="1617"/>
        <v>NO</v>
      </c>
      <c r="BO1257" s="1" t="str">
        <f t="shared" si="1618"/>
        <v>NO</v>
      </c>
      <c r="BP1257" s="1" t="str">
        <f t="shared" si="1619"/>
        <v>YES</v>
      </c>
      <c r="BQ1257" s="1" t="str">
        <f t="shared" si="1620"/>
        <v>YES</v>
      </c>
      <c r="BS1257" s="1" t="str">
        <f t="shared" si="1621"/>
        <v>TP</v>
      </c>
      <c r="BT1257" s="1" t="str">
        <f t="shared" si="1622"/>
        <v>TN</v>
      </c>
      <c r="BU1257" s="1" t="str">
        <f t="shared" si="1623"/>
        <v>TP</v>
      </c>
      <c r="BV1257" s="1" t="str">
        <f t="shared" si="1624"/>
        <v>NO</v>
      </c>
      <c r="BW1257" s="1" t="str">
        <f t="shared" si="1625"/>
        <v>YES</v>
      </c>
      <c r="BX1257" s="1" t="str">
        <f t="shared" si="1626"/>
        <v>YES</v>
      </c>
      <c r="BY1257" s="244" t="str">
        <f t="shared" si="1627"/>
        <v>YES</v>
      </c>
      <c r="BZ1257" s="244" t="str">
        <f t="shared" si="1628"/>
        <v>NO</v>
      </c>
      <c r="CA1257" s="244" t="str">
        <f t="shared" si="1629"/>
        <v>NO</v>
      </c>
      <c r="CB1257" s="244" t="str">
        <f t="shared" si="1630"/>
        <v>NO</v>
      </c>
      <c r="CC1257" s="244" t="str">
        <f t="shared" si="1631"/>
        <v>NO</v>
      </c>
      <c r="CD1257" s="244" t="str">
        <f t="shared" si="1607"/>
        <v>NO</v>
      </c>
      <c r="CE1257" s="1" t="str">
        <f t="shared" si="1608"/>
        <v>NO</v>
      </c>
      <c r="CF1257" s="1" t="str">
        <f t="shared" si="1609"/>
        <v>NO</v>
      </c>
      <c r="CG1257" s="1" t="str">
        <f t="shared" si="1610"/>
        <v>NO</v>
      </c>
      <c r="CH1257" s="1" t="str">
        <f t="shared" si="1611"/>
        <v>NO</v>
      </c>
      <c r="CI1257" s="244" t="str">
        <f t="shared" si="1632"/>
        <v>NO</v>
      </c>
      <c r="CJ1257" s="244" t="str">
        <f t="shared" si="1633"/>
        <v>NO</v>
      </c>
      <c r="CK1257" s="244" t="str">
        <f t="shared" si="1634"/>
        <v>NO</v>
      </c>
      <c r="CL1257" s="244" t="str">
        <f t="shared" si="1635"/>
        <v>NO</v>
      </c>
      <c r="CM1257" s="244" t="str">
        <f t="shared" si="1636"/>
        <v>NO</v>
      </c>
      <c r="CN1257" s="244" t="str">
        <f t="shared" si="1637"/>
        <v>NO</v>
      </c>
      <c r="CO1257" s="244" t="str">
        <f t="shared" si="1638"/>
        <v>NO</v>
      </c>
      <c r="CP1257" s="244" t="str">
        <f t="shared" si="1639"/>
        <v>NO</v>
      </c>
      <c r="CQ1257" s="244" t="str">
        <f t="shared" si="1640"/>
        <v>NO</v>
      </c>
      <c r="CR1257" s="244" t="str">
        <f t="shared" si="1641"/>
        <v>NO</v>
      </c>
    </row>
    <row r="1258" spans="1:96">
      <c r="A1258" s="61">
        <v>90</v>
      </c>
      <c r="B1258" s="62">
        <v>360</v>
      </c>
      <c r="C1258" s="62">
        <v>5</v>
      </c>
      <c r="D1258" s="62">
        <v>0.2</v>
      </c>
      <c r="E1258" s="62">
        <v>21602399</v>
      </c>
      <c r="F1258" s="62">
        <f>E1258/1000/60</f>
        <v>360.03998333333334</v>
      </c>
      <c r="G1258" s="62">
        <v>351</v>
      </c>
      <c r="H1258" s="63">
        <f>G1258/B1258*100</f>
        <v>97.5</v>
      </c>
      <c r="I1258" s="60" t="s">
        <v>12</v>
      </c>
      <c r="J1258" s="69">
        <v>0.94846246195676598</v>
      </c>
      <c r="K1258" s="69">
        <v>4.1734114995048498E-2</v>
      </c>
      <c r="L1258" s="69">
        <v>9.8034230481851507E-3</v>
      </c>
      <c r="M1258" s="69">
        <v>0.47199925396493903</v>
      </c>
      <c r="N1258" s="69">
        <v>0.100670786176469</v>
      </c>
      <c r="O1258" s="69">
        <v>0.42732995985859001</v>
      </c>
      <c r="P1258" s="69">
        <v>0.17513378898371401</v>
      </c>
      <c r="Q1258" s="69">
        <v>0.63246483369701501</v>
      </c>
      <c r="R1258" s="69">
        <v>0.19240137731926901</v>
      </c>
      <c r="S1258" s="69">
        <v>0.81828445946671702</v>
      </c>
      <c r="T1258" s="69">
        <v>0.120242810907169</v>
      </c>
      <c r="U1258" s="69">
        <v>6.1472729626113901E-2</v>
      </c>
      <c r="V1258" s="69">
        <v>0.63491944069760198</v>
      </c>
      <c r="W1258" s="69">
        <v>0.169125039017262</v>
      </c>
      <c r="X1258" s="69">
        <v>0.19595552028513399</v>
      </c>
      <c r="Y1258" s="69">
        <v>0.36870279563710601</v>
      </c>
      <c r="Z1258" s="69">
        <v>0.214773965302165</v>
      </c>
      <c r="AA1258" s="69">
        <v>0.41652323906072702</v>
      </c>
      <c r="AB1258" s="69">
        <v>6.2083979567405301E-2</v>
      </c>
      <c r="AC1258" s="69">
        <v>0.21733732907998199</v>
      </c>
      <c r="AD1258" s="69">
        <v>0.72057869135261199</v>
      </c>
      <c r="AE1258" s="69">
        <v>0.575515082506035</v>
      </c>
      <c r="AF1258" s="69">
        <v>0.38724023561708998</v>
      </c>
      <c r="AG1258" s="309">
        <v>3.7244681876873999E-2</v>
      </c>
      <c r="AH1258" s="208">
        <v>3.9239999999999999</v>
      </c>
      <c r="AI1258" s="208">
        <v>6.2949999999999999</v>
      </c>
      <c r="AJ1258" s="209">
        <v>10.082000000000001</v>
      </c>
      <c r="AK1258" s="210">
        <v>4.0519999999999996</v>
      </c>
      <c r="AL1258" s="210">
        <v>6.444</v>
      </c>
      <c r="AM1258" s="210">
        <v>10.555999999999999</v>
      </c>
      <c r="AN1258" s="203">
        <v>5.5549999999999997</v>
      </c>
      <c r="AO1258" s="203">
        <v>7.4057000000000004</v>
      </c>
      <c r="AP1258" s="203">
        <v>10.4861</v>
      </c>
      <c r="AQ1258" s="203"/>
      <c r="AR1258" s="203">
        <f>$AN$41*0.81818182</f>
        <v>4.5450000100999999</v>
      </c>
      <c r="AS1258" s="203">
        <f>$AN$41</f>
        <v>5.5549999999999997</v>
      </c>
      <c r="AT1258" s="203">
        <f>$AN$41*1.22222222</f>
        <v>6.7894444320999989</v>
      </c>
      <c r="AU1258" s="203">
        <f>$AO$41*0.81818182</f>
        <v>6.0592091043740002</v>
      </c>
      <c r="AV1258" s="203">
        <f>$AO$41</f>
        <v>7.4057000000000004</v>
      </c>
      <c r="AW1258" s="203">
        <f>$AO$41*1.22222222</f>
        <v>9.0514110946540001</v>
      </c>
      <c r="AX1258" s="203">
        <f>$AP$41*0.81818182</f>
        <v>8.579536382701999</v>
      </c>
      <c r="AY1258" s="203">
        <f>$AP$41</f>
        <v>10.4861</v>
      </c>
      <c r="AZ1258" s="203">
        <f>$AP$41*1.22222222</f>
        <v>12.816344421142</v>
      </c>
      <c r="BB1258" s="1" t="str">
        <f t="shared" si="1642"/>
        <v>A</v>
      </c>
      <c r="BC1258" s="1" t="str">
        <f t="shared" si="1643"/>
        <v>NP</v>
      </c>
      <c r="BD1258" s="1" t="str">
        <f t="shared" si="1644"/>
        <v>NP</v>
      </c>
      <c r="BE1258" s="1" t="str">
        <f t="shared" si="1645"/>
        <v>NO</v>
      </c>
      <c r="BF1258" s="1" t="str">
        <f t="shared" si="1612"/>
        <v>NO</v>
      </c>
      <c r="BG1258" s="1" t="str">
        <f t="shared" si="1613"/>
        <v>YES</v>
      </c>
      <c r="BH1258" s="1" t="str">
        <f t="shared" si="1597"/>
        <v>YES</v>
      </c>
      <c r="BJ1258" s="1">
        <v>77</v>
      </c>
      <c r="BK1258" s="1" t="str">
        <f t="shared" si="1614"/>
        <v>A</v>
      </c>
      <c r="BL1258" s="1" t="str">
        <f t="shared" si="1615"/>
        <v>NP</v>
      </c>
      <c r="BM1258" s="1" t="str">
        <f t="shared" si="1616"/>
        <v>NA</v>
      </c>
      <c r="BN1258" s="1" t="str">
        <f t="shared" si="1617"/>
        <v>NO</v>
      </c>
      <c r="BO1258" s="1" t="str">
        <f t="shared" si="1618"/>
        <v>NO</v>
      </c>
      <c r="BP1258" s="1" t="str">
        <f t="shared" si="1619"/>
        <v>YES</v>
      </c>
      <c r="BQ1258" s="1" t="str">
        <f t="shared" si="1620"/>
        <v>YES</v>
      </c>
      <c r="BS1258" s="1" t="str">
        <f t="shared" si="1621"/>
        <v>TP</v>
      </c>
      <c r="BT1258" s="1" t="str">
        <f t="shared" si="1622"/>
        <v>TP</v>
      </c>
      <c r="BU1258" s="1" t="str">
        <f t="shared" si="1623"/>
        <v>FP</v>
      </c>
      <c r="BV1258" s="1" t="str">
        <f t="shared" si="1624"/>
        <v>NO</v>
      </c>
      <c r="BW1258" s="1" t="str">
        <f t="shared" si="1625"/>
        <v>YES</v>
      </c>
      <c r="BX1258" s="1" t="str">
        <f t="shared" si="1626"/>
        <v>YES</v>
      </c>
      <c r="BY1258" s="244" t="str">
        <f t="shared" si="1627"/>
        <v>YES</v>
      </c>
      <c r="BZ1258" s="244" t="str">
        <f t="shared" si="1628"/>
        <v>NO</v>
      </c>
      <c r="CA1258" s="244" t="str">
        <f t="shared" si="1629"/>
        <v>NO</v>
      </c>
      <c r="CB1258" s="244" t="str">
        <f t="shared" si="1630"/>
        <v>NO</v>
      </c>
      <c r="CC1258" s="244" t="str">
        <f t="shared" si="1631"/>
        <v>NO</v>
      </c>
      <c r="CD1258" s="244" t="str">
        <f t="shared" si="1607"/>
        <v>YES</v>
      </c>
      <c r="CE1258" s="1" t="str">
        <f t="shared" si="1608"/>
        <v>YES</v>
      </c>
      <c r="CF1258" s="1" t="str">
        <f t="shared" si="1609"/>
        <v>YES</v>
      </c>
      <c r="CG1258" s="1" t="str">
        <f t="shared" si="1610"/>
        <v>NO</v>
      </c>
      <c r="CH1258" s="1" t="str">
        <f t="shared" si="1611"/>
        <v>NO</v>
      </c>
      <c r="CI1258" s="244" t="str">
        <f t="shared" si="1632"/>
        <v>NO</v>
      </c>
      <c r="CJ1258" s="244" t="str">
        <f t="shared" si="1633"/>
        <v>NO</v>
      </c>
      <c r="CK1258" s="244" t="str">
        <f t="shared" si="1634"/>
        <v>NO</v>
      </c>
      <c r="CL1258" s="244" t="str">
        <f t="shared" si="1635"/>
        <v>NO</v>
      </c>
      <c r="CM1258" s="244" t="str">
        <f t="shared" si="1636"/>
        <v>NO</v>
      </c>
      <c r="CN1258" s="244" t="str">
        <f t="shared" si="1637"/>
        <v>YES</v>
      </c>
      <c r="CO1258" s="244" t="str">
        <f t="shared" si="1638"/>
        <v>YES</v>
      </c>
      <c r="CP1258" s="244" t="str">
        <f t="shared" si="1639"/>
        <v>YES</v>
      </c>
      <c r="CQ1258" s="244" t="str">
        <f t="shared" si="1640"/>
        <v>NO</v>
      </c>
      <c r="CR1258" s="244" t="str">
        <f t="shared" si="1641"/>
        <v>NO</v>
      </c>
    </row>
    <row r="1259" spans="1:96">
      <c r="A1259" s="64"/>
      <c r="B1259" s="15"/>
      <c r="C1259" s="15"/>
      <c r="D1259" s="15"/>
      <c r="E1259" s="15"/>
      <c r="F1259" s="15"/>
      <c r="G1259" s="15"/>
      <c r="H1259" s="15"/>
      <c r="I1259" s="52" t="s">
        <v>13</v>
      </c>
      <c r="J1259" s="6">
        <v>0.83492882391678303</v>
      </c>
      <c r="K1259" s="6">
        <v>7.39713305847223E-2</v>
      </c>
      <c r="L1259" s="6">
        <v>9.1099845498494106E-2</v>
      </c>
      <c r="M1259" s="6">
        <v>0.102854579691771</v>
      </c>
      <c r="N1259" s="6">
        <v>0.51632625863099602</v>
      </c>
      <c r="O1259" s="6">
        <v>0.38081916167723201</v>
      </c>
      <c r="P1259" s="6">
        <v>0.45568098552743402</v>
      </c>
      <c r="Q1259" s="6">
        <v>0.31165005161315101</v>
      </c>
      <c r="R1259" s="6">
        <v>0.23266896285941299</v>
      </c>
      <c r="S1259" s="6">
        <v>0.45833189930483698</v>
      </c>
      <c r="T1259" s="6">
        <v>0.30607302957000398</v>
      </c>
      <c r="U1259" s="6">
        <v>0.23559507112515801</v>
      </c>
      <c r="V1259" s="6">
        <v>0.227267750034954</v>
      </c>
      <c r="W1259" s="6">
        <v>0.20831546327781</v>
      </c>
      <c r="X1259" s="6">
        <v>0.56441678668723505</v>
      </c>
      <c r="Y1259" s="6">
        <v>0.53064988039138905</v>
      </c>
      <c r="Z1259" s="6">
        <v>0.44607881186355502</v>
      </c>
      <c r="AA1259" s="6">
        <v>2.3271307745055099E-2</v>
      </c>
      <c r="AB1259" s="6">
        <v>2.08843186728917E-2</v>
      </c>
      <c r="AC1259" s="6">
        <v>0.59137500783382202</v>
      </c>
      <c r="AD1259" s="6">
        <v>0.387740673493285</v>
      </c>
      <c r="AE1259" s="6">
        <v>0.64878903382595199</v>
      </c>
      <c r="AF1259" s="6">
        <v>0.226103927108499</v>
      </c>
      <c r="AG1259" s="310">
        <v>0.12510703906554799</v>
      </c>
      <c r="AH1259" s="211">
        <v>4.5389999999999997</v>
      </c>
      <c r="AI1259" s="211">
        <v>6.8680000000000003</v>
      </c>
      <c r="AJ1259" s="212">
        <v>10.035</v>
      </c>
      <c r="AK1259" s="210">
        <v>4.5460000000000003</v>
      </c>
      <c r="AL1259" s="210">
        <v>6.6989999999999998</v>
      </c>
      <c r="AM1259" s="210">
        <v>9.9870000000000001</v>
      </c>
      <c r="AN1259" s="203"/>
      <c r="AO1259" s="203"/>
      <c r="AP1259" s="203"/>
      <c r="AQ1259" s="203"/>
      <c r="AR1259" s="203">
        <f t="shared" ref="AR1259:AR1266" si="1655">$AN$41*0.81818182</f>
        <v>4.5450000100999999</v>
      </c>
      <c r="AS1259" s="203">
        <f t="shared" ref="AS1259:AS1266" si="1656">$AN$41</f>
        <v>5.5549999999999997</v>
      </c>
      <c r="AT1259" s="203">
        <f t="shared" ref="AT1259:AT1266" si="1657">$AN$41*1.22222222</f>
        <v>6.7894444320999989</v>
      </c>
      <c r="AU1259" s="203">
        <f t="shared" ref="AU1259:AU1266" si="1658">$AO$41*0.81818182</f>
        <v>6.0592091043740002</v>
      </c>
      <c r="AV1259" s="203">
        <f t="shared" ref="AV1259:AV1266" si="1659">$AO$41</f>
        <v>7.4057000000000004</v>
      </c>
      <c r="AW1259" s="203">
        <f t="shared" ref="AW1259:AW1266" si="1660">$AO$41*1.22222222</f>
        <v>9.0514110946540001</v>
      </c>
      <c r="AX1259" s="203">
        <f t="shared" ref="AX1259:AX1266" si="1661">$AP$41*0.81818182</f>
        <v>8.579536382701999</v>
      </c>
      <c r="AY1259" s="203">
        <f t="shared" ref="AY1259:AY1266" si="1662">$AP$41</f>
        <v>10.4861</v>
      </c>
      <c r="AZ1259" s="203">
        <f t="shared" ref="AZ1259:AZ1266" si="1663">$AP$41*1.22222222</f>
        <v>12.816344421142</v>
      </c>
      <c r="BB1259" s="1" t="str">
        <f t="shared" si="1642"/>
        <v>A</v>
      </c>
      <c r="BC1259" s="1" t="str">
        <f t="shared" si="1643"/>
        <v>NP</v>
      </c>
      <c r="BD1259" s="1" t="str">
        <f t="shared" si="1644"/>
        <v>NP</v>
      </c>
      <c r="BE1259" s="1" t="str">
        <f t="shared" si="1645"/>
        <v>NO</v>
      </c>
      <c r="BF1259" s="1" t="str">
        <f t="shared" si="1612"/>
        <v>NO</v>
      </c>
      <c r="BG1259" s="1" t="str">
        <f t="shared" si="1613"/>
        <v>YES</v>
      </c>
      <c r="BH1259" s="1" t="str">
        <f t="shared" si="1597"/>
        <v>YES</v>
      </c>
      <c r="BJ1259" s="1">
        <v>155</v>
      </c>
      <c r="BK1259" s="1" t="str">
        <f t="shared" si="1614"/>
        <v>NP</v>
      </c>
      <c r="BL1259" s="1" t="str">
        <f t="shared" si="1615"/>
        <v>NP</v>
      </c>
      <c r="BM1259" s="1" t="str">
        <f t="shared" si="1616"/>
        <v>NP</v>
      </c>
      <c r="BN1259" s="1" t="str">
        <f t="shared" si="1617"/>
        <v>NO</v>
      </c>
      <c r="BO1259" s="1" t="str">
        <f t="shared" si="1618"/>
        <v>NO</v>
      </c>
      <c r="BP1259" s="1" t="str">
        <f t="shared" si="1619"/>
        <v>NO</v>
      </c>
      <c r="BQ1259" s="1" t="str">
        <f t="shared" si="1620"/>
        <v>YES</v>
      </c>
      <c r="BS1259" s="1" t="str">
        <f t="shared" si="1621"/>
        <v>TP</v>
      </c>
      <c r="BT1259" s="1" t="str">
        <f t="shared" si="1622"/>
        <v>TP</v>
      </c>
      <c r="BU1259" s="1" t="str">
        <f t="shared" si="1623"/>
        <v>TP</v>
      </c>
      <c r="BV1259" s="1" t="str">
        <f t="shared" si="1624"/>
        <v>YES</v>
      </c>
      <c r="BW1259" s="1" t="str">
        <f t="shared" si="1625"/>
        <v>YES</v>
      </c>
      <c r="BX1259" s="1" t="str">
        <f t="shared" si="1626"/>
        <v>YES</v>
      </c>
      <c r="BY1259" s="244" t="str">
        <f t="shared" si="1627"/>
        <v>YES</v>
      </c>
      <c r="BZ1259" s="244" t="str">
        <f t="shared" si="1628"/>
        <v>NO</v>
      </c>
      <c r="CA1259" s="244" t="str">
        <f t="shared" si="1629"/>
        <v>NO</v>
      </c>
      <c r="CB1259" s="244" t="str">
        <f t="shared" si="1630"/>
        <v>NO</v>
      </c>
      <c r="CC1259" s="244" t="str">
        <f t="shared" si="1631"/>
        <v>NO</v>
      </c>
      <c r="CD1259" s="244" t="str">
        <f t="shared" si="1607"/>
        <v>NO</v>
      </c>
      <c r="CE1259" s="1" t="str">
        <f t="shared" si="1608"/>
        <v>NO</v>
      </c>
      <c r="CF1259" s="1" t="str">
        <f t="shared" si="1609"/>
        <v>NO</v>
      </c>
      <c r="CG1259" s="1" t="str">
        <f t="shared" si="1610"/>
        <v>NO</v>
      </c>
      <c r="CH1259" s="1" t="str">
        <f t="shared" si="1611"/>
        <v>NO</v>
      </c>
      <c r="CI1259" s="244" t="str">
        <f t="shared" si="1632"/>
        <v>NO</v>
      </c>
      <c r="CJ1259" s="244" t="str">
        <f t="shared" si="1633"/>
        <v>NO</v>
      </c>
      <c r="CK1259" s="244" t="str">
        <f t="shared" si="1634"/>
        <v>NO</v>
      </c>
      <c r="CL1259" s="244" t="str">
        <f t="shared" si="1635"/>
        <v>NO</v>
      </c>
      <c r="CM1259" s="244" t="str">
        <f t="shared" si="1636"/>
        <v>NO</v>
      </c>
      <c r="CN1259" s="244" t="str">
        <f t="shared" si="1637"/>
        <v>NO</v>
      </c>
      <c r="CO1259" s="244" t="str">
        <f t="shared" si="1638"/>
        <v>NO</v>
      </c>
      <c r="CP1259" s="244" t="str">
        <f t="shared" si="1639"/>
        <v>NO</v>
      </c>
      <c r="CQ1259" s="244" t="str">
        <f t="shared" si="1640"/>
        <v>NO</v>
      </c>
      <c r="CR1259" s="244" t="str">
        <f t="shared" si="1641"/>
        <v>NO</v>
      </c>
    </row>
    <row r="1260" spans="1:96">
      <c r="A1260" s="64"/>
      <c r="B1260" s="15"/>
      <c r="C1260" s="15"/>
      <c r="D1260" s="15"/>
      <c r="E1260" s="15"/>
      <c r="F1260" s="15"/>
      <c r="G1260" s="15"/>
      <c r="H1260" s="15"/>
      <c r="I1260" s="52" t="s">
        <v>14</v>
      </c>
      <c r="J1260" s="6">
        <v>0.71795315871854104</v>
      </c>
      <c r="K1260" s="6">
        <v>0.181145953619987</v>
      </c>
      <c r="L1260" s="6">
        <v>0.100900887661471</v>
      </c>
      <c r="M1260" s="6">
        <v>0.68144387285992003</v>
      </c>
      <c r="N1260" s="6">
        <v>0.29383688963176402</v>
      </c>
      <c r="O1260" s="6">
        <v>2.47192375083151E-2</v>
      </c>
      <c r="P1260" s="6">
        <v>0.61183091908562304</v>
      </c>
      <c r="Q1260" s="6">
        <v>7.6221851001992802E-2</v>
      </c>
      <c r="R1260" s="6">
        <v>0.311947229912383</v>
      </c>
      <c r="S1260" s="6">
        <v>0.38375221002306298</v>
      </c>
      <c r="T1260" s="6">
        <v>0.23265348211467701</v>
      </c>
      <c r="U1260" s="6">
        <v>0.38359430786225801</v>
      </c>
      <c r="V1260" s="6">
        <v>5.1555643577520197E-2</v>
      </c>
      <c r="W1260" s="6">
        <v>0.28971595745966999</v>
      </c>
      <c r="X1260" s="6">
        <v>0.65872839896280899</v>
      </c>
      <c r="Y1260" s="6">
        <v>0.36253529848148303</v>
      </c>
      <c r="Z1260" s="6">
        <v>0.29167738649507002</v>
      </c>
      <c r="AA1260" s="6">
        <v>0.34578731502344601</v>
      </c>
      <c r="AB1260" s="6">
        <v>0.18878870905342099</v>
      </c>
      <c r="AC1260" s="6">
        <v>0.67449767842221597</v>
      </c>
      <c r="AD1260" s="6">
        <v>0.13671361252436201</v>
      </c>
      <c r="AE1260" s="6">
        <v>0.89583622346589797</v>
      </c>
      <c r="AF1260" s="6">
        <v>3.6730798124078902E-2</v>
      </c>
      <c r="AG1260" s="310">
        <v>6.7432978410022298E-2</v>
      </c>
      <c r="AH1260" s="211">
        <v>4.7210000000000001</v>
      </c>
      <c r="AI1260" s="211">
        <v>7.4450000000000003</v>
      </c>
      <c r="AJ1260" s="212">
        <v>8.6349999999999998</v>
      </c>
      <c r="AK1260" s="210">
        <v>4.5960000000000001</v>
      </c>
      <c r="AL1260" s="210">
        <v>7.3689999999999998</v>
      </c>
      <c r="AM1260" s="210">
        <v>8.718</v>
      </c>
      <c r="AN1260" s="203"/>
      <c r="AO1260" s="203"/>
      <c r="AP1260" s="203"/>
      <c r="AQ1260" s="203"/>
      <c r="AR1260" s="203">
        <f t="shared" si="1655"/>
        <v>4.5450000100999999</v>
      </c>
      <c r="AS1260" s="203">
        <f t="shared" si="1656"/>
        <v>5.5549999999999997</v>
      </c>
      <c r="AT1260" s="203">
        <f t="shared" si="1657"/>
        <v>6.7894444320999989</v>
      </c>
      <c r="AU1260" s="203">
        <f t="shared" si="1658"/>
        <v>6.0592091043740002</v>
      </c>
      <c r="AV1260" s="203">
        <f t="shared" si="1659"/>
        <v>7.4057000000000004</v>
      </c>
      <c r="AW1260" s="203">
        <f t="shared" si="1660"/>
        <v>9.0514110946540001</v>
      </c>
      <c r="AX1260" s="203">
        <f t="shared" si="1661"/>
        <v>8.579536382701999</v>
      </c>
      <c r="AY1260" s="203">
        <f t="shared" si="1662"/>
        <v>10.4861</v>
      </c>
      <c r="AZ1260" s="203">
        <f t="shared" si="1663"/>
        <v>12.816344421142</v>
      </c>
      <c r="BB1260" s="1" t="str">
        <f t="shared" si="1642"/>
        <v>NP</v>
      </c>
      <c r="BC1260" s="1" t="str">
        <f t="shared" si="1643"/>
        <v>NA</v>
      </c>
      <c r="BD1260" s="1" t="str">
        <f t="shared" si="1644"/>
        <v>NP</v>
      </c>
      <c r="BE1260" s="1" t="str">
        <f t="shared" si="1645"/>
        <v>NO</v>
      </c>
      <c r="BF1260" s="1" t="str">
        <f t="shared" si="1612"/>
        <v>NO</v>
      </c>
      <c r="BG1260" s="1" t="str">
        <f t="shared" si="1613"/>
        <v>NO</v>
      </c>
      <c r="BH1260" s="1" t="str">
        <f t="shared" si="1597"/>
        <v>YES</v>
      </c>
      <c r="BJ1260" s="1">
        <v>56</v>
      </c>
      <c r="BK1260" s="1" t="str">
        <f t="shared" si="1614"/>
        <v>NP</v>
      </c>
      <c r="BL1260" s="1" t="str">
        <f t="shared" si="1615"/>
        <v>NP</v>
      </c>
      <c r="BM1260" s="1" t="str">
        <f t="shared" si="1616"/>
        <v>NP</v>
      </c>
      <c r="BN1260" s="1" t="str">
        <f t="shared" si="1617"/>
        <v>NO</v>
      </c>
      <c r="BO1260" s="1" t="str">
        <f t="shared" si="1618"/>
        <v>NO</v>
      </c>
      <c r="BP1260" s="1" t="str">
        <f t="shared" si="1619"/>
        <v>NO</v>
      </c>
      <c r="BQ1260" s="1" t="str">
        <f t="shared" si="1620"/>
        <v>YES</v>
      </c>
      <c r="BS1260" s="1" t="str">
        <f t="shared" si="1621"/>
        <v>TP</v>
      </c>
      <c r="BT1260" s="1" t="str">
        <f t="shared" si="1622"/>
        <v>FN</v>
      </c>
      <c r="BU1260" s="1" t="str">
        <f t="shared" si="1623"/>
        <v>TP</v>
      </c>
      <c r="BV1260" s="1" t="str">
        <f t="shared" si="1624"/>
        <v>NO</v>
      </c>
      <c r="BW1260" s="1" t="str">
        <f t="shared" si="1625"/>
        <v>YES</v>
      </c>
      <c r="BX1260" s="1" t="str">
        <f t="shared" si="1626"/>
        <v>YES</v>
      </c>
      <c r="BY1260" s="244" t="str">
        <f t="shared" si="1627"/>
        <v>YES</v>
      </c>
      <c r="BZ1260" s="244" t="str">
        <f t="shared" si="1628"/>
        <v>NO</v>
      </c>
      <c r="CA1260" s="244" t="str">
        <f t="shared" si="1629"/>
        <v>NO</v>
      </c>
      <c r="CB1260" s="244" t="str">
        <f t="shared" si="1630"/>
        <v>NO</v>
      </c>
      <c r="CC1260" s="244" t="str">
        <f t="shared" si="1631"/>
        <v>NO</v>
      </c>
      <c r="CD1260" s="244" t="str">
        <f t="shared" si="1607"/>
        <v>YES</v>
      </c>
      <c r="CE1260" s="1" t="str">
        <f t="shared" si="1608"/>
        <v>NO</v>
      </c>
      <c r="CF1260" s="1" t="str">
        <f t="shared" si="1609"/>
        <v>NO</v>
      </c>
      <c r="CG1260" s="1" t="str">
        <f t="shared" si="1610"/>
        <v>NO</v>
      </c>
      <c r="CH1260" s="1" t="str">
        <f t="shared" si="1611"/>
        <v>YES</v>
      </c>
      <c r="CI1260" s="244" t="str">
        <f t="shared" si="1632"/>
        <v>YES</v>
      </c>
      <c r="CJ1260" s="244" t="str">
        <f t="shared" si="1633"/>
        <v>NO</v>
      </c>
      <c r="CK1260" s="244" t="str">
        <f t="shared" si="1634"/>
        <v>NO</v>
      </c>
      <c r="CL1260" s="244" t="str">
        <f t="shared" si="1635"/>
        <v>NO</v>
      </c>
      <c r="CM1260" s="244" t="str">
        <f t="shared" si="1636"/>
        <v>YES</v>
      </c>
      <c r="CN1260" s="244" t="str">
        <f t="shared" si="1637"/>
        <v>NO</v>
      </c>
      <c r="CO1260" s="244" t="str">
        <f t="shared" si="1638"/>
        <v>NO</v>
      </c>
      <c r="CP1260" s="244" t="str">
        <f t="shared" si="1639"/>
        <v>NO</v>
      </c>
      <c r="CQ1260" s="244" t="str">
        <f t="shared" si="1640"/>
        <v>NO</v>
      </c>
      <c r="CR1260" s="244" t="str">
        <f t="shared" si="1641"/>
        <v>NO</v>
      </c>
    </row>
    <row r="1261" spans="1:96">
      <c r="A1261" s="64"/>
      <c r="B1261" s="15"/>
      <c r="C1261" s="15"/>
      <c r="D1261" s="15"/>
      <c r="E1261" s="15"/>
      <c r="F1261" s="15"/>
      <c r="G1261" s="15"/>
      <c r="H1261" s="15"/>
      <c r="I1261" s="52" t="s">
        <v>15</v>
      </c>
      <c r="J1261" s="6">
        <v>0.95504678048724501</v>
      </c>
      <c r="K1261" s="6">
        <v>4.01506167537218E-2</v>
      </c>
      <c r="L1261" s="6">
        <v>4.8026027590323201E-3</v>
      </c>
      <c r="M1261" s="6">
        <v>0.55148844984822298</v>
      </c>
      <c r="N1261" s="6">
        <v>0.30272875936996702</v>
      </c>
      <c r="O1261" s="6">
        <v>0.145782790781809</v>
      </c>
      <c r="P1261" s="6">
        <v>0.27624579622879297</v>
      </c>
      <c r="Q1261" s="6">
        <v>6.7866886934423998E-2</v>
      </c>
      <c r="R1261" s="6">
        <v>0.65588731683678203</v>
      </c>
      <c r="S1261" s="6">
        <v>0.10944762604603001</v>
      </c>
      <c r="T1261" s="6">
        <v>0.70776488497356904</v>
      </c>
      <c r="U1261" s="6">
        <v>0.18278748898039901</v>
      </c>
      <c r="V1261" s="6">
        <v>0.34009900864029602</v>
      </c>
      <c r="W1261" s="6">
        <v>0.34364574497415801</v>
      </c>
      <c r="X1261" s="6">
        <v>0.31625524638554398</v>
      </c>
      <c r="Y1261" s="6">
        <v>0.790029926430734</v>
      </c>
      <c r="Z1261" s="6">
        <v>0.14820045256814199</v>
      </c>
      <c r="AA1261" s="6">
        <v>6.1769621001122703E-2</v>
      </c>
      <c r="AB1261" s="6">
        <v>0.28338834486699499</v>
      </c>
      <c r="AC1261" s="6">
        <v>0.547690360241186</v>
      </c>
      <c r="AD1261" s="6">
        <v>0.16892129489181701</v>
      </c>
      <c r="AE1261" s="6">
        <v>0.53468271319796601</v>
      </c>
      <c r="AF1261" s="6">
        <v>0.14345435256032699</v>
      </c>
      <c r="AG1261" s="310">
        <v>0.32186293424170498</v>
      </c>
      <c r="AH1261" s="211">
        <v>5.6269999999999998</v>
      </c>
      <c r="AI1261" s="211">
        <v>6.0439999999999996</v>
      </c>
      <c r="AJ1261" s="212">
        <v>9.6159999999999997</v>
      </c>
      <c r="AK1261" s="210">
        <v>5.5049999999999999</v>
      </c>
      <c r="AL1261" s="210">
        <v>6.0179999999999998</v>
      </c>
      <c r="AM1261" s="210">
        <v>9.5589999999999993</v>
      </c>
      <c r="AN1261" s="203"/>
      <c r="AO1261" s="203"/>
      <c r="AP1261" s="203"/>
      <c r="AQ1261" s="203"/>
      <c r="AR1261" s="203">
        <f t="shared" si="1655"/>
        <v>4.5450000100999999</v>
      </c>
      <c r="AS1261" s="203">
        <f t="shared" si="1656"/>
        <v>5.5549999999999997</v>
      </c>
      <c r="AT1261" s="203">
        <f t="shared" si="1657"/>
        <v>6.7894444320999989</v>
      </c>
      <c r="AU1261" s="203">
        <f t="shared" si="1658"/>
        <v>6.0592091043740002</v>
      </c>
      <c r="AV1261" s="203">
        <f t="shared" si="1659"/>
        <v>7.4057000000000004</v>
      </c>
      <c r="AW1261" s="203">
        <f t="shared" si="1660"/>
        <v>9.0514110946540001</v>
      </c>
      <c r="AX1261" s="203">
        <f t="shared" si="1661"/>
        <v>8.579536382701999</v>
      </c>
      <c r="AY1261" s="203">
        <f t="shared" si="1662"/>
        <v>10.4861</v>
      </c>
      <c r="AZ1261" s="203">
        <f t="shared" si="1663"/>
        <v>12.816344421142</v>
      </c>
      <c r="BB1261" s="1" t="str">
        <f t="shared" si="1642"/>
        <v>NA</v>
      </c>
      <c r="BC1261" s="1" t="str">
        <f t="shared" si="1643"/>
        <v>A</v>
      </c>
      <c r="BD1261" s="1" t="str">
        <f t="shared" si="1644"/>
        <v>NP</v>
      </c>
      <c r="BE1261" s="1" t="str">
        <f t="shared" si="1645"/>
        <v>NO</v>
      </c>
      <c r="BF1261" s="1" t="str">
        <f t="shared" si="1612"/>
        <v>NO</v>
      </c>
      <c r="BG1261" s="1" t="str">
        <f t="shared" si="1613"/>
        <v>YES</v>
      </c>
      <c r="BH1261" s="1" t="str">
        <f t="shared" si="1597"/>
        <v>YES</v>
      </c>
      <c r="BJ1261" s="1">
        <v>92</v>
      </c>
      <c r="BK1261" s="1" t="str">
        <f t="shared" si="1614"/>
        <v>NP</v>
      </c>
      <c r="BL1261" s="1" t="str">
        <f t="shared" si="1615"/>
        <v>A</v>
      </c>
      <c r="BM1261" s="1" t="str">
        <f t="shared" si="1616"/>
        <v>NP</v>
      </c>
      <c r="BN1261" s="1" t="str">
        <f t="shared" si="1617"/>
        <v>NO</v>
      </c>
      <c r="BO1261" s="1" t="str">
        <f t="shared" si="1618"/>
        <v>NO</v>
      </c>
      <c r="BP1261" s="1" t="str">
        <f t="shared" si="1619"/>
        <v>YES</v>
      </c>
      <c r="BQ1261" s="1" t="str">
        <f t="shared" si="1620"/>
        <v>YES</v>
      </c>
      <c r="BS1261" s="1" t="str">
        <f t="shared" si="1621"/>
        <v>FN</v>
      </c>
      <c r="BT1261" s="1" t="str">
        <f t="shared" si="1622"/>
        <v>TP</v>
      </c>
      <c r="BU1261" s="1" t="str">
        <f t="shared" si="1623"/>
        <v>TP</v>
      </c>
      <c r="BV1261" s="1" t="str">
        <f t="shared" si="1624"/>
        <v>NO</v>
      </c>
      <c r="BW1261" s="1" t="str">
        <f t="shared" si="1625"/>
        <v>YES</v>
      </c>
      <c r="BX1261" s="1" t="str">
        <f t="shared" si="1626"/>
        <v>YES</v>
      </c>
      <c r="BY1261" s="244" t="str">
        <f t="shared" si="1627"/>
        <v>YES</v>
      </c>
      <c r="BZ1261" s="244" t="str">
        <f t="shared" si="1628"/>
        <v>NO</v>
      </c>
      <c r="CA1261" s="244" t="str">
        <f t="shared" si="1629"/>
        <v>NO</v>
      </c>
      <c r="CB1261" s="244" t="str">
        <f t="shared" si="1630"/>
        <v>NO</v>
      </c>
      <c r="CC1261" s="244" t="str">
        <f t="shared" si="1631"/>
        <v>NO</v>
      </c>
      <c r="CD1261" s="244" t="str">
        <f t="shared" si="1607"/>
        <v>YES</v>
      </c>
      <c r="CE1261" s="1" t="str">
        <f t="shared" si="1608"/>
        <v>YES</v>
      </c>
      <c r="CF1261" s="1" t="str">
        <f t="shared" si="1609"/>
        <v>YES</v>
      </c>
      <c r="CG1261" s="1" t="str">
        <f t="shared" si="1610"/>
        <v>NO</v>
      </c>
      <c r="CH1261" s="1" t="str">
        <f t="shared" si="1611"/>
        <v>NO</v>
      </c>
      <c r="CI1261" s="244" t="str">
        <f t="shared" si="1632"/>
        <v>YES</v>
      </c>
      <c r="CJ1261" s="244" t="str">
        <f t="shared" si="1633"/>
        <v>YES</v>
      </c>
      <c r="CK1261" s="244" t="str">
        <f t="shared" si="1634"/>
        <v>YES</v>
      </c>
      <c r="CL1261" s="244" t="str">
        <f t="shared" si="1635"/>
        <v>NO</v>
      </c>
      <c r="CM1261" s="244" t="str">
        <f t="shared" si="1636"/>
        <v>NO</v>
      </c>
      <c r="CN1261" s="244" t="str">
        <f t="shared" si="1637"/>
        <v>NO</v>
      </c>
      <c r="CO1261" s="244" t="str">
        <f t="shared" si="1638"/>
        <v>NO</v>
      </c>
      <c r="CP1261" s="244" t="str">
        <f t="shared" si="1639"/>
        <v>NO</v>
      </c>
      <c r="CQ1261" s="244" t="str">
        <f t="shared" si="1640"/>
        <v>NO</v>
      </c>
      <c r="CR1261" s="244" t="str">
        <f t="shared" si="1641"/>
        <v>NO</v>
      </c>
    </row>
    <row r="1262" spans="1:96">
      <c r="A1262" s="64"/>
      <c r="B1262" s="15"/>
      <c r="C1262" s="15"/>
      <c r="D1262" s="15"/>
      <c r="E1262" s="15"/>
      <c r="F1262" s="15"/>
      <c r="G1262" s="15"/>
      <c r="H1262" s="15"/>
      <c r="I1262" s="52" t="s">
        <v>16</v>
      </c>
      <c r="J1262" s="6">
        <v>0.94846246195676598</v>
      </c>
      <c r="K1262" s="6">
        <v>4.1734114995048498E-2</v>
      </c>
      <c r="L1262" s="6">
        <v>9.8034230481851507E-3</v>
      </c>
      <c r="M1262" s="6">
        <v>0.47199925396493903</v>
      </c>
      <c r="N1262" s="6">
        <v>0.100670786176469</v>
      </c>
      <c r="O1262" s="6">
        <v>0.42732995985859001</v>
      </c>
      <c r="P1262" s="6">
        <v>0.17513378898371401</v>
      </c>
      <c r="Q1262" s="6">
        <v>0.63246483369701501</v>
      </c>
      <c r="R1262" s="6">
        <v>0.19240137731926901</v>
      </c>
      <c r="S1262" s="6">
        <v>0.81828445946671702</v>
      </c>
      <c r="T1262" s="6">
        <v>0.120242810907169</v>
      </c>
      <c r="U1262" s="6">
        <v>6.1472729626113901E-2</v>
      </c>
      <c r="V1262" s="6">
        <v>0.63491944069760198</v>
      </c>
      <c r="W1262" s="6">
        <v>0.169125039017262</v>
      </c>
      <c r="X1262" s="6">
        <v>0.19595552028513399</v>
      </c>
      <c r="Y1262" s="6">
        <v>0.36870279563710601</v>
      </c>
      <c r="Z1262" s="6">
        <v>0.214773965302165</v>
      </c>
      <c r="AA1262" s="6">
        <v>0.41652323906072702</v>
      </c>
      <c r="AB1262" s="6">
        <v>6.2083979567405301E-2</v>
      </c>
      <c r="AC1262" s="6">
        <v>0.21733732907998199</v>
      </c>
      <c r="AD1262" s="6">
        <v>0.72057869135261199</v>
      </c>
      <c r="AE1262" s="6">
        <v>0.575515082506035</v>
      </c>
      <c r="AF1262" s="6">
        <v>0.38724023561708998</v>
      </c>
      <c r="AG1262" s="310">
        <v>3.7244681876873999E-2</v>
      </c>
      <c r="AH1262" s="211">
        <v>4.1929999999999996</v>
      </c>
      <c r="AI1262" s="211">
        <v>6.367</v>
      </c>
      <c r="AJ1262" s="212">
        <v>10.068</v>
      </c>
      <c r="AK1262" s="210">
        <v>4.2039999999999997</v>
      </c>
      <c r="AL1262" s="210">
        <v>6.2919999999999998</v>
      </c>
      <c r="AM1262" s="210">
        <v>10.082000000000001</v>
      </c>
      <c r="AN1262" s="203"/>
      <c r="AO1262" s="203"/>
      <c r="AP1262" s="203"/>
      <c r="AQ1262" s="203"/>
      <c r="AR1262" s="203">
        <f t="shared" si="1655"/>
        <v>4.5450000100999999</v>
      </c>
      <c r="AS1262" s="203">
        <f t="shared" si="1656"/>
        <v>5.5549999999999997</v>
      </c>
      <c r="AT1262" s="203">
        <f t="shared" si="1657"/>
        <v>6.7894444320999989</v>
      </c>
      <c r="AU1262" s="203">
        <f t="shared" si="1658"/>
        <v>6.0592091043740002</v>
      </c>
      <c r="AV1262" s="203">
        <f t="shared" si="1659"/>
        <v>7.4057000000000004</v>
      </c>
      <c r="AW1262" s="203">
        <f t="shared" si="1660"/>
        <v>9.0514110946540001</v>
      </c>
      <c r="AX1262" s="203">
        <f t="shared" si="1661"/>
        <v>8.579536382701999</v>
      </c>
      <c r="AY1262" s="203">
        <f t="shared" si="1662"/>
        <v>10.4861</v>
      </c>
      <c r="AZ1262" s="203">
        <f t="shared" si="1663"/>
        <v>12.816344421142</v>
      </c>
      <c r="BB1262" s="1" t="str">
        <f t="shared" si="1642"/>
        <v>A</v>
      </c>
      <c r="BC1262" s="1" t="str">
        <f t="shared" si="1643"/>
        <v>NP</v>
      </c>
      <c r="BD1262" s="1" t="str">
        <f t="shared" si="1644"/>
        <v>NP</v>
      </c>
      <c r="BE1262" s="1" t="str">
        <f t="shared" si="1645"/>
        <v>NO</v>
      </c>
      <c r="BF1262" s="1" t="str">
        <f t="shared" si="1612"/>
        <v>NO</v>
      </c>
      <c r="BG1262" s="1" t="str">
        <f t="shared" si="1613"/>
        <v>YES</v>
      </c>
      <c r="BH1262" s="1" t="str">
        <f t="shared" si="1597"/>
        <v>YES</v>
      </c>
      <c r="BJ1262" s="1">
        <v>34</v>
      </c>
      <c r="BK1262" s="1" t="str">
        <f t="shared" si="1614"/>
        <v>A</v>
      </c>
      <c r="BL1262" s="1" t="str">
        <f t="shared" si="1615"/>
        <v>NP</v>
      </c>
      <c r="BM1262" s="1" t="str">
        <f t="shared" si="1616"/>
        <v>NP</v>
      </c>
      <c r="BN1262" s="1" t="str">
        <f t="shared" si="1617"/>
        <v>NO</v>
      </c>
      <c r="BO1262" s="1" t="str">
        <f t="shared" si="1618"/>
        <v>NO</v>
      </c>
      <c r="BP1262" s="1" t="str">
        <f t="shared" si="1619"/>
        <v>YES</v>
      </c>
      <c r="BQ1262" s="1" t="str">
        <f t="shared" si="1620"/>
        <v>YES</v>
      </c>
      <c r="BS1262" s="1" t="str">
        <f t="shared" si="1621"/>
        <v>TP</v>
      </c>
      <c r="BT1262" s="1" t="str">
        <f t="shared" si="1622"/>
        <v>TP</v>
      </c>
      <c r="BU1262" s="1" t="str">
        <f t="shared" si="1623"/>
        <v>TP</v>
      </c>
      <c r="BV1262" s="1" t="str">
        <f t="shared" si="1624"/>
        <v>YES</v>
      </c>
      <c r="BW1262" s="1" t="str">
        <f t="shared" si="1625"/>
        <v>YES</v>
      </c>
      <c r="BX1262" s="1" t="str">
        <f t="shared" si="1626"/>
        <v>YES</v>
      </c>
      <c r="BY1262" s="244" t="str">
        <f t="shared" si="1627"/>
        <v>YES</v>
      </c>
      <c r="BZ1262" s="244" t="str">
        <f t="shared" si="1628"/>
        <v>NO</v>
      </c>
      <c r="CA1262" s="244" t="str">
        <f t="shared" si="1629"/>
        <v>NO</v>
      </c>
      <c r="CB1262" s="244" t="str">
        <f t="shared" si="1630"/>
        <v>NO</v>
      </c>
      <c r="CC1262" s="244" t="str">
        <f t="shared" si="1631"/>
        <v>NO</v>
      </c>
      <c r="CD1262" s="244" t="str">
        <f t="shared" si="1607"/>
        <v>NO</v>
      </c>
      <c r="CE1262" s="1" t="str">
        <f t="shared" si="1608"/>
        <v>NO</v>
      </c>
      <c r="CF1262" s="1" t="str">
        <f t="shared" si="1609"/>
        <v>NO</v>
      </c>
      <c r="CG1262" s="1" t="str">
        <f t="shared" si="1610"/>
        <v>NO</v>
      </c>
      <c r="CH1262" s="1" t="str">
        <f t="shared" si="1611"/>
        <v>NO</v>
      </c>
      <c r="CI1262" s="244" t="str">
        <f t="shared" si="1632"/>
        <v>NO</v>
      </c>
      <c r="CJ1262" s="244" t="str">
        <f t="shared" si="1633"/>
        <v>NO</v>
      </c>
      <c r="CK1262" s="244" t="str">
        <f t="shared" si="1634"/>
        <v>NO</v>
      </c>
      <c r="CL1262" s="244" t="str">
        <f t="shared" si="1635"/>
        <v>NO</v>
      </c>
      <c r="CM1262" s="244" t="str">
        <f t="shared" si="1636"/>
        <v>NO</v>
      </c>
      <c r="CN1262" s="244" t="str">
        <f t="shared" si="1637"/>
        <v>NO</v>
      </c>
      <c r="CO1262" s="244" t="str">
        <f t="shared" si="1638"/>
        <v>NO</v>
      </c>
      <c r="CP1262" s="244" t="str">
        <f t="shared" si="1639"/>
        <v>NO</v>
      </c>
      <c r="CQ1262" s="244" t="str">
        <f t="shared" si="1640"/>
        <v>NO</v>
      </c>
      <c r="CR1262" s="244" t="str">
        <f t="shared" si="1641"/>
        <v>NO</v>
      </c>
    </row>
    <row r="1263" spans="1:96">
      <c r="A1263" s="64"/>
      <c r="B1263" s="15"/>
      <c r="C1263" s="15"/>
      <c r="D1263" s="15"/>
      <c r="E1263" s="15"/>
      <c r="F1263" s="15"/>
      <c r="G1263" s="15"/>
      <c r="H1263" s="15"/>
      <c r="I1263" s="52" t="s">
        <v>17</v>
      </c>
      <c r="J1263" s="6">
        <v>0.64018873307997903</v>
      </c>
      <c r="K1263" s="6">
        <v>5.55693273866509E-2</v>
      </c>
      <c r="L1263" s="6">
        <v>0.30424193953336898</v>
      </c>
      <c r="M1263" s="6">
        <v>0.30677595959489301</v>
      </c>
      <c r="N1263" s="6">
        <v>1.08243623920665E-2</v>
      </c>
      <c r="O1263" s="6">
        <v>0.68239967801303902</v>
      </c>
      <c r="P1263" s="6">
        <v>0.105806671999351</v>
      </c>
      <c r="Q1263" s="6">
        <v>2.53666396727487E-2</v>
      </c>
      <c r="R1263" s="6">
        <v>0.868826688327899</v>
      </c>
      <c r="S1263" s="6">
        <v>0.52769825407594795</v>
      </c>
      <c r="T1263" s="6">
        <v>0.46418221779549201</v>
      </c>
      <c r="U1263" s="6">
        <v>8.1195281285594192E-3</v>
      </c>
      <c r="V1263" s="6">
        <v>0.67086294168637794</v>
      </c>
      <c r="W1263" s="6">
        <v>0.308220304084177</v>
      </c>
      <c r="X1263" s="6">
        <v>2.0916754229444199E-2</v>
      </c>
      <c r="Y1263" s="6">
        <v>0.848250211249166</v>
      </c>
      <c r="Z1263" s="6">
        <v>4.2360427274378297E-2</v>
      </c>
      <c r="AA1263" s="6">
        <v>0.109389361476455</v>
      </c>
      <c r="AB1263" s="6">
        <v>0.255813416998452</v>
      </c>
      <c r="AC1263" s="6">
        <v>0.646319868319149</v>
      </c>
      <c r="AD1263" s="6">
        <v>9.7866714682398603E-2</v>
      </c>
      <c r="AE1263" s="6">
        <v>0.575515082506035</v>
      </c>
      <c r="AF1263" s="6">
        <v>0.38724023561708998</v>
      </c>
      <c r="AG1263" s="310">
        <v>3.7244681876873999E-2</v>
      </c>
      <c r="AH1263" s="211">
        <v>5.3010000000000002</v>
      </c>
      <c r="AI1263" s="211">
        <v>6.851</v>
      </c>
      <c r="AJ1263" s="212">
        <v>9.8249999999999993</v>
      </c>
      <c r="AK1263" s="210">
        <v>5.9619999999999997</v>
      </c>
      <c r="AL1263" s="210">
        <v>6.6429999999999998</v>
      </c>
      <c r="AM1263" s="210">
        <v>10.375</v>
      </c>
      <c r="AN1263" s="203"/>
      <c r="AO1263" s="203"/>
      <c r="AP1263" s="203"/>
      <c r="AQ1263" s="203"/>
      <c r="AR1263" s="203">
        <f t="shared" si="1655"/>
        <v>4.5450000100999999</v>
      </c>
      <c r="AS1263" s="203">
        <f t="shared" si="1656"/>
        <v>5.5549999999999997</v>
      </c>
      <c r="AT1263" s="203">
        <f t="shared" si="1657"/>
        <v>6.7894444320999989</v>
      </c>
      <c r="AU1263" s="203">
        <f t="shared" si="1658"/>
        <v>6.0592091043740002</v>
      </c>
      <c r="AV1263" s="203">
        <f t="shared" si="1659"/>
        <v>7.4057000000000004</v>
      </c>
      <c r="AW1263" s="203">
        <f t="shared" si="1660"/>
        <v>9.0514110946540001</v>
      </c>
      <c r="AX1263" s="203">
        <f t="shared" si="1661"/>
        <v>8.579536382701999</v>
      </c>
      <c r="AY1263" s="203">
        <f t="shared" si="1662"/>
        <v>10.4861</v>
      </c>
      <c r="AZ1263" s="203">
        <f t="shared" si="1663"/>
        <v>12.816344421142</v>
      </c>
      <c r="BB1263" s="1" t="str">
        <f t="shared" si="1642"/>
        <v>NP</v>
      </c>
      <c r="BC1263" s="1" t="str">
        <f t="shared" si="1643"/>
        <v>NP</v>
      </c>
      <c r="BD1263" s="1" t="str">
        <f t="shared" si="1644"/>
        <v>NP</v>
      </c>
      <c r="BE1263" s="1" t="str">
        <f t="shared" si="1645"/>
        <v>NO</v>
      </c>
      <c r="BF1263" s="1" t="str">
        <f t="shared" si="1612"/>
        <v>NO</v>
      </c>
      <c r="BG1263" s="1" t="str">
        <f t="shared" si="1613"/>
        <v>NO</v>
      </c>
      <c r="BH1263" s="1" t="str">
        <f t="shared" si="1597"/>
        <v>YES</v>
      </c>
      <c r="BJ1263" s="1">
        <v>87</v>
      </c>
      <c r="BK1263" s="1" t="str">
        <f t="shared" si="1614"/>
        <v>NA</v>
      </c>
      <c r="BL1263" s="1" t="str">
        <f t="shared" si="1615"/>
        <v>NP</v>
      </c>
      <c r="BM1263" s="1" t="str">
        <f t="shared" si="1616"/>
        <v>NP</v>
      </c>
      <c r="BN1263" s="1" t="str">
        <f t="shared" si="1617"/>
        <v>NO</v>
      </c>
      <c r="BO1263" s="1" t="str">
        <f t="shared" si="1618"/>
        <v>NO</v>
      </c>
      <c r="BP1263" s="1" t="str">
        <f t="shared" si="1619"/>
        <v>NO</v>
      </c>
      <c r="BQ1263" s="1" t="str">
        <f t="shared" si="1620"/>
        <v>YES</v>
      </c>
      <c r="BS1263" s="1" t="str">
        <f t="shared" si="1621"/>
        <v>FP</v>
      </c>
      <c r="BT1263" s="1" t="str">
        <f t="shared" si="1622"/>
        <v>TP</v>
      </c>
      <c r="BU1263" s="1" t="str">
        <f t="shared" si="1623"/>
        <v>TP</v>
      </c>
      <c r="BV1263" s="1" t="str">
        <f t="shared" si="1624"/>
        <v>NO</v>
      </c>
      <c r="BW1263" s="1" t="str">
        <f t="shared" si="1625"/>
        <v>YES</v>
      </c>
      <c r="BX1263" s="1" t="str">
        <f t="shared" si="1626"/>
        <v>YES</v>
      </c>
      <c r="BY1263" s="244" t="str">
        <f t="shared" si="1627"/>
        <v>YES</v>
      </c>
      <c r="BZ1263" s="244" t="str">
        <f t="shared" si="1628"/>
        <v>NO</v>
      </c>
      <c r="CA1263" s="244" t="str">
        <f t="shared" si="1629"/>
        <v>NO</v>
      </c>
      <c r="CB1263" s="244" t="str">
        <f t="shared" si="1630"/>
        <v>NO</v>
      </c>
      <c r="CC1263" s="244" t="str">
        <f t="shared" si="1631"/>
        <v>NO</v>
      </c>
      <c r="CD1263" s="244" t="str">
        <f t="shared" si="1607"/>
        <v>YES</v>
      </c>
      <c r="CE1263" s="1" t="str">
        <f t="shared" si="1608"/>
        <v>YES</v>
      </c>
      <c r="CF1263" s="1" t="str">
        <f t="shared" si="1609"/>
        <v>YES</v>
      </c>
      <c r="CG1263" s="1" t="str">
        <f t="shared" si="1610"/>
        <v>NO</v>
      </c>
      <c r="CH1263" s="1" t="str">
        <f t="shared" si="1611"/>
        <v>NO</v>
      </c>
      <c r="CI1263" s="244" t="str">
        <f t="shared" si="1632"/>
        <v>NO</v>
      </c>
      <c r="CJ1263" s="244" t="str">
        <f t="shared" si="1633"/>
        <v>NO</v>
      </c>
      <c r="CK1263" s="244" t="str">
        <f t="shared" si="1634"/>
        <v>NO</v>
      </c>
      <c r="CL1263" s="244" t="str">
        <f t="shared" si="1635"/>
        <v>NO</v>
      </c>
      <c r="CM1263" s="244" t="str">
        <f t="shared" si="1636"/>
        <v>NO</v>
      </c>
      <c r="CN1263" s="244" t="str">
        <f t="shared" si="1637"/>
        <v>YES</v>
      </c>
      <c r="CO1263" s="244" t="str">
        <f t="shared" si="1638"/>
        <v>YES</v>
      </c>
      <c r="CP1263" s="244" t="str">
        <f t="shared" si="1639"/>
        <v>YES</v>
      </c>
      <c r="CQ1263" s="244" t="str">
        <f t="shared" si="1640"/>
        <v>NO</v>
      </c>
      <c r="CR1263" s="244" t="str">
        <f t="shared" si="1641"/>
        <v>NO</v>
      </c>
    </row>
    <row r="1264" spans="1:96">
      <c r="A1264" s="64"/>
      <c r="B1264" s="15"/>
      <c r="C1264" s="15"/>
      <c r="D1264" s="15"/>
      <c r="E1264" s="15"/>
      <c r="F1264" s="15"/>
      <c r="G1264" s="15"/>
      <c r="H1264" s="15"/>
      <c r="I1264" s="52" t="s">
        <v>18</v>
      </c>
      <c r="J1264" s="6">
        <v>0.96515114313107697</v>
      </c>
      <c r="K1264" s="6">
        <v>1.8362048307964299E-2</v>
      </c>
      <c r="L1264" s="6">
        <v>1.6486808560958001E-2</v>
      </c>
      <c r="M1264" s="6">
        <v>0.92657474095561498</v>
      </c>
      <c r="N1264" s="6">
        <v>6.2637964583141595E-2</v>
      </c>
      <c r="O1264" s="6">
        <v>1.0787294461243E-2</v>
      </c>
      <c r="P1264" s="6">
        <v>0.17499875793730901</v>
      </c>
      <c r="Q1264" s="6">
        <v>0.418533433496175</v>
      </c>
      <c r="R1264" s="6">
        <v>0.40646780856651499</v>
      </c>
      <c r="S1264" s="6">
        <v>0.20500247337566699</v>
      </c>
      <c r="T1264" s="6">
        <v>0.46587517275036799</v>
      </c>
      <c r="U1264" s="6">
        <v>0.32912235387396399</v>
      </c>
      <c r="V1264" s="6">
        <v>0.65042443013298301</v>
      </c>
      <c r="W1264" s="6">
        <v>0.18220053988079099</v>
      </c>
      <c r="X1264" s="6">
        <v>0.167375029986224</v>
      </c>
      <c r="Y1264" s="6">
        <v>0.77368160704375399</v>
      </c>
      <c r="Z1264" s="6">
        <v>7.0259013154349195E-2</v>
      </c>
      <c r="AA1264" s="6">
        <v>0.15605937980189499</v>
      </c>
      <c r="AB1264" s="6">
        <v>2.08843186728917E-2</v>
      </c>
      <c r="AC1264" s="6">
        <v>0.59137500783382202</v>
      </c>
      <c r="AD1264" s="6">
        <v>0.387740673493285</v>
      </c>
      <c r="AE1264" s="6">
        <v>0.28939393668589702</v>
      </c>
      <c r="AF1264" s="6">
        <v>4.7538739841258499E-3</v>
      </c>
      <c r="AG1264" s="310">
        <v>0.70585218932997695</v>
      </c>
      <c r="AH1264" s="211">
        <v>5.9080000000000004</v>
      </c>
      <c r="AI1264" s="211">
        <v>5.4820000000000002</v>
      </c>
      <c r="AJ1264" s="212">
        <v>11.124000000000001</v>
      </c>
      <c r="AK1264" s="210">
        <v>5.8369999999999997</v>
      </c>
      <c r="AL1264" s="210">
        <v>5.5339999999999998</v>
      </c>
      <c r="AM1264" s="210">
        <v>11.012</v>
      </c>
      <c r="AN1264" s="203"/>
      <c r="AO1264" s="203"/>
      <c r="AP1264" s="203"/>
      <c r="AQ1264" s="203"/>
      <c r="AR1264" s="203">
        <f t="shared" si="1655"/>
        <v>4.5450000100999999</v>
      </c>
      <c r="AS1264" s="203">
        <f t="shared" si="1656"/>
        <v>5.5549999999999997</v>
      </c>
      <c r="AT1264" s="203">
        <f t="shared" si="1657"/>
        <v>6.7894444320999989</v>
      </c>
      <c r="AU1264" s="203">
        <f t="shared" si="1658"/>
        <v>6.0592091043740002</v>
      </c>
      <c r="AV1264" s="203">
        <f t="shared" si="1659"/>
        <v>7.4057000000000004</v>
      </c>
      <c r="AW1264" s="203">
        <f t="shared" si="1660"/>
        <v>9.0514110946540001</v>
      </c>
      <c r="AX1264" s="203">
        <f t="shared" si="1661"/>
        <v>8.579536382701999</v>
      </c>
      <c r="AY1264" s="203">
        <f t="shared" si="1662"/>
        <v>10.4861</v>
      </c>
      <c r="AZ1264" s="203">
        <f t="shared" si="1663"/>
        <v>12.816344421142</v>
      </c>
      <c r="BB1264" s="1" t="str">
        <f t="shared" si="1642"/>
        <v>NA</v>
      </c>
      <c r="BC1264" s="1" t="str">
        <f t="shared" si="1643"/>
        <v>A</v>
      </c>
      <c r="BD1264" s="1" t="str">
        <f t="shared" si="1644"/>
        <v>NA</v>
      </c>
      <c r="BE1264" s="1" t="str">
        <f t="shared" si="1645"/>
        <v>NO</v>
      </c>
      <c r="BF1264" s="1" t="str">
        <f t="shared" si="1612"/>
        <v>NO</v>
      </c>
      <c r="BG1264" s="1" t="str">
        <f t="shared" si="1613"/>
        <v>YES</v>
      </c>
      <c r="BH1264" s="1" t="str">
        <f t="shared" si="1597"/>
        <v>YES</v>
      </c>
      <c r="BJ1264" s="1">
        <v>184</v>
      </c>
      <c r="BK1264" s="1" t="str">
        <f t="shared" si="1614"/>
        <v>NA</v>
      </c>
      <c r="BL1264" s="1" t="str">
        <f t="shared" si="1615"/>
        <v>A</v>
      </c>
      <c r="BM1264" s="1" t="str">
        <f t="shared" si="1616"/>
        <v>NA</v>
      </c>
      <c r="BN1264" s="1" t="str">
        <f t="shared" si="1617"/>
        <v>NO</v>
      </c>
      <c r="BO1264" s="1" t="str">
        <f t="shared" si="1618"/>
        <v>NO</v>
      </c>
      <c r="BP1264" s="1" t="str">
        <f t="shared" si="1619"/>
        <v>YES</v>
      </c>
      <c r="BQ1264" s="1" t="str">
        <f t="shared" si="1620"/>
        <v>YES</v>
      </c>
      <c r="BS1264" s="1" t="str">
        <f t="shared" si="1621"/>
        <v>TN</v>
      </c>
      <c r="BT1264" s="1" t="str">
        <f t="shared" si="1622"/>
        <v>TP</v>
      </c>
      <c r="BU1264" s="1" t="str">
        <f t="shared" si="1623"/>
        <v>TN</v>
      </c>
      <c r="BV1264" s="1" t="str">
        <f t="shared" si="1624"/>
        <v>NO</v>
      </c>
      <c r="BW1264" s="1" t="str">
        <f t="shared" si="1625"/>
        <v>NO</v>
      </c>
      <c r="BX1264" s="1" t="str">
        <f t="shared" si="1626"/>
        <v>YES</v>
      </c>
      <c r="BY1264" s="244" t="str">
        <f t="shared" si="1627"/>
        <v>YES</v>
      </c>
      <c r="BZ1264" s="244" t="str">
        <f t="shared" si="1628"/>
        <v>NO</v>
      </c>
      <c r="CA1264" s="244" t="str">
        <f t="shared" si="1629"/>
        <v>NO</v>
      </c>
      <c r="CB1264" s="244" t="str">
        <f t="shared" si="1630"/>
        <v>NO</v>
      </c>
      <c r="CC1264" s="244" t="str">
        <f t="shared" si="1631"/>
        <v>NO</v>
      </c>
      <c r="CD1264" s="244" t="str">
        <f t="shared" si="1607"/>
        <v>NO</v>
      </c>
      <c r="CE1264" s="1" t="str">
        <f t="shared" si="1608"/>
        <v>NO</v>
      </c>
      <c r="CF1264" s="1" t="str">
        <f t="shared" si="1609"/>
        <v>NO</v>
      </c>
      <c r="CG1264" s="1" t="str">
        <f t="shared" si="1610"/>
        <v>NO</v>
      </c>
      <c r="CH1264" s="1" t="str">
        <f t="shared" si="1611"/>
        <v>NO</v>
      </c>
      <c r="CI1264" s="244" t="str">
        <f t="shared" si="1632"/>
        <v>NO</v>
      </c>
      <c r="CJ1264" s="244" t="str">
        <f t="shared" si="1633"/>
        <v>NO</v>
      </c>
      <c r="CK1264" s="244" t="str">
        <f t="shared" si="1634"/>
        <v>NO</v>
      </c>
      <c r="CL1264" s="244" t="str">
        <f t="shared" si="1635"/>
        <v>NO</v>
      </c>
      <c r="CM1264" s="244" t="str">
        <f t="shared" si="1636"/>
        <v>NO</v>
      </c>
      <c r="CN1264" s="244" t="str">
        <f t="shared" si="1637"/>
        <v>NO</v>
      </c>
      <c r="CO1264" s="244" t="str">
        <f t="shared" si="1638"/>
        <v>NO</v>
      </c>
      <c r="CP1264" s="244" t="str">
        <f t="shared" si="1639"/>
        <v>NO</v>
      </c>
      <c r="CQ1264" s="244" t="str">
        <f t="shared" si="1640"/>
        <v>NO</v>
      </c>
      <c r="CR1264" s="244" t="str">
        <f t="shared" si="1641"/>
        <v>NO</v>
      </c>
    </row>
    <row r="1265" spans="1:96">
      <c r="A1265" s="64"/>
      <c r="B1265" s="15"/>
      <c r="C1265" s="15"/>
      <c r="D1265" s="15"/>
      <c r="E1265" s="15"/>
      <c r="F1265" s="15"/>
      <c r="G1265" s="15"/>
      <c r="H1265" s="15"/>
      <c r="I1265" s="52" t="s">
        <v>19</v>
      </c>
      <c r="J1265" s="6">
        <v>0.92550053325561898</v>
      </c>
      <c r="K1265" s="6">
        <v>5.2220490890403197E-2</v>
      </c>
      <c r="L1265" s="6">
        <v>2.2278975853977499E-2</v>
      </c>
      <c r="M1265" s="6">
        <v>0.102854579691771</v>
      </c>
      <c r="N1265" s="6">
        <v>0.51632625863099602</v>
      </c>
      <c r="O1265" s="6">
        <v>0.38081916167723201</v>
      </c>
      <c r="P1265" s="6">
        <v>0.45568098552743402</v>
      </c>
      <c r="Q1265" s="6">
        <v>0.31165005161315101</v>
      </c>
      <c r="R1265" s="6">
        <v>0.23266896285941299</v>
      </c>
      <c r="S1265" s="6">
        <v>0.45833189930483698</v>
      </c>
      <c r="T1265" s="6">
        <v>0.30607302957000398</v>
      </c>
      <c r="U1265" s="6">
        <v>0.23559507112515801</v>
      </c>
      <c r="V1265" s="6">
        <v>0.227267750034954</v>
      </c>
      <c r="W1265" s="6">
        <v>0.20831546327781</v>
      </c>
      <c r="X1265" s="6">
        <v>0.56441678668723505</v>
      </c>
      <c r="Y1265" s="6">
        <v>0.53064988039138905</v>
      </c>
      <c r="Z1265" s="6">
        <v>0.44607881186355502</v>
      </c>
      <c r="AA1265" s="6">
        <v>2.3271307745055099E-2</v>
      </c>
      <c r="AB1265" s="6">
        <v>0.33586710422085803</v>
      </c>
      <c r="AC1265" s="6">
        <v>0.36651968639336402</v>
      </c>
      <c r="AD1265" s="6">
        <v>0.29761320938577701</v>
      </c>
      <c r="AE1265" s="6">
        <v>0.34348472841419098</v>
      </c>
      <c r="AF1265" s="6">
        <v>0.26263112463521299</v>
      </c>
      <c r="AG1265" s="310">
        <v>0.39388414695059498</v>
      </c>
      <c r="AH1265" s="211">
        <v>4.4450000000000003</v>
      </c>
      <c r="AI1265" s="211">
        <v>6.9119999999999999</v>
      </c>
      <c r="AJ1265" s="212">
        <v>9.6750000000000007</v>
      </c>
      <c r="AK1265" s="210">
        <v>4.5759999999999996</v>
      </c>
      <c r="AL1265" s="210">
        <v>6.6980000000000004</v>
      </c>
      <c r="AM1265" s="210">
        <v>9.9870000000000001</v>
      </c>
      <c r="AN1265" s="203"/>
      <c r="AO1265" s="203"/>
      <c r="AP1265" s="203"/>
      <c r="AQ1265" s="203"/>
      <c r="AR1265" s="203">
        <f t="shared" si="1655"/>
        <v>4.5450000100999999</v>
      </c>
      <c r="AS1265" s="203">
        <f t="shared" si="1656"/>
        <v>5.5549999999999997</v>
      </c>
      <c r="AT1265" s="203">
        <f t="shared" si="1657"/>
        <v>6.7894444320999989</v>
      </c>
      <c r="AU1265" s="203">
        <f t="shared" si="1658"/>
        <v>6.0592091043740002</v>
      </c>
      <c r="AV1265" s="203">
        <f t="shared" si="1659"/>
        <v>7.4057000000000004</v>
      </c>
      <c r="AW1265" s="203">
        <f t="shared" si="1660"/>
        <v>9.0514110946540001</v>
      </c>
      <c r="AX1265" s="203">
        <f t="shared" si="1661"/>
        <v>8.579536382701999</v>
      </c>
      <c r="AY1265" s="203">
        <f t="shared" si="1662"/>
        <v>10.4861</v>
      </c>
      <c r="AZ1265" s="203">
        <f t="shared" si="1663"/>
        <v>12.816344421142</v>
      </c>
      <c r="BB1265" s="1" t="str">
        <f t="shared" si="1642"/>
        <v>A</v>
      </c>
      <c r="BC1265" s="1" t="str">
        <f t="shared" si="1643"/>
        <v>NP</v>
      </c>
      <c r="BD1265" s="1" t="str">
        <f t="shared" si="1644"/>
        <v>NP</v>
      </c>
      <c r="BE1265" s="1" t="str">
        <f t="shared" si="1645"/>
        <v>NO</v>
      </c>
      <c r="BF1265" s="1" t="str">
        <f t="shared" si="1612"/>
        <v>NO</v>
      </c>
      <c r="BG1265" s="1" t="str">
        <f t="shared" si="1613"/>
        <v>YES</v>
      </c>
      <c r="BH1265" s="1" t="str">
        <f t="shared" si="1597"/>
        <v>YES</v>
      </c>
      <c r="BJ1265" s="1">
        <v>65</v>
      </c>
      <c r="BK1265" s="1" t="str">
        <f t="shared" si="1614"/>
        <v>NP</v>
      </c>
      <c r="BL1265" s="1" t="str">
        <f t="shared" si="1615"/>
        <v>NP</v>
      </c>
      <c r="BM1265" s="1" t="str">
        <f t="shared" si="1616"/>
        <v>NP</v>
      </c>
      <c r="BN1265" s="1" t="str">
        <f t="shared" si="1617"/>
        <v>NO</v>
      </c>
      <c r="BO1265" s="1" t="str">
        <f t="shared" si="1618"/>
        <v>NO</v>
      </c>
      <c r="BP1265" s="1" t="str">
        <f t="shared" si="1619"/>
        <v>NO</v>
      </c>
      <c r="BQ1265" s="1" t="str">
        <f t="shared" si="1620"/>
        <v>YES</v>
      </c>
      <c r="BS1265" s="1" t="str">
        <f t="shared" si="1621"/>
        <v>TP</v>
      </c>
      <c r="BT1265" s="1" t="str">
        <f t="shared" si="1622"/>
        <v>TP</v>
      </c>
      <c r="BU1265" s="1" t="str">
        <f t="shared" si="1623"/>
        <v>TP</v>
      </c>
      <c r="BV1265" s="1" t="str">
        <f t="shared" si="1624"/>
        <v>YES</v>
      </c>
      <c r="BW1265" s="1" t="str">
        <f t="shared" si="1625"/>
        <v>YES</v>
      </c>
      <c r="BX1265" s="1" t="str">
        <f t="shared" si="1626"/>
        <v>YES</v>
      </c>
      <c r="BY1265" s="244" t="str">
        <f t="shared" si="1627"/>
        <v>YES</v>
      </c>
      <c r="BZ1265" s="244" t="str">
        <f t="shared" si="1628"/>
        <v>NO</v>
      </c>
      <c r="CA1265" s="244" t="str">
        <f t="shared" si="1629"/>
        <v>NO</v>
      </c>
      <c r="CB1265" s="244" t="str">
        <f t="shared" si="1630"/>
        <v>NO</v>
      </c>
      <c r="CC1265" s="244" t="str">
        <f t="shared" si="1631"/>
        <v>NO</v>
      </c>
      <c r="CD1265" s="244" t="str">
        <f t="shared" si="1607"/>
        <v>NO</v>
      </c>
      <c r="CE1265" s="1" t="str">
        <f t="shared" si="1608"/>
        <v>NO</v>
      </c>
      <c r="CF1265" s="1" t="str">
        <f t="shared" si="1609"/>
        <v>NO</v>
      </c>
      <c r="CG1265" s="1" t="str">
        <f t="shared" si="1610"/>
        <v>NO</v>
      </c>
      <c r="CH1265" s="1" t="str">
        <f t="shared" si="1611"/>
        <v>NO</v>
      </c>
      <c r="CI1265" s="244" t="str">
        <f t="shared" si="1632"/>
        <v>NO</v>
      </c>
      <c r="CJ1265" s="244" t="str">
        <f t="shared" si="1633"/>
        <v>NO</v>
      </c>
      <c r="CK1265" s="244" t="str">
        <f t="shared" si="1634"/>
        <v>NO</v>
      </c>
      <c r="CL1265" s="244" t="str">
        <f t="shared" si="1635"/>
        <v>NO</v>
      </c>
      <c r="CM1265" s="244" t="str">
        <f t="shared" si="1636"/>
        <v>NO</v>
      </c>
      <c r="CN1265" s="244" t="str">
        <f t="shared" si="1637"/>
        <v>NO</v>
      </c>
      <c r="CO1265" s="244" t="str">
        <f t="shared" si="1638"/>
        <v>NO</v>
      </c>
      <c r="CP1265" s="244" t="str">
        <f t="shared" si="1639"/>
        <v>NO</v>
      </c>
      <c r="CQ1265" s="244" t="str">
        <f t="shared" si="1640"/>
        <v>NO</v>
      </c>
      <c r="CR1265" s="244" t="str">
        <f t="shared" si="1641"/>
        <v>NO</v>
      </c>
    </row>
    <row r="1266" spans="1:96" ht="16.5" thickBot="1">
      <c r="A1266" s="74"/>
      <c r="B1266" s="75"/>
      <c r="C1266" s="75"/>
      <c r="D1266" s="75"/>
      <c r="E1266" s="75"/>
      <c r="F1266" s="75"/>
      <c r="G1266" s="75"/>
      <c r="H1266" s="75"/>
      <c r="I1266" s="53" t="s">
        <v>42</v>
      </c>
      <c r="J1266" s="8">
        <v>0.97488905063201703</v>
      </c>
      <c r="K1266" s="8">
        <v>2.3708604982205599E-2</v>
      </c>
      <c r="L1266" s="8">
        <v>1.4023443857767901E-3</v>
      </c>
      <c r="M1266" s="8">
        <v>0.53410084505010702</v>
      </c>
      <c r="N1266" s="8">
        <v>0.15405076262127401</v>
      </c>
      <c r="O1266" s="8">
        <v>0.311848392328618</v>
      </c>
      <c r="P1266" s="8">
        <v>1.33233041640514E-2</v>
      </c>
      <c r="Q1266" s="8">
        <v>0.1114403369468</v>
      </c>
      <c r="R1266" s="8">
        <v>0.87523635888914797</v>
      </c>
      <c r="S1266" s="8">
        <v>0.86324252478624997</v>
      </c>
      <c r="T1266" s="8">
        <v>9.1456689763049798E-2</v>
      </c>
      <c r="U1266" s="8">
        <v>4.5300785450699398E-2</v>
      </c>
      <c r="V1266" s="8">
        <v>0.59955747283133598</v>
      </c>
      <c r="W1266" s="8">
        <v>0.32808549849653101</v>
      </c>
      <c r="X1266" s="8">
        <v>7.2357028672131701E-2</v>
      </c>
      <c r="Y1266" s="8">
        <v>0.595418498627863</v>
      </c>
      <c r="Z1266" s="8">
        <v>0.30254468301603099</v>
      </c>
      <c r="AA1266" s="8">
        <v>0.10203681835610399</v>
      </c>
      <c r="AB1266" s="8">
        <v>0.398929950963059</v>
      </c>
      <c r="AC1266" s="8">
        <v>0.43180048591546699</v>
      </c>
      <c r="AD1266" s="8">
        <v>0.16926956312147301</v>
      </c>
      <c r="AE1266" s="8">
        <v>0.84864351600639498</v>
      </c>
      <c r="AF1266" s="8">
        <v>6.2787503466201502E-2</v>
      </c>
      <c r="AG1266" s="311">
        <v>8.8568980527403404E-2</v>
      </c>
      <c r="AH1266" s="213">
        <v>6.2409999999999997</v>
      </c>
      <c r="AI1266" s="213">
        <v>6.157</v>
      </c>
      <c r="AJ1266" s="214">
        <v>9.3810000000000002</v>
      </c>
      <c r="AK1266" s="210">
        <v>6.2640000000000002</v>
      </c>
      <c r="AL1266" s="210">
        <v>6.2009999999999996</v>
      </c>
      <c r="AM1266" s="210">
        <v>9.4139999999999997</v>
      </c>
      <c r="AN1266" s="203"/>
      <c r="AO1266" s="203"/>
      <c r="AP1266" s="203"/>
      <c r="AQ1266" s="203"/>
      <c r="AR1266" s="203">
        <f t="shared" si="1655"/>
        <v>4.5450000100999999</v>
      </c>
      <c r="AS1266" s="203">
        <f t="shared" si="1656"/>
        <v>5.5549999999999997</v>
      </c>
      <c r="AT1266" s="203">
        <f t="shared" si="1657"/>
        <v>6.7894444320999989</v>
      </c>
      <c r="AU1266" s="203">
        <f t="shared" si="1658"/>
        <v>6.0592091043740002</v>
      </c>
      <c r="AV1266" s="203">
        <f t="shared" si="1659"/>
        <v>7.4057000000000004</v>
      </c>
      <c r="AW1266" s="203">
        <f t="shared" si="1660"/>
        <v>9.0514110946540001</v>
      </c>
      <c r="AX1266" s="203">
        <f t="shared" si="1661"/>
        <v>8.579536382701999</v>
      </c>
      <c r="AY1266" s="203">
        <f t="shared" si="1662"/>
        <v>10.4861</v>
      </c>
      <c r="AZ1266" s="203">
        <f t="shared" si="1663"/>
        <v>12.816344421142</v>
      </c>
      <c r="BB1266" s="1" t="str">
        <f t="shared" si="1642"/>
        <v>NA</v>
      </c>
      <c r="BC1266" s="1" t="str">
        <f t="shared" si="1643"/>
        <v>NP</v>
      </c>
      <c r="BD1266" s="1" t="str">
        <f t="shared" si="1644"/>
        <v>NP</v>
      </c>
      <c r="BE1266" s="1" t="str">
        <f t="shared" si="1645"/>
        <v>NO</v>
      </c>
      <c r="BF1266" s="1" t="str">
        <f t="shared" si="1612"/>
        <v>NO</v>
      </c>
      <c r="BG1266" s="1" t="str">
        <f t="shared" si="1613"/>
        <v>NO</v>
      </c>
      <c r="BH1266" s="1" t="str">
        <f t="shared" si="1597"/>
        <v>YES</v>
      </c>
      <c r="BJ1266" s="1">
        <v>97</v>
      </c>
      <c r="BK1266" s="1" t="str">
        <f t="shared" si="1614"/>
        <v>NA</v>
      </c>
      <c r="BL1266" s="1" t="str">
        <f t="shared" si="1615"/>
        <v>NP</v>
      </c>
      <c r="BM1266" s="1" t="str">
        <f t="shared" si="1616"/>
        <v>NP</v>
      </c>
      <c r="BN1266" s="1" t="str">
        <f t="shared" si="1617"/>
        <v>NO</v>
      </c>
      <c r="BO1266" s="1" t="str">
        <f t="shared" si="1618"/>
        <v>NO</v>
      </c>
      <c r="BP1266" s="1" t="str">
        <f t="shared" si="1619"/>
        <v>NO</v>
      </c>
      <c r="BQ1266" s="1" t="str">
        <f t="shared" si="1620"/>
        <v>YES</v>
      </c>
      <c r="BS1266" s="1" t="str">
        <f t="shared" si="1621"/>
        <v>TN</v>
      </c>
      <c r="BT1266" s="1" t="str">
        <f t="shared" si="1622"/>
        <v>TP</v>
      </c>
      <c r="BU1266" s="1" t="str">
        <f t="shared" si="1623"/>
        <v>TP</v>
      </c>
      <c r="BV1266" s="1" t="str">
        <f t="shared" si="1624"/>
        <v>NO</v>
      </c>
      <c r="BW1266" s="1" t="str">
        <f t="shared" si="1625"/>
        <v>YES</v>
      </c>
      <c r="BX1266" s="1" t="str">
        <f t="shared" si="1626"/>
        <v>YES</v>
      </c>
      <c r="BY1266" s="244" t="str">
        <f t="shared" si="1627"/>
        <v>YES</v>
      </c>
      <c r="BZ1266" s="244" t="str">
        <f t="shared" si="1628"/>
        <v>NO</v>
      </c>
      <c r="CA1266" s="244" t="str">
        <f t="shared" si="1629"/>
        <v>NO</v>
      </c>
      <c r="CB1266" s="244" t="str">
        <f t="shared" si="1630"/>
        <v>NO</v>
      </c>
      <c r="CC1266" s="244" t="str">
        <f t="shared" si="1631"/>
        <v>NO</v>
      </c>
      <c r="CD1266" s="244" t="str">
        <f t="shared" si="1607"/>
        <v>NO</v>
      </c>
      <c r="CE1266" s="1" t="str">
        <f t="shared" si="1608"/>
        <v>NO</v>
      </c>
      <c r="CF1266" s="1" t="str">
        <f t="shared" si="1609"/>
        <v>NO</v>
      </c>
      <c r="CG1266" s="1" t="str">
        <f t="shared" si="1610"/>
        <v>NO</v>
      </c>
      <c r="CH1266" s="1" t="str">
        <f t="shared" si="1611"/>
        <v>NO</v>
      </c>
      <c r="CI1266" s="244" t="str">
        <f t="shared" si="1632"/>
        <v>NO</v>
      </c>
      <c r="CJ1266" s="244" t="str">
        <f t="shared" si="1633"/>
        <v>NO</v>
      </c>
      <c r="CK1266" s="244" t="str">
        <f t="shared" si="1634"/>
        <v>NO</v>
      </c>
      <c r="CL1266" s="244" t="str">
        <f t="shared" si="1635"/>
        <v>NO</v>
      </c>
      <c r="CM1266" s="244" t="str">
        <f t="shared" si="1636"/>
        <v>NO</v>
      </c>
      <c r="CN1266" s="244" t="str">
        <f t="shared" si="1637"/>
        <v>NO</v>
      </c>
      <c r="CO1266" s="244" t="str">
        <f t="shared" si="1638"/>
        <v>NO</v>
      </c>
      <c r="CP1266" s="244" t="str">
        <f t="shared" si="1639"/>
        <v>NO</v>
      </c>
      <c r="CQ1266" s="244" t="str">
        <f t="shared" si="1640"/>
        <v>NO</v>
      </c>
      <c r="CR1266" s="244" t="str">
        <f t="shared" si="1641"/>
        <v>NO</v>
      </c>
    </row>
    <row r="1267" spans="1:96">
      <c r="A1267" s="61">
        <v>120</v>
      </c>
      <c r="B1267" s="62">
        <v>360</v>
      </c>
      <c r="C1267" s="62">
        <v>1</v>
      </c>
      <c r="D1267" s="62">
        <v>1</v>
      </c>
      <c r="E1267" s="62">
        <v>5490179</v>
      </c>
      <c r="F1267" s="62">
        <f>E1267/1000/60</f>
        <v>91.502983333333333</v>
      </c>
      <c r="G1267" s="62">
        <v>25</v>
      </c>
      <c r="H1267" s="63">
        <f>G1267/B1267*100</f>
        <v>6.9444444444444446</v>
      </c>
      <c r="I1267" s="60" t="s">
        <v>12</v>
      </c>
      <c r="J1267" s="69">
        <v>0.951464983822084</v>
      </c>
      <c r="K1267" s="69">
        <v>7.6702550966933902E-4</v>
      </c>
      <c r="L1267" s="69">
        <v>4.7767990668246503E-2</v>
      </c>
      <c r="M1267" s="69">
        <v>0.71152524529307704</v>
      </c>
      <c r="N1267" s="69">
        <v>0.14194124628913901</v>
      </c>
      <c r="O1267" s="69">
        <v>0.14653350841778201</v>
      </c>
      <c r="P1267" s="69">
        <v>0.148551189295933</v>
      </c>
      <c r="Q1267" s="69">
        <v>0.67177167729643505</v>
      </c>
      <c r="R1267" s="69">
        <v>0.179677133407631</v>
      </c>
      <c r="S1267" s="69">
        <v>0.32335449576851</v>
      </c>
      <c r="T1267" s="69">
        <v>0.19120511028478601</v>
      </c>
      <c r="U1267" s="69">
        <v>0.48544039394670302</v>
      </c>
      <c r="V1267" s="69">
        <v>0.92489926492055197</v>
      </c>
      <c r="W1267" s="69">
        <v>8.3188679471319898E-3</v>
      </c>
      <c r="X1267" s="69">
        <v>6.6781867132315806E-2</v>
      </c>
      <c r="Y1267" s="69">
        <v>0.55640704068600999</v>
      </c>
      <c r="Z1267" s="69">
        <v>0.199349735566484</v>
      </c>
      <c r="AA1267" s="69">
        <v>0.24424322374750401</v>
      </c>
      <c r="AB1267" s="69">
        <v>4.25852635527528E-2</v>
      </c>
      <c r="AC1267" s="69">
        <v>0.21401376873570299</v>
      </c>
      <c r="AD1267" s="69">
        <v>0.74340096771154296</v>
      </c>
      <c r="AE1267" s="69">
        <v>0.81895706448883998</v>
      </c>
      <c r="AF1267" s="69">
        <v>0.15581116157203601</v>
      </c>
      <c r="AG1267" s="309">
        <v>2.5231773939123001E-2</v>
      </c>
      <c r="AH1267" s="208">
        <v>1.2749999999999999</v>
      </c>
      <c r="AI1267" s="208">
        <v>2.4169999999999998</v>
      </c>
      <c r="AJ1267" s="209">
        <v>5.1449999999999996</v>
      </c>
      <c r="AK1267" s="210">
        <v>1.252</v>
      </c>
      <c r="AL1267" s="210">
        <v>2.2480000000000002</v>
      </c>
      <c r="AM1267" s="210">
        <v>5.976</v>
      </c>
      <c r="AN1267" s="203">
        <v>0.55630000000000002</v>
      </c>
      <c r="AO1267" s="203">
        <v>2.0175000000000001</v>
      </c>
      <c r="AP1267" s="203">
        <v>5.0681000000000003</v>
      </c>
      <c r="AQ1267" s="203"/>
      <c r="AR1267" s="203">
        <f>$AN$6*0.81818182</f>
        <v>0.45515454646600001</v>
      </c>
      <c r="AS1267" s="203">
        <f>$AN$6</f>
        <v>0.55630000000000002</v>
      </c>
      <c r="AT1267" s="203">
        <f>$AN$6*1.22222222</f>
        <v>0.67992222098599997</v>
      </c>
      <c r="AU1267" s="203">
        <f>$AO$6*0.81818182</f>
        <v>1.6506818218499999</v>
      </c>
      <c r="AV1267" s="203">
        <f>$AO$6</f>
        <v>2.0175000000000001</v>
      </c>
      <c r="AW1267" s="203">
        <f>$AO$6*1.22222222</f>
        <v>2.4658333288500001</v>
      </c>
      <c r="AX1267" s="203">
        <f>$AP$6*0.81818182</f>
        <v>4.146627281942</v>
      </c>
      <c r="AY1267" s="203">
        <f>$AP$6</f>
        <v>5.0681000000000003</v>
      </c>
      <c r="AZ1267" s="203">
        <f>$AP$6*1.22222222</f>
        <v>6.1943444331819997</v>
      </c>
      <c r="BB1267" s="1" t="str">
        <f t="shared" si="1642"/>
        <v>P</v>
      </c>
      <c r="BC1267" s="1" t="str">
        <f t="shared" si="1643"/>
        <v>NA</v>
      </c>
      <c r="BD1267" s="1" t="str">
        <f t="shared" si="1644"/>
        <v>NA</v>
      </c>
      <c r="BE1267" s="1" t="str">
        <f t="shared" si="1645"/>
        <v>NO</v>
      </c>
      <c r="BF1267" s="1" t="str">
        <f t="shared" si="1612"/>
        <v>NO</v>
      </c>
      <c r="BG1267" s="1" t="str">
        <f t="shared" si="1613"/>
        <v>NO</v>
      </c>
      <c r="BH1267" s="1" t="str">
        <f t="shared" si="1597"/>
        <v>NO</v>
      </c>
      <c r="BJ1267" s="1">
        <v>9</v>
      </c>
      <c r="BK1267" s="1" t="str">
        <f t="shared" si="1614"/>
        <v>P</v>
      </c>
      <c r="BL1267" s="1" t="str">
        <f t="shared" si="1615"/>
        <v>NA</v>
      </c>
      <c r="BM1267" s="1" t="str">
        <f t="shared" si="1616"/>
        <v>NA</v>
      </c>
      <c r="BN1267" s="1" t="str">
        <f t="shared" si="1617"/>
        <v>NO</v>
      </c>
      <c r="BO1267" s="1" t="str">
        <f t="shared" si="1618"/>
        <v>NO</v>
      </c>
      <c r="BP1267" s="1" t="str">
        <f t="shared" si="1619"/>
        <v>NO</v>
      </c>
      <c r="BQ1267" s="1" t="str">
        <f t="shared" si="1620"/>
        <v>NO</v>
      </c>
      <c r="BS1267" s="1" t="str">
        <f t="shared" si="1621"/>
        <v>TN</v>
      </c>
      <c r="BT1267" s="1" t="str">
        <f t="shared" si="1622"/>
        <v>TN</v>
      </c>
      <c r="BU1267" s="1" t="str">
        <f t="shared" si="1623"/>
        <v>TN</v>
      </c>
      <c r="BV1267" s="1" t="str">
        <f t="shared" si="1624"/>
        <v>NO</v>
      </c>
      <c r="BW1267" s="1" t="str">
        <f t="shared" si="1625"/>
        <v>NO</v>
      </c>
      <c r="BX1267" s="1" t="str">
        <f t="shared" si="1626"/>
        <v>NO</v>
      </c>
      <c r="BY1267" s="244" t="str">
        <f t="shared" si="1627"/>
        <v>YES</v>
      </c>
      <c r="BZ1267" s="244" t="str">
        <f t="shared" si="1628"/>
        <v>NO</v>
      </c>
      <c r="CA1267" s="244" t="str">
        <f t="shared" si="1629"/>
        <v>NO</v>
      </c>
      <c r="CB1267" s="244" t="str">
        <f t="shared" si="1630"/>
        <v>NO</v>
      </c>
      <c r="CC1267" s="244" t="str">
        <f t="shared" si="1631"/>
        <v>NO</v>
      </c>
      <c r="CD1267" s="244" t="str">
        <f t="shared" si="1607"/>
        <v>NO</v>
      </c>
      <c r="CE1267" s="1" t="str">
        <f t="shared" si="1608"/>
        <v>NO</v>
      </c>
      <c r="CF1267" s="1" t="str">
        <f t="shared" si="1609"/>
        <v>NO</v>
      </c>
      <c r="CG1267" s="1" t="str">
        <f t="shared" si="1610"/>
        <v>NO</v>
      </c>
      <c r="CH1267" s="1" t="str">
        <f t="shared" si="1611"/>
        <v>NO</v>
      </c>
      <c r="CI1267" s="244" t="str">
        <f t="shared" si="1632"/>
        <v>NO</v>
      </c>
      <c r="CJ1267" s="244" t="str">
        <f t="shared" si="1633"/>
        <v>NO</v>
      </c>
      <c r="CK1267" s="244" t="str">
        <f t="shared" si="1634"/>
        <v>NO</v>
      </c>
      <c r="CL1267" s="244" t="str">
        <f t="shared" si="1635"/>
        <v>NO</v>
      </c>
      <c r="CM1267" s="244" t="str">
        <f t="shared" si="1636"/>
        <v>NO</v>
      </c>
      <c r="CN1267" s="244" t="str">
        <f t="shared" si="1637"/>
        <v>NO</v>
      </c>
      <c r="CO1267" s="244" t="str">
        <f t="shared" si="1638"/>
        <v>NO</v>
      </c>
      <c r="CP1267" s="244" t="str">
        <f t="shared" si="1639"/>
        <v>NO</v>
      </c>
      <c r="CQ1267" s="244" t="str">
        <f t="shared" si="1640"/>
        <v>NO</v>
      </c>
      <c r="CR1267" s="244" t="str">
        <f t="shared" si="1641"/>
        <v>NO</v>
      </c>
    </row>
    <row r="1268" spans="1:96">
      <c r="A1268" s="64"/>
      <c r="B1268" s="15"/>
      <c r="C1268" s="15"/>
      <c r="D1268" s="15"/>
      <c r="E1268" s="15"/>
      <c r="F1268" s="15"/>
      <c r="G1268" s="15"/>
      <c r="H1268" s="15"/>
      <c r="I1268" s="52" t="s">
        <v>13</v>
      </c>
      <c r="J1268" s="6">
        <v>0.91597389866774803</v>
      </c>
      <c r="K1268" s="6">
        <v>2.9262658066783201E-2</v>
      </c>
      <c r="L1268" s="6">
        <v>5.4763443265468198E-2</v>
      </c>
      <c r="M1268" s="6">
        <v>0.74934393833285295</v>
      </c>
      <c r="N1268" s="6">
        <v>0.153067044175585</v>
      </c>
      <c r="O1268" s="6">
        <v>9.7589017491560501E-2</v>
      </c>
      <c r="P1268" s="6">
        <v>0.68940844484083497</v>
      </c>
      <c r="Q1268" s="6">
        <v>0.172518494680648</v>
      </c>
      <c r="R1268" s="6">
        <v>0.138073060478516</v>
      </c>
      <c r="S1268" s="6">
        <v>0.55849894408467404</v>
      </c>
      <c r="T1268" s="6">
        <v>0.43412676882243001</v>
      </c>
      <c r="U1268" s="6">
        <v>7.37428709289589E-3</v>
      </c>
      <c r="V1268" s="6">
        <v>0.35882451104575602</v>
      </c>
      <c r="W1268" s="6">
        <v>8.1550660160481098E-2</v>
      </c>
      <c r="X1268" s="6">
        <v>0.55962482879376196</v>
      </c>
      <c r="Y1268" s="6">
        <v>0.34726490306590402</v>
      </c>
      <c r="Z1268" s="6">
        <v>0.604227787671612</v>
      </c>
      <c r="AA1268" s="6">
        <v>4.8507309262482902E-2</v>
      </c>
      <c r="AB1268" s="6">
        <v>0.93005713848179905</v>
      </c>
      <c r="AC1268" s="6">
        <v>3.8550752113425901E-2</v>
      </c>
      <c r="AD1268" s="6">
        <v>3.1392109404774098E-2</v>
      </c>
      <c r="AE1268" s="6">
        <v>0.70908467574763401</v>
      </c>
      <c r="AF1268" s="6">
        <v>0.154095608390656</v>
      </c>
      <c r="AG1268" s="310">
        <v>0.13681971586170899</v>
      </c>
      <c r="AH1268" s="211">
        <v>0.75700000000000001</v>
      </c>
      <c r="AI1268" s="211">
        <v>2.7149999999999999</v>
      </c>
      <c r="AJ1268" s="212">
        <v>5.2430000000000003</v>
      </c>
      <c r="AK1268" s="210">
        <v>0.75</v>
      </c>
      <c r="AL1268" s="210">
        <v>2.754</v>
      </c>
      <c r="AM1268" s="210">
        <v>5.2640000000000002</v>
      </c>
      <c r="AN1268" s="203"/>
      <c r="AO1268" s="203"/>
      <c r="AP1268" s="203"/>
      <c r="AQ1268" s="203"/>
      <c r="AR1268" s="203">
        <f t="shared" ref="AR1268:AR1279" si="1664">$AN$6*0.81818182</f>
        <v>0.45515454646600001</v>
      </c>
      <c r="AS1268" s="203">
        <f t="shared" ref="AS1268:AS1279" si="1665">$AN$6</f>
        <v>0.55630000000000002</v>
      </c>
      <c r="AT1268" s="203">
        <f t="shared" ref="AT1268:AT1279" si="1666">$AN$6*1.22222222</f>
        <v>0.67992222098599997</v>
      </c>
      <c r="AU1268" s="203">
        <f t="shared" ref="AU1268:AU1279" si="1667">$AO$6*0.81818182</f>
        <v>1.6506818218499999</v>
      </c>
      <c r="AV1268" s="203">
        <f t="shared" ref="AV1268:AV1279" si="1668">$AO$6</f>
        <v>2.0175000000000001</v>
      </c>
      <c r="AW1268" s="203">
        <f t="shared" ref="AW1268:AW1279" si="1669">$AO$6*1.22222222</f>
        <v>2.4658333288500001</v>
      </c>
      <c r="AX1268" s="203">
        <f t="shared" ref="AX1268:AX1279" si="1670">$AP$6*0.81818182</f>
        <v>4.146627281942</v>
      </c>
      <c r="AY1268" s="203">
        <f t="shared" ref="AY1268:AY1279" si="1671">$AP$6</f>
        <v>5.0681000000000003</v>
      </c>
      <c r="AZ1268" s="203">
        <f t="shared" ref="AZ1268:AZ1279" si="1672">$AP$6*1.22222222</f>
        <v>6.1943444331819997</v>
      </c>
      <c r="BB1268" s="1" t="str">
        <f t="shared" si="1642"/>
        <v>P</v>
      </c>
      <c r="BC1268" s="1" t="str">
        <f t="shared" si="1643"/>
        <v>P</v>
      </c>
      <c r="BD1268" s="1" t="str">
        <f t="shared" si="1644"/>
        <v>NA</v>
      </c>
      <c r="BE1268" s="1" t="str">
        <f t="shared" si="1645"/>
        <v>NO</v>
      </c>
      <c r="BF1268" s="1" t="str">
        <f t="shared" si="1612"/>
        <v>NO</v>
      </c>
      <c r="BG1268" s="1" t="str">
        <f t="shared" si="1613"/>
        <v>NO</v>
      </c>
      <c r="BH1268" s="1" t="str">
        <f t="shared" si="1597"/>
        <v>NO</v>
      </c>
      <c r="BJ1268" s="1">
        <v>2</v>
      </c>
      <c r="BK1268" s="1" t="str">
        <f t="shared" si="1614"/>
        <v>P</v>
      </c>
      <c r="BL1268" s="1" t="str">
        <f t="shared" si="1615"/>
        <v>P</v>
      </c>
      <c r="BM1268" s="1" t="str">
        <f t="shared" si="1616"/>
        <v>NA</v>
      </c>
      <c r="BN1268" s="1" t="str">
        <f t="shared" si="1617"/>
        <v>NO</v>
      </c>
      <c r="BO1268" s="1" t="str">
        <f t="shared" si="1618"/>
        <v>NO</v>
      </c>
      <c r="BP1268" s="1" t="str">
        <f t="shared" si="1619"/>
        <v>NO</v>
      </c>
      <c r="BQ1268" s="1" t="str">
        <f t="shared" si="1620"/>
        <v>NO</v>
      </c>
      <c r="BS1268" s="1" t="str">
        <f t="shared" si="1621"/>
        <v>TN</v>
      </c>
      <c r="BT1268" s="1" t="str">
        <f t="shared" si="1622"/>
        <v>TN</v>
      </c>
      <c r="BU1268" s="1" t="str">
        <f t="shared" si="1623"/>
        <v>TN</v>
      </c>
      <c r="BV1268" s="1" t="str">
        <f t="shared" si="1624"/>
        <v>NO</v>
      </c>
      <c r="BW1268" s="1" t="str">
        <f t="shared" si="1625"/>
        <v>NO</v>
      </c>
      <c r="BX1268" s="1" t="str">
        <f t="shared" si="1626"/>
        <v>NO</v>
      </c>
      <c r="BY1268" s="244" t="str">
        <f t="shared" si="1627"/>
        <v>YES</v>
      </c>
      <c r="BZ1268" s="244" t="str">
        <f t="shared" si="1628"/>
        <v>NO</v>
      </c>
      <c r="CA1268" s="244" t="str">
        <f t="shared" si="1629"/>
        <v>NO</v>
      </c>
      <c r="CB1268" s="244" t="str">
        <f t="shared" si="1630"/>
        <v>NO</v>
      </c>
      <c r="CC1268" s="244" t="str">
        <f t="shared" si="1631"/>
        <v>NO</v>
      </c>
      <c r="CD1268" s="244" t="str">
        <f t="shared" si="1607"/>
        <v>NO</v>
      </c>
      <c r="CE1268" s="1" t="str">
        <f t="shared" si="1608"/>
        <v>NO</v>
      </c>
      <c r="CF1268" s="1" t="str">
        <f t="shared" si="1609"/>
        <v>NO</v>
      </c>
      <c r="CG1268" s="1" t="str">
        <f t="shared" si="1610"/>
        <v>NO</v>
      </c>
      <c r="CH1268" s="1" t="str">
        <f t="shared" si="1611"/>
        <v>NO</v>
      </c>
      <c r="CI1268" s="244" t="str">
        <f t="shared" si="1632"/>
        <v>NO</v>
      </c>
      <c r="CJ1268" s="244" t="str">
        <f t="shared" si="1633"/>
        <v>NO</v>
      </c>
      <c r="CK1268" s="244" t="str">
        <f t="shared" si="1634"/>
        <v>NO</v>
      </c>
      <c r="CL1268" s="244" t="str">
        <f t="shared" si="1635"/>
        <v>NO</v>
      </c>
      <c r="CM1268" s="244" t="str">
        <f t="shared" si="1636"/>
        <v>NO</v>
      </c>
      <c r="CN1268" s="244" t="str">
        <f t="shared" si="1637"/>
        <v>NO</v>
      </c>
      <c r="CO1268" s="244" t="str">
        <f t="shared" si="1638"/>
        <v>NO</v>
      </c>
      <c r="CP1268" s="244" t="str">
        <f t="shared" si="1639"/>
        <v>NO</v>
      </c>
      <c r="CQ1268" s="244" t="str">
        <f t="shared" si="1640"/>
        <v>NO</v>
      </c>
      <c r="CR1268" s="244" t="str">
        <f t="shared" si="1641"/>
        <v>NO</v>
      </c>
    </row>
    <row r="1269" spans="1:96">
      <c r="A1269" s="64"/>
      <c r="B1269" s="15"/>
      <c r="C1269" s="15"/>
      <c r="D1269" s="15"/>
      <c r="E1269" s="15"/>
      <c r="F1269" s="15"/>
      <c r="G1269" s="15"/>
      <c r="H1269" s="15"/>
      <c r="I1269" s="52" t="s">
        <v>14</v>
      </c>
      <c r="J1269" s="6">
        <v>0.36003773690785001</v>
      </c>
      <c r="K1269" s="6">
        <v>0.56830961866074203</v>
      </c>
      <c r="L1269" s="6">
        <v>7.1652644431407203E-2</v>
      </c>
      <c r="M1269" s="6">
        <v>0.66583480808307705</v>
      </c>
      <c r="N1269" s="6">
        <v>3.2403575510917097E-2</v>
      </c>
      <c r="O1269" s="6">
        <v>0.30176161640600502</v>
      </c>
      <c r="P1269" s="6">
        <v>0.57894647931584398</v>
      </c>
      <c r="Q1269" s="6">
        <v>6.3898129624904806E-2</v>
      </c>
      <c r="R1269" s="6">
        <v>0.35715539105924998</v>
      </c>
      <c r="S1269" s="6">
        <v>0.83631690472504505</v>
      </c>
      <c r="T1269" s="6">
        <v>6.57941463706192E-2</v>
      </c>
      <c r="U1269" s="6">
        <v>9.7888948904335304E-2</v>
      </c>
      <c r="V1269" s="6">
        <v>0.67961326174775805</v>
      </c>
      <c r="W1269" s="6">
        <v>0.31423954616475802</v>
      </c>
      <c r="X1269" s="6">
        <v>6.1471920874834798E-3</v>
      </c>
      <c r="Y1269" s="6">
        <v>0.84519762399888898</v>
      </c>
      <c r="Z1269" s="6">
        <v>0.14472429299485501</v>
      </c>
      <c r="AA1269" s="6">
        <v>1.0078083006254601E-2</v>
      </c>
      <c r="AB1269" s="6">
        <v>0.48616052666280102</v>
      </c>
      <c r="AC1269" s="6">
        <v>0.44080685284333598</v>
      </c>
      <c r="AD1269" s="6">
        <v>7.3032620493861694E-2</v>
      </c>
      <c r="AE1269" s="6">
        <v>0.23582142808795201</v>
      </c>
      <c r="AF1269" s="6">
        <v>0.44386502890240997</v>
      </c>
      <c r="AG1269" s="310">
        <v>0.32031354300963599</v>
      </c>
      <c r="AH1269" s="211">
        <v>1.0860000000000001</v>
      </c>
      <c r="AI1269" s="211">
        <v>2.11</v>
      </c>
      <c r="AJ1269" s="212">
        <v>5.4619999999999997</v>
      </c>
      <c r="AK1269" s="210">
        <v>1.0680000000000001</v>
      </c>
      <c r="AL1269" s="210">
        <v>2.1059999999999999</v>
      </c>
      <c r="AM1269" s="210">
        <v>5.569</v>
      </c>
      <c r="AN1269" s="203"/>
      <c r="AO1269" s="203"/>
      <c r="AP1269" s="203"/>
      <c r="AQ1269" s="203"/>
      <c r="AR1269" s="203">
        <f t="shared" si="1664"/>
        <v>0.45515454646600001</v>
      </c>
      <c r="AS1269" s="203">
        <f t="shared" si="1665"/>
        <v>0.55630000000000002</v>
      </c>
      <c r="AT1269" s="203">
        <f t="shared" si="1666"/>
        <v>0.67992222098599997</v>
      </c>
      <c r="AU1269" s="203">
        <f t="shared" si="1667"/>
        <v>1.6506818218499999</v>
      </c>
      <c r="AV1269" s="203">
        <f t="shared" si="1668"/>
        <v>2.0175000000000001</v>
      </c>
      <c r="AW1269" s="203">
        <f t="shared" si="1669"/>
        <v>2.4658333288500001</v>
      </c>
      <c r="AX1269" s="203">
        <f t="shared" si="1670"/>
        <v>4.146627281942</v>
      </c>
      <c r="AY1269" s="203">
        <f t="shared" si="1671"/>
        <v>5.0681000000000003</v>
      </c>
      <c r="AZ1269" s="203">
        <f t="shared" si="1672"/>
        <v>6.1943444331819997</v>
      </c>
      <c r="BB1269" s="1" t="str">
        <f t="shared" si="1642"/>
        <v>P</v>
      </c>
      <c r="BC1269" s="1" t="str">
        <f t="shared" si="1643"/>
        <v>NA</v>
      </c>
      <c r="BD1269" s="1" t="str">
        <f t="shared" si="1644"/>
        <v>NA</v>
      </c>
      <c r="BE1269" s="1" t="str">
        <f t="shared" si="1645"/>
        <v>NO</v>
      </c>
      <c r="BF1269" s="1" t="str">
        <f t="shared" si="1612"/>
        <v>NO</v>
      </c>
      <c r="BG1269" s="1" t="str">
        <f t="shared" si="1613"/>
        <v>NO</v>
      </c>
      <c r="BH1269" s="1" t="str">
        <f t="shared" si="1597"/>
        <v>NO</v>
      </c>
      <c r="BJ1269" s="1">
        <v>5</v>
      </c>
      <c r="BK1269" s="1" t="str">
        <f t="shared" si="1614"/>
        <v>P</v>
      </c>
      <c r="BL1269" s="1" t="str">
        <f t="shared" si="1615"/>
        <v>NA</v>
      </c>
      <c r="BM1269" s="1" t="str">
        <f t="shared" si="1616"/>
        <v>NA</v>
      </c>
      <c r="BN1269" s="1" t="str">
        <f t="shared" si="1617"/>
        <v>NO</v>
      </c>
      <c r="BO1269" s="1" t="str">
        <f t="shared" si="1618"/>
        <v>NO</v>
      </c>
      <c r="BP1269" s="1" t="str">
        <f t="shared" si="1619"/>
        <v>NO</v>
      </c>
      <c r="BQ1269" s="1" t="str">
        <f t="shared" si="1620"/>
        <v>NO</v>
      </c>
      <c r="BS1269" s="1" t="str">
        <f t="shared" si="1621"/>
        <v>TN</v>
      </c>
      <c r="BT1269" s="1" t="str">
        <f t="shared" si="1622"/>
        <v>TN</v>
      </c>
      <c r="BU1269" s="1" t="str">
        <f t="shared" si="1623"/>
        <v>TN</v>
      </c>
      <c r="BV1269" s="1" t="str">
        <f t="shared" si="1624"/>
        <v>NO</v>
      </c>
      <c r="BW1269" s="1" t="str">
        <f t="shared" si="1625"/>
        <v>NO</v>
      </c>
      <c r="BX1269" s="1" t="str">
        <f t="shared" si="1626"/>
        <v>NO</v>
      </c>
      <c r="BY1269" s="244" t="str">
        <f t="shared" si="1627"/>
        <v>YES</v>
      </c>
      <c r="BZ1269" s="244" t="str">
        <f t="shared" si="1628"/>
        <v>NO</v>
      </c>
      <c r="CA1269" s="244" t="str">
        <f t="shared" si="1629"/>
        <v>NO</v>
      </c>
      <c r="CB1269" s="244" t="str">
        <f t="shared" si="1630"/>
        <v>NO</v>
      </c>
      <c r="CC1269" s="244" t="str">
        <f t="shared" si="1631"/>
        <v>NO</v>
      </c>
      <c r="CD1269" s="244" t="str">
        <f t="shared" si="1607"/>
        <v>NO</v>
      </c>
      <c r="CE1269" s="1" t="str">
        <f t="shared" si="1608"/>
        <v>NO</v>
      </c>
      <c r="CF1269" s="1" t="str">
        <f t="shared" si="1609"/>
        <v>NO</v>
      </c>
      <c r="CG1269" s="1" t="str">
        <f t="shared" si="1610"/>
        <v>NO</v>
      </c>
      <c r="CH1269" s="1" t="str">
        <f t="shared" si="1611"/>
        <v>NO</v>
      </c>
      <c r="CI1269" s="244" t="str">
        <f t="shared" si="1632"/>
        <v>NO</v>
      </c>
      <c r="CJ1269" s="244" t="str">
        <f t="shared" si="1633"/>
        <v>NO</v>
      </c>
      <c r="CK1269" s="244" t="str">
        <f t="shared" si="1634"/>
        <v>NO</v>
      </c>
      <c r="CL1269" s="244" t="str">
        <f t="shared" si="1635"/>
        <v>NO</v>
      </c>
      <c r="CM1269" s="244" t="str">
        <f t="shared" si="1636"/>
        <v>NO</v>
      </c>
      <c r="CN1269" s="244" t="str">
        <f t="shared" si="1637"/>
        <v>NO</v>
      </c>
      <c r="CO1269" s="244" t="str">
        <f t="shared" si="1638"/>
        <v>NO</v>
      </c>
      <c r="CP1269" s="244" t="str">
        <f t="shared" si="1639"/>
        <v>NO</v>
      </c>
      <c r="CQ1269" s="244" t="str">
        <f t="shared" si="1640"/>
        <v>NO</v>
      </c>
      <c r="CR1269" s="244" t="str">
        <f t="shared" si="1641"/>
        <v>NO</v>
      </c>
    </row>
    <row r="1270" spans="1:96">
      <c r="A1270" s="64"/>
      <c r="B1270" s="15"/>
      <c r="C1270" s="15"/>
      <c r="D1270" s="15"/>
      <c r="E1270" s="15"/>
      <c r="F1270" s="15"/>
      <c r="G1270" s="15"/>
      <c r="H1270" s="15"/>
      <c r="I1270" s="52" t="s">
        <v>15</v>
      </c>
      <c r="J1270" s="6">
        <v>0.966803044363724</v>
      </c>
      <c r="K1270" s="6">
        <v>1.0621283829943999E-2</v>
      </c>
      <c r="L1270" s="6">
        <v>2.2575671806331299E-2</v>
      </c>
      <c r="M1270" s="6">
        <v>0.53858188911732496</v>
      </c>
      <c r="N1270" s="6">
        <v>0.33202037612508301</v>
      </c>
      <c r="O1270" s="6">
        <v>0.12939773475759</v>
      </c>
      <c r="P1270" s="6">
        <v>0.91035486269680799</v>
      </c>
      <c r="Q1270" s="6">
        <v>4.85428852724024E-2</v>
      </c>
      <c r="R1270" s="6">
        <v>4.1102252030788801E-2</v>
      </c>
      <c r="S1270" s="6">
        <v>0.88731620935676403</v>
      </c>
      <c r="T1270" s="6">
        <v>0.100674819129989</v>
      </c>
      <c r="U1270" s="6">
        <v>1.20089715132457E-2</v>
      </c>
      <c r="V1270" s="6">
        <v>0.41759219068029502</v>
      </c>
      <c r="W1270" s="6">
        <v>0.118830603495603</v>
      </c>
      <c r="X1270" s="6">
        <v>0.4635772058241</v>
      </c>
      <c r="Y1270" s="6">
        <v>0.28587864377397798</v>
      </c>
      <c r="Z1270" s="6">
        <v>0.183436712950901</v>
      </c>
      <c r="AA1270" s="6">
        <v>0.53068464327511999</v>
      </c>
      <c r="AB1270" s="6">
        <v>0.66924192238851798</v>
      </c>
      <c r="AC1270" s="6">
        <v>0.20681324144636001</v>
      </c>
      <c r="AD1270" s="6">
        <v>0.123944836165121</v>
      </c>
      <c r="AE1270" s="6">
        <v>0.20377153210527699</v>
      </c>
      <c r="AF1270" s="6">
        <v>0.78455772535153701</v>
      </c>
      <c r="AG1270" s="310">
        <v>1.1670742543184299E-2</v>
      </c>
      <c r="AH1270" s="211">
        <v>0.55900000000000005</v>
      </c>
      <c r="AI1270" s="211">
        <v>3.1819999999999999</v>
      </c>
      <c r="AJ1270" s="212">
        <v>5.2130000000000001</v>
      </c>
      <c r="AK1270" s="210">
        <v>0.59699999999999998</v>
      </c>
      <c r="AL1270" s="210">
        <v>2.9670000000000001</v>
      </c>
      <c r="AM1270" s="210">
        <v>5.2169999999999996</v>
      </c>
      <c r="AN1270" s="203"/>
      <c r="AO1270" s="203"/>
      <c r="AP1270" s="203"/>
      <c r="AQ1270" s="203"/>
      <c r="AR1270" s="203">
        <f t="shared" si="1664"/>
        <v>0.45515454646600001</v>
      </c>
      <c r="AS1270" s="203">
        <f t="shared" si="1665"/>
        <v>0.55630000000000002</v>
      </c>
      <c r="AT1270" s="203">
        <f t="shared" si="1666"/>
        <v>0.67992222098599997</v>
      </c>
      <c r="AU1270" s="203">
        <f t="shared" si="1667"/>
        <v>1.6506818218499999</v>
      </c>
      <c r="AV1270" s="203">
        <f t="shared" si="1668"/>
        <v>2.0175000000000001</v>
      </c>
      <c r="AW1270" s="203">
        <f t="shared" si="1669"/>
        <v>2.4658333288500001</v>
      </c>
      <c r="AX1270" s="203">
        <f t="shared" si="1670"/>
        <v>4.146627281942</v>
      </c>
      <c r="AY1270" s="203">
        <f t="shared" si="1671"/>
        <v>5.0681000000000003</v>
      </c>
      <c r="AZ1270" s="203">
        <f t="shared" si="1672"/>
        <v>6.1943444331819997</v>
      </c>
      <c r="BB1270" s="1" t="str">
        <f t="shared" si="1642"/>
        <v>NA</v>
      </c>
      <c r="BC1270" s="1" t="str">
        <f t="shared" si="1643"/>
        <v>P</v>
      </c>
      <c r="BD1270" s="1" t="str">
        <f t="shared" si="1644"/>
        <v>NA</v>
      </c>
      <c r="BE1270" s="1" t="str">
        <f t="shared" si="1645"/>
        <v>NO</v>
      </c>
      <c r="BF1270" s="1" t="str">
        <f t="shared" si="1612"/>
        <v>NO</v>
      </c>
      <c r="BG1270" s="1" t="str">
        <f t="shared" si="1613"/>
        <v>NO</v>
      </c>
      <c r="BH1270" s="1" t="str">
        <f t="shared" si="1597"/>
        <v>NO</v>
      </c>
      <c r="BJ1270" s="1">
        <v>18</v>
      </c>
      <c r="BK1270" s="1" t="str">
        <f t="shared" si="1614"/>
        <v>NA</v>
      </c>
      <c r="BL1270" s="1" t="str">
        <f t="shared" si="1615"/>
        <v>P</v>
      </c>
      <c r="BM1270" s="1" t="str">
        <f t="shared" si="1616"/>
        <v>NA</v>
      </c>
      <c r="BN1270" s="1" t="str">
        <f t="shared" si="1617"/>
        <v>NO</v>
      </c>
      <c r="BO1270" s="1" t="str">
        <f t="shared" si="1618"/>
        <v>NO</v>
      </c>
      <c r="BP1270" s="1" t="str">
        <f t="shared" si="1619"/>
        <v>NO</v>
      </c>
      <c r="BQ1270" s="1" t="str">
        <f t="shared" si="1620"/>
        <v>NO</v>
      </c>
      <c r="BS1270" s="1" t="str">
        <f t="shared" si="1621"/>
        <v>TN</v>
      </c>
      <c r="BT1270" s="1" t="str">
        <f t="shared" si="1622"/>
        <v>TN</v>
      </c>
      <c r="BU1270" s="1" t="str">
        <f t="shared" si="1623"/>
        <v>TN</v>
      </c>
      <c r="BV1270" s="1" t="str">
        <f t="shared" si="1624"/>
        <v>NO</v>
      </c>
      <c r="BW1270" s="1" t="str">
        <f t="shared" si="1625"/>
        <v>NO</v>
      </c>
      <c r="BX1270" s="1" t="str">
        <f t="shared" si="1626"/>
        <v>NO</v>
      </c>
      <c r="BY1270" s="244" t="str">
        <f t="shared" si="1627"/>
        <v>YES</v>
      </c>
      <c r="BZ1270" s="244" t="str">
        <f t="shared" si="1628"/>
        <v>NO</v>
      </c>
      <c r="CA1270" s="244" t="str">
        <f t="shared" si="1629"/>
        <v>NO</v>
      </c>
      <c r="CB1270" s="244" t="str">
        <f t="shared" si="1630"/>
        <v>NO</v>
      </c>
      <c r="CC1270" s="244" t="str">
        <f t="shared" si="1631"/>
        <v>NO</v>
      </c>
      <c r="CD1270" s="244" t="str">
        <f t="shared" si="1607"/>
        <v>NO</v>
      </c>
      <c r="CE1270" s="1" t="str">
        <f t="shared" si="1608"/>
        <v>NO</v>
      </c>
      <c r="CF1270" s="1" t="str">
        <f t="shared" si="1609"/>
        <v>NO</v>
      </c>
      <c r="CG1270" s="1" t="str">
        <f t="shared" si="1610"/>
        <v>NO</v>
      </c>
      <c r="CH1270" s="1" t="str">
        <f t="shared" si="1611"/>
        <v>NO</v>
      </c>
      <c r="CI1270" s="244" t="str">
        <f t="shared" si="1632"/>
        <v>NO</v>
      </c>
      <c r="CJ1270" s="244" t="str">
        <f t="shared" si="1633"/>
        <v>NO</v>
      </c>
      <c r="CK1270" s="244" t="str">
        <f t="shared" si="1634"/>
        <v>NO</v>
      </c>
      <c r="CL1270" s="244" t="str">
        <f t="shared" si="1635"/>
        <v>NO</v>
      </c>
      <c r="CM1270" s="244" t="str">
        <f t="shared" si="1636"/>
        <v>NO</v>
      </c>
      <c r="CN1270" s="244" t="str">
        <f t="shared" si="1637"/>
        <v>NO</v>
      </c>
      <c r="CO1270" s="244" t="str">
        <f t="shared" si="1638"/>
        <v>NO</v>
      </c>
      <c r="CP1270" s="244" t="str">
        <f t="shared" si="1639"/>
        <v>NO</v>
      </c>
      <c r="CQ1270" s="244" t="str">
        <f t="shared" si="1640"/>
        <v>NO</v>
      </c>
      <c r="CR1270" s="244" t="str">
        <f t="shared" si="1641"/>
        <v>NO</v>
      </c>
    </row>
    <row r="1271" spans="1:96">
      <c r="A1271" s="64"/>
      <c r="B1271" s="15"/>
      <c r="C1271" s="15"/>
      <c r="D1271" s="15"/>
      <c r="E1271" s="15"/>
      <c r="F1271" s="15"/>
      <c r="G1271" s="15"/>
      <c r="H1271" s="15"/>
      <c r="I1271" s="52" t="s">
        <v>16</v>
      </c>
      <c r="J1271" s="6">
        <v>0.98675191581985</v>
      </c>
      <c r="K1271" s="6">
        <v>3.96810208087794E-4</v>
      </c>
      <c r="L1271" s="6">
        <v>1.28512739720619E-2</v>
      </c>
      <c r="M1271" s="6">
        <v>0.33638282793964303</v>
      </c>
      <c r="N1271" s="6">
        <v>1.28037122029965E-2</v>
      </c>
      <c r="O1271" s="6">
        <v>0.65081345985735894</v>
      </c>
      <c r="P1271" s="6">
        <v>0.94147420352565703</v>
      </c>
      <c r="Q1271" s="6">
        <v>3.4254400588849501E-2</v>
      </c>
      <c r="R1271" s="6">
        <v>2.4271395885492601E-2</v>
      </c>
      <c r="S1271" s="6">
        <v>0.51904362823670802</v>
      </c>
      <c r="T1271" s="6">
        <v>0.44648610185055498</v>
      </c>
      <c r="U1271" s="6">
        <v>3.4470269912736197E-2</v>
      </c>
      <c r="V1271" s="6">
        <v>0.50207699562302099</v>
      </c>
      <c r="W1271" s="6">
        <v>0.173348335860808</v>
      </c>
      <c r="X1271" s="6">
        <v>0.32457466851617001</v>
      </c>
      <c r="Y1271" s="6">
        <v>0.88696208602927895</v>
      </c>
      <c r="Z1271" s="6">
        <v>1.5687904510771698E-2</v>
      </c>
      <c r="AA1271" s="6">
        <v>9.73500094599484E-2</v>
      </c>
      <c r="AB1271" s="6">
        <v>0.23636117213247901</v>
      </c>
      <c r="AC1271" s="6">
        <v>0.40320094233969</v>
      </c>
      <c r="AD1271" s="6">
        <v>0.36043788552782902</v>
      </c>
      <c r="AE1271" s="6">
        <v>6.6528228176928597E-3</v>
      </c>
      <c r="AF1271" s="6">
        <v>0.53936590403544804</v>
      </c>
      <c r="AG1271" s="310">
        <v>0.45398127314685899</v>
      </c>
      <c r="AH1271" s="211">
        <v>0.55000000000000004</v>
      </c>
      <c r="AI1271" s="211">
        <v>2.4390000000000001</v>
      </c>
      <c r="AJ1271" s="212">
        <v>5.9089999999999998</v>
      </c>
      <c r="AK1271" s="210">
        <v>0.53500000000000003</v>
      </c>
      <c r="AL1271" s="210">
        <v>2.468</v>
      </c>
      <c r="AM1271" s="210">
        <v>5.9530000000000003</v>
      </c>
      <c r="AN1271" s="203"/>
      <c r="AO1271" s="203"/>
      <c r="AP1271" s="203"/>
      <c r="AQ1271" s="203"/>
      <c r="AR1271" s="203">
        <f t="shared" si="1664"/>
        <v>0.45515454646600001</v>
      </c>
      <c r="AS1271" s="203">
        <f t="shared" si="1665"/>
        <v>0.55630000000000002</v>
      </c>
      <c r="AT1271" s="203">
        <f t="shared" si="1666"/>
        <v>0.67992222098599997</v>
      </c>
      <c r="AU1271" s="203">
        <f t="shared" si="1667"/>
        <v>1.6506818218499999</v>
      </c>
      <c r="AV1271" s="203">
        <f t="shared" si="1668"/>
        <v>2.0175000000000001</v>
      </c>
      <c r="AW1271" s="203">
        <f t="shared" si="1669"/>
        <v>2.4658333288500001</v>
      </c>
      <c r="AX1271" s="203">
        <f t="shared" si="1670"/>
        <v>4.146627281942</v>
      </c>
      <c r="AY1271" s="203">
        <f t="shared" si="1671"/>
        <v>5.0681000000000003</v>
      </c>
      <c r="AZ1271" s="203">
        <f t="shared" si="1672"/>
        <v>6.1943444331819997</v>
      </c>
      <c r="BB1271" s="1" t="str">
        <f t="shared" si="1642"/>
        <v>NP</v>
      </c>
      <c r="BC1271" s="1" t="str">
        <f t="shared" si="1643"/>
        <v>NA</v>
      </c>
      <c r="BD1271" s="1" t="str">
        <f t="shared" si="1644"/>
        <v>NA</v>
      </c>
      <c r="BE1271" s="1" t="str">
        <f t="shared" si="1645"/>
        <v>NO</v>
      </c>
      <c r="BF1271" s="1" t="str">
        <f t="shared" si="1612"/>
        <v>NO</v>
      </c>
      <c r="BG1271" s="1" t="str">
        <f t="shared" si="1613"/>
        <v>NO</v>
      </c>
      <c r="BH1271" s="1" t="str">
        <f t="shared" si="1597"/>
        <v>YES</v>
      </c>
      <c r="BJ1271" s="1">
        <v>16</v>
      </c>
      <c r="BK1271" s="1" t="str">
        <f t="shared" si="1614"/>
        <v>NP</v>
      </c>
      <c r="BL1271" s="1" t="str">
        <f t="shared" si="1615"/>
        <v>P</v>
      </c>
      <c r="BM1271" s="1" t="str">
        <f t="shared" si="1616"/>
        <v>NA</v>
      </c>
      <c r="BN1271" s="1" t="str">
        <f t="shared" si="1617"/>
        <v>NO</v>
      </c>
      <c r="BO1271" s="1" t="str">
        <f t="shared" si="1618"/>
        <v>NO</v>
      </c>
      <c r="BP1271" s="1" t="str">
        <f t="shared" si="1619"/>
        <v>NO</v>
      </c>
      <c r="BQ1271" s="1" t="str">
        <f t="shared" si="1620"/>
        <v>NO</v>
      </c>
      <c r="BS1271" s="1" t="str">
        <f t="shared" si="1621"/>
        <v>TP</v>
      </c>
      <c r="BT1271" s="1" t="str">
        <f t="shared" si="1622"/>
        <v>TN</v>
      </c>
      <c r="BU1271" s="1" t="str">
        <f t="shared" si="1623"/>
        <v>TN</v>
      </c>
      <c r="BV1271" s="1" t="str">
        <f t="shared" si="1624"/>
        <v>NO</v>
      </c>
      <c r="BW1271" s="1" t="str">
        <f t="shared" si="1625"/>
        <v>NO</v>
      </c>
      <c r="BX1271" s="1" t="str">
        <f t="shared" si="1626"/>
        <v>YES</v>
      </c>
      <c r="BY1271" s="244" t="str">
        <f t="shared" si="1627"/>
        <v>YES</v>
      </c>
      <c r="BZ1271" s="244" t="str">
        <f t="shared" si="1628"/>
        <v>NO</v>
      </c>
      <c r="CA1271" s="244" t="str">
        <f t="shared" si="1629"/>
        <v>NO</v>
      </c>
      <c r="CB1271" s="244" t="str">
        <f t="shared" si="1630"/>
        <v>NO</v>
      </c>
      <c r="CC1271" s="244" t="str">
        <f t="shared" si="1631"/>
        <v>NO</v>
      </c>
      <c r="CD1271" s="244" t="str">
        <f t="shared" si="1607"/>
        <v>NO</v>
      </c>
      <c r="CE1271" s="1" t="str">
        <f t="shared" si="1608"/>
        <v>NO</v>
      </c>
      <c r="CF1271" s="1" t="str">
        <f t="shared" si="1609"/>
        <v>NO</v>
      </c>
      <c r="CG1271" s="1" t="str">
        <f t="shared" si="1610"/>
        <v>NO</v>
      </c>
      <c r="CH1271" s="1" t="str">
        <f t="shared" si="1611"/>
        <v>NO</v>
      </c>
      <c r="CI1271" s="244" t="str">
        <f t="shared" si="1632"/>
        <v>NO</v>
      </c>
      <c r="CJ1271" s="244" t="str">
        <f t="shared" si="1633"/>
        <v>NO</v>
      </c>
      <c r="CK1271" s="244" t="str">
        <f t="shared" si="1634"/>
        <v>NO</v>
      </c>
      <c r="CL1271" s="244" t="str">
        <f t="shared" si="1635"/>
        <v>NO</v>
      </c>
      <c r="CM1271" s="244" t="str">
        <f t="shared" si="1636"/>
        <v>NO</v>
      </c>
      <c r="CN1271" s="244" t="str">
        <f t="shared" si="1637"/>
        <v>NO</v>
      </c>
      <c r="CO1271" s="244" t="str">
        <f t="shared" si="1638"/>
        <v>NO</v>
      </c>
      <c r="CP1271" s="244" t="str">
        <f t="shared" si="1639"/>
        <v>NO</v>
      </c>
      <c r="CQ1271" s="244" t="str">
        <f t="shared" si="1640"/>
        <v>NO</v>
      </c>
      <c r="CR1271" s="244" t="str">
        <f t="shared" si="1641"/>
        <v>NO</v>
      </c>
    </row>
    <row r="1272" spans="1:96">
      <c r="A1272" s="64"/>
      <c r="B1272" s="15"/>
      <c r="C1272" s="15"/>
      <c r="D1272" s="15"/>
      <c r="E1272" s="15"/>
      <c r="F1272" s="15"/>
      <c r="G1272" s="15"/>
      <c r="H1272" s="15"/>
      <c r="I1272" s="52" t="s">
        <v>17</v>
      </c>
      <c r="J1272" s="6">
        <v>0.95787826756531003</v>
      </c>
      <c r="K1272" s="6">
        <v>1.8747108589220199E-2</v>
      </c>
      <c r="L1272" s="6">
        <v>2.3374623845469199E-2</v>
      </c>
      <c r="M1272" s="6">
        <v>0.35036590595342099</v>
      </c>
      <c r="N1272" s="6">
        <v>0.445712086084873</v>
      </c>
      <c r="O1272" s="6">
        <v>0.20392200796170501</v>
      </c>
      <c r="P1272" s="6">
        <v>0.13627723732694599</v>
      </c>
      <c r="Q1272" s="6">
        <v>0.84351115539976496</v>
      </c>
      <c r="R1272" s="6">
        <v>2.0211607273287899E-2</v>
      </c>
      <c r="S1272" s="6">
        <v>0.83631690472504505</v>
      </c>
      <c r="T1272" s="6">
        <v>6.57941463706192E-2</v>
      </c>
      <c r="U1272" s="6">
        <v>9.7888948904335304E-2</v>
      </c>
      <c r="V1272" s="6">
        <v>0.67961326174775805</v>
      </c>
      <c r="W1272" s="6">
        <v>0.31423954616475802</v>
      </c>
      <c r="X1272" s="6">
        <v>6.1471920874834798E-3</v>
      </c>
      <c r="Y1272" s="6">
        <v>0.84519762399888898</v>
      </c>
      <c r="Z1272" s="6">
        <v>0.14472429299485501</v>
      </c>
      <c r="AA1272" s="6">
        <v>1.0078083006254601E-2</v>
      </c>
      <c r="AB1272" s="6">
        <v>0.48616052666280102</v>
      </c>
      <c r="AC1272" s="6">
        <v>0.44080685284333598</v>
      </c>
      <c r="AD1272" s="6">
        <v>7.3032620493861694E-2</v>
      </c>
      <c r="AE1272" s="6">
        <v>0.23582142808795201</v>
      </c>
      <c r="AF1272" s="6">
        <v>0.44386502890240997</v>
      </c>
      <c r="AG1272" s="310">
        <v>0.32031354300963599</v>
      </c>
      <c r="AH1272" s="211">
        <v>0.73</v>
      </c>
      <c r="AI1272" s="211">
        <v>2.0510000000000002</v>
      </c>
      <c r="AJ1272" s="212">
        <v>5.5339999999999998</v>
      </c>
      <c r="AK1272" s="210">
        <v>0.72</v>
      </c>
      <c r="AL1272" s="210">
        <v>2.0499999999999998</v>
      </c>
      <c r="AM1272" s="210">
        <v>5.5019999999999998</v>
      </c>
      <c r="AN1272" s="203"/>
      <c r="AO1272" s="203"/>
      <c r="AP1272" s="203"/>
      <c r="AQ1272" s="203"/>
      <c r="AR1272" s="203">
        <f t="shared" si="1664"/>
        <v>0.45515454646600001</v>
      </c>
      <c r="AS1272" s="203">
        <f t="shared" si="1665"/>
        <v>0.55630000000000002</v>
      </c>
      <c r="AT1272" s="203">
        <f t="shared" si="1666"/>
        <v>0.67992222098599997</v>
      </c>
      <c r="AU1272" s="203">
        <f t="shared" si="1667"/>
        <v>1.6506818218499999</v>
      </c>
      <c r="AV1272" s="203">
        <f t="shared" si="1668"/>
        <v>2.0175000000000001</v>
      </c>
      <c r="AW1272" s="203">
        <f t="shared" si="1669"/>
        <v>2.4658333288500001</v>
      </c>
      <c r="AX1272" s="203">
        <f t="shared" si="1670"/>
        <v>4.146627281942</v>
      </c>
      <c r="AY1272" s="203">
        <f t="shared" si="1671"/>
        <v>5.0681000000000003</v>
      </c>
      <c r="AZ1272" s="203">
        <f t="shared" si="1672"/>
        <v>6.1943444331819997</v>
      </c>
      <c r="BB1272" s="1" t="str">
        <f t="shared" si="1642"/>
        <v>P</v>
      </c>
      <c r="BC1272" s="1" t="str">
        <f t="shared" si="1643"/>
        <v>NA</v>
      </c>
      <c r="BD1272" s="1" t="str">
        <f t="shared" si="1644"/>
        <v>NA</v>
      </c>
      <c r="BE1272" s="1" t="str">
        <f t="shared" si="1645"/>
        <v>NO</v>
      </c>
      <c r="BF1272" s="1" t="str">
        <f t="shared" si="1612"/>
        <v>NO</v>
      </c>
      <c r="BG1272" s="1" t="str">
        <f t="shared" si="1613"/>
        <v>NO</v>
      </c>
      <c r="BH1272" s="1" t="str">
        <f t="shared" si="1597"/>
        <v>NO</v>
      </c>
      <c r="BJ1272" s="1">
        <v>5</v>
      </c>
      <c r="BK1272" s="1" t="str">
        <f t="shared" si="1614"/>
        <v>P</v>
      </c>
      <c r="BL1272" s="1" t="str">
        <f t="shared" si="1615"/>
        <v>NA</v>
      </c>
      <c r="BM1272" s="1" t="str">
        <f t="shared" si="1616"/>
        <v>NA</v>
      </c>
      <c r="BN1272" s="1" t="str">
        <f t="shared" si="1617"/>
        <v>NO</v>
      </c>
      <c r="BO1272" s="1" t="str">
        <f t="shared" si="1618"/>
        <v>NO</v>
      </c>
      <c r="BP1272" s="1" t="str">
        <f t="shared" si="1619"/>
        <v>NO</v>
      </c>
      <c r="BQ1272" s="1" t="str">
        <f t="shared" si="1620"/>
        <v>NO</v>
      </c>
      <c r="BS1272" s="1" t="str">
        <f t="shared" si="1621"/>
        <v>TN</v>
      </c>
      <c r="BT1272" s="1" t="str">
        <f t="shared" si="1622"/>
        <v>TN</v>
      </c>
      <c r="BU1272" s="1" t="str">
        <f t="shared" si="1623"/>
        <v>TN</v>
      </c>
      <c r="BV1272" s="1" t="str">
        <f t="shared" si="1624"/>
        <v>NO</v>
      </c>
      <c r="BW1272" s="1" t="str">
        <f t="shared" si="1625"/>
        <v>NO</v>
      </c>
      <c r="BX1272" s="1" t="str">
        <f t="shared" si="1626"/>
        <v>NO</v>
      </c>
      <c r="BY1272" s="244" t="str">
        <f t="shared" si="1627"/>
        <v>YES</v>
      </c>
      <c r="BZ1272" s="244" t="str">
        <f t="shared" si="1628"/>
        <v>NO</v>
      </c>
      <c r="CA1272" s="244" t="str">
        <f t="shared" si="1629"/>
        <v>NO</v>
      </c>
      <c r="CB1272" s="244" t="str">
        <f t="shared" si="1630"/>
        <v>NO</v>
      </c>
      <c r="CC1272" s="244" t="str">
        <f t="shared" si="1631"/>
        <v>NO</v>
      </c>
      <c r="CD1272" s="244" t="str">
        <f t="shared" si="1607"/>
        <v>NO</v>
      </c>
      <c r="CE1272" s="1" t="str">
        <f t="shared" si="1608"/>
        <v>NO</v>
      </c>
      <c r="CF1272" s="1" t="str">
        <f t="shared" si="1609"/>
        <v>NO</v>
      </c>
      <c r="CG1272" s="1" t="str">
        <f t="shared" si="1610"/>
        <v>NO</v>
      </c>
      <c r="CH1272" s="1" t="str">
        <f t="shared" si="1611"/>
        <v>NO</v>
      </c>
      <c r="CI1272" s="244" t="str">
        <f t="shared" si="1632"/>
        <v>NO</v>
      </c>
      <c r="CJ1272" s="244" t="str">
        <f t="shared" si="1633"/>
        <v>NO</v>
      </c>
      <c r="CK1272" s="244" t="str">
        <f t="shared" si="1634"/>
        <v>NO</v>
      </c>
      <c r="CL1272" s="244" t="str">
        <f t="shared" si="1635"/>
        <v>NO</v>
      </c>
      <c r="CM1272" s="244" t="str">
        <f t="shared" si="1636"/>
        <v>NO</v>
      </c>
      <c r="CN1272" s="244" t="str">
        <f t="shared" si="1637"/>
        <v>NO</v>
      </c>
      <c r="CO1272" s="244" t="str">
        <f t="shared" si="1638"/>
        <v>NO</v>
      </c>
      <c r="CP1272" s="244" t="str">
        <f t="shared" si="1639"/>
        <v>NO</v>
      </c>
      <c r="CQ1272" s="244" t="str">
        <f t="shared" si="1640"/>
        <v>NO</v>
      </c>
      <c r="CR1272" s="244" t="str">
        <f t="shared" si="1641"/>
        <v>NO</v>
      </c>
    </row>
    <row r="1273" spans="1:96">
      <c r="A1273" s="64"/>
      <c r="B1273" s="15"/>
      <c r="C1273" s="15"/>
      <c r="D1273" s="15"/>
      <c r="E1273" s="15"/>
      <c r="F1273" s="15"/>
      <c r="G1273" s="15"/>
      <c r="H1273" s="15"/>
      <c r="I1273" s="52" t="s">
        <v>18</v>
      </c>
      <c r="J1273" s="6">
        <v>0.82024918297825</v>
      </c>
      <c r="K1273" s="6">
        <v>0.10426428857419701</v>
      </c>
      <c r="L1273" s="6">
        <v>7.5486528447552298E-2</v>
      </c>
      <c r="M1273" s="6">
        <v>4.0077671890588397E-2</v>
      </c>
      <c r="N1273" s="6">
        <v>0.15928025559442799</v>
      </c>
      <c r="O1273" s="6">
        <v>0.80064207251498298</v>
      </c>
      <c r="P1273" s="6">
        <v>2.8926695150028901E-2</v>
      </c>
      <c r="Q1273" s="6">
        <v>0.68300701164259203</v>
      </c>
      <c r="R1273" s="6">
        <v>0.28806629320737798</v>
      </c>
      <c r="S1273" s="6">
        <v>0.59338825801539397</v>
      </c>
      <c r="T1273" s="6">
        <v>0.40573688402442698</v>
      </c>
      <c r="U1273" s="6">
        <v>8.7485796017816499E-4</v>
      </c>
      <c r="V1273" s="6">
        <v>0.43792337329689601</v>
      </c>
      <c r="W1273" s="6">
        <v>0.45815573049774599</v>
      </c>
      <c r="X1273" s="6">
        <v>0.10392089620535599</v>
      </c>
      <c r="Y1273" s="6">
        <v>0.58231665348611605</v>
      </c>
      <c r="Z1273" s="6">
        <v>0.371346869894434</v>
      </c>
      <c r="AA1273" s="6">
        <v>4.6336476619449E-2</v>
      </c>
      <c r="AB1273" s="6">
        <v>0.92080084280999197</v>
      </c>
      <c r="AC1273" s="6">
        <v>5.4311894905027303E-2</v>
      </c>
      <c r="AD1273" s="6">
        <v>2.4887262284980598E-2</v>
      </c>
      <c r="AE1273" s="6">
        <v>0.68386843809658104</v>
      </c>
      <c r="AF1273" s="6">
        <v>0.23859635546130201</v>
      </c>
      <c r="AG1273" s="310">
        <v>7.75352064421162E-2</v>
      </c>
      <c r="AH1273" s="211">
        <v>0.93500000000000005</v>
      </c>
      <c r="AI1273" s="211">
        <v>2.2389999999999999</v>
      </c>
      <c r="AJ1273" s="212">
        <v>5.2779999999999996</v>
      </c>
      <c r="AK1273" s="210">
        <v>0.92600000000000005</v>
      </c>
      <c r="AL1273" s="210">
        <v>2.29</v>
      </c>
      <c r="AM1273" s="210">
        <v>5.2709999999999999</v>
      </c>
      <c r="AN1273" s="203"/>
      <c r="AO1273" s="203"/>
      <c r="AP1273" s="203"/>
      <c r="AQ1273" s="203"/>
      <c r="AR1273" s="203">
        <f t="shared" si="1664"/>
        <v>0.45515454646600001</v>
      </c>
      <c r="AS1273" s="203">
        <f t="shared" si="1665"/>
        <v>0.55630000000000002</v>
      </c>
      <c r="AT1273" s="203">
        <f t="shared" si="1666"/>
        <v>0.67992222098599997</v>
      </c>
      <c r="AU1273" s="203">
        <f t="shared" si="1667"/>
        <v>1.6506818218499999</v>
      </c>
      <c r="AV1273" s="203">
        <f t="shared" si="1668"/>
        <v>2.0175000000000001</v>
      </c>
      <c r="AW1273" s="203">
        <f t="shared" si="1669"/>
        <v>2.4658333288500001</v>
      </c>
      <c r="AX1273" s="203">
        <f t="shared" si="1670"/>
        <v>4.146627281942</v>
      </c>
      <c r="AY1273" s="203">
        <f t="shared" si="1671"/>
        <v>5.0681000000000003</v>
      </c>
      <c r="AZ1273" s="203">
        <f t="shared" si="1672"/>
        <v>6.1943444331819997</v>
      </c>
      <c r="BB1273" s="1" t="str">
        <f t="shared" si="1642"/>
        <v>P</v>
      </c>
      <c r="BC1273" s="1" t="str">
        <f t="shared" si="1643"/>
        <v>NA</v>
      </c>
      <c r="BD1273" s="1" t="str">
        <f t="shared" si="1644"/>
        <v>NA</v>
      </c>
      <c r="BE1273" s="1" t="str">
        <f t="shared" si="1645"/>
        <v>NO</v>
      </c>
      <c r="BF1273" s="1" t="str">
        <f t="shared" si="1612"/>
        <v>NO</v>
      </c>
      <c r="BG1273" s="1" t="str">
        <f t="shared" si="1613"/>
        <v>NO</v>
      </c>
      <c r="BH1273" s="1" t="str">
        <f t="shared" si="1597"/>
        <v>NO</v>
      </c>
      <c r="BJ1273" s="1">
        <v>87</v>
      </c>
      <c r="BK1273" s="1" t="str">
        <f t="shared" si="1614"/>
        <v>P</v>
      </c>
      <c r="BL1273" s="1" t="str">
        <f t="shared" si="1615"/>
        <v>NA</v>
      </c>
      <c r="BM1273" s="1" t="str">
        <f t="shared" si="1616"/>
        <v>NA</v>
      </c>
      <c r="BN1273" s="1" t="str">
        <f t="shared" si="1617"/>
        <v>NO</v>
      </c>
      <c r="BO1273" s="1" t="str">
        <f t="shared" si="1618"/>
        <v>NO</v>
      </c>
      <c r="BP1273" s="1" t="str">
        <f t="shared" si="1619"/>
        <v>NO</v>
      </c>
      <c r="BQ1273" s="1" t="str">
        <f t="shared" si="1620"/>
        <v>NO</v>
      </c>
      <c r="BS1273" s="1" t="str">
        <f t="shared" si="1621"/>
        <v>TN</v>
      </c>
      <c r="BT1273" s="1" t="str">
        <f t="shared" si="1622"/>
        <v>TN</v>
      </c>
      <c r="BU1273" s="1" t="str">
        <f t="shared" si="1623"/>
        <v>TN</v>
      </c>
      <c r="BV1273" s="1" t="str">
        <f t="shared" si="1624"/>
        <v>NO</v>
      </c>
      <c r="BW1273" s="1" t="str">
        <f t="shared" si="1625"/>
        <v>NO</v>
      </c>
      <c r="BX1273" s="1" t="str">
        <f t="shared" si="1626"/>
        <v>NO</v>
      </c>
      <c r="BY1273" s="244" t="str">
        <f t="shared" si="1627"/>
        <v>YES</v>
      </c>
      <c r="BZ1273" s="244" t="str">
        <f t="shared" si="1628"/>
        <v>NO</v>
      </c>
      <c r="CA1273" s="244" t="str">
        <f t="shared" si="1629"/>
        <v>NO</v>
      </c>
      <c r="CB1273" s="244" t="str">
        <f t="shared" si="1630"/>
        <v>NO</v>
      </c>
      <c r="CC1273" s="244" t="str">
        <f t="shared" si="1631"/>
        <v>NO</v>
      </c>
      <c r="CD1273" s="244" t="str">
        <f t="shared" si="1607"/>
        <v>NO</v>
      </c>
      <c r="CE1273" s="1" t="str">
        <f t="shared" si="1608"/>
        <v>NO</v>
      </c>
      <c r="CF1273" s="1" t="str">
        <f t="shared" si="1609"/>
        <v>NO</v>
      </c>
      <c r="CG1273" s="1" t="str">
        <f t="shared" si="1610"/>
        <v>NO</v>
      </c>
      <c r="CH1273" s="1" t="str">
        <f t="shared" si="1611"/>
        <v>NO</v>
      </c>
      <c r="CI1273" s="244" t="str">
        <f t="shared" si="1632"/>
        <v>NO</v>
      </c>
      <c r="CJ1273" s="244" t="str">
        <f t="shared" si="1633"/>
        <v>NO</v>
      </c>
      <c r="CK1273" s="244" t="str">
        <f t="shared" si="1634"/>
        <v>NO</v>
      </c>
      <c r="CL1273" s="244" t="str">
        <f t="shared" si="1635"/>
        <v>NO</v>
      </c>
      <c r="CM1273" s="244" t="str">
        <f t="shared" si="1636"/>
        <v>NO</v>
      </c>
      <c r="CN1273" s="244" t="str">
        <f t="shared" si="1637"/>
        <v>NO</v>
      </c>
      <c r="CO1273" s="244" t="str">
        <f t="shared" si="1638"/>
        <v>NO</v>
      </c>
      <c r="CP1273" s="244" t="str">
        <f t="shared" si="1639"/>
        <v>NO</v>
      </c>
      <c r="CQ1273" s="244" t="str">
        <f t="shared" si="1640"/>
        <v>NO</v>
      </c>
      <c r="CR1273" s="244" t="str">
        <f t="shared" si="1641"/>
        <v>NO</v>
      </c>
    </row>
    <row r="1274" spans="1:96">
      <c r="A1274" s="64"/>
      <c r="B1274" s="15"/>
      <c r="C1274" s="15"/>
      <c r="D1274" s="15"/>
      <c r="E1274" s="15"/>
      <c r="F1274" s="15"/>
      <c r="G1274" s="15"/>
      <c r="H1274" s="15"/>
      <c r="I1274" s="52" t="s">
        <v>19</v>
      </c>
      <c r="J1274" s="6">
        <v>0.55411086408025401</v>
      </c>
      <c r="K1274" s="6">
        <v>0.43830704623295202</v>
      </c>
      <c r="L1274" s="6">
        <v>7.5820896867926299E-3</v>
      </c>
      <c r="M1274" s="6">
        <v>0.70927032316662897</v>
      </c>
      <c r="N1274" s="6">
        <v>0.24410463632596699</v>
      </c>
      <c r="O1274" s="6">
        <v>4.6625040507402897E-2</v>
      </c>
      <c r="P1274" s="6">
        <v>0.19088163158108101</v>
      </c>
      <c r="Q1274" s="6">
        <v>0.769567709180073</v>
      </c>
      <c r="R1274" s="6">
        <v>3.9550659238845903E-2</v>
      </c>
      <c r="S1274" s="6">
        <v>0.92195881354653197</v>
      </c>
      <c r="T1274" s="6">
        <v>3.3182098327135902E-2</v>
      </c>
      <c r="U1274" s="6">
        <v>4.4859088126331402E-2</v>
      </c>
      <c r="V1274" s="6">
        <v>0.45758892339046597</v>
      </c>
      <c r="W1274" s="6">
        <v>0.542247032262405</v>
      </c>
      <c r="X1274" s="6">
        <v>1.64044347128133E-4</v>
      </c>
      <c r="Y1274" s="6">
        <v>0.61690594898946804</v>
      </c>
      <c r="Z1274" s="6">
        <v>0.26243461852678601</v>
      </c>
      <c r="AA1274" s="6">
        <v>0.120659432483744</v>
      </c>
      <c r="AB1274" s="6">
        <v>0.80632607377245002</v>
      </c>
      <c r="AC1274" s="6">
        <v>4.7650515485525603E-2</v>
      </c>
      <c r="AD1274" s="6">
        <v>0.14602341074202299</v>
      </c>
      <c r="AE1274" s="6">
        <v>0.51652312949831602</v>
      </c>
      <c r="AF1274" s="6">
        <v>0.47588516288424798</v>
      </c>
      <c r="AG1274" s="310">
        <v>7.5917076174355502E-3</v>
      </c>
      <c r="AH1274" s="211">
        <v>0.65500000000000003</v>
      </c>
      <c r="AI1274" s="211">
        <v>2.1539999999999999</v>
      </c>
      <c r="AJ1274" s="212">
        <v>5.3109999999999999</v>
      </c>
      <c r="AK1274" s="210">
        <v>0.63900000000000001</v>
      </c>
      <c r="AL1274" s="210">
        <v>2.161</v>
      </c>
      <c r="AM1274" s="210">
        <v>5.319</v>
      </c>
      <c r="AN1274" s="203"/>
      <c r="AO1274" s="203"/>
      <c r="AP1274" s="203"/>
      <c r="AQ1274" s="203"/>
      <c r="AR1274" s="203">
        <f t="shared" si="1664"/>
        <v>0.45515454646600001</v>
      </c>
      <c r="AS1274" s="203">
        <f t="shared" si="1665"/>
        <v>0.55630000000000002</v>
      </c>
      <c r="AT1274" s="203">
        <f t="shared" si="1666"/>
        <v>0.67992222098599997</v>
      </c>
      <c r="AU1274" s="203">
        <f t="shared" si="1667"/>
        <v>1.6506818218499999</v>
      </c>
      <c r="AV1274" s="203">
        <f t="shared" si="1668"/>
        <v>2.0175000000000001</v>
      </c>
      <c r="AW1274" s="203">
        <f t="shared" si="1669"/>
        <v>2.4658333288500001</v>
      </c>
      <c r="AX1274" s="203">
        <f t="shared" si="1670"/>
        <v>4.146627281942</v>
      </c>
      <c r="AY1274" s="203">
        <f t="shared" si="1671"/>
        <v>5.0681000000000003</v>
      </c>
      <c r="AZ1274" s="203">
        <f t="shared" si="1672"/>
        <v>6.1943444331819997</v>
      </c>
      <c r="BB1274" s="1" t="str">
        <f t="shared" si="1642"/>
        <v>NA</v>
      </c>
      <c r="BC1274" s="1" t="str">
        <f t="shared" si="1643"/>
        <v>NA</v>
      </c>
      <c r="BD1274" s="1" t="str">
        <f t="shared" si="1644"/>
        <v>NA</v>
      </c>
      <c r="BE1274" s="1" t="str">
        <f t="shared" si="1645"/>
        <v>NO</v>
      </c>
      <c r="BF1274" s="1" t="str">
        <f t="shared" si="1612"/>
        <v>NO</v>
      </c>
      <c r="BG1274" s="1" t="str">
        <f t="shared" si="1613"/>
        <v>NO</v>
      </c>
      <c r="BH1274" s="1" t="str">
        <f t="shared" si="1597"/>
        <v>YES</v>
      </c>
      <c r="BJ1274" s="1">
        <v>4</v>
      </c>
      <c r="BK1274" s="1" t="str">
        <f t="shared" si="1614"/>
        <v>NA</v>
      </c>
      <c r="BL1274" s="1" t="str">
        <f t="shared" si="1615"/>
        <v>NA</v>
      </c>
      <c r="BM1274" s="1" t="str">
        <f t="shared" si="1616"/>
        <v>NA</v>
      </c>
      <c r="BN1274" s="1" t="str">
        <f t="shared" si="1617"/>
        <v>NO</v>
      </c>
      <c r="BO1274" s="1" t="str">
        <f t="shared" si="1618"/>
        <v>NO</v>
      </c>
      <c r="BP1274" s="1" t="str">
        <f t="shared" si="1619"/>
        <v>NO</v>
      </c>
      <c r="BQ1274" s="1" t="str">
        <f t="shared" si="1620"/>
        <v>YES</v>
      </c>
      <c r="BS1274" s="1" t="str">
        <f t="shared" si="1621"/>
        <v>TN</v>
      </c>
      <c r="BT1274" s="1" t="str">
        <f t="shared" si="1622"/>
        <v>TN</v>
      </c>
      <c r="BU1274" s="1" t="str">
        <f t="shared" si="1623"/>
        <v>TN</v>
      </c>
      <c r="BV1274" s="1" t="str">
        <f t="shared" si="1624"/>
        <v>NO</v>
      </c>
      <c r="BW1274" s="1" t="str">
        <f t="shared" si="1625"/>
        <v>NO</v>
      </c>
      <c r="BX1274" s="1" t="str">
        <f t="shared" si="1626"/>
        <v>NO</v>
      </c>
      <c r="BY1274" s="244" t="str">
        <f t="shared" si="1627"/>
        <v>YES</v>
      </c>
      <c r="BZ1274" s="244" t="str">
        <f t="shared" si="1628"/>
        <v>NO</v>
      </c>
      <c r="CA1274" s="244" t="str">
        <f t="shared" si="1629"/>
        <v>NO</v>
      </c>
      <c r="CB1274" s="244" t="str">
        <f t="shared" si="1630"/>
        <v>NO</v>
      </c>
      <c r="CC1274" s="244" t="str">
        <f t="shared" si="1631"/>
        <v>NO</v>
      </c>
      <c r="CD1274" s="244" t="str">
        <f t="shared" si="1607"/>
        <v>NO</v>
      </c>
      <c r="CE1274" s="1" t="str">
        <f t="shared" si="1608"/>
        <v>NO</v>
      </c>
      <c r="CF1274" s="1" t="str">
        <f t="shared" si="1609"/>
        <v>NO</v>
      </c>
      <c r="CG1274" s="1" t="str">
        <f t="shared" si="1610"/>
        <v>NO</v>
      </c>
      <c r="CH1274" s="1" t="str">
        <f t="shared" si="1611"/>
        <v>NO</v>
      </c>
      <c r="CI1274" s="244" t="str">
        <f t="shared" si="1632"/>
        <v>NO</v>
      </c>
      <c r="CJ1274" s="244" t="str">
        <f t="shared" si="1633"/>
        <v>NO</v>
      </c>
      <c r="CK1274" s="244" t="str">
        <f t="shared" si="1634"/>
        <v>NO</v>
      </c>
      <c r="CL1274" s="244" t="str">
        <f t="shared" si="1635"/>
        <v>NO</v>
      </c>
      <c r="CM1274" s="244" t="str">
        <f t="shared" si="1636"/>
        <v>NO</v>
      </c>
      <c r="CN1274" s="244" t="str">
        <f t="shared" si="1637"/>
        <v>NO</v>
      </c>
      <c r="CO1274" s="244" t="str">
        <f t="shared" si="1638"/>
        <v>NO</v>
      </c>
      <c r="CP1274" s="244" t="str">
        <f t="shared" si="1639"/>
        <v>NO</v>
      </c>
      <c r="CQ1274" s="244" t="str">
        <f t="shared" si="1640"/>
        <v>NO</v>
      </c>
      <c r="CR1274" s="244" t="str">
        <f t="shared" si="1641"/>
        <v>NO</v>
      </c>
    </row>
    <row r="1275" spans="1:96">
      <c r="A1275" s="64"/>
      <c r="B1275" s="15"/>
      <c r="C1275" s="15"/>
      <c r="D1275" s="15"/>
      <c r="E1275" s="15"/>
      <c r="F1275" s="15"/>
      <c r="G1275" s="15"/>
      <c r="H1275" s="15"/>
      <c r="I1275" s="52" t="s">
        <v>42</v>
      </c>
      <c r="J1275" s="6">
        <v>0.966803044363724</v>
      </c>
      <c r="K1275" s="6">
        <v>1.0621283829943999E-2</v>
      </c>
      <c r="L1275" s="6">
        <v>2.2575671806331299E-2</v>
      </c>
      <c r="M1275" s="6">
        <v>0.53858188911732496</v>
      </c>
      <c r="N1275" s="6">
        <v>0.33202037612508301</v>
      </c>
      <c r="O1275" s="6">
        <v>0.12939773475759</v>
      </c>
      <c r="P1275" s="6">
        <v>0.91035486269680799</v>
      </c>
      <c r="Q1275" s="6">
        <v>4.85428852724024E-2</v>
      </c>
      <c r="R1275" s="6">
        <v>4.1102252030788801E-2</v>
      </c>
      <c r="S1275" s="6">
        <v>0.88731620935676403</v>
      </c>
      <c r="T1275" s="6">
        <v>0.100674819129989</v>
      </c>
      <c r="U1275" s="6">
        <v>1.20089715132457E-2</v>
      </c>
      <c r="V1275" s="6">
        <v>0.67961326174775805</v>
      </c>
      <c r="W1275" s="6">
        <v>0.31423954616475802</v>
      </c>
      <c r="X1275" s="6">
        <v>6.1471920874834798E-3</v>
      </c>
      <c r="Y1275" s="6">
        <v>0.84519762399888898</v>
      </c>
      <c r="Z1275" s="6">
        <v>0.14472429299485501</v>
      </c>
      <c r="AA1275" s="6">
        <v>1.0078083006254601E-2</v>
      </c>
      <c r="AB1275" s="6">
        <v>0.48616052666280102</v>
      </c>
      <c r="AC1275" s="6">
        <v>0.44080685284333598</v>
      </c>
      <c r="AD1275" s="6">
        <v>7.3032620493861694E-2</v>
      </c>
      <c r="AE1275" s="6">
        <v>0.23582142808795201</v>
      </c>
      <c r="AF1275" s="6">
        <v>0.44386502890240997</v>
      </c>
      <c r="AG1275" s="310">
        <v>0.32031354300963599</v>
      </c>
      <c r="AH1275" s="211">
        <v>0.57899999999999996</v>
      </c>
      <c r="AI1275" s="211">
        <v>2.0259999999999998</v>
      </c>
      <c r="AJ1275" s="212">
        <v>5.5730000000000004</v>
      </c>
      <c r="AK1275" s="210">
        <v>0.59299999999999997</v>
      </c>
      <c r="AL1275" s="210">
        <v>2.0329999999999999</v>
      </c>
      <c r="AM1275" s="210">
        <v>5.3689999999999998</v>
      </c>
      <c r="AN1275" s="203"/>
      <c r="AO1275" s="203"/>
      <c r="AP1275" s="203"/>
      <c r="AQ1275" s="203"/>
      <c r="AR1275" s="203">
        <f t="shared" si="1664"/>
        <v>0.45515454646600001</v>
      </c>
      <c r="AS1275" s="203">
        <f t="shared" si="1665"/>
        <v>0.55630000000000002</v>
      </c>
      <c r="AT1275" s="203">
        <f t="shared" si="1666"/>
        <v>0.67992222098599997</v>
      </c>
      <c r="AU1275" s="203">
        <f t="shared" si="1667"/>
        <v>1.6506818218499999</v>
      </c>
      <c r="AV1275" s="203">
        <f t="shared" si="1668"/>
        <v>2.0175000000000001</v>
      </c>
      <c r="AW1275" s="203">
        <f t="shared" si="1669"/>
        <v>2.4658333288500001</v>
      </c>
      <c r="AX1275" s="203">
        <f t="shared" si="1670"/>
        <v>4.146627281942</v>
      </c>
      <c r="AY1275" s="203">
        <f t="shared" si="1671"/>
        <v>5.0681000000000003</v>
      </c>
      <c r="AZ1275" s="203">
        <f t="shared" si="1672"/>
        <v>6.1943444331819997</v>
      </c>
      <c r="BB1275" s="1" t="str">
        <f t="shared" si="1642"/>
        <v>NA</v>
      </c>
      <c r="BC1275" s="1" t="str">
        <f t="shared" si="1643"/>
        <v>NA</v>
      </c>
      <c r="BD1275" s="1" t="str">
        <f t="shared" si="1644"/>
        <v>NA</v>
      </c>
      <c r="BE1275" s="1" t="str">
        <f t="shared" si="1645"/>
        <v>NO</v>
      </c>
      <c r="BF1275" s="1" t="str">
        <f t="shared" si="1612"/>
        <v>NO</v>
      </c>
      <c r="BG1275" s="1" t="str">
        <f t="shared" si="1613"/>
        <v>NO</v>
      </c>
      <c r="BH1275" s="1" t="str">
        <f t="shared" si="1597"/>
        <v>YES</v>
      </c>
      <c r="BJ1275" s="1">
        <v>6</v>
      </c>
      <c r="BK1275" s="1" t="str">
        <f t="shared" si="1614"/>
        <v>NA</v>
      </c>
      <c r="BL1275" s="1" t="str">
        <f t="shared" si="1615"/>
        <v>NA</v>
      </c>
      <c r="BM1275" s="1" t="str">
        <f t="shared" si="1616"/>
        <v>NA</v>
      </c>
      <c r="BN1275" s="1" t="str">
        <f t="shared" si="1617"/>
        <v>NO</v>
      </c>
      <c r="BO1275" s="1" t="str">
        <f t="shared" si="1618"/>
        <v>NO</v>
      </c>
      <c r="BP1275" s="1" t="str">
        <f t="shared" si="1619"/>
        <v>NO</v>
      </c>
      <c r="BQ1275" s="1" t="str">
        <f t="shared" si="1620"/>
        <v>YES</v>
      </c>
      <c r="BS1275" s="1" t="str">
        <f t="shared" si="1621"/>
        <v>TN</v>
      </c>
      <c r="BT1275" s="1" t="str">
        <f t="shared" si="1622"/>
        <v>TN</v>
      </c>
      <c r="BU1275" s="1" t="str">
        <f t="shared" si="1623"/>
        <v>TN</v>
      </c>
      <c r="BV1275" s="1" t="str">
        <f t="shared" si="1624"/>
        <v>NO</v>
      </c>
      <c r="BW1275" s="1" t="str">
        <f t="shared" si="1625"/>
        <v>NO</v>
      </c>
      <c r="BX1275" s="1" t="str">
        <f t="shared" si="1626"/>
        <v>NO</v>
      </c>
      <c r="BY1275" s="244" t="str">
        <f t="shared" si="1627"/>
        <v>YES</v>
      </c>
      <c r="BZ1275" s="244" t="str">
        <f t="shared" si="1628"/>
        <v>NO</v>
      </c>
      <c r="CA1275" s="244" t="str">
        <f t="shared" si="1629"/>
        <v>NO</v>
      </c>
      <c r="CB1275" s="244" t="str">
        <f t="shared" si="1630"/>
        <v>NO</v>
      </c>
      <c r="CC1275" s="244" t="str">
        <f t="shared" si="1631"/>
        <v>NO</v>
      </c>
      <c r="CD1275" s="244" t="str">
        <f t="shared" si="1607"/>
        <v>NO</v>
      </c>
      <c r="CE1275" s="1" t="str">
        <f t="shared" si="1608"/>
        <v>NO</v>
      </c>
      <c r="CF1275" s="1" t="str">
        <f t="shared" si="1609"/>
        <v>NO</v>
      </c>
      <c r="CG1275" s="1" t="str">
        <f t="shared" si="1610"/>
        <v>NO</v>
      </c>
      <c r="CH1275" s="1" t="str">
        <f t="shared" si="1611"/>
        <v>NO</v>
      </c>
      <c r="CI1275" s="244" t="str">
        <f t="shared" si="1632"/>
        <v>NO</v>
      </c>
      <c r="CJ1275" s="244" t="str">
        <f t="shared" si="1633"/>
        <v>NO</v>
      </c>
      <c r="CK1275" s="244" t="str">
        <f t="shared" si="1634"/>
        <v>NO</v>
      </c>
      <c r="CL1275" s="244" t="str">
        <f t="shared" si="1635"/>
        <v>NO</v>
      </c>
      <c r="CM1275" s="244" t="str">
        <f t="shared" si="1636"/>
        <v>NO</v>
      </c>
      <c r="CN1275" s="244" t="str">
        <f t="shared" si="1637"/>
        <v>NO</v>
      </c>
      <c r="CO1275" s="244" t="str">
        <f t="shared" si="1638"/>
        <v>NO</v>
      </c>
      <c r="CP1275" s="244" t="str">
        <f t="shared" si="1639"/>
        <v>NO</v>
      </c>
      <c r="CQ1275" s="244" t="str">
        <f t="shared" si="1640"/>
        <v>NO</v>
      </c>
      <c r="CR1275" s="244" t="str">
        <f t="shared" si="1641"/>
        <v>NO</v>
      </c>
    </row>
    <row r="1276" spans="1:96">
      <c r="A1276" s="64"/>
      <c r="B1276" s="15"/>
      <c r="C1276" s="15"/>
      <c r="D1276" s="15"/>
      <c r="E1276" s="15"/>
      <c r="F1276" s="15"/>
      <c r="G1276" s="15"/>
      <c r="H1276" s="15"/>
      <c r="I1276" s="52" t="s">
        <v>43</v>
      </c>
      <c r="J1276" s="6">
        <v>0.77279071189527304</v>
      </c>
      <c r="K1276" s="6">
        <v>0.177895437542503</v>
      </c>
      <c r="L1276" s="6">
        <v>4.9313850562223198E-2</v>
      </c>
      <c r="M1276" s="6">
        <v>0.52584063697821803</v>
      </c>
      <c r="N1276" s="6">
        <v>0.193593308218412</v>
      </c>
      <c r="O1276" s="6">
        <v>0.28056605480336799</v>
      </c>
      <c r="P1276" s="6">
        <v>0.84430768267226297</v>
      </c>
      <c r="Q1276" s="6">
        <v>0.121902045421151</v>
      </c>
      <c r="R1276" s="6">
        <v>3.3790271906584998E-2</v>
      </c>
      <c r="S1276" s="6">
        <v>0.89504270273648301</v>
      </c>
      <c r="T1276" s="6">
        <v>9.6366557257937507E-3</v>
      </c>
      <c r="U1276" s="6">
        <v>9.5320641537722295E-2</v>
      </c>
      <c r="V1276" s="6">
        <v>5.2568888690487398E-2</v>
      </c>
      <c r="W1276" s="6">
        <v>0.80057191973408703</v>
      </c>
      <c r="X1276" s="6">
        <v>0.14685919157542399</v>
      </c>
      <c r="Y1276" s="6">
        <v>0.87442556259173798</v>
      </c>
      <c r="Z1276" s="6">
        <v>0.11585270644036701</v>
      </c>
      <c r="AA1276" s="6">
        <v>9.7217309678939694E-3</v>
      </c>
      <c r="AB1276" s="6">
        <v>0.56753870489587599</v>
      </c>
      <c r="AC1276" s="6">
        <v>0.36660623720572399</v>
      </c>
      <c r="AD1276" s="6">
        <v>6.5855057898398697E-2</v>
      </c>
      <c r="AE1276" s="6">
        <v>0.82653408340368195</v>
      </c>
      <c r="AF1276" s="6">
        <v>1.9950722925883901E-2</v>
      </c>
      <c r="AG1276" s="310">
        <v>0.15351519367043301</v>
      </c>
      <c r="AH1276" s="211">
        <v>0.66600000000000004</v>
      </c>
      <c r="AI1276" s="211">
        <v>2.2440000000000002</v>
      </c>
      <c r="AJ1276" s="212">
        <v>5.2539999999999996</v>
      </c>
      <c r="AK1276" s="210">
        <v>0.72399999999999998</v>
      </c>
      <c r="AL1276" s="210">
        <v>2.2200000000000002</v>
      </c>
      <c r="AM1276" s="210">
        <v>5.34</v>
      </c>
      <c r="AN1276" s="203"/>
      <c r="AO1276" s="203"/>
      <c r="AP1276" s="203"/>
      <c r="AQ1276" s="203"/>
      <c r="AR1276" s="203">
        <f t="shared" si="1664"/>
        <v>0.45515454646600001</v>
      </c>
      <c r="AS1276" s="203">
        <f t="shared" si="1665"/>
        <v>0.55630000000000002</v>
      </c>
      <c r="AT1276" s="203">
        <f t="shared" si="1666"/>
        <v>0.67992222098599997</v>
      </c>
      <c r="AU1276" s="203">
        <f t="shared" si="1667"/>
        <v>1.6506818218499999</v>
      </c>
      <c r="AV1276" s="203">
        <f t="shared" si="1668"/>
        <v>2.0175000000000001</v>
      </c>
      <c r="AW1276" s="203">
        <f t="shared" si="1669"/>
        <v>2.4658333288500001</v>
      </c>
      <c r="AX1276" s="203">
        <f t="shared" si="1670"/>
        <v>4.146627281942</v>
      </c>
      <c r="AY1276" s="203">
        <f t="shared" si="1671"/>
        <v>5.0681000000000003</v>
      </c>
      <c r="AZ1276" s="203">
        <f t="shared" si="1672"/>
        <v>6.1943444331819997</v>
      </c>
      <c r="BB1276" s="1" t="str">
        <f t="shared" si="1642"/>
        <v>NA</v>
      </c>
      <c r="BC1276" s="1" t="str">
        <f t="shared" si="1643"/>
        <v>NA</v>
      </c>
      <c r="BD1276" s="1" t="str">
        <f t="shared" si="1644"/>
        <v>NA</v>
      </c>
      <c r="BE1276" s="1" t="str">
        <f t="shared" si="1645"/>
        <v>NO</v>
      </c>
      <c r="BF1276" s="1" t="str">
        <f t="shared" si="1612"/>
        <v>NO</v>
      </c>
      <c r="BG1276" s="1" t="str">
        <f t="shared" si="1613"/>
        <v>NO</v>
      </c>
      <c r="BH1276" s="1" t="str">
        <f t="shared" ref="BH1276:BH1339" si="1673">IF(OR(BB1276="P",BC1276="P",BD1276="P"),"NO","YES")</f>
        <v>YES</v>
      </c>
      <c r="BJ1276" s="1">
        <v>22</v>
      </c>
      <c r="BK1276" s="1" t="str">
        <f t="shared" si="1614"/>
        <v>P</v>
      </c>
      <c r="BL1276" s="1" t="str">
        <f t="shared" si="1615"/>
        <v>NA</v>
      </c>
      <c r="BM1276" s="1" t="str">
        <f t="shared" si="1616"/>
        <v>NA</v>
      </c>
      <c r="BN1276" s="1" t="str">
        <f t="shared" si="1617"/>
        <v>NO</v>
      </c>
      <c r="BO1276" s="1" t="str">
        <f t="shared" si="1618"/>
        <v>NO</v>
      </c>
      <c r="BP1276" s="1" t="str">
        <f t="shared" si="1619"/>
        <v>NO</v>
      </c>
      <c r="BQ1276" s="1" t="str">
        <f t="shared" si="1620"/>
        <v>NO</v>
      </c>
      <c r="BS1276" s="1" t="str">
        <f t="shared" si="1621"/>
        <v>TN</v>
      </c>
      <c r="BT1276" s="1" t="str">
        <f t="shared" si="1622"/>
        <v>TN</v>
      </c>
      <c r="BU1276" s="1" t="str">
        <f t="shared" si="1623"/>
        <v>TN</v>
      </c>
      <c r="BV1276" s="1" t="str">
        <f t="shared" si="1624"/>
        <v>NO</v>
      </c>
      <c r="BW1276" s="1" t="str">
        <f t="shared" si="1625"/>
        <v>NO</v>
      </c>
      <c r="BX1276" s="1" t="str">
        <f t="shared" si="1626"/>
        <v>NO</v>
      </c>
      <c r="BY1276" s="244" t="str">
        <f t="shared" si="1627"/>
        <v>YES</v>
      </c>
      <c r="BZ1276" s="244" t="str">
        <f t="shared" si="1628"/>
        <v>NO</v>
      </c>
      <c r="CA1276" s="244" t="str">
        <f t="shared" si="1629"/>
        <v>NO</v>
      </c>
      <c r="CB1276" s="244" t="str">
        <f t="shared" si="1630"/>
        <v>NO</v>
      </c>
      <c r="CC1276" s="244" t="str">
        <f t="shared" si="1631"/>
        <v>NO</v>
      </c>
      <c r="CD1276" s="244" t="str">
        <f t="shared" si="1607"/>
        <v>NO</v>
      </c>
      <c r="CE1276" s="1" t="str">
        <f t="shared" si="1608"/>
        <v>NO</v>
      </c>
      <c r="CF1276" s="1" t="str">
        <f t="shared" si="1609"/>
        <v>NO</v>
      </c>
      <c r="CG1276" s="1" t="str">
        <f t="shared" si="1610"/>
        <v>NO</v>
      </c>
      <c r="CH1276" s="1" t="str">
        <f t="shared" si="1611"/>
        <v>NO</v>
      </c>
      <c r="CI1276" s="244" t="str">
        <f t="shared" si="1632"/>
        <v>NO</v>
      </c>
      <c r="CJ1276" s="244" t="str">
        <f t="shared" si="1633"/>
        <v>NO</v>
      </c>
      <c r="CK1276" s="244" t="str">
        <f t="shared" si="1634"/>
        <v>NO</v>
      </c>
      <c r="CL1276" s="244" t="str">
        <f t="shared" si="1635"/>
        <v>NO</v>
      </c>
      <c r="CM1276" s="244" t="str">
        <f t="shared" si="1636"/>
        <v>NO</v>
      </c>
      <c r="CN1276" s="244" t="str">
        <f t="shared" si="1637"/>
        <v>NO</v>
      </c>
      <c r="CO1276" s="244" t="str">
        <f t="shared" si="1638"/>
        <v>NO</v>
      </c>
      <c r="CP1276" s="244" t="str">
        <f t="shared" si="1639"/>
        <v>NO</v>
      </c>
      <c r="CQ1276" s="244" t="str">
        <f t="shared" si="1640"/>
        <v>NO</v>
      </c>
      <c r="CR1276" s="244" t="str">
        <f t="shared" si="1641"/>
        <v>NO</v>
      </c>
    </row>
    <row r="1277" spans="1:96">
      <c r="A1277" s="64"/>
      <c r="B1277" s="15"/>
      <c r="C1277" s="15"/>
      <c r="D1277" s="15"/>
      <c r="E1277" s="15"/>
      <c r="F1277" s="15"/>
      <c r="G1277" s="15"/>
      <c r="H1277" s="15"/>
      <c r="I1277" s="52" t="s">
        <v>45</v>
      </c>
      <c r="J1277" s="6">
        <v>0.55411086408025401</v>
      </c>
      <c r="K1277" s="6">
        <v>0.43830704623295202</v>
      </c>
      <c r="L1277" s="6">
        <v>7.5820896867926299E-3</v>
      </c>
      <c r="M1277" s="6">
        <v>0.70927032316662897</v>
      </c>
      <c r="N1277" s="6">
        <v>0.24410463632596699</v>
      </c>
      <c r="O1277" s="6">
        <v>4.6625040507402897E-2</v>
      </c>
      <c r="P1277" s="6">
        <v>0.19088163158108101</v>
      </c>
      <c r="Q1277" s="6">
        <v>0.769567709180073</v>
      </c>
      <c r="R1277" s="6">
        <v>3.9550659238845903E-2</v>
      </c>
      <c r="S1277" s="6">
        <v>0.92195881354653197</v>
      </c>
      <c r="T1277" s="6">
        <v>3.3182098327135902E-2</v>
      </c>
      <c r="U1277" s="6">
        <v>4.4859088126331402E-2</v>
      </c>
      <c r="V1277" s="6">
        <v>0.63404226303647504</v>
      </c>
      <c r="W1277" s="6">
        <v>0.17018122746582201</v>
      </c>
      <c r="X1277" s="6">
        <v>0.19577650949770201</v>
      </c>
      <c r="Y1277" s="6">
        <v>0.66163923582483197</v>
      </c>
      <c r="Z1277" s="6">
        <v>2.96702731407513E-2</v>
      </c>
      <c r="AA1277" s="6">
        <v>0.30869049103441598</v>
      </c>
      <c r="AB1277" s="6">
        <v>0.93005713848179905</v>
      </c>
      <c r="AC1277" s="6">
        <v>3.8550752113425901E-2</v>
      </c>
      <c r="AD1277" s="6">
        <v>3.1392109404774098E-2</v>
      </c>
      <c r="AE1277" s="6">
        <v>0.70908467574763401</v>
      </c>
      <c r="AF1277" s="6">
        <v>0.154095608390656</v>
      </c>
      <c r="AG1277" s="310">
        <v>0.13681971586170899</v>
      </c>
      <c r="AH1277" s="211">
        <v>0.64400000000000002</v>
      </c>
      <c r="AI1277" s="211">
        <v>2.5840000000000001</v>
      </c>
      <c r="AJ1277" s="212">
        <v>5.266</v>
      </c>
      <c r="AK1277" s="210">
        <v>0.60599999999999998</v>
      </c>
      <c r="AL1277" s="210">
        <v>2.556</v>
      </c>
      <c r="AM1277" s="210">
        <v>5.2270000000000003</v>
      </c>
      <c r="AN1277" s="203"/>
      <c r="AO1277" s="203"/>
      <c r="AP1277" s="203"/>
      <c r="AQ1277" s="203"/>
      <c r="AR1277" s="203">
        <f t="shared" si="1664"/>
        <v>0.45515454646600001</v>
      </c>
      <c r="AS1277" s="203">
        <f t="shared" si="1665"/>
        <v>0.55630000000000002</v>
      </c>
      <c r="AT1277" s="203">
        <f t="shared" si="1666"/>
        <v>0.67992222098599997</v>
      </c>
      <c r="AU1277" s="203">
        <f t="shared" si="1667"/>
        <v>1.6506818218499999</v>
      </c>
      <c r="AV1277" s="203">
        <f t="shared" si="1668"/>
        <v>2.0175000000000001</v>
      </c>
      <c r="AW1277" s="203">
        <f t="shared" si="1669"/>
        <v>2.4658333288500001</v>
      </c>
      <c r="AX1277" s="203">
        <f t="shared" si="1670"/>
        <v>4.146627281942</v>
      </c>
      <c r="AY1277" s="203">
        <f t="shared" si="1671"/>
        <v>5.0681000000000003</v>
      </c>
      <c r="AZ1277" s="203">
        <f t="shared" si="1672"/>
        <v>6.1943444331819997</v>
      </c>
      <c r="BB1277" s="1" t="str">
        <f t="shared" si="1642"/>
        <v>NA</v>
      </c>
      <c r="BC1277" s="1" t="str">
        <f t="shared" si="1643"/>
        <v>P</v>
      </c>
      <c r="BD1277" s="1" t="str">
        <f t="shared" si="1644"/>
        <v>NA</v>
      </c>
      <c r="BE1277" s="1" t="str">
        <f t="shared" si="1645"/>
        <v>NO</v>
      </c>
      <c r="BF1277" s="1" t="str">
        <f t="shared" si="1612"/>
        <v>NO</v>
      </c>
      <c r="BG1277" s="1" t="str">
        <f t="shared" si="1613"/>
        <v>NO</v>
      </c>
      <c r="BH1277" s="1" t="str">
        <f t="shared" si="1673"/>
        <v>NO</v>
      </c>
      <c r="BJ1277" s="1">
        <v>7</v>
      </c>
      <c r="BK1277" s="1" t="str">
        <f t="shared" si="1614"/>
        <v>NA</v>
      </c>
      <c r="BL1277" s="1" t="str">
        <f t="shared" si="1615"/>
        <v>P</v>
      </c>
      <c r="BM1277" s="1" t="str">
        <f t="shared" si="1616"/>
        <v>NA</v>
      </c>
      <c r="BN1277" s="1" t="str">
        <f t="shared" si="1617"/>
        <v>NO</v>
      </c>
      <c r="BO1277" s="1" t="str">
        <f t="shared" si="1618"/>
        <v>NO</v>
      </c>
      <c r="BP1277" s="1" t="str">
        <f t="shared" si="1619"/>
        <v>NO</v>
      </c>
      <c r="BQ1277" s="1" t="str">
        <f t="shared" si="1620"/>
        <v>NO</v>
      </c>
      <c r="BS1277" s="1" t="str">
        <f t="shared" si="1621"/>
        <v>TN</v>
      </c>
      <c r="BT1277" s="1" t="str">
        <f t="shared" si="1622"/>
        <v>TN</v>
      </c>
      <c r="BU1277" s="1" t="str">
        <f t="shared" si="1623"/>
        <v>TN</v>
      </c>
      <c r="BV1277" s="1" t="str">
        <f t="shared" si="1624"/>
        <v>NO</v>
      </c>
      <c r="BW1277" s="1" t="str">
        <f t="shared" si="1625"/>
        <v>NO</v>
      </c>
      <c r="BX1277" s="1" t="str">
        <f t="shared" si="1626"/>
        <v>NO</v>
      </c>
      <c r="BY1277" s="244" t="str">
        <f t="shared" si="1627"/>
        <v>YES</v>
      </c>
      <c r="BZ1277" s="244" t="str">
        <f t="shared" si="1628"/>
        <v>NO</v>
      </c>
      <c r="CA1277" s="244" t="str">
        <f t="shared" si="1629"/>
        <v>NO</v>
      </c>
      <c r="CB1277" s="244" t="str">
        <f t="shared" si="1630"/>
        <v>NO</v>
      </c>
      <c r="CC1277" s="244" t="str">
        <f t="shared" si="1631"/>
        <v>NO</v>
      </c>
      <c r="CD1277" s="244" t="str">
        <f t="shared" si="1607"/>
        <v>NO</v>
      </c>
      <c r="CE1277" s="1" t="str">
        <f t="shared" si="1608"/>
        <v>NO</v>
      </c>
      <c r="CF1277" s="1" t="str">
        <f t="shared" si="1609"/>
        <v>NO</v>
      </c>
      <c r="CG1277" s="1" t="str">
        <f t="shared" si="1610"/>
        <v>NO</v>
      </c>
      <c r="CH1277" s="1" t="str">
        <f t="shared" si="1611"/>
        <v>NO</v>
      </c>
      <c r="CI1277" s="244" t="str">
        <f t="shared" si="1632"/>
        <v>NO</v>
      </c>
      <c r="CJ1277" s="244" t="str">
        <f t="shared" si="1633"/>
        <v>NO</v>
      </c>
      <c r="CK1277" s="244" t="str">
        <f t="shared" si="1634"/>
        <v>NO</v>
      </c>
      <c r="CL1277" s="244" t="str">
        <f t="shared" si="1635"/>
        <v>NO</v>
      </c>
      <c r="CM1277" s="244" t="str">
        <f t="shared" si="1636"/>
        <v>NO</v>
      </c>
      <c r="CN1277" s="244" t="str">
        <f t="shared" si="1637"/>
        <v>NO</v>
      </c>
      <c r="CO1277" s="244" t="str">
        <f t="shared" si="1638"/>
        <v>NO</v>
      </c>
      <c r="CP1277" s="244" t="str">
        <f t="shared" si="1639"/>
        <v>NO</v>
      </c>
      <c r="CQ1277" s="244" t="str">
        <f t="shared" si="1640"/>
        <v>NO</v>
      </c>
      <c r="CR1277" s="244" t="str">
        <f t="shared" si="1641"/>
        <v>NO</v>
      </c>
    </row>
    <row r="1278" spans="1:96">
      <c r="A1278" s="64"/>
      <c r="B1278" s="15"/>
      <c r="C1278" s="15"/>
      <c r="D1278" s="15"/>
      <c r="E1278" s="15"/>
      <c r="F1278" s="15"/>
      <c r="G1278" s="15"/>
      <c r="H1278" s="15"/>
      <c r="I1278" s="52" t="s">
        <v>44</v>
      </c>
      <c r="J1278" s="6">
        <v>0.98675191581985</v>
      </c>
      <c r="K1278" s="6">
        <v>3.96810208087794E-4</v>
      </c>
      <c r="L1278" s="6">
        <v>1.28512739720619E-2</v>
      </c>
      <c r="M1278" s="6">
        <v>0.33638282793964303</v>
      </c>
      <c r="N1278" s="6">
        <v>1.28037122029965E-2</v>
      </c>
      <c r="O1278" s="6">
        <v>0.65081345985735894</v>
      </c>
      <c r="P1278" s="6">
        <v>0.94147420352565703</v>
      </c>
      <c r="Q1278" s="6">
        <v>3.4254400588849501E-2</v>
      </c>
      <c r="R1278" s="6">
        <v>2.4271395885492601E-2</v>
      </c>
      <c r="S1278" s="6">
        <v>0.51904362823670802</v>
      </c>
      <c r="T1278" s="6">
        <v>0.44648610185055498</v>
      </c>
      <c r="U1278" s="6">
        <v>3.4470269912736197E-2</v>
      </c>
      <c r="V1278" s="6">
        <v>0.66774398863376805</v>
      </c>
      <c r="W1278" s="6">
        <v>0.15416456312431501</v>
      </c>
      <c r="X1278" s="6">
        <v>0.178091448241915</v>
      </c>
      <c r="Y1278" s="6">
        <v>0.71815947856551998</v>
      </c>
      <c r="Z1278" s="6">
        <v>0.209982790635211</v>
      </c>
      <c r="AA1278" s="6">
        <v>7.1857730799268604E-2</v>
      </c>
      <c r="AB1278" s="6">
        <v>0.213555038897669</v>
      </c>
      <c r="AC1278" s="6">
        <v>0.76335115562091405</v>
      </c>
      <c r="AD1278" s="6">
        <v>2.3093805481415899E-2</v>
      </c>
      <c r="AE1278" s="6">
        <v>5.5716225367677202E-2</v>
      </c>
      <c r="AF1278" s="6">
        <v>0.74022360877597804</v>
      </c>
      <c r="AG1278" s="310">
        <v>0.20406016585634401</v>
      </c>
      <c r="AH1278" s="211">
        <v>0.55700000000000005</v>
      </c>
      <c r="AI1278" s="211">
        <v>2.1960000000000002</v>
      </c>
      <c r="AJ1278" s="212">
        <v>5.375</v>
      </c>
      <c r="AK1278" s="210">
        <v>0.54900000000000004</v>
      </c>
      <c r="AL1278" s="210">
        <v>2.2559999999999998</v>
      </c>
      <c r="AM1278" s="210">
        <v>5.3140000000000001</v>
      </c>
      <c r="AN1278" s="203"/>
      <c r="AO1278" s="203"/>
      <c r="AP1278" s="203"/>
      <c r="AQ1278" s="203"/>
      <c r="AR1278" s="203">
        <f t="shared" si="1664"/>
        <v>0.45515454646600001</v>
      </c>
      <c r="AS1278" s="203">
        <f t="shared" si="1665"/>
        <v>0.55630000000000002</v>
      </c>
      <c r="AT1278" s="203">
        <f t="shared" si="1666"/>
        <v>0.67992222098599997</v>
      </c>
      <c r="AU1278" s="203">
        <f t="shared" si="1667"/>
        <v>1.6506818218499999</v>
      </c>
      <c r="AV1278" s="203">
        <f t="shared" si="1668"/>
        <v>2.0175000000000001</v>
      </c>
      <c r="AW1278" s="203">
        <f t="shared" si="1669"/>
        <v>2.4658333288500001</v>
      </c>
      <c r="AX1278" s="203">
        <f t="shared" si="1670"/>
        <v>4.146627281942</v>
      </c>
      <c r="AY1278" s="203">
        <f t="shared" si="1671"/>
        <v>5.0681000000000003</v>
      </c>
      <c r="AZ1278" s="203">
        <f t="shared" si="1672"/>
        <v>6.1943444331819997</v>
      </c>
      <c r="BB1278" s="1" t="str">
        <f t="shared" si="1642"/>
        <v>NA</v>
      </c>
      <c r="BC1278" s="1" t="str">
        <f t="shared" si="1643"/>
        <v>NA</v>
      </c>
      <c r="BD1278" s="1" t="str">
        <f t="shared" si="1644"/>
        <v>NA</v>
      </c>
      <c r="BE1278" s="1" t="str">
        <f t="shared" si="1645"/>
        <v>NO</v>
      </c>
      <c r="BF1278" s="1" t="str">
        <f t="shared" si="1612"/>
        <v>NO</v>
      </c>
      <c r="BG1278" s="1" t="str">
        <f t="shared" si="1613"/>
        <v>NO</v>
      </c>
      <c r="BH1278" s="1" t="str">
        <f t="shared" si="1673"/>
        <v>YES</v>
      </c>
      <c r="BJ1278" s="1">
        <v>18</v>
      </c>
      <c r="BK1278" s="1" t="str">
        <f t="shared" si="1614"/>
        <v>NP</v>
      </c>
      <c r="BL1278" s="1" t="str">
        <f t="shared" si="1615"/>
        <v>NA</v>
      </c>
      <c r="BM1278" s="1" t="str">
        <f t="shared" si="1616"/>
        <v>NA</v>
      </c>
      <c r="BN1278" s="1" t="str">
        <f t="shared" si="1617"/>
        <v>NO</v>
      </c>
      <c r="BO1278" s="1" t="str">
        <f t="shared" si="1618"/>
        <v>NO</v>
      </c>
      <c r="BP1278" s="1" t="str">
        <f t="shared" si="1619"/>
        <v>NO</v>
      </c>
      <c r="BQ1278" s="1" t="str">
        <f t="shared" si="1620"/>
        <v>YES</v>
      </c>
      <c r="BS1278" s="1" t="str">
        <f t="shared" si="1621"/>
        <v>FN</v>
      </c>
      <c r="BT1278" s="1" t="str">
        <f t="shared" si="1622"/>
        <v>TN</v>
      </c>
      <c r="BU1278" s="1" t="str">
        <f t="shared" si="1623"/>
        <v>TN</v>
      </c>
      <c r="BV1278" s="1" t="str">
        <f t="shared" si="1624"/>
        <v>NO</v>
      </c>
      <c r="BW1278" s="1" t="str">
        <f t="shared" si="1625"/>
        <v>NO</v>
      </c>
      <c r="BX1278" s="1" t="str">
        <f t="shared" si="1626"/>
        <v>NO</v>
      </c>
      <c r="BY1278" s="244" t="str">
        <f t="shared" si="1627"/>
        <v>YES</v>
      </c>
      <c r="BZ1278" s="244" t="str">
        <f t="shared" si="1628"/>
        <v>NO</v>
      </c>
      <c r="CA1278" s="244" t="str">
        <f t="shared" si="1629"/>
        <v>NO</v>
      </c>
      <c r="CB1278" s="244" t="str">
        <f t="shared" si="1630"/>
        <v>NO</v>
      </c>
      <c r="CC1278" s="244" t="str">
        <f t="shared" si="1631"/>
        <v>NO</v>
      </c>
      <c r="CD1278" s="244" t="str">
        <f t="shared" si="1607"/>
        <v>YES</v>
      </c>
      <c r="CE1278" s="1" t="str">
        <f t="shared" si="1608"/>
        <v>NO</v>
      </c>
      <c r="CF1278" s="1" t="str">
        <f t="shared" si="1609"/>
        <v>NO</v>
      </c>
      <c r="CG1278" s="1" t="str">
        <f t="shared" si="1610"/>
        <v>NO</v>
      </c>
      <c r="CH1278" s="1" t="str">
        <f t="shared" si="1611"/>
        <v>YES</v>
      </c>
      <c r="CI1278" s="244" t="str">
        <f t="shared" si="1632"/>
        <v>YES</v>
      </c>
      <c r="CJ1278" s="244" t="str">
        <f t="shared" si="1633"/>
        <v>NO</v>
      </c>
      <c r="CK1278" s="244" t="str">
        <f t="shared" si="1634"/>
        <v>NO</v>
      </c>
      <c r="CL1278" s="244" t="str">
        <f t="shared" si="1635"/>
        <v>NO</v>
      </c>
      <c r="CM1278" s="244" t="str">
        <f t="shared" si="1636"/>
        <v>YES</v>
      </c>
      <c r="CN1278" s="244" t="str">
        <f t="shared" si="1637"/>
        <v>NO</v>
      </c>
      <c r="CO1278" s="244" t="str">
        <f t="shared" si="1638"/>
        <v>NO</v>
      </c>
      <c r="CP1278" s="244" t="str">
        <f t="shared" si="1639"/>
        <v>NO</v>
      </c>
      <c r="CQ1278" s="244" t="str">
        <f t="shared" si="1640"/>
        <v>NO</v>
      </c>
      <c r="CR1278" s="244" t="str">
        <f t="shared" si="1641"/>
        <v>NO</v>
      </c>
    </row>
    <row r="1279" spans="1:96" ht="16.5" thickBot="1">
      <c r="A1279" s="10"/>
      <c r="B1279" s="8"/>
      <c r="C1279" s="8"/>
      <c r="D1279" s="8"/>
      <c r="E1279" s="8"/>
      <c r="F1279" s="8"/>
      <c r="G1279" s="8"/>
      <c r="H1279" s="8"/>
      <c r="I1279" s="53" t="s">
        <v>20</v>
      </c>
      <c r="J1279" s="8">
        <v>0.95787826756531003</v>
      </c>
      <c r="K1279" s="8">
        <v>1.8747108589220199E-2</v>
      </c>
      <c r="L1279" s="8">
        <v>2.3374623845469199E-2</v>
      </c>
      <c r="M1279" s="8">
        <v>0.18561773392321401</v>
      </c>
      <c r="N1279" s="8">
        <v>0.46761156256172598</v>
      </c>
      <c r="O1279" s="8">
        <v>0.34677070351505901</v>
      </c>
      <c r="P1279" s="8">
        <v>0.60122357519677105</v>
      </c>
      <c r="Q1279" s="8">
        <v>0.36530277536254002</v>
      </c>
      <c r="R1279" s="8">
        <v>3.3473649440688001E-2</v>
      </c>
      <c r="S1279" s="8">
        <v>0.52003966965403203</v>
      </c>
      <c r="T1279" s="8">
        <v>8.2868265904416594E-2</v>
      </c>
      <c r="U1279" s="8">
        <v>0.39709206444155098</v>
      </c>
      <c r="V1279" s="8">
        <v>0.50113701490638696</v>
      </c>
      <c r="W1279" s="8">
        <v>0.27666961245107002</v>
      </c>
      <c r="X1279" s="8">
        <v>0.22219337264254199</v>
      </c>
      <c r="Y1279" s="8">
        <v>0.57408176908339603</v>
      </c>
      <c r="Z1279" s="8">
        <v>0.255303027222052</v>
      </c>
      <c r="AA1279" s="8">
        <v>0.17061520369454999</v>
      </c>
      <c r="AB1279" s="8">
        <v>0.92542690336566102</v>
      </c>
      <c r="AC1279" s="8">
        <v>6.8785855843400995E-2</v>
      </c>
      <c r="AD1279" s="8">
        <v>5.7872407909375003E-3</v>
      </c>
      <c r="AE1279" s="8">
        <v>0.43252275488957498</v>
      </c>
      <c r="AF1279" s="8">
        <v>0.48634860108860001</v>
      </c>
      <c r="AG1279" s="311">
        <v>8.1128644021824001E-2</v>
      </c>
      <c r="AH1279" s="213">
        <v>1.0049999999999999</v>
      </c>
      <c r="AI1279" s="213">
        <v>2.4969999999999999</v>
      </c>
      <c r="AJ1279" s="214">
        <v>5.0670000000000002</v>
      </c>
      <c r="AK1279" s="210">
        <v>1.0089999999999999</v>
      </c>
      <c r="AL1279" s="210">
        <v>2.4710000000000001</v>
      </c>
      <c r="AM1279" s="210">
        <v>5.1449999999999996</v>
      </c>
      <c r="AN1279" s="203"/>
      <c r="AO1279" s="203"/>
      <c r="AP1279" s="203"/>
      <c r="AQ1279" s="203"/>
      <c r="AR1279" s="203">
        <f t="shared" si="1664"/>
        <v>0.45515454646600001</v>
      </c>
      <c r="AS1279" s="203">
        <f t="shared" si="1665"/>
        <v>0.55630000000000002</v>
      </c>
      <c r="AT1279" s="203">
        <f t="shared" si="1666"/>
        <v>0.67992222098599997</v>
      </c>
      <c r="AU1279" s="203">
        <f t="shared" si="1667"/>
        <v>1.6506818218499999</v>
      </c>
      <c r="AV1279" s="203">
        <f t="shared" si="1668"/>
        <v>2.0175000000000001</v>
      </c>
      <c r="AW1279" s="203">
        <f t="shared" si="1669"/>
        <v>2.4658333288500001</v>
      </c>
      <c r="AX1279" s="203">
        <f t="shared" si="1670"/>
        <v>4.146627281942</v>
      </c>
      <c r="AY1279" s="203">
        <f t="shared" si="1671"/>
        <v>5.0681000000000003</v>
      </c>
      <c r="AZ1279" s="203">
        <f t="shared" si="1672"/>
        <v>6.1943444331819997</v>
      </c>
      <c r="BB1279" s="1" t="str">
        <f t="shared" si="1642"/>
        <v>P</v>
      </c>
      <c r="BC1279" s="1" t="str">
        <f t="shared" si="1643"/>
        <v>P</v>
      </c>
      <c r="BD1279" s="1" t="str">
        <f t="shared" si="1644"/>
        <v>NP</v>
      </c>
      <c r="BE1279" s="1" t="str">
        <f t="shared" si="1645"/>
        <v>NO</v>
      </c>
      <c r="BF1279" s="1" t="str">
        <f t="shared" si="1612"/>
        <v>NO</v>
      </c>
      <c r="BG1279" s="1" t="str">
        <f t="shared" si="1613"/>
        <v>NO</v>
      </c>
      <c r="BH1279" s="1" t="str">
        <f t="shared" si="1673"/>
        <v>NO</v>
      </c>
      <c r="BJ1279" s="1">
        <v>17</v>
      </c>
      <c r="BK1279" s="1" t="str">
        <f t="shared" si="1614"/>
        <v>P</v>
      </c>
      <c r="BL1279" s="1" t="str">
        <f t="shared" si="1615"/>
        <v>P</v>
      </c>
      <c r="BM1279" s="1" t="str">
        <f t="shared" si="1616"/>
        <v>NA</v>
      </c>
      <c r="BN1279" s="1" t="str">
        <f t="shared" si="1617"/>
        <v>NO</v>
      </c>
      <c r="BO1279" s="1" t="str">
        <f t="shared" si="1618"/>
        <v>NO</v>
      </c>
      <c r="BP1279" s="1" t="str">
        <f t="shared" si="1619"/>
        <v>NO</v>
      </c>
      <c r="BQ1279" s="1" t="str">
        <f t="shared" si="1620"/>
        <v>NO</v>
      </c>
      <c r="BS1279" s="1" t="str">
        <f t="shared" si="1621"/>
        <v>TN</v>
      </c>
      <c r="BT1279" s="1" t="str">
        <f t="shared" si="1622"/>
        <v>TN</v>
      </c>
      <c r="BU1279" s="1" t="str">
        <f t="shared" si="1623"/>
        <v>FP</v>
      </c>
      <c r="BV1279" s="1" t="str">
        <f t="shared" si="1624"/>
        <v>NO</v>
      </c>
      <c r="BW1279" s="1" t="str">
        <f t="shared" si="1625"/>
        <v>NO</v>
      </c>
      <c r="BX1279" s="1" t="str">
        <f t="shared" si="1626"/>
        <v>NO</v>
      </c>
      <c r="BY1279" s="244" t="str">
        <f t="shared" si="1627"/>
        <v>YES</v>
      </c>
      <c r="BZ1279" s="244" t="str">
        <f t="shared" si="1628"/>
        <v>NO</v>
      </c>
      <c r="CA1279" s="244" t="str">
        <f t="shared" si="1629"/>
        <v>NO</v>
      </c>
      <c r="CB1279" s="244" t="str">
        <f t="shared" si="1630"/>
        <v>NO</v>
      </c>
      <c r="CC1279" s="244" t="str">
        <f t="shared" si="1631"/>
        <v>NO</v>
      </c>
      <c r="CD1279" s="244" t="str">
        <f t="shared" si="1607"/>
        <v>YES</v>
      </c>
      <c r="CE1279" s="1" t="str">
        <f t="shared" si="1608"/>
        <v>NO</v>
      </c>
      <c r="CF1279" s="1" t="str">
        <f t="shared" si="1609"/>
        <v>NO</v>
      </c>
      <c r="CG1279" s="1" t="str">
        <f t="shared" si="1610"/>
        <v>NO</v>
      </c>
      <c r="CH1279" s="1" t="str">
        <f t="shared" si="1611"/>
        <v>YES</v>
      </c>
      <c r="CI1279" s="244" t="str">
        <f t="shared" si="1632"/>
        <v>NO</v>
      </c>
      <c r="CJ1279" s="244" t="str">
        <f t="shared" si="1633"/>
        <v>NO</v>
      </c>
      <c r="CK1279" s="244" t="str">
        <f t="shared" si="1634"/>
        <v>NO</v>
      </c>
      <c r="CL1279" s="244" t="str">
        <f t="shared" si="1635"/>
        <v>NO</v>
      </c>
      <c r="CM1279" s="244" t="str">
        <f t="shared" si="1636"/>
        <v>NO</v>
      </c>
      <c r="CN1279" s="244" t="str">
        <f t="shared" si="1637"/>
        <v>YES</v>
      </c>
      <c r="CO1279" s="244" t="str">
        <f t="shared" si="1638"/>
        <v>NO</v>
      </c>
      <c r="CP1279" s="244" t="str">
        <f t="shared" si="1639"/>
        <v>NO</v>
      </c>
      <c r="CQ1279" s="244" t="str">
        <f t="shared" si="1640"/>
        <v>NO</v>
      </c>
      <c r="CR1279" s="244" t="str">
        <f t="shared" si="1641"/>
        <v>YES</v>
      </c>
    </row>
    <row r="1280" spans="1:96">
      <c r="A1280" s="61">
        <v>120</v>
      </c>
      <c r="B1280" s="62">
        <v>360</v>
      </c>
      <c r="C1280" s="62">
        <v>1.5</v>
      </c>
      <c r="D1280" s="62">
        <v>0.66</v>
      </c>
      <c r="E1280" s="62">
        <v>5972904</v>
      </c>
      <c r="F1280" s="62">
        <f>E1280/1000/60</f>
        <v>99.548400000000001</v>
      </c>
      <c r="G1280" s="62">
        <v>17</v>
      </c>
      <c r="H1280" s="63">
        <f>G1280/B1280*100</f>
        <v>4.7222222222222223</v>
      </c>
      <c r="I1280" s="60" t="s">
        <v>12</v>
      </c>
      <c r="J1280" s="69">
        <v>0.88579517719830603</v>
      </c>
      <c r="K1280" s="69">
        <v>7.9595197601714796E-2</v>
      </c>
      <c r="L1280" s="69">
        <v>3.46096251999784E-2</v>
      </c>
      <c r="M1280" s="69">
        <v>3.46643008753411E-2</v>
      </c>
      <c r="N1280" s="69">
        <v>0.262023766340999</v>
      </c>
      <c r="O1280" s="69">
        <v>0.703311932783659</v>
      </c>
      <c r="P1280" s="69">
        <v>0.31014920486901898</v>
      </c>
      <c r="Q1280" s="69">
        <v>0.51710130524443898</v>
      </c>
      <c r="R1280" s="69">
        <v>0.17274948988654101</v>
      </c>
      <c r="S1280" s="69">
        <v>0.123470622479057</v>
      </c>
      <c r="T1280" s="69">
        <v>0.84540630571304998</v>
      </c>
      <c r="U1280" s="69">
        <v>3.11230718078923E-2</v>
      </c>
      <c r="V1280" s="69">
        <v>0.43084573771312401</v>
      </c>
      <c r="W1280" s="69">
        <v>0.49104527015279598</v>
      </c>
      <c r="X1280" s="69">
        <v>7.8108992134079402E-2</v>
      </c>
      <c r="Y1280" s="69">
        <v>0.64473004064058803</v>
      </c>
      <c r="Z1280" s="69">
        <v>0.13005441811172999</v>
      </c>
      <c r="AA1280" s="69">
        <v>0.22521554124768001</v>
      </c>
      <c r="AB1280" s="69">
        <v>1.2754508493409899E-3</v>
      </c>
      <c r="AC1280" s="69">
        <v>0.60967845469653503</v>
      </c>
      <c r="AD1280" s="69">
        <v>0.38904609445412303</v>
      </c>
      <c r="AE1280" s="69">
        <v>0.58461280533373505</v>
      </c>
      <c r="AF1280" s="69">
        <v>0.33025623230454498</v>
      </c>
      <c r="AG1280" s="309">
        <v>8.5130962361718895E-2</v>
      </c>
      <c r="AH1280" s="208">
        <v>0.91300000000000003</v>
      </c>
      <c r="AI1280" s="208">
        <v>2.5750000000000002</v>
      </c>
      <c r="AJ1280" s="209">
        <v>5.8929999999999998</v>
      </c>
      <c r="AK1280" s="210">
        <v>1.0409999999999999</v>
      </c>
      <c r="AL1280" s="210">
        <v>2.4780000000000002</v>
      </c>
      <c r="AM1280" s="210">
        <v>5.8970000000000002</v>
      </c>
      <c r="AN1280" s="203">
        <v>0.8518</v>
      </c>
      <c r="AO1280" s="203">
        <v>2.2370999999999999</v>
      </c>
      <c r="AP1280" s="203">
        <v>5.3787000000000003</v>
      </c>
      <c r="AQ1280" s="203"/>
      <c r="AR1280" s="203">
        <f>$AN$16*0.81818182</f>
        <v>0.69692727427599999</v>
      </c>
      <c r="AS1280" s="203">
        <f>$AN$16</f>
        <v>0.8518</v>
      </c>
      <c r="AT1280" s="203">
        <f>$AN$16*1.22222222</f>
        <v>1.041088886996</v>
      </c>
      <c r="AU1280" s="203">
        <f>$AO$16*0.81818182</f>
        <v>1.8303545495219997</v>
      </c>
      <c r="AV1280" s="203">
        <f>$AO$16</f>
        <v>2.2370999999999999</v>
      </c>
      <c r="AW1280" s="203">
        <f>$AO$16*1.22222222</f>
        <v>2.7342333283619995</v>
      </c>
      <c r="AX1280" s="203">
        <f>$AP$16*0.81818182</f>
        <v>4.4007545552340002</v>
      </c>
      <c r="AY1280" s="203">
        <f>$AP$16</f>
        <v>5.3787000000000003</v>
      </c>
      <c r="AZ1280" s="203">
        <f>$AP$16*1.22222222</f>
        <v>6.5739666547139999</v>
      </c>
      <c r="BB1280" s="1" t="str">
        <f t="shared" si="1642"/>
        <v>NA</v>
      </c>
      <c r="BC1280" s="1" t="str">
        <f t="shared" si="1643"/>
        <v>NA</v>
      </c>
      <c r="BD1280" s="1" t="str">
        <f t="shared" si="1644"/>
        <v>NA</v>
      </c>
      <c r="BE1280" s="1" t="str">
        <f t="shared" si="1645"/>
        <v>NO</v>
      </c>
      <c r="BF1280" s="1" t="str">
        <f t="shared" si="1612"/>
        <v>NO</v>
      </c>
      <c r="BG1280" s="1" t="str">
        <f t="shared" si="1613"/>
        <v>NO</v>
      </c>
      <c r="BH1280" s="1" t="str">
        <f t="shared" si="1673"/>
        <v>YES</v>
      </c>
      <c r="BJ1280" s="12">
        <v>11</v>
      </c>
      <c r="BK1280" s="1" t="str">
        <f t="shared" si="1614"/>
        <v>NA</v>
      </c>
      <c r="BL1280" s="1" t="str">
        <f t="shared" si="1615"/>
        <v>NA</v>
      </c>
      <c r="BM1280" s="1" t="str">
        <f t="shared" si="1616"/>
        <v>NA</v>
      </c>
      <c r="BN1280" s="1" t="str">
        <f t="shared" si="1617"/>
        <v>NO</v>
      </c>
      <c r="BO1280" s="1" t="str">
        <f t="shared" si="1618"/>
        <v>NO</v>
      </c>
      <c r="BP1280" s="1" t="str">
        <f t="shared" si="1619"/>
        <v>NO</v>
      </c>
      <c r="BQ1280" s="1" t="str">
        <f t="shared" si="1620"/>
        <v>YES</v>
      </c>
      <c r="BS1280" s="1" t="str">
        <f t="shared" si="1621"/>
        <v>TN</v>
      </c>
      <c r="BT1280" s="1" t="str">
        <f t="shared" si="1622"/>
        <v>TN</v>
      </c>
      <c r="BU1280" s="1" t="str">
        <f t="shared" si="1623"/>
        <v>TN</v>
      </c>
      <c r="BV1280" s="1" t="str">
        <f t="shared" si="1624"/>
        <v>NO</v>
      </c>
      <c r="BW1280" s="1" t="str">
        <f t="shared" si="1625"/>
        <v>NO</v>
      </c>
      <c r="BX1280" s="1" t="str">
        <f t="shared" si="1626"/>
        <v>NO</v>
      </c>
      <c r="BY1280" s="244" t="str">
        <f t="shared" si="1627"/>
        <v>YES</v>
      </c>
      <c r="BZ1280" s="244" t="str">
        <f t="shared" si="1628"/>
        <v>NO</v>
      </c>
      <c r="CA1280" s="244" t="str">
        <f t="shared" si="1629"/>
        <v>NO</v>
      </c>
      <c r="CB1280" s="244" t="str">
        <f t="shared" si="1630"/>
        <v>NO</v>
      </c>
      <c r="CC1280" s="244" t="str">
        <f t="shared" si="1631"/>
        <v>NO</v>
      </c>
      <c r="CD1280" s="244" t="str">
        <f t="shared" si="1607"/>
        <v>NO</v>
      </c>
      <c r="CE1280" s="1" t="str">
        <f t="shared" si="1608"/>
        <v>NO</v>
      </c>
      <c r="CF1280" s="1" t="str">
        <f t="shared" si="1609"/>
        <v>NO</v>
      </c>
      <c r="CG1280" s="1" t="str">
        <f t="shared" si="1610"/>
        <v>NO</v>
      </c>
      <c r="CH1280" s="1" t="str">
        <f t="shared" si="1611"/>
        <v>NO</v>
      </c>
      <c r="CI1280" s="244" t="str">
        <f t="shared" si="1632"/>
        <v>NO</v>
      </c>
      <c r="CJ1280" s="244" t="str">
        <f t="shared" si="1633"/>
        <v>NO</v>
      </c>
      <c r="CK1280" s="244" t="str">
        <f t="shared" si="1634"/>
        <v>NO</v>
      </c>
      <c r="CL1280" s="244" t="str">
        <f t="shared" si="1635"/>
        <v>NO</v>
      </c>
      <c r="CM1280" s="244" t="str">
        <f t="shared" si="1636"/>
        <v>NO</v>
      </c>
      <c r="CN1280" s="244" t="str">
        <f t="shared" si="1637"/>
        <v>NO</v>
      </c>
      <c r="CO1280" s="244" t="str">
        <f t="shared" si="1638"/>
        <v>NO</v>
      </c>
      <c r="CP1280" s="244" t="str">
        <f t="shared" si="1639"/>
        <v>NO</v>
      </c>
      <c r="CQ1280" s="244" t="str">
        <f t="shared" si="1640"/>
        <v>NO</v>
      </c>
      <c r="CR1280" s="244" t="str">
        <f t="shared" si="1641"/>
        <v>NO</v>
      </c>
    </row>
    <row r="1281" spans="1:96">
      <c r="A1281" s="64"/>
      <c r="B1281" s="15"/>
      <c r="C1281" s="15"/>
      <c r="D1281" s="15"/>
      <c r="E1281" s="15"/>
      <c r="F1281" s="15"/>
      <c r="G1281" s="15"/>
      <c r="H1281" s="15"/>
      <c r="I1281" s="52" t="s">
        <v>13</v>
      </c>
      <c r="J1281" s="6">
        <v>0.97657616872900499</v>
      </c>
      <c r="K1281" s="6">
        <v>1.39815093748179E-2</v>
      </c>
      <c r="L1281" s="6">
        <v>9.4423218961763294E-3</v>
      </c>
      <c r="M1281" s="6">
        <v>0.166956248245859</v>
      </c>
      <c r="N1281" s="6">
        <v>0.49301682437073502</v>
      </c>
      <c r="O1281" s="6">
        <v>0.34002692738340401</v>
      </c>
      <c r="P1281" s="6">
        <v>0.38289461789516799</v>
      </c>
      <c r="Q1281" s="6">
        <v>0.146008415681424</v>
      </c>
      <c r="R1281" s="6">
        <v>0.47109696642340598</v>
      </c>
      <c r="S1281" s="6">
        <v>0.799045292929775</v>
      </c>
      <c r="T1281" s="6">
        <v>6.0447044579420801E-2</v>
      </c>
      <c r="U1281" s="6">
        <v>0.14050766249080399</v>
      </c>
      <c r="V1281" s="6">
        <v>0.83707179324161596</v>
      </c>
      <c r="W1281" s="6">
        <v>0.148573558003576</v>
      </c>
      <c r="X1281" s="6">
        <v>1.43546487548062E-2</v>
      </c>
      <c r="Y1281" s="6">
        <v>0.775331678848726</v>
      </c>
      <c r="Z1281" s="6">
        <v>3.5518884533503298E-2</v>
      </c>
      <c r="AA1281" s="6">
        <v>0.18914943661777001</v>
      </c>
      <c r="AB1281" s="6">
        <v>0.17232323395607499</v>
      </c>
      <c r="AC1281" s="6">
        <v>0.56489657154415895</v>
      </c>
      <c r="AD1281" s="6">
        <v>0.26278019449976397</v>
      </c>
      <c r="AE1281" s="6">
        <v>0.18981543833233699</v>
      </c>
      <c r="AF1281" s="6">
        <v>0.610131743244122</v>
      </c>
      <c r="AG1281" s="310">
        <v>0.20005281842354</v>
      </c>
      <c r="AH1281" s="211">
        <v>1.323</v>
      </c>
      <c r="AI1281" s="211">
        <v>2.3860000000000001</v>
      </c>
      <c r="AJ1281" s="212">
        <v>5.8010000000000002</v>
      </c>
      <c r="AK1281" s="210">
        <v>1.3340000000000001</v>
      </c>
      <c r="AL1281" s="210">
        <v>2.4369999999999998</v>
      </c>
      <c r="AM1281" s="210">
        <v>5.9039999999999999</v>
      </c>
      <c r="AN1281" s="203"/>
      <c r="AO1281" s="203"/>
      <c r="AP1281" s="203"/>
      <c r="AQ1281" s="203"/>
      <c r="AR1281" s="203">
        <f t="shared" ref="AR1281:AR1302" si="1674">$AN$16*0.81818182</f>
        <v>0.69692727427599999</v>
      </c>
      <c r="AS1281" s="203">
        <f t="shared" ref="AS1281:AS1302" si="1675">$AN$16</f>
        <v>0.8518</v>
      </c>
      <c r="AT1281" s="203">
        <f t="shared" ref="AT1281:AT1302" si="1676">$AN$16*1.22222222</f>
        <v>1.041088886996</v>
      </c>
      <c r="AU1281" s="203">
        <f t="shared" ref="AU1281:AU1302" si="1677">$AO$16*0.81818182</f>
        <v>1.8303545495219997</v>
      </c>
      <c r="AV1281" s="203">
        <f t="shared" ref="AV1281:AV1302" si="1678">$AO$16</f>
        <v>2.2370999999999999</v>
      </c>
      <c r="AW1281" s="203">
        <f t="shared" ref="AW1281:AW1302" si="1679">$AO$16*1.22222222</f>
        <v>2.7342333283619995</v>
      </c>
      <c r="AX1281" s="203">
        <f t="shared" ref="AX1281:AX1302" si="1680">$AP$16*0.81818182</f>
        <v>4.4007545552340002</v>
      </c>
      <c r="AY1281" s="203">
        <f t="shared" ref="AY1281:AY1302" si="1681">$AP$16</f>
        <v>5.3787000000000003</v>
      </c>
      <c r="AZ1281" s="203">
        <f t="shared" ref="AZ1281:AZ1302" si="1682">$AP$16*1.22222222</f>
        <v>6.5739666547139999</v>
      </c>
      <c r="BB1281" s="1" t="str">
        <f t="shared" si="1642"/>
        <v>P</v>
      </c>
      <c r="BC1281" s="1" t="str">
        <f t="shared" si="1643"/>
        <v>NA</v>
      </c>
      <c r="BD1281" s="1" t="str">
        <f t="shared" si="1644"/>
        <v>NA</v>
      </c>
      <c r="BE1281" s="1" t="str">
        <f t="shared" si="1645"/>
        <v>NO</v>
      </c>
      <c r="BF1281" s="1" t="str">
        <f t="shared" si="1612"/>
        <v>NO</v>
      </c>
      <c r="BG1281" s="1" t="str">
        <f t="shared" si="1613"/>
        <v>NO</v>
      </c>
      <c r="BH1281" s="1" t="str">
        <f t="shared" si="1673"/>
        <v>NO</v>
      </c>
      <c r="BJ1281" s="12">
        <v>5</v>
      </c>
      <c r="BK1281" s="1" t="str">
        <f t="shared" si="1614"/>
        <v>P</v>
      </c>
      <c r="BL1281" s="1" t="str">
        <f t="shared" si="1615"/>
        <v>NA</v>
      </c>
      <c r="BM1281" s="1" t="str">
        <f t="shared" si="1616"/>
        <v>NA</v>
      </c>
      <c r="BN1281" s="1" t="str">
        <f t="shared" si="1617"/>
        <v>NO</v>
      </c>
      <c r="BO1281" s="1" t="str">
        <f t="shared" si="1618"/>
        <v>NO</v>
      </c>
      <c r="BP1281" s="1" t="str">
        <f t="shared" si="1619"/>
        <v>NO</v>
      </c>
      <c r="BQ1281" s="1" t="str">
        <f t="shared" si="1620"/>
        <v>NO</v>
      </c>
      <c r="BS1281" s="1" t="str">
        <f t="shared" si="1621"/>
        <v>TN</v>
      </c>
      <c r="BT1281" s="1" t="str">
        <f t="shared" si="1622"/>
        <v>TN</v>
      </c>
      <c r="BU1281" s="1" t="str">
        <f t="shared" si="1623"/>
        <v>TN</v>
      </c>
      <c r="BV1281" s="1" t="str">
        <f t="shared" si="1624"/>
        <v>NO</v>
      </c>
      <c r="BW1281" s="1" t="str">
        <f t="shared" si="1625"/>
        <v>NO</v>
      </c>
      <c r="BX1281" s="1" t="str">
        <f t="shared" si="1626"/>
        <v>NO</v>
      </c>
      <c r="BY1281" s="244" t="str">
        <f t="shared" si="1627"/>
        <v>YES</v>
      </c>
      <c r="BZ1281" s="244" t="str">
        <f t="shared" si="1628"/>
        <v>NO</v>
      </c>
      <c r="CA1281" s="244" t="str">
        <f t="shared" si="1629"/>
        <v>NO</v>
      </c>
      <c r="CB1281" s="244" t="str">
        <f t="shared" si="1630"/>
        <v>NO</v>
      </c>
      <c r="CC1281" s="244" t="str">
        <f t="shared" si="1631"/>
        <v>NO</v>
      </c>
      <c r="CD1281" s="244" t="str">
        <f t="shared" si="1607"/>
        <v>NO</v>
      </c>
      <c r="CE1281" s="1" t="str">
        <f t="shared" si="1608"/>
        <v>NO</v>
      </c>
      <c r="CF1281" s="1" t="str">
        <f t="shared" si="1609"/>
        <v>NO</v>
      </c>
      <c r="CG1281" s="1" t="str">
        <f t="shared" si="1610"/>
        <v>NO</v>
      </c>
      <c r="CH1281" s="1" t="str">
        <f t="shared" si="1611"/>
        <v>NO</v>
      </c>
      <c r="CI1281" s="244" t="str">
        <f t="shared" si="1632"/>
        <v>NO</v>
      </c>
      <c r="CJ1281" s="244" t="str">
        <f t="shared" si="1633"/>
        <v>NO</v>
      </c>
      <c r="CK1281" s="244" t="str">
        <f t="shared" si="1634"/>
        <v>NO</v>
      </c>
      <c r="CL1281" s="244" t="str">
        <f t="shared" si="1635"/>
        <v>NO</v>
      </c>
      <c r="CM1281" s="244" t="str">
        <f t="shared" si="1636"/>
        <v>NO</v>
      </c>
      <c r="CN1281" s="244" t="str">
        <f t="shared" si="1637"/>
        <v>NO</v>
      </c>
      <c r="CO1281" s="244" t="str">
        <f t="shared" si="1638"/>
        <v>NO</v>
      </c>
      <c r="CP1281" s="244" t="str">
        <f t="shared" si="1639"/>
        <v>NO</v>
      </c>
      <c r="CQ1281" s="244" t="str">
        <f t="shared" si="1640"/>
        <v>NO</v>
      </c>
      <c r="CR1281" s="244" t="str">
        <f t="shared" si="1641"/>
        <v>NO</v>
      </c>
    </row>
    <row r="1282" spans="1:96">
      <c r="A1282" s="64"/>
      <c r="B1282" s="15"/>
      <c r="C1282" s="15"/>
      <c r="D1282" s="15"/>
      <c r="E1282" s="15"/>
      <c r="F1282" s="15"/>
      <c r="G1282" s="15"/>
      <c r="H1282" s="15"/>
      <c r="I1282" s="52" t="s">
        <v>14</v>
      </c>
      <c r="J1282" s="6">
        <v>0.88711711950087402</v>
      </c>
      <c r="K1282" s="6">
        <v>3.09381717055431E-2</v>
      </c>
      <c r="L1282" s="6">
        <v>8.1944708793582705E-2</v>
      </c>
      <c r="M1282" s="6">
        <v>0.60286699005935496</v>
      </c>
      <c r="N1282" s="6">
        <v>0.28702439661382301</v>
      </c>
      <c r="O1282" s="6">
        <v>0.11010861332682</v>
      </c>
      <c r="P1282" s="6">
        <v>0.46577061561743899</v>
      </c>
      <c r="Q1282" s="6">
        <v>0.28879860735999902</v>
      </c>
      <c r="R1282" s="6">
        <v>0.24543077702256</v>
      </c>
      <c r="S1282" s="6">
        <v>0.55638499920773199</v>
      </c>
      <c r="T1282" s="6">
        <v>0.32120163593404899</v>
      </c>
      <c r="U1282" s="6">
        <v>0.12241336485821699</v>
      </c>
      <c r="V1282" s="6">
        <v>0.72369011051733101</v>
      </c>
      <c r="W1282" s="6">
        <v>0.27251112593294902</v>
      </c>
      <c r="X1282" s="6">
        <v>3.7987635497187498E-3</v>
      </c>
      <c r="Y1282" s="6">
        <v>0.94734046894666102</v>
      </c>
      <c r="Z1282" s="6">
        <v>4.91012397045692E-2</v>
      </c>
      <c r="AA1282" s="6">
        <v>3.55829134876906E-3</v>
      </c>
      <c r="AB1282" s="6">
        <v>8.2963475983862001E-2</v>
      </c>
      <c r="AC1282" s="6">
        <v>0.762831490855989</v>
      </c>
      <c r="AD1282" s="6">
        <v>0.154205033160148</v>
      </c>
      <c r="AE1282" s="6">
        <v>0.587153465517956</v>
      </c>
      <c r="AF1282" s="6">
        <v>0.123264354342212</v>
      </c>
      <c r="AG1282" s="310">
        <v>0.28958218013983</v>
      </c>
      <c r="AH1282" s="211">
        <v>1.1779999999999999</v>
      </c>
      <c r="AI1282" s="211">
        <v>2.306</v>
      </c>
      <c r="AJ1282" s="212">
        <v>5.98</v>
      </c>
      <c r="AK1282" s="210">
        <v>1.169</v>
      </c>
      <c r="AL1282" s="210">
        <v>2.2669999999999999</v>
      </c>
      <c r="AM1282" s="210">
        <v>5.76</v>
      </c>
      <c r="AN1282" s="203"/>
      <c r="AO1282" s="203"/>
      <c r="AP1282" s="203"/>
      <c r="AQ1282" s="203"/>
      <c r="AR1282" s="203">
        <f t="shared" si="1674"/>
        <v>0.69692727427599999</v>
      </c>
      <c r="AS1282" s="203">
        <f t="shared" si="1675"/>
        <v>0.8518</v>
      </c>
      <c r="AT1282" s="203">
        <f t="shared" si="1676"/>
        <v>1.041088886996</v>
      </c>
      <c r="AU1282" s="203">
        <f t="shared" si="1677"/>
        <v>1.8303545495219997</v>
      </c>
      <c r="AV1282" s="203">
        <f t="shared" si="1678"/>
        <v>2.2370999999999999</v>
      </c>
      <c r="AW1282" s="203">
        <f t="shared" si="1679"/>
        <v>2.7342333283619995</v>
      </c>
      <c r="AX1282" s="203">
        <f t="shared" si="1680"/>
        <v>4.4007545552340002</v>
      </c>
      <c r="AY1282" s="203">
        <f t="shared" si="1681"/>
        <v>5.3787000000000003</v>
      </c>
      <c r="AZ1282" s="203">
        <f t="shared" si="1682"/>
        <v>6.5739666547139999</v>
      </c>
      <c r="BB1282" s="1" t="str">
        <f t="shared" si="1642"/>
        <v>P</v>
      </c>
      <c r="BC1282" s="1" t="str">
        <f t="shared" si="1643"/>
        <v>NA</v>
      </c>
      <c r="BD1282" s="1" t="str">
        <f t="shared" si="1644"/>
        <v>NA</v>
      </c>
      <c r="BE1282" s="1" t="str">
        <f t="shared" si="1645"/>
        <v>NO</v>
      </c>
      <c r="BF1282" s="1" t="str">
        <f t="shared" si="1612"/>
        <v>NO</v>
      </c>
      <c r="BG1282" s="1" t="str">
        <f t="shared" si="1613"/>
        <v>NO</v>
      </c>
      <c r="BH1282" s="1" t="str">
        <f t="shared" si="1673"/>
        <v>NO</v>
      </c>
      <c r="BJ1282" s="12">
        <v>9</v>
      </c>
      <c r="BK1282" s="1" t="str">
        <f t="shared" si="1614"/>
        <v>P</v>
      </c>
      <c r="BL1282" s="1" t="str">
        <f t="shared" si="1615"/>
        <v>NA</v>
      </c>
      <c r="BM1282" s="1" t="str">
        <f t="shared" si="1616"/>
        <v>NA</v>
      </c>
      <c r="BN1282" s="1" t="str">
        <f t="shared" si="1617"/>
        <v>NO</v>
      </c>
      <c r="BO1282" s="1" t="str">
        <f t="shared" si="1618"/>
        <v>NO</v>
      </c>
      <c r="BP1282" s="1" t="str">
        <f t="shared" si="1619"/>
        <v>NO</v>
      </c>
      <c r="BQ1282" s="1" t="str">
        <f t="shared" si="1620"/>
        <v>NO</v>
      </c>
      <c r="BS1282" s="1" t="str">
        <f t="shared" si="1621"/>
        <v>TN</v>
      </c>
      <c r="BT1282" s="1" t="str">
        <f t="shared" si="1622"/>
        <v>TN</v>
      </c>
      <c r="BU1282" s="1" t="str">
        <f t="shared" si="1623"/>
        <v>TN</v>
      </c>
      <c r="BV1282" s="1" t="str">
        <f t="shared" si="1624"/>
        <v>NO</v>
      </c>
      <c r="BW1282" s="1" t="str">
        <f t="shared" si="1625"/>
        <v>NO</v>
      </c>
      <c r="BX1282" s="1" t="str">
        <f t="shared" si="1626"/>
        <v>NO</v>
      </c>
      <c r="BY1282" s="244" t="str">
        <f t="shared" si="1627"/>
        <v>YES</v>
      </c>
      <c r="BZ1282" s="244" t="str">
        <f t="shared" si="1628"/>
        <v>NO</v>
      </c>
      <c r="CA1282" s="244" t="str">
        <f t="shared" si="1629"/>
        <v>NO</v>
      </c>
      <c r="CB1282" s="244" t="str">
        <f t="shared" si="1630"/>
        <v>NO</v>
      </c>
      <c r="CC1282" s="244" t="str">
        <f t="shared" si="1631"/>
        <v>NO</v>
      </c>
      <c r="CD1282" s="244" t="str">
        <f t="shared" si="1607"/>
        <v>NO</v>
      </c>
      <c r="CE1282" s="1" t="str">
        <f t="shared" si="1608"/>
        <v>NO</v>
      </c>
      <c r="CF1282" s="1" t="str">
        <f t="shared" si="1609"/>
        <v>NO</v>
      </c>
      <c r="CG1282" s="1" t="str">
        <f t="shared" si="1610"/>
        <v>NO</v>
      </c>
      <c r="CH1282" s="1" t="str">
        <f t="shared" si="1611"/>
        <v>NO</v>
      </c>
      <c r="CI1282" s="244" t="str">
        <f t="shared" si="1632"/>
        <v>NO</v>
      </c>
      <c r="CJ1282" s="244" t="str">
        <f t="shared" si="1633"/>
        <v>NO</v>
      </c>
      <c r="CK1282" s="244" t="str">
        <f t="shared" si="1634"/>
        <v>NO</v>
      </c>
      <c r="CL1282" s="244" t="str">
        <f t="shared" si="1635"/>
        <v>NO</v>
      </c>
      <c r="CM1282" s="244" t="str">
        <f t="shared" si="1636"/>
        <v>NO</v>
      </c>
      <c r="CN1282" s="244" t="str">
        <f t="shared" si="1637"/>
        <v>NO</v>
      </c>
      <c r="CO1282" s="244" t="str">
        <f t="shared" si="1638"/>
        <v>NO</v>
      </c>
      <c r="CP1282" s="244" t="str">
        <f t="shared" si="1639"/>
        <v>NO</v>
      </c>
      <c r="CQ1282" s="244" t="str">
        <f t="shared" si="1640"/>
        <v>NO</v>
      </c>
      <c r="CR1282" s="244" t="str">
        <f t="shared" si="1641"/>
        <v>NO</v>
      </c>
    </row>
    <row r="1283" spans="1:96">
      <c r="A1283" s="64"/>
      <c r="B1283" s="15"/>
      <c r="C1283" s="15"/>
      <c r="D1283" s="15"/>
      <c r="E1283" s="15"/>
      <c r="F1283" s="15"/>
      <c r="G1283" s="15"/>
      <c r="H1283" s="15"/>
      <c r="I1283" s="52" t="s">
        <v>15</v>
      </c>
      <c r="J1283" s="6">
        <v>0.57983265357421299</v>
      </c>
      <c r="K1283" s="6">
        <v>0.39808095608336103</v>
      </c>
      <c r="L1283" s="6">
        <v>2.20863903424251E-2</v>
      </c>
      <c r="M1283" s="6">
        <v>0.55625864190094199</v>
      </c>
      <c r="N1283" s="6">
        <v>0.27742587662719298</v>
      </c>
      <c r="O1283" s="6">
        <v>0.16631548147186301</v>
      </c>
      <c r="P1283" s="6">
        <v>0.63454001361001799</v>
      </c>
      <c r="Q1283" s="6">
        <v>0.159859264120917</v>
      </c>
      <c r="R1283" s="6">
        <v>0.20560072226906401</v>
      </c>
      <c r="S1283" s="6">
        <v>0.90609811303840404</v>
      </c>
      <c r="T1283" s="6">
        <v>2.6461214008178101E-2</v>
      </c>
      <c r="U1283" s="6">
        <v>6.7440672953417005E-2</v>
      </c>
      <c r="V1283" s="6">
        <v>0.71948093495686105</v>
      </c>
      <c r="W1283" s="6">
        <v>0.27674936214400903</v>
      </c>
      <c r="X1283" s="6">
        <v>3.7697028991282499E-3</v>
      </c>
      <c r="Y1283" s="6">
        <v>0.20955442770163099</v>
      </c>
      <c r="Z1283" s="6">
        <v>0.686127522533722</v>
      </c>
      <c r="AA1283" s="6">
        <v>0.104318049764646</v>
      </c>
      <c r="AB1283" s="6">
        <v>0.65344223997343098</v>
      </c>
      <c r="AC1283" s="6">
        <v>0.249639082956605</v>
      </c>
      <c r="AD1283" s="6">
        <v>9.6918677069962406E-2</v>
      </c>
      <c r="AE1283" s="6">
        <v>0.48671949243767398</v>
      </c>
      <c r="AF1283" s="6">
        <v>0.49032729741521103</v>
      </c>
      <c r="AG1283" s="310">
        <v>2.2953210147113299E-2</v>
      </c>
      <c r="AH1283" s="211">
        <v>1.181</v>
      </c>
      <c r="AI1283" s="211">
        <v>2.4409999999999998</v>
      </c>
      <c r="AJ1283" s="212">
        <v>5.4740000000000002</v>
      </c>
      <c r="AK1283" s="210">
        <v>1.1659999999999999</v>
      </c>
      <c r="AL1283" s="210">
        <v>2.4359999999999999</v>
      </c>
      <c r="AM1283" s="210">
        <v>5.5</v>
      </c>
      <c r="AN1283" s="203"/>
      <c r="AO1283" s="203"/>
      <c r="AP1283" s="203"/>
      <c r="AQ1283" s="203"/>
      <c r="AR1283" s="203">
        <f t="shared" si="1674"/>
        <v>0.69692727427599999</v>
      </c>
      <c r="AS1283" s="203">
        <f t="shared" si="1675"/>
        <v>0.8518</v>
      </c>
      <c r="AT1283" s="203">
        <f t="shared" si="1676"/>
        <v>1.041088886996</v>
      </c>
      <c r="AU1283" s="203">
        <f t="shared" si="1677"/>
        <v>1.8303545495219997</v>
      </c>
      <c r="AV1283" s="203">
        <f t="shared" si="1678"/>
        <v>2.2370999999999999</v>
      </c>
      <c r="AW1283" s="203">
        <f t="shared" si="1679"/>
        <v>2.7342333283619995</v>
      </c>
      <c r="AX1283" s="203">
        <f t="shared" si="1680"/>
        <v>4.4007545552340002</v>
      </c>
      <c r="AY1283" s="203">
        <f t="shared" si="1681"/>
        <v>5.3787000000000003</v>
      </c>
      <c r="AZ1283" s="203">
        <f t="shared" si="1682"/>
        <v>6.5739666547139999</v>
      </c>
      <c r="BB1283" s="1" t="str">
        <f t="shared" si="1642"/>
        <v>P</v>
      </c>
      <c r="BC1283" s="1" t="str">
        <f t="shared" si="1643"/>
        <v>NA</v>
      </c>
      <c r="BD1283" s="1" t="str">
        <f t="shared" si="1644"/>
        <v>NA</v>
      </c>
      <c r="BE1283" s="1" t="str">
        <f t="shared" si="1645"/>
        <v>NO</v>
      </c>
      <c r="BF1283" s="1" t="str">
        <f t="shared" si="1612"/>
        <v>NO</v>
      </c>
      <c r="BG1283" s="1" t="str">
        <f t="shared" si="1613"/>
        <v>NO</v>
      </c>
      <c r="BH1283" s="1" t="str">
        <f t="shared" si="1673"/>
        <v>NO</v>
      </c>
      <c r="BJ1283" s="12">
        <v>9</v>
      </c>
      <c r="BK1283" s="1" t="str">
        <f t="shared" si="1614"/>
        <v>P</v>
      </c>
      <c r="BL1283" s="1" t="str">
        <f t="shared" si="1615"/>
        <v>NA</v>
      </c>
      <c r="BM1283" s="1" t="str">
        <f t="shared" si="1616"/>
        <v>NA</v>
      </c>
      <c r="BN1283" s="1" t="str">
        <f t="shared" si="1617"/>
        <v>NO</v>
      </c>
      <c r="BO1283" s="1" t="str">
        <f t="shared" si="1618"/>
        <v>NO</v>
      </c>
      <c r="BP1283" s="1" t="str">
        <f t="shared" si="1619"/>
        <v>NO</v>
      </c>
      <c r="BQ1283" s="1" t="str">
        <f t="shared" si="1620"/>
        <v>NO</v>
      </c>
      <c r="BS1283" s="1" t="str">
        <f t="shared" si="1621"/>
        <v>TN</v>
      </c>
      <c r="BT1283" s="1" t="str">
        <f t="shared" si="1622"/>
        <v>TN</v>
      </c>
      <c r="BU1283" s="1" t="str">
        <f t="shared" si="1623"/>
        <v>TN</v>
      </c>
      <c r="BV1283" s="1" t="str">
        <f t="shared" si="1624"/>
        <v>NO</v>
      </c>
      <c r="BW1283" s="1" t="str">
        <f t="shared" si="1625"/>
        <v>NO</v>
      </c>
      <c r="BX1283" s="1" t="str">
        <f t="shared" si="1626"/>
        <v>NO</v>
      </c>
      <c r="BY1283" s="244" t="str">
        <f t="shared" si="1627"/>
        <v>YES</v>
      </c>
      <c r="BZ1283" s="244" t="str">
        <f t="shared" si="1628"/>
        <v>NO</v>
      </c>
      <c r="CA1283" s="244" t="str">
        <f t="shared" si="1629"/>
        <v>NO</v>
      </c>
      <c r="CB1283" s="244" t="str">
        <f t="shared" si="1630"/>
        <v>NO</v>
      </c>
      <c r="CC1283" s="244" t="str">
        <f t="shared" si="1631"/>
        <v>NO</v>
      </c>
      <c r="CD1283" s="244" t="str">
        <f t="shared" si="1607"/>
        <v>NO</v>
      </c>
      <c r="CE1283" s="1" t="str">
        <f t="shared" si="1608"/>
        <v>NO</v>
      </c>
      <c r="CF1283" s="1" t="str">
        <f t="shared" si="1609"/>
        <v>NO</v>
      </c>
      <c r="CG1283" s="1" t="str">
        <f t="shared" si="1610"/>
        <v>NO</v>
      </c>
      <c r="CH1283" s="1" t="str">
        <f t="shared" si="1611"/>
        <v>NO</v>
      </c>
      <c r="CI1283" s="244" t="str">
        <f t="shared" si="1632"/>
        <v>NO</v>
      </c>
      <c r="CJ1283" s="244" t="str">
        <f t="shared" si="1633"/>
        <v>NO</v>
      </c>
      <c r="CK1283" s="244" t="str">
        <f t="shared" si="1634"/>
        <v>NO</v>
      </c>
      <c r="CL1283" s="244" t="str">
        <f t="shared" si="1635"/>
        <v>NO</v>
      </c>
      <c r="CM1283" s="244" t="str">
        <f t="shared" si="1636"/>
        <v>NO</v>
      </c>
      <c r="CN1283" s="244" t="str">
        <f t="shared" si="1637"/>
        <v>NO</v>
      </c>
      <c r="CO1283" s="244" t="str">
        <f t="shared" si="1638"/>
        <v>NO</v>
      </c>
      <c r="CP1283" s="244" t="str">
        <f t="shared" si="1639"/>
        <v>NO</v>
      </c>
      <c r="CQ1283" s="244" t="str">
        <f t="shared" si="1640"/>
        <v>NO</v>
      </c>
      <c r="CR1283" s="244" t="str">
        <f t="shared" si="1641"/>
        <v>NO</v>
      </c>
    </row>
    <row r="1284" spans="1:96">
      <c r="A1284" s="64"/>
      <c r="B1284" s="15"/>
      <c r="C1284" s="15"/>
      <c r="D1284" s="15"/>
      <c r="E1284" s="15"/>
      <c r="F1284" s="15"/>
      <c r="G1284" s="15"/>
      <c r="H1284" s="15"/>
      <c r="I1284" s="52" t="s">
        <v>16</v>
      </c>
      <c r="J1284" s="6">
        <v>0.84805155177576397</v>
      </c>
      <c r="K1284" s="6">
        <v>4.3147983248703697E-2</v>
      </c>
      <c r="L1284" s="6">
        <v>0.108800464975532</v>
      </c>
      <c r="M1284" s="6">
        <v>0.39578578217397098</v>
      </c>
      <c r="N1284" s="6">
        <v>0.40046682833695502</v>
      </c>
      <c r="O1284" s="6">
        <v>0.20374738948907301</v>
      </c>
      <c r="P1284" s="6">
        <v>0.87875838907176496</v>
      </c>
      <c r="Q1284" s="6">
        <v>0.114238220905145</v>
      </c>
      <c r="R1284" s="6">
        <v>7.0033900230895797E-3</v>
      </c>
      <c r="S1284" s="6">
        <v>0.91242991684894703</v>
      </c>
      <c r="T1284" s="6">
        <v>8.2142602882182003E-2</v>
      </c>
      <c r="U1284" s="6">
        <v>5.4274802688704096E-3</v>
      </c>
      <c r="V1284" s="6">
        <v>0.35361818254759297</v>
      </c>
      <c r="W1284" s="6">
        <v>0.61648320097593901</v>
      </c>
      <c r="X1284" s="6">
        <v>2.98986164764669E-2</v>
      </c>
      <c r="Y1284" s="6">
        <v>4.6750203207249298E-2</v>
      </c>
      <c r="Z1284" s="6">
        <v>0.168442593575409</v>
      </c>
      <c r="AA1284" s="6">
        <v>0.78480720321734099</v>
      </c>
      <c r="AB1284" s="6">
        <v>0.25800576605972902</v>
      </c>
      <c r="AC1284" s="6">
        <v>0.67782285814851995</v>
      </c>
      <c r="AD1284" s="6">
        <v>6.4171375791749405E-2</v>
      </c>
      <c r="AE1284" s="6">
        <v>0.58564375705044003</v>
      </c>
      <c r="AF1284" s="6">
        <v>0.18068897535680201</v>
      </c>
      <c r="AG1284" s="310">
        <v>0.233667267592756</v>
      </c>
      <c r="AH1284" s="211">
        <v>0.76200000000000001</v>
      </c>
      <c r="AI1284" s="211">
        <v>3.137</v>
      </c>
      <c r="AJ1284" s="212">
        <v>5.6020000000000003</v>
      </c>
      <c r="AK1284" s="210">
        <v>0.78200000000000003</v>
      </c>
      <c r="AL1284" s="210">
        <v>3.2639999999999998</v>
      </c>
      <c r="AM1284" s="210">
        <v>5.8550000000000004</v>
      </c>
      <c r="AN1284" s="203"/>
      <c r="AO1284" s="203"/>
      <c r="AP1284" s="203"/>
      <c r="AQ1284" s="203"/>
      <c r="AR1284" s="203">
        <f t="shared" si="1674"/>
        <v>0.69692727427599999</v>
      </c>
      <c r="AS1284" s="203">
        <f t="shared" si="1675"/>
        <v>0.8518</v>
      </c>
      <c r="AT1284" s="203">
        <f t="shared" si="1676"/>
        <v>1.041088886996</v>
      </c>
      <c r="AU1284" s="203">
        <f t="shared" si="1677"/>
        <v>1.8303545495219997</v>
      </c>
      <c r="AV1284" s="203">
        <f t="shared" si="1678"/>
        <v>2.2370999999999999</v>
      </c>
      <c r="AW1284" s="203">
        <f t="shared" si="1679"/>
        <v>2.7342333283619995</v>
      </c>
      <c r="AX1284" s="203">
        <f t="shared" si="1680"/>
        <v>4.4007545552340002</v>
      </c>
      <c r="AY1284" s="203">
        <f t="shared" si="1681"/>
        <v>5.3787000000000003</v>
      </c>
      <c r="AZ1284" s="203">
        <f t="shared" si="1682"/>
        <v>6.5739666547139999</v>
      </c>
      <c r="BB1284" s="1" t="str">
        <f t="shared" si="1642"/>
        <v>NP</v>
      </c>
      <c r="BC1284" s="1" t="str">
        <f t="shared" si="1643"/>
        <v>P</v>
      </c>
      <c r="BD1284" s="1" t="str">
        <f t="shared" si="1644"/>
        <v>NA</v>
      </c>
      <c r="BE1284" s="1" t="str">
        <f t="shared" si="1645"/>
        <v>NO</v>
      </c>
      <c r="BF1284" s="1" t="str">
        <f t="shared" si="1612"/>
        <v>NO</v>
      </c>
      <c r="BG1284" s="1" t="str">
        <f t="shared" si="1613"/>
        <v>NO</v>
      </c>
      <c r="BH1284" s="1" t="str">
        <f t="shared" si="1673"/>
        <v>NO</v>
      </c>
      <c r="BJ1284" s="12">
        <v>5</v>
      </c>
      <c r="BK1284" s="1" t="str">
        <f t="shared" si="1614"/>
        <v>NP</v>
      </c>
      <c r="BL1284" s="1" t="str">
        <f t="shared" si="1615"/>
        <v>P</v>
      </c>
      <c r="BM1284" s="1" t="str">
        <f t="shared" si="1616"/>
        <v>NA</v>
      </c>
      <c r="BN1284" s="1" t="str">
        <f t="shared" si="1617"/>
        <v>NO</v>
      </c>
      <c r="BO1284" s="1" t="str">
        <f t="shared" si="1618"/>
        <v>NO</v>
      </c>
      <c r="BP1284" s="1" t="str">
        <f t="shared" si="1619"/>
        <v>NO</v>
      </c>
      <c r="BQ1284" s="1" t="str">
        <f t="shared" si="1620"/>
        <v>NO</v>
      </c>
      <c r="BS1284" s="1" t="str">
        <f t="shared" si="1621"/>
        <v>TP</v>
      </c>
      <c r="BT1284" s="1" t="str">
        <f t="shared" si="1622"/>
        <v>TN</v>
      </c>
      <c r="BU1284" s="1" t="str">
        <f t="shared" si="1623"/>
        <v>TN</v>
      </c>
      <c r="BV1284" s="1" t="str">
        <f t="shared" si="1624"/>
        <v>NO</v>
      </c>
      <c r="BW1284" s="1" t="str">
        <f t="shared" si="1625"/>
        <v>NO</v>
      </c>
      <c r="BX1284" s="1" t="str">
        <f t="shared" si="1626"/>
        <v>YES</v>
      </c>
      <c r="BY1284" s="244" t="str">
        <f t="shared" si="1627"/>
        <v>YES</v>
      </c>
      <c r="BZ1284" s="244" t="str">
        <f t="shared" si="1628"/>
        <v>NO</v>
      </c>
      <c r="CA1284" s="244" t="str">
        <f t="shared" si="1629"/>
        <v>NO</v>
      </c>
      <c r="CB1284" s="244" t="str">
        <f t="shared" si="1630"/>
        <v>NO</v>
      </c>
      <c r="CC1284" s="244" t="str">
        <f t="shared" si="1631"/>
        <v>NO</v>
      </c>
      <c r="CD1284" s="244" t="str">
        <f t="shared" si="1607"/>
        <v>NO</v>
      </c>
      <c r="CE1284" s="1" t="str">
        <f t="shared" si="1608"/>
        <v>NO</v>
      </c>
      <c r="CF1284" s="1" t="str">
        <f t="shared" si="1609"/>
        <v>NO</v>
      </c>
      <c r="CG1284" s="1" t="str">
        <f t="shared" si="1610"/>
        <v>NO</v>
      </c>
      <c r="CH1284" s="1" t="str">
        <f t="shared" si="1611"/>
        <v>NO</v>
      </c>
      <c r="CI1284" s="244" t="str">
        <f t="shared" si="1632"/>
        <v>NO</v>
      </c>
      <c r="CJ1284" s="244" t="str">
        <f t="shared" si="1633"/>
        <v>NO</v>
      </c>
      <c r="CK1284" s="244" t="str">
        <f t="shared" si="1634"/>
        <v>NO</v>
      </c>
      <c r="CL1284" s="244" t="str">
        <f t="shared" si="1635"/>
        <v>NO</v>
      </c>
      <c r="CM1284" s="244" t="str">
        <f t="shared" si="1636"/>
        <v>NO</v>
      </c>
      <c r="CN1284" s="244" t="str">
        <f t="shared" si="1637"/>
        <v>NO</v>
      </c>
      <c r="CO1284" s="244" t="str">
        <f t="shared" si="1638"/>
        <v>NO</v>
      </c>
      <c r="CP1284" s="244" t="str">
        <f t="shared" si="1639"/>
        <v>NO</v>
      </c>
      <c r="CQ1284" s="244" t="str">
        <f t="shared" si="1640"/>
        <v>NO</v>
      </c>
      <c r="CR1284" s="244" t="str">
        <f t="shared" si="1641"/>
        <v>NO</v>
      </c>
    </row>
    <row r="1285" spans="1:96">
      <c r="A1285" s="64"/>
      <c r="B1285" s="15"/>
      <c r="C1285" s="15"/>
      <c r="D1285" s="15"/>
      <c r="E1285" s="15"/>
      <c r="F1285" s="15"/>
      <c r="G1285" s="15"/>
      <c r="H1285" s="15"/>
      <c r="I1285" s="52" t="s">
        <v>17</v>
      </c>
      <c r="J1285" s="6">
        <v>0.94278715348197095</v>
      </c>
      <c r="K1285" s="6">
        <v>3.0687881541874198E-2</v>
      </c>
      <c r="L1285" s="6">
        <v>2.6524964976154499E-2</v>
      </c>
      <c r="M1285" s="6">
        <v>0.73644982467929498</v>
      </c>
      <c r="N1285" s="6">
        <v>0.178279900333397</v>
      </c>
      <c r="O1285" s="6">
        <v>8.5270274987307298E-2</v>
      </c>
      <c r="P1285" s="6">
        <v>0.57319991618667798</v>
      </c>
      <c r="Q1285" s="6">
        <v>0.36329036495268902</v>
      </c>
      <c r="R1285" s="6">
        <v>6.3509718860631906E-2</v>
      </c>
      <c r="S1285" s="6">
        <v>0.49787189662234799</v>
      </c>
      <c r="T1285" s="6">
        <v>0.163143887311684</v>
      </c>
      <c r="U1285" s="6">
        <v>0.33898421606596701</v>
      </c>
      <c r="V1285" s="6">
        <v>0.41003362851802999</v>
      </c>
      <c r="W1285" s="6">
        <v>0.43597891057990801</v>
      </c>
      <c r="X1285" s="6">
        <v>0.153987460902061</v>
      </c>
      <c r="Y1285" s="6">
        <v>0.48388198625821399</v>
      </c>
      <c r="Z1285" s="6">
        <v>0.43861393281317301</v>
      </c>
      <c r="AA1285" s="6">
        <v>7.7504080928612204E-2</v>
      </c>
      <c r="AB1285" s="6">
        <v>0.52213272094836505</v>
      </c>
      <c r="AC1285" s="6">
        <v>0.27263210667433102</v>
      </c>
      <c r="AD1285" s="6">
        <v>0.20523517237730199</v>
      </c>
      <c r="AE1285" s="6">
        <v>0.82576540753303196</v>
      </c>
      <c r="AF1285" s="6">
        <v>3.4682760651056903E-2</v>
      </c>
      <c r="AG1285" s="310">
        <v>0.13955183181590999</v>
      </c>
      <c r="AH1285" s="211">
        <v>1.18</v>
      </c>
      <c r="AI1285" s="211">
        <v>2.4849999999999999</v>
      </c>
      <c r="AJ1285" s="212">
        <v>5.76</v>
      </c>
      <c r="AK1285" s="210">
        <v>1.1910000000000001</v>
      </c>
      <c r="AL1285" s="210">
        <v>2.5350000000000001</v>
      </c>
      <c r="AM1285" s="210">
        <v>5.6680000000000001</v>
      </c>
      <c r="AN1285" s="203"/>
      <c r="AO1285" s="203"/>
      <c r="AP1285" s="203"/>
      <c r="AQ1285" s="203"/>
      <c r="AR1285" s="203">
        <f t="shared" si="1674"/>
        <v>0.69692727427599999</v>
      </c>
      <c r="AS1285" s="203">
        <f t="shared" si="1675"/>
        <v>0.8518</v>
      </c>
      <c r="AT1285" s="203">
        <f t="shared" si="1676"/>
        <v>1.041088886996</v>
      </c>
      <c r="AU1285" s="203">
        <f t="shared" si="1677"/>
        <v>1.8303545495219997</v>
      </c>
      <c r="AV1285" s="203">
        <f t="shared" si="1678"/>
        <v>2.2370999999999999</v>
      </c>
      <c r="AW1285" s="203">
        <f t="shared" si="1679"/>
        <v>2.7342333283619995</v>
      </c>
      <c r="AX1285" s="203">
        <f t="shared" si="1680"/>
        <v>4.4007545552340002</v>
      </c>
      <c r="AY1285" s="203">
        <f t="shared" si="1681"/>
        <v>5.3787000000000003</v>
      </c>
      <c r="AZ1285" s="203">
        <f t="shared" si="1682"/>
        <v>6.5739666547139999</v>
      </c>
      <c r="BB1285" s="1" t="str">
        <f t="shared" si="1642"/>
        <v>P</v>
      </c>
      <c r="BC1285" s="1" t="str">
        <f t="shared" si="1643"/>
        <v>NA</v>
      </c>
      <c r="BD1285" s="1" t="str">
        <f t="shared" si="1644"/>
        <v>NA</v>
      </c>
      <c r="BE1285" s="1" t="str">
        <f t="shared" si="1645"/>
        <v>NO</v>
      </c>
      <c r="BF1285" s="1" t="str">
        <f t="shared" si="1612"/>
        <v>NO</v>
      </c>
      <c r="BG1285" s="1" t="str">
        <f t="shared" si="1613"/>
        <v>NO</v>
      </c>
      <c r="BH1285" s="1" t="str">
        <f t="shared" si="1673"/>
        <v>NO</v>
      </c>
      <c r="BJ1285" s="12">
        <v>20</v>
      </c>
      <c r="BK1285" s="1" t="str">
        <f t="shared" si="1614"/>
        <v>P</v>
      </c>
      <c r="BL1285" s="1" t="str">
        <f t="shared" si="1615"/>
        <v>NA</v>
      </c>
      <c r="BM1285" s="1" t="str">
        <f t="shared" si="1616"/>
        <v>NA</v>
      </c>
      <c r="BN1285" s="1" t="str">
        <f t="shared" si="1617"/>
        <v>NO</v>
      </c>
      <c r="BO1285" s="1" t="str">
        <f t="shared" si="1618"/>
        <v>NO</v>
      </c>
      <c r="BP1285" s="1" t="str">
        <f t="shared" si="1619"/>
        <v>NO</v>
      </c>
      <c r="BQ1285" s="1" t="str">
        <f t="shared" si="1620"/>
        <v>NO</v>
      </c>
      <c r="BS1285" s="1" t="str">
        <f t="shared" si="1621"/>
        <v>TN</v>
      </c>
      <c r="BT1285" s="1" t="str">
        <f t="shared" si="1622"/>
        <v>TN</v>
      </c>
      <c r="BU1285" s="1" t="str">
        <f t="shared" si="1623"/>
        <v>TN</v>
      </c>
      <c r="BV1285" s="1" t="str">
        <f t="shared" si="1624"/>
        <v>NO</v>
      </c>
      <c r="BW1285" s="1" t="str">
        <f t="shared" si="1625"/>
        <v>NO</v>
      </c>
      <c r="BX1285" s="1" t="str">
        <f t="shared" si="1626"/>
        <v>NO</v>
      </c>
      <c r="BY1285" s="244" t="str">
        <f t="shared" si="1627"/>
        <v>YES</v>
      </c>
      <c r="BZ1285" s="244" t="str">
        <f t="shared" si="1628"/>
        <v>NO</v>
      </c>
      <c r="CA1285" s="244" t="str">
        <f t="shared" si="1629"/>
        <v>NO</v>
      </c>
      <c r="CB1285" s="244" t="str">
        <f t="shared" si="1630"/>
        <v>NO</v>
      </c>
      <c r="CC1285" s="244" t="str">
        <f t="shared" si="1631"/>
        <v>NO</v>
      </c>
      <c r="CD1285" s="244" t="str">
        <f t="shared" si="1607"/>
        <v>NO</v>
      </c>
      <c r="CE1285" s="1" t="str">
        <f t="shared" si="1608"/>
        <v>NO</v>
      </c>
      <c r="CF1285" s="1" t="str">
        <f t="shared" si="1609"/>
        <v>NO</v>
      </c>
      <c r="CG1285" s="1" t="str">
        <f t="shared" si="1610"/>
        <v>NO</v>
      </c>
      <c r="CH1285" s="1" t="str">
        <f t="shared" si="1611"/>
        <v>NO</v>
      </c>
      <c r="CI1285" s="244" t="str">
        <f t="shared" si="1632"/>
        <v>NO</v>
      </c>
      <c r="CJ1285" s="244" t="str">
        <f t="shared" si="1633"/>
        <v>NO</v>
      </c>
      <c r="CK1285" s="244" t="str">
        <f t="shared" si="1634"/>
        <v>NO</v>
      </c>
      <c r="CL1285" s="244" t="str">
        <f t="shared" si="1635"/>
        <v>NO</v>
      </c>
      <c r="CM1285" s="244" t="str">
        <f t="shared" si="1636"/>
        <v>NO</v>
      </c>
      <c r="CN1285" s="244" t="str">
        <f t="shared" si="1637"/>
        <v>NO</v>
      </c>
      <c r="CO1285" s="244" t="str">
        <f t="shared" si="1638"/>
        <v>NO</v>
      </c>
      <c r="CP1285" s="244" t="str">
        <f t="shared" si="1639"/>
        <v>NO</v>
      </c>
      <c r="CQ1285" s="244" t="str">
        <f t="shared" si="1640"/>
        <v>NO</v>
      </c>
      <c r="CR1285" s="244" t="str">
        <f t="shared" si="1641"/>
        <v>NO</v>
      </c>
    </row>
    <row r="1286" spans="1:96">
      <c r="A1286" s="64"/>
      <c r="B1286" s="15"/>
      <c r="C1286" s="15"/>
      <c r="D1286" s="15"/>
      <c r="E1286" s="15"/>
      <c r="F1286" s="15"/>
      <c r="G1286" s="15"/>
      <c r="H1286" s="15"/>
      <c r="I1286" s="52" t="s">
        <v>18</v>
      </c>
      <c r="J1286" s="6">
        <v>0.80804614138041297</v>
      </c>
      <c r="K1286" s="6">
        <v>0.16845362198894601</v>
      </c>
      <c r="L1286" s="6">
        <v>2.3500236630639701E-2</v>
      </c>
      <c r="M1286" s="6">
        <v>0.71937335404005598</v>
      </c>
      <c r="N1286" s="6">
        <v>0.246056215977243</v>
      </c>
      <c r="O1286" s="6">
        <v>3.4570429982699297E-2</v>
      </c>
      <c r="P1286" s="6">
        <v>0.64663535140473105</v>
      </c>
      <c r="Q1286" s="6">
        <v>0.30638715721807602</v>
      </c>
      <c r="R1286" s="6">
        <v>4.6977491377191601E-2</v>
      </c>
      <c r="S1286" s="6">
        <v>0.203911245481568</v>
      </c>
      <c r="T1286" s="6">
        <v>0.64105892917067897</v>
      </c>
      <c r="U1286" s="6">
        <v>0.155029825347752</v>
      </c>
      <c r="V1286" s="6">
        <v>0.60993750826938198</v>
      </c>
      <c r="W1286" s="6">
        <v>0.12928468733013099</v>
      </c>
      <c r="X1286" s="6">
        <v>0.26077780440048498</v>
      </c>
      <c r="Y1286" s="6">
        <v>0.94927393827430595</v>
      </c>
      <c r="Z1286" s="6">
        <v>1.48455483161115E-2</v>
      </c>
      <c r="AA1286" s="6">
        <v>3.5880513409582503E-2</v>
      </c>
      <c r="AB1286" s="6">
        <v>0.23157739249321899</v>
      </c>
      <c r="AC1286" s="6">
        <v>0.76121787145414699</v>
      </c>
      <c r="AD1286" s="6">
        <v>7.2047360526331598E-3</v>
      </c>
      <c r="AE1286" s="6">
        <v>0.65582307151432495</v>
      </c>
      <c r="AF1286" s="6">
        <v>0.16644825693826801</v>
      </c>
      <c r="AG1286" s="310">
        <v>0.17772867154740599</v>
      </c>
      <c r="AH1286" s="211">
        <v>0.96499999999999997</v>
      </c>
      <c r="AI1286" s="211">
        <v>2.54</v>
      </c>
      <c r="AJ1286" s="212">
        <v>5.5410000000000004</v>
      </c>
      <c r="AK1286" s="210">
        <v>1.0409999999999999</v>
      </c>
      <c r="AL1286" s="210">
        <v>2.5259999999999998</v>
      </c>
      <c r="AM1286" s="210">
        <v>5.532</v>
      </c>
      <c r="AN1286" s="203"/>
      <c r="AO1286" s="203"/>
      <c r="AP1286" s="203"/>
      <c r="AQ1286" s="203"/>
      <c r="AR1286" s="203">
        <f t="shared" si="1674"/>
        <v>0.69692727427599999</v>
      </c>
      <c r="AS1286" s="203">
        <f t="shared" si="1675"/>
        <v>0.8518</v>
      </c>
      <c r="AT1286" s="203">
        <f t="shared" si="1676"/>
        <v>1.041088886996</v>
      </c>
      <c r="AU1286" s="203">
        <f t="shared" si="1677"/>
        <v>1.8303545495219997</v>
      </c>
      <c r="AV1286" s="203">
        <f t="shared" si="1678"/>
        <v>2.2370999999999999</v>
      </c>
      <c r="AW1286" s="203">
        <f t="shared" si="1679"/>
        <v>2.7342333283619995</v>
      </c>
      <c r="AX1286" s="203">
        <f t="shared" si="1680"/>
        <v>4.4007545552340002</v>
      </c>
      <c r="AY1286" s="203">
        <f t="shared" si="1681"/>
        <v>5.3787000000000003</v>
      </c>
      <c r="AZ1286" s="203">
        <f t="shared" si="1682"/>
        <v>6.5739666547139999</v>
      </c>
      <c r="BB1286" s="1" t="str">
        <f t="shared" si="1642"/>
        <v>NA</v>
      </c>
      <c r="BC1286" s="1" t="str">
        <f t="shared" si="1643"/>
        <v>NA</v>
      </c>
      <c r="BD1286" s="1" t="str">
        <f t="shared" si="1644"/>
        <v>NA</v>
      </c>
      <c r="BE1286" s="1" t="str">
        <f t="shared" si="1645"/>
        <v>NO</v>
      </c>
      <c r="BF1286" s="1" t="str">
        <f t="shared" si="1612"/>
        <v>NO</v>
      </c>
      <c r="BG1286" s="1" t="str">
        <f t="shared" si="1613"/>
        <v>NO</v>
      </c>
      <c r="BH1286" s="1" t="str">
        <f t="shared" si="1673"/>
        <v>YES</v>
      </c>
      <c r="BJ1286" s="12">
        <v>4</v>
      </c>
      <c r="BK1286" s="1" t="str">
        <f t="shared" si="1614"/>
        <v>NA</v>
      </c>
      <c r="BL1286" s="1" t="str">
        <f t="shared" si="1615"/>
        <v>NA</v>
      </c>
      <c r="BM1286" s="1" t="str">
        <f t="shared" si="1616"/>
        <v>NA</v>
      </c>
      <c r="BN1286" s="1" t="str">
        <f t="shared" si="1617"/>
        <v>NO</v>
      </c>
      <c r="BO1286" s="1" t="str">
        <f t="shared" si="1618"/>
        <v>NO</v>
      </c>
      <c r="BP1286" s="1" t="str">
        <f t="shared" si="1619"/>
        <v>NO</v>
      </c>
      <c r="BQ1286" s="1" t="str">
        <f t="shared" si="1620"/>
        <v>YES</v>
      </c>
      <c r="BS1286" s="1" t="str">
        <f t="shared" si="1621"/>
        <v>TN</v>
      </c>
      <c r="BT1286" s="1" t="str">
        <f t="shared" si="1622"/>
        <v>TN</v>
      </c>
      <c r="BU1286" s="1" t="str">
        <f t="shared" si="1623"/>
        <v>TN</v>
      </c>
      <c r="BV1286" s="1" t="str">
        <f t="shared" si="1624"/>
        <v>NO</v>
      </c>
      <c r="BW1286" s="1" t="str">
        <f t="shared" si="1625"/>
        <v>NO</v>
      </c>
      <c r="BX1286" s="1" t="str">
        <f t="shared" si="1626"/>
        <v>NO</v>
      </c>
      <c r="BY1286" s="244" t="str">
        <f t="shared" si="1627"/>
        <v>YES</v>
      </c>
      <c r="BZ1286" s="244" t="str">
        <f t="shared" si="1628"/>
        <v>NO</v>
      </c>
      <c r="CA1286" s="244" t="str">
        <f t="shared" si="1629"/>
        <v>NO</v>
      </c>
      <c r="CB1286" s="244" t="str">
        <f t="shared" si="1630"/>
        <v>NO</v>
      </c>
      <c r="CC1286" s="244" t="str">
        <f t="shared" si="1631"/>
        <v>NO</v>
      </c>
      <c r="CD1286" s="244" t="str">
        <f t="shared" ref="CD1286:CD1349" si="1683">IF(AND(OR(BS1286="FP",BS1286="FN",BT1286="FP",BT1286="FN",BU1286="FP",BU1286="FN")),"YES","NO")</f>
        <v>NO</v>
      </c>
      <c r="CE1286" s="1" t="str">
        <f t="shared" ref="CE1286:CE1349" si="1684">IF(AND(BJ1286&gt;60,OR(BS1286="FP",BS1286="FN",BT1286="FP",BT1286="FN",BU1286="FP",BU1286="FN")),"YES","NO")</f>
        <v>NO</v>
      </c>
      <c r="CF1286" s="1" t="str">
        <f t="shared" ref="CF1286:CF1349" si="1685">IF(AND(BJ1286&lt;&gt;"inf",BJ1286&gt;60,OR(BS1286="FP",BS1286="FN",BT1286="FP",BT1286="FN",BU1286="FP",BU1286="FN")),"YES","NO")</f>
        <v>NO</v>
      </c>
      <c r="CG1286" s="1" t="str">
        <f t="shared" ref="CG1286:CG1349" si="1686">IF(AND(BJ1286="inf",OR(BS1286="FP",BS1286="FN",BT1286="FP",BT1286="FN",BU1286="FP",BU1286="FN")),"YES","NO")</f>
        <v>NO</v>
      </c>
      <c r="CH1286" s="1" t="str">
        <f t="shared" ref="CH1286:CH1349" si="1687">IF(AND(BJ1286&lt;=60,OR(BS1286="FP",BS1286="FN",BT1286="FP",BT1286="FN",BU1286="FP",BU1286="FN")),"YES","NO")</f>
        <v>NO</v>
      </c>
      <c r="CI1286" s="244" t="str">
        <f t="shared" si="1632"/>
        <v>NO</v>
      </c>
      <c r="CJ1286" s="244" t="str">
        <f t="shared" si="1633"/>
        <v>NO</v>
      </c>
      <c r="CK1286" s="244" t="str">
        <f t="shared" si="1634"/>
        <v>NO</v>
      </c>
      <c r="CL1286" s="244" t="str">
        <f t="shared" si="1635"/>
        <v>NO</v>
      </c>
      <c r="CM1286" s="244" t="str">
        <f t="shared" si="1636"/>
        <v>NO</v>
      </c>
      <c r="CN1286" s="244" t="str">
        <f t="shared" si="1637"/>
        <v>NO</v>
      </c>
      <c r="CO1286" s="244" t="str">
        <f t="shared" si="1638"/>
        <v>NO</v>
      </c>
      <c r="CP1286" s="244" t="str">
        <f t="shared" si="1639"/>
        <v>NO</v>
      </c>
      <c r="CQ1286" s="244" t="str">
        <f t="shared" si="1640"/>
        <v>NO</v>
      </c>
      <c r="CR1286" s="244" t="str">
        <f t="shared" si="1641"/>
        <v>NO</v>
      </c>
    </row>
    <row r="1287" spans="1:96">
      <c r="A1287" s="64"/>
      <c r="B1287" s="15"/>
      <c r="C1287" s="15"/>
      <c r="D1287" s="15"/>
      <c r="E1287" s="15"/>
      <c r="F1287" s="15"/>
      <c r="G1287" s="15"/>
      <c r="H1287" s="15"/>
      <c r="I1287" s="52" t="s">
        <v>19</v>
      </c>
      <c r="J1287" s="6">
        <v>0.56862545912715101</v>
      </c>
      <c r="K1287" s="6">
        <v>0.402816868045203</v>
      </c>
      <c r="L1287" s="6">
        <v>2.85576728276444E-2</v>
      </c>
      <c r="M1287" s="6">
        <v>0.805166339338659</v>
      </c>
      <c r="N1287" s="6">
        <v>0.18151048563720101</v>
      </c>
      <c r="O1287" s="6">
        <v>1.33231750241391E-2</v>
      </c>
      <c r="P1287" s="6">
        <v>0.137454577884077</v>
      </c>
      <c r="Q1287" s="6">
        <v>3.29862611401536E-2</v>
      </c>
      <c r="R1287" s="6">
        <v>0.82955916097576898</v>
      </c>
      <c r="S1287" s="6">
        <v>0.45788369305243398</v>
      </c>
      <c r="T1287" s="6">
        <v>0.42402360313026799</v>
      </c>
      <c r="U1287" s="6">
        <v>0.118092703817296</v>
      </c>
      <c r="V1287" s="6">
        <v>0.74377470595959805</v>
      </c>
      <c r="W1287" s="6">
        <v>0.15280933438150199</v>
      </c>
      <c r="X1287" s="6">
        <v>0.10341595965889799</v>
      </c>
      <c r="Y1287" s="6">
        <v>0.67460064831026401</v>
      </c>
      <c r="Z1287" s="6">
        <v>0.26005489918039898</v>
      </c>
      <c r="AA1287" s="6">
        <v>6.5344452509336196E-2</v>
      </c>
      <c r="AB1287" s="6">
        <v>0.130844018468457</v>
      </c>
      <c r="AC1287" s="6">
        <v>0.81507530649613802</v>
      </c>
      <c r="AD1287" s="6">
        <v>5.4080675035403397E-2</v>
      </c>
      <c r="AE1287" s="6">
        <v>0.71809065374265402</v>
      </c>
      <c r="AF1287" s="6">
        <v>0.23749647301005</v>
      </c>
      <c r="AG1287" s="310">
        <v>4.4412873247295502E-2</v>
      </c>
      <c r="AH1287" s="211">
        <v>1.7350000000000001</v>
      </c>
      <c r="AI1287" s="211">
        <v>2.4430000000000001</v>
      </c>
      <c r="AJ1287" s="212">
        <v>5.431</v>
      </c>
      <c r="AK1287" s="210">
        <v>1.7010000000000001</v>
      </c>
      <c r="AL1287" s="210">
        <v>2.375</v>
      </c>
      <c r="AM1287" s="210">
        <v>5.4269999999999996</v>
      </c>
      <c r="AN1287" s="203"/>
      <c r="AO1287" s="203"/>
      <c r="AP1287" s="203"/>
      <c r="AQ1287" s="203"/>
      <c r="AR1287" s="203">
        <f t="shared" si="1674"/>
        <v>0.69692727427599999</v>
      </c>
      <c r="AS1287" s="203">
        <f t="shared" si="1675"/>
        <v>0.8518</v>
      </c>
      <c r="AT1287" s="203">
        <f t="shared" si="1676"/>
        <v>1.041088886996</v>
      </c>
      <c r="AU1287" s="203">
        <f t="shared" si="1677"/>
        <v>1.8303545495219997</v>
      </c>
      <c r="AV1287" s="203">
        <f t="shared" si="1678"/>
        <v>2.2370999999999999</v>
      </c>
      <c r="AW1287" s="203">
        <f t="shared" si="1679"/>
        <v>2.7342333283619995</v>
      </c>
      <c r="AX1287" s="203">
        <f t="shared" si="1680"/>
        <v>4.4007545552340002</v>
      </c>
      <c r="AY1287" s="203">
        <f t="shared" si="1681"/>
        <v>5.3787000000000003</v>
      </c>
      <c r="AZ1287" s="203">
        <f t="shared" si="1682"/>
        <v>6.5739666547139999</v>
      </c>
      <c r="BB1287" s="1" t="str">
        <f t="shared" si="1642"/>
        <v>P</v>
      </c>
      <c r="BC1287" s="1" t="str">
        <f t="shared" si="1643"/>
        <v>NA</v>
      </c>
      <c r="BD1287" s="1" t="str">
        <f t="shared" si="1644"/>
        <v>NA</v>
      </c>
      <c r="BE1287" s="1" t="str">
        <f t="shared" si="1645"/>
        <v>NO</v>
      </c>
      <c r="BF1287" s="1" t="str">
        <f t="shared" ref="BF1287:BF1350" si="1688">IF(OR(AND(BB1287="A",BC1287="A"),AND(BB1287="A",BD1287="A"),AND(BC1287="A",BD1287="A")),"YES","NO")</f>
        <v>NO</v>
      </c>
      <c r="BG1287" s="1" t="str">
        <f t="shared" ref="BG1287:BG1350" si="1689">IF(OR(BB1287="A",BC1287="A",BD1287="A"),"YES","NO")</f>
        <v>NO</v>
      </c>
      <c r="BH1287" s="1" t="str">
        <f t="shared" si="1673"/>
        <v>NO</v>
      </c>
      <c r="BJ1287" s="12">
        <v>87</v>
      </c>
      <c r="BK1287" s="1" t="str">
        <f t="shared" ref="BK1287:BK1350" si="1690">IF(AK1287&lt;AR1287,"A",IF(AND(AR1287&lt;=AK1287,AK1287&lt;=AS1287),"NP",IF(AND(AS1287&lt;AK1287,AK1287&lt;=AT1287),"NA","P")))</f>
        <v>P</v>
      </c>
      <c r="BL1287" s="1" t="str">
        <f t="shared" ref="BL1287:BL1350" si="1691">IF(AL1287&lt;AU1287,"A",IF(AND(AU1287&lt;=AL1287,AL1287&lt;=AV1287),"NP",IF(AND(AV1287&lt;AL1287,AL1287&lt;=AW1287),"NA","P")))</f>
        <v>NA</v>
      </c>
      <c r="BM1287" s="1" t="str">
        <f t="shared" ref="BM1287:BM1350" si="1692">IF(AM1287&lt;AX1287,"A",IF(AND(AX1287&lt;=AM1287,AM1287&lt;=AY1287),"NP",IF(AND(AY1287&lt;AM1287,AM1287&lt;=AZ1287),"NA","P")))</f>
        <v>NA</v>
      </c>
      <c r="BN1287" s="1" t="str">
        <f t="shared" ref="BN1287:BN1350" si="1693">IF(AND(BK1287="A",BL1287="A",BM1287="A"),"YES","NO")</f>
        <v>NO</v>
      </c>
      <c r="BO1287" s="1" t="str">
        <f t="shared" ref="BO1287:BO1350" si="1694">IF(OR(AND(BK1287="A",BL1287="A"),AND(BK1287="A",BM1287="A"),AND(BL1287="A",BM1287="A")),"YES","NO")</f>
        <v>NO</v>
      </c>
      <c r="BP1287" s="1" t="str">
        <f t="shared" ref="BP1287:BP1350" si="1695">IF(OR(BK1287="A",BL1287="A",BM1287="A"),"YES","NO")</f>
        <v>NO</v>
      </c>
      <c r="BQ1287" s="1" t="str">
        <f t="shared" ref="BQ1287:BQ1350" si="1696">IF(OR(BK1287="P",BL1287="P",BM1287="P"),"NO","YES")</f>
        <v>NO</v>
      </c>
      <c r="BS1287" s="1" t="str">
        <f t="shared" ref="BS1287:BS1350" si="1697">IF(OR(AND(BB1287="A",BK1287="A"),AND(BB1287="A",BK1287="NP"),AND(BB1287="NP",BK1287="A"),AND(BB1287="NP",BK1287="NP")),"TP",IF(OR(AND(BB1287="A",BK1287="NA"),AND(BB1287="A",BK1287="P"),AND(BB1287="NP",BK1287="NA"),AND(BB1287="NP",BK1287="P")),"FP",IF(OR(AND(BB1287="NA",BK1287="A"),AND(BB1287="NA",BK1287="NP"),AND(BB1287="P",BK1287="A"),AND(BB1287="P",BK1287="NP")),"FN","TN")))</f>
        <v>TN</v>
      </c>
      <c r="BT1287" s="1" t="str">
        <f t="shared" ref="BT1287:BT1350" si="1698">IF(OR(AND(BC1287="A",BL1287="A"),AND(BC1287="A",BL1287="NP"),AND(BC1287="NP",BL1287="A"),AND(BC1287="NP",BL1287="NP")),"TP",IF(OR(AND(BC1287="A",BL1287="NA"),AND(BC1287="A",BL1287="P"),AND(BC1287="NP",BL1287="NA"),AND(BC1287="NP",BL1287="P")),"FP",IF(OR(AND(BC1287="NA",BL1287="A"),AND(BC1287="NA",BL1287="NP"),AND(BC1287="P",BL1287="A"),AND(BC1287="P",BL1287="NP")),"FN","TN")))</f>
        <v>TN</v>
      </c>
      <c r="BU1287" s="1" t="str">
        <f t="shared" ref="BU1287:BU1350" si="1699">IF(OR(AND(BD1287="A",BM1287="A"),AND(BD1287="A",BM1287="NP"),AND(BD1287="NP",BM1287="A"),AND(BD1287="NP",BM1287="NP")),"TP",IF(OR(AND(BD1287="A",BM1287="NA"),AND(BD1287="A",BM1287="P"),AND(BD1287="NP",BM1287="NA"),AND(BD1287="NP",BM1287="P")),"FP",IF(OR(AND(BD1287="NA",BM1287="A"),AND(BD1287="NA",BM1287="NP"),AND(BD1287="P",BM1287="A"),AND(BD1287="P",BM1287="NP")),"FN","TN")))</f>
        <v>TN</v>
      </c>
      <c r="BV1287" s="1" t="str">
        <f t="shared" ref="BV1287:BV1350" si="1700">IF(AND(BS1287="TP",BT1287="TP",BU1287="TP"),"YES","NO")</f>
        <v>NO</v>
      </c>
      <c r="BW1287" s="1" t="str">
        <f t="shared" ref="BW1287:BW1350" si="1701">IF(OR(AND(BS1287="TP",BT1287="TP"),AND(BS1287="TP",BU1287="TP"),AND(BT1287="TP",BU1287="TP")),"YES","NO")</f>
        <v>NO</v>
      </c>
      <c r="BX1287" s="1" t="str">
        <f t="shared" ref="BX1287:BX1350" si="1702">IF(OR(BS1287="TP",BT1287="TP",BU1287="TP"),"YES","NO")</f>
        <v>NO</v>
      </c>
      <c r="BY1287" s="244" t="str">
        <f t="shared" ref="BY1287:BY1350" si="1703">IF(AND(OR(BS1287="TP",BS1287="TN",BT1287="TP",BT1287="TN",BU1287="TP",BU1287="TN")),"YES","NO")</f>
        <v>YES</v>
      </c>
      <c r="BZ1287" s="244" t="str">
        <f t="shared" ref="BZ1287:BZ1350" si="1704">IF(AND(BJ1287&gt;60,BY1287="NO"),"YES","NO")</f>
        <v>NO</v>
      </c>
      <c r="CA1287" s="244" t="str">
        <f t="shared" ref="CA1287:CA1350" si="1705">IF(AND(BJ1287&lt;&gt;"inf",BJ1287&gt;60,BY1287="NO"),"YES","NO")</f>
        <v>NO</v>
      </c>
      <c r="CB1287" s="244" t="str">
        <f t="shared" ref="CB1287:CB1350" si="1706">IF(AND(BJ1287="inf",BY1287="NO"),"YES","NO")</f>
        <v>NO</v>
      </c>
      <c r="CC1287" s="244" t="str">
        <f t="shared" ref="CC1287:CC1350" si="1707">IF(AND(BJ1287&lt;=60,BY1287="NO"),"YES","NO")</f>
        <v>NO</v>
      </c>
      <c r="CD1287" s="244" t="str">
        <f t="shared" si="1683"/>
        <v>NO</v>
      </c>
      <c r="CE1287" s="1" t="str">
        <f t="shared" si="1684"/>
        <v>NO</v>
      </c>
      <c r="CF1287" s="1" t="str">
        <f t="shared" si="1685"/>
        <v>NO</v>
      </c>
      <c r="CG1287" s="1" t="str">
        <f t="shared" si="1686"/>
        <v>NO</v>
      </c>
      <c r="CH1287" s="1" t="str">
        <f t="shared" si="1687"/>
        <v>NO</v>
      </c>
      <c r="CI1287" s="244" t="str">
        <f t="shared" ref="CI1287:CI1350" si="1708">IF(AND(OR(BS1287="FN",BT1287="FN",BU1287="FN")),"YES","NO")</f>
        <v>NO</v>
      </c>
      <c r="CJ1287" s="244" t="str">
        <f t="shared" ref="CJ1287:CJ1350" si="1709">IF(AND(BJ1287&gt;60,OR(BS1287="FN",BT1287="FN",BU1287="FN")),"YES","NO")</f>
        <v>NO</v>
      </c>
      <c r="CK1287" s="244" t="str">
        <f t="shared" ref="CK1287:CK1350" si="1710">IF(AND(BJ1287&lt;&gt;"inf",BJ1287&gt;60,OR(BS1287="FN",BT1287="FN",BU1287="FN")),"YES","NO")</f>
        <v>NO</v>
      </c>
      <c r="CL1287" s="244" t="str">
        <f t="shared" ref="CL1287:CL1350" si="1711">IF(AND(BJ1287="inf",OR(BS1287="FN",BT1287="FN",BU1287="FN")),"YES","NO")</f>
        <v>NO</v>
      </c>
      <c r="CM1287" s="244" t="str">
        <f t="shared" ref="CM1287:CM1350" si="1712">IF(AND(BJ1287&lt;=60,OR(BS1287="FN",BT1287="FN",BU1287="FN")),"YES","NO")</f>
        <v>NO</v>
      </c>
      <c r="CN1287" s="244" t="str">
        <f t="shared" ref="CN1287:CN1350" si="1713">IF(AND(OR(BS1287="FP",BT1287="FP",BU1287="FP")),"YES","NO")</f>
        <v>NO</v>
      </c>
      <c r="CO1287" s="244" t="str">
        <f t="shared" ref="CO1287:CO1350" si="1714">IF(AND(BJ1287&gt;60,OR(BS1287="FP",BT1287="FP",BU1287="FP")),"YES","NO")</f>
        <v>NO</v>
      </c>
      <c r="CP1287" s="244" t="str">
        <f t="shared" ref="CP1287:CP1350" si="1715">IF(AND(BJ1287&lt;&gt;"inf",BJ1287&gt;60,OR(BS1287="FP",BT1287="FP",BU1287="FP")),"YES","NO")</f>
        <v>NO</v>
      </c>
      <c r="CQ1287" s="244" t="str">
        <f t="shared" ref="CQ1287:CQ1350" si="1716">IF(AND(BJ1287="inf",OR(BS1287="FP",BT1287="FP",BU1287="FP")),"YES","NO")</f>
        <v>NO</v>
      </c>
      <c r="CR1287" s="244" t="str">
        <f t="shared" ref="CR1287:CR1350" si="1717">IF(AND(BJ1287&lt;=60,OR(BS1287="FP",BT1287="FP",BU1287="FP")),"YES","NO")</f>
        <v>NO</v>
      </c>
    </row>
    <row r="1288" spans="1:96">
      <c r="A1288" s="64"/>
      <c r="B1288" s="15"/>
      <c r="C1288" s="15"/>
      <c r="D1288" s="15"/>
      <c r="E1288" s="15"/>
      <c r="F1288" s="15"/>
      <c r="G1288" s="15"/>
      <c r="H1288" s="15"/>
      <c r="I1288" s="52" t="s">
        <v>42</v>
      </c>
      <c r="J1288" s="6">
        <v>0.99885789217537202</v>
      </c>
      <c r="K1288" s="6">
        <v>3.3353069063235498E-4</v>
      </c>
      <c r="L1288" s="6">
        <v>8.0857713399506905E-4</v>
      </c>
      <c r="M1288" s="6">
        <v>0.90110708836701603</v>
      </c>
      <c r="N1288" s="6">
        <v>8.6953237865169397E-2</v>
      </c>
      <c r="O1288" s="6">
        <v>1.19396737678143E-2</v>
      </c>
      <c r="P1288" s="6">
        <v>0.64287755680359804</v>
      </c>
      <c r="Q1288" s="6">
        <v>0.284539463465311</v>
      </c>
      <c r="R1288" s="6">
        <v>7.2582979731089403E-2</v>
      </c>
      <c r="S1288" s="6">
        <v>0.90525944638937605</v>
      </c>
      <c r="T1288" s="6">
        <v>2.6792723224654501E-3</v>
      </c>
      <c r="U1288" s="6">
        <v>9.2061281288158395E-2</v>
      </c>
      <c r="V1288" s="6">
        <v>0.12825413215133599</v>
      </c>
      <c r="W1288" s="6">
        <v>0.30577679056273599</v>
      </c>
      <c r="X1288" s="6">
        <v>0.56596907728592605</v>
      </c>
      <c r="Y1288" s="6">
        <v>1.17900153189846E-2</v>
      </c>
      <c r="Z1288" s="6">
        <v>0.97272339903031901</v>
      </c>
      <c r="AA1288" s="6">
        <v>1.54865856506958E-2</v>
      </c>
      <c r="AB1288" s="6">
        <v>1.7293511048481699E-3</v>
      </c>
      <c r="AC1288" s="6">
        <v>0.75513977972721302</v>
      </c>
      <c r="AD1288" s="6">
        <v>0.243130869167938</v>
      </c>
      <c r="AE1288" s="6">
        <v>0.20739040324292801</v>
      </c>
      <c r="AF1288" s="6">
        <v>0.15796730131332201</v>
      </c>
      <c r="AG1288" s="310">
        <v>0.63464229544374895</v>
      </c>
      <c r="AH1288" s="211">
        <v>0.69599999999999995</v>
      </c>
      <c r="AI1288" s="211">
        <v>2.8479999999999999</v>
      </c>
      <c r="AJ1288" s="212">
        <v>6.2190000000000003</v>
      </c>
      <c r="AK1288" s="210">
        <v>0.71399999999999997</v>
      </c>
      <c r="AL1288" s="210">
        <v>2.839</v>
      </c>
      <c r="AM1288" s="210">
        <v>6.2629999999999999</v>
      </c>
      <c r="AN1288" s="203"/>
      <c r="AO1288" s="203"/>
      <c r="AP1288" s="203"/>
      <c r="AQ1288" s="203"/>
      <c r="AR1288" s="203">
        <f t="shared" si="1674"/>
        <v>0.69692727427599999</v>
      </c>
      <c r="AS1288" s="203">
        <f t="shared" si="1675"/>
        <v>0.8518</v>
      </c>
      <c r="AT1288" s="203">
        <f t="shared" si="1676"/>
        <v>1.041088886996</v>
      </c>
      <c r="AU1288" s="203">
        <f t="shared" si="1677"/>
        <v>1.8303545495219997</v>
      </c>
      <c r="AV1288" s="203">
        <f t="shared" si="1678"/>
        <v>2.2370999999999999</v>
      </c>
      <c r="AW1288" s="203">
        <f t="shared" si="1679"/>
        <v>2.7342333283619995</v>
      </c>
      <c r="AX1288" s="203">
        <f t="shared" si="1680"/>
        <v>4.4007545552340002</v>
      </c>
      <c r="AY1288" s="203">
        <f t="shared" si="1681"/>
        <v>5.3787000000000003</v>
      </c>
      <c r="AZ1288" s="203">
        <f t="shared" si="1682"/>
        <v>6.5739666547139999</v>
      </c>
      <c r="BB1288" s="1" t="str">
        <f t="shared" si="1642"/>
        <v>A</v>
      </c>
      <c r="BC1288" s="1" t="str">
        <f t="shared" si="1643"/>
        <v>P</v>
      </c>
      <c r="BD1288" s="1" t="str">
        <f t="shared" si="1644"/>
        <v>NA</v>
      </c>
      <c r="BE1288" s="1" t="str">
        <f t="shared" si="1645"/>
        <v>NO</v>
      </c>
      <c r="BF1288" s="1" t="str">
        <f t="shared" si="1688"/>
        <v>NO</v>
      </c>
      <c r="BG1288" s="1" t="str">
        <f t="shared" si="1689"/>
        <v>YES</v>
      </c>
      <c r="BH1288" s="1" t="str">
        <f t="shared" si="1673"/>
        <v>NO</v>
      </c>
      <c r="BJ1288" s="12">
        <v>6</v>
      </c>
      <c r="BK1288" s="1" t="str">
        <f t="shared" si="1690"/>
        <v>NP</v>
      </c>
      <c r="BL1288" s="1" t="str">
        <f t="shared" si="1691"/>
        <v>P</v>
      </c>
      <c r="BM1288" s="1" t="str">
        <f t="shared" si="1692"/>
        <v>NA</v>
      </c>
      <c r="BN1288" s="1" t="str">
        <f t="shared" si="1693"/>
        <v>NO</v>
      </c>
      <c r="BO1288" s="1" t="str">
        <f t="shared" si="1694"/>
        <v>NO</v>
      </c>
      <c r="BP1288" s="1" t="str">
        <f t="shared" si="1695"/>
        <v>NO</v>
      </c>
      <c r="BQ1288" s="1" t="str">
        <f t="shared" si="1696"/>
        <v>NO</v>
      </c>
      <c r="BS1288" s="1" t="str">
        <f t="shared" si="1697"/>
        <v>TP</v>
      </c>
      <c r="BT1288" s="1" t="str">
        <f t="shared" si="1698"/>
        <v>TN</v>
      </c>
      <c r="BU1288" s="1" t="str">
        <f t="shared" si="1699"/>
        <v>TN</v>
      </c>
      <c r="BV1288" s="1" t="str">
        <f t="shared" si="1700"/>
        <v>NO</v>
      </c>
      <c r="BW1288" s="1" t="str">
        <f t="shared" si="1701"/>
        <v>NO</v>
      </c>
      <c r="BX1288" s="1" t="str">
        <f t="shared" si="1702"/>
        <v>YES</v>
      </c>
      <c r="BY1288" s="244" t="str">
        <f t="shared" si="1703"/>
        <v>YES</v>
      </c>
      <c r="BZ1288" s="244" t="str">
        <f t="shared" si="1704"/>
        <v>NO</v>
      </c>
      <c r="CA1288" s="244" t="str">
        <f t="shared" si="1705"/>
        <v>NO</v>
      </c>
      <c r="CB1288" s="244" t="str">
        <f t="shared" si="1706"/>
        <v>NO</v>
      </c>
      <c r="CC1288" s="244" t="str">
        <f t="shared" si="1707"/>
        <v>NO</v>
      </c>
      <c r="CD1288" s="244" t="str">
        <f t="shared" si="1683"/>
        <v>NO</v>
      </c>
      <c r="CE1288" s="1" t="str">
        <f t="shared" si="1684"/>
        <v>NO</v>
      </c>
      <c r="CF1288" s="1" t="str">
        <f t="shared" si="1685"/>
        <v>NO</v>
      </c>
      <c r="CG1288" s="1" t="str">
        <f t="shared" si="1686"/>
        <v>NO</v>
      </c>
      <c r="CH1288" s="1" t="str">
        <f t="shared" si="1687"/>
        <v>NO</v>
      </c>
      <c r="CI1288" s="244" t="str">
        <f t="shared" si="1708"/>
        <v>NO</v>
      </c>
      <c r="CJ1288" s="244" t="str">
        <f t="shared" si="1709"/>
        <v>NO</v>
      </c>
      <c r="CK1288" s="244" t="str">
        <f t="shared" si="1710"/>
        <v>NO</v>
      </c>
      <c r="CL1288" s="244" t="str">
        <f t="shared" si="1711"/>
        <v>NO</v>
      </c>
      <c r="CM1288" s="244" t="str">
        <f t="shared" si="1712"/>
        <v>NO</v>
      </c>
      <c r="CN1288" s="244" t="str">
        <f t="shared" si="1713"/>
        <v>NO</v>
      </c>
      <c r="CO1288" s="244" t="str">
        <f t="shared" si="1714"/>
        <v>NO</v>
      </c>
      <c r="CP1288" s="244" t="str">
        <f t="shared" si="1715"/>
        <v>NO</v>
      </c>
      <c r="CQ1288" s="244" t="str">
        <f t="shared" si="1716"/>
        <v>NO</v>
      </c>
      <c r="CR1288" s="244" t="str">
        <f t="shared" si="1717"/>
        <v>NO</v>
      </c>
    </row>
    <row r="1289" spans="1:96">
      <c r="A1289" s="64"/>
      <c r="B1289" s="15"/>
      <c r="C1289" s="15"/>
      <c r="D1289" s="15"/>
      <c r="E1289" s="15"/>
      <c r="F1289" s="15"/>
      <c r="G1289" s="15"/>
      <c r="H1289" s="15"/>
      <c r="I1289" s="52" t="s">
        <v>43</v>
      </c>
      <c r="J1289" s="6">
        <v>0.57983265357421299</v>
      </c>
      <c r="K1289" s="6">
        <v>0.39808095608336103</v>
      </c>
      <c r="L1289" s="6">
        <v>2.20863903424251E-2</v>
      </c>
      <c r="M1289" s="6">
        <v>0.55625864190094199</v>
      </c>
      <c r="N1289" s="6">
        <v>0.27742587662719298</v>
      </c>
      <c r="O1289" s="6">
        <v>0.16631548147186301</v>
      </c>
      <c r="P1289" s="6">
        <v>0.63454001361001799</v>
      </c>
      <c r="Q1289" s="6">
        <v>0.159859264120917</v>
      </c>
      <c r="R1289" s="6">
        <v>0.20560072226906401</v>
      </c>
      <c r="S1289" s="6">
        <v>0.90609811303840404</v>
      </c>
      <c r="T1289" s="6">
        <v>2.6461214008178101E-2</v>
      </c>
      <c r="U1289" s="6">
        <v>6.7440672953417005E-2</v>
      </c>
      <c r="V1289" s="6">
        <v>0.71948093495686105</v>
      </c>
      <c r="W1289" s="6">
        <v>0.27674936214400903</v>
      </c>
      <c r="X1289" s="6">
        <v>3.7697028991282499E-3</v>
      </c>
      <c r="Y1289" s="6">
        <v>0.20955442770163099</v>
      </c>
      <c r="Z1289" s="6">
        <v>0.686127522533722</v>
      </c>
      <c r="AA1289" s="6">
        <v>0.104318049764646</v>
      </c>
      <c r="AB1289" s="6">
        <v>0.65344223997343098</v>
      </c>
      <c r="AC1289" s="6">
        <v>0.249639082956605</v>
      </c>
      <c r="AD1289" s="6">
        <v>9.6918677069962406E-2</v>
      </c>
      <c r="AE1289" s="6">
        <v>0.34421425327108301</v>
      </c>
      <c r="AF1289" s="6">
        <v>0.41090687267124398</v>
      </c>
      <c r="AG1289" s="310">
        <v>0.244878874057672</v>
      </c>
      <c r="AH1289" s="211">
        <v>1.1020000000000001</v>
      </c>
      <c r="AI1289" s="211">
        <v>2.4540000000000002</v>
      </c>
      <c r="AJ1289" s="212">
        <v>5.782</v>
      </c>
      <c r="AK1289" s="210">
        <v>1.1180000000000001</v>
      </c>
      <c r="AL1289" s="210">
        <v>2.4359999999999999</v>
      </c>
      <c r="AM1289" s="210">
        <v>5.7539999999999996</v>
      </c>
      <c r="AN1289" s="203"/>
      <c r="AO1289" s="203"/>
      <c r="AP1289" s="203"/>
      <c r="AQ1289" s="203"/>
      <c r="AR1289" s="203">
        <f t="shared" si="1674"/>
        <v>0.69692727427599999</v>
      </c>
      <c r="AS1289" s="203">
        <f t="shared" si="1675"/>
        <v>0.8518</v>
      </c>
      <c r="AT1289" s="203">
        <f t="shared" si="1676"/>
        <v>1.041088886996</v>
      </c>
      <c r="AU1289" s="203">
        <f t="shared" si="1677"/>
        <v>1.8303545495219997</v>
      </c>
      <c r="AV1289" s="203">
        <f t="shared" si="1678"/>
        <v>2.2370999999999999</v>
      </c>
      <c r="AW1289" s="203">
        <f t="shared" si="1679"/>
        <v>2.7342333283619995</v>
      </c>
      <c r="AX1289" s="203">
        <f t="shared" si="1680"/>
        <v>4.4007545552340002</v>
      </c>
      <c r="AY1289" s="203">
        <f t="shared" si="1681"/>
        <v>5.3787000000000003</v>
      </c>
      <c r="AZ1289" s="203">
        <f t="shared" si="1682"/>
        <v>6.5739666547139999</v>
      </c>
      <c r="BB1289" s="1" t="str">
        <f t="shared" si="1642"/>
        <v>P</v>
      </c>
      <c r="BC1289" s="1" t="str">
        <f t="shared" si="1643"/>
        <v>NA</v>
      </c>
      <c r="BD1289" s="1" t="str">
        <f t="shared" si="1644"/>
        <v>NA</v>
      </c>
      <c r="BE1289" s="1" t="str">
        <f t="shared" si="1645"/>
        <v>NO</v>
      </c>
      <c r="BF1289" s="1" t="str">
        <f t="shared" si="1688"/>
        <v>NO</v>
      </c>
      <c r="BG1289" s="1" t="str">
        <f t="shared" si="1689"/>
        <v>NO</v>
      </c>
      <c r="BH1289" s="1" t="str">
        <f t="shared" si="1673"/>
        <v>NO</v>
      </c>
      <c r="BJ1289" s="12">
        <v>38</v>
      </c>
      <c r="BK1289" s="1" t="str">
        <f t="shared" si="1690"/>
        <v>P</v>
      </c>
      <c r="BL1289" s="1" t="str">
        <f t="shared" si="1691"/>
        <v>NA</v>
      </c>
      <c r="BM1289" s="1" t="str">
        <f t="shared" si="1692"/>
        <v>NA</v>
      </c>
      <c r="BN1289" s="1" t="str">
        <f t="shared" si="1693"/>
        <v>NO</v>
      </c>
      <c r="BO1289" s="1" t="str">
        <f t="shared" si="1694"/>
        <v>NO</v>
      </c>
      <c r="BP1289" s="1" t="str">
        <f t="shared" si="1695"/>
        <v>NO</v>
      </c>
      <c r="BQ1289" s="1" t="str">
        <f t="shared" si="1696"/>
        <v>NO</v>
      </c>
      <c r="BS1289" s="1" t="str">
        <f t="shared" si="1697"/>
        <v>TN</v>
      </c>
      <c r="BT1289" s="1" t="str">
        <f t="shared" si="1698"/>
        <v>TN</v>
      </c>
      <c r="BU1289" s="1" t="str">
        <f t="shared" si="1699"/>
        <v>TN</v>
      </c>
      <c r="BV1289" s="1" t="str">
        <f t="shared" si="1700"/>
        <v>NO</v>
      </c>
      <c r="BW1289" s="1" t="str">
        <f t="shared" si="1701"/>
        <v>NO</v>
      </c>
      <c r="BX1289" s="1" t="str">
        <f t="shared" si="1702"/>
        <v>NO</v>
      </c>
      <c r="BY1289" s="244" t="str">
        <f t="shared" si="1703"/>
        <v>YES</v>
      </c>
      <c r="BZ1289" s="244" t="str">
        <f t="shared" si="1704"/>
        <v>NO</v>
      </c>
      <c r="CA1289" s="244" t="str">
        <f t="shared" si="1705"/>
        <v>NO</v>
      </c>
      <c r="CB1289" s="244" t="str">
        <f t="shared" si="1706"/>
        <v>NO</v>
      </c>
      <c r="CC1289" s="244" t="str">
        <f t="shared" si="1707"/>
        <v>NO</v>
      </c>
      <c r="CD1289" s="244" t="str">
        <f t="shared" si="1683"/>
        <v>NO</v>
      </c>
      <c r="CE1289" s="1" t="str">
        <f t="shared" si="1684"/>
        <v>NO</v>
      </c>
      <c r="CF1289" s="1" t="str">
        <f t="shared" si="1685"/>
        <v>NO</v>
      </c>
      <c r="CG1289" s="1" t="str">
        <f t="shared" si="1686"/>
        <v>NO</v>
      </c>
      <c r="CH1289" s="1" t="str">
        <f t="shared" si="1687"/>
        <v>NO</v>
      </c>
      <c r="CI1289" s="244" t="str">
        <f t="shared" si="1708"/>
        <v>NO</v>
      </c>
      <c r="CJ1289" s="244" t="str">
        <f t="shared" si="1709"/>
        <v>NO</v>
      </c>
      <c r="CK1289" s="244" t="str">
        <f t="shared" si="1710"/>
        <v>NO</v>
      </c>
      <c r="CL1289" s="244" t="str">
        <f t="shared" si="1711"/>
        <v>NO</v>
      </c>
      <c r="CM1289" s="244" t="str">
        <f t="shared" si="1712"/>
        <v>NO</v>
      </c>
      <c r="CN1289" s="244" t="str">
        <f t="shared" si="1713"/>
        <v>NO</v>
      </c>
      <c r="CO1289" s="244" t="str">
        <f t="shared" si="1714"/>
        <v>NO</v>
      </c>
      <c r="CP1289" s="244" t="str">
        <f t="shared" si="1715"/>
        <v>NO</v>
      </c>
      <c r="CQ1289" s="244" t="str">
        <f t="shared" si="1716"/>
        <v>NO</v>
      </c>
      <c r="CR1289" s="244" t="str">
        <f t="shared" si="1717"/>
        <v>NO</v>
      </c>
    </row>
    <row r="1290" spans="1:96">
      <c r="A1290" s="64"/>
      <c r="B1290" s="15"/>
      <c r="C1290" s="15"/>
      <c r="D1290" s="15"/>
      <c r="E1290" s="15"/>
      <c r="F1290" s="15"/>
      <c r="G1290" s="15"/>
      <c r="H1290" s="15"/>
      <c r="I1290" s="52" t="s">
        <v>45</v>
      </c>
      <c r="J1290" s="6">
        <v>0.97657616872900499</v>
      </c>
      <c r="K1290" s="6">
        <v>1.39815093748179E-2</v>
      </c>
      <c r="L1290" s="6">
        <v>9.4423218961763294E-3</v>
      </c>
      <c r="M1290" s="6">
        <v>0.166956248245859</v>
      </c>
      <c r="N1290" s="6">
        <v>0.49301682437073502</v>
      </c>
      <c r="O1290" s="6">
        <v>0.34002692738340401</v>
      </c>
      <c r="P1290" s="6">
        <v>0.38289461789516799</v>
      </c>
      <c r="Q1290" s="6">
        <v>0.146008415681424</v>
      </c>
      <c r="R1290" s="6">
        <v>0.47109696642340598</v>
      </c>
      <c r="S1290" s="6">
        <v>0.799045292929775</v>
      </c>
      <c r="T1290" s="6">
        <v>6.0447044579420801E-2</v>
      </c>
      <c r="U1290" s="6">
        <v>0.14050766249080399</v>
      </c>
      <c r="V1290" s="6">
        <v>0.83707179324161596</v>
      </c>
      <c r="W1290" s="6">
        <v>0.148573558003576</v>
      </c>
      <c r="X1290" s="6">
        <v>1.43546487548062E-2</v>
      </c>
      <c r="Y1290" s="6">
        <v>0.775331678848726</v>
      </c>
      <c r="Z1290" s="6">
        <v>3.5518884533503298E-2</v>
      </c>
      <c r="AA1290" s="6">
        <v>0.18914943661777001</v>
      </c>
      <c r="AB1290" s="6">
        <v>0.17232323395607499</v>
      </c>
      <c r="AC1290" s="6">
        <v>0.56489657154415895</v>
      </c>
      <c r="AD1290" s="6">
        <v>0.26278019449976397</v>
      </c>
      <c r="AE1290" s="6">
        <v>0.18981543833233699</v>
      </c>
      <c r="AF1290" s="6">
        <v>0.610131743244122</v>
      </c>
      <c r="AG1290" s="310">
        <v>0.20005281842354</v>
      </c>
      <c r="AH1290" s="211">
        <v>1.37</v>
      </c>
      <c r="AI1290" s="211">
        <v>2.3639999999999999</v>
      </c>
      <c r="AJ1290" s="212">
        <v>5.5069999999999997</v>
      </c>
      <c r="AK1290" s="210">
        <v>1.3440000000000001</v>
      </c>
      <c r="AL1290" s="210">
        <v>2.3809999999999998</v>
      </c>
      <c r="AM1290" s="210">
        <v>6.0270000000000001</v>
      </c>
      <c r="AN1290" s="203"/>
      <c r="AO1290" s="203"/>
      <c r="AP1290" s="203"/>
      <c r="AQ1290" s="203"/>
      <c r="AR1290" s="203">
        <f t="shared" si="1674"/>
        <v>0.69692727427599999</v>
      </c>
      <c r="AS1290" s="203">
        <f t="shared" si="1675"/>
        <v>0.8518</v>
      </c>
      <c r="AT1290" s="203">
        <f t="shared" si="1676"/>
        <v>1.041088886996</v>
      </c>
      <c r="AU1290" s="203">
        <f t="shared" si="1677"/>
        <v>1.8303545495219997</v>
      </c>
      <c r="AV1290" s="203">
        <f t="shared" si="1678"/>
        <v>2.2370999999999999</v>
      </c>
      <c r="AW1290" s="203">
        <f t="shared" si="1679"/>
        <v>2.7342333283619995</v>
      </c>
      <c r="AX1290" s="203">
        <f t="shared" si="1680"/>
        <v>4.4007545552340002</v>
      </c>
      <c r="AY1290" s="203">
        <f t="shared" si="1681"/>
        <v>5.3787000000000003</v>
      </c>
      <c r="AZ1290" s="203">
        <f t="shared" si="1682"/>
        <v>6.5739666547139999</v>
      </c>
      <c r="BB1290" s="1" t="str">
        <f t="shared" si="1642"/>
        <v>P</v>
      </c>
      <c r="BC1290" s="1" t="str">
        <f t="shared" si="1643"/>
        <v>NA</v>
      </c>
      <c r="BD1290" s="1" t="str">
        <f t="shared" si="1644"/>
        <v>NA</v>
      </c>
      <c r="BE1290" s="1" t="str">
        <f t="shared" si="1645"/>
        <v>NO</v>
      </c>
      <c r="BF1290" s="1" t="str">
        <f t="shared" si="1688"/>
        <v>NO</v>
      </c>
      <c r="BG1290" s="1" t="str">
        <f t="shared" si="1689"/>
        <v>NO</v>
      </c>
      <c r="BH1290" s="1" t="str">
        <f t="shared" si="1673"/>
        <v>NO</v>
      </c>
      <c r="BJ1290" s="12">
        <v>8</v>
      </c>
      <c r="BK1290" s="1" t="str">
        <f t="shared" si="1690"/>
        <v>P</v>
      </c>
      <c r="BL1290" s="1" t="str">
        <f t="shared" si="1691"/>
        <v>NA</v>
      </c>
      <c r="BM1290" s="1" t="str">
        <f t="shared" si="1692"/>
        <v>NA</v>
      </c>
      <c r="BN1290" s="1" t="str">
        <f t="shared" si="1693"/>
        <v>NO</v>
      </c>
      <c r="BO1290" s="1" t="str">
        <f t="shared" si="1694"/>
        <v>NO</v>
      </c>
      <c r="BP1290" s="1" t="str">
        <f t="shared" si="1695"/>
        <v>NO</v>
      </c>
      <c r="BQ1290" s="1" t="str">
        <f t="shared" si="1696"/>
        <v>NO</v>
      </c>
      <c r="BS1290" s="1" t="str">
        <f t="shared" si="1697"/>
        <v>TN</v>
      </c>
      <c r="BT1290" s="1" t="str">
        <f t="shared" si="1698"/>
        <v>TN</v>
      </c>
      <c r="BU1290" s="1" t="str">
        <f t="shared" si="1699"/>
        <v>TN</v>
      </c>
      <c r="BV1290" s="1" t="str">
        <f t="shared" si="1700"/>
        <v>NO</v>
      </c>
      <c r="BW1290" s="1" t="str">
        <f t="shared" si="1701"/>
        <v>NO</v>
      </c>
      <c r="BX1290" s="1" t="str">
        <f t="shared" si="1702"/>
        <v>NO</v>
      </c>
      <c r="BY1290" s="244" t="str">
        <f t="shared" si="1703"/>
        <v>YES</v>
      </c>
      <c r="BZ1290" s="244" t="str">
        <f t="shared" si="1704"/>
        <v>NO</v>
      </c>
      <c r="CA1290" s="244" t="str">
        <f t="shared" si="1705"/>
        <v>NO</v>
      </c>
      <c r="CB1290" s="244" t="str">
        <f t="shared" si="1706"/>
        <v>NO</v>
      </c>
      <c r="CC1290" s="244" t="str">
        <f t="shared" si="1707"/>
        <v>NO</v>
      </c>
      <c r="CD1290" s="244" t="str">
        <f t="shared" si="1683"/>
        <v>NO</v>
      </c>
      <c r="CE1290" s="1" t="str">
        <f t="shared" si="1684"/>
        <v>NO</v>
      </c>
      <c r="CF1290" s="1" t="str">
        <f t="shared" si="1685"/>
        <v>NO</v>
      </c>
      <c r="CG1290" s="1" t="str">
        <f t="shared" si="1686"/>
        <v>NO</v>
      </c>
      <c r="CH1290" s="1" t="str">
        <f t="shared" si="1687"/>
        <v>NO</v>
      </c>
      <c r="CI1290" s="244" t="str">
        <f t="shared" si="1708"/>
        <v>NO</v>
      </c>
      <c r="CJ1290" s="244" t="str">
        <f t="shared" si="1709"/>
        <v>NO</v>
      </c>
      <c r="CK1290" s="244" t="str">
        <f t="shared" si="1710"/>
        <v>NO</v>
      </c>
      <c r="CL1290" s="244" t="str">
        <f t="shared" si="1711"/>
        <v>NO</v>
      </c>
      <c r="CM1290" s="244" t="str">
        <f t="shared" si="1712"/>
        <v>NO</v>
      </c>
      <c r="CN1290" s="244" t="str">
        <f t="shared" si="1713"/>
        <v>NO</v>
      </c>
      <c r="CO1290" s="244" t="str">
        <f t="shared" si="1714"/>
        <v>NO</v>
      </c>
      <c r="CP1290" s="244" t="str">
        <f t="shared" si="1715"/>
        <v>NO</v>
      </c>
      <c r="CQ1290" s="244" t="str">
        <f t="shared" si="1716"/>
        <v>NO</v>
      </c>
      <c r="CR1290" s="244" t="str">
        <f t="shared" si="1717"/>
        <v>NO</v>
      </c>
    </row>
    <row r="1291" spans="1:96">
      <c r="A1291" s="64"/>
      <c r="B1291" s="15"/>
      <c r="C1291" s="15"/>
      <c r="D1291" s="15"/>
      <c r="E1291" s="15"/>
      <c r="F1291" s="15"/>
      <c r="G1291" s="15"/>
      <c r="H1291" s="15"/>
      <c r="I1291" s="52" t="s">
        <v>44</v>
      </c>
      <c r="J1291" s="6">
        <v>0.92761859702416505</v>
      </c>
      <c r="K1291" s="6">
        <v>5.6112201617949199E-2</v>
      </c>
      <c r="L1291" s="6">
        <v>1.6269201357885298E-2</v>
      </c>
      <c r="M1291" s="6">
        <v>1.6586070614727898E-2</v>
      </c>
      <c r="N1291" s="6">
        <v>6.7219169384937397E-2</v>
      </c>
      <c r="O1291" s="6">
        <v>0.91619476000033395</v>
      </c>
      <c r="P1291" s="6">
        <v>0.18886127853628701</v>
      </c>
      <c r="Q1291" s="6">
        <v>0.35065222036077498</v>
      </c>
      <c r="R1291" s="6">
        <v>0.46048650110293599</v>
      </c>
      <c r="S1291" s="6">
        <v>0.54408689954351397</v>
      </c>
      <c r="T1291" s="6">
        <v>0.44253570444944001</v>
      </c>
      <c r="U1291" s="6">
        <v>1.3377396007045199E-2</v>
      </c>
      <c r="V1291" s="6">
        <v>0.60505916839374496</v>
      </c>
      <c r="W1291" s="6">
        <v>0.249895368693238</v>
      </c>
      <c r="X1291" s="6">
        <v>0.14504546291301501</v>
      </c>
      <c r="Y1291" s="6">
        <v>0.78151552520105905</v>
      </c>
      <c r="Z1291" s="6">
        <v>8.6907728094230599E-2</v>
      </c>
      <c r="AA1291" s="6">
        <v>0.13157674670471001</v>
      </c>
      <c r="AB1291" s="6">
        <v>0.99122728586608899</v>
      </c>
      <c r="AC1291" s="6">
        <v>4.1002304661732396E-3</v>
      </c>
      <c r="AD1291" s="6">
        <v>4.6724836677374199E-3</v>
      </c>
      <c r="AE1291" s="6">
        <v>0.96976283292902599</v>
      </c>
      <c r="AF1291" s="6">
        <v>1.46227299105332E-2</v>
      </c>
      <c r="AG1291" s="310">
        <v>1.5614437160440701E-2</v>
      </c>
      <c r="AH1291" s="211">
        <v>1.327</v>
      </c>
      <c r="AI1291" s="211">
        <v>2.6680000000000001</v>
      </c>
      <c r="AJ1291" s="212">
        <v>5.3360000000000003</v>
      </c>
      <c r="AK1291" s="210">
        <v>1.385</v>
      </c>
      <c r="AL1291" s="210">
        <v>2.68</v>
      </c>
      <c r="AM1291" s="210">
        <v>5.516</v>
      </c>
      <c r="AN1291" s="203"/>
      <c r="AO1291" s="203"/>
      <c r="AP1291" s="203"/>
      <c r="AQ1291" s="203"/>
      <c r="AR1291" s="203">
        <f t="shared" si="1674"/>
        <v>0.69692727427599999</v>
      </c>
      <c r="AS1291" s="203">
        <f t="shared" si="1675"/>
        <v>0.8518</v>
      </c>
      <c r="AT1291" s="203">
        <f t="shared" si="1676"/>
        <v>1.041088886996</v>
      </c>
      <c r="AU1291" s="203">
        <f t="shared" si="1677"/>
        <v>1.8303545495219997</v>
      </c>
      <c r="AV1291" s="203">
        <f t="shared" si="1678"/>
        <v>2.2370999999999999</v>
      </c>
      <c r="AW1291" s="203">
        <f t="shared" si="1679"/>
        <v>2.7342333283619995</v>
      </c>
      <c r="AX1291" s="203">
        <f t="shared" si="1680"/>
        <v>4.4007545552340002</v>
      </c>
      <c r="AY1291" s="203">
        <f t="shared" si="1681"/>
        <v>5.3787000000000003</v>
      </c>
      <c r="AZ1291" s="203">
        <f t="shared" si="1682"/>
        <v>6.5739666547139999</v>
      </c>
      <c r="BB1291" s="1" t="str">
        <f t="shared" si="1642"/>
        <v>P</v>
      </c>
      <c r="BC1291" s="1" t="str">
        <f t="shared" si="1643"/>
        <v>NA</v>
      </c>
      <c r="BD1291" s="1" t="str">
        <f t="shared" si="1644"/>
        <v>NP</v>
      </c>
      <c r="BE1291" s="1" t="str">
        <f t="shared" si="1645"/>
        <v>NO</v>
      </c>
      <c r="BF1291" s="1" t="str">
        <f t="shared" si="1688"/>
        <v>NO</v>
      </c>
      <c r="BG1291" s="1" t="str">
        <f t="shared" si="1689"/>
        <v>NO</v>
      </c>
      <c r="BH1291" s="1" t="str">
        <f t="shared" si="1673"/>
        <v>NO</v>
      </c>
      <c r="BJ1291" s="12">
        <v>27</v>
      </c>
      <c r="BK1291" s="1" t="str">
        <f t="shared" si="1690"/>
        <v>P</v>
      </c>
      <c r="BL1291" s="1" t="str">
        <f t="shared" si="1691"/>
        <v>NA</v>
      </c>
      <c r="BM1291" s="1" t="str">
        <f t="shared" si="1692"/>
        <v>NA</v>
      </c>
      <c r="BN1291" s="1" t="str">
        <f t="shared" si="1693"/>
        <v>NO</v>
      </c>
      <c r="BO1291" s="1" t="str">
        <f t="shared" si="1694"/>
        <v>NO</v>
      </c>
      <c r="BP1291" s="1" t="str">
        <f t="shared" si="1695"/>
        <v>NO</v>
      </c>
      <c r="BQ1291" s="1" t="str">
        <f t="shared" si="1696"/>
        <v>NO</v>
      </c>
      <c r="BS1291" s="1" t="str">
        <f t="shared" si="1697"/>
        <v>TN</v>
      </c>
      <c r="BT1291" s="1" t="str">
        <f t="shared" si="1698"/>
        <v>TN</v>
      </c>
      <c r="BU1291" s="1" t="str">
        <f t="shared" si="1699"/>
        <v>FP</v>
      </c>
      <c r="BV1291" s="1" t="str">
        <f t="shared" si="1700"/>
        <v>NO</v>
      </c>
      <c r="BW1291" s="1" t="str">
        <f t="shared" si="1701"/>
        <v>NO</v>
      </c>
      <c r="BX1291" s="1" t="str">
        <f t="shared" si="1702"/>
        <v>NO</v>
      </c>
      <c r="BY1291" s="244" t="str">
        <f t="shared" si="1703"/>
        <v>YES</v>
      </c>
      <c r="BZ1291" s="244" t="str">
        <f t="shared" si="1704"/>
        <v>NO</v>
      </c>
      <c r="CA1291" s="244" t="str">
        <f t="shared" si="1705"/>
        <v>NO</v>
      </c>
      <c r="CB1291" s="244" t="str">
        <f t="shared" si="1706"/>
        <v>NO</v>
      </c>
      <c r="CC1291" s="244" t="str">
        <f t="shared" si="1707"/>
        <v>NO</v>
      </c>
      <c r="CD1291" s="244" t="str">
        <f t="shared" si="1683"/>
        <v>YES</v>
      </c>
      <c r="CE1291" s="1" t="str">
        <f t="shared" si="1684"/>
        <v>NO</v>
      </c>
      <c r="CF1291" s="1" t="str">
        <f t="shared" si="1685"/>
        <v>NO</v>
      </c>
      <c r="CG1291" s="1" t="str">
        <f t="shared" si="1686"/>
        <v>NO</v>
      </c>
      <c r="CH1291" s="1" t="str">
        <f t="shared" si="1687"/>
        <v>YES</v>
      </c>
      <c r="CI1291" s="244" t="str">
        <f t="shared" si="1708"/>
        <v>NO</v>
      </c>
      <c r="CJ1291" s="244" t="str">
        <f t="shared" si="1709"/>
        <v>NO</v>
      </c>
      <c r="CK1291" s="244" t="str">
        <f t="shared" si="1710"/>
        <v>NO</v>
      </c>
      <c r="CL1291" s="244" t="str">
        <f t="shared" si="1711"/>
        <v>NO</v>
      </c>
      <c r="CM1291" s="244" t="str">
        <f t="shared" si="1712"/>
        <v>NO</v>
      </c>
      <c r="CN1291" s="244" t="str">
        <f t="shared" si="1713"/>
        <v>YES</v>
      </c>
      <c r="CO1291" s="244" t="str">
        <f t="shared" si="1714"/>
        <v>NO</v>
      </c>
      <c r="CP1291" s="244" t="str">
        <f t="shared" si="1715"/>
        <v>NO</v>
      </c>
      <c r="CQ1291" s="244" t="str">
        <f t="shared" si="1716"/>
        <v>NO</v>
      </c>
      <c r="CR1291" s="244" t="str">
        <f t="shared" si="1717"/>
        <v>YES</v>
      </c>
    </row>
    <row r="1292" spans="1:96">
      <c r="A1292" s="64"/>
      <c r="B1292" s="15"/>
      <c r="C1292" s="15"/>
      <c r="D1292" s="15"/>
      <c r="E1292" s="15"/>
      <c r="F1292" s="15"/>
      <c r="G1292" s="15"/>
      <c r="H1292" s="15"/>
      <c r="I1292" s="52" t="s">
        <v>20</v>
      </c>
      <c r="J1292" s="6">
        <v>0.78442396182801899</v>
      </c>
      <c r="K1292" s="6">
        <v>0.17491421178340599</v>
      </c>
      <c r="L1292" s="6">
        <v>4.0661826388574698E-2</v>
      </c>
      <c r="M1292" s="6">
        <v>0.41125747167790899</v>
      </c>
      <c r="N1292" s="6">
        <v>0.20390986664427399</v>
      </c>
      <c r="O1292" s="6">
        <v>0.38483266167781599</v>
      </c>
      <c r="P1292" s="6">
        <v>0.90952402432841595</v>
      </c>
      <c r="Q1292" s="6">
        <v>5.3313790623631702E-2</v>
      </c>
      <c r="R1292" s="6">
        <v>3.7162185047951601E-2</v>
      </c>
      <c r="S1292" s="6">
        <v>0.77023949130915703</v>
      </c>
      <c r="T1292" s="6">
        <v>0.193656795598522</v>
      </c>
      <c r="U1292" s="6">
        <v>3.6103713092320099E-2</v>
      </c>
      <c r="V1292" s="6">
        <v>0.78965606569461699</v>
      </c>
      <c r="W1292" s="6">
        <v>0.138001076330552</v>
      </c>
      <c r="X1292" s="6">
        <v>7.2342857974830005E-2</v>
      </c>
      <c r="Y1292" s="6">
        <v>0.450893746239454</v>
      </c>
      <c r="Z1292" s="6">
        <v>0.31933633016406099</v>
      </c>
      <c r="AA1292" s="6">
        <v>0.22976992359648399</v>
      </c>
      <c r="AB1292" s="6">
        <v>8.2963475983862001E-2</v>
      </c>
      <c r="AC1292" s="6">
        <v>0.762831490855989</v>
      </c>
      <c r="AD1292" s="6">
        <v>0.154205033160148</v>
      </c>
      <c r="AE1292" s="6">
        <v>0.587153465517956</v>
      </c>
      <c r="AF1292" s="6">
        <v>0.123264354342212</v>
      </c>
      <c r="AG1292" s="310">
        <v>0.28958218013983</v>
      </c>
      <c r="AH1292" s="211">
        <v>0.80900000000000005</v>
      </c>
      <c r="AI1292" s="211">
        <v>2.5760000000000001</v>
      </c>
      <c r="AJ1292" s="212">
        <v>5.8879999999999999</v>
      </c>
      <c r="AK1292" s="210">
        <v>0.82299999999999995</v>
      </c>
      <c r="AL1292" s="210">
        <v>2.6480000000000001</v>
      </c>
      <c r="AM1292" s="210">
        <v>5.7859999999999996</v>
      </c>
      <c r="AN1292" s="203"/>
      <c r="AO1292" s="203"/>
      <c r="AP1292" s="203"/>
      <c r="AQ1292" s="203"/>
      <c r="AR1292" s="203">
        <f t="shared" si="1674"/>
        <v>0.69692727427599999</v>
      </c>
      <c r="AS1292" s="203">
        <f t="shared" si="1675"/>
        <v>0.8518</v>
      </c>
      <c r="AT1292" s="203">
        <f t="shared" si="1676"/>
        <v>1.041088886996</v>
      </c>
      <c r="AU1292" s="203">
        <f t="shared" si="1677"/>
        <v>1.8303545495219997</v>
      </c>
      <c r="AV1292" s="203">
        <f t="shared" si="1678"/>
        <v>2.2370999999999999</v>
      </c>
      <c r="AW1292" s="203">
        <f t="shared" si="1679"/>
        <v>2.7342333283619995</v>
      </c>
      <c r="AX1292" s="203">
        <f t="shared" si="1680"/>
        <v>4.4007545552340002</v>
      </c>
      <c r="AY1292" s="203">
        <f t="shared" si="1681"/>
        <v>5.3787000000000003</v>
      </c>
      <c r="AZ1292" s="203">
        <f t="shared" si="1682"/>
        <v>6.5739666547139999</v>
      </c>
      <c r="BB1292" s="1" t="str">
        <f t="shared" si="1642"/>
        <v>NP</v>
      </c>
      <c r="BC1292" s="1" t="str">
        <f t="shared" si="1643"/>
        <v>NA</v>
      </c>
      <c r="BD1292" s="1" t="str">
        <f t="shared" si="1644"/>
        <v>NA</v>
      </c>
      <c r="BE1292" s="1" t="str">
        <f t="shared" si="1645"/>
        <v>NO</v>
      </c>
      <c r="BF1292" s="1" t="str">
        <f t="shared" si="1688"/>
        <v>NO</v>
      </c>
      <c r="BG1292" s="1" t="str">
        <f t="shared" si="1689"/>
        <v>NO</v>
      </c>
      <c r="BH1292" s="1" t="str">
        <f t="shared" si="1673"/>
        <v>YES</v>
      </c>
      <c r="BJ1292" s="12">
        <v>14</v>
      </c>
      <c r="BK1292" s="1" t="str">
        <f t="shared" si="1690"/>
        <v>NP</v>
      </c>
      <c r="BL1292" s="1" t="str">
        <f t="shared" si="1691"/>
        <v>NA</v>
      </c>
      <c r="BM1292" s="1" t="str">
        <f t="shared" si="1692"/>
        <v>NA</v>
      </c>
      <c r="BN1292" s="1" t="str">
        <f t="shared" si="1693"/>
        <v>NO</v>
      </c>
      <c r="BO1292" s="1" t="str">
        <f t="shared" si="1694"/>
        <v>NO</v>
      </c>
      <c r="BP1292" s="1" t="str">
        <f t="shared" si="1695"/>
        <v>NO</v>
      </c>
      <c r="BQ1292" s="1" t="str">
        <f t="shared" si="1696"/>
        <v>YES</v>
      </c>
      <c r="BS1292" s="1" t="str">
        <f t="shared" si="1697"/>
        <v>TP</v>
      </c>
      <c r="BT1292" s="1" t="str">
        <f t="shared" si="1698"/>
        <v>TN</v>
      </c>
      <c r="BU1292" s="1" t="str">
        <f t="shared" si="1699"/>
        <v>TN</v>
      </c>
      <c r="BV1292" s="1" t="str">
        <f t="shared" si="1700"/>
        <v>NO</v>
      </c>
      <c r="BW1292" s="1" t="str">
        <f t="shared" si="1701"/>
        <v>NO</v>
      </c>
      <c r="BX1292" s="1" t="str">
        <f t="shared" si="1702"/>
        <v>YES</v>
      </c>
      <c r="BY1292" s="244" t="str">
        <f t="shared" si="1703"/>
        <v>YES</v>
      </c>
      <c r="BZ1292" s="244" t="str">
        <f t="shared" si="1704"/>
        <v>NO</v>
      </c>
      <c r="CA1292" s="244" t="str">
        <f t="shared" si="1705"/>
        <v>NO</v>
      </c>
      <c r="CB1292" s="244" t="str">
        <f t="shared" si="1706"/>
        <v>NO</v>
      </c>
      <c r="CC1292" s="244" t="str">
        <f t="shared" si="1707"/>
        <v>NO</v>
      </c>
      <c r="CD1292" s="244" t="str">
        <f t="shared" si="1683"/>
        <v>NO</v>
      </c>
      <c r="CE1292" s="1" t="str">
        <f t="shared" si="1684"/>
        <v>NO</v>
      </c>
      <c r="CF1292" s="1" t="str">
        <f t="shared" si="1685"/>
        <v>NO</v>
      </c>
      <c r="CG1292" s="1" t="str">
        <f t="shared" si="1686"/>
        <v>NO</v>
      </c>
      <c r="CH1292" s="1" t="str">
        <f t="shared" si="1687"/>
        <v>NO</v>
      </c>
      <c r="CI1292" s="244" t="str">
        <f t="shared" si="1708"/>
        <v>NO</v>
      </c>
      <c r="CJ1292" s="244" t="str">
        <f t="shared" si="1709"/>
        <v>NO</v>
      </c>
      <c r="CK1292" s="244" t="str">
        <f t="shared" si="1710"/>
        <v>NO</v>
      </c>
      <c r="CL1292" s="244" t="str">
        <f t="shared" si="1711"/>
        <v>NO</v>
      </c>
      <c r="CM1292" s="244" t="str">
        <f t="shared" si="1712"/>
        <v>NO</v>
      </c>
      <c r="CN1292" s="244" t="str">
        <f t="shared" si="1713"/>
        <v>NO</v>
      </c>
      <c r="CO1292" s="244" t="str">
        <f t="shared" si="1714"/>
        <v>NO</v>
      </c>
      <c r="CP1292" s="244" t="str">
        <f t="shared" si="1715"/>
        <v>NO</v>
      </c>
      <c r="CQ1292" s="244" t="str">
        <f t="shared" si="1716"/>
        <v>NO</v>
      </c>
      <c r="CR1292" s="244" t="str">
        <f t="shared" si="1717"/>
        <v>NO</v>
      </c>
    </row>
    <row r="1293" spans="1:96">
      <c r="A1293" s="64"/>
      <c r="B1293" s="15"/>
      <c r="C1293" s="15"/>
      <c r="D1293" s="15"/>
      <c r="E1293" s="15"/>
      <c r="F1293" s="15"/>
      <c r="G1293" s="15"/>
      <c r="H1293" s="15"/>
      <c r="I1293" s="52" t="s">
        <v>32</v>
      </c>
      <c r="J1293" s="6">
        <v>0.88711711950087402</v>
      </c>
      <c r="K1293" s="6">
        <v>3.09381717055431E-2</v>
      </c>
      <c r="L1293" s="6">
        <v>8.1944708793582705E-2</v>
      </c>
      <c r="M1293" s="6">
        <v>0.60286699005935496</v>
      </c>
      <c r="N1293" s="6">
        <v>0.28702439661382301</v>
      </c>
      <c r="O1293" s="6">
        <v>0.11010861332682</v>
      </c>
      <c r="P1293" s="6">
        <v>0.46577061561743899</v>
      </c>
      <c r="Q1293" s="6">
        <v>0.28879860735999902</v>
      </c>
      <c r="R1293" s="6">
        <v>0.24543077702256</v>
      </c>
      <c r="S1293" s="6">
        <v>0.55638499920773199</v>
      </c>
      <c r="T1293" s="6">
        <v>0.32120163593404899</v>
      </c>
      <c r="U1293" s="6">
        <v>0.12241336485821699</v>
      </c>
      <c r="V1293" s="6">
        <v>0.72369011051733101</v>
      </c>
      <c r="W1293" s="6">
        <v>0.27251112593294902</v>
      </c>
      <c r="X1293" s="6">
        <v>3.7987635497187498E-3</v>
      </c>
      <c r="Y1293" s="6">
        <v>0.94734046894666102</v>
      </c>
      <c r="Z1293" s="6">
        <v>4.91012397045692E-2</v>
      </c>
      <c r="AA1293" s="6">
        <v>3.55829134876906E-3</v>
      </c>
      <c r="AB1293" s="6">
        <v>0.297056478423389</v>
      </c>
      <c r="AC1293" s="6">
        <v>0.21912720842033701</v>
      </c>
      <c r="AD1293" s="6">
        <v>0.48381631315627299</v>
      </c>
      <c r="AE1293" s="6">
        <v>0.960037959951487</v>
      </c>
      <c r="AF1293" s="6">
        <v>1.19858140912317E-2</v>
      </c>
      <c r="AG1293" s="310">
        <v>2.79762259572807E-2</v>
      </c>
      <c r="AH1293" s="211">
        <v>1.1930000000000001</v>
      </c>
      <c r="AI1293" s="211">
        <v>2.3069999999999999</v>
      </c>
      <c r="AJ1293" s="212">
        <v>5.9450000000000003</v>
      </c>
      <c r="AK1293" s="210">
        <v>1.2150000000000001</v>
      </c>
      <c r="AL1293" s="210">
        <v>2.3319999999999999</v>
      </c>
      <c r="AM1293" s="210">
        <v>5.9989999999999997</v>
      </c>
      <c r="AN1293" s="203"/>
      <c r="AO1293" s="203"/>
      <c r="AP1293" s="203"/>
      <c r="AQ1293" s="203"/>
      <c r="AR1293" s="203">
        <f t="shared" si="1674"/>
        <v>0.69692727427599999</v>
      </c>
      <c r="AS1293" s="203">
        <f t="shared" si="1675"/>
        <v>0.8518</v>
      </c>
      <c r="AT1293" s="203">
        <f t="shared" si="1676"/>
        <v>1.041088886996</v>
      </c>
      <c r="AU1293" s="203">
        <f t="shared" si="1677"/>
        <v>1.8303545495219997</v>
      </c>
      <c r="AV1293" s="203">
        <f t="shared" si="1678"/>
        <v>2.2370999999999999</v>
      </c>
      <c r="AW1293" s="203">
        <f t="shared" si="1679"/>
        <v>2.7342333283619995</v>
      </c>
      <c r="AX1293" s="203">
        <f t="shared" si="1680"/>
        <v>4.4007545552340002</v>
      </c>
      <c r="AY1293" s="203">
        <f t="shared" si="1681"/>
        <v>5.3787000000000003</v>
      </c>
      <c r="AZ1293" s="203">
        <f t="shared" si="1682"/>
        <v>6.5739666547139999</v>
      </c>
      <c r="BB1293" s="1" t="str">
        <f t="shared" si="1642"/>
        <v>P</v>
      </c>
      <c r="BC1293" s="1" t="str">
        <f t="shared" si="1643"/>
        <v>NA</v>
      </c>
      <c r="BD1293" s="1" t="str">
        <f t="shared" si="1644"/>
        <v>NA</v>
      </c>
      <c r="BE1293" s="1" t="str">
        <f t="shared" si="1645"/>
        <v>NO</v>
      </c>
      <c r="BF1293" s="1" t="str">
        <f t="shared" si="1688"/>
        <v>NO</v>
      </c>
      <c r="BG1293" s="1" t="str">
        <f t="shared" si="1689"/>
        <v>NO</v>
      </c>
      <c r="BH1293" s="1" t="str">
        <f t="shared" si="1673"/>
        <v>NO</v>
      </c>
      <c r="BJ1293" s="12">
        <v>9</v>
      </c>
      <c r="BK1293" s="1" t="str">
        <f t="shared" si="1690"/>
        <v>P</v>
      </c>
      <c r="BL1293" s="1" t="str">
        <f t="shared" si="1691"/>
        <v>NA</v>
      </c>
      <c r="BM1293" s="1" t="str">
        <f t="shared" si="1692"/>
        <v>NA</v>
      </c>
      <c r="BN1293" s="1" t="str">
        <f t="shared" si="1693"/>
        <v>NO</v>
      </c>
      <c r="BO1293" s="1" t="str">
        <f t="shared" si="1694"/>
        <v>NO</v>
      </c>
      <c r="BP1293" s="1" t="str">
        <f t="shared" si="1695"/>
        <v>NO</v>
      </c>
      <c r="BQ1293" s="1" t="str">
        <f t="shared" si="1696"/>
        <v>NO</v>
      </c>
      <c r="BS1293" s="1" t="str">
        <f t="shared" si="1697"/>
        <v>TN</v>
      </c>
      <c r="BT1293" s="1" t="str">
        <f t="shared" si="1698"/>
        <v>TN</v>
      </c>
      <c r="BU1293" s="1" t="str">
        <f t="shared" si="1699"/>
        <v>TN</v>
      </c>
      <c r="BV1293" s="1" t="str">
        <f t="shared" si="1700"/>
        <v>NO</v>
      </c>
      <c r="BW1293" s="1" t="str">
        <f t="shared" si="1701"/>
        <v>NO</v>
      </c>
      <c r="BX1293" s="1" t="str">
        <f t="shared" si="1702"/>
        <v>NO</v>
      </c>
      <c r="BY1293" s="244" t="str">
        <f t="shared" si="1703"/>
        <v>YES</v>
      </c>
      <c r="BZ1293" s="244" t="str">
        <f t="shared" si="1704"/>
        <v>NO</v>
      </c>
      <c r="CA1293" s="244" t="str">
        <f t="shared" si="1705"/>
        <v>NO</v>
      </c>
      <c r="CB1293" s="244" t="str">
        <f t="shared" si="1706"/>
        <v>NO</v>
      </c>
      <c r="CC1293" s="244" t="str">
        <f t="shared" si="1707"/>
        <v>NO</v>
      </c>
      <c r="CD1293" s="244" t="str">
        <f t="shared" si="1683"/>
        <v>NO</v>
      </c>
      <c r="CE1293" s="1" t="str">
        <f t="shared" si="1684"/>
        <v>NO</v>
      </c>
      <c r="CF1293" s="1" t="str">
        <f t="shared" si="1685"/>
        <v>NO</v>
      </c>
      <c r="CG1293" s="1" t="str">
        <f t="shared" si="1686"/>
        <v>NO</v>
      </c>
      <c r="CH1293" s="1" t="str">
        <f t="shared" si="1687"/>
        <v>NO</v>
      </c>
      <c r="CI1293" s="244" t="str">
        <f t="shared" si="1708"/>
        <v>NO</v>
      </c>
      <c r="CJ1293" s="244" t="str">
        <f t="shared" si="1709"/>
        <v>NO</v>
      </c>
      <c r="CK1293" s="244" t="str">
        <f t="shared" si="1710"/>
        <v>NO</v>
      </c>
      <c r="CL1293" s="244" t="str">
        <f t="shared" si="1711"/>
        <v>NO</v>
      </c>
      <c r="CM1293" s="244" t="str">
        <f t="shared" si="1712"/>
        <v>NO</v>
      </c>
      <c r="CN1293" s="244" t="str">
        <f t="shared" si="1713"/>
        <v>NO</v>
      </c>
      <c r="CO1293" s="244" t="str">
        <f t="shared" si="1714"/>
        <v>NO</v>
      </c>
      <c r="CP1293" s="244" t="str">
        <f t="shared" si="1715"/>
        <v>NO</v>
      </c>
      <c r="CQ1293" s="244" t="str">
        <f t="shared" si="1716"/>
        <v>NO</v>
      </c>
      <c r="CR1293" s="244" t="str">
        <f t="shared" si="1717"/>
        <v>NO</v>
      </c>
    </row>
    <row r="1294" spans="1:96">
      <c r="A1294" s="64"/>
      <c r="B1294" s="15"/>
      <c r="C1294" s="15"/>
      <c r="D1294" s="15"/>
      <c r="E1294" s="15"/>
      <c r="F1294" s="15"/>
      <c r="G1294" s="15"/>
      <c r="H1294" s="15"/>
      <c r="I1294" s="52" t="s">
        <v>31</v>
      </c>
      <c r="J1294" s="6">
        <v>0.80804614138041297</v>
      </c>
      <c r="K1294" s="6">
        <v>0.16845362198894601</v>
      </c>
      <c r="L1294" s="6">
        <v>2.3500236630639701E-2</v>
      </c>
      <c r="M1294" s="6">
        <v>0.71937335404005598</v>
      </c>
      <c r="N1294" s="6">
        <v>0.246056215977243</v>
      </c>
      <c r="O1294" s="6">
        <v>3.4570429982699297E-2</v>
      </c>
      <c r="P1294" s="6">
        <v>0.64663535140473105</v>
      </c>
      <c r="Q1294" s="6">
        <v>0.30638715721807602</v>
      </c>
      <c r="R1294" s="6">
        <v>4.6977491377191601E-2</v>
      </c>
      <c r="S1294" s="6">
        <v>0.203911245481568</v>
      </c>
      <c r="T1294" s="6">
        <v>0.64105892917067897</v>
      </c>
      <c r="U1294" s="6">
        <v>0.155029825347752</v>
      </c>
      <c r="V1294" s="6">
        <v>0.60993750826938198</v>
      </c>
      <c r="W1294" s="6">
        <v>0.12928468733013099</v>
      </c>
      <c r="X1294" s="6">
        <v>0.26077780440048498</v>
      </c>
      <c r="Y1294" s="6">
        <v>0.94927393827430595</v>
      </c>
      <c r="Z1294" s="6">
        <v>1.48455483161115E-2</v>
      </c>
      <c r="AA1294" s="6">
        <v>3.5880513409582503E-2</v>
      </c>
      <c r="AB1294" s="6">
        <v>0.130844018468457</v>
      </c>
      <c r="AC1294" s="6">
        <v>0.81507530649613802</v>
      </c>
      <c r="AD1294" s="6">
        <v>5.4080675035403397E-2</v>
      </c>
      <c r="AE1294" s="6">
        <v>0.71809065374265402</v>
      </c>
      <c r="AF1294" s="6">
        <v>0.23749647301005</v>
      </c>
      <c r="AG1294" s="310">
        <v>4.4412873247295502E-2</v>
      </c>
      <c r="AH1294" s="211">
        <v>0.99299999999999999</v>
      </c>
      <c r="AI1294" s="211">
        <v>2.5009999999999999</v>
      </c>
      <c r="AJ1294" s="212">
        <v>5.492</v>
      </c>
      <c r="AK1294" s="210">
        <v>0.98199999999999998</v>
      </c>
      <c r="AL1294" s="210">
        <v>2.5270000000000001</v>
      </c>
      <c r="AM1294" s="210">
        <v>5.4109999999999996</v>
      </c>
      <c r="AN1294" s="203"/>
      <c r="AO1294" s="203"/>
      <c r="AP1294" s="203"/>
      <c r="AQ1294" s="203"/>
      <c r="AR1294" s="203">
        <f t="shared" si="1674"/>
        <v>0.69692727427599999</v>
      </c>
      <c r="AS1294" s="203">
        <f t="shared" si="1675"/>
        <v>0.8518</v>
      </c>
      <c r="AT1294" s="203">
        <f t="shared" si="1676"/>
        <v>1.041088886996</v>
      </c>
      <c r="AU1294" s="203">
        <f t="shared" si="1677"/>
        <v>1.8303545495219997</v>
      </c>
      <c r="AV1294" s="203">
        <f t="shared" si="1678"/>
        <v>2.2370999999999999</v>
      </c>
      <c r="AW1294" s="203">
        <f t="shared" si="1679"/>
        <v>2.7342333283619995</v>
      </c>
      <c r="AX1294" s="203">
        <f t="shared" si="1680"/>
        <v>4.4007545552340002</v>
      </c>
      <c r="AY1294" s="203">
        <f t="shared" si="1681"/>
        <v>5.3787000000000003</v>
      </c>
      <c r="AZ1294" s="203">
        <f t="shared" si="1682"/>
        <v>6.5739666547139999</v>
      </c>
      <c r="BB1294" s="1" t="str">
        <f t="shared" si="1642"/>
        <v>NA</v>
      </c>
      <c r="BC1294" s="1" t="str">
        <f t="shared" si="1643"/>
        <v>NA</v>
      </c>
      <c r="BD1294" s="1" t="str">
        <f t="shared" si="1644"/>
        <v>NA</v>
      </c>
      <c r="BE1294" s="1" t="str">
        <f t="shared" si="1645"/>
        <v>NO</v>
      </c>
      <c r="BF1294" s="1" t="str">
        <f t="shared" si="1688"/>
        <v>NO</v>
      </c>
      <c r="BG1294" s="1" t="str">
        <f t="shared" si="1689"/>
        <v>NO</v>
      </c>
      <c r="BH1294" s="1" t="str">
        <f t="shared" si="1673"/>
        <v>YES</v>
      </c>
      <c r="BJ1294" s="12">
        <v>10</v>
      </c>
      <c r="BK1294" s="1" t="str">
        <f t="shared" si="1690"/>
        <v>NA</v>
      </c>
      <c r="BL1294" s="1" t="str">
        <f t="shared" si="1691"/>
        <v>NA</v>
      </c>
      <c r="BM1294" s="1" t="str">
        <f t="shared" si="1692"/>
        <v>NA</v>
      </c>
      <c r="BN1294" s="1" t="str">
        <f t="shared" si="1693"/>
        <v>NO</v>
      </c>
      <c r="BO1294" s="1" t="str">
        <f t="shared" si="1694"/>
        <v>NO</v>
      </c>
      <c r="BP1294" s="1" t="str">
        <f t="shared" si="1695"/>
        <v>NO</v>
      </c>
      <c r="BQ1294" s="1" t="str">
        <f t="shared" si="1696"/>
        <v>YES</v>
      </c>
      <c r="BS1294" s="1" t="str">
        <f t="shared" si="1697"/>
        <v>TN</v>
      </c>
      <c r="BT1294" s="1" t="str">
        <f t="shared" si="1698"/>
        <v>TN</v>
      </c>
      <c r="BU1294" s="1" t="str">
        <f t="shared" si="1699"/>
        <v>TN</v>
      </c>
      <c r="BV1294" s="1" t="str">
        <f t="shared" si="1700"/>
        <v>NO</v>
      </c>
      <c r="BW1294" s="1" t="str">
        <f t="shared" si="1701"/>
        <v>NO</v>
      </c>
      <c r="BX1294" s="1" t="str">
        <f t="shared" si="1702"/>
        <v>NO</v>
      </c>
      <c r="BY1294" s="244" t="str">
        <f t="shared" si="1703"/>
        <v>YES</v>
      </c>
      <c r="BZ1294" s="244" t="str">
        <f t="shared" si="1704"/>
        <v>NO</v>
      </c>
      <c r="CA1294" s="244" t="str">
        <f t="shared" si="1705"/>
        <v>NO</v>
      </c>
      <c r="CB1294" s="244" t="str">
        <f t="shared" si="1706"/>
        <v>NO</v>
      </c>
      <c r="CC1294" s="244" t="str">
        <f t="shared" si="1707"/>
        <v>NO</v>
      </c>
      <c r="CD1294" s="244" t="str">
        <f t="shared" si="1683"/>
        <v>NO</v>
      </c>
      <c r="CE1294" s="1" t="str">
        <f t="shared" si="1684"/>
        <v>NO</v>
      </c>
      <c r="CF1294" s="1" t="str">
        <f t="shared" si="1685"/>
        <v>NO</v>
      </c>
      <c r="CG1294" s="1" t="str">
        <f t="shared" si="1686"/>
        <v>NO</v>
      </c>
      <c r="CH1294" s="1" t="str">
        <f t="shared" si="1687"/>
        <v>NO</v>
      </c>
      <c r="CI1294" s="244" t="str">
        <f t="shared" si="1708"/>
        <v>NO</v>
      </c>
      <c r="CJ1294" s="244" t="str">
        <f t="shared" si="1709"/>
        <v>NO</v>
      </c>
      <c r="CK1294" s="244" t="str">
        <f t="shared" si="1710"/>
        <v>NO</v>
      </c>
      <c r="CL1294" s="244" t="str">
        <f t="shared" si="1711"/>
        <v>NO</v>
      </c>
      <c r="CM1294" s="244" t="str">
        <f t="shared" si="1712"/>
        <v>NO</v>
      </c>
      <c r="CN1294" s="244" t="str">
        <f t="shared" si="1713"/>
        <v>NO</v>
      </c>
      <c r="CO1294" s="244" t="str">
        <f t="shared" si="1714"/>
        <v>NO</v>
      </c>
      <c r="CP1294" s="244" t="str">
        <f t="shared" si="1715"/>
        <v>NO</v>
      </c>
      <c r="CQ1294" s="244" t="str">
        <f t="shared" si="1716"/>
        <v>NO</v>
      </c>
      <c r="CR1294" s="244" t="str">
        <f t="shared" si="1717"/>
        <v>NO</v>
      </c>
    </row>
    <row r="1295" spans="1:96">
      <c r="A1295" s="64"/>
      <c r="B1295" s="15"/>
      <c r="C1295" s="15"/>
      <c r="D1295" s="15"/>
      <c r="E1295" s="15"/>
      <c r="F1295" s="15"/>
      <c r="G1295" s="15"/>
      <c r="H1295" s="15"/>
      <c r="I1295" s="52" t="s">
        <v>53</v>
      </c>
      <c r="J1295" s="6">
        <v>0.99885789217537202</v>
      </c>
      <c r="K1295" s="6">
        <v>3.3353069063235498E-4</v>
      </c>
      <c r="L1295" s="6">
        <v>8.0857713399506905E-4</v>
      </c>
      <c r="M1295" s="6">
        <v>0.90110708836701603</v>
      </c>
      <c r="N1295" s="6">
        <v>8.6953237865169397E-2</v>
      </c>
      <c r="O1295" s="6">
        <v>1.19396737678143E-2</v>
      </c>
      <c r="P1295" s="6">
        <v>0.64287755680359804</v>
      </c>
      <c r="Q1295" s="6">
        <v>0.284539463465311</v>
      </c>
      <c r="R1295" s="6">
        <v>7.2582979731089403E-2</v>
      </c>
      <c r="S1295" s="6">
        <v>0.90525944638937605</v>
      </c>
      <c r="T1295" s="6">
        <v>2.6792723224654501E-3</v>
      </c>
      <c r="U1295" s="6">
        <v>9.2061281288158395E-2</v>
      </c>
      <c r="V1295" s="6">
        <v>0.12825413215133599</v>
      </c>
      <c r="W1295" s="6">
        <v>0.30577679056273599</v>
      </c>
      <c r="X1295" s="6">
        <v>0.56596907728592605</v>
      </c>
      <c r="Y1295" s="6">
        <v>1.17900153189846E-2</v>
      </c>
      <c r="Z1295" s="6">
        <v>0.97272339903031901</v>
      </c>
      <c r="AA1295" s="6">
        <v>1.54865856506958E-2</v>
      </c>
      <c r="AB1295" s="6">
        <v>0.65344223997343098</v>
      </c>
      <c r="AC1295" s="6">
        <v>0.249639082956605</v>
      </c>
      <c r="AD1295" s="6">
        <v>9.6918677069962406E-2</v>
      </c>
      <c r="AE1295" s="6">
        <v>0.34421425327108301</v>
      </c>
      <c r="AF1295" s="6">
        <v>0.41090687267124398</v>
      </c>
      <c r="AG1295" s="310">
        <v>0.244878874057672</v>
      </c>
      <c r="AH1295" s="211">
        <v>0.874</v>
      </c>
      <c r="AI1295" s="211">
        <v>2.835</v>
      </c>
      <c r="AJ1295" s="212">
        <v>5.6230000000000002</v>
      </c>
      <c r="AK1295" s="210">
        <v>0.88500000000000001</v>
      </c>
      <c r="AL1295" s="210">
        <v>2.88</v>
      </c>
      <c r="AM1295" s="210">
        <v>5.617</v>
      </c>
      <c r="AN1295" s="203"/>
      <c r="AO1295" s="203"/>
      <c r="AP1295" s="203"/>
      <c r="AQ1295" s="203"/>
      <c r="AR1295" s="203">
        <f t="shared" si="1674"/>
        <v>0.69692727427599999</v>
      </c>
      <c r="AS1295" s="203">
        <f t="shared" si="1675"/>
        <v>0.8518</v>
      </c>
      <c r="AT1295" s="203">
        <f t="shared" si="1676"/>
        <v>1.041088886996</v>
      </c>
      <c r="AU1295" s="203">
        <f t="shared" si="1677"/>
        <v>1.8303545495219997</v>
      </c>
      <c r="AV1295" s="203">
        <f t="shared" si="1678"/>
        <v>2.2370999999999999</v>
      </c>
      <c r="AW1295" s="203">
        <f t="shared" si="1679"/>
        <v>2.7342333283619995</v>
      </c>
      <c r="AX1295" s="203">
        <f t="shared" si="1680"/>
        <v>4.4007545552340002</v>
      </c>
      <c r="AY1295" s="203">
        <f t="shared" si="1681"/>
        <v>5.3787000000000003</v>
      </c>
      <c r="AZ1295" s="203">
        <f t="shared" si="1682"/>
        <v>6.5739666547139999</v>
      </c>
      <c r="BB1295" s="1" t="str">
        <f t="shared" si="1642"/>
        <v>NA</v>
      </c>
      <c r="BC1295" s="1" t="str">
        <f t="shared" si="1643"/>
        <v>P</v>
      </c>
      <c r="BD1295" s="1" t="str">
        <f t="shared" si="1644"/>
        <v>NA</v>
      </c>
      <c r="BE1295" s="1" t="str">
        <f t="shared" si="1645"/>
        <v>NO</v>
      </c>
      <c r="BF1295" s="1" t="str">
        <f t="shared" si="1688"/>
        <v>NO</v>
      </c>
      <c r="BG1295" s="1" t="str">
        <f t="shared" si="1689"/>
        <v>NO</v>
      </c>
      <c r="BH1295" s="1" t="str">
        <f t="shared" si="1673"/>
        <v>NO</v>
      </c>
      <c r="BJ1295" s="12">
        <v>7</v>
      </c>
      <c r="BK1295" s="1" t="str">
        <f t="shared" si="1690"/>
        <v>NA</v>
      </c>
      <c r="BL1295" s="1" t="str">
        <f t="shared" si="1691"/>
        <v>P</v>
      </c>
      <c r="BM1295" s="1" t="str">
        <f t="shared" si="1692"/>
        <v>NA</v>
      </c>
      <c r="BN1295" s="1" t="str">
        <f t="shared" si="1693"/>
        <v>NO</v>
      </c>
      <c r="BO1295" s="1" t="str">
        <f t="shared" si="1694"/>
        <v>NO</v>
      </c>
      <c r="BP1295" s="1" t="str">
        <f t="shared" si="1695"/>
        <v>NO</v>
      </c>
      <c r="BQ1295" s="1" t="str">
        <f t="shared" si="1696"/>
        <v>NO</v>
      </c>
      <c r="BS1295" s="1" t="str">
        <f t="shared" si="1697"/>
        <v>TN</v>
      </c>
      <c r="BT1295" s="1" t="str">
        <f t="shared" si="1698"/>
        <v>TN</v>
      </c>
      <c r="BU1295" s="1" t="str">
        <f t="shared" si="1699"/>
        <v>TN</v>
      </c>
      <c r="BV1295" s="1" t="str">
        <f t="shared" si="1700"/>
        <v>NO</v>
      </c>
      <c r="BW1295" s="1" t="str">
        <f t="shared" si="1701"/>
        <v>NO</v>
      </c>
      <c r="BX1295" s="1" t="str">
        <f t="shared" si="1702"/>
        <v>NO</v>
      </c>
      <c r="BY1295" s="244" t="str">
        <f t="shared" si="1703"/>
        <v>YES</v>
      </c>
      <c r="BZ1295" s="244" t="str">
        <f t="shared" si="1704"/>
        <v>NO</v>
      </c>
      <c r="CA1295" s="244" t="str">
        <f t="shared" si="1705"/>
        <v>NO</v>
      </c>
      <c r="CB1295" s="244" t="str">
        <f t="shared" si="1706"/>
        <v>NO</v>
      </c>
      <c r="CC1295" s="244" t="str">
        <f t="shared" si="1707"/>
        <v>NO</v>
      </c>
      <c r="CD1295" s="244" t="str">
        <f t="shared" si="1683"/>
        <v>NO</v>
      </c>
      <c r="CE1295" s="1" t="str">
        <f t="shared" si="1684"/>
        <v>NO</v>
      </c>
      <c r="CF1295" s="1" t="str">
        <f t="shared" si="1685"/>
        <v>NO</v>
      </c>
      <c r="CG1295" s="1" t="str">
        <f t="shared" si="1686"/>
        <v>NO</v>
      </c>
      <c r="CH1295" s="1" t="str">
        <f t="shared" si="1687"/>
        <v>NO</v>
      </c>
      <c r="CI1295" s="244" t="str">
        <f t="shared" si="1708"/>
        <v>NO</v>
      </c>
      <c r="CJ1295" s="244" t="str">
        <f t="shared" si="1709"/>
        <v>NO</v>
      </c>
      <c r="CK1295" s="244" t="str">
        <f t="shared" si="1710"/>
        <v>NO</v>
      </c>
      <c r="CL1295" s="244" t="str">
        <f t="shared" si="1711"/>
        <v>NO</v>
      </c>
      <c r="CM1295" s="244" t="str">
        <f t="shared" si="1712"/>
        <v>NO</v>
      </c>
      <c r="CN1295" s="244" t="str">
        <f t="shared" si="1713"/>
        <v>NO</v>
      </c>
      <c r="CO1295" s="244" t="str">
        <f t="shared" si="1714"/>
        <v>NO</v>
      </c>
      <c r="CP1295" s="244" t="str">
        <f t="shared" si="1715"/>
        <v>NO</v>
      </c>
      <c r="CQ1295" s="244" t="str">
        <f t="shared" si="1716"/>
        <v>NO</v>
      </c>
      <c r="CR1295" s="244" t="str">
        <f t="shared" si="1717"/>
        <v>NO</v>
      </c>
    </row>
    <row r="1296" spans="1:96">
      <c r="A1296" s="64"/>
      <c r="B1296" s="15"/>
      <c r="C1296" s="15"/>
      <c r="D1296" s="15"/>
      <c r="E1296" s="15"/>
      <c r="F1296" s="15"/>
      <c r="G1296" s="15"/>
      <c r="H1296" s="15"/>
      <c r="I1296" s="52" t="s">
        <v>54</v>
      </c>
      <c r="J1296" s="6">
        <v>0.57983265357421299</v>
      </c>
      <c r="K1296" s="6">
        <v>0.39808095608336103</v>
      </c>
      <c r="L1296" s="6">
        <v>2.20863903424251E-2</v>
      </c>
      <c r="M1296" s="6">
        <v>0.55625864190094199</v>
      </c>
      <c r="N1296" s="6">
        <v>0.27742587662719298</v>
      </c>
      <c r="O1296" s="6">
        <v>0.16631548147186301</v>
      </c>
      <c r="P1296" s="6">
        <v>0.63454001361001799</v>
      </c>
      <c r="Q1296" s="6">
        <v>0.159859264120917</v>
      </c>
      <c r="R1296" s="6">
        <v>0.20560072226906401</v>
      </c>
      <c r="S1296" s="6">
        <v>0.90609811303840404</v>
      </c>
      <c r="T1296" s="6">
        <v>2.6461214008178101E-2</v>
      </c>
      <c r="U1296" s="6">
        <v>6.7440672953417005E-2</v>
      </c>
      <c r="V1296" s="6">
        <v>0.71948093495686105</v>
      </c>
      <c r="W1296" s="6">
        <v>0.27674936214400903</v>
      </c>
      <c r="X1296" s="6">
        <v>3.7697028991282499E-3</v>
      </c>
      <c r="Y1296" s="6">
        <v>0.20955442770163099</v>
      </c>
      <c r="Z1296" s="6">
        <v>0.686127522533722</v>
      </c>
      <c r="AA1296" s="6">
        <v>0.104318049764646</v>
      </c>
      <c r="AB1296" s="6">
        <v>1.7293511048481699E-3</v>
      </c>
      <c r="AC1296" s="6">
        <v>0.75513977972721302</v>
      </c>
      <c r="AD1296" s="6">
        <v>0.243130869167938</v>
      </c>
      <c r="AE1296" s="6">
        <v>0.20739040324292801</v>
      </c>
      <c r="AF1296" s="6">
        <v>0.15796730131332201</v>
      </c>
      <c r="AG1296" s="310">
        <v>0.63464229544374895</v>
      </c>
      <c r="AH1296" s="211">
        <v>1.008</v>
      </c>
      <c r="AI1296" s="211">
        <v>2.3239999999999998</v>
      </c>
      <c r="AJ1296" s="212">
        <v>6.1379999999999999</v>
      </c>
      <c r="AK1296" s="210">
        <v>1.0109999999999999</v>
      </c>
      <c r="AL1296" s="210">
        <v>2.3620000000000001</v>
      </c>
      <c r="AM1296" s="210">
        <v>6.2359999999999998</v>
      </c>
      <c r="AN1296" s="203"/>
      <c r="AO1296" s="203"/>
      <c r="AP1296" s="203"/>
      <c r="AQ1296" s="203"/>
      <c r="AR1296" s="203">
        <f t="shared" si="1674"/>
        <v>0.69692727427599999</v>
      </c>
      <c r="AS1296" s="203">
        <f t="shared" si="1675"/>
        <v>0.8518</v>
      </c>
      <c r="AT1296" s="203">
        <f t="shared" si="1676"/>
        <v>1.041088886996</v>
      </c>
      <c r="AU1296" s="203">
        <f t="shared" si="1677"/>
        <v>1.8303545495219997</v>
      </c>
      <c r="AV1296" s="203">
        <f t="shared" si="1678"/>
        <v>2.2370999999999999</v>
      </c>
      <c r="AW1296" s="203">
        <f t="shared" si="1679"/>
        <v>2.7342333283619995</v>
      </c>
      <c r="AX1296" s="203">
        <f t="shared" si="1680"/>
        <v>4.4007545552340002</v>
      </c>
      <c r="AY1296" s="203">
        <f t="shared" si="1681"/>
        <v>5.3787000000000003</v>
      </c>
      <c r="AZ1296" s="203">
        <f t="shared" si="1682"/>
        <v>6.5739666547139999</v>
      </c>
      <c r="BB1296" s="1" t="str">
        <f t="shared" si="1642"/>
        <v>NA</v>
      </c>
      <c r="BC1296" s="1" t="str">
        <f t="shared" si="1643"/>
        <v>NA</v>
      </c>
      <c r="BD1296" s="1" t="str">
        <f t="shared" si="1644"/>
        <v>NA</v>
      </c>
      <c r="BE1296" s="1" t="str">
        <f t="shared" si="1645"/>
        <v>NO</v>
      </c>
      <c r="BF1296" s="1" t="str">
        <f t="shared" si="1688"/>
        <v>NO</v>
      </c>
      <c r="BG1296" s="1" t="str">
        <f t="shared" si="1689"/>
        <v>NO</v>
      </c>
      <c r="BH1296" s="1" t="str">
        <f t="shared" si="1673"/>
        <v>YES</v>
      </c>
      <c r="BJ1296" s="12">
        <v>26</v>
      </c>
      <c r="BK1296" s="1" t="str">
        <f t="shared" si="1690"/>
        <v>NA</v>
      </c>
      <c r="BL1296" s="1" t="str">
        <f t="shared" si="1691"/>
        <v>NA</v>
      </c>
      <c r="BM1296" s="1" t="str">
        <f t="shared" si="1692"/>
        <v>NA</v>
      </c>
      <c r="BN1296" s="1" t="str">
        <f t="shared" si="1693"/>
        <v>NO</v>
      </c>
      <c r="BO1296" s="1" t="str">
        <f t="shared" si="1694"/>
        <v>NO</v>
      </c>
      <c r="BP1296" s="1" t="str">
        <f t="shared" si="1695"/>
        <v>NO</v>
      </c>
      <c r="BQ1296" s="1" t="str">
        <f t="shared" si="1696"/>
        <v>YES</v>
      </c>
      <c r="BS1296" s="1" t="str">
        <f t="shared" si="1697"/>
        <v>TN</v>
      </c>
      <c r="BT1296" s="1" t="str">
        <f t="shared" si="1698"/>
        <v>TN</v>
      </c>
      <c r="BU1296" s="1" t="str">
        <f t="shared" si="1699"/>
        <v>TN</v>
      </c>
      <c r="BV1296" s="1" t="str">
        <f t="shared" si="1700"/>
        <v>NO</v>
      </c>
      <c r="BW1296" s="1" t="str">
        <f t="shared" si="1701"/>
        <v>NO</v>
      </c>
      <c r="BX1296" s="1" t="str">
        <f t="shared" si="1702"/>
        <v>NO</v>
      </c>
      <c r="BY1296" s="244" t="str">
        <f t="shared" si="1703"/>
        <v>YES</v>
      </c>
      <c r="BZ1296" s="244" t="str">
        <f t="shared" si="1704"/>
        <v>NO</v>
      </c>
      <c r="CA1296" s="244" t="str">
        <f t="shared" si="1705"/>
        <v>NO</v>
      </c>
      <c r="CB1296" s="244" t="str">
        <f t="shared" si="1706"/>
        <v>NO</v>
      </c>
      <c r="CC1296" s="244" t="str">
        <f t="shared" si="1707"/>
        <v>NO</v>
      </c>
      <c r="CD1296" s="244" t="str">
        <f t="shared" si="1683"/>
        <v>NO</v>
      </c>
      <c r="CE1296" s="1" t="str">
        <f t="shared" si="1684"/>
        <v>NO</v>
      </c>
      <c r="CF1296" s="1" t="str">
        <f t="shared" si="1685"/>
        <v>NO</v>
      </c>
      <c r="CG1296" s="1" t="str">
        <f t="shared" si="1686"/>
        <v>NO</v>
      </c>
      <c r="CH1296" s="1" t="str">
        <f t="shared" si="1687"/>
        <v>NO</v>
      </c>
      <c r="CI1296" s="244" t="str">
        <f t="shared" si="1708"/>
        <v>NO</v>
      </c>
      <c r="CJ1296" s="244" t="str">
        <f t="shared" si="1709"/>
        <v>NO</v>
      </c>
      <c r="CK1296" s="244" t="str">
        <f t="shared" si="1710"/>
        <v>NO</v>
      </c>
      <c r="CL1296" s="244" t="str">
        <f t="shared" si="1711"/>
        <v>NO</v>
      </c>
      <c r="CM1296" s="244" t="str">
        <f t="shared" si="1712"/>
        <v>NO</v>
      </c>
      <c r="CN1296" s="244" t="str">
        <f t="shared" si="1713"/>
        <v>NO</v>
      </c>
      <c r="CO1296" s="244" t="str">
        <f t="shared" si="1714"/>
        <v>NO</v>
      </c>
      <c r="CP1296" s="244" t="str">
        <f t="shared" si="1715"/>
        <v>NO</v>
      </c>
      <c r="CQ1296" s="244" t="str">
        <f t="shared" si="1716"/>
        <v>NO</v>
      </c>
      <c r="CR1296" s="244" t="str">
        <f t="shared" si="1717"/>
        <v>NO</v>
      </c>
    </row>
    <row r="1297" spans="1:96">
      <c r="A1297" s="64"/>
      <c r="B1297" s="15"/>
      <c r="C1297" s="15"/>
      <c r="D1297" s="15"/>
      <c r="E1297" s="15"/>
      <c r="F1297" s="15"/>
      <c r="G1297" s="15"/>
      <c r="H1297" s="15"/>
      <c r="I1297" s="52" t="s">
        <v>55</v>
      </c>
      <c r="J1297" s="6">
        <v>0.78442396182801899</v>
      </c>
      <c r="K1297" s="6">
        <v>0.17491421178340599</v>
      </c>
      <c r="L1297" s="6">
        <v>4.0661826388574698E-2</v>
      </c>
      <c r="M1297" s="6">
        <v>0.41125747167790899</v>
      </c>
      <c r="N1297" s="6">
        <v>0.20390986664427399</v>
      </c>
      <c r="O1297" s="6">
        <v>0.38483266167781599</v>
      </c>
      <c r="P1297" s="6">
        <v>0.87875838907176496</v>
      </c>
      <c r="Q1297" s="6">
        <v>0.114238220905145</v>
      </c>
      <c r="R1297" s="6">
        <v>7.0033900230895797E-3</v>
      </c>
      <c r="S1297" s="6">
        <v>0.91242991684894703</v>
      </c>
      <c r="T1297" s="6">
        <v>8.2142602882182003E-2</v>
      </c>
      <c r="U1297" s="6">
        <v>5.4274802688704096E-3</v>
      </c>
      <c r="V1297" s="6">
        <v>0.35361818254759297</v>
      </c>
      <c r="W1297" s="6">
        <v>0.61648320097593901</v>
      </c>
      <c r="X1297" s="6">
        <v>2.98986164764669E-2</v>
      </c>
      <c r="Y1297" s="6">
        <v>0.26724220315188602</v>
      </c>
      <c r="Z1297" s="6">
        <v>0.53559588392044799</v>
      </c>
      <c r="AA1297" s="6">
        <v>0.197161912927665</v>
      </c>
      <c r="AB1297" s="6">
        <v>0.56096017045305901</v>
      </c>
      <c r="AC1297" s="6">
        <v>0.116797593173132</v>
      </c>
      <c r="AD1297" s="6">
        <v>0.322242236373807</v>
      </c>
      <c r="AE1297" s="6">
        <v>0.39533132932457099</v>
      </c>
      <c r="AF1297" s="6">
        <v>0.363404133754057</v>
      </c>
      <c r="AG1297" s="310">
        <v>0.24126453692137001</v>
      </c>
      <c r="AH1297" s="211">
        <v>0.80100000000000005</v>
      </c>
      <c r="AI1297" s="211">
        <v>2.548</v>
      </c>
      <c r="AJ1297" s="212">
        <v>5.9749999999999996</v>
      </c>
      <c r="AK1297" s="210">
        <v>0.78100000000000003</v>
      </c>
      <c r="AL1297" s="210">
        <v>2.548</v>
      </c>
      <c r="AM1297" s="210">
        <v>6.0190000000000001</v>
      </c>
      <c r="AN1297" s="203"/>
      <c r="AO1297" s="203"/>
      <c r="AP1297" s="203"/>
      <c r="AQ1297" s="203"/>
      <c r="AR1297" s="203">
        <f t="shared" si="1674"/>
        <v>0.69692727427599999</v>
      </c>
      <c r="AS1297" s="203">
        <f t="shared" si="1675"/>
        <v>0.8518</v>
      </c>
      <c r="AT1297" s="203">
        <f t="shared" si="1676"/>
        <v>1.041088886996</v>
      </c>
      <c r="AU1297" s="203">
        <f t="shared" si="1677"/>
        <v>1.8303545495219997</v>
      </c>
      <c r="AV1297" s="203">
        <f t="shared" si="1678"/>
        <v>2.2370999999999999</v>
      </c>
      <c r="AW1297" s="203">
        <f t="shared" si="1679"/>
        <v>2.7342333283619995</v>
      </c>
      <c r="AX1297" s="203">
        <f t="shared" si="1680"/>
        <v>4.4007545552340002</v>
      </c>
      <c r="AY1297" s="203">
        <f t="shared" si="1681"/>
        <v>5.3787000000000003</v>
      </c>
      <c r="AZ1297" s="203">
        <f t="shared" si="1682"/>
        <v>6.5739666547139999</v>
      </c>
      <c r="BB1297" s="1" t="str">
        <f t="shared" ref="BB1297:BB1360" si="1718">IF(AH1297&lt;AR1297,"A",IF(AND(AR1297&lt;=AH1297,AH1297&lt;=AS1297),"NP",IF(AND(AS1297&lt;AH1297,AH1297&lt;=AT1297),"NA","P")))</f>
        <v>NP</v>
      </c>
      <c r="BC1297" s="1" t="str">
        <f t="shared" ref="BC1297:BC1360" si="1719">IF(AI1297&lt;AU1297,"A",IF(AND(AU1297&lt;=AI1297,AI1297&lt;=AV1297),"NP",IF(AND(AV1297&lt;AI1297,AI1297&lt;=AW1297),"NA","P")))</f>
        <v>NA</v>
      </c>
      <c r="BD1297" s="1" t="str">
        <f t="shared" ref="BD1297:BD1360" si="1720">IF(AJ1297&lt;AX1297,"A",IF(AND(AX1297&lt;=AJ1297,AJ1297&lt;=AY1297),"NP",IF(AND(AY1297&lt;AJ1297,AJ1297&lt;=AZ1297),"NA","P")))</f>
        <v>NA</v>
      </c>
      <c r="BE1297" s="1" t="str">
        <f t="shared" ref="BE1297:BE1360" si="1721">IF(AND(BB1297="A",BC1297="A",BD1297="A"),"YES","NO")</f>
        <v>NO</v>
      </c>
      <c r="BF1297" s="1" t="str">
        <f t="shared" si="1688"/>
        <v>NO</v>
      </c>
      <c r="BG1297" s="1" t="str">
        <f t="shared" si="1689"/>
        <v>NO</v>
      </c>
      <c r="BH1297" s="1" t="str">
        <f t="shared" si="1673"/>
        <v>YES</v>
      </c>
      <c r="BJ1297" s="12">
        <v>12</v>
      </c>
      <c r="BK1297" s="1" t="str">
        <f t="shared" si="1690"/>
        <v>NP</v>
      </c>
      <c r="BL1297" s="1" t="str">
        <f t="shared" si="1691"/>
        <v>NA</v>
      </c>
      <c r="BM1297" s="1" t="str">
        <f t="shared" si="1692"/>
        <v>NA</v>
      </c>
      <c r="BN1297" s="1" t="str">
        <f t="shared" si="1693"/>
        <v>NO</v>
      </c>
      <c r="BO1297" s="1" t="str">
        <f t="shared" si="1694"/>
        <v>NO</v>
      </c>
      <c r="BP1297" s="1" t="str">
        <f t="shared" si="1695"/>
        <v>NO</v>
      </c>
      <c r="BQ1297" s="1" t="str">
        <f t="shared" si="1696"/>
        <v>YES</v>
      </c>
      <c r="BS1297" s="1" t="str">
        <f t="shared" si="1697"/>
        <v>TP</v>
      </c>
      <c r="BT1297" s="1" t="str">
        <f t="shared" si="1698"/>
        <v>TN</v>
      </c>
      <c r="BU1297" s="1" t="str">
        <f t="shared" si="1699"/>
        <v>TN</v>
      </c>
      <c r="BV1297" s="1" t="str">
        <f t="shared" si="1700"/>
        <v>NO</v>
      </c>
      <c r="BW1297" s="1" t="str">
        <f t="shared" si="1701"/>
        <v>NO</v>
      </c>
      <c r="BX1297" s="1" t="str">
        <f t="shared" si="1702"/>
        <v>YES</v>
      </c>
      <c r="BY1297" s="244" t="str">
        <f t="shared" si="1703"/>
        <v>YES</v>
      </c>
      <c r="BZ1297" s="244" t="str">
        <f t="shared" si="1704"/>
        <v>NO</v>
      </c>
      <c r="CA1297" s="244" t="str">
        <f t="shared" si="1705"/>
        <v>NO</v>
      </c>
      <c r="CB1297" s="244" t="str">
        <f t="shared" si="1706"/>
        <v>NO</v>
      </c>
      <c r="CC1297" s="244" t="str">
        <f t="shared" si="1707"/>
        <v>NO</v>
      </c>
      <c r="CD1297" s="244" t="str">
        <f t="shared" si="1683"/>
        <v>NO</v>
      </c>
      <c r="CE1297" s="1" t="str">
        <f t="shared" si="1684"/>
        <v>NO</v>
      </c>
      <c r="CF1297" s="1" t="str">
        <f t="shared" si="1685"/>
        <v>NO</v>
      </c>
      <c r="CG1297" s="1" t="str">
        <f t="shared" si="1686"/>
        <v>NO</v>
      </c>
      <c r="CH1297" s="1" t="str">
        <f t="shared" si="1687"/>
        <v>NO</v>
      </c>
      <c r="CI1297" s="244" t="str">
        <f t="shared" si="1708"/>
        <v>NO</v>
      </c>
      <c r="CJ1297" s="244" t="str">
        <f t="shared" si="1709"/>
        <v>NO</v>
      </c>
      <c r="CK1297" s="244" t="str">
        <f t="shared" si="1710"/>
        <v>NO</v>
      </c>
      <c r="CL1297" s="244" t="str">
        <f t="shared" si="1711"/>
        <v>NO</v>
      </c>
      <c r="CM1297" s="244" t="str">
        <f t="shared" si="1712"/>
        <v>NO</v>
      </c>
      <c r="CN1297" s="244" t="str">
        <f t="shared" si="1713"/>
        <v>NO</v>
      </c>
      <c r="CO1297" s="244" t="str">
        <f t="shared" si="1714"/>
        <v>NO</v>
      </c>
      <c r="CP1297" s="244" t="str">
        <f t="shared" si="1715"/>
        <v>NO</v>
      </c>
      <c r="CQ1297" s="244" t="str">
        <f t="shared" si="1716"/>
        <v>NO</v>
      </c>
      <c r="CR1297" s="244" t="str">
        <f t="shared" si="1717"/>
        <v>NO</v>
      </c>
    </row>
    <row r="1298" spans="1:96">
      <c r="A1298" s="64"/>
      <c r="B1298" s="15"/>
      <c r="C1298" s="15"/>
      <c r="D1298" s="15"/>
      <c r="E1298" s="15"/>
      <c r="F1298" s="15"/>
      <c r="G1298" s="15"/>
      <c r="H1298" s="15"/>
      <c r="I1298" s="52" t="s">
        <v>56</v>
      </c>
      <c r="J1298" s="6">
        <v>0.70587927745187296</v>
      </c>
      <c r="K1298" s="6">
        <v>0.26645833044776601</v>
      </c>
      <c r="L1298" s="6">
        <v>2.7662392100359898E-2</v>
      </c>
      <c r="M1298" s="6">
        <v>0.77428592425411502</v>
      </c>
      <c r="N1298" s="6">
        <v>1.54980761497336E-3</v>
      </c>
      <c r="O1298" s="6">
        <v>0.22416426813091</v>
      </c>
      <c r="P1298" s="6">
        <v>0.24730446213830101</v>
      </c>
      <c r="Q1298" s="6">
        <v>0.23004725425217001</v>
      </c>
      <c r="R1298" s="6">
        <v>0.52264828360952698</v>
      </c>
      <c r="S1298" s="6">
        <v>2.28647159261787E-2</v>
      </c>
      <c r="T1298" s="6">
        <v>0.39879354946942902</v>
      </c>
      <c r="U1298" s="6">
        <v>0.57834173460439098</v>
      </c>
      <c r="V1298" s="6">
        <v>1.3636091867437E-2</v>
      </c>
      <c r="W1298" s="6">
        <v>0.706995276292672</v>
      </c>
      <c r="X1298" s="6">
        <v>0.27936863183989002</v>
      </c>
      <c r="Y1298" s="6">
        <v>0.23633238220361699</v>
      </c>
      <c r="Z1298" s="6">
        <v>0.14051182466305201</v>
      </c>
      <c r="AA1298" s="6">
        <v>0.62315579313332903</v>
      </c>
      <c r="AB1298" s="6">
        <v>0.66135055740598103</v>
      </c>
      <c r="AC1298" s="6">
        <v>0.25517786853854202</v>
      </c>
      <c r="AD1298" s="6">
        <v>8.3471574055476297E-2</v>
      </c>
      <c r="AE1298" s="6">
        <v>0.999799842912099</v>
      </c>
      <c r="AF1298" s="6">
        <v>7.2333492104448201E-5</v>
      </c>
      <c r="AG1298" s="310">
        <v>1.27823595796106E-4</v>
      </c>
      <c r="AH1298" s="211">
        <v>1.8620000000000001</v>
      </c>
      <c r="AI1298" s="211">
        <v>3.198</v>
      </c>
      <c r="AJ1298" s="212">
        <v>5.2759999999999998</v>
      </c>
      <c r="AK1298" s="210">
        <v>1.8080000000000001</v>
      </c>
      <c r="AL1298" s="210">
        <v>3.181</v>
      </c>
      <c r="AM1298" s="210">
        <v>5.3419999999999996</v>
      </c>
      <c r="AN1298" s="203"/>
      <c r="AO1298" s="203"/>
      <c r="AP1298" s="203"/>
      <c r="AQ1298" s="203"/>
      <c r="AR1298" s="203">
        <f t="shared" si="1674"/>
        <v>0.69692727427599999</v>
      </c>
      <c r="AS1298" s="203">
        <f t="shared" si="1675"/>
        <v>0.8518</v>
      </c>
      <c r="AT1298" s="203">
        <f t="shared" si="1676"/>
        <v>1.041088886996</v>
      </c>
      <c r="AU1298" s="203">
        <f t="shared" si="1677"/>
        <v>1.8303545495219997</v>
      </c>
      <c r="AV1298" s="203">
        <f t="shared" si="1678"/>
        <v>2.2370999999999999</v>
      </c>
      <c r="AW1298" s="203">
        <f t="shared" si="1679"/>
        <v>2.7342333283619995</v>
      </c>
      <c r="AX1298" s="203">
        <f t="shared" si="1680"/>
        <v>4.4007545552340002</v>
      </c>
      <c r="AY1298" s="203">
        <f t="shared" si="1681"/>
        <v>5.3787000000000003</v>
      </c>
      <c r="AZ1298" s="203">
        <f t="shared" si="1682"/>
        <v>6.5739666547139999</v>
      </c>
      <c r="BB1298" s="1" t="str">
        <f t="shared" si="1718"/>
        <v>P</v>
      </c>
      <c r="BC1298" s="1" t="str">
        <f t="shared" si="1719"/>
        <v>P</v>
      </c>
      <c r="BD1298" s="1" t="str">
        <f t="shared" si="1720"/>
        <v>NP</v>
      </c>
      <c r="BE1298" s="1" t="str">
        <f t="shared" si="1721"/>
        <v>NO</v>
      </c>
      <c r="BF1298" s="1" t="str">
        <f t="shared" si="1688"/>
        <v>NO</v>
      </c>
      <c r="BG1298" s="1" t="str">
        <f t="shared" si="1689"/>
        <v>NO</v>
      </c>
      <c r="BH1298" s="1" t="str">
        <f t="shared" si="1673"/>
        <v>NO</v>
      </c>
      <c r="BJ1298" s="12">
        <v>4</v>
      </c>
      <c r="BK1298" s="1" t="str">
        <f t="shared" si="1690"/>
        <v>P</v>
      </c>
      <c r="BL1298" s="1" t="str">
        <f t="shared" si="1691"/>
        <v>P</v>
      </c>
      <c r="BM1298" s="1" t="str">
        <f t="shared" si="1692"/>
        <v>NP</v>
      </c>
      <c r="BN1298" s="1" t="str">
        <f t="shared" si="1693"/>
        <v>NO</v>
      </c>
      <c r="BO1298" s="1" t="str">
        <f t="shared" si="1694"/>
        <v>NO</v>
      </c>
      <c r="BP1298" s="1" t="str">
        <f t="shared" si="1695"/>
        <v>NO</v>
      </c>
      <c r="BQ1298" s="1" t="str">
        <f t="shared" si="1696"/>
        <v>NO</v>
      </c>
      <c r="BS1298" s="1" t="str">
        <f t="shared" si="1697"/>
        <v>TN</v>
      </c>
      <c r="BT1298" s="1" t="str">
        <f t="shared" si="1698"/>
        <v>TN</v>
      </c>
      <c r="BU1298" s="1" t="str">
        <f t="shared" si="1699"/>
        <v>TP</v>
      </c>
      <c r="BV1298" s="1" t="str">
        <f t="shared" si="1700"/>
        <v>NO</v>
      </c>
      <c r="BW1298" s="1" t="str">
        <f t="shared" si="1701"/>
        <v>NO</v>
      </c>
      <c r="BX1298" s="1" t="str">
        <f t="shared" si="1702"/>
        <v>YES</v>
      </c>
      <c r="BY1298" s="244" t="str">
        <f t="shared" si="1703"/>
        <v>YES</v>
      </c>
      <c r="BZ1298" s="244" t="str">
        <f t="shared" si="1704"/>
        <v>NO</v>
      </c>
      <c r="CA1298" s="244" t="str">
        <f t="shared" si="1705"/>
        <v>NO</v>
      </c>
      <c r="CB1298" s="244" t="str">
        <f t="shared" si="1706"/>
        <v>NO</v>
      </c>
      <c r="CC1298" s="244" t="str">
        <f t="shared" si="1707"/>
        <v>NO</v>
      </c>
      <c r="CD1298" s="244" t="str">
        <f t="shared" si="1683"/>
        <v>NO</v>
      </c>
      <c r="CE1298" s="1" t="str">
        <f t="shared" si="1684"/>
        <v>NO</v>
      </c>
      <c r="CF1298" s="1" t="str">
        <f t="shared" si="1685"/>
        <v>NO</v>
      </c>
      <c r="CG1298" s="1" t="str">
        <f t="shared" si="1686"/>
        <v>NO</v>
      </c>
      <c r="CH1298" s="1" t="str">
        <f t="shared" si="1687"/>
        <v>NO</v>
      </c>
      <c r="CI1298" s="244" t="str">
        <f t="shared" si="1708"/>
        <v>NO</v>
      </c>
      <c r="CJ1298" s="244" t="str">
        <f t="shared" si="1709"/>
        <v>NO</v>
      </c>
      <c r="CK1298" s="244" t="str">
        <f t="shared" si="1710"/>
        <v>NO</v>
      </c>
      <c r="CL1298" s="244" t="str">
        <f t="shared" si="1711"/>
        <v>NO</v>
      </c>
      <c r="CM1298" s="244" t="str">
        <f t="shared" si="1712"/>
        <v>NO</v>
      </c>
      <c r="CN1298" s="244" t="str">
        <f t="shared" si="1713"/>
        <v>NO</v>
      </c>
      <c r="CO1298" s="244" t="str">
        <f t="shared" si="1714"/>
        <v>NO</v>
      </c>
      <c r="CP1298" s="244" t="str">
        <f t="shared" si="1715"/>
        <v>NO</v>
      </c>
      <c r="CQ1298" s="244" t="str">
        <f t="shared" si="1716"/>
        <v>NO</v>
      </c>
      <c r="CR1298" s="244" t="str">
        <f t="shared" si="1717"/>
        <v>NO</v>
      </c>
    </row>
    <row r="1299" spans="1:96">
      <c r="A1299" s="64"/>
      <c r="B1299" s="15"/>
      <c r="C1299" s="15"/>
      <c r="D1299" s="15"/>
      <c r="E1299" s="15"/>
      <c r="F1299" s="15"/>
      <c r="G1299" s="15"/>
      <c r="H1299" s="15"/>
      <c r="I1299" s="52" t="s">
        <v>57</v>
      </c>
      <c r="J1299" s="6">
        <v>0.773401012923292</v>
      </c>
      <c r="K1299" s="6">
        <v>0.18331898361003299</v>
      </c>
      <c r="L1299" s="6">
        <v>4.3280003466674002E-2</v>
      </c>
      <c r="M1299" s="6">
        <v>0.15435696480189401</v>
      </c>
      <c r="N1299" s="6">
        <v>0.68788191869729998</v>
      </c>
      <c r="O1299" s="6">
        <v>0.15776111650080499</v>
      </c>
      <c r="P1299" s="6">
        <v>0.82546158905495204</v>
      </c>
      <c r="Q1299" s="6">
        <v>0.17401472256829201</v>
      </c>
      <c r="R1299" s="6">
        <v>5.2368837675520398E-4</v>
      </c>
      <c r="S1299" s="6">
        <v>0.91188893680324501</v>
      </c>
      <c r="T1299" s="6">
        <v>6.1039722825963101E-2</v>
      </c>
      <c r="U1299" s="6">
        <v>2.7071340370791099E-2</v>
      </c>
      <c r="V1299" s="6">
        <v>0.38526393798717801</v>
      </c>
      <c r="W1299" s="6">
        <v>0.31803210184347602</v>
      </c>
      <c r="X1299" s="6">
        <v>0.29670396016934503</v>
      </c>
      <c r="Y1299" s="6">
        <v>0.62244856879938804</v>
      </c>
      <c r="Z1299" s="6">
        <v>7.9506378450617907E-2</v>
      </c>
      <c r="AA1299" s="6">
        <v>0.29804505274999299</v>
      </c>
      <c r="AB1299" s="6">
        <v>0.54255257172046001</v>
      </c>
      <c r="AC1299" s="6">
        <v>0.42952611475131702</v>
      </c>
      <c r="AD1299" s="6">
        <v>2.7921313528222101E-2</v>
      </c>
      <c r="AE1299" s="6">
        <v>0.55174808361167405</v>
      </c>
      <c r="AF1299" s="6">
        <v>0.26774398439684799</v>
      </c>
      <c r="AG1299" s="310">
        <v>0.18050793199147599</v>
      </c>
      <c r="AH1299" s="211">
        <v>0.80100000000000005</v>
      </c>
      <c r="AI1299" s="211">
        <v>2.911</v>
      </c>
      <c r="AJ1299" s="212">
        <v>5.556</v>
      </c>
      <c r="AK1299" s="210">
        <v>0.84699999999999998</v>
      </c>
      <c r="AL1299" s="210">
        <v>2.9279999999999999</v>
      </c>
      <c r="AM1299" s="210">
        <v>5.5510000000000002</v>
      </c>
      <c r="AN1299" s="203"/>
      <c r="AO1299" s="203"/>
      <c r="AP1299" s="203"/>
      <c r="AQ1299" s="203"/>
      <c r="AR1299" s="203">
        <f t="shared" si="1674"/>
        <v>0.69692727427599999</v>
      </c>
      <c r="AS1299" s="203">
        <f t="shared" si="1675"/>
        <v>0.8518</v>
      </c>
      <c r="AT1299" s="203">
        <f t="shared" si="1676"/>
        <v>1.041088886996</v>
      </c>
      <c r="AU1299" s="203">
        <f t="shared" si="1677"/>
        <v>1.8303545495219997</v>
      </c>
      <c r="AV1299" s="203">
        <f t="shared" si="1678"/>
        <v>2.2370999999999999</v>
      </c>
      <c r="AW1299" s="203">
        <f t="shared" si="1679"/>
        <v>2.7342333283619995</v>
      </c>
      <c r="AX1299" s="203">
        <f t="shared" si="1680"/>
        <v>4.4007545552340002</v>
      </c>
      <c r="AY1299" s="203">
        <f t="shared" si="1681"/>
        <v>5.3787000000000003</v>
      </c>
      <c r="AZ1299" s="203">
        <f t="shared" si="1682"/>
        <v>6.5739666547139999</v>
      </c>
      <c r="BB1299" s="1" t="str">
        <f t="shared" si="1718"/>
        <v>NP</v>
      </c>
      <c r="BC1299" s="1" t="str">
        <f t="shared" si="1719"/>
        <v>P</v>
      </c>
      <c r="BD1299" s="1" t="str">
        <f t="shared" si="1720"/>
        <v>NA</v>
      </c>
      <c r="BE1299" s="1" t="str">
        <f t="shared" si="1721"/>
        <v>NO</v>
      </c>
      <c r="BF1299" s="1" t="str">
        <f t="shared" si="1688"/>
        <v>NO</v>
      </c>
      <c r="BG1299" s="1" t="str">
        <f t="shared" si="1689"/>
        <v>NO</v>
      </c>
      <c r="BH1299" s="1" t="str">
        <f t="shared" si="1673"/>
        <v>NO</v>
      </c>
      <c r="BJ1299" s="12">
        <v>13</v>
      </c>
      <c r="BK1299" s="1" t="str">
        <f t="shared" si="1690"/>
        <v>NP</v>
      </c>
      <c r="BL1299" s="1" t="str">
        <f t="shared" si="1691"/>
        <v>P</v>
      </c>
      <c r="BM1299" s="1" t="str">
        <f t="shared" si="1692"/>
        <v>NA</v>
      </c>
      <c r="BN1299" s="1" t="str">
        <f t="shared" si="1693"/>
        <v>NO</v>
      </c>
      <c r="BO1299" s="1" t="str">
        <f t="shared" si="1694"/>
        <v>NO</v>
      </c>
      <c r="BP1299" s="1" t="str">
        <f t="shared" si="1695"/>
        <v>NO</v>
      </c>
      <c r="BQ1299" s="1" t="str">
        <f t="shared" si="1696"/>
        <v>NO</v>
      </c>
      <c r="BS1299" s="1" t="str">
        <f t="shared" si="1697"/>
        <v>TP</v>
      </c>
      <c r="BT1299" s="1" t="str">
        <f t="shared" si="1698"/>
        <v>TN</v>
      </c>
      <c r="BU1299" s="1" t="str">
        <f t="shared" si="1699"/>
        <v>TN</v>
      </c>
      <c r="BV1299" s="1" t="str">
        <f t="shared" si="1700"/>
        <v>NO</v>
      </c>
      <c r="BW1299" s="1" t="str">
        <f t="shared" si="1701"/>
        <v>NO</v>
      </c>
      <c r="BX1299" s="1" t="str">
        <f t="shared" si="1702"/>
        <v>YES</v>
      </c>
      <c r="BY1299" s="244" t="str">
        <f t="shared" si="1703"/>
        <v>YES</v>
      </c>
      <c r="BZ1299" s="244" t="str">
        <f t="shared" si="1704"/>
        <v>NO</v>
      </c>
      <c r="CA1299" s="244" t="str">
        <f t="shared" si="1705"/>
        <v>NO</v>
      </c>
      <c r="CB1299" s="244" t="str">
        <f t="shared" si="1706"/>
        <v>NO</v>
      </c>
      <c r="CC1299" s="244" t="str">
        <f t="shared" si="1707"/>
        <v>NO</v>
      </c>
      <c r="CD1299" s="244" t="str">
        <f t="shared" si="1683"/>
        <v>NO</v>
      </c>
      <c r="CE1299" s="1" t="str">
        <f t="shared" si="1684"/>
        <v>NO</v>
      </c>
      <c r="CF1299" s="1" t="str">
        <f t="shared" si="1685"/>
        <v>NO</v>
      </c>
      <c r="CG1299" s="1" t="str">
        <f t="shared" si="1686"/>
        <v>NO</v>
      </c>
      <c r="CH1299" s="1" t="str">
        <f t="shared" si="1687"/>
        <v>NO</v>
      </c>
      <c r="CI1299" s="244" t="str">
        <f t="shared" si="1708"/>
        <v>NO</v>
      </c>
      <c r="CJ1299" s="244" t="str">
        <f t="shared" si="1709"/>
        <v>NO</v>
      </c>
      <c r="CK1299" s="244" t="str">
        <f t="shared" si="1710"/>
        <v>NO</v>
      </c>
      <c r="CL1299" s="244" t="str">
        <f t="shared" si="1711"/>
        <v>NO</v>
      </c>
      <c r="CM1299" s="244" t="str">
        <f t="shared" si="1712"/>
        <v>NO</v>
      </c>
      <c r="CN1299" s="244" t="str">
        <f t="shared" si="1713"/>
        <v>NO</v>
      </c>
      <c r="CO1299" s="244" t="str">
        <f t="shared" si="1714"/>
        <v>NO</v>
      </c>
      <c r="CP1299" s="244" t="str">
        <f t="shared" si="1715"/>
        <v>NO</v>
      </c>
      <c r="CQ1299" s="244" t="str">
        <f t="shared" si="1716"/>
        <v>NO</v>
      </c>
      <c r="CR1299" s="244" t="str">
        <f t="shared" si="1717"/>
        <v>NO</v>
      </c>
    </row>
    <row r="1300" spans="1:96">
      <c r="A1300" s="64"/>
      <c r="B1300" s="15"/>
      <c r="C1300" s="15"/>
      <c r="D1300" s="15"/>
      <c r="E1300" s="15"/>
      <c r="F1300" s="15"/>
      <c r="G1300" s="15"/>
      <c r="H1300" s="15"/>
      <c r="I1300" s="52" t="s">
        <v>58</v>
      </c>
      <c r="J1300" s="6">
        <v>0.58523610901463397</v>
      </c>
      <c r="K1300" s="6">
        <v>0.39032887637477798</v>
      </c>
      <c r="L1300" s="6">
        <v>2.4435014610586801E-2</v>
      </c>
      <c r="M1300" s="6">
        <v>0.34453318143651801</v>
      </c>
      <c r="N1300" s="6">
        <v>2.1017837577652399E-2</v>
      </c>
      <c r="O1300" s="6">
        <v>0.63444898098582903</v>
      </c>
      <c r="P1300" s="6">
        <v>0.93269920678566698</v>
      </c>
      <c r="Q1300" s="6">
        <v>3.0629524684848301E-2</v>
      </c>
      <c r="R1300" s="6">
        <v>3.66712685294837E-2</v>
      </c>
      <c r="S1300" s="6">
        <v>0.98975016978129005</v>
      </c>
      <c r="T1300" s="6">
        <v>8.1660461349386503E-3</v>
      </c>
      <c r="U1300" s="6">
        <v>2.0837840837704099E-3</v>
      </c>
      <c r="V1300" s="6">
        <v>0.12557942375384401</v>
      </c>
      <c r="W1300" s="6">
        <v>0.29561304259215199</v>
      </c>
      <c r="X1300" s="6">
        <v>0.57880753365400195</v>
      </c>
      <c r="Y1300" s="6">
        <v>0.142852937723185</v>
      </c>
      <c r="Z1300" s="6">
        <v>0.56537276060786501</v>
      </c>
      <c r="AA1300" s="6">
        <v>0.29177430166894902</v>
      </c>
      <c r="AB1300" s="6">
        <v>0.33593384201027998</v>
      </c>
      <c r="AC1300" s="6">
        <v>0.51510830238767402</v>
      </c>
      <c r="AD1300" s="6">
        <v>0.148957855602045</v>
      </c>
      <c r="AE1300" s="6">
        <v>0.29156185042847399</v>
      </c>
      <c r="AF1300" s="6">
        <v>0.37194865632470098</v>
      </c>
      <c r="AG1300" s="310">
        <v>0.33648949324682398</v>
      </c>
      <c r="AH1300" s="211">
        <v>0.70299999999999996</v>
      </c>
      <c r="AI1300" s="211">
        <v>3.1789999999999998</v>
      </c>
      <c r="AJ1300" s="212">
        <v>5.7850000000000001</v>
      </c>
      <c r="AK1300" s="210">
        <v>0.73499999999999999</v>
      </c>
      <c r="AL1300" s="210">
        <v>3.157</v>
      </c>
      <c r="AM1300" s="210">
        <v>5.827</v>
      </c>
      <c r="AN1300" s="203"/>
      <c r="AO1300" s="203"/>
      <c r="AP1300" s="203"/>
      <c r="AQ1300" s="203"/>
      <c r="AR1300" s="203">
        <f t="shared" si="1674"/>
        <v>0.69692727427599999</v>
      </c>
      <c r="AS1300" s="203">
        <f t="shared" si="1675"/>
        <v>0.8518</v>
      </c>
      <c r="AT1300" s="203">
        <f t="shared" si="1676"/>
        <v>1.041088886996</v>
      </c>
      <c r="AU1300" s="203">
        <f t="shared" si="1677"/>
        <v>1.8303545495219997</v>
      </c>
      <c r="AV1300" s="203">
        <f t="shared" si="1678"/>
        <v>2.2370999999999999</v>
      </c>
      <c r="AW1300" s="203">
        <f t="shared" si="1679"/>
        <v>2.7342333283619995</v>
      </c>
      <c r="AX1300" s="203">
        <f t="shared" si="1680"/>
        <v>4.4007545552340002</v>
      </c>
      <c r="AY1300" s="203">
        <f t="shared" si="1681"/>
        <v>5.3787000000000003</v>
      </c>
      <c r="AZ1300" s="203">
        <f t="shared" si="1682"/>
        <v>6.5739666547139999</v>
      </c>
      <c r="BB1300" s="1" t="str">
        <f t="shared" si="1718"/>
        <v>NP</v>
      </c>
      <c r="BC1300" s="1" t="str">
        <f t="shared" si="1719"/>
        <v>P</v>
      </c>
      <c r="BD1300" s="1" t="str">
        <f t="shared" si="1720"/>
        <v>NA</v>
      </c>
      <c r="BE1300" s="1" t="str">
        <f t="shared" si="1721"/>
        <v>NO</v>
      </c>
      <c r="BF1300" s="1" t="str">
        <f t="shared" si="1688"/>
        <v>NO</v>
      </c>
      <c r="BG1300" s="1" t="str">
        <f t="shared" si="1689"/>
        <v>NO</v>
      </c>
      <c r="BH1300" s="1" t="str">
        <f t="shared" si="1673"/>
        <v>NO</v>
      </c>
      <c r="BJ1300" s="12">
        <v>9</v>
      </c>
      <c r="BK1300" s="1" t="str">
        <f t="shared" si="1690"/>
        <v>NP</v>
      </c>
      <c r="BL1300" s="1" t="str">
        <f t="shared" si="1691"/>
        <v>P</v>
      </c>
      <c r="BM1300" s="1" t="str">
        <f t="shared" si="1692"/>
        <v>NA</v>
      </c>
      <c r="BN1300" s="1" t="str">
        <f t="shared" si="1693"/>
        <v>NO</v>
      </c>
      <c r="BO1300" s="1" t="str">
        <f t="shared" si="1694"/>
        <v>NO</v>
      </c>
      <c r="BP1300" s="1" t="str">
        <f t="shared" si="1695"/>
        <v>NO</v>
      </c>
      <c r="BQ1300" s="1" t="str">
        <f t="shared" si="1696"/>
        <v>NO</v>
      </c>
      <c r="BS1300" s="1" t="str">
        <f t="shared" si="1697"/>
        <v>TP</v>
      </c>
      <c r="BT1300" s="1" t="str">
        <f t="shared" si="1698"/>
        <v>TN</v>
      </c>
      <c r="BU1300" s="1" t="str">
        <f t="shared" si="1699"/>
        <v>TN</v>
      </c>
      <c r="BV1300" s="1" t="str">
        <f t="shared" si="1700"/>
        <v>NO</v>
      </c>
      <c r="BW1300" s="1" t="str">
        <f t="shared" si="1701"/>
        <v>NO</v>
      </c>
      <c r="BX1300" s="1" t="str">
        <f t="shared" si="1702"/>
        <v>YES</v>
      </c>
      <c r="BY1300" s="244" t="str">
        <f t="shared" si="1703"/>
        <v>YES</v>
      </c>
      <c r="BZ1300" s="244" t="str">
        <f t="shared" si="1704"/>
        <v>NO</v>
      </c>
      <c r="CA1300" s="244" t="str">
        <f t="shared" si="1705"/>
        <v>NO</v>
      </c>
      <c r="CB1300" s="244" t="str">
        <f t="shared" si="1706"/>
        <v>NO</v>
      </c>
      <c r="CC1300" s="244" t="str">
        <f t="shared" si="1707"/>
        <v>NO</v>
      </c>
      <c r="CD1300" s="244" t="str">
        <f t="shared" si="1683"/>
        <v>NO</v>
      </c>
      <c r="CE1300" s="1" t="str">
        <f t="shared" si="1684"/>
        <v>NO</v>
      </c>
      <c r="CF1300" s="1" t="str">
        <f t="shared" si="1685"/>
        <v>NO</v>
      </c>
      <c r="CG1300" s="1" t="str">
        <f t="shared" si="1686"/>
        <v>NO</v>
      </c>
      <c r="CH1300" s="1" t="str">
        <f t="shared" si="1687"/>
        <v>NO</v>
      </c>
      <c r="CI1300" s="244" t="str">
        <f t="shared" si="1708"/>
        <v>NO</v>
      </c>
      <c r="CJ1300" s="244" t="str">
        <f t="shared" si="1709"/>
        <v>NO</v>
      </c>
      <c r="CK1300" s="244" t="str">
        <f t="shared" si="1710"/>
        <v>NO</v>
      </c>
      <c r="CL1300" s="244" t="str">
        <f t="shared" si="1711"/>
        <v>NO</v>
      </c>
      <c r="CM1300" s="244" t="str">
        <f t="shared" si="1712"/>
        <v>NO</v>
      </c>
      <c r="CN1300" s="244" t="str">
        <f t="shared" si="1713"/>
        <v>NO</v>
      </c>
      <c r="CO1300" s="244" t="str">
        <f t="shared" si="1714"/>
        <v>NO</v>
      </c>
      <c r="CP1300" s="244" t="str">
        <f t="shared" si="1715"/>
        <v>NO</v>
      </c>
      <c r="CQ1300" s="244" t="str">
        <f t="shared" si="1716"/>
        <v>NO</v>
      </c>
      <c r="CR1300" s="244" t="str">
        <f t="shared" si="1717"/>
        <v>NO</v>
      </c>
    </row>
    <row r="1301" spans="1:96">
      <c r="A1301" s="64"/>
      <c r="B1301" s="15"/>
      <c r="C1301" s="15"/>
      <c r="D1301" s="15"/>
      <c r="E1301" s="15"/>
      <c r="F1301" s="15"/>
      <c r="G1301" s="15"/>
      <c r="H1301" s="15"/>
      <c r="I1301" s="52" t="s">
        <v>59</v>
      </c>
      <c r="J1301" s="6">
        <v>0.80804614138041297</v>
      </c>
      <c r="K1301" s="6">
        <v>0.16845362198894601</v>
      </c>
      <c r="L1301" s="6">
        <v>2.3500236630639701E-2</v>
      </c>
      <c r="M1301" s="6">
        <v>0.71937335404005598</v>
      </c>
      <c r="N1301" s="6">
        <v>0.246056215977243</v>
      </c>
      <c r="O1301" s="6">
        <v>3.4570429982699297E-2</v>
      </c>
      <c r="P1301" s="6">
        <v>0.64663535140473105</v>
      </c>
      <c r="Q1301" s="6">
        <v>0.30638715721807602</v>
      </c>
      <c r="R1301" s="6">
        <v>4.6977491377191601E-2</v>
      </c>
      <c r="S1301" s="6">
        <v>0.203911245481568</v>
      </c>
      <c r="T1301" s="6">
        <v>0.64105892917067897</v>
      </c>
      <c r="U1301" s="6">
        <v>0.155029825347752</v>
      </c>
      <c r="V1301" s="6">
        <v>0.60993750826938198</v>
      </c>
      <c r="W1301" s="6">
        <v>0.12928468733013099</v>
      </c>
      <c r="X1301" s="6">
        <v>0.26077780440048498</v>
      </c>
      <c r="Y1301" s="6">
        <v>0.94927393827430595</v>
      </c>
      <c r="Z1301" s="6">
        <v>1.48455483161115E-2</v>
      </c>
      <c r="AA1301" s="6">
        <v>3.5880513409582503E-2</v>
      </c>
      <c r="AB1301" s="6">
        <v>0.23157739249321899</v>
      </c>
      <c r="AC1301" s="6">
        <v>0.76121787145414699</v>
      </c>
      <c r="AD1301" s="6">
        <v>7.2047360526331598E-3</v>
      </c>
      <c r="AE1301" s="6">
        <v>0.85135450362928899</v>
      </c>
      <c r="AF1301" s="6">
        <v>9.0915510062333695E-3</v>
      </c>
      <c r="AG1301" s="310">
        <v>0.13955394536447599</v>
      </c>
      <c r="AH1301" s="211">
        <v>0.97099999999999997</v>
      </c>
      <c r="AI1301" s="211">
        <v>2.5859999999999999</v>
      </c>
      <c r="AJ1301" s="212">
        <v>5.3559999999999999</v>
      </c>
      <c r="AK1301" s="210">
        <v>1.022</v>
      </c>
      <c r="AL1301" s="210">
        <v>2.59</v>
      </c>
      <c r="AM1301" s="210">
        <v>5.5640000000000001</v>
      </c>
      <c r="AN1301" s="203"/>
      <c r="AO1301" s="203"/>
      <c r="AP1301" s="203"/>
      <c r="AQ1301" s="203"/>
      <c r="AR1301" s="203">
        <f t="shared" si="1674"/>
        <v>0.69692727427599999</v>
      </c>
      <c r="AS1301" s="203">
        <f t="shared" si="1675"/>
        <v>0.8518</v>
      </c>
      <c r="AT1301" s="203">
        <f t="shared" si="1676"/>
        <v>1.041088886996</v>
      </c>
      <c r="AU1301" s="203">
        <f t="shared" si="1677"/>
        <v>1.8303545495219997</v>
      </c>
      <c r="AV1301" s="203">
        <f t="shared" si="1678"/>
        <v>2.2370999999999999</v>
      </c>
      <c r="AW1301" s="203">
        <f t="shared" si="1679"/>
        <v>2.7342333283619995</v>
      </c>
      <c r="AX1301" s="203">
        <f t="shared" si="1680"/>
        <v>4.4007545552340002</v>
      </c>
      <c r="AY1301" s="203">
        <f t="shared" si="1681"/>
        <v>5.3787000000000003</v>
      </c>
      <c r="AZ1301" s="203">
        <f t="shared" si="1682"/>
        <v>6.5739666547139999</v>
      </c>
      <c r="BB1301" s="1" t="str">
        <f t="shared" si="1718"/>
        <v>NA</v>
      </c>
      <c r="BC1301" s="1" t="str">
        <f t="shared" si="1719"/>
        <v>NA</v>
      </c>
      <c r="BD1301" s="1" t="str">
        <f t="shared" si="1720"/>
        <v>NP</v>
      </c>
      <c r="BE1301" s="1" t="str">
        <f t="shared" si="1721"/>
        <v>NO</v>
      </c>
      <c r="BF1301" s="1" t="str">
        <f t="shared" si="1688"/>
        <v>NO</v>
      </c>
      <c r="BG1301" s="1" t="str">
        <f t="shared" si="1689"/>
        <v>NO</v>
      </c>
      <c r="BH1301" s="1" t="str">
        <f t="shared" si="1673"/>
        <v>YES</v>
      </c>
      <c r="BJ1301" s="12">
        <v>6</v>
      </c>
      <c r="BK1301" s="1" t="str">
        <f t="shared" si="1690"/>
        <v>NA</v>
      </c>
      <c r="BL1301" s="1" t="str">
        <f t="shared" si="1691"/>
        <v>NA</v>
      </c>
      <c r="BM1301" s="1" t="str">
        <f t="shared" si="1692"/>
        <v>NA</v>
      </c>
      <c r="BN1301" s="1" t="str">
        <f t="shared" si="1693"/>
        <v>NO</v>
      </c>
      <c r="BO1301" s="1" t="str">
        <f t="shared" si="1694"/>
        <v>NO</v>
      </c>
      <c r="BP1301" s="1" t="str">
        <f t="shared" si="1695"/>
        <v>NO</v>
      </c>
      <c r="BQ1301" s="1" t="str">
        <f t="shared" si="1696"/>
        <v>YES</v>
      </c>
      <c r="BS1301" s="1" t="str">
        <f t="shared" si="1697"/>
        <v>TN</v>
      </c>
      <c r="BT1301" s="1" t="str">
        <f t="shared" si="1698"/>
        <v>TN</v>
      </c>
      <c r="BU1301" s="1" t="str">
        <f t="shared" si="1699"/>
        <v>FP</v>
      </c>
      <c r="BV1301" s="1" t="str">
        <f t="shared" si="1700"/>
        <v>NO</v>
      </c>
      <c r="BW1301" s="1" t="str">
        <f t="shared" si="1701"/>
        <v>NO</v>
      </c>
      <c r="BX1301" s="1" t="str">
        <f t="shared" si="1702"/>
        <v>NO</v>
      </c>
      <c r="BY1301" s="244" t="str">
        <f t="shared" si="1703"/>
        <v>YES</v>
      </c>
      <c r="BZ1301" s="244" t="str">
        <f t="shared" si="1704"/>
        <v>NO</v>
      </c>
      <c r="CA1301" s="244" t="str">
        <f t="shared" si="1705"/>
        <v>NO</v>
      </c>
      <c r="CB1301" s="244" t="str">
        <f t="shared" si="1706"/>
        <v>NO</v>
      </c>
      <c r="CC1301" s="244" t="str">
        <f t="shared" si="1707"/>
        <v>NO</v>
      </c>
      <c r="CD1301" s="244" t="str">
        <f t="shared" si="1683"/>
        <v>YES</v>
      </c>
      <c r="CE1301" s="1" t="str">
        <f t="shared" si="1684"/>
        <v>NO</v>
      </c>
      <c r="CF1301" s="1" t="str">
        <f t="shared" si="1685"/>
        <v>NO</v>
      </c>
      <c r="CG1301" s="1" t="str">
        <f t="shared" si="1686"/>
        <v>NO</v>
      </c>
      <c r="CH1301" s="1" t="str">
        <f t="shared" si="1687"/>
        <v>YES</v>
      </c>
      <c r="CI1301" s="244" t="str">
        <f t="shared" si="1708"/>
        <v>NO</v>
      </c>
      <c r="CJ1301" s="244" t="str">
        <f t="shared" si="1709"/>
        <v>NO</v>
      </c>
      <c r="CK1301" s="244" t="str">
        <f t="shared" si="1710"/>
        <v>NO</v>
      </c>
      <c r="CL1301" s="244" t="str">
        <f t="shared" si="1711"/>
        <v>NO</v>
      </c>
      <c r="CM1301" s="244" t="str">
        <f t="shared" si="1712"/>
        <v>NO</v>
      </c>
      <c r="CN1301" s="244" t="str">
        <f t="shared" si="1713"/>
        <v>YES</v>
      </c>
      <c r="CO1301" s="244" t="str">
        <f t="shared" si="1714"/>
        <v>NO</v>
      </c>
      <c r="CP1301" s="244" t="str">
        <f t="shared" si="1715"/>
        <v>NO</v>
      </c>
      <c r="CQ1301" s="244" t="str">
        <f t="shared" si="1716"/>
        <v>NO</v>
      </c>
      <c r="CR1301" s="244" t="str">
        <f t="shared" si="1717"/>
        <v>YES</v>
      </c>
    </row>
    <row r="1302" spans="1:96" ht="16.5" thickBot="1">
      <c r="A1302" s="74"/>
      <c r="B1302" s="75"/>
      <c r="C1302" s="75"/>
      <c r="D1302" s="75"/>
      <c r="E1302" s="75"/>
      <c r="F1302" s="75"/>
      <c r="G1302" s="75"/>
      <c r="H1302" s="75"/>
      <c r="I1302" s="53" t="s">
        <v>21</v>
      </c>
      <c r="J1302" s="8">
        <v>0.94278715348197095</v>
      </c>
      <c r="K1302" s="8">
        <v>3.0687881541874198E-2</v>
      </c>
      <c r="L1302" s="8">
        <v>2.6524964976154499E-2</v>
      </c>
      <c r="M1302" s="8">
        <v>0.73644982467929498</v>
      </c>
      <c r="N1302" s="8">
        <v>0.178279900333397</v>
      </c>
      <c r="O1302" s="8">
        <v>8.5270274987307298E-2</v>
      </c>
      <c r="P1302" s="8">
        <v>0.57319991618667798</v>
      </c>
      <c r="Q1302" s="8">
        <v>0.36329036495268902</v>
      </c>
      <c r="R1302" s="8">
        <v>6.3509718860631906E-2</v>
      </c>
      <c r="S1302" s="8">
        <v>0.49787189662234799</v>
      </c>
      <c r="T1302" s="8">
        <v>0.163143887311684</v>
      </c>
      <c r="U1302" s="8">
        <v>0.33898421606596701</v>
      </c>
      <c r="V1302" s="8">
        <v>0.41003362851802999</v>
      </c>
      <c r="W1302" s="8">
        <v>0.43597891057990801</v>
      </c>
      <c r="X1302" s="8">
        <v>0.153987460902061</v>
      </c>
      <c r="Y1302" s="8">
        <v>0.80093925571015501</v>
      </c>
      <c r="Z1302" s="8">
        <v>8.7305481055473297E-2</v>
      </c>
      <c r="AA1302" s="8">
        <v>0.111755263234371</v>
      </c>
      <c r="AB1302" s="8">
        <v>2.7823027551696699E-2</v>
      </c>
      <c r="AC1302" s="8">
        <v>0.25520507463286801</v>
      </c>
      <c r="AD1302" s="8">
        <v>0.71697189781543402</v>
      </c>
      <c r="AE1302" s="8">
        <v>0.94472924023925797</v>
      </c>
      <c r="AF1302" s="8">
        <v>2.1158341717331799E-2</v>
      </c>
      <c r="AG1302" s="311">
        <v>3.41124180434094E-2</v>
      </c>
      <c r="AH1302" s="213">
        <v>1.0820000000000001</v>
      </c>
      <c r="AI1302" s="213">
        <v>2.3580000000000001</v>
      </c>
      <c r="AJ1302" s="214">
        <v>6.0819999999999999</v>
      </c>
      <c r="AK1302" s="210">
        <v>1.099</v>
      </c>
      <c r="AL1302" s="210">
        <v>2.48</v>
      </c>
      <c r="AM1302" s="210">
        <v>6.1109999999999998</v>
      </c>
      <c r="AN1302" s="203"/>
      <c r="AO1302" s="203"/>
      <c r="AP1302" s="203"/>
      <c r="AQ1302" s="203"/>
      <c r="AR1302" s="203">
        <f t="shared" si="1674"/>
        <v>0.69692727427599999</v>
      </c>
      <c r="AS1302" s="203">
        <f t="shared" si="1675"/>
        <v>0.8518</v>
      </c>
      <c r="AT1302" s="203">
        <f t="shared" si="1676"/>
        <v>1.041088886996</v>
      </c>
      <c r="AU1302" s="203">
        <f t="shared" si="1677"/>
        <v>1.8303545495219997</v>
      </c>
      <c r="AV1302" s="203">
        <f t="shared" si="1678"/>
        <v>2.2370999999999999</v>
      </c>
      <c r="AW1302" s="203">
        <f t="shared" si="1679"/>
        <v>2.7342333283619995</v>
      </c>
      <c r="AX1302" s="203">
        <f t="shared" si="1680"/>
        <v>4.4007545552340002</v>
      </c>
      <c r="AY1302" s="203">
        <f t="shared" si="1681"/>
        <v>5.3787000000000003</v>
      </c>
      <c r="AZ1302" s="203">
        <f t="shared" si="1682"/>
        <v>6.5739666547139999</v>
      </c>
      <c r="BB1302" s="1" t="str">
        <f t="shared" si="1718"/>
        <v>P</v>
      </c>
      <c r="BC1302" s="1" t="str">
        <f t="shared" si="1719"/>
        <v>NA</v>
      </c>
      <c r="BD1302" s="1" t="str">
        <f t="shared" si="1720"/>
        <v>NA</v>
      </c>
      <c r="BE1302" s="1" t="str">
        <f t="shared" si="1721"/>
        <v>NO</v>
      </c>
      <c r="BF1302" s="1" t="str">
        <f t="shared" si="1688"/>
        <v>NO</v>
      </c>
      <c r="BG1302" s="1" t="str">
        <f t="shared" si="1689"/>
        <v>NO</v>
      </c>
      <c r="BH1302" s="1" t="str">
        <f t="shared" si="1673"/>
        <v>NO</v>
      </c>
      <c r="BJ1302" s="12">
        <v>111</v>
      </c>
      <c r="BK1302" s="1" t="str">
        <f t="shared" si="1690"/>
        <v>P</v>
      </c>
      <c r="BL1302" s="1" t="str">
        <f t="shared" si="1691"/>
        <v>NA</v>
      </c>
      <c r="BM1302" s="1" t="str">
        <f t="shared" si="1692"/>
        <v>NA</v>
      </c>
      <c r="BN1302" s="1" t="str">
        <f t="shared" si="1693"/>
        <v>NO</v>
      </c>
      <c r="BO1302" s="1" t="str">
        <f t="shared" si="1694"/>
        <v>NO</v>
      </c>
      <c r="BP1302" s="1" t="str">
        <f t="shared" si="1695"/>
        <v>NO</v>
      </c>
      <c r="BQ1302" s="1" t="str">
        <f t="shared" si="1696"/>
        <v>NO</v>
      </c>
      <c r="BS1302" s="1" t="str">
        <f t="shared" si="1697"/>
        <v>TN</v>
      </c>
      <c r="BT1302" s="1" t="str">
        <f t="shared" si="1698"/>
        <v>TN</v>
      </c>
      <c r="BU1302" s="1" t="str">
        <f t="shared" si="1699"/>
        <v>TN</v>
      </c>
      <c r="BV1302" s="1" t="str">
        <f t="shared" si="1700"/>
        <v>NO</v>
      </c>
      <c r="BW1302" s="1" t="str">
        <f t="shared" si="1701"/>
        <v>NO</v>
      </c>
      <c r="BX1302" s="1" t="str">
        <f t="shared" si="1702"/>
        <v>NO</v>
      </c>
      <c r="BY1302" s="244" t="str">
        <f t="shared" si="1703"/>
        <v>YES</v>
      </c>
      <c r="BZ1302" s="244" t="str">
        <f t="shared" si="1704"/>
        <v>NO</v>
      </c>
      <c r="CA1302" s="244" t="str">
        <f t="shared" si="1705"/>
        <v>NO</v>
      </c>
      <c r="CB1302" s="244" t="str">
        <f t="shared" si="1706"/>
        <v>NO</v>
      </c>
      <c r="CC1302" s="244" t="str">
        <f t="shared" si="1707"/>
        <v>NO</v>
      </c>
      <c r="CD1302" s="244" t="str">
        <f t="shared" si="1683"/>
        <v>NO</v>
      </c>
      <c r="CE1302" s="1" t="str">
        <f t="shared" si="1684"/>
        <v>NO</v>
      </c>
      <c r="CF1302" s="1" t="str">
        <f t="shared" si="1685"/>
        <v>NO</v>
      </c>
      <c r="CG1302" s="1" t="str">
        <f t="shared" si="1686"/>
        <v>NO</v>
      </c>
      <c r="CH1302" s="1" t="str">
        <f t="shared" si="1687"/>
        <v>NO</v>
      </c>
      <c r="CI1302" s="244" t="str">
        <f t="shared" si="1708"/>
        <v>NO</v>
      </c>
      <c r="CJ1302" s="244" t="str">
        <f t="shared" si="1709"/>
        <v>NO</v>
      </c>
      <c r="CK1302" s="244" t="str">
        <f t="shared" si="1710"/>
        <v>NO</v>
      </c>
      <c r="CL1302" s="244" t="str">
        <f t="shared" si="1711"/>
        <v>NO</v>
      </c>
      <c r="CM1302" s="244" t="str">
        <f t="shared" si="1712"/>
        <v>NO</v>
      </c>
      <c r="CN1302" s="244" t="str">
        <f t="shared" si="1713"/>
        <v>NO</v>
      </c>
      <c r="CO1302" s="244" t="str">
        <f t="shared" si="1714"/>
        <v>NO</v>
      </c>
      <c r="CP1302" s="244" t="str">
        <f t="shared" si="1715"/>
        <v>NO</v>
      </c>
      <c r="CQ1302" s="244" t="str">
        <f t="shared" si="1716"/>
        <v>NO</v>
      </c>
      <c r="CR1302" s="244" t="str">
        <f t="shared" si="1717"/>
        <v>NO</v>
      </c>
    </row>
    <row r="1303" spans="1:96">
      <c r="A1303" s="61">
        <v>120</v>
      </c>
      <c r="B1303" s="62">
        <v>360</v>
      </c>
      <c r="C1303" s="62">
        <v>2</v>
      </c>
      <c r="D1303" s="62">
        <v>0.5</v>
      </c>
      <c r="E1303" s="62">
        <v>8298514</v>
      </c>
      <c r="F1303" s="62">
        <f>E1303/1000/60</f>
        <v>138.30856666666665</v>
      </c>
      <c r="G1303" s="62">
        <v>40</v>
      </c>
      <c r="H1303" s="63">
        <f>G1303/B1303*100</f>
        <v>11.111111111111111</v>
      </c>
      <c r="I1303" s="60" t="s">
        <v>12</v>
      </c>
      <c r="J1303" s="69">
        <v>0.87834178347736003</v>
      </c>
      <c r="K1303" s="69">
        <v>0.117205096604399</v>
      </c>
      <c r="L1303" s="69">
        <v>4.4531199182396E-3</v>
      </c>
      <c r="M1303" s="69">
        <v>0.46202191177187601</v>
      </c>
      <c r="N1303" s="69">
        <v>0.18531231581670199</v>
      </c>
      <c r="O1303" s="69">
        <v>0.352665772411421</v>
      </c>
      <c r="P1303" s="69">
        <v>0.89153228657504702</v>
      </c>
      <c r="Q1303" s="69">
        <v>6.1337185120693298E-2</v>
      </c>
      <c r="R1303" s="69">
        <v>4.7130528304258998E-2</v>
      </c>
      <c r="S1303" s="69">
        <v>0.35733117425004202</v>
      </c>
      <c r="T1303" s="69">
        <v>0.40256646234534099</v>
      </c>
      <c r="U1303" s="69">
        <v>0.24010236340461599</v>
      </c>
      <c r="V1303" s="69">
        <v>0.30071691977917703</v>
      </c>
      <c r="W1303" s="69">
        <v>0.14156058518929901</v>
      </c>
      <c r="X1303" s="69">
        <v>0.55772249503152305</v>
      </c>
      <c r="Y1303" s="69">
        <v>0.52265699818394995</v>
      </c>
      <c r="Z1303" s="69">
        <v>0.28697436624193401</v>
      </c>
      <c r="AA1303" s="69">
        <v>0.19036863557411501</v>
      </c>
      <c r="AB1303" s="69">
        <v>0.48417139627001798</v>
      </c>
      <c r="AC1303" s="69">
        <v>0.33997365627666098</v>
      </c>
      <c r="AD1303" s="69">
        <v>0.17585494745332</v>
      </c>
      <c r="AE1303" s="69">
        <v>0.85174209241800403</v>
      </c>
      <c r="AF1303" s="69">
        <v>1.8607521177046501E-2</v>
      </c>
      <c r="AG1303" s="309">
        <v>0.129650386404948</v>
      </c>
      <c r="AH1303" s="208">
        <v>1.2929999999999999</v>
      </c>
      <c r="AI1303" s="208">
        <v>3.3029999999999999</v>
      </c>
      <c r="AJ1303" s="209">
        <v>5.9489999999999998</v>
      </c>
      <c r="AK1303" s="210">
        <v>1.2450000000000001</v>
      </c>
      <c r="AL1303" s="210">
        <v>3.3039999999999998</v>
      </c>
      <c r="AM1303" s="210">
        <v>5.9009999999999998</v>
      </c>
      <c r="AN1303" s="203">
        <v>1.2084999999999999</v>
      </c>
      <c r="AO1303" s="203">
        <v>2.7267999999999999</v>
      </c>
      <c r="AP1303" s="203">
        <v>5.8274999999999997</v>
      </c>
      <c r="AQ1303" s="203"/>
      <c r="AR1303" s="203">
        <f>$AN$25*0.81818182</f>
        <v>0.98877272946999983</v>
      </c>
      <c r="AS1303" s="203">
        <f>$AN$25</f>
        <v>1.2084999999999999</v>
      </c>
      <c r="AT1303" s="203">
        <f>$AN$25*1.22222222</f>
        <v>1.4770555528699998</v>
      </c>
      <c r="AU1303" s="203">
        <f>$AO$25*0.81818182</f>
        <v>2.2310181867759997</v>
      </c>
      <c r="AV1303" s="203">
        <f>$AO$25</f>
        <v>2.7267999999999999</v>
      </c>
      <c r="AW1303" s="203">
        <f>$AO$25*1.22222222</f>
        <v>3.3327555494959995</v>
      </c>
      <c r="AX1303" s="203">
        <f>$AP$25*0.81818182</f>
        <v>4.7679545560499994</v>
      </c>
      <c r="AY1303" s="203">
        <f>$AP$25</f>
        <v>5.8274999999999997</v>
      </c>
      <c r="AZ1303" s="203">
        <f>$AP$25*1.22222222</f>
        <v>7.1224999870499994</v>
      </c>
      <c r="BB1303" s="1" t="str">
        <f t="shared" si="1718"/>
        <v>NA</v>
      </c>
      <c r="BC1303" s="1" t="str">
        <f t="shared" si="1719"/>
        <v>NA</v>
      </c>
      <c r="BD1303" s="1" t="str">
        <f t="shared" si="1720"/>
        <v>NA</v>
      </c>
      <c r="BE1303" s="1" t="str">
        <f t="shared" si="1721"/>
        <v>NO</v>
      </c>
      <c r="BF1303" s="1" t="str">
        <f t="shared" si="1688"/>
        <v>NO</v>
      </c>
      <c r="BG1303" s="1" t="str">
        <f t="shared" si="1689"/>
        <v>NO</v>
      </c>
      <c r="BH1303" s="1" t="str">
        <f t="shared" si="1673"/>
        <v>YES</v>
      </c>
      <c r="BJ1303" s="1">
        <v>14</v>
      </c>
      <c r="BK1303" s="1" t="str">
        <f t="shared" si="1690"/>
        <v>NA</v>
      </c>
      <c r="BL1303" s="1" t="str">
        <f t="shared" si="1691"/>
        <v>NA</v>
      </c>
      <c r="BM1303" s="1" t="str">
        <f t="shared" si="1692"/>
        <v>NA</v>
      </c>
      <c r="BN1303" s="1" t="str">
        <f t="shared" si="1693"/>
        <v>NO</v>
      </c>
      <c r="BO1303" s="1" t="str">
        <f t="shared" si="1694"/>
        <v>NO</v>
      </c>
      <c r="BP1303" s="1" t="str">
        <f t="shared" si="1695"/>
        <v>NO</v>
      </c>
      <c r="BQ1303" s="1" t="str">
        <f t="shared" si="1696"/>
        <v>YES</v>
      </c>
      <c r="BS1303" s="1" t="str">
        <f t="shared" si="1697"/>
        <v>TN</v>
      </c>
      <c r="BT1303" s="1" t="str">
        <f t="shared" si="1698"/>
        <v>TN</v>
      </c>
      <c r="BU1303" s="1" t="str">
        <f t="shared" si="1699"/>
        <v>TN</v>
      </c>
      <c r="BV1303" s="1" t="str">
        <f t="shared" si="1700"/>
        <v>NO</v>
      </c>
      <c r="BW1303" s="1" t="str">
        <f t="shared" si="1701"/>
        <v>NO</v>
      </c>
      <c r="BX1303" s="1" t="str">
        <f t="shared" si="1702"/>
        <v>NO</v>
      </c>
      <c r="BY1303" s="244" t="str">
        <f t="shared" si="1703"/>
        <v>YES</v>
      </c>
      <c r="BZ1303" s="244" t="str">
        <f t="shared" si="1704"/>
        <v>NO</v>
      </c>
      <c r="CA1303" s="244" t="str">
        <f t="shared" si="1705"/>
        <v>NO</v>
      </c>
      <c r="CB1303" s="244" t="str">
        <f t="shared" si="1706"/>
        <v>NO</v>
      </c>
      <c r="CC1303" s="244" t="str">
        <f t="shared" si="1707"/>
        <v>NO</v>
      </c>
      <c r="CD1303" s="244" t="str">
        <f t="shared" si="1683"/>
        <v>NO</v>
      </c>
      <c r="CE1303" s="1" t="str">
        <f t="shared" si="1684"/>
        <v>NO</v>
      </c>
      <c r="CF1303" s="1" t="str">
        <f t="shared" si="1685"/>
        <v>NO</v>
      </c>
      <c r="CG1303" s="1" t="str">
        <f t="shared" si="1686"/>
        <v>NO</v>
      </c>
      <c r="CH1303" s="1" t="str">
        <f t="shared" si="1687"/>
        <v>NO</v>
      </c>
      <c r="CI1303" s="244" t="str">
        <f t="shared" si="1708"/>
        <v>NO</v>
      </c>
      <c r="CJ1303" s="244" t="str">
        <f t="shared" si="1709"/>
        <v>NO</v>
      </c>
      <c r="CK1303" s="244" t="str">
        <f t="shared" si="1710"/>
        <v>NO</v>
      </c>
      <c r="CL1303" s="244" t="str">
        <f t="shared" si="1711"/>
        <v>NO</v>
      </c>
      <c r="CM1303" s="244" t="str">
        <f t="shared" si="1712"/>
        <v>NO</v>
      </c>
      <c r="CN1303" s="244" t="str">
        <f t="shared" si="1713"/>
        <v>NO</v>
      </c>
      <c r="CO1303" s="244" t="str">
        <f t="shared" si="1714"/>
        <v>NO</v>
      </c>
      <c r="CP1303" s="244" t="str">
        <f t="shared" si="1715"/>
        <v>NO</v>
      </c>
      <c r="CQ1303" s="244" t="str">
        <f t="shared" si="1716"/>
        <v>NO</v>
      </c>
      <c r="CR1303" s="244" t="str">
        <f t="shared" si="1717"/>
        <v>NO</v>
      </c>
    </row>
    <row r="1304" spans="1:96">
      <c r="A1304" s="64"/>
      <c r="B1304" s="15"/>
      <c r="C1304" s="15"/>
      <c r="D1304" s="15"/>
      <c r="E1304" s="15"/>
      <c r="F1304" s="15"/>
      <c r="G1304" s="15"/>
      <c r="H1304" s="15"/>
      <c r="I1304" s="52" t="s">
        <v>13</v>
      </c>
      <c r="J1304" s="6">
        <v>0.90874881739578595</v>
      </c>
      <c r="K1304" s="6">
        <v>8.1218222643044499E-2</v>
      </c>
      <c r="L1304" s="6">
        <v>1.0032959961168699E-2</v>
      </c>
      <c r="M1304" s="6">
        <v>0.47124277506511503</v>
      </c>
      <c r="N1304" s="6">
        <v>0.241395313986009</v>
      </c>
      <c r="O1304" s="6">
        <v>0.28736191094887498</v>
      </c>
      <c r="P1304" s="6">
        <v>0.13995278302678099</v>
      </c>
      <c r="Q1304" s="6">
        <v>0.47147240228118698</v>
      </c>
      <c r="R1304" s="6">
        <v>0.38857481469202998</v>
      </c>
      <c r="S1304" s="6">
        <v>0.71858403959124095</v>
      </c>
      <c r="T1304" s="6">
        <v>9.8207722252787497E-2</v>
      </c>
      <c r="U1304" s="6">
        <v>0.18320823815597101</v>
      </c>
      <c r="V1304" s="6">
        <v>0.32708842222781997</v>
      </c>
      <c r="W1304" s="6">
        <v>9.5631405986988702E-2</v>
      </c>
      <c r="X1304" s="6">
        <v>0.57728017178518998</v>
      </c>
      <c r="Y1304" s="6">
        <v>9.8141156401618301E-2</v>
      </c>
      <c r="Z1304" s="6">
        <v>2.5008179258292601E-2</v>
      </c>
      <c r="AA1304" s="6">
        <v>0.87685066434008896</v>
      </c>
      <c r="AB1304" s="6">
        <v>0.75817613904255898</v>
      </c>
      <c r="AC1304" s="6">
        <v>0.22262265277855101</v>
      </c>
      <c r="AD1304" s="6">
        <v>1.92012081788888E-2</v>
      </c>
      <c r="AE1304" s="6">
        <v>0.78581810160598897</v>
      </c>
      <c r="AF1304" s="6">
        <v>0.20651604440274399</v>
      </c>
      <c r="AG1304" s="310">
        <v>7.6658539912656202E-3</v>
      </c>
      <c r="AH1304" s="211">
        <v>1.6519999999999999</v>
      </c>
      <c r="AI1304" s="211">
        <v>3.7530000000000001</v>
      </c>
      <c r="AJ1304" s="212">
        <v>5.5960000000000001</v>
      </c>
      <c r="AK1304" s="210">
        <v>1.6639999999999999</v>
      </c>
      <c r="AL1304" s="210">
        <v>4.0990000000000002</v>
      </c>
      <c r="AM1304" s="210">
        <v>5.4790000000000001</v>
      </c>
      <c r="AN1304" s="203"/>
      <c r="AO1304" s="203"/>
      <c r="AP1304" s="203"/>
      <c r="AQ1304" s="203"/>
      <c r="AR1304" s="203">
        <f t="shared" ref="AR1304:AR1324" si="1722">$AN$25*0.81818182</f>
        <v>0.98877272946999983</v>
      </c>
      <c r="AS1304" s="203">
        <f t="shared" ref="AS1304:AS1324" si="1723">$AN$25</f>
        <v>1.2084999999999999</v>
      </c>
      <c r="AT1304" s="203">
        <f t="shared" ref="AT1304:AT1324" si="1724">$AN$25*1.22222222</f>
        <v>1.4770555528699998</v>
      </c>
      <c r="AU1304" s="203">
        <f t="shared" ref="AU1304:AU1324" si="1725">$AO$25*0.81818182</f>
        <v>2.2310181867759997</v>
      </c>
      <c r="AV1304" s="203">
        <f t="shared" ref="AV1304:AV1324" si="1726">$AO$25</f>
        <v>2.7267999999999999</v>
      </c>
      <c r="AW1304" s="203">
        <f t="shared" ref="AW1304:AW1324" si="1727">$AO$25*1.22222222</f>
        <v>3.3327555494959995</v>
      </c>
      <c r="AX1304" s="203">
        <f t="shared" ref="AX1304:AX1324" si="1728">$AP$25*0.81818182</f>
        <v>4.7679545560499994</v>
      </c>
      <c r="AY1304" s="203">
        <f t="shared" ref="AY1304:AY1324" si="1729">$AP$25</f>
        <v>5.8274999999999997</v>
      </c>
      <c r="AZ1304" s="203">
        <f t="shared" ref="AZ1304:AZ1324" si="1730">$AP$25*1.22222222</f>
        <v>7.1224999870499994</v>
      </c>
      <c r="BB1304" s="1" t="str">
        <f t="shared" si="1718"/>
        <v>P</v>
      </c>
      <c r="BC1304" s="1" t="str">
        <f t="shared" si="1719"/>
        <v>P</v>
      </c>
      <c r="BD1304" s="1" t="str">
        <f t="shared" si="1720"/>
        <v>NP</v>
      </c>
      <c r="BE1304" s="1" t="str">
        <f t="shared" si="1721"/>
        <v>NO</v>
      </c>
      <c r="BF1304" s="1" t="str">
        <f t="shared" si="1688"/>
        <v>NO</v>
      </c>
      <c r="BG1304" s="1" t="str">
        <f t="shared" si="1689"/>
        <v>NO</v>
      </c>
      <c r="BH1304" s="1" t="str">
        <f t="shared" si="1673"/>
        <v>NO</v>
      </c>
      <c r="BJ1304" s="1">
        <v>5</v>
      </c>
      <c r="BK1304" s="1" t="str">
        <f t="shared" si="1690"/>
        <v>P</v>
      </c>
      <c r="BL1304" s="1" t="str">
        <f t="shared" si="1691"/>
        <v>P</v>
      </c>
      <c r="BM1304" s="1" t="str">
        <f t="shared" si="1692"/>
        <v>NP</v>
      </c>
      <c r="BN1304" s="1" t="str">
        <f t="shared" si="1693"/>
        <v>NO</v>
      </c>
      <c r="BO1304" s="1" t="str">
        <f t="shared" si="1694"/>
        <v>NO</v>
      </c>
      <c r="BP1304" s="1" t="str">
        <f t="shared" si="1695"/>
        <v>NO</v>
      </c>
      <c r="BQ1304" s="1" t="str">
        <f t="shared" si="1696"/>
        <v>NO</v>
      </c>
      <c r="BS1304" s="1" t="str">
        <f t="shared" si="1697"/>
        <v>TN</v>
      </c>
      <c r="BT1304" s="1" t="str">
        <f t="shared" si="1698"/>
        <v>TN</v>
      </c>
      <c r="BU1304" s="1" t="str">
        <f t="shared" si="1699"/>
        <v>TP</v>
      </c>
      <c r="BV1304" s="1" t="str">
        <f t="shared" si="1700"/>
        <v>NO</v>
      </c>
      <c r="BW1304" s="1" t="str">
        <f t="shared" si="1701"/>
        <v>NO</v>
      </c>
      <c r="BX1304" s="1" t="str">
        <f t="shared" si="1702"/>
        <v>YES</v>
      </c>
      <c r="BY1304" s="244" t="str">
        <f t="shared" si="1703"/>
        <v>YES</v>
      </c>
      <c r="BZ1304" s="244" t="str">
        <f t="shared" si="1704"/>
        <v>NO</v>
      </c>
      <c r="CA1304" s="244" t="str">
        <f t="shared" si="1705"/>
        <v>NO</v>
      </c>
      <c r="CB1304" s="244" t="str">
        <f t="shared" si="1706"/>
        <v>NO</v>
      </c>
      <c r="CC1304" s="244" t="str">
        <f t="shared" si="1707"/>
        <v>NO</v>
      </c>
      <c r="CD1304" s="244" t="str">
        <f t="shared" si="1683"/>
        <v>NO</v>
      </c>
      <c r="CE1304" s="1" t="str">
        <f t="shared" si="1684"/>
        <v>NO</v>
      </c>
      <c r="CF1304" s="1" t="str">
        <f t="shared" si="1685"/>
        <v>NO</v>
      </c>
      <c r="CG1304" s="1" t="str">
        <f t="shared" si="1686"/>
        <v>NO</v>
      </c>
      <c r="CH1304" s="1" t="str">
        <f t="shared" si="1687"/>
        <v>NO</v>
      </c>
      <c r="CI1304" s="244" t="str">
        <f t="shared" si="1708"/>
        <v>NO</v>
      </c>
      <c r="CJ1304" s="244" t="str">
        <f t="shared" si="1709"/>
        <v>NO</v>
      </c>
      <c r="CK1304" s="244" t="str">
        <f t="shared" si="1710"/>
        <v>NO</v>
      </c>
      <c r="CL1304" s="244" t="str">
        <f t="shared" si="1711"/>
        <v>NO</v>
      </c>
      <c r="CM1304" s="244" t="str">
        <f t="shared" si="1712"/>
        <v>NO</v>
      </c>
      <c r="CN1304" s="244" t="str">
        <f t="shared" si="1713"/>
        <v>NO</v>
      </c>
      <c r="CO1304" s="244" t="str">
        <f t="shared" si="1714"/>
        <v>NO</v>
      </c>
      <c r="CP1304" s="244" t="str">
        <f t="shared" si="1715"/>
        <v>NO</v>
      </c>
      <c r="CQ1304" s="244" t="str">
        <f t="shared" si="1716"/>
        <v>NO</v>
      </c>
      <c r="CR1304" s="244" t="str">
        <f t="shared" si="1717"/>
        <v>NO</v>
      </c>
    </row>
    <row r="1305" spans="1:96">
      <c r="A1305" s="64"/>
      <c r="B1305" s="15"/>
      <c r="C1305" s="15"/>
      <c r="D1305" s="15"/>
      <c r="E1305" s="15"/>
      <c r="F1305" s="15"/>
      <c r="G1305" s="15"/>
      <c r="H1305" s="15"/>
      <c r="I1305" s="52" t="s">
        <v>14</v>
      </c>
      <c r="J1305" s="6">
        <v>0.87027426780413497</v>
      </c>
      <c r="K1305" s="6">
        <v>0.118220669616141</v>
      </c>
      <c r="L1305" s="6">
        <v>1.1505062579723301E-2</v>
      </c>
      <c r="M1305" s="6">
        <v>0.30174925672130698</v>
      </c>
      <c r="N1305" s="6">
        <v>0.28695647564124099</v>
      </c>
      <c r="O1305" s="6">
        <v>0.41129426763744997</v>
      </c>
      <c r="P1305" s="6">
        <v>0.87108401290190296</v>
      </c>
      <c r="Q1305" s="6">
        <v>7.6273964219689599E-2</v>
      </c>
      <c r="R1305" s="6">
        <v>5.2642022878406997E-2</v>
      </c>
      <c r="S1305" s="6">
        <v>0.73952174244892999</v>
      </c>
      <c r="T1305" s="6">
        <v>0.24719853772926301</v>
      </c>
      <c r="U1305" s="6">
        <v>1.32797198218064E-2</v>
      </c>
      <c r="V1305" s="6">
        <v>0.21460496529772</v>
      </c>
      <c r="W1305" s="6">
        <v>0.38171904013600799</v>
      </c>
      <c r="X1305" s="6">
        <v>0.40367599456627101</v>
      </c>
      <c r="Y1305" s="6">
        <v>0.90356556169999602</v>
      </c>
      <c r="Z1305" s="6">
        <v>3.6392189191740698E-2</v>
      </c>
      <c r="AA1305" s="6">
        <v>6.0042249108262703E-2</v>
      </c>
      <c r="AB1305" s="6">
        <v>0.43048979761205097</v>
      </c>
      <c r="AC1305" s="6">
        <v>0.53497538754237794</v>
      </c>
      <c r="AD1305" s="6">
        <v>3.4534814845569799E-2</v>
      </c>
      <c r="AE1305" s="6">
        <v>0.352017296969519</v>
      </c>
      <c r="AF1305" s="6">
        <v>0.280821538429886</v>
      </c>
      <c r="AG1305" s="310">
        <v>0.367161164600593</v>
      </c>
      <c r="AH1305" s="211">
        <v>1.0109999999999999</v>
      </c>
      <c r="AI1305" s="211">
        <v>3.0230000000000001</v>
      </c>
      <c r="AJ1305" s="212">
        <v>6.0919999999999996</v>
      </c>
      <c r="AK1305" s="210">
        <v>0.996</v>
      </c>
      <c r="AL1305" s="210">
        <v>3.0030000000000001</v>
      </c>
      <c r="AM1305" s="210">
        <v>6.0410000000000004</v>
      </c>
      <c r="AN1305" s="203"/>
      <c r="AO1305" s="203"/>
      <c r="AP1305" s="203"/>
      <c r="AQ1305" s="203"/>
      <c r="AR1305" s="203">
        <f t="shared" si="1722"/>
        <v>0.98877272946999983</v>
      </c>
      <c r="AS1305" s="203">
        <f t="shared" si="1723"/>
        <v>1.2084999999999999</v>
      </c>
      <c r="AT1305" s="203">
        <f t="shared" si="1724"/>
        <v>1.4770555528699998</v>
      </c>
      <c r="AU1305" s="203">
        <f t="shared" si="1725"/>
        <v>2.2310181867759997</v>
      </c>
      <c r="AV1305" s="203">
        <f t="shared" si="1726"/>
        <v>2.7267999999999999</v>
      </c>
      <c r="AW1305" s="203">
        <f t="shared" si="1727"/>
        <v>3.3327555494959995</v>
      </c>
      <c r="AX1305" s="203">
        <f t="shared" si="1728"/>
        <v>4.7679545560499994</v>
      </c>
      <c r="AY1305" s="203">
        <f t="shared" si="1729"/>
        <v>5.8274999999999997</v>
      </c>
      <c r="AZ1305" s="203">
        <f t="shared" si="1730"/>
        <v>7.1224999870499994</v>
      </c>
      <c r="BB1305" s="1" t="str">
        <f t="shared" si="1718"/>
        <v>NP</v>
      </c>
      <c r="BC1305" s="1" t="str">
        <f t="shared" si="1719"/>
        <v>NA</v>
      </c>
      <c r="BD1305" s="1" t="str">
        <f t="shared" si="1720"/>
        <v>NA</v>
      </c>
      <c r="BE1305" s="1" t="str">
        <f t="shared" si="1721"/>
        <v>NO</v>
      </c>
      <c r="BF1305" s="1" t="str">
        <f t="shared" si="1688"/>
        <v>NO</v>
      </c>
      <c r="BG1305" s="1" t="str">
        <f t="shared" si="1689"/>
        <v>NO</v>
      </c>
      <c r="BH1305" s="1" t="str">
        <f t="shared" si="1673"/>
        <v>YES</v>
      </c>
      <c r="BJ1305" s="1">
        <v>41</v>
      </c>
      <c r="BK1305" s="1" t="str">
        <f t="shared" si="1690"/>
        <v>NP</v>
      </c>
      <c r="BL1305" s="1" t="str">
        <f t="shared" si="1691"/>
        <v>NA</v>
      </c>
      <c r="BM1305" s="1" t="str">
        <f t="shared" si="1692"/>
        <v>NA</v>
      </c>
      <c r="BN1305" s="1" t="str">
        <f t="shared" si="1693"/>
        <v>NO</v>
      </c>
      <c r="BO1305" s="1" t="str">
        <f t="shared" si="1694"/>
        <v>NO</v>
      </c>
      <c r="BP1305" s="1" t="str">
        <f t="shared" si="1695"/>
        <v>NO</v>
      </c>
      <c r="BQ1305" s="1" t="str">
        <f t="shared" si="1696"/>
        <v>YES</v>
      </c>
      <c r="BS1305" s="1" t="str">
        <f t="shared" si="1697"/>
        <v>TP</v>
      </c>
      <c r="BT1305" s="1" t="str">
        <f t="shared" si="1698"/>
        <v>TN</v>
      </c>
      <c r="BU1305" s="1" t="str">
        <f t="shared" si="1699"/>
        <v>TN</v>
      </c>
      <c r="BV1305" s="1" t="str">
        <f t="shared" si="1700"/>
        <v>NO</v>
      </c>
      <c r="BW1305" s="1" t="str">
        <f t="shared" si="1701"/>
        <v>NO</v>
      </c>
      <c r="BX1305" s="1" t="str">
        <f t="shared" si="1702"/>
        <v>YES</v>
      </c>
      <c r="BY1305" s="244" t="str">
        <f t="shared" si="1703"/>
        <v>YES</v>
      </c>
      <c r="BZ1305" s="244" t="str">
        <f t="shared" si="1704"/>
        <v>NO</v>
      </c>
      <c r="CA1305" s="244" t="str">
        <f t="shared" si="1705"/>
        <v>NO</v>
      </c>
      <c r="CB1305" s="244" t="str">
        <f t="shared" si="1706"/>
        <v>NO</v>
      </c>
      <c r="CC1305" s="244" t="str">
        <f t="shared" si="1707"/>
        <v>NO</v>
      </c>
      <c r="CD1305" s="244" t="str">
        <f t="shared" si="1683"/>
        <v>NO</v>
      </c>
      <c r="CE1305" s="1" t="str">
        <f t="shared" si="1684"/>
        <v>NO</v>
      </c>
      <c r="CF1305" s="1" t="str">
        <f t="shared" si="1685"/>
        <v>NO</v>
      </c>
      <c r="CG1305" s="1" t="str">
        <f t="shared" si="1686"/>
        <v>NO</v>
      </c>
      <c r="CH1305" s="1" t="str">
        <f t="shared" si="1687"/>
        <v>NO</v>
      </c>
      <c r="CI1305" s="244" t="str">
        <f t="shared" si="1708"/>
        <v>NO</v>
      </c>
      <c r="CJ1305" s="244" t="str">
        <f t="shared" si="1709"/>
        <v>NO</v>
      </c>
      <c r="CK1305" s="244" t="str">
        <f t="shared" si="1710"/>
        <v>NO</v>
      </c>
      <c r="CL1305" s="244" t="str">
        <f t="shared" si="1711"/>
        <v>NO</v>
      </c>
      <c r="CM1305" s="244" t="str">
        <f t="shared" si="1712"/>
        <v>NO</v>
      </c>
      <c r="CN1305" s="244" t="str">
        <f t="shared" si="1713"/>
        <v>NO</v>
      </c>
      <c r="CO1305" s="244" t="str">
        <f t="shared" si="1714"/>
        <v>NO</v>
      </c>
      <c r="CP1305" s="244" t="str">
        <f t="shared" si="1715"/>
        <v>NO</v>
      </c>
      <c r="CQ1305" s="244" t="str">
        <f t="shared" si="1716"/>
        <v>NO</v>
      </c>
      <c r="CR1305" s="244" t="str">
        <f t="shared" si="1717"/>
        <v>NO</v>
      </c>
    </row>
    <row r="1306" spans="1:96">
      <c r="A1306" s="64"/>
      <c r="B1306" s="15"/>
      <c r="C1306" s="15"/>
      <c r="D1306" s="15"/>
      <c r="E1306" s="15"/>
      <c r="F1306" s="15"/>
      <c r="G1306" s="15"/>
      <c r="H1306" s="15"/>
      <c r="I1306" s="52" t="s">
        <v>15</v>
      </c>
      <c r="J1306" s="6">
        <v>0.98692186316913599</v>
      </c>
      <c r="K1306" s="6">
        <v>7.9774170309538893E-3</v>
      </c>
      <c r="L1306" s="6">
        <v>5.1007197999092197E-3</v>
      </c>
      <c r="M1306" s="6">
        <v>0.95682676156212199</v>
      </c>
      <c r="N1306" s="6">
        <v>3.6651465121754503E-2</v>
      </c>
      <c r="O1306" s="6">
        <v>6.5217733161234597E-3</v>
      </c>
      <c r="P1306" s="6">
        <v>0.118508402576603</v>
      </c>
      <c r="Q1306" s="6">
        <v>0.65358974427263905</v>
      </c>
      <c r="R1306" s="6">
        <v>0.22790185315075601</v>
      </c>
      <c r="S1306" s="6">
        <v>0.80466954965489201</v>
      </c>
      <c r="T1306" s="6">
        <v>8.6201897591307003E-2</v>
      </c>
      <c r="U1306" s="6">
        <v>0.1091285527538</v>
      </c>
      <c r="V1306" s="6">
        <v>0.83432108519696901</v>
      </c>
      <c r="W1306" s="6">
        <v>8.32323955127902E-2</v>
      </c>
      <c r="X1306" s="6">
        <v>8.2446519290240605E-2</v>
      </c>
      <c r="Y1306" s="6">
        <v>0.60382263809942105</v>
      </c>
      <c r="Z1306" s="6">
        <v>0.38785089546146201</v>
      </c>
      <c r="AA1306" s="6">
        <v>8.3264664391164908E-3</v>
      </c>
      <c r="AB1306" s="6">
        <v>0.51864938149782402</v>
      </c>
      <c r="AC1306" s="6">
        <v>0.477067575564455</v>
      </c>
      <c r="AD1306" s="6">
        <v>4.2830429377202998E-3</v>
      </c>
      <c r="AE1306" s="6">
        <v>0.83524461982194997</v>
      </c>
      <c r="AF1306" s="6">
        <v>0.113253695898288</v>
      </c>
      <c r="AG1306" s="310">
        <v>5.1501684279760498E-2</v>
      </c>
      <c r="AH1306" s="211">
        <v>1.4590000000000001</v>
      </c>
      <c r="AI1306" s="211">
        <v>2.6469999999999998</v>
      </c>
      <c r="AJ1306" s="212">
        <v>5.7690000000000001</v>
      </c>
      <c r="AK1306" s="210">
        <v>1.548</v>
      </c>
      <c r="AL1306" s="210">
        <v>2.7280000000000002</v>
      </c>
      <c r="AM1306" s="210">
        <v>5.766</v>
      </c>
      <c r="AN1306" s="203"/>
      <c r="AO1306" s="203"/>
      <c r="AP1306" s="203"/>
      <c r="AQ1306" s="203"/>
      <c r="AR1306" s="203">
        <f t="shared" si="1722"/>
        <v>0.98877272946999983</v>
      </c>
      <c r="AS1306" s="203">
        <f t="shared" si="1723"/>
        <v>1.2084999999999999</v>
      </c>
      <c r="AT1306" s="203">
        <f t="shared" si="1724"/>
        <v>1.4770555528699998</v>
      </c>
      <c r="AU1306" s="203">
        <f t="shared" si="1725"/>
        <v>2.2310181867759997</v>
      </c>
      <c r="AV1306" s="203">
        <f t="shared" si="1726"/>
        <v>2.7267999999999999</v>
      </c>
      <c r="AW1306" s="203">
        <f t="shared" si="1727"/>
        <v>3.3327555494959995</v>
      </c>
      <c r="AX1306" s="203">
        <f t="shared" si="1728"/>
        <v>4.7679545560499994</v>
      </c>
      <c r="AY1306" s="203">
        <f t="shared" si="1729"/>
        <v>5.8274999999999997</v>
      </c>
      <c r="AZ1306" s="203">
        <f t="shared" si="1730"/>
        <v>7.1224999870499994</v>
      </c>
      <c r="BB1306" s="1" t="str">
        <f t="shared" si="1718"/>
        <v>NA</v>
      </c>
      <c r="BC1306" s="1" t="str">
        <f t="shared" si="1719"/>
        <v>NP</v>
      </c>
      <c r="BD1306" s="1" t="str">
        <f t="shared" si="1720"/>
        <v>NP</v>
      </c>
      <c r="BE1306" s="1" t="str">
        <f t="shared" si="1721"/>
        <v>NO</v>
      </c>
      <c r="BF1306" s="1" t="str">
        <f t="shared" si="1688"/>
        <v>NO</v>
      </c>
      <c r="BG1306" s="1" t="str">
        <f t="shared" si="1689"/>
        <v>NO</v>
      </c>
      <c r="BH1306" s="1" t="str">
        <f t="shared" si="1673"/>
        <v>YES</v>
      </c>
      <c r="BJ1306" s="1">
        <v>23</v>
      </c>
      <c r="BK1306" s="1" t="str">
        <f t="shared" si="1690"/>
        <v>P</v>
      </c>
      <c r="BL1306" s="1" t="str">
        <f t="shared" si="1691"/>
        <v>NA</v>
      </c>
      <c r="BM1306" s="1" t="str">
        <f t="shared" si="1692"/>
        <v>NP</v>
      </c>
      <c r="BN1306" s="1" t="str">
        <f t="shared" si="1693"/>
        <v>NO</v>
      </c>
      <c r="BO1306" s="1" t="str">
        <f t="shared" si="1694"/>
        <v>NO</v>
      </c>
      <c r="BP1306" s="1" t="str">
        <f t="shared" si="1695"/>
        <v>NO</v>
      </c>
      <c r="BQ1306" s="1" t="str">
        <f t="shared" si="1696"/>
        <v>NO</v>
      </c>
      <c r="BS1306" s="1" t="str">
        <f t="shared" si="1697"/>
        <v>TN</v>
      </c>
      <c r="BT1306" s="1" t="str">
        <f t="shared" si="1698"/>
        <v>FP</v>
      </c>
      <c r="BU1306" s="1" t="str">
        <f t="shared" si="1699"/>
        <v>TP</v>
      </c>
      <c r="BV1306" s="1" t="str">
        <f t="shared" si="1700"/>
        <v>NO</v>
      </c>
      <c r="BW1306" s="1" t="str">
        <f t="shared" si="1701"/>
        <v>NO</v>
      </c>
      <c r="BX1306" s="1" t="str">
        <f t="shared" si="1702"/>
        <v>YES</v>
      </c>
      <c r="BY1306" s="244" t="str">
        <f t="shared" si="1703"/>
        <v>YES</v>
      </c>
      <c r="BZ1306" s="244" t="str">
        <f t="shared" si="1704"/>
        <v>NO</v>
      </c>
      <c r="CA1306" s="244" t="str">
        <f t="shared" si="1705"/>
        <v>NO</v>
      </c>
      <c r="CB1306" s="244" t="str">
        <f t="shared" si="1706"/>
        <v>NO</v>
      </c>
      <c r="CC1306" s="244" t="str">
        <f t="shared" si="1707"/>
        <v>NO</v>
      </c>
      <c r="CD1306" s="244" t="str">
        <f t="shared" si="1683"/>
        <v>YES</v>
      </c>
      <c r="CE1306" s="1" t="str">
        <f t="shared" si="1684"/>
        <v>NO</v>
      </c>
      <c r="CF1306" s="1" t="str">
        <f t="shared" si="1685"/>
        <v>NO</v>
      </c>
      <c r="CG1306" s="1" t="str">
        <f t="shared" si="1686"/>
        <v>NO</v>
      </c>
      <c r="CH1306" s="1" t="str">
        <f t="shared" si="1687"/>
        <v>YES</v>
      </c>
      <c r="CI1306" s="244" t="str">
        <f t="shared" si="1708"/>
        <v>NO</v>
      </c>
      <c r="CJ1306" s="244" t="str">
        <f t="shared" si="1709"/>
        <v>NO</v>
      </c>
      <c r="CK1306" s="244" t="str">
        <f t="shared" si="1710"/>
        <v>NO</v>
      </c>
      <c r="CL1306" s="244" t="str">
        <f t="shared" si="1711"/>
        <v>NO</v>
      </c>
      <c r="CM1306" s="244" t="str">
        <f t="shared" si="1712"/>
        <v>NO</v>
      </c>
      <c r="CN1306" s="244" t="str">
        <f t="shared" si="1713"/>
        <v>YES</v>
      </c>
      <c r="CO1306" s="244" t="str">
        <f t="shared" si="1714"/>
        <v>NO</v>
      </c>
      <c r="CP1306" s="244" t="str">
        <f t="shared" si="1715"/>
        <v>NO</v>
      </c>
      <c r="CQ1306" s="244" t="str">
        <f t="shared" si="1716"/>
        <v>NO</v>
      </c>
      <c r="CR1306" s="244" t="str">
        <f t="shared" si="1717"/>
        <v>YES</v>
      </c>
    </row>
    <row r="1307" spans="1:96">
      <c r="A1307" s="64"/>
      <c r="B1307" s="15"/>
      <c r="C1307" s="15"/>
      <c r="D1307" s="15"/>
      <c r="E1307" s="15"/>
      <c r="F1307" s="15"/>
      <c r="G1307" s="15"/>
      <c r="H1307" s="15"/>
      <c r="I1307" s="52" t="s">
        <v>16</v>
      </c>
      <c r="J1307" s="6">
        <v>0.97508093222162295</v>
      </c>
      <c r="K1307" s="6">
        <v>3.1541918838629002E-4</v>
      </c>
      <c r="L1307" s="6">
        <v>2.4603648589989799E-2</v>
      </c>
      <c r="M1307" s="6">
        <v>0.12136278341308</v>
      </c>
      <c r="N1307" s="6">
        <v>0.57620600834866198</v>
      </c>
      <c r="O1307" s="6">
        <v>0.30243120823825598</v>
      </c>
      <c r="P1307" s="6">
        <v>0.78327045309098997</v>
      </c>
      <c r="Q1307" s="6">
        <v>5.6968811949407297E-2</v>
      </c>
      <c r="R1307" s="6">
        <v>0.159760734959602</v>
      </c>
      <c r="S1307" s="6">
        <v>0.54587446390680605</v>
      </c>
      <c r="T1307" s="6">
        <v>0.37678835974103098</v>
      </c>
      <c r="U1307" s="6">
        <v>7.7337176352161599E-2</v>
      </c>
      <c r="V1307" s="6">
        <v>0.792213415067474</v>
      </c>
      <c r="W1307" s="6">
        <v>9.1389386041543202E-2</v>
      </c>
      <c r="X1307" s="6">
        <v>0.116397198890982</v>
      </c>
      <c r="Y1307" s="6">
        <v>0.90270708831314495</v>
      </c>
      <c r="Z1307" s="6">
        <v>3.6053849613844897E-2</v>
      </c>
      <c r="AA1307" s="6">
        <v>6.1239062073009998E-2</v>
      </c>
      <c r="AB1307" s="6">
        <v>0.24095942679668</v>
      </c>
      <c r="AC1307" s="6">
        <v>0.14126780866559099</v>
      </c>
      <c r="AD1307" s="6">
        <v>0.617772764537727</v>
      </c>
      <c r="AE1307" s="6">
        <v>0.60772953011430797</v>
      </c>
      <c r="AF1307" s="6">
        <v>0.14868780105916199</v>
      </c>
      <c r="AG1307" s="310">
        <v>0.24358266882652799</v>
      </c>
      <c r="AH1307" s="211">
        <v>1.194</v>
      </c>
      <c r="AI1307" s="211">
        <v>2.74</v>
      </c>
      <c r="AJ1307" s="212">
        <v>6.6849999999999996</v>
      </c>
      <c r="AK1307" s="210">
        <v>1.248</v>
      </c>
      <c r="AL1307" s="210">
        <v>2.766</v>
      </c>
      <c r="AM1307" s="210">
        <v>6.64</v>
      </c>
      <c r="AN1307" s="203"/>
      <c r="AO1307" s="203"/>
      <c r="AP1307" s="203"/>
      <c r="AQ1307" s="203"/>
      <c r="AR1307" s="203">
        <f t="shared" si="1722"/>
        <v>0.98877272946999983</v>
      </c>
      <c r="AS1307" s="203">
        <f t="shared" si="1723"/>
        <v>1.2084999999999999</v>
      </c>
      <c r="AT1307" s="203">
        <f t="shared" si="1724"/>
        <v>1.4770555528699998</v>
      </c>
      <c r="AU1307" s="203">
        <f t="shared" si="1725"/>
        <v>2.2310181867759997</v>
      </c>
      <c r="AV1307" s="203">
        <f t="shared" si="1726"/>
        <v>2.7267999999999999</v>
      </c>
      <c r="AW1307" s="203">
        <f t="shared" si="1727"/>
        <v>3.3327555494959995</v>
      </c>
      <c r="AX1307" s="203">
        <f t="shared" si="1728"/>
        <v>4.7679545560499994</v>
      </c>
      <c r="AY1307" s="203">
        <f t="shared" si="1729"/>
        <v>5.8274999999999997</v>
      </c>
      <c r="AZ1307" s="203">
        <f t="shared" si="1730"/>
        <v>7.1224999870499994</v>
      </c>
      <c r="BB1307" s="1" t="str">
        <f t="shared" si="1718"/>
        <v>NP</v>
      </c>
      <c r="BC1307" s="1" t="str">
        <f t="shared" si="1719"/>
        <v>NA</v>
      </c>
      <c r="BD1307" s="1" t="str">
        <f t="shared" si="1720"/>
        <v>NA</v>
      </c>
      <c r="BE1307" s="1" t="str">
        <f t="shared" si="1721"/>
        <v>NO</v>
      </c>
      <c r="BF1307" s="1" t="str">
        <f t="shared" si="1688"/>
        <v>NO</v>
      </c>
      <c r="BG1307" s="1" t="str">
        <f t="shared" si="1689"/>
        <v>NO</v>
      </c>
      <c r="BH1307" s="1" t="str">
        <f t="shared" si="1673"/>
        <v>YES</v>
      </c>
      <c r="BJ1307" s="1">
        <v>58</v>
      </c>
      <c r="BK1307" s="1" t="str">
        <f t="shared" si="1690"/>
        <v>NA</v>
      </c>
      <c r="BL1307" s="1" t="str">
        <f t="shared" si="1691"/>
        <v>NA</v>
      </c>
      <c r="BM1307" s="1" t="str">
        <f t="shared" si="1692"/>
        <v>NA</v>
      </c>
      <c r="BN1307" s="1" t="str">
        <f t="shared" si="1693"/>
        <v>NO</v>
      </c>
      <c r="BO1307" s="1" t="str">
        <f t="shared" si="1694"/>
        <v>NO</v>
      </c>
      <c r="BP1307" s="1" t="str">
        <f t="shared" si="1695"/>
        <v>NO</v>
      </c>
      <c r="BQ1307" s="1" t="str">
        <f t="shared" si="1696"/>
        <v>YES</v>
      </c>
      <c r="BS1307" s="1" t="str">
        <f t="shared" si="1697"/>
        <v>FP</v>
      </c>
      <c r="BT1307" s="1" t="str">
        <f t="shared" si="1698"/>
        <v>TN</v>
      </c>
      <c r="BU1307" s="1" t="str">
        <f t="shared" si="1699"/>
        <v>TN</v>
      </c>
      <c r="BV1307" s="1" t="str">
        <f t="shared" si="1700"/>
        <v>NO</v>
      </c>
      <c r="BW1307" s="1" t="str">
        <f t="shared" si="1701"/>
        <v>NO</v>
      </c>
      <c r="BX1307" s="1" t="str">
        <f t="shared" si="1702"/>
        <v>NO</v>
      </c>
      <c r="BY1307" s="244" t="str">
        <f t="shared" si="1703"/>
        <v>YES</v>
      </c>
      <c r="BZ1307" s="244" t="str">
        <f t="shared" si="1704"/>
        <v>NO</v>
      </c>
      <c r="CA1307" s="244" t="str">
        <f t="shared" si="1705"/>
        <v>NO</v>
      </c>
      <c r="CB1307" s="244" t="str">
        <f t="shared" si="1706"/>
        <v>NO</v>
      </c>
      <c r="CC1307" s="244" t="str">
        <f t="shared" si="1707"/>
        <v>NO</v>
      </c>
      <c r="CD1307" s="244" t="str">
        <f t="shared" si="1683"/>
        <v>YES</v>
      </c>
      <c r="CE1307" s="1" t="str">
        <f t="shared" si="1684"/>
        <v>NO</v>
      </c>
      <c r="CF1307" s="1" t="str">
        <f t="shared" si="1685"/>
        <v>NO</v>
      </c>
      <c r="CG1307" s="1" t="str">
        <f t="shared" si="1686"/>
        <v>NO</v>
      </c>
      <c r="CH1307" s="1" t="str">
        <f t="shared" si="1687"/>
        <v>YES</v>
      </c>
      <c r="CI1307" s="244" t="str">
        <f t="shared" si="1708"/>
        <v>NO</v>
      </c>
      <c r="CJ1307" s="244" t="str">
        <f t="shared" si="1709"/>
        <v>NO</v>
      </c>
      <c r="CK1307" s="244" t="str">
        <f t="shared" si="1710"/>
        <v>NO</v>
      </c>
      <c r="CL1307" s="244" t="str">
        <f t="shared" si="1711"/>
        <v>NO</v>
      </c>
      <c r="CM1307" s="244" t="str">
        <f t="shared" si="1712"/>
        <v>NO</v>
      </c>
      <c r="CN1307" s="244" t="str">
        <f t="shared" si="1713"/>
        <v>YES</v>
      </c>
      <c r="CO1307" s="244" t="str">
        <f t="shared" si="1714"/>
        <v>NO</v>
      </c>
      <c r="CP1307" s="244" t="str">
        <f t="shared" si="1715"/>
        <v>NO</v>
      </c>
      <c r="CQ1307" s="244" t="str">
        <f t="shared" si="1716"/>
        <v>NO</v>
      </c>
      <c r="CR1307" s="244" t="str">
        <f t="shared" si="1717"/>
        <v>YES</v>
      </c>
    </row>
    <row r="1308" spans="1:96">
      <c r="A1308" s="64"/>
      <c r="B1308" s="15"/>
      <c r="C1308" s="15"/>
      <c r="D1308" s="15"/>
      <c r="E1308" s="15"/>
      <c r="F1308" s="15"/>
      <c r="G1308" s="15"/>
      <c r="H1308" s="15"/>
      <c r="I1308" s="52" t="s">
        <v>17</v>
      </c>
      <c r="J1308" s="6">
        <v>0.87027426780413497</v>
      </c>
      <c r="K1308" s="6">
        <v>0.118220669616141</v>
      </c>
      <c r="L1308" s="6">
        <v>1.1505062579723301E-2</v>
      </c>
      <c r="M1308" s="6">
        <v>0.30174925672130698</v>
      </c>
      <c r="N1308" s="6">
        <v>0.28695647564124099</v>
      </c>
      <c r="O1308" s="6">
        <v>0.41129426763744997</v>
      </c>
      <c r="P1308" s="6">
        <v>0.87108401290190296</v>
      </c>
      <c r="Q1308" s="6">
        <v>7.6273964219689599E-2</v>
      </c>
      <c r="R1308" s="6">
        <v>5.2642022878406997E-2</v>
      </c>
      <c r="S1308" s="6">
        <v>0.73952174244892999</v>
      </c>
      <c r="T1308" s="6">
        <v>0.24719853772926301</v>
      </c>
      <c r="U1308" s="6">
        <v>1.32797198218064E-2</v>
      </c>
      <c r="V1308" s="6">
        <v>0.21460496529772</v>
      </c>
      <c r="W1308" s="6">
        <v>0.38171904013600799</v>
      </c>
      <c r="X1308" s="6">
        <v>0.40367599456627101</v>
      </c>
      <c r="Y1308" s="6">
        <v>0.90356556169999602</v>
      </c>
      <c r="Z1308" s="6">
        <v>3.6392189191740698E-2</v>
      </c>
      <c r="AA1308" s="6">
        <v>6.0042249108262703E-2</v>
      </c>
      <c r="AB1308" s="6">
        <v>0.43048979761205097</v>
      </c>
      <c r="AC1308" s="6">
        <v>0.53497538754237794</v>
      </c>
      <c r="AD1308" s="6">
        <v>3.4534814845569799E-2</v>
      </c>
      <c r="AE1308" s="6">
        <v>0.352017296969519</v>
      </c>
      <c r="AF1308" s="6">
        <v>0.280821538429886</v>
      </c>
      <c r="AG1308" s="310">
        <v>0.367161164600593</v>
      </c>
      <c r="AH1308" s="211">
        <v>1.0229999999999999</v>
      </c>
      <c r="AI1308" s="211">
        <v>3.0270000000000001</v>
      </c>
      <c r="AJ1308" s="212">
        <v>5.9610000000000003</v>
      </c>
      <c r="AK1308" s="210">
        <v>1.0269999999999999</v>
      </c>
      <c r="AL1308" s="210">
        <v>3.0350000000000001</v>
      </c>
      <c r="AM1308" s="210">
        <v>5.9020000000000001</v>
      </c>
      <c r="AN1308" s="203"/>
      <c r="AO1308" s="203"/>
      <c r="AP1308" s="203"/>
      <c r="AQ1308" s="203"/>
      <c r="AR1308" s="203">
        <f t="shared" si="1722"/>
        <v>0.98877272946999983</v>
      </c>
      <c r="AS1308" s="203">
        <f t="shared" si="1723"/>
        <v>1.2084999999999999</v>
      </c>
      <c r="AT1308" s="203">
        <f t="shared" si="1724"/>
        <v>1.4770555528699998</v>
      </c>
      <c r="AU1308" s="203">
        <f t="shared" si="1725"/>
        <v>2.2310181867759997</v>
      </c>
      <c r="AV1308" s="203">
        <f t="shared" si="1726"/>
        <v>2.7267999999999999</v>
      </c>
      <c r="AW1308" s="203">
        <f t="shared" si="1727"/>
        <v>3.3327555494959995</v>
      </c>
      <c r="AX1308" s="203">
        <f t="shared" si="1728"/>
        <v>4.7679545560499994</v>
      </c>
      <c r="AY1308" s="203">
        <f t="shared" si="1729"/>
        <v>5.8274999999999997</v>
      </c>
      <c r="AZ1308" s="203">
        <f t="shared" si="1730"/>
        <v>7.1224999870499994</v>
      </c>
      <c r="BB1308" s="1" t="str">
        <f t="shared" si="1718"/>
        <v>NP</v>
      </c>
      <c r="BC1308" s="1" t="str">
        <f t="shared" si="1719"/>
        <v>NA</v>
      </c>
      <c r="BD1308" s="1" t="str">
        <f t="shared" si="1720"/>
        <v>NA</v>
      </c>
      <c r="BE1308" s="1" t="str">
        <f t="shared" si="1721"/>
        <v>NO</v>
      </c>
      <c r="BF1308" s="1" t="str">
        <f t="shared" si="1688"/>
        <v>NO</v>
      </c>
      <c r="BG1308" s="1" t="str">
        <f t="shared" si="1689"/>
        <v>NO</v>
      </c>
      <c r="BH1308" s="1" t="str">
        <f t="shared" si="1673"/>
        <v>YES</v>
      </c>
      <c r="BJ1308" s="1">
        <v>21</v>
      </c>
      <c r="BK1308" s="1" t="str">
        <f t="shared" si="1690"/>
        <v>NP</v>
      </c>
      <c r="BL1308" s="1" t="str">
        <f t="shared" si="1691"/>
        <v>NA</v>
      </c>
      <c r="BM1308" s="1" t="str">
        <f t="shared" si="1692"/>
        <v>NA</v>
      </c>
      <c r="BN1308" s="1" t="str">
        <f t="shared" si="1693"/>
        <v>NO</v>
      </c>
      <c r="BO1308" s="1" t="str">
        <f t="shared" si="1694"/>
        <v>NO</v>
      </c>
      <c r="BP1308" s="1" t="str">
        <f t="shared" si="1695"/>
        <v>NO</v>
      </c>
      <c r="BQ1308" s="1" t="str">
        <f t="shared" si="1696"/>
        <v>YES</v>
      </c>
      <c r="BS1308" s="1" t="str">
        <f t="shared" si="1697"/>
        <v>TP</v>
      </c>
      <c r="BT1308" s="1" t="str">
        <f t="shared" si="1698"/>
        <v>TN</v>
      </c>
      <c r="BU1308" s="1" t="str">
        <f t="shared" si="1699"/>
        <v>TN</v>
      </c>
      <c r="BV1308" s="1" t="str">
        <f t="shared" si="1700"/>
        <v>NO</v>
      </c>
      <c r="BW1308" s="1" t="str">
        <f t="shared" si="1701"/>
        <v>NO</v>
      </c>
      <c r="BX1308" s="1" t="str">
        <f t="shared" si="1702"/>
        <v>YES</v>
      </c>
      <c r="BY1308" s="244" t="str">
        <f t="shared" si="1703"/>
        <v>YES</v>
      </c>
      <c r="BZ1308" s="244" t="str">
        <f t="shared" si="1704"/>
        <v>NO</v>
      </c>
      <c r="CA1308" s="244" t="str">
        <f t="shared" si="1705"/>
        <v>NO</v>
      </c>
      <c r="CB1308" s="244" t="str">
        <f t="shared" si="1706"/>
        <v>NO</v>
      </c>
      <c r="CC1308" s="244" t="str">
        <f t="shared" si="1707"/>
        <v>NO</v>
      </c>
      <c r="CD1308" s="244" t="str">
        <f t="shared" si="1683"/>
        <v>NO</v>
      </c>
      <c r="CE1308" s="1" t="str">
        <f t="shared" si="1684"/>
        <v>NO</v>
      </c>
      <c r="CF1308" s="1" t="str">
        <f t="shared" si="1685"/>
        <v>NO</v>
      </c>
      <c r="CG1308" s="1" t="str">
        <f t="shared" si="1686"/>
        <v>NO</v>
      </c>
      <c r="CH1308" s="1" t="str">
        <f t="shared" si="1687"/>
        <v>NO</v>
      </c>
      <c r="CI1308" s="244" t="str">
        <f t="shared" si="1708"/>
        <v>NO</v>
      </c>
      <c r="CJ1308" s="244" t="str">
        <f t="shared" si="1709"/>
        <v>NO</v>
      </c>
      <c r="CK1308" s="244" t="str">
        <f t="shared" si="1710"/>
        <v>NO</v>
      </c>
      <c r="CL1308" s="244" t="str">
        <f t="shared" si="1711"/>
        <v>NO</v>
      </c>
      <c r="CM1308" s="244" t="str">
        <f t="shared" si="1712"/>
        <v>NO</v>
      </c>
      <c r="CN1308" s="244" t="str">
        <f t="shared" si="1713"/>
        <v>NO</v>
      </c>
      <c r="CO1308" s="244" t="str">
        <f t="shared" si="1714"/>
        <v>NO</v>
      </c>
      <c r="CP1308" s="244" t="str">
        <f t="shared" si="1715"/>
        <v>NO</v>
      </c>
      <c r="CQ1308" s="244" t="str">
        <f t="shared" si="1716"/>
        <v>NO</v>
      </c>
      <c r="CR1308" s="244" t="str">
        <f t="shared" si="1717"/>
        <v>NO</v>
      </c>
    </row>
    <row r="1309" spans="1:96">
      <c r="A1309" s="64"/>
      <c r="B1309" s="15"/>
      <c r="C1309" s="15"/>
      <c r="D1309" s="15"/>
      <c r="E1309" s="15"/>
      <c r="F1309" s="15"/>
      <c r="G1309" s="15"/>
      <c r="H1309" s="15"/>
      <c r="I1309" s="52" t="s">
        <v>18</v>
      </c>
      <c r="J1309" s="6">
        <v>0.75381865517003299</v>
      </c>
      <c r="K1309" s="6">
        <v>0.19813343207171499</v>
      </c>
      <c r="L1309" s="6">
        <v>4.8047912758251397E-2</v>
      </c>
      <c r="M1309" s="6">
        <v>0.76002202472564595</v>
      </c>
      <c r="N1309" s="6">
        <v>0.20219652710554201</v>
      </c>
      <c r="O1309" s="6">
        <v>3.7781448168810898E-2</v>
      </c>
      <c r="P1309" s="6">
        <v>0.158101459921553</v>
      </c>
      <c r="Q1309" s="6">
        <v>0.71606608390429805</v>
      </c>
      <c r="R1309" s="6">
        <v>0.12583245617414801</v>
      </c>
      <c r="S1309" s="6">
        <v>0.31622078988550001</v>
      </c>
      <c r="T1309" s="6">
        <v>0.58514542402852598</v>
      </c>
      <c r="U1309" s="6">
        <v>9.8633786085972994E-2</v>
      </c>
      <c r="V1309" s="6">
        <v>0.30978403089411599</v>
      </c>
      <c r="W1309" s="6">
        <v>0.57288565440467298</v>
      </c>
      <c r="X1309" s="6">
        <v>0.11733031470121</v>
      </c>
      <c r="Y1309" s="6">
        <v>0.988362128508952</v>
      </c>
      <c r="Z1309" s="6">
        <v>2.2275081429988701E-3</v>
      </c>
      <c r="AA1309" s="6">
        <v>9.4103633480483399E-3</v>
      </c>
      <c r="AB1309" s="6">
        <v>0.91122211793448704</v>
      </c>
      <c r="AC1309" s="6">
        <v>4.2625453600475802E-2</v>
      </c>
      <c r="AD1309" s="6">
        <v>4.6152428465036602E-2</v>
      </c>
      <c r="AE1309" s="6">
        <v>0.76639677950061003</v>
      </c>
      <c r="AF1309" s="6">
        <v>0.15200283898494599</v>
      </c>
      <c r="AG1309" s="310">
        <v>8.1600381514442405E-2</v>
      </c>
      <c r="AH1309" s="211">
        <v>1.4</v>
      </c>
      <c r="AI1309" s="211">
        <v>2.87</v>
      </c>
      <c r="AJ1309" s="212">
        <v>5.819</v>
      </c>
      <c r="AK1309" s="210">
        <v>1.3720000000000001</v>
      </c>
      <c r="AL1309" s="210">
        <v>2.867</v>
      </c>
      <c r="AM1309" s="210">
        <v>5.7869999999999999</v>
      </c>
      <c r="AN1309" s="203"/>
      <c r="AO1309" s="203"/>
      <c r="AP1309" s="203"/>
      <c r="AQ1309" s="203"/>
      <c r="AR1309" s="203">
        <f t="shared" si="1722"/>
        <v>0.98877272946999983</v>
      </c>
      <c r="AS1309" s="203">
        <f t="shared" si="1723"/>
        <v>1.2084999999999999</v>
      </c>
      <c r="AT1309" s="203">
        <f t="shared" si="1724"/>
        <v>1.4770555528699998</v>
      </c>
      <c r="AU1309" s="203">
        <f t="shared" si="1725"/>
        <v>2.2310181867759997</v>
      </c>
      <c r="AV1309" s="203">
        <f t="shared" si="1726"/>
        <v>2.7267999999999999</v>
      </c>
      <c r="AW1309" s="203">
        <f t="shared" si="1727"/>
        <v>3.3327555494959995</v>
      </c>
      <c r="AX1309" s="203">
        <f t="shared" si="1728"/>
        <v>4.7679545560499994</v>
      </c>
      <c r="AY1309" s="203">
        <f t="shared" si="1729"/>
        <v>5.8274999999999997</v>
      </c>
      <c r="AZ1309" s="203">
        <f t="shared" si="1730"/>
        <v>7.1224999870499994</v>
      </c>
      <c r="BB1309" s="1" t="str">
        <f t="shared" si="1718"/>
        <v>NA</v>
      </c>
      <c r="BC1309" s="1" t="str">
        <f t="shared" si="1719"/>
        <v>NA</v>
      </c>
      <c r="BD1309" s="1" t="str">
        <f t="shared" si="1720"/>
        <v>NP</v>
      </c>
      <c r="BE1309" s="1" t="str">
        <f t="shared" si="1721"/>
        <v>NO</v>
      </c>
      <c r="BF1309" s="1" t="str">
        <f t="shared" si="1688"/>
        <v>NO</v>
      </c>
      <c r="BG1309" s="1" t="str">
        <f t="shared" si="1689"/>
        <v>NO</v>
      </c>
      <c r="BH1309" s="1" t="str">
        <f t="shared" si="1673"/>
        <v>YES</v>
      </c>
      <c r="BJ1309" s="1">
        <v>17</v>
      </c>
      <c r="BK1309" s="1" t="str">
        <f t="shared" si="1690"/>
        <v>NA</v>
      </c>
      <c r="BL1309" s="1" t="str">
        <f t="shared" si="1691"/>
        <v>NA</v>
      </c>
      <c r="BM1309" s="1" t="str">
        <f t="shared" si="1692"/>
        <v>NP</v>
      </c>
      <c r="BN1309" s="1" t="str">
        <f t="shared" si="1693"/>
        <v>NO</v>
      </c>
      <c r="BO1309" s="1" t="str">
        <f t="shared" si="1694"/>
        <v>NO</v>
      </c>
      <c r="BP1309" s="1" t="str">
        <f t="shared" si="1695"/>
        <v>NO</v>
      </c>
      <c r="BQ1309" s="1" t="str">
        <f t="shared" si="1696"/>
        <v>YES</v>
      </c>
      <c r="BS1309" s="1" t="str">
        <f t="shared" si="1697"/>
        <v>TN</v>
      </c>
      <c r="BT1309" s="1" t="str">
        <f t="shared" si="1698"/>
        <v>TN</v>
      </c>
      <c r="BU1309" s="1" t="str">
        <f t="shared" si="1699"/>
        <v>TP</v>
      </c>
      <c r="BV1309" s="1" t="str">
        <f t="shared" si="1700"/>
        <v>NO</v>
      </c>
      <c r="BW1309" s="1" t="str">
        <f t="shared" si="1701"/>
        <v>NO</v>
      </c>
      <c r="BX1309" s="1" t="str">
        <f t="shared" si="1702"/>
        <v>YES</v>
      </c>
      <c r="BY1309" s="244" t="str">
        <f t="shared" si="1703"/>
        <v>YES</v>
      </c>
      <c r="BZ1309" s="244" t="str">
        <f t="shared" si="1704"/>
        <v>NO</v>
      </c>
      <c r="CA1309" s="244" t="str">
        <f t="shared" si="1705"/>
        <v>NO</v>
      </c>
      <c r="CB1309" s="244" t="str">
        <f t="shared" si="1706"/>
        <v>NO</v>
      </c>
      <c r="CC1309" s="244" t="str">
        <f t="shared" si="1707"/>
        <v>NO</v>
      </c>
      <c r="CD1309" s="244" t="str">
        <f t="shared" si="1683"/>
        <v>NO</v>
      </c>
      <c r="CE1309" s="1" t="str">
        <f t="shared" si="1684"/>
        <v>NO</v>
      </c>
      <c r="CF1309" s="1" t="str">
        <f t="shared" si="1685"/>
        <v>NO</v>
      </c>
      <c r="CG1309" s="1" t="str">
        <f t="shared" si="1686"/>
        <v>NO</v>
      </c>
      <c r="CH1309" s="1" t="str">
        <f t="shared" si="1687"/>
        <v>NO</v>
      </c>
      <c r="CI1309" s="244" t="str">
        <f t="shared" si="1708"/>
        <v>NO</v>
      </c>
      <c r="CJ1309" s="244" t="str">
        <f t="shared" si="1709"/>
        <v>NO</v>
      </c>
      <c r="CK1309" s="244" t="str">
        <f t="shared" si="1710"/>
        <v>NO</v>
      </c>
      <c r="CL1309" s="244" t="str">
        <f t="shared" si="1711"/>
        <v>NO</v>
      </c>
      <c r="CM1309" s="244" t="str">
        <f t="shared" si="1712"/>
        <v>NO</v>
      </c>
      <c r="CN1309" s="244" t="str">
        <f t="shared" si="1713"/>
        <v>NO</v>
      </c>
      <c r="CO1309" s="244" t="str">
        <f t="shared" si="1714"/>
        <v>NO</v>
      </c>
      <c r="CP1309" s="244" t="str">
        <f t="shared" si="1715"/>
        <v>NO</v>
      </c>
      <c r="CQ1309" s="244" t="str">
        <f t="shared" si="1716"/>
        <v>NO</v>
      </c>
      <c r="CR1309" s="244" t="str">
        <f t="shared" si="1717"/>
        <v>NO</v>
      </c>
    </row>
    <row r="1310" spans="1:96">
      <c r="A1310" s="64"/>
      <c r="B1310" s="15"/>
      <c r="C1310" s="15"/>
      <c r="D1310" s="15"/>
      <c r="E1310" s="15"/>
      <c r="F1310" s="15"/>
      <c r="G1310" s="15"/>
      <c r="H1310" s="15"/>
      <c r="I1310" s="52" t="s">
        <v>19</v>
      </c>
      <c r="J1310" s="6">
        <v>0.73092728313938704</v>
      </c>
      <c r="K1310" s="6">
        <v>0.126522675711701</v>
      </c>
      <c r="L1310" s="6">
        <v>0.14255004114891001</v>
      </c>
      <c r="M1310" s="6">
        <v>0.82225205874880503</v>
      </c>
      <c r="N1310" s="6">
        <v>0.101905046195799</v>
      </c>
      <c r="O1310" s="6">
        <v>7.5842895055395099E-2</v>
      </c>
      <c r="P1310" s="6">
        <v>0.50200134707574795</v>
      </c>
      <c r="Q1310" s="6">
        <v>0.39252444989409402</v>
      </c>
      <c r="R1310" s="6">
        <v>0.105474203030157</v>
      </c>
      <c r="S1310" s="6">
        <v>0.68930063351174398</v>
      </c>
      <c r="T1310" s="6">
        <v>0.305348663211094</v>
      </c>
      <c r="U1310" s="6">
        <v>5.3507032771611396E-3</v>
      </c>
      <c r="V1310" s="6">
        <v>0.53906421117437497</v>
      </c>
      <c r="W1310" s="6">
        <v>0.46000747280579501</v>
      </c>
      <c r="X1310" s="6">
        <v>9.2831601982934497E-4</v>
      </c>
      <c r="Y1310" s="6">
        <v>0.16228751068227201</v>
      </c>
      <c r="Z1310" s="6">
        <v>0.65801168528732001</v>
      </c>
      <c r="AA1310" s="6">
        <v>0.179700804030406</v>
      </c>
      <c r="AB1310" s="6">
        <v>0.30533934622693498</v>
      </c>
      <c r="AC1310" s="6">
        <v>0.30020031956781701</v>
      </c>
      <c r="AD1310" s="6">
        <v>0.39446033420524701</v>
      </c>
      <c r="AE1310" s="6">
        <v>0.87083676071610805</v>
      </c>
      <c r="AF1310" s="6">
        <v>1.9472101839952901E-2</v>
      </c>
      <c r="AG1310" s="310">
        <v>0.10969113744393801</v>
      </c>
      <c r="AH1310" s="211">
        <v>1.238</v>
      </c>
      <c r="AI1310" s="211">
        <v>2.7610000000000001</v>
      </c>
      <c r="AJ1310" s="212">
        <v>6.2160000000000002</v>
      </c>
      <c r="AK1310" s="210">
        <v>1.335</v>
      </c>
      <c r="AL1310" s="210">
        <v>2.9420000000000002</v>
      </c>
      <c r="AM1310" s="210">
        <v>6.4089999999999998</v>
      </c>
      <c r="AN1310" s="203"/>
      <c r="AO1310" s="203"/>
      <c r="AP1310" s="203"/>
      <c r="AQ1310" s="203"/>
      <c r="AR1310" s="203">
        <f t="shared" si="1722"/>
        <v>0.98877272946999983</v>
      </c>
      <c r="AS1310" s="203">
        <f t="shared" si="1723"/>
        <v>1.2084999999999999</v>
      </c>
      <c r="AT1310" s="203">
        <f t="shared" si="1724"/>
        <v>1.4770555528699998</v>
      </c>
      <c r="AU1310" s="203">
        <f t="shared" si="1725"/>
        <v>2.2310181867759997</v>
      </c>
      <c r="AV1310" s="203">
        <f t="shared" si="1726"/>
        <v>2.7267999999999999</v>
      </c>
      <c r="AW1310" s="203">
        <f t="shared" si="1727"/>
        <v>3.3327555494959995</v>
      </c>
      <c r="AX1310" s="203">
        <f t="shared" si="1728"/>
        <v>4.7679545560499994</v>
      </c>
      <c r="AY1310" s="203">
        <f t="shared" si="1729"/>
        <v>5.8274999999999997</v>
      </c>
      <c r="AZ1310" s="203">
        <f t="shared" si="1730"/>
        <v>7.1224999870499994</v>
      </c>
      <c r="BB1310" s="1" t="str">
        <f t="shared" si="1718"/>
        <v>NA</v>
      </c>
      <c r="BC1310" s="1" t="str">
        <f t="shared" si="1719"/>
        <v>NA</v>
      </c>
      <c r="BD1310" s="1" t="str">
        <f t="shared" si="1720"/>
        <v>NA</v>
      </c>
      <c r="BE1310" s="1" t="str">
        <f t="shared" si="1721"/>
        <v>NO</v>
      </c>
      <c r="BF1310" s="1" t="str">
        <f t="shared" si="1688"/>
        <v>NO</v>
      </c>
      <c r="BG1310" s="1" t="str">
        <f t="shared" si="1689"/>
        <v>NO</v>
      </c>
      <c r="BH1310" s="1" t="str">
        <f t="shared" si="1673"/>
        <v>YES</v>
      </c>
      <c r="BJ1310" s="1">
        <v>8</v>
      </c>
      <c r="BK1310" s="1" t="str">
        <f t="shared" si="1690"/>
        <v>NA</v>
      </c>
      <c r="BL1310" s="1" t="str">
        <f t="shared" si="1691"/>
        <v>NA</v>
      </c>
      <c r="BM1310" s="1" t="str">
        <f t="shared" si="1692"/>
        <v>NA</v>
      </c>
      <c r="BN1310" s="1" t="str">
        <f t="shared" si="1693"/>
        <v>NO</v>
      </c>
      <c r="BO1310" s="1" t="str">
        <f t="shared" si="1694"/>
        <v>NO</v>
      </c>
      <c r="BP1310" s="1" t="str">
        <f t="shared" si="1695"/>
        <v>NO</v>
      </c>
      <c r="BQ1310" s="1" t="str">
        <f t="shared" si="1696"/>
        <v>YES</v>
      </c>
      <c r="BS1310" s="1" t="str">
        <f t="shared" si="1697"/>
        <v>TN</v>
      </c>
      <c r="BT1310" s="1" t="str">
        <f t="shared" si="1698"/>
        <v>TN</v>
      </c>
      <c r="BU1310" s="1" t="str">
        <f t="shared" si="1699"/>
        <v>TN</v>
      </c>
      <c r="BV1310" s="1" t="str">
        <f t="shared" si="1700"/>
        <v>NO</v>
      </c>
      <c r="BW1310" s="1" t="str">
        <f t="shared" si="1701"/>
        <v>NO</v>
      </c>
      <c r="BX1310" s="1" t="str">
        <f t="shared" si="1702"/>
        <v>NO</v>
      </c>
      <c r="BY1310" s="244" t="str">
        <f t="shared" si="1703"/>
        <v>YES</v>
      </c>
      <c r="BZ1310" s="244" t="str">
        <f t="shared" si="1704"/>
        <v>NO</v>
      </c>
      <c r="CA1310" s="244" t="str">
        <f t="shared" si="1705"/>
        <v>NO</v>
      </c>
      <c r="CB1310" s="244" t="str">
        <f t="shared" si="1706"/>
        <v>NO</v>
      </c>
      <c r="CC1310" s="244" t="str">
        <f t="shared" si="1707"/>
        <v>NO</v>
      </c>
      <c r="CD1310" s="244" t="str">
        <f t="shared" si="1683"/>
        <v>NO</v>
      </c>
      <c r="CE1310" s="1" t="str">
        <f t="shared" si="1684"/>
        <v>NO</v>
      </c>
      <c r="CF1310" s="1" t="str">
        <f t="shared" si="1685"/>
        <v>NO</v>
      </c>
      <c r="CG1310" s="1" t="str">
        <f t="shared" si="1686"/>
        <v>NO</v>
      </c>
      <c r="CH1310" s="1" t="str">
        <f t="shared" si="1687"/>
        <v>NO</v>
      </c>
      <c r="CI1310" s="244" t="str">
        <f t="shared" si="1708"/>
        <v>NO</v>
      </c>
      <c r="CJ1310" s="244" t="str">
        <f t="shared" si="1709"/>
        <v>NO</v>
      </c>
      <c r="CK1310" s="244" t="str">
        <f t="shared" si="1710"/>
        <v>NO</v>
      </c>
      <c r="CL1310" s="244" t="str">
        <f t="shared" si="1711"/>
        <v>NO</v>
      </c>
      <c r="CM1310" s="244" t="str">
        <f t="shared" si="1712"/>
        <v>NO</v>
      </c>
      <c r="CN1310" s="244" t="str">
        <f t="shared" si="1713"/>
        <v>NO</v>
      </c>
      <c r="CO1310" s="244" t="str">
        <f t="shared" si="1714"/>
        <v>NO</v>
      </c>
      <c r="CP1310" s="244" t="str">
        <f t="shared" si="1715"/>
        <v>NO</v>
      </c>
      <c r="CQ1310" s="244" t="str">
        <f t="shared" si="1716"/>
        <v>NO</v>
      </c>
      <c r="CR1310" s="244" t="str">
        <f t="shared" si="1717"/>
        <v>NO</v>
      </c>
    </row>
    <row r="1311" spans="1:96">
      <c r="A1311" s="64"/>
      <c r="B1311" s="15"/>
      <c r="C1311" s="15"/>
      <c r="D1311" s="15"/>
      <c r="E1311" s="15"/>
      <c r="F1311" s="15"/>
      <c r="G1311" s="15"/>
      <c r="H1311" s="15"/>
      <c r="I1311" s="52" t="s">
        <v>42</v>
      </c>
      <c r="J1311" s="6">
        <v>0.97508093222162295</v>
      </c>
      <c r="K1311" s="6">
        <v>3.1541918838629002E-4</v>
      </c>
      <c r="L1311" s="6">
        <v>2.4603648589989799E-2</v>
      </c>
      <c r="M1311" s="6">
        <v>0.12136278341308</v>
      </c>
      <c r="N1311" s="6">
        <v>0.57620600834866198</v>
      </c>
      <c r="O1311" s="6">
        <v>0.30243120823825598</v>
      </c>
      <c r="P1311" s="6">
        <v>0.78327045309098997</v>
      </c>
      <c r="Q1311" s="6">
        <v>5.6968811949407297E-2</v>
      </c>
      <c r="R1311" s="6">
        <v>0.159760734959602</v>
      </c>
      <c r="S1311" s="6">
        <v>0.54587446390680605</v>
      </c>
      <c r="T1311" s="6">
        <v>0.37678835974103098</v>
      </c>
      <c r="U1311" s="6">
        <v>7.7337176352161599E-2</v>
      </c>
      <c r="V1311" s="6">
        <v>0.792213415067474</v>
      </c>
      <c r="W1311" s="6">
        <v>9.1389386041543202E-2</v>
      </c>
      <c r="X1311" s="6">
        <v>0.116397198890982</v>
      </c>
      <c r="Y1311" s="6">
        <v>0.90270708831314495</v>
      </c>
      <c r="Z1311" s="6">
        <v>3.6053849613844897E-2</v>
      </c>
      <c r="AA1311" s="6">
        <v>6.1239062073009998E-2</v>
      </c>
      <c r="AB1311" s="6">
        <v>0.24095942679668</v>
      </c>
      <c r="AC1311" s="6">
        <v>0.14126780866559099</v>
      </c>
      <c r="AD1311" s="6">
        <v>0.617772764537727</v>
      </c>
      <c r="AE1311" s="6">
        <v>0.26083386069514602</v>
      </c>
      <c r="AF1311" s="6">
        <v>0.104333136891962</v>
      </c>
      <c r="AG1311" s="310">
        <v>0.63483300241288998</v>
      </c>
      <c r="AH1311" s="211">
        <v>1.242</v>
      </c>
      <c r="AI1311" s="211">
        <v>2.7229999999999999</v>
      </c>
      <c r="AJ1311" s="212">
        <v>6.97</v>
      </c>
      <c r="AK1311" s="210">
        <v>1.2490000000000001</v>
      </c>
      <c r="AL1311" s="210">
        <v>2.7149999999999999</v>
      </c>
      <c r="AM1311" s="210">
        <v>7.0060000000000002</v>
      </c>
      <c r="AN1311" s="203"/>
      <c r="AO1311" s="203"/>
      <c r="AP1311" s="203"/>
      <c r="AQ1311" s="203"/>
      <c r="AR1311" s="203">
        <f t="shared" si="1722"/>
        <v>0.98877272946999983</v>
      </c>
      <c r="AS1311" s="203">
        <f t="shared" si="1723"/>
        <v>1.2084999999999999</v>
      </c>
      <c r="AT1311" s="203">
        <f t="shared" si="1724"/>
        <v>1.4770555528699998</v>
      </c>
      <c r="AU1311" s="203">
        <f t="shared" si="1725"/>
        <v>2.2310181867759997</v>
      </c>
      <c r="AV1311" s="203">
        <f t="shared" si="1726"/>
        <v>2.7267999999999999</v>
      </c>
      <c r="AW1311" s="203">
        <f t="shared" si="1727"/>
        <v>3.3327555494959995</v>
      </c>
      <c r="AX1311" s="203">
        <f t="shared" si="1728"/>
        <v>4.7679545560499994</v>
      </c>
      <c r="AY1311" s="203">
        <f t="shared" si="1729"/>
        <v>5.8274999999999997</v>
      </c>
      <c r="AZ1311" s="203">
        <f t="shared" si="1730"/>
        <v>7.1224999870499994</v>
      </c>
      <c r="BB1311" s="1" t="str">
        <f t="shared" si="1718"/>
        <v>NA</v>
      </c>
      <c r="BC1311" s="1" t="str">
        <f t="shared" si="1719"/>
        <v>NP</v>
      </c>
      <c r="BD1311" s="1" t="str">
        <f t="shared" si="1720"/>
        <v>NA</v>
      </c>
      <c r="BE1311" s="1" t="str">
        <f t="shared" si="1721"/>
        <v>NO</v>
      </c>
      <c r="BF1311" s="1" t="str">
        <f t="shared" si="1688"/>
        <v>NO</v>
      </c>
      <c r="BG1311" s="1" t="str">
        <f t="shared" si="1689"/>
        <v>NO</v>
      </c>
      <c r="BH1311" s="1" t="str">
        <f t="shared" si="1673"/>
        <v>YES</v>
      </c>
      <c r="BJ1311" s="1">
        <v>15</v>
      </c>
      <c r="BK1311" s="1" t="str">
        <f t="shared" si="1690"/>
        <v>NA</v>
      </c>
      <c r="BL1311" s="1" t="str">
        <f t="shared" si="1691"/>
        <v>NP</v>
      </c>
      <c r="BM1311" s="1" t="str">
        <f t="shared" si="1692"/>
        <v>NA</v>
      </c>
      <c r="BN1311" s="1" t="str">
        <f t="shared" si="1693"/>
        <v>NO</v>
      </c>
      <c r="BO1311" s="1" t="str">
        <f t="shared" si="1694"/>
        <v>NO</v>
      </c>
      <c r="BP1311" s="1" t="str">
        <f t="shared" si="1695"/>
        <v>NO</v>
      </c>
      <c r="BQ1311" s="1" t="str">
        <f t="shared" si="1696"/>
        <v>YES</v>
      </c>
      <c r="BS1311" s="1" t="str">
        <f t="shared" si="1697"/>
        <v>TN</v>
      </c>
      <c r="BT1311" s="1" t="str">
        <f t="shared" si="1698"/>
        <v>TP</v>
      </c>
      <c r="BU1311" s="1" t="str">
        <f t="shared" si="1699"/>
        <v>TN</v>
      </c>
      <c r="BV1311" s="1" t="str">
        <f t="shared" si="1700"/>
        <v>NO</v>
      </c>
      <c r="BW1311" s="1" t="str">
        <f t="shared" si="1701"/>
        <v>NO</v>
      </c>
      <c r="BX1311" s="1" t="str">
        <f t="shared" si="1702"/>
        <v>YES</v>
      </c>
      <c r="BY1311" s="244" t="str">
        <f t="shared" si="1703"/>
        <v>YES</v>
      </c>
      <c r="BZ1311" s="244" t="str">
        <f t="shared" si="1704"/>
        <v>NO</v>
      </c>
      <c r="CA1311" s="244" t="str">
        <f t="shared" si="1705"/>
        <v>NO</v>
      </c>
      <c r="CB1311" s="244" t="str">
        <f t="shared" si="1706"/>
        <v>NO</v>
      </c>
      <c r="CC1311" s="244" t="str">
        <f t="shared" si="1707"/>
        <v>NO</v>
      </c>
      <c r="CD1311" s="244" t="str">
        <f t="shared" si="1683"/>
        <v>NO</v>
      </c>
      <c r="CE1311" s="1" t="str">
        <f t="shared" si="1684"/>
        <v>NO</v>
      </c>
      <c r="CF1311" s="1" t="str">
        <f t="shared" si="1685"/>
        <v>NO</v>
      </c>
      <c r="CG1311" s="1" t="str">
        <f t="shared" si="1686"/>
        <v>NO</v>
      </c>
      <c r="CH1311" s="1" t="str">
        <f t="shared" si="1687"/>
        <v>NO</v>
      </c>
      <c r="CI1311" s="244" t="str">
        <f t="shared" si="1708"/>
        <v>NO</v>
      </c>
      <c r="CJ1311" s="244" t="str">
        <f t="shared" si="1709"/>
        <v>NO</v>
      </c>
      <c r="CK1311" s="244" t="str">
        <f t="shared" si="1710"/>
        <v>NO</v>
      </c>
      <c r="CL1311" s="244" t="str">
        <f t="shared" si="1711"/>
        <v>NO</v>
      </c>
      <c r="CM1311" s="244" t="str">
        <f t="shared" si="1712"/>
        <v>NO</v>
      </c>
      <c r="CN1311" s="244" t="str">
        <f t="shared" si="1713"/>
        <v>NO</v>
      </c>
      <c r="CO1311" s="244" t="str">
        <f t="shared" si="1714"/>
        <v>NO</v>
      </c>
      <c r="CP1311" s="244" t="str">
        <f t="shared" si="1715"/>
        <v>NO</v>
      </c>
      <c r="CQ1311" s="244" t="str">
        <f t="shared" si="1716"/>
        <v>NO</v>
      </c>
      <c r="CR1311" s="244" t="str">
        <f t="shared" si="1717"/>
        <v>NO</v>
      </c>
    </row>
    <row r="1312" spans="1:96">
      <c r="A1312" s="64"/>
      <c r="B1312" s="15"/>
      <c r="C1312" s="15"/>
      <c r="D1312" s="15"/>
      <c r="E1312" s="15"/>
      <c r="F1312" s="15"/>
      <c r="G1312" s="15"/>
      <c r="H1312" s="15"/>
      <c r="I1312" s="52" t="s">
        <v>43</v>
      </c>
      <c r="J1312" s="6">
        <v>0.87027426780413497</v>
      </c>
      <c r="K1312" s="6">
        <v>0.118220669616141</v>
      </c>
      <c r="L1312" s="6">
        <v>1.1505062579723301E-2</v>
      </c>
      <c r="M1312" s="6">
        <v>0.30174925672130698</v>
      </c>
      <c r="N1312" s="6">
        <v>0.28695647564124099</v>
      </c>
      <c r="O1312" s="6">
        <v>0.41129426763744997</v>
      </c>
      <c r="P1312" s="6">
        <v>0.87108401290190296</v>
      </c>
      <c r="Q1312" s="6">
        <v>7.6273964219689599E-2</v>
      </c>
      <c r="R1312" s="6">
        <v>5.2642022878406997E-2</v>
      </c>
      <c r="S1312" s="6">
        <v>0.73952174244892999</v>
      </c>
      <c r="T1312" s="6">
        <v>0.24719853772926301</v>
      </c>
      <c r="U1312" s="6">
        <v>1.32797198218064E-2</v>
      </c>
      <c r="V1312" s="6">
        <v>0.21460496529772</v>
      </c>
      <c r="W1312" s="6">
        <v>0.38171904013600799</v>
      </c>
      <c r="X1312" s="6">
        <v>0.40367599456627101</v>
      </c>
      <c r="Y1312" s="6">
        <v>0.92926490083487101</v>
      </c>
      <c r="Z1312" s="6">
        <v>4.4040335063050301E-2</v>
      </c>
      <c r="AA1312" s="6">
        <v>2.6694764102078401E-2</v>
      </c>
      <c r="AB1312" s="6">
        <v>0.110703326855858</v>
      </c>
      <c r="AC1312" s="6">
        <v>3.8014252498957797E-2</v>
      </c>
      <c r="AD1312" s="6">
        <v>0.851282420645183</v>
      </c>
      <c r="AE1312" s="6">
        <v>0.53870971924034405</v>
      </c>
      <c r="AF1312" s="6">
        <v>0.16469324467524901</v>
      </c>
      <c r="AG1312" s="310">
        <v>0.29659703608440602</v>
      </c>
      <c r="AH1312" s="211">
        <v>0.79400000000000004</v>
      </c>
      <c r="AI1312" s="211">
        <v>2.847</v>
      </c>
      <c r="AJ1312" s="212">
        <v>6.8579999999999997</v>
      </c>
      <c r="AK1312" s="210">
        <v>0.78300000000000003</v>
      </c>
      <c r="AL1312" s="210">
        <v>2.8050000000000002</v>
      </c>
      <c r="AM1312" s="210">
        <v>6.8170000000000002</v>
      </c>
      <c r="AN1312" s="203"/>
      <c r="AO1312" s="203"/>
      <c r="AP1312" s="203"/>
      <c r="AQ1312" s="203"/>
      <c r="AR1312" s="203">
        <f t="shared" si="1722"/>
        <v>0.98877272946999983</v>
      </c>
      <c r="AS1312" s="203">
        <f t="shared" si="1723"/>
        <v>1.2084999999999999</v>
      </c>
      <c r="AT1312" s="203">
        <f t="shared" si="1724"/>
        <v>1.4770555528699998</v>
      </c>
      <c r="AU1312" s="203">
        <f t="shared" si="1725"/>
        <v>2.2310181867759997</v>
      </c>
      <c r="AV1312" s="203">
        <f t="shared" si="1726"/>
        <v>2.7267999999999999</v>
      </c>
      <c r="AW1312" s="203">
        <f t="shared" si="1727"/>
        <v>3.3327555494959995</v>
      </c>
      <c r="AX1312" s="203">
        <f t="shared" si="1728"/>
        <v>4.7679545560499994</v>
      </c>
      <c r="AY1312" s="203">
        <f t="shared" si="1729"/>
        <v>5.8274999999999997</v>
      </c>
      <c r="AZ1312" s="203">
        <f t="shared" si="1730"/>
        <v>7.1224999870499994</v>
      </c>
      <c r="BB1312" s="1" t="str">
        <f t="shared" si="1718"/>
        <v>A</v>
      </c>
      <c r="BC1312" s="1" t="str">
        <f t="shared" si="1719"/>
        <v>NA</v>
      </c>
      <c r="BD1312" s="1" t="str">
        <f t="shared" si="1720"/>
        <v>NA</v>
      </c>
      <c r="BE1312" s="1" t="str">
        <f t="shared" si="1721"/>
        <v>NO</v>
      </c>
      <c r="BF1312" s="1" t="str">
        <f t="shared" si="1688"/>
        <v>NO</v>
      </c>
      <c r="BG1312" s="1" t="str">
        <f t="shared" si="1689"/>
        <v>YES</v>
      </c>
      <c r="BH1312" s="1" t="str">
        <f t="shared" si="1673"/>
        <v>YES</v>
      </c>
      <c r="BJ1312" s="1">
        <v>17</v>
      </c>
      <c r="BK1312" s="1" t="str">
        <f t="shared" si="1690"/>
        <v>A</v>
      </c>
      <c r="BL1312" s="1" t="str">
        <f t="shared" si="1691"/>
        <v>NA</v>
      </c>
      <c r="BM1312" s="1" t="str">
        <f t="shared" si="1692"/>
        <v>NA</v>
      </c>
      <c r="BN1312" s="1" t="str">
        <f t="shared" si="1693"/>
        <v>NO</v>
      </c>
      <c r="BO1312" s="1" t="str">
        <f t="shared" si="1694"/>
        <v>NO</v>
      </c>
      <c r="BP1312" s="1" t="str">
        <f t="shared" si="1695"/>
        <v>YES</v>
      </c>
      <c r="BQ1312" s="1" t="str">
        <f t="shared" si="1696"/>
        <v>YES</v>
      </c>
      <c r="BS1312" s="1" t="str">
        <f t="shared" si="1697"/>
        <v>TP</v>
      </c>
      <c r="BT1312" s="1" t="str">
        <f t="shared" si="1698"/>
        <v>TN</v>
      </c>
      <c r="BU1312" s="1" t="str">
        <f t="shared" si="1699"/>
        <v>TN</v>
      </c>
      <c r="BV1312" s="1" t="str">
        <f t="shared" si="1700"/>
        <v>NO</v>
      </c>
      <c r="BW1312" s="1" t="str">
        <f t="shared" si="1701"/>
        <v>NO</v>
      </c>
      <c r="BX1312" s="1" t="str">
        <f t="shared" si="1702"/>
        <v>YES</v>
      </c>
      <c r="BY1312" s="244" t="str">
        <f t="shared" si="1703"/>
        <v>YES</v>
      </c>
      <c r="BZ1312" s="244" t="str">
        <f t="shared" si="1704"/>
        <v>NO</v>
      </c>
      <c r="CA1312" s="244" t="str">
        <f t="shared" si="1705"/>
        <v>NO</v>
      </c>
      <c r="CB1312" s="244" t="str">
        <f t="shared" si="1706"/>
        <v>NO</v>
      </c>
      <c r="CC1312" s="244" t="str">
        <f t="shared" si="1707"/>
        <v>NO</v>
      </c>
      <c r="CD1312" s="244" t="str">
        <f t="shared" si="1683"/>
        <v>NO</v>
      </c>
      <c r="CE1312" s="1" t="str">
        <f t="shared" si="1684"/>
        <v>NO</v>
      </c>
      <c r="CF1312" s="1" t="str">
        <f t="shared" si="1685"/>
        <v>NO</v>
      </c>
      <c r="CG1312" s="1" t="str">
        <f t="shared" si="1686"/>
        <v>NO</v>
      </c>
      <c r="CH1312" s="1" t="str">
        <f t="shared" si="1687"/>
        <v>NO</v>
      </c>
      <c r="CI1312" s="244" t="str">
        <f t="shared" si="1708"/>
        <v>NO</v>
      </c>
      <c r="CJ1312" s="244" t="str">
        <f t="shared" si="1709"/>
        <v>NO</v>
      </c>
      <c r="CK1312" s="244" t="str">
        <f t="shared" si="1710"/>
        <v>NO</v>
      </c>
      <c r="CL1312" s="244" t="str">
        <f t="shared" si="1711"/>
        <v>NO</v>
      </c>
      <c r="CM1312" s="244" t="str">
        <f t="shared" si="1712"/>
        <v>NO</v>
      </c>
      <c r="CN1312" s="244" t="str">
        <f t="shared" si="1713"/>
        <v>NO</v>
      </c>
      <c r="CO1312" s="244" t="str">
        <f t="shared" si="1714"/>
        <v>NO</v>
      </c>
      <c r="CP1312" s="244" t="str">
        <f t="shared" si="1715"/>
        <v>NO</v>
      </c>
      <c r="CQ1312" s="244" t="str">
        <f t="shared" si="1716"/>
        <v>NO</v>
      </c>
      <c r="CR1312" s="244" t="str">
        <f t="shared" si="1717"/>
        <v>NO</v>
      </c>
    </row>
    <row r="1313" spans="1:96">
      <c r="A1313" s="64"/>
      <c r="B1313" s="15"/>
      <c r="C1313" s="15"/>
      <c r="D1313" s="15"/>
      <c r="E1313" s="15"/>
      <c r="F1313" s="15"/>
      <c r="G1313" s="15"/>
      <c r="H1313" s="15"/>
      <c r="I1313" s="52" t="s">
        <v>45</v>
      </c>
      <c r="J1313" s="6">
        <v>0.62089785825032395</v>
      </c>
      <c r="K1313" s="6">
        <v>0.34958966157649202</v>
      </c>
      <c r="L1313" s="6">
        <v>2.9512480173183302E-2</v>
      </c>
      <c r="M1313" s="6">
        <v>2.4829359874319099E-2</v>
      </c>
      <c r="N1313" s="6">
        <v>0.41644874616987698</v>
      </c>
      <c r="O1313" s="6">
        <v>0.55872189395580296</v>
      </c>
      <c r="P1313" s="6">
        <v>0.117980798603221</v>
      </c>
      <c r="Q1313" s="6">
        <v>0.34158871477164099</v>
      </c>
      <c r="R1313" s="6">
        <v>0.54043048662513604</v>
      </c>
      <c r="S1313" s="6">
        <v>0.80466954965489201</v>
      </c>
      <c r="T1313" s="6">
        <v>8.6201897591307003E-2</v>
      </c>
      <c r="U1313" s="6">
        <v>0.1091285527538</v>
      </c>
      <c r="V1313" s="6">
        <v>0.83432108519696901</v>
      </c>
      <c r="W1313" s="6">
        <v>8.32323955127902E-2</v>
      </c>
      <c r="X1313" s="6">
        <v>8.2446519290240605E-2</v>
      </c>
      <c r="Y1313" s="6">
        <v>0.60382263809942105</v>
      </c>
      <c r="Z1313" s="6">
        <v>0.38785089546146201</v>
      </c>
      <c r="AA1313" s="6">
        <v>8.3264664391164908E-3</v>
      </c>
      <c r="AB1313" s="6">
        <v>0.51864938149782402</v>
      </c>
      <c r="AC1313" s="6">
        <v>0.477067575564455</v>
      </c>
      <c r="AD1313" s="6">
        <v>4.2830429377202998E-3</v>
      </c>
      <c r="AE1313" s="6">
        <v>0.83524461982194997</v>
      </c>
      <c r="AF1313" s="6">
        <v>0.113253695898288</v>
      </c>
      <c r="AG1313" s="310">
        <v>5.1501684279760498E-2</v>
      </c>
      <c r="AH1313" s="211">
        <v>1.7969999999999999</v>
      </c>
      <c r="AI1313" s="211">
        <v>2.7280000000000002</v>
      </c>
      <c r="AJ1313" s="212">
        <v>5.7679999999999998</v>
      </c>
      <c r="AK1313" s="210">
        <v>1.784</v>
      </c>
      <c r="AL1313" s="210">
        <v>2.7469999999999999</v>
      </c>
      <c r="AM1313" s="210">
        <v>5.8550000000000004</v>
      </c>
      <c r="AN1313" s="203"/>
      <c r="AO1313" s="203"/>
      <c r="AP1313" s="203"/>
      <c r="AQ1313" s="203"/>
      <c r="AR1313" s="203">
        <f t="shared" si="1722"/>
        <v>0.98877272946999983</v>
      </c>
      <c r="AS1313" s="203">
        <f t="shared" si="1723"/>
        <v>1.2084999999999999</v>
      </c>
      <c r="AT1313" s="203">
        <f t="shared" si="1724"/>
        <v>1.4770555528699998</v>
      </c>
      <c r="AU1313" s="203">
        <f t="shared" si="1725"/>
        <v>2.2310181867759997</v>
      </c>
      <c r="AV1313" s="203">
        <f t="shared" si="1726"/>
        <v>2.7267999999999999</v>
      </c>
      <c r="AW1313" s="203">
        <f t="shared" si="1727"/>
        <v>3.3327555494959995</v>
      </c>
      <c r="AX1313" s="203">
        <f t="shared" si="1728"/>
        <v>4.7679545560499994</v>
      </c>
      <c r="AY1313" s="203">
        <f t="shared" si="1729"/>
        <v>5.8274999999999997</v>
      </c>
      <c r="AZ1313" s="203">
        <f t="shared" si="1730"/>
        <v>7.1224999870499994</v>
      </c>
      <c r="BB1313" s="1" t="str">
        <f t="shared" si="1718"/>
        <v>P</v>
      </c>
      <c r="BC1313" s="1" t="str">
        <f t="shared" si="1719"/>
        <v>NA</v>
      </c>
      <c r="BD1313" s="1" t="str">
        <f t="shared" si="1720"/>
        <v>NP</v>
      </c>
      <c r="BE1313" s="1" t="str">
        <f t="shared" si="1721"/>
        <v>NO</v>
      </c>
      <c r="BF1313" s="1" t="str">
        <f t="shared" si="1688"/>
        <v>NO</v>
      </c>
      <c r="BG1313" s="1" t="str">
        <f t="shared" si="1689"/>
        <v>NO</v>
      </c>
      <c r="BH1313" s="1" t="str">
        <f t="shared" si="1673"/>
        <v>NO</v>
      </c>
      <c r="BJ1313" s="1">
        <v>10</v>
      </c>
      <c r="BK1313" s="1" t="str">
        <f t="shared" si="1690"/>
        <v>P</v>
      </c>
      <c r="BL1313" s="1" t="str">
        <f t="shared" si="1691"/>
        <v>NA</v>
      </c>
      <c r="BM1313" s="1" t="str">
        <f t="shared" si="1692"/>
        <v>NA</v>
      </c>
      <c r="BN1313" s="1" t="str">
        <f t="shared" si="1693"/>
        <v>NO</v>
      </c>
      <c r="BO1313" s="1" t="str">
        <f t="shared" si="1694"/>
        <v>NO</v>
      </c>
      <c r="BP1313" s="1" t="str">
        <f t="shared" si="1695"/>
        <v>NO</v>
      </c>
      <c r="BQ1313" s="1" t="str">
        <f t="shared" si="1696"/>
        <v>NO</v>
      </c>
      <c r="BS1313" s="1" t="str">
        <f t="shared" si="1697"/>
        <v>TN</v>
      </c>
      <c r="BT1313" s="1" t="str">
        <f t="shared" si="1698"/>
        <v>TN</v>
      </c>
      <c r="BU1313" s="1" t="str">
        <f t="shared" si="1699"/>
        <v>FP</v>
      </c>
      <c r="BV1313" s="1" t="str">
        <f t="shared" si="1700"/>
        <v>NO</v>
      </c>
      <c r="BW1313" s="1" t="str">
        <f t="shared" si="1701"/>
        <v>NO</v>
      </c>
      <c r="BX1313" s="1" t="str">
        <f t="shared" si="1702"/>
        <v>NO</v>
      </c>
      <c r="BY1313" s="244" t="str">
        <f t="shared" si="1703"/>
        <v>YES</v>
      </c>
      <c r="BZ1313" s="244" t="str">
        <f t="shared" si="1704"/>
        <v>NO</v>
      </c>
      <c r="CA1313" s="244" t="str">
        <f t="shared" si="1705"/>
        <v>NO</v>
      </c>
      <c r="CB1313" s="244" t="str">
        <f t="shared" si="1706"/>
        <v>NO</v>
      </c>
      <c r="CC1313" s="244" t="str">
        <f t="shared" si="1707"/>
        <v>NO</v>
      </c>
      <c r="CD1313" s="244" t="str">
        <f t="shared" si="1683"/>
        <v>YES</v>
      </c>
      <c r="CE1313" s="1" t="str">
        <f t="shared" si="1684"/>
        <v>NO</v>
      </c>
      <c r="CF1313" s="1" t="str">
        <f t="shared" si="1685"/>
        <v>NO</v>
      </c>
      <c r="CG1313" s="1" t="str">
        <f t="shared" si="1686"/>
        <v>NO</v>
      </c>
      <c r="CH1313" s="1" t="str">
        <f t="shared" si="1687"/>
        <v>YES</v>
      </c>
      <c r="CI1313" s="244" t="str">
        <f t="shared" si="1708"/>
        <v>NO</v>
      </c>
      <c r="CJ1313" s="244" t="str">
        <f t="shared" si="1709"/>
        <v>NO</v>
      </c>
      <c r="CK1313" s="244" t="str">
        <f t="shared" si="1710"/>
        <v>NO</v>
      </c>
      <c r="CL1313" s="244" t="str">
        <f t="shared" si="1711"/>
        <v>NO</v>
      </c>
      <c r="CM1313" s="244" t="str">
        <f t="shared" si="1712"/>
        <v>NO</v>
      </c>
      <c r="CN1313" s="244" t="str">
        <f t="shared" si="1713"/>
        <v>YES</v>
      </c>
      <c r="CO1313" s="244" t="str">
        <f t="shared" si="1714"/>
        <v>NO</v>
      </c>
      <c r="CP1313" s="244" t="str">
        <f t="shared" si="1715"/>
        <v>NO</v>
      </c>
      <c r="CQ1313" s="244" t="str">
        <f t="shared" si="1716"/>
        <v>NO</v>
      </c>
      <c r="CR1313" s="244" t="str">
        <f t="shared" si="1717"/>
        <v>YES</v>
      </c>
    </row>
    <row r="1314" spans="1:96">
      <c r="A1314" s="64"/>
      <c r="B1314" s="15"/>
      <c r="C1314" s="15"/>
      <c r="D1314" s="15"/>
      <c r="E1314" s="15"/>
      <c r="F1314" s="15"/>
      <c r="G1314" s="15"/>
      <c r="H1314" s="15"/>
      <c r="I1314" s="52" t="s">
        <v>44</v>
      </c>
      <c r="J1314" s="6">
        <v>0.904849446457753</v>
      </c>
      <c r="K1314" s="6">
        <v>8.3923618285622101E-2</v>
      </c>
      <c r="L1314" s="6">
        <v>1.1226935256624699E-2</v>
      </c>
      <c r="M1314" s="6">
        <v>0.12136278341308</v>
      </c>
      <c r="N1314" s="6">
        <v>0.57620600834866198</v>
      </c>
      <c r="O1314" s="6">
        <v>0.30243120823825598</v>
      </c>
      <c r="P1314" s="6">
        <v>0.78327045309098997</v>
      </c>
      <c r="Q1314" s="6">
        <v>5.6968811949407297E-2</v>
      </c>
      <c r="R1314" s="6">
        <v>0.159760734959602</v>
      </c>
      <c r="S1314" s="6">
        <v>0.54587446390680605</v>
      </c>
      <c r="T1314" s="6">
        <v>0.37678835974103098</v>
      </c>
      <c r="U1314" s="6">
        <v>7.7337176352161599E-2</v>
      </c>
      <c r="V1314" s="6">
        <v>0.792213415067474</v>
      </c>
      <c r="W1314" s="6">
        <v>9.1389386041543202E-2</v>
      </c>
      <c r="X1314" s="6">
        <v>0.116397198890982</v>
      </c>
      <c r="Y1314" s="6">
        <v>0.90270708831314495</v>
      </c>
      <c r="Z1314" s="6">
        <v>3.6053849613844897E-2</v>
      </c>
      <c r="AA1314" s="6">
        <v>6.1239062073009998E-2</v>
      </c>
      <c r="AB1314" s="6">
        <v>0.24095942679668</v>
      </c>
      <c r="AC1314" s="6">
        <v>0.14126780866559099</v>
      </c>
      <c r="AD1314" s="6">
        <v>0.617772764537727</v>
      </c>
      <c r="AE1314" s="6">
        <v>0.60772953011430797</v>
      </c>
      <c r="AF1314" s="6">
        <v>0.14868780105916199</v>
      </c>
      <c r="AG1314" s="310">
        <v>0.24358266882652799</v>
      </c>
      <c r="AH1314" s="211">
        <v>1.2490000000000001</v>
      </c>
      <c r="AI1314" s="211">
        <v>2.7410000000000001</v>
      </c>
      <c r="AJ1314" s="212">
        <v>6.5129999999999999</v>
      </c>
      <c r="AK1314" s="210">
        <v>1.2889999999999999</v>
      </c>
      <c r="AL1314" s="210">
        <v>2.8079999999999998</v>
      </c>
      <c r="AM1314" s="210">
        <v>6.5449999999999999</v>
      </c>
      <c r="AN1314" s="203"/>
      <c r="AO1314" s="203"/>
      <c r="AP1314" s="203"/>
      <c r="AQ1314" s="203"/>
      <c r="AR1314" s="203">
        <f t="shared" si="1722"/>
        <v>0.98877272946999983</v>
      </c>
      <c r="AS1314" s="203">
        <f t="shared" si="1723"/>
        <v>1.2084999999999999</v>
      </c>
      <c r="AT1314" s="203">
        <f t="shared" si="1724"/>
        <v>1.4770555528699998</v>
      </c>
      <c r="AU1314" s="203">
        <f t="shared" si="1725"/>
        <v>2.2310181867759997</v>
      </c>
      <c r="AV1314" s="203">
        <f t="shared" si="1726"/>
        <v>2.7267999999999999</v>
      </c>
      <c r="AW1314" s="203">
        <f t="shared" si="1727"/>
        <v>3.3327555494959995</v>
      </c>
      <c r="AX1314" s="203">
        <f t="shared" si="1728"/>
        <v>4.7679545560499994</v>
      </c>
      <c r="AY1314" s="203">
        <f t="shared" si="1729"/>
        <v>5.8274999999999997</v>
      </c>
      <c r="AZ1314" s="203">
        <f t="shared" si="1730"/>
        <v>7.1224999870499994</v>
      </c>
      <c r="BB1314" s="1" t="str">
        <f t="shared" si="1718"/>
        <v>NA</v>
      </c>
      <c r="BC1314" s="1" t="str">
        <f t="shared" si="1719"/>
        <v>NA</v>
      </c>
      <c r="BD1314" s="1" t="str">
        <f t="shared" si="1720"/>
        <v>NA</v>
      </c>
      <c r="BE1314" s="1" t="str">
        <f t="shared" si="1721"/>
        <v>NO</v>
      </c>
      <c r="BF1314" s="1" t="str">
        <f t="shared" si="1688"/>
        <v>NO</v>
      </c>
      <c r="BG1314" s="1" t="str">
        <f t="shared" si="1689"/>
        <v>NO</v>
      </c>
      <c r="BH1314" s="1" t="str">
        <f t="shared" si="1673"/>
        <v>YES</v>
      </c>
      <c r="BJ1314" s="1">
        <v>42</v>
      </c>
      <c r="BK1314" s="1" t="str">
        <f t="shared" si="1690"/>
        <v>NA</v>
      </c>
      <c r="BL1314" s="1" t="str">
        <f t="shared" si="1691"/>
        <v>NA</v>
      </c>
      <c r="BM1314" s="1" t="str">
        <f t="shared" si="1692"/>
        <v>NA</v>
      </c>
      <c r="BN1314" s="1" t="str">
        <f t="shared" si="1693"/>
        <v>NO</v>
      </c>
      <c r="BO1314" s="1" t="str">
        <f t="shared" si="1694"/>
        <v>NO</v>
      </c>
      <c r="BP1314" s="1" t="str">
        <f t="shared" si="1695"/>
        <v>NO</v>
      </c>
      <c r="BQ1314" s="1" t="str">
        <f t="shared" si="1696"/>
        <v>YES</v>
      </c>
      <c r="BS1314" s="1" t="str">
        <f t="shared" si="1697"/>
        <v>TN</v>
      </c>
      <c r="BT1314" s="1" t="str">
        <f t="shared" si="1698"/>
        <v>TN</v>
      </c>
      <c r="BU1314" s="1" t="str">
        <f t="shared" si="1699"/>
        <v>TN</v>
      </c>
      <c r="BV1314" s="1" t="str">
        <f t="shared" si="1700"/>
        <v>NO</v>
      </c>
      <c r="BW1314" s="1" t="str">
        <f t="shared" si="1701"/>
        <v>NO</v>
      </c>
      <c r="BX1314" s="1" t="str">
        <f t="shared" si="1702"/>
        <v>NO</v>
      </c>
      <c r="BY1314" s="244" t="str">
        <f t="shared" si="1703"/>
        <v>YES</v>
      </c>
      <c r="BZ1314" s="244" t="str">
        <f t="shared" si="1704"/>
        <v>NO</v>
      </c>
      <c r="CA1314" s="244" t="str">
        <f t="shared" si="1705"/>
        <v>NO</v>
      </c>
      <c r="CB1314" s="244" t="str">
        <f t="shared" si="1706"/>
        <v>NO</v>
      </c>
      <c r="CC1314" s="244" t="str">
        <f t="shared" si="1707"/>
        <v>NO</v>
      </c>
      <c r="CD1314" s="244" t="str">
        <f t="shared" si="1683"/>
        <v>NO</v>
      </c>
      <c r="CE1314" s="1" t="str">
        <f t="shared" si="1684"/>
        <v>NO</v>
      </c>
      <c r="CF1314" s="1" t="str">
        <f t="shared" si="1685"/>
        <v>NO</v>
      </c>
      <c r="CG1314" s="1" t="str">
        <f t="shared" si="1686"/>
        <v>NO</v>
      </c>
      <c r="CH1314" s="1" t="str">
        <f t="shared" si="1687"/>
        <v>NO</v>
      </c>
      <c r="CI1314" s="244" t="str">
        <f t="shared" si="1708"/>
        <v>NO</v>
      </c>
      <c r="CJ1314" s="244" t="str">
        <f t="shared" si="1709"/>
        <v>NO</v>
      </c>
      <c r="CK1314" s="244" t="str">
        <f t="shared" si="1710"/>
        <v>NO</v>
      </c>
      <c r="CL1314" s="244" t="str">
        <f t="shared" si="1711"/>
        <v>NO</v>
      </c>
      <c r="CM1314" s="244" t="str">
        <f t="shared" si="1712"/>
        <v>NO</v>
      </c>
      <c r="CN1314" s="244" t="str">
        <f t="shared" si="1713"/>
        <v>NO</v>
      </c>
      <c r="CO1314" s="244" t="str">
        <f t="shared" si="1714"/>
        <v>NO</v>
      </c>
      <c r="CP1314" s="244" t="str">
        <f t="shared" si="1715"/>
        <v>NO</v>
      </c>
      <c r="CQ1314" s="244" t="str">
        <f t="shared" si="1716"/>
        <v>NO</v>
      </c>
      <c r="CR1314" s="244" t="str">
        <f t="shared" si="1717"/>
        <v>NO</v>
      </c>
    </row>
    <row r="1315" spans="1:96">
      <c r="A1315" s="64"/>
      <c r="B1315" s="15"/>
      <c r="C1315" s="15"/>
      <c r="D1315" s="15"/>
      <c r="E1315" s="15"/>
      <c r="F1315" s="15"/>
      <c r="G1315" s="15"/>
      <c r="H1315" s="15"/>
      <c r="I1315" s="52" t="s">
        <v>20</v>
      </c>
      <c r="J1315" s="6">
        <v>0.97508093222162295</v>
      </c>
      <c r="K1315" s="6">
        <v>3.1541918838629002E-4</v>
      </c>
      <c r="L1315" s="6">
        <v>2.4603648589989799E-2</v>
      </c>
      <c r="M1315" s="6">
        <v>0.77041259949303398</v>
      </c>
      <c r="N1315" s="6">
        <v>0.22501041102528099</v>
      </c>
      <c r="O1315" s="6">
        <v>4.5769894816841596E-3</v>
      </c>
      <c r="P1315" s="6">
        <v>4.3171999933485798E-2</v>
      </c>
      <c r="Q1315" s="6">
        <v>0.10349062511611801</v>
      </c>
      <c r="R1315" s="6">
        <v>0.85333737495039497</v>
      </c>
      <c r="S1315" s="6">
        <v>0.26858061609425399</v>
      </c>
      <c r="T1315" s="6">
        <v>0.29364540528135202</v>
      </c>
      <c r="U1315" s="6">
        <v>0.43777397862439299</v>
      </c>
      <c r="V1315" s="6">
        <v>0.30430087843203002</v>
      </c>
      <c r="W1315" s="6">
        <v>0.468874656000214</v>
      </c>
      <c r="X1315" s="6">
        <v>0.22682446556775501</v>
      </c>
      <c r="Y1315" s="6">
        <v>0.27180468671950397</v>
      </c>
      <c r="Z1315" s="6">
        <v>0.459400454988319</v>
      </c>
      <c r="AA1315" s="6">
        <v>0.26879485829217598</v>
      </c>
      <c r="AB1315" s="6">
        <v>0.459831801869589</v>
      </c>
      <c r="AC1315" s="6">
        <v>0.35351118548214</v>
      </c>
      <c r="AD1315" s="6">
        <v>0.18665701264827</v>
      </c>
      <c r="AE1315" s="6">
        <v>0.985793649088616</v>
      </c>
      <c r="AF1315" s="6">
        <v>4.8667349911516401E-3</v>
      </c>
      <c r="AG1315" s="310">
        <v>9.3396159202316902E-3</v>
      </c>
      <c r="AH1315" s="211">
        <v>2.3180000000000001</v>
      </c>
      <c r="AI1315" s="211">
        <v>3.073</v>
      </c>
      <c r="AJ1315" s="212">
        <v>5.6520000000000001</v>
      </c>
      <c r="AK1315" s="210">
        <v>2.4300000000000002</v>
      </c>
      <c r="AL1315" s="210">
        <v>3.101</v>
      </c>
      <c r="AM1315" s="210">
        <v>5.6879999999999997</v>
      </c>
      <c r="AN1315" s="203"/>
      <c r="AO1315" s="203"/>
      <c r="AP1315" s="203"/>
      <c r="AQ1315" s="203"/>
      <c r="AR1315" s="203">
        <f t="shared" si="1722"/>
        <v>0.98877272946999983</v>
      </c>
      <c r="AS1315" s="203">
        <f t="shared" si="1723"/>
        <v>1.2084999999999999</v>
      </c>
      <c r="AT1315" s="203">
        <f t="shared" si="1724"/>
        <v>1.4770555528699998</v>
      </c>
      <c r="AU1315" s="203">
        <f t="shared" si="1725"/>
        <v>2.2310181867759997</v>
      </c>
      <c r="AV1315" s="203">
        <f t="shared" si="1726"/>
        <v>2.7267999999999999</v>
      </c>
      <c r="AW1315" s="203">
        <f t="shared" si="1727"/>
        <v>3.3327555494959995</v>
      </c>
      <c r="AX1315" s="203">
        <f t="shared" si="1728"/>
        <v>4.7679545560499994</v>
      </c>
      <c r="AY1315" s="203">
        <f t="shared" si="1729"/>
        <v>5.8274999999999997</v>
      </c>
      <c r="AZ1315" s="203">
        <f t="shared" si="1730"/>
        <v>7.1224999870499994</v>
      </c>
      <c r="BB1315" s="1" t="str">
        <f t="shared" si="1718"/>
        <v>P</v>
      </c>
      <c r="BC1315" s="1" t="str">
        <f t="shared" si="1719"/>
        <v>NA</v>
      </c>
      <c r="BD1315" s="1" t="str">
        <f t="shared" si="1720"/>
        <v>NP</v>
      </c>
      <c r="BE1315" s="1" t="str">
        <f t="shared" si="1721"/>
        <v>NO</v>
      </c>
      <c r="BF1315" s="1" t="str">
        <f t="shared" si="1688"/>
        <v>NO</v>
      </c>
      <c r="BG1315" s="1" t="str">
        <f t="shared" si="1689"/>
        <v>NO</v>
      </c>
      <c r="BH1315" s="1" t="str">
        <f t="shared" si="1673"/>
        <v>NO</v>
      </c>
      <c r="BJ1315" s="1">
        <v>14</v>
      </c>
      <c r="BK1315" s="1" t="str">
        <f t="shared" si="1690"/>
        <v>P</v>
      </c>
      <c r="BL1315" s="1" t="str">
        <f t="shared" si="1691"/>
        <v>NA</v>
      </c>
      <c r="BM1315" s="1" t="str">
        <f t="shared" si="1692"/>
        <v>NP</v>
      </c>
      <c r="BN1315" s="1" t="str">
        <f t="shared" si="1693"/>
        <v>NO</v>
      </c>
      <c r="BO1315" s="1" t="str">
        <f t="shared" si="1694"/>
        <v>NO</v>
      </c>
      <c r="BP1315" s="1" t="str">
        <f t="shared" si="1695"/>
        <v>NO</v>
      </c>
      <c r="BQ1315" s="1" t="str">
        <f t="shared" si="1696"/>
        <v>NO</v>
      </c>
      <c r="BS1315" s="1" t="str">
        <f t="shared" si="1697"/>
        <v>TN</v>
      </c>
      <c r="BT1315" s="1" t="str">
        <f t="shared" si="1698"/>
        <v>TN</v>
      </c>
      <c r="BU1315" s="1" t="str">
        <f t="shared" si="1699"/>
        <v>TP</v>
      </c>
      <c r="BV1315" s="1" t="str">
        <f t="shared" si="1700"/>
        <v>NO</v>
      </c>
      <c r="BW1315" s="1" t="str">
        <f t="shared" si="1701"/>
        <v>NO</v>
      </c>
      <c r="BX1315" s="1" t="str">
        <f t="shared" si="1702"/>
        <v>YES</v>
      </c>
      <c r="BY1315" s="244" t="str">
        <f t="shared" si="1703"/>
        <v>YES</v>
      </c>
      <c r="BZ1315" s="244" t="str">
        <f t="shared" si="1704"/>
        <v>NO</v>
      </c>
      <c r="CA1315" s="244" t="str">
        <f t="shared" si="1705"/>
        <v>NO</v>
      </c>
      <c r="CB1315" s="244" t="str">
        <f t="shared" si="1706"/>
        <v>NO</v>
      </c>
      <c r="CC1315" s="244" t="str">
        <f t="shared" si="1707"/>
        <v>NO</v>
      </c>
      <c r="CD1315" s="244" t="str">
        <f t="shared" si="1683"/>
        <v>NO</v>
      </c>
      <c r="CE1315" s="1" t="str">
        <f t="shared" si="1684"/>
        <v>NO</v>
      </c>
      <c r="CF1315" s="1" t="str">
        <f t="shared" si="1685"/>
        <v>NO</v>
      </c>
      <c r="CG1315" s="1" t="str">
        <f t="shared" si="1686"/>
        <v>NO</v>
      </c>
      <c r="CH1315" s="1" t="str">
        <f t="shared" si="1687"/>
        <v>NO</v>
      </c>
      <c r="CI1315" s="244" t="str">
        <f t="shared" si="1708"/>
        <v>NO</v>
      </c>
      <c r="CJ1315" s="244" t="str">
        <f t="shared" si="1709"/>
        <v>NO</v>
      </c>
      <c r="CK1315" s="244" t="str">
        <f t="shared" si="1710"/>
        <v>NO</v>
      </c>
      <c r="CL1315" s="244" t="str">
        <f t="shared" si="1711"/>
        <v>NO</v>
      </c>
      <c r="CM1315" s="244" t="str">
        <f t="shared" si="1712"/>
        <v>NO</v>
      </c>
      <c r="CN1315" s="244" t="str">
        <f t="shared" si="1713"/>
        <v>NO</v>
      </c>
      <c r="CO1315" s="244" t="str">
        <f t="shared" si="1714"/>
        <v>NO</v>
      </c>
      <c r="CP1315" s="244" t="str">
        <f t="shared" si="1715"/>
        <v>NO</v>
      </c>
      <c r="CQ1315" s="244" t="str">
        <f t="shared" si="1716"/>
        <v>NO</v>
      </c>
      <c r="CR1315" s="244" t="str">
        <f t="shared" si="1717"/>
        <v>NO</v>
      </c>
    </row>
    <row r="1316" spans="1:96">
      <c r="A1316" s="64"/>
      <c r="B1316" s="15"/>
      <c r="C1316" s="15"/>
      <c r="D1316" s="15"/>
      <c r="E1316" s="15"/>
      <c r="F1316" s="15"/>
      <c r="G1316" s="15"/>
      <c r="H1316" s="15"/>
      <c r="I1316" s="52" t="s">
        <v>32</v>
      </c>
      <c r="J1316" s="6">
        <v>0.87027426780413497</v>
      </c>
      <c r="K1316" s="6">
        <v>0.118220669616141</v>
      </c>
      <c r="L1316" s="6">
        <v>1.1505062579723301E-2</v>
      </c>
      <c r="M1316" s="6">
        <v>0.76002202472564595</v>
      </c>
      <c r="N1316" s="6">
        <v>0.20219652710554201</v>
      </c>
      <c r="O1316" s="6">
        <v>3.7781448168810898E-2</v>
      </c>
      <c r="P1316" s="6">
        <v>0.158101459921553</v>
      </c>
      <c r="Q1316" s="6">
        <v>0.71606608390429805</v>
      </c>
      <c r="R1316" s="6">
        <v>0.12583245617414801</v>
      </c>
      <c r="S1316" s="6">
        <v>0.31622078988550001</v>
      </c>
      <c r="T1316" s="6">
        <v>0.58514542402852598</v>
      </c>
      <c r="U1316" s="6">
        <v>9.8633786085972994E-2</v>
      </c>
      <c r="V1316" s="6">
        <v>0.30978403089411599</v>
      </c>
      <c r="W1316" s="6">
        <v>0.57288565440467298</v>
      </c>
      <c r="X1316" s="6">
        <v>0.11733031470121</v>
      </c>
      <c r="Y1316" s="6">
        <v>0.988362128508952</v>
      </c>
      <c r="Z1316" s="6">
        <v>2.2275081429988701E-3</v>
      </c>
      <c r="AA1316" s="6">
        <v>9.4103633480483399E-3</v>
      </c>
      <c r="AB1316" s="6">
        <v>0.91122211793448704</v>
      </c>
      <c r="AC1316" s="6">
        <v>4.2625453600475802E-2</v>
      </c>
      <c r="AD1316" s="6">
        <v>4.6152428465036602E-2</v>
      </c>
      <c r="AE1316" s="6">
        <v>0.76639677950061003</v>
      </c>
      <c r="AF1316" s="6">
        <v>0.15200283898494599</v>
      </c>
      <c r="AG1316" s="310">
        <v>8.1600381514442405E-2</v>
      </c>
      <c r="AH1316" s="211">
        <v>1.4059999999999999</v>
      </c>
      <c r="AI1316" s="211">
        <v>2.8490000000000002</v>
      </c>
      <c r="AJ1316" s="212">
        <v>5.6710000000000003</v>
      </c>
      <c r="AK1316" s="210">
        <v>1.4279999999999999</v>
      </c>
      <c r="AL1316" s="210">
        <v>2.8519999999999999</v>
      </c>
      <c r="AM1316" s="210">
        <v>5.8040000000000003</v>
      </c>
      <c r="AN1316" s="203"/>
      <c r="AO1316" s="203"/>
      <c r="AP1316" s="203"/>
      <c r="AQ1316" s="203"/>
      <c r="AR1316" s="203">
        <f t="shared" si="1722"/>
        <v>0.98877272946999983</v>
      </c>
      <c r="AS1316" s="203">
        <f t="shared" si="1723"/>
        <v>1.2084999999999999</v>
      </c>
      <c r="AT1316" s="203">
        <f t="shared" si="1724"/>
        <v>1.4770555528699998</v>
      </c>
      <c r="AU1316" s="203">
        <f t="shared" si="1725"/>
        <v>2.2310181867759997</v>
      </c>
      <c r="AV1316" s="203">
        <f t="shared" si="1726"/>
        <v>2.7267999999999999</v>
      </c>
      <c r="AW1316" s="203">
        <f t="shared" si="1727"/>
        <v>3.3327555494959995</v>
      </c>
      <c r="AX1316" s="203">
        <f t="shared" si="1728"/>
        <v>4.7679545560499994</v>
      </c>
      <c r="AY1316" s="203">
        <f t="shared" si="1729"/>
        <v>5.8274999999999997</v>
      </c>
      <c r="AZ1316" s="203">
        <f t="shared" si="1730"/>
        <v>7.1224999870499994</v>
      </c>
      <c r="BB1316" s="1" t="str">
        <f t="shared" si="1718"/>
        <v>NA</v>
      </c>
      <c r="BC1316" s="1" t="str">
        <f t="shared" si="1719"/>
        <v>NA</v>
      </c>
      <c r="BD1316" s="1" t="str">
        <f t="shared" si="1720"/>
        <v>NP</v>
      </c>
      <c r="BE1316" s="1" t="str">
        <f t="shared" si="1721"/>
        <v>NO</v>
      </c>
      <c r="BF1316" s="1" t="str">
        <f t="shared" si="1688"/>
        <v>NO</v>
      </c>
      <c r="BG1316" s="1" t="str">
        <f t="shared" si="1689"/>
        <v>NO</v>
      </c>
      <c r="BH1316" s="1" t="str">
        <f t="shared" si="1673"/>
        <v>YES</v>
      </c>
      <c r="BJ1316" s="1">
        <v>61</v>
      </c>
      <c r="BK1316" s="1" t="str">
        <f t="shared" si="1690"/>
        <v>NA</v>
      </c>
      <c r="BL1316" s="1" t="str">
        <f t="shared" si="1691"/>
        <v>NA</v>
      </c>
      <c r="BM1316" s="1" t="str">
        <f t="shared" si="1692"/>
        <v>NP</v>
      </c>
      <c r="BN1316" s="1" t="str">
        <f t="shared" si="1693"/>
        <v>NO</v>
      </c>
      <c r="BO1316" s="1" t="str">
        <f t="shared" si="1694"/>
        <v>NO</v>
      </c>
      <c r="BP1316" s="1" t="str">
        <f t="shared" si="1695"/>
        <v>NO</v>
      </c>
      <c r="BQ1316" s="1" t="str">
        <f t="shared" si="1696"/>
        <v>YES</v>
      </c>
      <c r="BS1316" s="1" t="str">
        <f t="shared" si="1697"/>
        <v>TN</v>
      </c>
      <c r="BT1316" s="1" t="str">
        <f t="shared" si="1698"/>
        <v>TN</v>
      </c>
      <c r="BU1316" s="1" t="str">
        <f t="shared" si="1699"/>
        <v>TP</v>
      </c>
      <c r="BV1316" s="1" t="str">
        <f t="shared" si="1700"/>
        <v>NO</v>
      </c>
      <c r="BW1316" s="1" t="str">
        <f t="shared" si="1701"/>
        <v>NO</v>
      </c>
      <c r="BX1316" s="1" t="str">
        <f t="shared" si="1702"/>
        <v>YES</v>
      </c>
      <c r="BY1316" s="244" t="str">
        <f t="shared" si="1703"/>
        <v>YES</v>
      </c>
      <c r="BZ1316" s="244" t="str">
        <f t="shared" si="1704"/>
        <v>NO</v>
      </c>
      <c r="CA1316" s="244" t="str">
        <f t="shared" si="1705"/>
        <v>NO</v>
      </c>
      <c r="CB1316" s="244" t="str">
        <f t="shared" si="1706"/>
        <v>NO</v>
      </c>
      <c r="CC1316" s="244" t="str">
        <f t="shared" si="1707"/>
        <v>NO</v>
      </c>
      <c r="CD1316" s="244" t="str">
        <f t="shared" si="1683"/>
        <v>NO</v>
      </c>
      <c r="CE1316" s="1" t="str">
        <f t="shared" si="1684"/>
        <v>NO</v>
      </c>
      <c r="CF1316" s="1" t="str">
        <f t="shared" si="1685"/>
        <v>NO</v>
      </c>
      <c r="CG1316" s="1" t="str">
        <f t="shared" si="1686"/>
        <v>NO</v>
      </c>
      <c r="CH1316" s="1" t="str">
        <f t="shared" si="1687"/>
        <v>NO</v>
      </c>
      <c r="CI1316" s="244" t="str">
        <f t="shared" si="1708"/>
        <v>NO</v>
      </c>
      <c r="CJ1316" s="244" t="str">
        <f t="shared" si="1709"/>
        <v>NO</v>
      </c>
      <c r="CK1316" s="244" t="str">
        <f t="shared" si="1710"/>
        <v>NO</v>
      </c>
      <c r="CL1316" s="244" t="str">
        <f t="shared" si="1711"/>
        <v>NO</v>
      </c>
      <c r="CM1316" s="244" t="str">
        <f t="shared" si="1712"/>
        <v>NO</v>
      </c>
      <c r="CN1316" s="244" t="str">
        <f t="shared" si="1713"/>
        <v>NO</v>
      </c>
      <c r="CO1316" s="244" t="str">
        <f t="shared" si="1714"/>
        <v>NO</v>
      </c>
      <c r="CP1316" s="244" t="str">
        <f t="shared" si="1715"/>
        <v>NO</v>
      </c>
      <c r="CQ1316" s="244" t="str">
        <f t="shared" si="1716"/>
        <v>NO</v>
      </c>
      <c r="CR1316" s="244" t="str">
        <f t="shared" si="1717"/>
        <v>NO</v>
      </c>
    </row>
    <row r="1317" spans="1:96">
      <c r="A1317" s="64"/>
      <c r="B1317" s="15"/>
      <c r="C1317" s="15"/>
      <c r="D1317" s="15"/>
      <c r="E1317" s="15"/>
      <c r="F1317" s="15"/>
      <c r="G1317" s="15"/>
      <c r="H1317" s="15"/>
      <c r="I1317" s="52" t="s">
        <v>31</v>
      </c>
      <c r="J1317" s="6">
        <v>0.88379328311122796</v>
      </c>
      <c r="K1317" s="6">
        <v>1.40909690783658E-2</v>
      </c>
      <c r="L1317" s="6">
        <v>0.102115747810406</v>
      </c>
      <c r="M1317" s="6">
        <v>0.29467974749352499</v>
      </c>
      <c r="N1317" s="6">
        <v>0.282611695956068</v>
      </c>
      <c r="O1317" s="6">
        <v>0.42270855655040601</v>
      </c>
      <c r="P1317" s="6">
        <v>0.50200134707574795</v>
      </c>
      <c r="Q1317" s="6">
        <v>0.39252444989409402</v>
      </c>
      <c r="R1317" s="6">
        <v>0.105474203030157</v>
      </c>
      <c r="S1317" s="6">
        <v>0.68930063351174398</v>
      </c>
      <c r="T1317" s="6">
        <v>0.305348663211094</v>
      </c>
      <c r="U1317" s="6">
        <v>5.3507032771611396E-3</v>
      </c>
      <c r="V1317" s="6">
        <v>0.53906421117437497</v>
      </c>
      <c r="W1317" s="6">
        <v>0.46000747280579501</v>
      </c>
      <c r="X1317" s="6">
        <v>9.2831601982934497E-4</v>
      </c>
      <c r="Y1317" s="6">
        <v>0.16228751068227201</v>
      </c>
      <c r="Z1317" s="6">
        <v>0.65801168528732001</v>
      </c>
      <c r="AA1317" s="6">
        <v>0.179700804030406</v>
      </c>
      <c r="AB1317" s="6">
        <v>0.30533934622693498</v>
      </c>
      <c r="AC1317" s="6">
        <v>0.30020031956781701</v>
      </c>
      <c r="AD1317" s="6">
        <v>0.39446033420524701</v>
      </c>
      <c r="AE1317" s="6">
        <v>0.87083676071610805</v>
      </c>
      <c r="AF1317" s="6">
        <v>1.9472101839952901E-2</v>
      </c>
      <c r="AG1317" s="310">
        <v>0.10969113744393801</v>
      </c>
      <c r="AH1317" s="211">
        <v>1.2070000000000001</v>
      </c>
      <c r="AI1317" s="211">
        <v>2.851</v>
      </c>
      <c r="AJ1317" s="212">
        <v>6.202</v>
      </c>
      <c r="AK1317" s="210">
        <v>1.2090000000000001</v>
      </c>
      <c r="AL1317" s="210">
        <v>2.8420000000000001</v>
      </c>
      <c r="AM1317" s="210">
        <v>6.2329999999999997</v>
      </c>
      <c r="AN1317" s="203"/>
      <c r="AO1317" s="203"/>
      <c r="AP1317" s="203"/>
      <c r="AQ1317" s="203"/>
      <c r="AR1317" s="203">
        <f t="shared" si="1722"/>
        <v>0.98877272946999983</v>
      </c>
      <c r="AS1317" s="203">
        <f t="shared" si="1723"/>
        <v>1.2084999999999999</v>
      </c>
      <c r="AT1317" s="203">
        <f t="shared" si="1724"/>
        <v>1.4770555528699998</v>
      </c>
      <c r="AU1317" s="203">
        <f t="shared" si="1725"/>
        <v>2.2310181867759997</v>
      </c>
      <c r="AV1317" s="203">
        <f t="shared" si="1726"/>
        <v>2.7267999999999999</v>
      </c>
      <c r="AW1317" s="203">
        <f t="shared" si="1727"/>
        <v>3.3327555494959995</v>
      </c>
      <c r="AX1317" s="203">
        <f t="shared" si="1728"/>
        <v>4.7679545560499994</v>
      </c>
      <c r="AY1317" s="203">
        <f t="shared" si="1729"/>
        <v>5.8274999999999997</v>
      </c>
      <c r="AZ1317" s="203">
        <f t="shared" si="1730"/>
        <v>7.1224999870499994</v>
      </c>
      <c r="BB1317" s="1" t="str">
        <f t="shared" si="1718"/>
        <v>NP</v>
      </c>
      <c r="BC1317" s="1" t="str">
        <f t="shared" si="1719"/>
        <v>NA</v>
      </c>
      <c r="BD1317" s="1" t="str">
        <f t="shared" si="1720"/>
        <v>NA</v>
      </c>
      <c r="BE1317" s="1" t="str">
        <f t="shared" si="1721"/>
        <v>NO</v>
      </c>
      <c r="BF1317" s="1" t="str">
        <f t="shared" si="1688"/>
        <v>NO</v>
      </c>
      <c r="BG1317" s="1" t="str">
        <f t="shared" si="1689"/>
        <v>NO</v>
      </c>
      <c r="BH1317" s="1" t="str">
        <f t="shared" si="1673"/>
        <v>YES</v>
      </c>
      <c r="BJ1317" s="1">
        <v>16</v>
      </c>
      <c r="BK1317" s="1" t="str">
        <f t="shared" si="1690"/>
        <v>NA</v>
      </c>
      <c r="BL1317" s="1" t="str">
        <f t="shared" si="1691"/>
        <v>NA</v>
      </c>
      <c r="BM1317" s="1" t="str">
        <f t="shared" si="1692"/>
        <v>NA</v>
      </c>
      <c r="BN1317" s="1" t="str">
        <f t="shared" si="1693"/>
        <v>NO</v>
      </c>
      <c r="BO1317" s="1" t="str">
        <f t="shared" si="1694"/>
        <v>NO</v>
      </c>
      <c r="BP1317" s="1" t="str">
        <f t="shared" si="1695"/>
        <v>NO</v>
      </c>
      <c r="BQ1317" s="1" t="str">
        <f t="shared" si="1696"/>
        <v>YES</v>
      </c>
      <c r="BS1317" s="1" t="str">
        <f t="shared" si="1697"/>
        <v>FP</v>
      </c>
      <c r="BT1317" s="1" t="str">
        <f t="shared" si="1698"/>
        <v>TN</v>
      </c>
      <c r="BU1317" s="1" t="str">
        <f t="shared" si="1699"/>
        <v>TN</v>
      </c>
      <c r="BV1317" s="1" t="str">
        <f t="shared" si="1700"/>
        <v>NO</v>
      </c>
      <c r="BW1317" s="1" t="str">
        <f t="shared" si="1701"/>
        <v>NO</v>
      </c>
      <c r="BX1317" s="1" t="str">
        <f t="shared" si="1702"/>
        <v>NO</v>
      </c>
      <c r="BY1317" s="244" t="str">
        <f t="shared" si="1703"/>
        <v>YES</v>
      </c>
      <c r="BZ1317" s="244" t="str">
        <f t="shared" si="1704"/>
        <v>NO</v>
      </c>
      <c r="CA1317" s="244" t="str">
        <f t="shared" si="1705"/>
        <v>NO</v>
      </c>
      <c r="CB1317" s="244" t="str">
        <f t="shared" si="1706"/>
        <v>NO</v>
      </c>
      <c r="CC1317" s="244" t="str">
        <f t="shared" si="1707"/>
        <v>NO</v>
      </c>
      <c r="CD1317" s="244" t="str">
        <f t="shared" si="1683"/>
        <v>YES</v>
      </c>
      <c r="CE1317" s="1" t="str">
        <f t="shared" si="1684"/>
        <v>NO</v>
      </c>
      <c r="CF1317" s="1" t="str">
        <f t="shared" si="1685"/>
        <v>NO</v>
      </c>
      <c r="CG1317" s="1" t="str">
        <f t="shared" si="1686"/>
        <v>NO</v>
      </c>
      <c r="CH1317" s="1" t="str">
        <f t="shared" si="1687"/>
        <v>YES</v>
      </c>
      <c r="CI1317" s="244" t="str">
        <f t="shared" si="1708"/>
        <v>NO</v>
      </c>
      <c r="CJ1317" s="244" t="str">
        <f t="shared" si="1709"/>
        <v>NO</v>
      </c>
      <c r="CK1317" s="244" t="str">
        <f t="shared" si="1710"/>
        <v>NO</v>
      </c>
      <c r="CL1317" s="244" t="str">
        <f t="shared" si="1711"/>
        <v>NO</v>
      </c>
      <c r="CM1317" s="244" t="str">
        <f t="shared" si="1712"/>
        <v>NO</v>
      </c>
      <c r="CN1317" s="244" t="str">
        <f t="shared" si="1713"/>
        <v>YES</v>
      </c>
      <c r="CO1317" s="244" t="str">
        <f t="shared" si="1714"/>
        <v>NO</v>
      </c>
      <c r="CP1317" s="244" t="str">
        <f t="shared" si="1715"/>
        <v>NO</v>
      </c>
      <c r="CQ1317" s="244" t="str">
        <f t="shared" si="1716"/>
        <v>NO</v>
      </c>
      <c r="CR1317" s="244" t="str">
        <f t="shared" si="1717"/>
        <v>YES</v>
      </c>
    </row>
    <row r="1318" spans="1:96">
      <c r="A1318" s="64"/>
      <c r="B1318" s="15"/>
      <c r="C1318" s="15"/>
      <c r="D1318" s="15"/>
      <c r="E1318" s="15"/>
      <c r="F1318" s="15"/>
      <c r="G1318" s="15"/>
      <c r="H1318" s="15"/>
      <c r="I1318" s="52" t="s">
        <v>53</v>
      </c>
      <c r="J1318" s="6">
        <v>0.44522359728236599</v>
      </c>
      <c r="K1318" s="6">
        <v>0.54122111744669299</v>
      </c>
      <c r="L1318" s="6">
        <v>1.355528527094E-2</v>
      </c>
      <c r="M1318" s="6">
        <v>0.214985954123979</v>
      </c>
      <c r="N1318" s="6">
        <v>0.37840689146738699</v>
      </c>
      <c r="O1318" s="6">
        <v>0.40660715440863299</v>
      </c>
      <c r="P1318" s="6">
        <v>0.112706688746881</v>
      </c>
      <c r="Q1318" s="6">
        <v>0.26829190405366299</v>
      </c>
      <c r="R1318" s="6">
        <v>0.61900140719945596</v>
      </c>
      <c r="S1318" s="6">
        <v>0.94669887448317103</v>
      </c>
      <c r="T1318" s="6">
        <v>1.7046183455109099E-2</v>
      </c>
      <c r="U1318" s="6">
        <v>3.6254942061719801E-2</v>
      </c>
      <c r="V1318" s="6">
        <v>0.19548848016697801</v>
      </c>
      <c r="W1318" s="6">
        <v>6.8338048913650307E-2</v>
      </c>
      <c r="X1318" s="6">
        <v>0.73617347091937102</v>
      </c>
      <c r="Y1318" s="6">
        <v>8.7778335287544001E-2</v>
      </c>
      <c r="Z1318" s="6">
        <v>0.30740746496573701</v>
      </c>
      <c r="AA1318" s="6">
        <v>0.60481419974671802</v>
      </c>
      <c r="AB1318" s="6">
        <v>0.33175215852213302</v>
      </c>
      <c r="AC1318" s="6">
        <v>0.66349315273765497</v>
      </c>
      <c r="AD1318" s="6">
        <v>4.7546887402110096E-3</v>
      </c>
      <c r="AE1318" s="6">
        <v>0.65342235518719105</v>
      </c>
      <c r="AF1318" s="6">
        <v>0.26918865594819502</v>
      </c>
      <c r="AG1318" s="310">
        <v>7.7388988864612707E-2</v>
      </c>
      <c r="AH1318" s="211">
        <v>1.7370000000000001</v>
      </c>
      <c r="AI1318" s="211">
        <v>3.944</v>
      </c>
      <c r="AJ1318" s="212">
        <v>5.5259999999999998</v>
      </c>
      <c r="AK1318" s="210">
        <v>1.6439999999999999</v>
      </c>
      <c r="AL1318" s="210">
        <v>4.0369999999999999</v>
      </c>
      <c r="AM1318" s="210">
        <v>5.6269999999999998</v>
      </c>
      <c r="AN1318" s="203"/>
      <c r="AO1318" s="203"/>
      <c r="AP1318" s="203"/>
      <c r="AQ1318" s="203"/>
      <c r="AR1318" s="203">
        <f t="shared" si="1722"/>
        <v>0.98877272946999983</v>
      </c>
      <c r="AS1318" s="203">
        <f t="shared" si="1723"/>
        <v>1.2084999999999999</v>
      </c>
      <c r="AT1318" s="203">
        <f t="shared" si="1724"/>
        <v>1.4770555528699998</v>
      </c>
      <c r="AU1318" s="203">
        <f t="shared" si="1725"/>
        <v>2.2310181867759997</v>
      </c>
      <c r="AV1318" s="203">
        <f t="shared" si="1726"/>
        <v>2.7267999999999999</v>
      </c>
      <c r="AW1318" s="203">
        <f t="shared" si="1727"/>
        <v>3.3327555494959995</v>
      </c>
      <c r="AX1318" s="203">
        <f t="shared" si="1728"/>
        <v>4.7679545560499994</v>
      </c>
      <c r="AY1318" s="203">
        <f t="shared" si="1729"/>
        <v>5.8274999999999997</v>
      </c>
      <c r="AZ1318" s="203">
        <f t="shared" si="1730"/>
        <v>7.1224999870499994</v>
      </c>
      <c r="BB1318" s="1" t="str">
        <f t="shared" si="1718"/>
        <v>P</v>
      </c>
      <c r="BC1318" s="1" t="str">
        <f t="shared" si="1719"/>
        <v>P</v>
      </c>
      <c r="BD1318" s="1" t="str">
        <f t="shared" si="1720"/>
        <v>NP</v>
      </c>
      <c r="BE1318" s="1" t="str">
        <f t="shared" si="1721"/>
        <v>NO</v>
      </c>
      <c r="BF1318" s="1" t="str">
        <f t="shared" si="1688"/>
        <v>NO</v>
      </c>
      <c r="BG1318" s="1" t="str">
        <f t="shared" si="1689"/>
        <v>NO</v>
      </c>
      <c r="BH1318" s="1" t="str">
        <f t="shared" si="1673"/>
        <v>NO</v>
      </c>
      <c r="BJ1318" s="1">
        <v>41</v>
      </c>
      <c r="BK1318" s="1" t="str">
        <f t="shared" si="1690"/>
        <v>P</v>
      </c>
      <c r="BL1318" s="1" t="str">
        <f t="shared" si="1691"/>
        <v>P</v>
      </c>
      <c r="BM1318" s="1" t="str">
        <f t="shared" si="1692"/>
        <v>NP</v>
      </c>
      <c r="BN1318" s="1" t="str">
        <f t="shared" si="1693"/>
        <v>NO</v>
      </c>
      <c r="BO1318" s="1" t="str">
        <f t="shared" si="1694"/>
        <v>NO</v>
      </c>
      <c r="BP1318" s="1" t="str">
        <f t="shared" si="1695"/>
        <v>NO</v>
      </c>
      <c r="BQ1318" s="1" t="str">
        <f t="shared" si="1696"/>
        <v>NO</v>
      </c>
      <c r="BS1318" s="1" t="str">
        <f t="shared" si="1697"/>
        <v>TN</v>
      </c>
      <c r="BT1318" s="1" t="str">
        <f t="shared" si="1698"/>
        <v>TN</v>
      </c>
      <c r="BU1318" s="1" t="str">
        <f t="shared" si="1699"/>
        <v>TP</v>
      </c>
      <c r="BV1318" s="1" t="str">
        <f t="shared" si="1700"/>
        <v>NO</v>
      </c>
      <c r="BW1318" s="1" t="str">
        <f t="shared" si="1701"/>
        <v>NO</v>
      </c>
      <c r="BX1318" s="1" t="str">
        <f t="shared" si="1702"/>
        <v>YES</v>
      </c>
      <c r="BY1318" s="244" t="str">
        <f t="shared" si="1703"/>
        <v>YES</v>
      </c>
      <c r="BZ1318" s="244" t="str">
        <f t="shared" si="1704"/>
        <v>NO</v>
      </c>
      <c r="CA1318" s="244" t="str">
        <f t="shared" si="1705"/>
        <v>NO</v>
      </c>
      <c r="CB1318" s="244" t="str">
        <f t="shared" si="1706"/>
        <v>NO</v>
      </c>
      <c r="CC1318" s="244" t="str">
        <f t="shared" si="1707"/>
        <v>NO</v>
      </c>
      <c r="CD1318" s="244" t="str">
        <f t="shared" si="1683"/>
        <v>NO</v>
      </c>
      <c r="CE1318" s="1" t="str">
        <f t="shared" si="1684"/>
        <v>NO</v>
      </c>
      <c r="CF1318" s="1" t="str">
        <f t="shared" si="1685"/>
        <v>NO</v>
      </c>
      <c r="CG1318" s="1" t="str">
        <f t="shared" si="1686"/>
        <v>NO</v>
      </c>
      <c r="CH1318" s="1" t="str">
        <f t="shared" si="1687"/>
        <v>NO</v>
      </c>
      <c r="CI1318" s="244" t="str">
        <f t="shared" si="1708"/>
        <v>NO</v>
      </c>
      <c r="CJ1318" s="244" t="str">
        <f t="shared" si="1709"/>
        <v>NO</v>
      </c>
      <c r="CK1318" s="244" t="str">
        <f t="shared" si="1710"/>
        <v>NO</v>
      </c>
      <c r="CL1318" s="244" t="str">
        <f t="shared" si="1711"/>
        <v>NO</v>
      </c>
      <c r="CM1318" s="244" t="str">
        <f t="shared" si="1712"/>
        <v>NO</v>
      </c>
      <c r="CN1318" s="244" t="str">
        <f t="shared" si="1713"/>
        <v>NO</v>
      </c>
      <c r="CO1318" s="244" t="str">
        <f t="shared" si="1714"/>
        <v>NO</v>
      </c>
      <c r="CP1318" s="244" t="str">
        <f t="shared" si="1715"/>
        <v>NO</v>
      </c>
      <c r="CQ1318" s="244" t="str">
        <f t="shared" si="1716"/>
        <v>NO</v>
      </c>
      <c r="CR1318" s="244" t="str">
        <f t="shared" si="1717"/>
        <v>NO</v>
      </c>
    </row>
    <row r="1319" spans="1:96">
      <c r="A1319" s="64"/>
      <c r="B1319" s="15"/>
      <c r="C1319" s="15"/>
      <c r="D1319" s="15"/>
      <c r="E1319" s="15"/>
      <c r="F1319" s="15"/>
      <c r="G1319" s="15"/>
      <c r="H1319" s="15"/>
      <c r="I1319" s="52" t="s">
        <v>54</v>
      </c>
      <c r="J1319" s="6">
        <v>0.63443608296968701</v>
      </c>
      <c r="K1319" s="6">
        <v>0.31005217048016098</v>
      </c>
      <c r="L1319" s="6">
        <v>5.5511746550151203E-2</v>
      </c>
      <c r="M1319" s="6">
        <v>0.51573998096086304</v>
      </c>
      <c r="N1319" s="6">
        <v>0.121093834625965</v>
      </c>
      <c r="O1319" s="6">
        <v>0.363166184413171</v>
      </c>
      <c r="P1319" s="6">
        <v>0.78457522934776303</v>
      </c>
      <c r="Q1319" s="6">
        <v>0.13741190800129999</v>
      </c>
      <c r="R1319" s="6">
        <v>7.8012862650936696E-2</v>
      </c>
      <c r="S1319" s="6">
        <v>0.54811764110250905</v>
      </c>
      <c r="T1319" s="6">
        <v>0.35337008727630698</v>
      </c>
      <c r="U1319" s="6">
        <v>9.8512271621183506E-2</v>
      </c>
      <c r="V1319" s="6">
        <v>3.6159630177360298E-2</v>
      </c>
      <c r="W1319" s="6">
        <v>0.43022144801117801</v>
      </c>
      <c r="X1319" s="6">
        <v>0.53361892181146098</v>
      </c>
      <c r="Y1319" s="6">
        <v>0.46292645650045</v>
      </c>
      <c r="Z1319" s="6">
        <v>0.26336939051973801</v>
      </c>
      <c r="AA1319" s="6">
        <v>0.27370415297981099</v>
      </c>
      <c r="AB1319" s="6">
        <v>0.45295130298338099</v>
      </c>
      <c r="AC1319" s="6">
        <v>0.36329780586142302</v>
      </c>
      <c r="AD1319" s="6">
        <v>0.183750891155195</v>
      </c>
      <c r="AE1319" s="6">
        <v>0.91751894034708403</v>
      </c>
      <c r="AF1319" s="6">
        <v>4.5989029235489198E-2</v>
      </c>
      <c r="AG1319" s="310">
        <v>3.6492030417426699E-2</v>
      </c>
      <c r="AH1319" s="211">
        <v>1.1679999999999999</v>
      </c>
      <c r="AI1319" s="211">
        <v>3.3450000000000002</v>
      </c>
      <c r="AJ1319" s="212">
        <v>5.7</v>
      </c>
      <c r="AK1319" s="210">
        <v>1.131</v>
      </c>
      <c r="AL1319" s="210">
        <v>3.4319999999999999</v>
      </c>
      <c r="AM1319" s="210">
        <v>5.8230000000000004</v>
      </c>
      <c r="AN1319" s="203"/>
      <c r="AO1319" s="203"/>
      <c r="AP1319" s="203"/>
      <c r="AQ1319" s="203"/>
      <c r="AR1319" s="203">
        <f t="shared" si="1722"/>
        <v>0.98877272946999983</v>
      </c>
      <c r="AS1319" s="203">
        <f t="shared" si="1723"/>
        <v>1.2084999999999999</v>
      </c>
      <c r="AT1319" s="203">
        <f t="shared" si="1724"/>
        <v>1.4770555528699998</v>
      </c>
      <c r="AU1319" s="203">
        <f t="shared" si="1725"/>
        <v>2.2310181867759997</v>
      </c>
      <c r="AV1319" s="203">
        <f t="shared" si="1726"/>
        <v>2.7267999999999999</v>
      </c>
      <c r="AW1319" s="203">
        <f t="shared" si="1727"/>
        <v>3.3327555494959995</v>
      </c>
      <c r="AX1319" s="203">
        <f t="shared" si="1728"/>
        <v>4.7679545560499994</v>
      </c>
      <c r="AY1319" s="203">
        <f t="shared" si="1729"/>
        <v>5.8274999999999997</v>
      </c>
      <c r="AZ1319" s="203">
        <f t="shared" si="1730"/>
        <v>7.1224999870499994</v>
      </c>
      <c r="BB1319" s="1" t="str">
        <f t="shared" si="1718"/>
        <v>NP</v>
      </c>
      <c r="BC1319" s="1" t="str">
        <f t="shared" si="1719"/>
        <v>P</v>
      </c>
      <c r="BD1319" s="1" t="str">
        <f t="shared" si="1720"/>
        <v>NP</v>
      </c>
      <c r="BE1319" s="1" t="str">
        <f t="shared" si="1721"/>
        <v>NO</v>
      </c>
      <c r="BF1319" s="1" t="str">
        <f t="shared" si="1688"/>
        <v>NO</v>
      </c>
      <c r="BG1319" s="1" t="str">
        <f t="shared" si="1689"/>
        <v>NO</v>
      </c>
      <c r="BH1319" s="1" t="str">
        <f t="shared" si="1673"/>
        <v>NO</v>
      </c>
      <c r="BJ1319" s="1">
        <v>51</v>
      </c>
      <c r="BK1319" s="1" t="str">
        <f t="shared" si="1690"/>
        <v>NP</v>
      </c>
      <c r="BL1319" s="1" t="str">
        <f t="shared" si="1691"/>
        <v>P</v>
      </c>
      <c r="BM1319" s="1" t="str">
        <f t="shared" si="1692"/>
        <v>NP</v>
      </c>
      <c r="BN1319" s="1" t="str">
        <f t="shared" si="1693"/>
        <v>NO</v>
      </c>
      <c r="BO1319" s="1" t="str">
        <f t="shared" si="1694"/>
        <v>NO</v>
      </c>
      <c r="BP1319" s="1" t="str">
        <f t="shared" si="1695"/>
        <v>NO</v>
      </c>
      <c r="BQ1319" s="1" t="str">
        <f t="shared" si="1696"/>
        <v>NO</v>
      </c>
      <c r="BS1319" s="1" t="str">
        <f t="shared" si="1697"/>
        <v>TP</v>
      </c>
      <c r="BT1319" s="1" t="str">
        <f t="shared" si="1698"/>
        <v>TN</v>
      </c>
      <c r="BU1319" s="1" t="str">
        <f t="shared" si="1699"/>
        <v>TP</v>
      </c>
      <c r="BV1319" s="1" t="str">
        <f t="shared" si="1700"/>
        <v>NO</v>
      </c>
      <c r="BW1319" s="1" t="str">
        <f t="shared" si="1701"/>
        <v>YES</v>
      </c>
      <c r="BX1319" s="1" t="str">
        <f t="shared" si="1702"/>
        <v>YES</v>
      </c>
      <c r="BY1319" s="244" t="str">
        <f t="shared" si="1703"/>
        <v>YES</v>
      </c>
      <c r="BZ1319" s="244" t="str">
        <f t="shared" si="1704"/>
        <v>NO</v>
      </c>
      <c r="CA1319" s="244" t="str">
        <f t="shared" si="1705"/>
        <v>NO</v>
      </c>
      <c r="CB1319" s="244" t="str">
        <f t="shared" si="1706"/>
        <v>NO</v>
      </c>
      <c r="CC1319" s="244" t="str">
        <f t="shared" si="1707"/>
        <v>NO</v>
      </c>
      <c r="CD1319" s="244" t="str">
        <f t="shared" si="1683"/>
        <v>NO</v>
      </c>
      <c r="CE1319" s="1" t="str">
        <f t="shared" si="1684"/>
        <v>NO</v>
      </c>
      <c r="CF1319" s="1" t="str">
        <f t="shared" si="1685"/>
        <v>NO</v>
      </c>
      <c r="CG1319" s="1" t="str">
        <f t="shared" si="1686"/>
        <v>NO</v>
      </c>
      <c r="CH1319" s="1" t="str">
        <f t="shared" si="1687"/>
        <v>NO</v>
      </c>
      <c r="CI1319" s="244" t="str">
        <f t="shared" si="1708"/>
        <v>NO</v>
      </c>
      <c r="CJ1319" s="244" t="str">
        <f t="shared" si="1709"/>
        <v>NO</v>
      </c>
      <c r="CK1319" s="244" t="str">
        <f t="shared" si="1710"/>
        <v>NO</v>
      </c>
      <c r="CL1319" s="244" t="str">
        <f t="shared" si="1711"/>
        <v>NO</v>
      </c>
      <c r="CM1319" s="244" t="str">
        <f t="shared" si="1712"/>
        <v>NO</v>
      </c>
      <c r="CN1319" s="244" t="str">
        <f t="shared" si="1713"/>
        <v>NO</v>
      </c>
      <c r="CO1319" s="244" t="str">
        <f t="shared" si="1714"/>
        <v>NO</v>
      </c>
      <c r="CP1319" s="244" t="str">
        <f t="shared" si="1715"/>
        <v>NO</v>
      </c>
      <c r="CQ1319" s="244" t="str">
        <f t="shared" si="1716"/>
        <v>NO</v>
      </c>
      <c r="CR1319" s="244" t="str">
        <f t="shared" si="1717"/>
        <v>NO</v>
      </c>
    </row>
    <row r="1320" spans="1:96">
      <c r="A1320" s="64"/>
      <c r="B1320" s="15"/>
      <c r="C1320" s="15"/>
      <c r="D1320" s="15"/>
      <c r="E1320" s="15"/>
      <c r="F1320" s="15"/>
      <c r="G1320" s="15"/>
      <c r="H1320" s="15"/>
      <c r="I1320" s="52" t="s">
        <v>55</v>
      </c>
      <c r="J1320" s="6">
        <v>0.75381865517003299</v>
      </c>
      <c r="K1320" s="6">
        <v>0.19813343207171499</v>
      </c>
      <c r="L1320" s="6">
        <v>4.8047912758251397E-2</v>
      </c>
      <c r="M1320" s="6">
        <v>0.76002202472564595</v>
      </c>
      <c r="N1320" s="6">
        <v>0.20219652710554201</v>
      </c>
      <c r="O1320" s="6">
        <v>3.7781448168810898E-2</v>
      </c>
      <c r="P1320" s="6">
        <v>0.158101459921553</v>
      </c>
      <c r="Q1320" s="6">
        <v>0.71606608390429805</v>
      </c>
      <c r="R1320" s="6">
        <v>0.12583245617414801</v>
      </c>
      <c r="S1320" s="6">
        <v>0.31622078988550001</v>
      </c>
      <c r="T1320" s="6">
        <v>0.58514542402852598</v>
      </c>
      <c r="U1320" s="6">
        <v>9.8633786085972994E-2</v>
      </c>
      <c r="V1320" s="6">
        <v>0.30978403089411599</v>
      </c>
      <c r="W1320" s="6">
        <v>0.57288565440467298</v>
      </c>
      <c r="X1320" s="6">
        <v>0.11733031470121</v>
      </c>
      <c r="Y1320" s="6">
        <v>0.988362128508952</v>
      </c>
      <c r="Z1320" s="6">
        <v>2.2275081429988701E-3</v>
      </c>
      <c r="AA1320" s="6">
        <v>9.4103633480483399E-3</v>
      </c>
      <c r="AB1320" s="6">
        <v>0.65801679933463397</v>
      </c>
      <c r="AC1320" s="6">
        <v>9.1801790980350101E-2</v>
      </c>
      <c r="AD1320" s="6">
        <v>0.25018140968501501</v>
      </c>
      <c r="AE1320" s="6">
        <v>0.22400112070436701</v>
      </c>
      <c r="AF1320" s="6">
        <v>0.69736151087226395</v>
      </c>
      <c r="AG1320" s="310">
        <v>7.8637368423368395E-2</v>
      </c>
      <c r="AH1320" s="211">
        <v>1.329</v>
      </c>
      <c r="AI1320" s="211">
        <v>2.7450000000000001</v>
      </c>
      <c r="AJ1320" s="212">
        <v>5.9930000000000003</v>
      </c>
      <c r="AK1320" s="210">
        <v>1.3149999999999999</v>
      </c>
      <c r="AL1320" s="210">
        <v>2.726</v>
      </c>
      <c r="AM1320" s="210">
        <v>5.9859999999999998</v>
      </c>
      <c r="AN1320" s="203"/>
      <c r="AO1320" s="203"/>
      <c r="AP1320" s="203"/>
      <c r="AQ1320" s="203"/>
      <c r="AR1320" s="203">
        <f t="shared" si="1722"/>
        <v>0.98877272946999983</v>
      </c>
      <c r="AS1320" s="203">
        <f t="shared" si="1723"/>
        <v>1.2084999999999999</v>
      </c>
      <c r="AT1320" s="203">
        <f t="shared" si="1724"/>
        <v>1.4770555528699998</v>
      </c>
      <c r="AU1320" s="203">
        <f t="shared" si="1725"/>
        <v>2.2310181867759997</v>
      </c>
      <c r="AV1320" s="203">
        <f t="shared" si="1726"/>
        <v>2.7267999999999999</v>
      </c>
      <c r="AW1320" s="203">
        <f t="shared" si="1727"/>
        <v>3.3327555494959995</v>
      </c>
      <c r="AX1320" s="203">
        <f t="shared" si="1728"/>
        <v>4.7679545560499994</v>
      </c>
      <c r="AY1320" s="203">
        <f t="shared" si="1729"/>
        <v>5.8274999999999997</v>
      </c>
      <c r="AZ1320" s="203">
        <f t="shared" si="1730"/>
        <v>7.1224999870499994</v>
      </c>
      <c r="BB1320" s="1" t="str">
        <f t="shared" si="1718"/>
        <v>NA</v>
      </c>
      <c r="BC1320" s="1" t="str">
        <f t="shared" si="1719"/>
        <v>NA</v>
      </c>
      <c r="BD1320" s="1" t="str">
        <f t="shared" si="1720"/>
        <v>NA</v>
      </c>
      <c r="BE1320" s="1" t="str">
        <f t="shared" si="1721"/>
        <v>NO</v>
      </c>
      <c r="BF1320" s="1" t="str">
        <f t="shared" si="1688"/>
        <v>NO</v>
      </c>
      <c r="BG1320" s="1" t="str">
        <f t="shared" si="1689"/>
        <v>NO</v>
      </c>
      <c r="BH1320" s="1" t="str">
        <f t="shared" si="1673"/>
        <v>YES</v>
      </c>
      <c r="BJ1320" s="1">
        <v>58</v>
      </c>
      <c r="BK1320" s="1" t="str">
        <f t="shared" si="1690"/>
        <v>NA</v>
      </c>
      <c r="BL1320" s="1" t="str">
        <f t="shared" si="1691"/>
        <v>NP</v>
      </c>
      <c r="BM1320" s="1" t="str">
        <f t="shared" si="1692"/>
        <v>NA</v>
      </c>
      <c r="BN1320" s="1" t="str">
        <f t="shared" si="1693"/>
        <v>NO</v>
      </c>
      <c r="BO1320" s="1" t="str">
        <f t="shared" si="1694"/>
        <v>NO</v>
      </c>
      <c r="BP1320" s="1" t="str">
        <f t="shared" si="1695"/>
        <v>NO</v>
      </c>
      <c r="BQ1320" s="1" t="str">
        <f t="shared" si="1696"/>
        <v>YES</v>
      </c>
      <c r="BS1320" s="1" t="str">
        <f t="shared" si="1697"/>
        <v>TN</v>
      </c>
      <c r="BT1320" s="1" t="str">
        <f t="shared" si="1698"/>
        <v>FN</v>
      </c>
      <c r="BU1320" s="1" t="str">
        <f t="shared" si="1699"/>
        <v>TN</v>
      </c>
      <c r="BV1320" s="1" t="str">
        <f t="shared" si="1700"/>
        <v>NO</v>
      </c>
      <c r="BW1320" s="1" t="str">
        <f t="shared" si="1701"/>
        <v>NO</v>
      </c>
      <c r="BX1320" s="1" t="str">
        <f t="shared" si="1702"/>
        <v>NO</v>
      </c>
      <c r="BY1320" s="244" t="str">
        <f t="shared" si="1703"/>
        <v>YES</v>
      </c>
      <c r="BZ1320" s="244" t="str">
        <f t="shared" si="1704"/>
        <v>NO</v>
      </c>
      <c r="CA1320" s="244" t="str">
        <f t="shared" si="1705"/>
        <v>NO</v>
      </c>
      <c r="CB1320" s="244" t="str">
        <f t="shared" si="1706"/>
        <v>NO</v>
      </c>
      <c r="CC1320" s="244" t="str">
        <f t="shared" si="1707"/>
        <v>NO</v>
      </c>
      <c r="CD1320" s="244" t="str">
        <f t="shared" si="1683"/>
        <v>YES</v>
      </c>
      <c r="CE1320" s="1" t="str">
        <f t="shared" si="1684"/>
        <v>NO</v>
      </c>
      <c r="CF1320" s="1" t="str">
        <f t="shared" si="1685"/>
        <v>NO</v>
      </c>
      <c r="CG1320" s="1" t="str">
        <f t="shared" si="1686"/>
        <v>NO</v>
      </c>
      <c r="CH1320" s="1" t="str">
        <f t="shared" si="1687"/>
        <v>YES</v>
      </c>
      <c r="CI1320" s="244" t="str">
        <f t="shared" si="1708"/>
        <v>YES</v>
      </c>
      <c r="CJ1320" s="244" t="str">
        <f t="shared" si="1709"/>
        <v>NO</v>
      </c>
      <c r="CK1320" s="244" t="str">
        <f t="shared" si="1710"/>
        <v>NO</v>
      </c>
      <c r="CL1320" s="244" t="str">
        <f t="shared" si="1711"/>
        <v>NO</v>
      </c>
      <c r="CM1320" s="244" t="str">
        <f t="shared" si="1712"/>
        <v>YES</v>
      </c>
      <c r="CN1320" s="244" t="str">
        <f t="shared" si="1713"/>
        <v>NO</v>
      </c>
      <c r="CO1320" s="244" t="str">
        <f t="shared" si="1714"/>
        <v>NO</v>
      </c>
      <c r="CP1320" s="244" t="str">
        <f t="shared" si="1715"/>
        <v>NO</v>
      </c>
      <c r="CQ1320" s="244" t="str">
        <f t="shared" si="1716"/>
        <v>NO</v>
      </c>
      <c r="CR1320" s="244" t="str">
        <f t="shared" si="1717"/>
        <v>NO</v>
      </c>
    </row>
    <row r="1321" spans="1:96">
      <c r="A1321" s="64"/>
      <c r="B1321" s="15"/>
      <c r="C1321" s="15"/>
      <c r="D1321" s="15"/>
      <c r="E1321" s="15"/>
      <c r="F1321" s="15"/>
      <c r="G1321" s="15"/>
      <c r="H1321" s="15"/>
      <c r="I1321" s="52" t="s">
        <v>56</v>
      </c>
      <c r="J1321" s="6">
        <v>0.92079710332377795</v>
      </c>
      <c r="K1321" s="6">
        <v>5.0034339778355197E-2</v>
      </c>
      <c r="L1321" s="6">
        <v>2.91685568978663E-2</v>
      </c>
      <c r="M1321" s="6">
        <v>0.84106223612169795</v>
      </c>
      <c r="N1321" s="6">
        <v>2.4634067031643898E-2</v>
      </c>
      <c r="O1321" s="6">
        <v>0.13430369684665699</v>
      </c>
      <c r="P1321" s="6">
        <v>0.53328422104828399</v>
      </c>
      <c r="Q1321" s="6">
        <v>0.41800867627068899</v>
      </c>
      <c r="R1321" s="6">
        <v>4.8707102681026099E-2</v>
      </c>
      <c r="S1321" s="6">
        <v>0.65463915501824599</v>
      </c>
      <c r="T1321" s="6">
        <v>0.23904965966043101</v>
      </c>
      <c r="U1321" s="6">
        <v>0.106311185321322</v>
      </c>
      <c r="V1321" s="6">
        <v>0.71549396670410803</v>
      </c>
      <c r="W1321" s="6">
        <v>3.04122036146246E-2</v>
      </c>
      <c r="X1321" s="6">
        <v>0.25409382968126598</v>
      </c>
      <c r="Y1321" s="6">
        <v>0.91504419888331001</v>
      </c>
      <c r="Z1321" s="6">
        <v>6.0984430783722503E-2</v>
      </c>
      <c r="AA1321" s="6">
        <v>2.3971370332966799E-2</v>
      </c>
      <c r="AB1321" s="6">
        <v>0.50961151909584002</v>
      </c>
      <c r="AC1321" s="6">
        <v>0.40965469673162902</v>
      </c>
      <c r="AD1321" s="6">
        <v>8.0733784172529494E-2</v>
      </c>
      <c r="AE1321" s="6">
        <v>0.299336359047506</v>
      </c>
      <c r="AF1321" s="6">
        <v>0.69829903582153197</v>
      </c>
      <c r="AG1321" s="310">
        <v>2.36460513096115E-3</v>
      </c>
      <c r="AH1321" s="211">
        <v>1.3160000000000001</v>
      </c>
      <c r="AI1321" s="211">
        <v>2.919</v>
      </c>
      <c r="AJ1321" s="212">
        <v>5.7610000000000001</v>
      </c>
      <c r="AK1321" s="210">
        <v>1.2689999999999999</v>
      </c>
      <c r="AL1321" s="210">
        <v>2.8239999999999998</v>
      </c>
      <c r="AM1321" s="210">
        <v>5.8079999999999998</v>
      </c>
      <c r="AN1321" s="203"/>
      <c r="AO1321" s="203"/>
      <c r="AP1321" s="203"/>
      <c r="AQ1321" s="203"/>
      <c r="AR1321" s="203">
        <f t="shared" si="1722"/>
        <v>0.98877272946999983</v>
      </c>
      <c r="AS1321" s="203">
        <f t="shared" si="1723"/>
        <v>1.2084999999999999</v>
      </c>
      <c r="AT1321" s="203">
        <f t="shared" si="1724"/>
        <v>1.4770555528699998</v>
      </c>
      <c r="AU1321" s="203">
        <f t="shared" si="1725"/>
        <v>2.2310181867759997</v>
      </c>
      <c r="AV1321" s="203">
        <f t="shared" si="1726"/>
        <v>2.7267999999999999</v>
      </c>
      <c r="AW1321" s="203">
        <f t="shared" si="1727"/>
        <v>3.3327555494959995</v>
      </c>
      <c r="AX1321" s="203">
        <f t="shared" si="1728"/>
        <v>4.7679545560499994</v>
      </c>
      <c r="AY1321" s="203">
        <f t="shared" si="1729"/>
        <v>5.8274999999999997</v>
      </c>
      <c r="AZ1321" s="203">
        <f t="shared" si="1730"/>
        <v>7.1224999870499994</v>
      </c>
      <c r="BB1321" s="1" t="str">
        <f t="shared" si="1718"/>
        <v>NA</v>
      </c>
      <c r="BC1321" s="1" t="str">
        <f t="shared" si="1719"/>
        <v>NA</v>
      </c>
      <c r="BD1321" s="1" t="str">
        <f t="shared" si="1720"/>
        <v>NP</v>
      </c>
      <c r="BE1321" s="1" t="str">
        <f t="shared" si="1721"/>
        <v>NO</v>
      </c>
      <c r="BF1321" s="1" t="str">
        <f t="shared" si="1688"/>
        <v>NO</v>
      </c>
      <c r="BG1321" s="1" t="str">
        <f t="shared" si="1689"/>
        <v>NO</v>
      </c>
      <c r="BH1321" s="1" t="str">
        <f t="shared" si="1673"/>
        <v>YES</v>
      </c>
      <c r="BJ1321" s="1">
        <v>16</v>
      </c>
      <c r="BK1321" s="1" t="str">
        <f t="shared" si="1690"/>
        <v>NA</v>
      </c>
      <c r="BL1321" s="1" t="str">
        <f t="shared" si="1691"/>
        <v>NA</v>
      </c>
      <c r="BM1321" s="1" t="str">
        <f t="shared" si="1692"/>
        <v>NP</v>
      </c>
      <c r="BN1321" s="1" t="str">
        <f t="shared" si="1693"/>
        <v>NO</v>
      </c>
      <c r="BO1321" s="1" t="str">
        <f t="shared" si="1694"/>
        <v>NO</v>
      </c>
      <c r="BP1321" s="1" t="str">
        <f t="shared" si="1695"/>
        <v>NO</v>
      </c>
      <c r="BQ1321" s="1" t="str">
        <f t="shared" si="1696"/>
        <v>YES</v>
      </c>
      <c r="BS1321" s="1" t="str">
        <f t="shared" si="1697"/>
        <v>TN</v>
      </c>
      <c r="BT1321" s="1" t="str">
        <f t="shared" si="1698"/>
        <v>TN</v>
      </c>
      <c r="BU1321" s="1" t="str">
        <f t="shared" si="1699"/>
        <v>TP</v>
      </c>
      <c r="BV1321" s="1" t="str">
        <f t="shared" si="1700"/>
        <v>NO</v>
      </c>
      <c r="BW1321" s="1" t="str">
        <f t="shared" si="1701"/>
        <v>NO</v>
      </c>
      <c r="BX1321" s="1" t="str">
        <f t="shared" si="1702"/>
        <v>YES</v>
      </c>
      <c r="BY1321" s="244" t="str">
        <f t="shared" si="1703"/>
        <v>YES</v>
      </c>
      <c r="BZ1321" s="244" t="str">
        <f t="shared" si="1704"/>
        <v>NO</v>
      </c>
      <c r="CA1321" s="244" t="str">
        <f t="shared" si="1705"/>
        <v>NO</v>
      </c>
      <c r="CB1321" s="244" t="str">
        <f t="shared" si="1706"/>
        <v>NO</v>
      </c>
      <c r="CC1321" s="244" t="str">
        <f t="shared" si="1707"/>
        <v>NO</v>
      </c>
      <c r="CD1321" s="244" t="str">
        <f t="shared" si="1683"/>
        <v>NO</v>
      </c>
      <c r="CE1321" s="1" t="str">
        <f t="shared" si="1684"/>
        <v>NO</v>
      </c>
      <c r="CF1321" s="1" t="str">
        <f t="shared" si="1685"/>
        <v>NO</v>
      </c>
      <c r="CG1321" s="1" t="str">
        <f t="shared" si="1686"/>
        <v>NO</v>
      </c>
      <c r="CH1321" s="1" t="str">
        <f t="shared" si="1687"/>
        <v>NO</v>
      </c>
      <c r="CI1321" s="244" t="str">
        <f t="shared" si="1708"/>
        <v>NO</v>
      </c>
      <c r="CJ1321" s="244" t="str">
        <f t="shared" si="1709"/>
        <v>NO</v>
      </c>
      <c r="CK1321" s="244" t="str">
        <f t="shared" si="1710"/>
        <v>NO</v>
      </c>
      <c r="CL1321" s="244" t="str">
        <f t="shared" si="1711"/>
        <v>NO</v>
      </c>
      <c r="CM1321" s="244" t="str">
        <f t="shared" si="1712"/>
        <v>NO</v>
      </c>
      <c r="CN1321" s="244" t="str">
        <f t="shared" si="1713"/>
        <v>NO</v>
      </c>
      <c r="CO1321" s="244" t="str">
        <f t="shared" si="1714"/>
        <v>NO</v>
      </c>
      <c r="CP1321" s="244" t="str">
        <f t="shared" si="1715"/>
        <v>NO</v>
      </c>
      <c r="CQ1321" s="244" t="str">
        <f t="shared" si="1716"/>
        <v>NO</v>
      </c>
      <c r="CR1321" s="244" t="str">
        <f t="shared" si="1717"/>
        <v>NO</v>
      </c>
    </row>
    <row r="1322" spans="1:96">
      <c r="A1322" s="64"/>
      <c r="B1322" s="15"/>
      <c r="C1322" s="15"/>
      <c r="D1322" s="15"/>
      <c r="E1322" s="15"/>
      <c r="F1322" s="15"/>
      <c r="G1322" s="15"/>
      <c r="H1322" s="15"/>
      <c r="I1322" s="52" t="s">
        <v>57</v>
      </c>
      <c r="J1322" s="6">
        <v>0.84160496085881598</v>
      </c>
      <c r="K1322" s="6">
        <v>0.12249125432595399</v>
      </c>
      <c r="L1322" s="6">
        <v>3.5903784815228698E-2</v>
      </c>
      <c r="M1322" s="6">
        <v>0.21687355689115201</v>
      </c>
      <c r="N1322" s="6">
        <v>0.64663886351466104</v>
      </c>
      <c r="O1322" s="6">
        <v>0.136487579594185</v>
      </c>
      <c r="P1322" s="6">
        <v>0.178696799526707</v>
      </c>
      <c r="Q1322" s="6">
        <v>0.69895555240240304</v>
      </c>
      <c r="R1322" s="6">
        <v>0.12234764807088901</v>
      </c>
      <c r="S1322" s="6">
        <v>0.26396391049970702</v>
      </c>
      <c r="T1322" s="6">
        <v>7.0026833264455204E-2</v>
      </c>
      <c r="U1322" s="6">
        <v>0.66600925623583696</v>
      </c>
      <c r="V1322" s="6">
        <v>0.97821618401851196</v>
      </c>
      <c r="W1322" s="6">
        <v>1.8336778667909601E-2</v>
      </c>
      <c r="X1322" s="6">
        <v>3.4470373135781999E-3</v>
      </c>
      <c r="Y1322" s="6">
        <v>0.66494045027136806</v>
      </c>
      <c r="Z1322" s="6">
        <v>0.30500126469901501</v>
      </c>
      <c r="AA1322" s="6">
        <v>3.0058285029615401E-2</v>
      </c>
      <c r="AB1322" s="6">
        <v>0.10263171911405899</v>
      </c>
      <c r="AC1322" s="6">
        <v>0.653643394816943</v>
      </c>
      <c r="AD1322" s="6">
        <v>0.243724886068997</v>
      </c>
      <c r="AE1322" s="6">
        <v>0.78885620838513704</v>
      </c>
      <c r="AF1322" s="6">
        <v>0.10102057014336201</v>
      </c>
      <c r="AG1322" s="310">
        <v>0.110123221471499</v>
      </c>
      <c r="AH1322" s="211">
        <v>1.89</v>
      </c>
      <c r="AI1322" s="211">
        <v>2.5070000000000001</v>
      </c>
      <c r="AJ1322" s="212">
        <v>6.0940000000000003</v>
      </c>
      <c r="AK1322" s="210">
        <v>1.8380000000000001</v>
      </c>
      <c r="AL1322" s="210">
        <v>2.5339999999999998</v>
      </c>
      <c r="AM1322" s="210">
        <v>6.0229999999999997</v>
      </c>
      <c r="AN1322" s="203"/>
      <c r="AO1322" s="203"/>
      <c r="AP1322" s="203"/>
      <c r="AQ1322" s="203"/>
      <c r="AR1322" s="203">
        <f t="shared" si="1722"/>
        <v>0.98877272946999983</v>
      </c>
      <c r="AS1322" s="203">
        <f t="shared" si="1723"/>
        <v>1.2084999999999999</v>
      </c>
      <c r="AT1322" s="203">
        <f t="shared" si="1724"/>
        <v>1.4770555528699998</v>
      </c>
      <c r="AU1322" s="203">
        <f t="shared" si="1725"/>
        <v>2.2310181867759997</v>
      </c>
      <c r="AV1322" s="203">
        <f t="shared" si="1726"/>
        <v>2.7267999999999999</v>
      </c>
      <c r="AW1322" s="203">
        <f t="shared" si="1727"/>
        <v>3.3327555494959995</v>
      </c>
      <c r="AX1322" s="203">
        <f t="shared" si="1728"/>
        <v>4.7679545560499994</v>
      </c>
      <c r="AY1322" s="203">
        <f t="shared" si="1729"/>
        <v>5.8274999999999997</v>
      </c>
      <c r="AZ1322" s="203">
        <f t="shared" si="1730"/>
        <v>7.1224999870499994</v>
      </c>
      <c r="BB1322" s="1" t="str">
        <f t="shared" si="1718"/>
        <v>P</v>
      </c>
      <c r="BC1322" s="1" t="str">
        <f t="shared" si="1719"/>
        <v>NP</v>
      </c>
      <c r="BD1322" s="1" t="str">
        <f t="shared" si="1720"/>
        <v>NA</v>
      </c>
      <c r="BE1322" s="1" t="str">
        <f t="shared" si="1721"/>
        <v>NO</v>
      </c>
      <c r="BF1322" s="1" t="str">
        <f t="shared" si="1688"/>
        <v>NO</v>
      </c>
      <c r="BG1322" s="1" t="str">
        <f t="shared" si="1689"/>
        <v>NO</v>
      </c>
      <c r="BH1322" s="1" t="str">
        <f t="shared" si="1673"/>
        <v>NO</v>
      </c>
      <c r="BJ1322" s="1">
        <v>34</v>
      </c>
      <c r="BK1322" s="1" t="str">
        <f t="shared" si="1690"/>
        <v>P</v>
      </c>
      <c r="BL1322" s="1" t="str">
        <f t="shared" si="1691"/>
        <v>NP</v>
      </c>
      <c r="BM1322" s="1" t="str">
        <f t="shared" si="1692"/>
        <v>NA</v>
      </c>
      <c r="BN1322" s="1" t="str">
        <f t="shared" si="1693"/>
        <v>NO</v>
      </c>
      <c r="BO1322" s="1" t="str">
        <f t="shared" si="1694"/>
        <v>NO</v>
      </c>
      <c r="BP1322" s="1" t="str">
        <f t="shared" si="1695"/>
        <v>NO</v>
      </c>
      <c r="BQ1322" s="1" t="str">
        <f t="shared" si="1696"/>
        <v>NO</v>
      </c>
      <c r="BS1322" s="1" t="str">
        <f t="shared" si="1697"/>
        <v>TN</v>
      </c>
      <c r="BT1322" s="1" t="str">
        <f t="shared" si="1698"/>
        <v>TP</v>
      </c>
      <c r="BU1322" s="1" t="str">
        <f t="shared" si="1699"/>
        <v>TN</v>
      </c>
      <c r="BV1322" s="1" t="str">
        <f t="shared" si="1700"/>
        <v>NO</v>
      </c>
      <c r="BW1322" s="1" t="str">
        <f t="shared" si="1701"/>
        <v>NO</v>
      </c>
      <c r="BX1322" s="1" t="str">
        <f t="shared" si="1702"/>
        <v>YES</v>
      </c>
      <c r="BY1322" s="244" t="str">
        <f t="shared" si="1703"/>
        <v>YES</v>
      </c>
      <c r="BZ1322" s="244" t="str">
        <f t="shared" si="1704"/>
        <v>NO</v>
      </c>
      <c r="CA1322" s="244" t="str">
        <f t="shared" si="1705"/>
        <v>NO</v>
      </c>
      <c r="CB1322" s="244" t="str">
        <f t="shared" si="1706"/>
        <v>NO</v>
      </c>
      <c r="CC1322" s="244" t="str">
        <f t="shared" si="1707"/>
        <v>NO</v>
      </c>
      <c r="CD1322" s="244" t="str">
        <f t="shared" si="1683"/>
        <v>NO</v>
      </c>
      <c r="CE1322" s="1" t="str">
        <f t="shared" si="1684"/>
        <v>NO</v>
      </c>
      <c r="CF1322" s="1" t="str">
        <f t="shared" si="1685"/>
        <v>NO</v>
      </c>
      <c r="CG1322" s="1" t="str">
        <f t="shared" si="1686"/>
        <v>NO</v>
      </c>
      <c r="CH1322" s="1" t="str">
        <f t="shared" si="1687"/>
        <v>NO</v>
      </c>
      <c r="CI1322" s="244" t="str">
        <f t="shared" si="1708"/>
        <v>NO</v>
      </c>
      <c r="CJ1322" s="244" t="str">
        <f t="shared" si="1709"/>
        <v>NO</v>
      </c>
      <c r="CK1322" s="244" t="str">
        <f t="shared" si="1710"/>
        <v>NO</v>
      </c>
      <c r="CL1322" s="244" t="str">
        <f t="shared" si="1711"/>
        <v>NO</v>
      </c>
      <c r="CM1322" s="244" t="str">
        <f t="shared" si="1712"/>
        <v>NO</v>
      </c>
      <c r="CN1322" s="244" t="str">
        <f t="shared" si="1713"/>
        <v>NO</v>
      </c>
      <c r="CO1322" s="244" t="str">
        <f t="shared" si="1714"/>
        <v>NO</v>
      </c>
      <c r="CP1322" s="244" t="str">
        <f t="shared" si="1715"/>
        <v>NO</v>
      </c>
      <c r="CQ1322" s="244" t="str">
        <f t="shared" si="1716"/>
        <v>NO</v>
      </c>
      <c r="CR1322" s="244" t="str">
        <f t="shared" si="1717"/>
        <v>NO</v>
      </c>
    </row>
    <row r="1323" spans="1:96">
      <c r="A1323" s="64"/>
      <c r="B1323" s="15"/>
      <c r="C1323" s="15"/>
      <c r="D1323" s="15"/>
      <c r="E1323" s="15"/>
      <c r="F1323" s="15"/>
      <c r="G1323" s="15"/>
      <c r="H1323" s="15"/>
      <c r="I1323" s="52" t="s">
        <v>58</v>
      </c>
      <c r="J1323" s="6">
        <v>0.99249965475935797</v>
      </c>
      <c r="K1323" s="6">
        <v>4.1945799500941999E-3</v>
      </c>
      <c r="L1323" s="6">
        <v>3.30576529054771E-3</v>
      </c>
      <c r="M1323" s="6">
        <v>0.66804175699283797</v>
      </c>
      <c r="N1323" s="6">
        <v>0.18819095186538201</v>
      </c>
      <c r="O1323" s="6">
        <v>0.143767291141779</v>
      </c>
      <c r="P1323" s="6">
        <v>0.56286549425382904</v>
      </c>
      <c r="Q1323" s="6">
        <v>0.38830516501975099</v>
      </c>
      <c r="R1323" s="6">
        <v>4.8829340726419201E-2</v>
      </c>
      <c r="S1323" s="6">
        <v>0.46391783541888398</v>
      </c>
      <c r="T1323" s="6">
        <v>0.50699832990237303</v>
      </c>
      <c r="U1323" s="6">
        <v>2.9083834678741999E-2</v>
      </c>
      <c r="V1323" s="6">
        <v>0.40197298159059303</v>
      </c>
      <c r="W1323" s="6">
        <v>0.117115617462101</v>
      </c>
      <c r="X1323" s="6">
        <v>0.480911400947305</v>
      </c>
      <c r="Y1323" s="6">
        <v>0.60855552229698995</v>
      </c>
      <c r="Z1323" s="6">
        <v>0.114314883318283</v>
      </c>
      <c r="AA1323" s="6">
        <v>0.27712959438472501</v>
      </c>
      <c r="AB1323" s="6">
        <v>0.37925486913931</v>
      </c>
      <c r="AC1323" s="6">
        <v>0.25303197593989601</v>
      </c>
      <c r="AD1323" s="6">
        <v>0.36771315492079298</v>
      </c>
      <c r="AE1323" s="6">
        <v>0.79224239145945197</v>
      </c>
      <c r="AF1323" s="6">
        <v>9.2523748360810107E-2</v>
      </c>
      <c r="AG1323" s="310">
        <v>0.115233860179737</v>
      </c>
      <c r="AH1323" s="211">
        <v>1.0169999999999999</v>
      </c>
      <c r="AI1323" s="211">
        <v>3.3010000000000002</v>
      </c>
      <c r="AJ1323" s="212">
        <v>6.05</v>
      </c>
      <c r="AK1323" s="210">
        <v>1.01</v>
      </c>
      <c r="AL1323" s="210">
        <v>3.2709999999999999</v>
      </c>
      <c r="AM1323" s="210">
        <v>6.1749999999999998</v>
      </c>
      <c r="AN1323" s="203"/>
      <c r="AO1323" s="203"/>
      <c r="AP1323" s="203"/>
      <c r="AQ1323" s="203"/>
      <c r="AR1323" s="203">
        <f t="shared" si="1722"/>
        <v>0.98877272946999983</v>
      </c>
      <c r="AS1323" s="203">
        <f t="shared" si="1723"/>
        <v>1.2084999999999999</v>
      </c>
      <c r="AT1323" s="203">
        <f t="shared" si="1724"/>
        <v>1.4770555528699998</v>
      </c>
      <c r="AU1323" s="203">
        <f t="shared" si="1725"/>
        <v>2.2310181867759997</v>
      </c>
      <c r="AV1323" s="203">
        <f t="shared" si="1726"/>
        <v>2.7267999999999999</v>
      </c>
      <c r="AW1323" s="203">
        <f t="shared" si="1727"/>
        <v>3.3327555494959995</v>
      </c>
      <c r="AX1323" s="203">
        <f t="shared" si="1728"/>
        <v>4.7679545560499994</v>
      </c>
      <c r="AY1323" s="203">
        <f t="shared" si="1729"/>
        <v>5.8274999999999997</v>
      </c>
      <c r="AZ1323" s="203">
        <f t="shared" si="1730"/>
        <v>7.1224999870499994</v>
      </c>
      <c r="BB1323" s="1" t="str">
        <f t="shared" si="1718"/>
        <v>NP</v>
      </c>
      <c r="BC1323" s="1" t="str">
        <f t="shared" si="1719"/>
        <v>NA</v>
      </c>
      <c r="BD1323" s="1" t="str">
        <f t="shared" si="1720"/>
        <v>NA</v>
      </c>
      <c r="BE1323" s="1" t="str">
        <f t="shared" si="1721"/>
        <v>NO</v>
      </c>
      <c r="BF1323" s="1" t="str">
        <f t="shared" si="1688"/>
        <v>NO</v>
      </c>
      <c r="BG1323" s="1" t="str">
        <f t="shared" si="1689"/>
        <v>NO</v>
      </c>
      <c r="BH1323" s="1" t="str">
        <f t="shared" si="1673"/>
        <v>YES</v>
      </c>
      <c r="BJ1323" s="1">
        <v>14</v>
      </c>
      <c r="BK1323" s="1" t="str">
        <f t="shared" si="1690"/>
        <v>NP</v>
      </c>
      <c r="BL1323" s="1" t="str">
        <f t="shared" si="1691"/>
        <v>NA</v>
      </c>
      <c r="BM1323" s="1" t="str">
        <f t="shared" si="1692"/>
        <v>NA</v>
      </c>
      <c r="BN1323" s="1" t="str">
        <f t="shared" si="1693"/>
        <v>NO</v>
      </c>
      <c r="BO1323" s="1" t="str">
        <f t="shared" si="1694"/>
        <v>NO</v>
      </c>
      <c r="BP1323" s="1" t="str">
        <f t="shared" si="1695"/>
        <v>NO</v>
      </c>
      <c r="BQ1323" s="1" t="str">
        <f t="shared" si="1696"/>
        <v>YES</v>
      </c>
      <c r="BS1323" s="1" t="str">
        <f t="shared" si="1697"/>
        <v>TP</v>
      </c>
      <c r="BT1323" s="1" t="str">
        <f t="shared" si="1698"/>
        <v>TN</v>
      </c>
      <c r="BU1323" s="1" t="str">
        <f t="shared" si="1699"/>
        <v>TN</v>
      </c>
      <c r="BV1323" s="1" t="str">
        <f t="shared" si="1700"/>
        <v>NO</v>
      </c>
      <c r="BW1323" s="1" t="str">
        <f t="shared" si="1701"/>
        <v>NO</v>
      </c>
      <c r="BX1323" s="1" t="str">
        <f t="shared" si="1702"/>
        <v>YES</v>
      </c>
      <c r="BY1323" s="244" t="str">
        <f t="shared" si="1703"/>
        <v>YES</v>
      </c>
      <c r="BZ1323" s="244" t="str">
        <f t="shared" si="1704"/>
        <v>NO</v>
      </c>
      <c r="CA1323" s="244" t="str">
        <f t="shared" si="1705"/>
        <v>NO</v>
      </c>
      <c r="CB1323" s="244" t="str">
        <f t="shared" si="1706"/>
        <v>NO</v>
      </c>
      <c r="CC1323" s="244" t="str">
        <f t="shared" si="1707"/>
        <v>NO</v>
      </c>
      <c r="CD1323" s="244" t="str">
        <f t="shared" si="1683"/>
        <v>NO</v>
      </c>
      <c r="CE1323" s="1" t="str">
        <f t="shared" si="1684"/>
        <v>NO</v>
      </c>
      <c r="CF1323" s="1" t="str">
        <f t="shared" si="1685"/>
        <v>NO</v>
      </c>
      <c r="CG1323" s="1" t="str">
        <f t="shared" si="1686"/>
        <v>NO</v>
      </c>
      <c r="CH1323" s="1" t="str">
        <f t="shared" si="1687"/>
        <v>NO</v>
      </c>
      <c r="CI1323" s="244" t="str">
        <f t="shared" si="1708"/>
        <v>NO</v>
      </c>
      <c r="CJ1323" s="244" t="str">
        <f t="shared" si="1709"/>
        <v>NO</v>
      </c>
      <c r="CK1323" s="244" t="str">
        <f t="shared" si="1710"/>
        <v>NO</v>
      </c>
      <c r="CL1323" s="244" t="str">
        <f t="shared" si="1711"/>
        <v>NO</v>
      </c>
      <c r="CM1323" s="244" t="str">
        <f t="shared" si="1712"/>
        <v>NO</v>
      </c>
      <c r="CN1323" s="244" t="str">
        <f t="shared" si="1713"/>
        <v>NO</v>
      </c>
      <c r="CO1323" s="244" t="str">
        <f t="shared" si="1714"/>
        <v>NO</v>
      </c>
      <c r="CP1323" s="244" t="str">
        <f t="shared" si="1715"/>
        <v>NO</v>
      </c>
      <c r="CQ1323" s="244" t="str">
        <f t="shared" si="1716"/>
        <v>NO</v>
      </c>
      <c r="CR1323" s="244" t="str">
        <f t="shared" si="1717"/>
        <v>NO</v>
      </c>
    </row>
    <row r="1324" spans="1:96" ht="16.5" thickBot="1">
      <c r="A1324" s="74"/>
      <c r="B1324" s="75"/>
      <c r="C1324" s="75"/>
      <c r="D1324" s="75"/>
      <c r="E1324" s="75"/>
      <c r="F1324" s="75"/>
      <c r="G1324" s="75"/>
      <c r="H1324" s="75"/>
      <c r="I1324" s="53" t="s">
        <v>59</v>
      </c>
      <c r="J1324" s="8">
        <v>0.67834617109489304</v>
      </c>
      <c r="K1324" s="8">
        <v>0.247977675169676</v>
      </c>
      <c r="L1324" s="8">
        <v>7.36761537354301E-2</v>
      </c>
      <c r="M1324" s="8">
        <v>0.68404812257120495</v>
      </c>
      <c r="N1324" s="8">
        <v>4.0062130830441099E-2</v>
      </c>
      <c r="O1324" s="8">
        <v>0.27588974659835303</v>
      </c>
      <c r="P1324" s="8">
        <v>0.97417122677043999</v>
      </c>
      <c r="Q1324" s="8">
        <v>2.28353241386181E-2</v>
      </c>
      <c r="R1324" s="8">
        <v>2.99344909094101E-3</v>
      </c>
      <c r="S1324" s="8">
        <v>0.251048924672645</v>
      </c>
      <c r="T1324" s="8">
        <v>0.69872642942849805</v>
      </c>
      <c r="U1324" s="8">
        <v>5.0224645898855801E-2</v>
      </c>
      <c r="V1324" s="8">
        <v>8.21013769557776E-2</v>
      </c>
      <c r="W1324" s="8">
        <v>0.74137802089527904</v>
      </c>
      <c r="X1324" s="8">
        <v>0.176520602148942</v>
      </c>
      <c r="Y1324" s="8">
        <v>0.30109930403951501</v>
      </c>
      <c r="Z1324" s="8">
        <v>0.59645840153587804</v>
      </c>
      <c r="AA1324" s="8">
        <v>0.10244229442460601</v>
      </c>
      <c r="AB1324" s="8">
        <v>0.57717957612476201</v>
      </c>
      <c r="AC1324" s="8">
        <v>0.235111880291384</v>
      </c>
      <c r="AD1324" s="8">
        <v>0.187708543583852</v>
      </c>
      <c r="AE1324" s="8">
        <v>1.7465579651685399E-2</v>
      </c>
      <c r="AF1324" s="8">
        <v>0.71644362737408696</v>
      </c>
      <c r="AG1324" s="311">
        <v>0.266090792974227</v>
      </c>
      <c r="AH1324" s="213">
        <v>1.163</v>
      </c>
      <c r="AI1324" s="213">
        <v>2.9449999999999998</v>
      </c>
      <c r="AJ1324" s="214">
        <v>6.0289999999999999</v>
      </c>
      <c r="AK1324" s="210">
        <v>1.196</v>
      </c>
      <c r="AL1324" s="210">
        <v>2.9590000000000001</v>
      </c>
      <c r="AM1324" s="210">
        <v>6.0979999999999999</v>
      </c>
      <c r="AN1324" s="203"/>
      <c r="AO1324" s="203"/>
      <c r="AP1324" s="203"/>
      <c r="AQ1324" s="203"/>
      <c r="AR1324" s="203">
        <f t="shared" si="1722"/>
        <v>0.98877272946999983</v>
      </c>
      <c r="AS1324" s="203">
        <f t="shared" si="1723"/>
        <v>1.2084999999999999</v>
      </c>
      <c r="AT1324" s="203">
        <f t="shared" si="1724"/>
        <v>1.4770555528699998</v>
      </c>
      <c r="AU1324" s="203">
        <f t="shared" si="1725"/>
        <v>2.2310181867759997</v>
      </c>
      <c r="AV1324" s="203">
        <f t="shared" si="1726"/>
        <v>2.7267999999999999</v>
      </c>
      <c r="AW1324" s="203">
        <f t="shared" si="1727"/>
        <v>3.3327555494959995</v>
      </c>
      <c r="AX1324" s="203">
        <f t="shared" si="1728"/>
        <v>4.7679545560499994</v>
      </c>
      <c r="AY1324" s="203">
        <f t="shared" si="1729"/>
        <v>5.8274999999999997</v>
      </c>
      <c r="AZ1324" s="203">
        <f t="shared" si="1730"/>
        <v>7.1224999870499994</v>
      </c>
      <c r="BB1324" s="1" t="str">
        <f t="shared" si="1718"/>
        <v>NP</v>
      </c>
      <c r="BC1324" s="1" t="str">
        <f t="shared" si="1719"/>
        <v>NA</v>
      </c>
      <c r="BD1324" s="1" t="str">
        <f t="shared" si="1720"/>
        <v>NA</v>
      </c>
      <c r="BE1324" s="1" t="str">
        <f t="shared" si="1721"/>
        <v>NO</v>
      </c>
      <c r="BF1324" s="1" t="str">
        <f t="shared" si="1688"/>
        <v>NO</v>
      </c>
      <c r="BG1324" s="1" t="str">
        <f t="shared" si="1689"/>
        <v>NO</v>
      </c>
      <c r="BH1324" s="1" t="str">
        <f t="shared" si="1673"/>
        <v>YES</v>
      </c>
      <c r="BJ1324" s="1">
        <v>22</v>
      </c>
      <c r="BK1324" s="1" t="str">
        <f t="shared" si="1690"/>
        <v>NP</v>
      </c>
      <c r="BL1324" s="1" t="str">
        <f t="shared" si="1691"/>
        <v>NA</v>
      </c>
      <c r="BM1324" s="1" t="str">
        <f t="shared" si="1692"/>
        <v>NA</v>
      </c>
      <c r="BN1324" s="1" t="str">
        <f t="shared" si="1693"/>
        <v>NO</v>
      </c>
      <c r="BO1324" s="1" t="str">
        <f t="shared" si="1694"/>
        <v>NO</v>
      </c>
      <c r="BP1324" s="1" t="str">
        <f t="shared" si="1695"/>
        <v>NO</v>
      </c>
      <c r="BQ1324" s="1" t="str">
        <f t="shared" si="1696"/>
        <v>YES</v>
      </c>
      <c r="BS1324" s="1" t="str">
        <f t="shared" si="1697"/>
        <v>TP</v>
      </c>
      <c r="BT1324" s="1" t="str">
        <f t="shared" si="1698"/>
        <v>TN</v>
      </c>
      <c r="BU1324" s="1" t="str">
        <f t="shared" si="1699"/>
        <v>TN</v>
      </c>
      <c r="BV1324" s="1" t="str">
        <f t="shared" si="1700"/>
        <v>NO</v>
      </c>
      <c r="BW1324" s="1" t="str">
        <f t="shared" si="1701"/>
        <v>NO</v>
      </c>
      <c r="BX1324" s="1" t="str">
        <f t="shared" si="1702"/>
        <v>YES</v>
      </c>
      <c r="BY1324" s="244" t="str">
        <f t="shared" si="1703"/>
        <v>YES</v>
      </c>
      <c r="BZ1324" s="244" t="str">
        <f t="shared" si="1704"/>
        <v>NO</v>
      </c>
      <c r="CA1324" s="244" t="str">
        <f t="shared" si="1705"/>
        <v>NO</v>
      </c>
      <c r="CB1324" s="244" t="str">
        <f t="shared" si="1706"/>
        <v>NO</v>
      </c>
      <c r="CC1324" s="244" t="str">
        <f t="shared" si="1707"/>
        <v>NO</v>
      </c>
      <c r="CD1324" s="244" t="str">
        <f t="shared" si="1683"/>
        <v>NO</v>
      </c>
      <c r="CE1324" s="1" t="str">
        <f t="shared" si="1684"/>
        <v>NO</v>
      </c>
      <c r="CF1324" s="1" t="str">
        <f t="shared" si="1685"/>
        <v>NO</v>
      </c>
      <c r="CG1324" s="1" t="str">
        <f t="shared" si="1686"/>
        <v>NO</v>
      </c>
      <c r="CH1324" s="1" t="str">
        <f t="shared" si="1687"/>
        <v>NO</v>
      </c>
      <c r="CI1324" s="244" t="str">
        <f t="shared" si="1708"/>
        <v>NO</v>
      </c>
      <c r="CJ1324" s="244" t="str">
        <f t="shared" si="1709"/>
        <v>NO</v>
      </c>
      <c r="CK1324" s="244" t="str">
        <f t="shared" si="1710"/>
        <v>NO</v>
      </c>
      <c r="CL1324" s="244" t="str">
        <f t="shared" si="1711"/>
        <v>NO</v>
      </c>
      <c r="CM1324" s="244" t="str">
        <f t="shared" si="1712"/>
        <v>NO</v>
      </c>
      <c r="CN1324" s="244" t="str">
        <f t="shared" si="1713"/>
        <v>NO</v>
      </c>
      <c r="CO1324" s="244" t="str">
        <f t="shared" si="1714"/>
        <v>NO</v>
      </c>
      <c r="CP1324" s="244" t="str">
        <f t="shared" si="1715"/>
        <v>NO</v>
      </c>
      <c r="CQ1324" s="244" t="str">
        <f t="shared" si="1716"/>
        <v>NO</v>
      </c>
      <c r="CR1324" s="244" t="str">
        <f t="shared" si="1717"/>
        <v>NO</v>
      </c>
    </row>
    <row r="1325" spans="1:96">
      <c r="A1325" s="61">
        <v>120</v>
      </c>
      <c r="B1325" s="62">
        <v>360</v>
      </c>
      <c r="C1325" s="62">
        <v>3</v>
      </c>
      <c r="D1325" s="62">
        <v>0.33</v>
      </c>
      <c r="E1325" s="62">
        <v>14437800</v>
      </c>
      <c r="F1325" s="62">
        <f>E1325/1000/60</f>
        <v>240.63</v>
      </c>
      <c r="G1325" s="62">
        <v>137</v>
      </c>
      <c r="H1325" s="63">
        <f>G1325/B1325*100</f>
        <v>38.055555555555557</v>
      </c>
      <c r="I1325" s="60" t="s">
        <v>12</v>
      </c>
      <c r="J1325" s="69">
        <v>0.44812531773617398</v>
      </c>
      <c r="K1325" s="69">
        <v>0.51363829627080904</v>
      </c>
      <c r="L1325" s="69">
        <v>3.8236385993015397E-2</v>
      </c>
      <c r="M1325" s="69">
        <v>0.19921696666463601</v>
      </c>
      <c r="N1325" s="69">
        <v>8.2963752403941604E-2</v>
      </c>
      <c r="O1325" s="69">
        <v>0.717819280931421</v>
      </c>
      <c r="P1325" s="69">
        <v>0.42186051931365598</v>
      </c>
      <c r="Q1325" s="69">
        <v>0.33511624154506803</v>
      </c>
      <c r="R1325" s="69">
        <v>0.24302323914127499</v>
      </c>
      <c r="S1325" s="69">
        <v>0.249419853703015</v>
      </c>
      <c r="T1325" s="69">
        <v>0.57697967345105206</v>
      </c>
      <c r="U1325" s="69">
        <v>0.173600472845931</v>
      </c>
      <c r="V1325" s="69">
        <v>0.33326979307266602</v>
      </c>
      <c r="W1325" s="69">
        <v>4.08311121288496E-2</v>
      </c>
      <c r="X1325" s="69">
        <v>0.62589909479848405</v>
      </c>
      <c r="Y1325" s="69">
        <v>0.180487882001934</v>
      </c>
      <c r="Z1325" s="69">
        <v>0.557516982870222</v>
      </c>
      <c r="AA1325" s="69">
        <v>0.261995135127843</v>
      </c>
      <c r="AB1325" s="69">
        <v>0.25255113611694502</v>
      </c>
      <c r="AC1325" s="69">
        <v>0.401543623910328</v>
      </c>
      <c r="AD1325" s="69">
        <v>0.34590523997272599</v>
      </c>
      <c r="AE1325" s="69">
        <v>5.9218361442172698E-2</v>
      </c>
      <c r="AF1325" s="69">
        <v>0.89961775531649402</v>
      </c>
      <c r="AG1325" s="309">
        <v>4.1163883241333098E-2</v>
      </c>
      <c r="AH1325" s="208">
        <v>2.02</v>
      </c>
      <c r="AI1325" s="208">
        <v>4.2249999999999996</v>
      </c>
      <c r="AJ1325" s="209">
        <v>6.5860000000000003</v>
      </c>
      <c r="AK1325" s="210">
        <v>2.0489999999999999</v>
      </c>
      <c r="AL1325" s="210">
        <v>4.3609999999999998</v>
      </c>
      <c r="AM1325" s="210">
        <v>6.7619999999999996</v>
      </c>
      <c r="AN1325" s="203">
        <v>2.5196000000000001</v>
      </c>
      <c r="AO1325" s="203">
        <v>3.9781</v>
      </c>
      <c r="AP1325" s="203">
        <v>7.1336000000000004</v>
      </c>
      <c r="AQ1325" s="203"/>
      <c r="AR1325" s="203">
        <f>$AN$33*0.81818182</f>
        <v>2.0614909136719999</v>
      </c>
      <c r="AS1325" s="203">
        <f>$AN$33</f>
        <v>2.5196000000000001</v>
      </c>
      <c r="AT1325" s="203">
        <f>$AN$33*1.22222222</f>
        <v>3.0795111055119997</v>
      </c>
      <c r="AU1325" s="203">
        <f>$AO$33*0.81818182</f>
        <v>3.2548090981419997</v>
      </c>
      <c r="AV1325" s="203">
        <f>$AO$33</f>
        <v>3.9781</v>
      </c>
      <c r="AW1325" s="203">
        <f>$AO$33*1.22222222</f>
        <v>4.8621222133819995</v>
      </c>
      <c r="AX1325" s="203">
        <f>$AP$33*0.81818182</f>
        <v>5.8365818311520004</v>
      </c>
      <c r="AY1325" s="203">
        <f>$AP$33</f>
        <v>7.1336000000000004</v>
      </c>
      <c r="AZ1325" s="203">
        <f>$AP$33*1.22222222</f>
        <v>8.7188444285919999</v>
      </c>
      <c r="BB1325" s="1" t="str">
        <f t="shared" si="1718"/>
        <v>A</v>
      </c>
      <c r="BC1325" s="1" t="str">
        <f t="shared" si="1719"/>
        <v>NA</v>
      </c>
      <c r="BD1325" s="1" t="str">
        <f t="shared" si="1720"/>
        <v>NP</v>
      </c>
      <c r="BE1325" s="1" t="str">
        <f t="shared" si="1721"/>
        <v>NO</v>
      </c>
      <c r="BF1325" s="1" t="str">
        <f t="shared" si="1688"/>
        <v>NO</v>
      </c>
      <c r="BG1325" s="1" t="str">
        <f t="shared" si="1689"/>
        <v>YES</v>
      </c>
      <c r="BH1325" s="1" t="str">
        <f t="shared" si="1673"/>
        <v>YES</v>
      </c>
      <c r="BJ1325" s="12">
        <v>37</v>
      </c>
      <c r="BK1325" s="1" t="str">
        <f t="shared" si="1690"/>
        <v>A</v>
      </c>
      <c r="BL1325" s="1" t="str">
        <f t="shared" si="1691"/>
        <v>NA</v>
      </c>
      <c r="BM1325" s="1" t="str">
        <f t="shared" si="1692"/>
        <v>NP</v>
      </c>
      <c r="BN1325" s="1" t="str">
        <f t="shared" si="1693"/>
        <v>NO</v>
      </c>
      <c r="BO1325" s="1" t="str">
        <f t="shared" si="1694"/>
        <v>NO</v>
      </c>
      <c r="BP1325" s="1" t="str">
        <f t="shared" si="1695"/>
        <v>YES</v>
      </c>
      <c r="BQ1325" s="1" t="str">
        <f t="shared" si="1696"/>
        <v>YES</v>
      </c>
      <c r="BS1325" s="1" t="str">
        <f t="shared" si="1697"/>
        <v>TP</v>
      </c>
      <c r="BT1325" s="1" t="str">
        <f t="shared" si="1698"/>
        <v>TN</v>
      </c>
      <c r="BU1325" s="1" t="str">
        <f t="shared" si="1699"/>
        <v>TP</v>
      </c>
      <c r="BV1325" s="1" t="str">
        <f t="shared" si="1700"/>
        <v>NO</v>
      </c>
      <c r="BW1325" s="1" t="str">
        <f t="shared" si="1701"/>
        <v>YES</v>
      </c>
      <c r="BX1325" s="1" t="str">
        <f t="shared" si="1702"/>
        <v>YES</v>
      </c>
      <c r="BY1325" s="244" t="str">
        <f t="shared" si="1703"/>
        <v>YES</v>
      </c>
      <c r="BZ1325" s="244" t="str">
        <f t="shared" si="1704"/>
        <v>NO</v>
      </c>
      <c r="CA1325" s="244" t="str">
        <f t="shared" si="1705"/>
        <v>NO</v>
      </c>
      <c r="CB1325" s="244" t="str">
        <f t="shared" si="1706"/>
        <v>NO</v>
      </c>
      <c r="CC1325" s="244" t="str">
        <f t="shared" si="1707"/>
        <v>NO</v>
      </c>
      <c r="CD1325" s="244" t="str">
        <f t="shared" si="1683"/>
        <v>NO</v>
      </c>
      <c r="CE1325" s="1" t="str">
        <f t="shared" si="1684"/>
        <v>NO</v>
      </c>
      <c r="CF1325" s="1" t="str">
        <f t="shared" si="1685"/>
        <v>NO</v>
      </c>
      <c r="CG1325" s="1" t="str">
        <f t="shared" si="1686"/>
        <v>NO</v>
      </c>
      <c r="CH1325" s="1" t="str">
        <f t="shared" si="1687"/>
        <v>NO</v>
      </c>
      <c r="CI1325" s="244" t="str">
        <f t="shared" si="1708"/>
        <v>NO</v>
      </c>
      <c r="CJ1325" s="244" t="str">
        <f t="shared" si="1709"/>
        <v>NO</v>
      </c>
      <c r="CK1325" s="244" t="str">
        <f t="shared" si="1710"/>
        <v>NO</v>
      </c>
      <c r="CL1325" s="244" t="str">
        <f t="shared" si="1711"/>
        <v>NO</v>
      </c>
      <c r="CM1325" s="244" t="str">
        <f t="shared" si="1712"/>
        <v>NO</v>
      </c>
      <c r="CN1325" s="244" t="str">
        <f t="shared" si="1713"/>
        <v>NO</v>
      </c>
      <c r="CO1325" s="244" t="str">
        <f t="shared" si="1714"/>
        <v>NO</v>
      </c>
      <c r="CP1325" s="244" t="str">
        <f t="shared" si="1715"/>
        <v>NO</v>
      </c>
      <c r="CQ1325" s="244" t="str">
        <f t="shared" si="1716"/>
        <v>NO</v>
      </c>
      <c r="CR1325" s="244" t="str">
        <f t="shared" si="1717"/>
        <v>NO</v>
      </c>
    </row>
    <row r="1326" spans="1:96">
      <c r="A1326" s="64"/>
      <c r="B1326" s="15"/>
      <c r="C1326" s="15"/>
      <c r="D1326" s="15"/>
      <c r="E1326" s="15"/>
      <c r="F1326" s="15"/>
      <c r="G1326" s="15"/>
      <c r="H1326" s="15"/>
      <c r="I1326" s="52" t="s">
        <v>13</v>
      </c>
      <c r="J1326" s="6">
        <v>0.151439497348342</v>
      </c>
      <c r="K1326" s="6">
        <v>0.77533154173410201</v>
      </c>
      <c r="L1326" s="6">
        <v>7.3228960917555E-2</v>
      </c>
      <c r="M1326" s="6">
        <v>0.30558651369933498</v>
      </c>
      <c r="N1326" s="6">
        <v>0.25104741674570802</v>
      </c>
      <c r="O1326" s="6">
        <v>0.443366069554956</v>
      </c>
      <c r="P1326" s="6">
        <v>0.16845989015813601</v>
      </c>
      <c r="Q1326" s="6">
        <v>1.9398732128962402E-2</v>
      </c>
      <c r="R1326" s="6">
        <v>0.81214137771290096</v>
      </c>
      <c r="S1326" s="6">
        <v>0.12894514391599701</v>
      </c>
      <c r="T1326" s="6">
        <v>0.51394629502230205</v>
      </c>
      <c r="U1326" s="6">
        <v>0.35710856106170002</v>
      </c>
      <c r="V1326" s="6">
        <v>0.15227444815021199</v>
      </c>
      <c r="W1326" s="6">
        <v>0.80449145682850098</v>
      </c>
      <c r="X1326" s="6">
        <v>4.3234095021285501E-2</v>
      </c>
      <c r="Y1326" s="6">
        <v>0.426933731353487</v>
      </c>
      <c r="Z1326" s="6">
        <v>0.48419891508514001</v>
      </c>
      <c r="AA1326" s="6">
        <v>8.8867353561372403E-2</v>
      </c>
      <c r="AB1326" s="6">
        <v>0.85821569851619595</v>
      </c>
      <c r="AC1326" s="6">
        <v>4.6754306473020001E-2</v>
      </c>
      <c r="AD1326" s="6">
        <v>9.5029995010784005E-2</v>
      </c>
      <c r="AE1326" s="6">
        <v>0.258985503358442</v>
      </c>
      <c r="AF1326" s="6">
        <v>1.6076611984790001E-2</v>
      </c>
      <c r="AG1326" s="310">
        <v>0.72493788465676701</v>
      </c>
      <c r="AH1326" s="211">
        <v>2.8180000000000001</v>
      </c>
      <c r="AI1326" s="211">
        <v>3.28</v>
      </c>
      <c r="AJ1326" s="212">
        <v>7.4080000000000004</v>
      </c>
      <c r="AK1326" s="210">
        <v>2.903</v>
      </c>
      <c r="AL1326" s="210">
        <v>3.41</v>
      </c>
      <c r="AM1326" s="210">
        <v>7.7080000000000002</v>
      </c>
      <c r="AN1326" s="203"/>
      <c r="AO1326" s="203"/>
      <c r="AP1326" s="203"/>
      <c r="AQ1326" s="203"/>
      <c r="AR1326" s="203">
        <f t="shared" ref="AR1326:AR1342" si="1731">$AN$33*0.81818182</f>
        <v>2.0614909136719999</v>
      </c>
      <c r="AS1326" s="203">
        <f t="shared" ref="AS1326:AS1342" si="1732">$AN$33</f>
        <v>2.5196000000000001</v>
      </c>
      <c r="AT1326" s="203">
        <f t="shared" ref="AT1326:AT1342" si="1733">$AN$33*1.22222222</f>
        <v>3.0795111055119997</v>
      </c>
      <c r="AU1326" s="203">
        <f t="shared" ref="AU1326:AU1342" si="1734">$AO$33*0.81818182</f>
        <v>3.2548090981419997</v>
      </c>
      <c r="AV1326" s="203">
        <f t="shared" ref="AV1326:AV1342" si="1735">$AO$33</f>
        <v>3.9781</v>
      </c>
      <c r="AW1326" s="203">
        <f t="shared" ref="AW1326:AW1342" si="1736">$AO$33*1.22222222</f>
        <v>4.8621222133819995</v>
      </c>
      <c r="AX1326" s="203">
        <f t="shared" ref="AX1326:AX1342" si="1737">$AP$33*0.81818182</f>
        <v>5.8365818311520004</v>
      </c>
      <c r="AY1326" s="203">
        <f t="shared" ref="AY1326:AY1342" si="1738">$AP$33</f>
        <v>7.1336000000000004</v>
      </c>
      <c r="AZ1326" s="203">
        <f t="shared" ref="AZ1326:AZ1342" si="1739">$AP$33*1.22222222</f>
        <v>8.7188444285919999</v>
      </c>
      <c r="BB1326" s="1" t="str">
        <f t="shared" si="1718"/>
        <v>NA</v>
      </c>
      <c r="BC1326" s="1" t="str">
        <f t="shared" si="1719"/>
        <v>NP</v>
      </c>
      <c r="BD1326" s="1" t="str">
        <f t="shared" si="1720"/>
        <v>NA</v>
      </c>
      <c r="BE1326" s="1" t="str">
        <f t="shared" si="1721"/>
        <v>NO</v>
      </c>
      <c r="BF1326" s="1" t="str">
        <f t="shared" si="1688"/>
        <v>NO</v>
      </c>
      <c r="BG1326" s="1" t="str">
        <f t="shared" si="1689"/>
        <v>NO</v>
      </c>
      <c r="BH1326" s="1" t="str">
        <f t="shared" si="1673"/>
        <v>YES</v>
      </c>
      <c r="BJ1326" s="12">
        <v>17</v>
      </c>
      <c r="BK1326" s="1" t="str">
        <f t="shared" si="1690"/>
        <v>NA</v>
      </c>
      <c r="BL1326" s="1" t="str">
        <f t="shared" si="1691"/>
        <v>NP</v>
      </c>
      <c r="BM1326" s="1" t="str">
        <f t="shared" si="1692"/>
        <v>NA</v>
      </c>
      <c r="BN1326" s="1" t="str">
        <f t="shared" si="1693"/>
        <v>NO</v>
      </c>
      <c r="BO1326" s="1" t="str">
        <f t="shared" si="1694"/>
        <v>NO</v>
      </c>
      <c r="BP1326" s="1" t="str">
        <f t="shared" si="1695"/>
        <v>NO</v>
      </c>
      <c r="BQ1326" s="1" t="str">
        <f t="shared" si="1696"/>
        <v>YES</v>
      </c>
      <c r="BS1326" s="1" t="str">
        <f t="shared" si="1697"/>
        <v>TN</v>
      </c>
      <c r="BT1326" s="1" t="str">
        <f t="shared" si="1698"/>
        <v>TP</v>
      </c>
      <c r="BU1326" s="1" t="str">
        <f t="shared" si="1699"/>
        <v>TN</v>
      </c>
      <c r="BV1326" s="1" t="str">
        <f t="shared" si="1700"/>
        <v>NO</v>
      </c>
      <c r="BW1326" s="1" t="str">
        <f t="shared" si="1701"/>
        <v>NO</v>
      </c>
      <c r="BX1326" s="1" t="str">
        <f t="shared" si="1702"/>
        <v>YES</v>
      </c>
      <c r="BY1326" s="244" t="str">
        <f t="shared" si="1703"/>
        <v>YES</v>
      </c>
      <c r="BZ1326" s="244" t="str">
        <f t="shared" si="1704"/>
        <v>NO</v>
      </c>
      <c r="CA1326" s="244" t="str">
        <f t="shared" si="1705"/>
        <v>NO</v>
      </c>
      <c r="CB1326" s="244" t="str">
        <f t="shared" si="1706"/>
        <v>NO</v>
      </c>
      <c r="CC1326" s="244" t="str">
        <f t="shared" si="1707"/>
        <v>NO</v>
      </c>
      <c r="CD1326" s="244" t="str">
        <f t="shared" si="1683"/>
        <v>NO</v>
      </c>
      <c r="CE1326" s="1" t="str">
        <f t="shared" si="1684"/>
        <v>NO</v>
      </c>
      <c r="CF1326" s="1" t="str">
        <f t="shared" si="1685"/>
        <v>NO</v>
      </c>
      <c r="CG1326" s="1" t="str">
        <f t="shared" si="1686"/>
        <v>NO</v>
      </c>
      <c r="CH1326" s="1" t="str">
        <f t="shared" si="1687"/>
        <v>NO</v>
      </c>
      <c r="CI1326" s="244" t="str">
        <f t="shared" si="1708"/>
        <v>NO</v>
      </c>
      <c r="CJ1326" s="244" t="str">
        <f t="shared" si="1709"/>
        <v>NO</v>
      </c>
      <c r="CK1326" s="244" t="str">
        <f t="shared" si="1710"/>
        <v>NO</v>
      </c>
      <c r="CL1326" s="244" t="str">
        <f t="shared" si="1711"/>
        <v>NO</v>
      </c>
      <c r="CM1326" s="244" t="str">
        <f t="shared" si="1712"/>
        <v>NO</v>
      </c>
      <c r="CN1326" s="244" t="str">
        <f t="shared" si="1713"/>
        <v>NO</v>
      </c>
      <c r="CO1326" s="244" t="str">
        <f t="shared" si="1714"/>
        <v>NO</v>
      </c>
      <c r="CP1326" s="244" t="str">
        <f t="shared" si="1715"/>
        <v>NO</v>
      </c>
      <c r="CQ1326" s="244" t="str">
        <f t="shared" si="1716"/>
        <v>NO</v>
      </c>
      <c r="CR1326" s="244" t="str">
        <f t="shared" si="1717"/>
        <v>NO</v>
      </c>
    </row>
    <row r="1327" spans="1:96">
      <c r="A1327" s="64"/>
      <c r="B1327" s="15"/>
      <c r="C1327" s="15"/>
      <c r="D1327" s="15"/>
      <c r="E1327" s="15"/>
      <c r="F1327" s="15"/>
      <c r="G1327" s="15"/>
      <c r="H1327" s="15"/>
      <c r="I1327" s="52" t="s">
        <v>14</v>
      </c>
      <c r="J1327" s="6">
        <v>0.94793241244642201</v>
      </c>
      <c r="K1327" s="6">
        <v>3.5692346111296402E-2</v>
      </c>
      <c r="L1327" s="6">
        <v>1.6375241442281301E-2</v>
      </c>
      <c r="M1327" s="6">
        <v>0.47842126405922702</v>
      </c>
      <c r="N1327" s="6">
        <v>0.37772458964504102</v>
      </c>
      <c r="O1327" s="6">
        <v>0.14385414629573001</v>
      </c>
      <c r="P1327" s="6">
        <v>0.64891559662347398</v>
      </c>
      <c r="Q1327" s="6">
        <v>0.26321179815628598</v>
      </c>
      <c r="R1327" s="6">
        <v>8.7872605220239305E-2</v>
      </c>
      <c r="S1327" s="6">
        <v>0.65804164267315801</v>
      </c>
      <c r="T1327" s="6">
        <v>0.21740603622664201</v>
      </c>
      <c r="U1327" s="6">
        <v>0.124552321100198</v>
      </c>
      <c r="V1327" s="6">
        <v>0.30288298776332401</v>
      </c>
      <c r="W1327" s="6">
        <v>0.32172500618981897</v>
      </c>
      <c r="X1327" s="6">
        <v>0.37539200604685502</v>
      </c>
      <c r="Y1327" s="6">
        <v>0.52144203361949004</v>
      </c>
      <c r="Z1327" s="6">
        <v>0.12693298552358401</v>
      </c>
      <c r="AA1327" s="6">
        <v>0.35162498085692401</v>
      </c>
      <c r="AB1327" s="6">
        <v>0.20972719026749601</v>
      </c>
      <c r="AC1327" s="6">
        <v>8.47044929998053E-2</v>
      </c>
      <c r="AD1327" s="6">
        <v>0.70556831673269804</v>
      </c>
      <c r="AE1327" s="6">
        <v>0.68095673263031398</v>
      </c>
      <c r="AF1327" s="6">
        <v>0.23793099859280101</v>
      </c>
      <c r="AG1327" s="310">
        <v>8.1112268776884294E-2</v>
      </c>
      <c r="AH1327" s="211">
        <v>1.569</v>
      </c>
      <c r="AI1327" s="211">
        <v>4.0140000000000002</v>
      </c>
      <c r="AJ1327" s="212">
        <v>7.1390000000000002</v>
      </c>
      <c r="AK1327" s="210">
        <v>1.5740000000000001</v>
      </c>
      <c r="AL1327" s="210">
        <v>3.996</v>
      </c>
      <c r="AM1327" s="210">
        <v>7.0830000000000002</v>
      </c>
      <c r="AN1327" s="203"/>
      <c r="AO1327" s="203"/>
      <c r="AP1327" s="203"/>
      <c r="AQ1327" s="203"/>
      <c r="AR1327" s="203">
        <f t="shared" si="1731"/>
        <v>2.0614909136719999</v>
      </c>
      <c r="AS1327" s="203">
        <f t="shared" si="1732"/>
        <v>2.5196000000000001</v>
      </c>
      <c r="AT1327" s="203">
        <f t="shared" si="1733"/>
        <v>3.0795111055119997</v>
      </c>
      <c r="AU1327" s="203">
        <f t="shared" si="1734"/>
        <v>3.2548090981419997</v>
      </c>
      <c r="AV1327" s="203">
        <f t="shared" si="1735"/>
        <v>3.9781</v>
      </c>
      <c r="AW1327" s="203">
        <f t="shared" si="1736"/>
        <v>4.8621222133819995</v>
      </c>
      <c r="AX1327" s="203">
        <f t="shared" si="1737"/>
        <v>5.8365818311520004</v>
      </c>
      <c r="AY1327" s="203">
        <f t="shared" si="1738"/>
        <v>7.1336000000000004</v>
      </c>
      <c r="AZ1327" s="203">
        <f t="shared" si="1739"/>
        <v>8.7188444285919999</v>
      </c>
      <c r="BB1327" s="1" t="str">
        <f t="shared" si="1718"/>
        <v>A</v>
      </c>
      <c r="BC1327" s="1" t="str">
        <f t="shared" si="1719"/>
        <v>NA</v>
      </c>
      <c r="BD1327" s="1" t="str">
        <f t="shared" si="1720"/>
        <v>NA</v>
      </c>
      <c r="BE1327" s="1" t="str">
        <f t="shared" si="1721"/>
        <v>NO</v>
      </c>
      <c r="BF1327" s="1" t="str">
        <f t="shared" si="1688"/>
        <v>NO</v>
      </c>
      <c r="BG1327" s="1" t="str">
        <f t="shared" si="1689"/>
        <v>YES</v>
      </c>
      <c r="BH1327" s="1" t="str">
        <f t="shared" si="1673"/>
        <v>YES</v>
      </c>
      <c r="BJ1327" s="12">
        <v>12</v>
      </c>
      <c r="BK1327" s="1" t="str">
        <f t="shared" si="1690"/>
        <v>A</v>
      </c>
      <c r="BL1327" s="1" t="str">
        <f t="shared" si="1691"/>
        <v>NA</v>
      </c>
      <c r="BM1327" s="1" t="str">
        <f t="shared" si="1692"/>
        <v>NP</v>
      </c>
      <c r="BN1327" s="1" t="str">
        <f t="shared" si="1693"/>
        <v>NO</v>
      </c>
      <c r="BO1327" s="1" t="str">
        <f t="shared" si="1694"/>
        <v>NO</v>
      </c>
      <c r="BP1327" s="1" t="str">
        <f t="shared" si="1695"/>
        <v>YES</v>
      </c>
      <c r="BQ1327" s="1" t="str">
        <f t="shared" si="1696"/>
        <v>YES</v>
      </c>
      <c r="BS1327" s="1" t="str">
        <f t="shared" si="1697"/>
        <v>TP</v>
      </c>
      <c r="BT1327" s="1" t="str">
        <f t="shared" si="1698"/>
        <v>TN</v>
      </c>
      <c r="BU1327" s="1" t="str">
        <f t="shared" si="1699"/>
        <v>FN</v>
      </c>
      <c r="BV1327" s="1" t="str">
        <f t="shared" si="1700"/>
        <v>NO</v>
      </c>
      <c r="BW1327" s="1" t="str">
        <f t="shared" si="1701"/>
        <v>NO</v>
      </c>
      <c r="BX1327" s="1" t="str">
        <f t="shared" si="1702"/>
        <v>YES</v>
      </c>
      <c r="BY1327" s="244" t="str">
        <f t="shared" si="1703"/>
        <v>YES</v>
      </c>
      <c r="BZ1327" s="244" t="str">
        <f t="shared" si="1704"/>
        <v>NO</v>
      </c>
      <c r="CA1327" s="244" t="str">
        <f t="shared" si="1705"/>
        <v>NO</v>
      </c>
      <c r="CB1327" s="244" t="str">
        <f t="shared" si="1706"/>
        <v>NO</v>
      </c>
      <c r="CC1327" s="244" t="str">
        <f t="shared" si="1707"/>
        <v>NO</v>
      </c>
      <c r="CD1327" s="244" t="str">
        <f t="shared" si="1683"/>
        <v>YES</v>
      </c>
      <c r="CE1327" s="1" t="str">
        <f t="shared" si="1684"/>
        <v>NO</v>
      </c>
      <c r="CF1327" s="1" t="str">
        <f t="shared" si="1685"/>
        <v>NO</v>
      </c>
      <c r="CG1327" s="1" t="str">
        <f t="shared" si="1686"/>
        <v>NO</v>
      </c>
      <c r="CH1327" s="1" t="str">
        <f t="shared" si="1687"/>
        <v>YES</v>
      </c>
      <c r="CI1327" s="244" t="str">
        <f t="shared" si="1708"/>
        <v>YES</v>
      </c>
      <c r="CJ1327" s="244" t="str">
        <f t="shared" si="1709"/>
        <v>NO</v>
      </c>
      <c r="CK1327" s="244" t="str">
        <f t="shared" si="1710"/>
        <v>NO</v>
      </c>
      <c r="CL1327" s="244" t="str">
        <f t="shared" si="1711"/>
        <v>NO</v>
      </c>
      <c r="CM1327" s="244" t="str">
        <f t="shared" si="1712"/>
        <v>YES</v>
      </c>
      <c r="CN1327" s="244" t="str">
        <f t="shared" si="1713"/>
        <v>NO</v>
      </c>
      <c r="CO1327" s="244" t="str">
        <f t="shared" si="1714"/>
        <v>NO</v>
      </c>
      <c r="CP1327" s="244" t="str">
        <f t="shared" si="1715"/>
        <v>NO</v>
      </c>
      <c r="CQ1327" s="244" t="str">
        <f t="shared" si="1716"/>
        <v>NO</v>
      </c>
      <c r="CR1327" s="244" t="str">
        <f t="shared" si="1717"/>
        <v>NO</v>
      </c>
    </row>
    <row r="1328" spans="1:96">
      <c r="A1328" s="64"/>
      <c r="B1328" s="15"/>
      <c r="C1328" s="15"/>
      <c r="D1328" s="15"/>
      <c r="E1328" s="15"/>
      <c r="F1328" s="15"/>
      <c r="G1328" s="15"/>
      <c r="H1328" s="15"/>
      <c r="I1328" s="52" t="s">
        <v>15</v>
      </c>
      <c r="J1328" s="6">
        <v>0.89684088576337595</v>
      </c>
      <c r="K1328" s="6">
        <v>7.4182533443728799E-2</v>
      </c>
      <c r="L1328" s="6">
        <v>2.8976580792895199E-2</v>
      </c>
      <c r="M1328" s="6">
        <v>0.219165347270906</v>
      </c>
      <c r="N1328" s="6">
        <v>0.76658044647717305</v>
      </c>
      <c r="O1328" s="6">
        <v>1.4254206251920301E-2</v>
      </c>
      <c r="P1328" s="6">
        <v>0.84169589709056103</v>
      </c>
      <c r="Q1328" s="6">
        <v>6.8789774243747395E-2</v>
      </c>
      <c r="R1328" s="6">
        <v>8.9514328665690798E-2</v>
      </c>
      <c r="S1328" s="6">
        <v>0.79699720280842001</v>
      </c>
      <c r="T1328" s="6">
        <v>0.10028321646814101</v>
      </c>
      <c r="U1328" s="6">
        <v>0.102719580723437</v>
      </c>
      <c r="V1328" s="6">
        <v>0.284835391181473</v>
      </c>
      <c r="W1328" s="6">
        <v>0.38962027647840097</v>
      </c>
      <c r="X1328" s="6">
        <v>0.32554433234012498</v>
      </c>
      <c r="Y1328" s="6">
        <v>0.969377249133755</v>
      </c>
      <c r="Z1328" s="6">
        <v>1.24101863818735E-2</v>
      </c>
      <c r="AA1328" s="6">
        <v>1.8212564484371401E-2</v>
      </c>
      <c r="AB1328" s="6">
        <v>0.40835649585015699</v>
      </c>
      <c r="AC1328" s="6">
        <v>0.43313632952066</v>
      </c>
      <c r="AD1328" s="6">
        <v>0.15850717462918201</v>
      </c>
      <c r="AE1328" s="6">
        <v>0.107036349701811</v>
      </c>
      <c r="AF1328" s="6">
        <v>0.66393758066423503</v>
      </c>
      <c r="AG1328" s="310">
        <v>0.229026069633952</v>
      </c>
      <c r="AH1328" s="211">
        <v>2.016</v>
      </c>
      <c r="AI1328" s="211">
        <v>3.8029999999999999</v>
      </c>
      <c r="AJ1328" s="212">
        <v>6.8869999999999996</v>
      </c>
      <c r="AK1328" s="210">
        <v>1.994</v>
      </c>
      <c r="AL1328" s="210">
        <v>3.81</v>
      </c>
      <c r="AM1328" s="210">
        <v>6.9470000000000001</v>
      </c>
      <c r="AN1328" s="203"/>
      <c r="AO1328" s="203"/>
      <c r="AP1328" s="203"/>
      <c r="AQ1328" s="203"/>
      <c r="AR1328" s="203">
        <f t="shared" si="1731"/>
        <v>2.0614909136719999</v>
      </c>
      <c r="AS1328" s="203">
        <f t="shared" si="1732"/>
        <v>2.5196000000000001</v>
      </c>
      <c r="AT1328" s="203">
        <f t="shared" si="1733"/>
        <v>3.0795111055119997</v>
      </c>
      <c r="AU1328" s="203">
        <f t="shared" si="1734"/>
        <v>3.2548090981419997</v>
      </c>
      <c r="AV1328" s="203">
        <f t="shared" si="1735"/>
        <v>3.9781</v>
      </c>
      <c r="AW1328" s="203">
        <f t="shared" si="1736"/>
        <v>4.8621222133819995</v>
      </c>
      <c r="AX1328" s="203">
        <f t="shared" si="1737"/>
        <v>5.8365818311520004</v>
      </c>
      <c r="AY1328" s="203">
        <f t="shared" si="1738"/>
        <v>7.1336000000000004</v>
      </c>
      <c r="AZ1328" s="203">
        <f t="shared" si="1739"/>
        <v>8.7188444285919999</v>
      </c>
      <c r="BB1328" s="1" t="str">
        <f t="shared" si="1718"/>
        <v>A</v>
      </c>
      <c r="BC1328" s="1" t="str">
        <f t="shared" si="1719"/>
        <v>NP</v>
      </c>
      <c r="BD1328" s="1" t="str">
        <f t="shared" si="1720"/>
        <v>NP</v>
      </c>
      <c r="BE1328" s="1" t="str">
        <f t="shared" si="1721"/>
        <v>NO</v>
      </c>
      <c r="BF1328" s="1" t="str">
        <f t="shared" si="1688"/>
        <v>NO</v>
      </c>
      <c r="BG1328" s="1" t="str">
        <f t="shared" si="1689"/>
        <v>YES</v>
      </c>
      <c r="BH1328" s="1" t="str">
        <f t="shared" si="1673"/>
        <v>YES</v>
      </c>
      <c r="BJ1328" s="12">
        <v>20</v>
      </c>
      <c r="BK1328" s="1" t="str">
        <f t="shared" si="1690"/>
        <v>A</v>
      </c>
      <c r="BL1328" s="1" t="str">
        <f t="shared" si="1691"/>
        <v>NP</v>
      </c>
      <c r="BM1328" s="1" t="str">
        <f t="shared" si="1692"/>
        <v>NP</v>
      </c>
      <c r="BN1328" s="1" t="str">
        <f t="shared" si="1693"/>
        <v>NO</v>
      </c>
      <c r="BO1328" s="1" t="str">
        <f t="shared" si="1694"/>
        <v>NO</v>
      </c>
      <c r="BP1328" s="1" t="str">
        <f t="shared" si="1695"/>
        <v>YES</v>
      </c>
      <c r="BQ1328" s="1" t="str">
        <f t="shared" si="1696"/>
        <v>YES</v>
      </c>
      <c r="BS1328" s="1" t="str">
        <f t="shared" si="1697"/>
        <v>TP</v>
      </c>
      <c r="BT1328" s="1" t="str">
        <f t="shared" si="1698"/>
        <v>TP</v>
      </c>
      <c r="BU1328" s="1" t="str">
        <f t="shared" si="1699"/>
        <v>TP</v>
      </c>
      <c r="BV1328" s="1" t="str">
        <f t="shared" si="1700"/>
        <v>YES</v>
      </c>
      <c r="BW1328" s="1" t="str">
        <f t="shared" si="1701"/>
        <v>YES</v>
      </c>
      <c r="BX1328" s="1" t="str">
        <f t="shared" si="1702"/>
        <v>YES</v>
      </c>
      <c r="BY1328" s="244" t="str">
        <f t="shared" si="1703"/>
        <v>YES</v>
      </c>
      <c r="BZ1328" s="244" t="str">
        <f t="shared" si="1704"/>
        <v>NO</v>
      </c>
      <c r="CA1328" s="244" t="str">
        <f t="shared" si="1705"/>
        <v>NO</v>
      </c>
      <c r="CB1328" s="244" t="str">
        <f t="shared" si="1706"/>
        <v>NO</v>
      </c>
      <c r="CC1328" s="244" t="str">
        <f t="shared" si="1707"/>
        <v>NO</v>
      </c>
      <c r="CD1328" s="244" t="str">
        <f t="shared" si="1683"/>
        <v>NO</v>
      </c>
      <c r="CE1328" s="1" t="str">
        <f t="shared" si="1684"/>
        <v>NO</v>
      </c>
      <c r="CF1328" s="1" t="str">
        <f t="shared" si="1685"/>
        <v>NO</v>
      </c>
      <c r="CG1328" s="1" t="str">
        <f t="shared" si="1686"/>
        <v>NO</v>
      </c>
      <c r="CH1328" s="1" t="str">
        <f t="shared" si="1687"/>
        <v>NO</v>
      </c>
      <c r="CI1328" s="244" t="str">
        <f t="shared" si="1708"/>
        <v>NO</v>
      </c>
      <c r="CJ1328" s="244" t="str">
        <f t="shared" si="1709"/>
        <v>NO</v>
      </c>
      <c r="CK1328" s="244" t="str">
        <f t="shared" si="1710"/>
        <v>NO</v>
      </c>
      <c r="CL1328" s="244" t="str">
        <f t="shared" si="1711"/>
        <v>NO</v>
      </c>
      <c r="CM1328" s="244" t="str">
        <f t="shared" si="1712"/>
        <v>NO</v>
      </c>
      <c r="CN1328" s="244" t="str">
        <f t="shared" si="1713"/>
        <v>NO</v>
      </c>
      <c r="CO1328" s="244" t="str">
        <f t="shared" si="1714"/>
        <v>NO</v>
      </c>
      <c r="CP1328" s="244" t="str">
        <f t="shared" si="1715"/>
        <v>NO</v>
      </c>
      <c r="CQ1328" s="244" t="str">
        <f t="shared" si="1716"/>
        <v>NO</v>
      </c>
      <c r="CR1328" s="244" t="str">
        <f t="shared" si="1717"/>
        <v>NO</v>
      </c>
    </row>
    <row r="1329" spans="1:96">
      <c r="A1329" s="64"/>
      <c r="B1329" s="15"/>
      <c r="C1329" s="15"/>
      <c r="D1329" s="15"/>
      <c r="E1329" s="15"/>
      <c r="F1329" s="15"/>
      <c r="G1329" s="15"/>
      <c r="H1329" s="15"/>
      <c r="I1329" s="52" t="s">
        <v>16</v>
      </c>
      <c r="J1329" s="6">
        <v>0.99466788845936205</v>
      </c>
      <c r="K1329" s="6">
        <v>2.8427859812437599E-3</v>
      </c>
      <c r="L1329" s="6">
        <v>2.48932555939418E-3</v>
      </c>
      <c r="M1329" s="6">
        <v>0.79443815812547003</v>
      </c>
      <c r="N1329" s="6">
        <v>0.115801753164225</v>
      </c>
      <c r="O1329" s="6">
        <v>8.9760088710303804E-2</v>
      </c>
      <c r="P1329" s="6">
        <v>0.44177473716882798</v>
      </c>
      <c r="Q1329" s="6">
        <v>0.37761907236304698</v>
      </c>
      <c r="R1329" s="6">
        <v>0.18060619046812301</v>
      </c>
      <c r="S1329" s="6">
        <v>0.63136192587664297</v>
      </c>
      <c r="T1329" s="6">
        <v>0.34374905079060197</v>
      </c>
      <c r="U1329" s="6">
        <v>2.4889023332754199E-2</v>
      </c>
      <c r="V1329" s="6">
        <v>0.45005056722777698</v>
      </c>
      <c r="W1329" s="6">
        <v>0.33695867416036401</v>
      </c>
      <c r="X1329" s="6">
        <v>0.21299075861185801</v>
      </c>
      <c r="Y1329" s="6">
        <v>0.68989962602252897</v>
      </c>
      <c r="Z1329" s="6">
        <v>0.22844426590181599</v>
      </c>
      <c r="AA1329" s="6">
        <v>8.1656108075654904E-2</v>
      </c>
      <c r="AB1329" s="6">
        <v>0.52213436478699204</v>
      </c>
      <c r="AC1329" s="6">
        <v>0.46297064939923799</v>
      </c>
      <c r="AD1329" s="6">
        <v>1.4894985813768399E-2</v>
      </c>
      <c r="AE1329" s="6">
        <v>0.12113482533231799</v>
      </c>
      <c r="AF1329" s="6">
        <v>0.60426249095295703</v>
      </c>
      <c r="AG1329" s="310">
        <v>0.27460268371472302</v>
      </c>
      <c r="AH1329" s="211">
        <v>2.1970000000000001</v>
      </c>
      <c r="AI1329" s="211">
        <v>3.6480000000000001</v>
      </c>
      <c r="AJ1329" s="212">
        <v>6.9619999999999997</v>
      </c>
      <c r="AK1329" s="210">
        <v>2.2639999999999998</v>
      </c>
      <c r="AL1329" s="210">
        <v>3.903</v>
      </c>
      <c r="AM1329" s="210">
        <v>7.0730000000000004</v>
      </c>
      <c r="AN1329" s="203"/>
      <c r="AO1329" s="203"/>
      <c r="AP1329" s="203"/>
      <c r="AQ1329" s="203"/>
      <c r="AR1329" s="203">
        <f t="shared" si="1731"/>
        <v>2.0614909136719999</v>
      </c>
      <c r="AS1329" s="203">
        <f t="shared" si="1732"/>
        <v>2.5196000000000001</v>
      </c>
      <c r="AT1329" s="203">
        <f t="shared" si="1733"/>
        <v>3.0795111055119997</v>
      </c>
      <c r="AU1329" s="203">
        <f t="shared" si="1734"/>
        <v>3.2548090981419997</v>
      </c>
      <c r="AV1329" s="203">
        <f t="shared" si="1735"/>
        <v>3.9781</v>
      </c>
      <c r="AW1329" s="203">
        <f t="shared" si="1736"/>
        <v>4.8621222133819995</v>
      </c>
      <c r="AX1329" s="203">
        <f t="shared" si="1737"/>
        <v>5.8365818311520004</v>
      </c>
      <c r="AY1329" s="203">
        <f t="shared" si="1738"/>
        <v>7.1336000000000004</v>
      </c>
      <c r="AZ1329" s="203">
        <f t="shared" si="1739"/>
        <v>8.7188444285919999</v>
      </c>
      <c r="BB1329" s="1" t="str">
        <f t="shared" si="1718"/>
        <v>NP</v>
      </c>
      <c r="BC1329" s="1" t="str">
        <f t="shared" si="1719"/>
        <v>NP</v>
      </c>
      <c r="BD1329" s="1" t="str">
        <f t="shared" si="1720"/>
        <v>NP</v>
      </c>
      <c r="BE1329" s="1" t="str">
        <f t="shared" si="1721"/>
        <v>NO</v>
      </c>
      <c r="BF1329" s="1" t="str">
        <f t="shared" si="1688"/>
        <v>NO</v>
      </c>
      <c r="BG1329" s="1" t="str">
        <f t="shared" si="1689"/>
        <v>NO</v>
      </c>
      <c r="BH1329" s="1" t="str">
        <f t="shared" si="1673"/>
        <v>YES</v>
      </c>
      <c r="BJ1329" s="12">
        <v>33</v>
      </c>
      <c r="BK1329" s="1" t="str">
        <f t="shared" si="1690"/>
        <v>NP</v>
      </c>
      <c r="BL1329" s="1" t="str">
        <f t="shared" si="1691"/>
        <v>NP</v>
      </c>
      <c r="BM1329" s="1" t="str">
        <f t="shared" si="1692"/>
        <v>NP</v>
      </c>
      <c r="BN1329" s="1" t="str">
        <f t="shared" si="1693"/>
        <v>NO</v>
      </c>
      <c r="BO1329" s="1" t="str">
        <f t="shared" si="1694"/>
        <v>NO</v>
      </c>
      <c r="BP1329" s="1" t="str">
        <f t="shared" si="1695"/>
        <v>NO</v>
      </c>
      <c r="BQ1329" s="1" t="str">
        <f t="shared" si="1696"/>
        <v>YES</v>
      </c>
      <c r="BS1329" s="1" t="str">
        <f t="shared" si="1697"/>
        <v>TP</v>
      </c>
      <c r="BT1329" s="1" t="str">
        <f t="shared" si="1698"/>
        <v>TP</v>
      </c>
      <c r="BU1329" s="1" t="str">
        <f t="shared" si="1699"/>
        <v>TP</v>
      </c>
      <c r="BV1329" s="1" t="str">
        <f t="shared" si="1700"/>
        <v>YES</v>
      </c>
      <c r="BW1329" s="1" t="str">
        <f t="shared" si="1701"/>
        <v>YES</v>
      </c>
      <c r="BX1329" s="1" t="str">
        <f t="shared" si="1702"/>
        <v>YES</v>
      </c>
      <c r="BY1329" s="244" t="str">
        <f t="shared" si="1703"/>
        <v>YES</v>
      </c>
      <c r="BZ1329" s="244" t="str">
        <f t="shared" si="1704"/>
        <v>NO</v>
      </c>
      <c r="CA1329" s="244" t="str">
        <f t="shared" si="1705"/>
        <v>NO</v>
      </c>
      <c r="CB1329" s="244" t="str">
        <f t="shared" si="1706"/>
        <v>NO</v>
      </c>
      <c r="CC1329" s="244" t="str">
        <f t="shared" si="1707"/>
        <v>NO</v>
      </c>
      <c r="CD1329" s="244" t="str">
        <f t="shared" si="1683"/>
        <v>NO</v>
      </c>
      <c r="CE1329" s="1" t="str">
        <f t="shared" si="1684"/>
        <v>NO</v>
      </c>
      <c r="CF1329" s="1" t="str">
        <f t="shared" si="1685"/>
        <v>NO</v>
      </c>
      <c r="CG1329" s="1" t="str">
        <f t="shared" si="1686"/>
        <v>NO</v>
      </c>
      <c r="CH1329" s="1" t="str">
        <f t="shared" si="1687"/>
        <v>NO</v>
      </c>
      <c r="CI1329" s="244" t="str">
        <f t="shared" si="1708"/>
        <v>NO</v>
      </c>
      <c r="CJ1329" s="244" t="str">
        <f t="shared" si="1709"/>
        <v>NO</v>
      </c>
      <c r="CK1329" s="244" t="str">
        <f t="shared" si="1710"/>
        <v>NO</v>
      </c>
      <c r="CL1329" s="244" t="str">
        <f t="shared" si="1711"/>
        <v>NO</v>
      </c>
      <c r="CM1329" s="244" t="str">
        <f t="shared" si="1712"/>
        <v>NO</v>
      </c>
      <c r="CN1329" s="244" t="str">
        <f t="shared" si="1713"/>
        <v>NO</v>
      </c>
      <c r="CO1329" s="244" t="str">
        <f t="shared" si="1714"/>
        <v>NO</v>
      </c>
      <c r="CP1329" s="244" t="str">
        <f t="shared" si="1715"/>
        <v>NO</v>
      </c>
      <c r="CQ1329" s="244" t="str">
        <f t="shared" si="1716"/>
        <v>NO</v>
      </c>
      <c r="CR1329" s="244" t="str">
        <f t="shared" si="1717"/>
        <v>NO</v>
      </c>
    </row>
    <row r="1330" spans="1:96">
      <c r="A1330" s="64"/>
      <c r="B1330" s="15"/>
      <c r="C1330" s="15"/>
      <c r="D1330" s="15"/>
      <c r="E1330" s="15"/>
      <c r="F1330" s="15"/>
      <c r="G1330" s="15"/>
      <c r="H1330" s="15"/>
      <c r="I1330" s="52" t="s">
        <v>17</v>
      </c>
      <c r="J1330" s="6">
        <v>0.93323314139830205</v>
      </c>
      <c r="K1330" s="6">
        <v>3.6380039043121197E-2</v>
      </c>
      <c r="L1330" s="6">
        <v>3.03868195585759E-2</v>
      </c>
      <c r="M1330" s="6">
        <v>0.68694002398906095</v>
      </c>
      <c r="N1330" s="6">
        <v>0.25126573141335801</v>
      </c>
      <c r="O1330" s="6">
        <v>6.1794244597579803E-2</v>
      </c>
      <c r="P1330" s="6">
        <v>0.30482998065869699</v>
      </c>
      <c r="Q1330" s="6">
        <v>0.58054744107909795</v>
      </c>
      <c r="R1330" s="6">
        <v>0.114622578262203</v>
      </c>
      <c r="S1330" s="6">
        <v>0.97584992489019196</v>
      </c>
      <c r="T1330" s="6">
        <v>4.9885932512221398E-3</v>
      </c>
      <c r="U1330" s="6">
        <v>1.9161481858585499E-2</v>
      </c>
      <c r="V1330" s="6">
        <v>0.37135624839776399</v>
      </c>
      <c r="W1330" s="6">
        <v>0.45732396789801599</v>
      </c>
      <c r="X1330" s="6">
        <v>0.17131978370421799</v>
      </c>
      <c r="Y1330" s="6">
        <v>0.87398116391976099</v>
      </c>
      <c r="Z1330" s="6">
        <v>3.8868384922146601E-2</v>
      </c>
      <c r="AA1330" s="6">
        <v>8.7150451158091599E-2</v>
      </c>
      <c r="AB1330" s="6">
        <v>0.52820102730162999</v>
      </c>
      <c r="AC1330" s="6">
        <v>1.93557870562386E-2</v>
      </c>
      <c r="AD1330" s="6">
        <v>0.45244318564213098</v>
      </c>
      <c r="AE1330" s="6">
        <v>0.71103170234657997</v>
      </c>
      <c r="AF1330" s="6">
        <v>9.7962674820443102E-2</v>
      </c>
      <c r="AG1330" s="310">
        <v>0.19100562283297601</v>
      </c>
      <c r="AH1330" s="211">
        <v>2.1669999999999998</v>
      </c>
      <c r="AI1330" s="211">
        <v>3.6960000000000002</v>
      </c>
      <c r="AJ1330" s="212">
        <v>6.6340000000000003</v>
      </c>
      <c r="AK1330" s="210">
        <v>1.9279999999999999</v>
      </c>
      <c r="AL1330" s="210">
        <v>3.6789999999999998</v>
      </c>
      <c r="AM1330" s="210">
        <v>7.0339999999999998</v>
      </c>
      <c r="AN1330" s="203"/>
      <c r="AO1330" s="203"/>
      <c r="AP1330" s="203"/>
      <c r="AQ1330" s="203"/>
      <c r="AR1330" s="203">
        <f t="shared" si="1731"/>
        <v>2.0614909136719999</v>
      </c>
      <c r="AS1330" s="203">
        <f t="shared" si="1732"/>
        <v>2.5196000000000001</v>
      </c>
      <c r="AT1330" s="203">
        <f t="shared" si="1733"/>
        <v>3.0795111055119997</v>
      </c>
      <c r="AU1330" s="203">
        <f t="shared" si="1734"/>
        <v>3.2548090981419997</v>
      </c>
      <c r="AV1330" s="203">
        <f t="shared" si="1735"/>
        <v>3.9781</v>
      </c>
      <c r="AW1330" s="203">
        <f t="shared" si="1736"/>
        <v>4.8621222133819995</v>
      </c>
      <c r="AX1330" s="203">
        <f t="shared" si="1737"/>
        <v>5.8365818311520004</v>
      </c>
      <c r="AY1330" s="203">
        <f t="shared" si="1738"/>
        <v>7.1336000000000004</v>
      </c>
      <c r="AZ1330" s="203">
        <f t="shared" si="1739"/>
        <v>8.7188444285919999</v>
      </c>
      <c r="BB1330" s="1" t="str">
        <f t="shared" si="1718"/>
        <v>NP</v>
      </c>
      <c r="BC1330" s="1" t="str">
        <f t="shared" si="1719"/>
        <v>NP</v>
      </c>
      <c r="BD1330" s="1" t="str">
        <f t="shared" si="1720"/>
        <v>NP</v>
      </c>
      <c r="BE1330" s="1" t="str">
        <f t="shared" si="1721"/>
        <v>NO</v>
      </c>
      <c r="BF1330" s="1" t="str">
        <f t="shared" si="1688"/>
        <v>NO</v>
      </c>
      <c r="BG1330" s="1" t="str">
        <f t="shared" si="1689"/>
        <v>NO</v>
      </c>
      <c r="BH1330" s="1" t="str">
        <f t="shared" si="1673"/>
        <v>YES</v>
      </c>
      <c r="BJ1330" s="12">
        <v>59</v>
      </c>
      <c r="BK1330" s="1" t="str">
        <f t="shared" si="1690"/>
        <v>A</v>
      </c>
      <c r="BL1330" s="1" t="str">
        <f t="shared" si="1691"/>
        <v>NP</v>
      </c>
      <c r="BM1330" s="1" t="str">
        <f t="shared" si="1692"/>
        <v>NP</v>
      </c>
      <c r="BN1330" s="1" t="str">
        <f t="shared" si="1693"/>
        <v>NO</v>
      </c>
      <c r="BO1330" s="1" t="str">
        <f t="shared" si="1694"/>
        <v>NO</v>
      </c>
      <c r="BP1330" s="1" t="str">
        <f t="shared" si="1695"/>
        <v>YES</v>
      </c>
      <c r="BQ1330" s="1" t="str">
        <f t="shared" si="1696"/>
        <v>YES</v>
      </c>
      <c r="BS1330" s="1" t="str">
        <f t="shared" si="1697"/>
        <v>TP</v>
      </c>
      <c r="BT1330" s="1" t="str">
        <f t="shared" si="1698"/>
        <v>TP</v>
      </c>
      <c r="BU1330" s="1" t="str">
        <f t="shared" si="1699"/>
        <v>TP</v>
      </c>
      <c r="BV1330" s="1" t="str">
        <f t="shared" si="1700"/>
        <v>YES</v>
      </c>
      <c r="BW1330" s="1" t="str">
        <f t="shared" si="1701"/>
        <v>YES</v>
      </c>
      <c r="BX1330" s="1" t="str">
        <f t="shared" si="1702"/>
        <v>YES</v>
      </c>
      <c r="BY1330" s="244" t="str">
        <f t="shared" si="1703"/>
        <v>YES</v>
      </c>
      <c r="BZ1330" s="244" t="str">
        <f t="shared" si="1704"/>
        <v>NO</v>
      </c>
      <c r="CA1330" s="244" t="str">
        <f t="shared" si="1705"/>
        <v>NO</v>
      </c>
      <c r="CB1330" s="244" t="str">
        <f t="shared" si="1706"/>
        <v>NO</v>
      </c>
      <c r="CC1330" s="244" t="str">
        <f t="shared" si="1707"/>
        <v>NO</v>
      </c>
      <c r="CD1330" s="244" t="str">
        <f t="shared" si="1683"/>
        <v>NO</v>
      </c>
      <c r="CE1330" s="1" t="str">
        <f t="shared" si="1684"/>
        <v>NO</v>
      </c>
      <c r="CF1330" s="1" t="str">
        <f t="shared" si="1685"/>
        <v>NO</v>
      </c>
      <c r="CG1330" s="1" t="str">
        <f t="shared" si="1686"/>
        <v>NO</v>
      </c>
      <c r="CH1330" s="1" t="str">
        <f t="shared" si="1687"/>
        <v>NO</v>
      </c>
      <c r="CI1330" s="244" t="str">
        <f t="shared" si="1708"/>
        <v>NO</v>
      </c>
      <c r="CJ1330" s="244" t="str">
        <f t="shared" si="1709"/>
        <v>NO</v>
      </c>
      <c r="CK1330" s="244" t="str">
        <f t="shared" si="1710"/>
        <v>NO</v>
      </c>
      <c r="CL1330" s="244" t="str">
        <f t="shared" si="1711"/>
        <v>NO</v>
      </c>
      <c r="CM1330" s="244" t="str">
        <f t="shared" si="1712"/>
        <v>NO</v>
      </c>
      <c r="CN1330" s="244" t="str">
        <f t="shared" si="1713"/>
        <v>NO</v>
      </c>
      <c r="CO1330" s="244" t="str">
        <f t="shared" si="1714"/>
        <v>NO</v>
      </c>
      <c r="CP1330" s="244" t="str">
        <f t="shared" si="1715"/>
        <v>NO</v>
      </c>
      <c r="CQ1330" s="244" t="str">
        <f t="shared" si="1716"/>
        <v>NO</v>
      </c>
      <c r="CR1330" s="244" t="str">
        <f t="shared" si="1717"/>
        <v>NO</v>
      </c>
    </row>
    <row r="1331" spans="1:96">
      <c r="A1331" s="64"/>
      <c r="B1331" s="15"/>
      <c r="C1331" s="15"/>
      <c r="D1331" s="15"/>
      <c r="E1331" s="15"/>
      <c r="F1331" s="15"/>
      <c r="G1331" s="15"/>
      <c r="H1331" s="15"/>
      <c r="I1331" s="52" t="s">
        <v>18</v>
      </c>
      <c r="J1331" s="6">
        <v>0.864109155113712</v>
      </c>
      <c r="K1331" s="6">
        <v>1.8049879106205199E-2</v>
      </c>
      <c r="L1331" s="6">
        <v>0.117840965780082</v>
      </c>
      <c r="M1331" s="6">
        <v>0.75423577310545398</v>
      </c>
      <c r="N1331" s="6">
        <v>0.116695362389896</v>
      </c>
      <c r="O1331" s="6">
        <v>0.129068864504648</v>
      </c>
      <c r="P1331" s="6">
        <v>0.156200242705964</v>
      </c>
      <c r="Q1331" s="6">
        <v>0.181193297782683</v>
      </c>
      <c r="R1331" s="6">
        <v>0.662606459511352</v>
      </c>
      <c r="S1331" s="6">
        <v>0.84782739035412502</v>
      </c>
      <c r="T1331" s="6">
        <v>8.2662720034768405E-2</v>
      </c>
      <c r="U1331" s="6">
        <v>6.9509889611106296E-2</v>
      </c>
      <c r="V1331" s="6">
        <v>0.14550869576058101</v>
      </c>
      <c r="W1331" s="6">
        <v>0.405954872236995</v>
      </c>
      <c r="X1331" s="6">
        <v>0.44853643200242299</v>
      </c>
      <c r="Y1331" s="6">
        <v>0.89760278287277295</v>
      </c>
      <c r="Z1331" s="6">
        <v>5.4084790613151003E-2</v>
      </c>
      <c r="AA1331" s="6">
        <v>4.83124265140756E-2</v>
      </c>
      <c r="AB1331" s="6">
        <v>8.3219016333280299E-2</v>
      </c>
      <c r="AC1331" s="6">
        <v>0.54959164106135105</v>
      </c>
      <c r="AD1331" s="6">
        <v>0.36718934260536801</v>
      </c>
      <c r="AE1331" s="6">
        <v>0.83621907131597795</v>
      </c>
      <c r="AF1331" s="6">
        <v>0.13275677415158299</v>
      </c>
      <c r="AG1331" s="310">
        <v>3.1024154532438099E-2</v>
      </c>
      <c r="AH1331" s="211">
        <v>2.4</v>
      </c>
      <c r="AI1331" s="211">
        <v>3.6739999999999999</v>
      </c>
      <c r="AJ1331" s="212">
        <v>6.7530000000000001</v>
      </c>
      <c r="AK1331" s="210">
        <v>2.4020000000000001</v>
      </c>
      <c r="AL1331" s="210">
        <v>3.718</v>
      </c>
      <c r="AM1331" s="210">
        <v>6.7240000000000002</v>
      </c>
      <c r="AN1331" s="203"/>
      <c r="AO1331" s="203"/>
      <c r="AP1331" s="203"/>
      <c r="AQ1331" s="203"/>
      <c r="AR1331" s="203">
        <f t="shared" si="1731"/>
        <v>2.0614909136719999</v>
      </c>
      <c r="AS1331" s="203">
        <f t="shared" si="1732"/>
        <v>2.5196000000000001</v>
      </c>
      <c r="AT1331" s="203">
        <f t="shared" si="1733"/>
        <v>3.0795111055119997</v>
      </c>
      <c r="AU1331" s="203">
        <f t="shared" si="1734"/>
        <v>3.2548090981419997</v>
      </c>
      <c r="AV1331" s="203">
        <f t="shared" si="1735"/>
        <v>3.9781</v>
      </c>
      <c r="AW1331" s="203">
        <f t="shared" si="1736"/>
        <v>4.8621222133819995</v>
      </c>
      <c r="AX1331" s="203">
        <f t="shared" si="1737"/>
        <v>5.8365818311520004</v>
      </c>
      <c r="AY1331" s="203">
        <f t="shared" si="1738"/>
        <v>7.1336000000000004</v>
      </c>
      <c r="AZ1331" s="203">
        <f t="shared" si="1739"/>
        <v>8.7188444285919999</v>
      </c>
      <c r="BB1331" s="1" t="str">
        <f t="shared" si="1718"/>
        <v>NP</v>
      </c>
      <c r="BC1331" s="1" t="str">
        <f t="shared" si="1719"/>
        <v>NP</v>
      </c>
      <c r="BD1331" s="1" t="str">
        <f t="shared" si="1720"/>
        <v>NP</v>
      </c>
      <c r="BE1331" s="1" t="str">
        <f t="shared" si="1721"/>
        <v>NO</v>
      </c>
      <c r="BF1331" s="1" t="str">
        <f t="shared" si="1688"/>
        <v>NO</v>
      </c>
      <c r="BG1331" s="1" t="str">
        <f t="shared" si="1689"/>
        <v>NO</v>
      </c>
      <c r="BH1331" s="1" t="str">
        <f t="shared" si="1673"/>
        <v>YES</v>
      </c>
      <c r="BJ1331" s="12">
        <v>37</v>
      </c>
      <c r="BK1331" s="1" t="str">
        <f t="shared" si="1690"/>
        <v>NP</v>
      </c>
      <c r="BL1331" s="1" t="str">
        <f t="shared" si="1691"/>
        <v>NP</v>
      </c>
      <c r="BM1331" s="1" t="str">
        <f t="shared" si="1692"/>
        <v>NP</v>
      </c>
      <c r="BN1331" s="1" t="str">
        <f t="shared" si="1693"/>
        <v>NO</v>
      </c>
      <c r="BO1331" s="1" t="str">
        <f t="shared" si="1694"/>
        <v>NO</v>
      </c>
      <c r="BP1331" s="1" t="str">
        <f t="shared" si="1695"/>
        <v>NO</v>
      </c>
      <c r="BQ1331" s="1" t="str">
        <f t="shared" si="1696"/>
        <v>YES</v>
      </c>
      <c r="BS1331" s="1" t="str">
        <f t="shared" si="1697"/>
        <v>TP</v>
      </c>
      <c r="BT1331" s="1" t="str">
        <f t="shared" si="1698"/>
        <v>TP</v>
      </c>
      <c r="BU1331" s="1" t="str">
        <f t="shared" si="1699"/>
        <v>TP</v>
      </c>
      <c r="BV1331" s="1" t="str">
        <f t="shared" si="1700"/>
        <v>YES</v>
      </c>
      <c r="BW1331" s="1" t="str">
        <f t="shared" si="1701"/>
        <v>YES</v>
      </c>
      <c r="BX1331" s="1" t="str">
        <f t="shared" si="1702"/>
        <v>YES</v>
      </c>
      <c r="BY1331" s="244" t="str">
        <f t="shared" si="1703"/>
        <v>YES</v>
      </c>
      <c r="BZ1331" s="244" t="str">
        <f t="shared" si="1704"/>
        <v>NO</v>
      </c>
      <c r="CA1331" s="244" t="str">
        <f t="shared" si="1705"/>
        <v>NO</v>
      </c>
      <c r="CB1331" s="244" t="str">
        <f t="shared" si="1706"/>
        <v>NO</v>
      </c>
      <c r="CC1331" s="244" t="str">
        <f t="shared" si="1707"/>
        <v>NO</v>
      </c>
      <c r="CD1331" s="244" t="str">
        <f t="shared" si="1683"/>
        <v>NO</v>
      </c>
      <c r="CE1331" s="1" t="str">
        <f t="shared" si="1684"/>
        <v>NO</v>
      </c>
      <c r="CF1331" s="1" t="str">
        <f t="shared" si="1685"/>
        <v>NO</v>
      </c>
      <c r="CG1331" s="1" t="str">
        <f t="shared" si="1686"/>
        <v>NO</v>
      </c>
      <c r="CH1331" s="1" t="str">
        <f t="shared" si="1687"/>
        <v>NO</v>
      </c>
      <c r="CI1331" s="244" t="str">
        <f t="shared" si="1708"/>
        <v>NO</v>
      </c>
      <c r="CJ1331" s="244" t="str">
        <f t="shared" si="1709"/>
        <v>NO</v>
      </c>
      <c r="CK1331" s="244" t="str">
        <f t="shared" si="1710"/>
        <v>NO</v>
      </c>
      <c r="CL1331" s="244" t="str">
        <f t="shared" si="1711"/>
        <v>NO</v>
      </c>
      <c r="CM1331" s="244" t="str">
        <f t="shared" si="1712"/>
        <v>NO</v>
      </c>
      <c r="CN1331" s="244" t="str">
        <f t="shared" si="1713"/>
        <v>NO</v>
      </c>
      <c r="CO1331" s="244" t="str">
        <f t="shared" si="1714"/>
        <v>NO</v>
      </c>
      <c r="CP1331" s="244" t="str">
        <f t="shared" si="1715"/>
        <v>NO</v>
      </c>
      <c r="CQ1331" s="244" t="str">
        <f t="shared" si="1716"/>
        <v>NO</v>
      </c>
      <c r="CR1331" s="244" t="str">
        <f t="shared" si="1717"/>
        <v>NO</v>
      </c>
    </row>
    <row r="1332" spans="1:96">
      <c r="A1332" s="64"/>
      <c r="B1332" s="15"/>
      <c r="C1332" s="15"/>
      <c r="D1332" s="15"/>
      <c r="E1332" s="15"/>
      <c r="F1332" s="15"/>
      <c r="G1332" s="15"/>
      <c r="H1332" s="15"/>
      <c r="I1332" s="52" t="s">
        <v>19</v>
      </c>
      <c r="J1332" s="6">
        <v>0.58062891058973398</v>
      </c>
      <c r="K1332" s="6">
        <v>2.9811199968221999E-2</v>
      </c>
      <c r="L1332" s="6">
        <v>0.38955988944204301</v>
      </c>
      <c r="M1332" s="6">
        <v>0.56428752280746797</v>
      </c>
      <c r="N1332" s="6">
        <v>0.15300749095924099</v>
      </c>
      <c r="O1332" s="6">
        <v>0.28270498623328999</v>
      </c>
      <c r="P1332" s="6">
        <v>0.58590553023580105</v>
      </c>
      <c r="Q1332" s="6">
        <v>0.28393783677378598</v>
      </c>
      <c r="R1332" s="6">
        <v>0.130156632990412</v>
      </c>
      <c r="S1332" s="6">
        <v>0.127152295364444</v>
      </c>
      <c r="T1332" s="6">
        <v>0.87137717672038095</v>
      </c>
      <c r="U1332" s="6">
        <v>1.4705279151741E-3</v>
      </c>
      <c r="V1332" s="6">
        <v>0.52885862455490795</v>
      </c>
      <c r="W1332" s="6">
        <v>0.20815045477250099</v>
      </c>
      <c r="X1332" s="6">
        <v>0.26299092067259</v>
      </c>
      <c r="Y1332" s="6">
        <v>0.80907127628020703</v>
      </c>
      <c r="Z1332" s="6">
        <v>0.16675675152519001</v>
      </c>
      <c r="AA1332" s="6">
        <v>2.4171972194601699E-2</v>
      </c>
      <c r="AB1332" s="6">
        <v>1.8823047404238898E-2</v>
      </c>
      <c r="AC1332" s="6">
        <v>0.68127117106953305</v>
      </c>
      <c r="AD1332" s="6">
        <v>0.29990578152622699</v>
      </c>
      <c r="AE1332" s="6">
        <v>0.34955386172934899</v>
      </c>
      <c r="AF1332" s="6">
        <v>0.33334352065200001</v>
      </c>
      <c r="AG1332" s="310">
        <v>0.31710261761865</v>
      </c>
      <c r="AH1332" s="211">
        <v>1.65</v>
      </c>
      <c r="AI1332" s="211">
        <v>3.34</v>
      </c>
      <c r="AJ1332" s="212">
        <v>6.9969999999999999</v>
      </c>
      <c r="AK1332" s="210">
        <v>2.339</v>
      </c>
      <c r="AL1332" s="210">
        <v>3.73</v>
      </c>
      <c r="AM1332" s="210">
        <v>7.4</v>
      </c>
      <c r="AN1332" s="203"/>
      <c r="AO1332" s="203"/>
      <c r="AP1332" s="203"/>
      <c r="AQ1332" s="203"/>
      <c r="AR1332" s="203">
        <f t="shared" si="1731"/>
        <v>2.0614909136719999</v>
      </c>
      <c r="AS1332" s="203">
        <f t="shared" si="1732"/>
        <v>2.5196000000000001</v>
      </c>
      <c r="AT1332" s="203">
        <f t="shared" si="1733"/>
        <v>3.0795111055119997</v>
      </c>
      <c r="AU1332" s="203">
        <f t="shared" si="1734"/>
        <v>3.2548090981419997</v>
      </c>
      <c r="AV1332" s="203">
        <f t="shared" si="1735"/>
        <v>3.9781</v>
      </c>
      <c r="AW1332" s="203">
        <f t="shared" si="1736"/>
        <v>4.8621222133819995</v>
      </c>
      <c r="AX1332" s="203">
        <f t="shared" si="1737"/>
        <v>5.8365818311520004</v>
      </c>
      <c r="AY1332" s="203">
        <f t="shared" si="1738"/>
        <v>7.1336000000000004</v>
      </c>
      <c r="AZ1332" s="203">
        <f t="shared" si="1739"/>
        <v>8.7188444285919999</v>
      </c>
      <c r="BB1332" s="1" t="str">
        <f t="shared" si="1718"/>
        <v>A</v>
      </c>
      <c r="BC1332" s="1" t="str">
        <f t="shared" si="1719"/>
        <v>NP</v>
      </c>
      <c r="BD1332" s="1" t="str">
        <f t="shared" si="1720"/>
        <v>NP</v>
      </c>
      <c r="BE1332" s="1" t="str">
        <f t="shared" si="1721"/>
        <v>NO</v>
      </c>
      <c r="BF1332" s="1" t="str">
        <f t="shared" si="1688"/>
        <v>NO</v>
      </c>
      <c r="BG1332" s="1" t="str">
        <f t="shared" si="1689"/>
        <v>YES</v>
      </c>
      <c r="BH1332" s="1" t="str">
        <f t="shared" si="1673"/>
        <v>YES</v>
      </c>
      <c r="BJ1332" s="12">
        <v>6</v>
      </c>
      <c r="BK1332" s="1" t="str">
        <f t="shared" si="1690"/>
        <v>NP</v>
      </c>
      <c r="BL1332" s="1" t="str">
        <f t="shared" si="1691"/>
        <v>NP</v>
      </c>
      <c r="BM1332" s="1" t="str">
        <f t="shared" si="1692"/>
        <v>NA</v>
      </c>
      <c r="BN1332" s="1" t="str">
        <f t="shared" si="1693"/>
        <v>NO</v>
      </c>
      <c r="BO1332" s="1" t="str">
        <f t="shared" si="1694"/>
        <v>NO</v>
      </c>
      <c r="BP1332" s="1" t="str">
        <f t="shared" si="1695"/>
        <v>NO</v>
      </c>
      <c r="BQ1332" s="1" t="str">
        <f t="shared" si="1696"/>
        <v>YES</v>
      </c>
      <c r="BS1332" s="1" t="str">
        <f t="shared" si="1697"/>
        <v>TP</v>
      </c>
      <c r="BT1332" s="1" t="str">
        <f t="shared" si="1698"/>
        <v>TP</v>
      </c>
      <c r="BU1332" s="1" t="str">
        <f t="shared" si="1699"/>
        <v>FP</v>
      </c>
      <c r="BV1332" s="1" t="str">
        <f t="shared" si="1700"/>
        <v>NO</v>
      </c>
      <c r="BW1332" s="1" t="str">
        <f t="shared" si="1701"/>
        <v>YES</v>
      </c>
      <c r="BX1332" s="1" t="str">
        <f t="shared" si="1702"/>
        <v>YES</v>
      </c>
      <c r="BY1332" s="244" t="str">
        <f t="shared" si="1703"/>
        <v>YES</v>
      </c>
      <c r="BZ1332" s="244" t="str">
        <f t="shared" si="1704"/>
        <v>NO</v>
      </c>
      <c r="CA1332" s="244" t="str">
        <f t="shared" si="1705"/>
        <v>NO</v>
      </c>
      <c r="CB1332" s="244" t="str">
        <f t="shared" si="1706"/>
        <v>NO</v>
      </c>
      <c r="CC1332" s="244" t="str">
        <f t="shared" si="1707"/>
        <v>NO</v>
      </c>
      <c r="CD1332" s="244" t="str">
        <f t="shared" si="1683"/>
        <v>YES</v>
      </c>
      <c r="CE1332" s="1" t="str">
        <f t="shared" si="1684"/>
        <v>NO</v>
      </c>
      <c r="CF1332" s="1" t="str">
        <f t="shared" si="1685"/>
        <v>NO</v>
      </c>
      <c r="CG1332" s="1" t="str">
        <f t="shared" si="1686"/>
        <v>NO</v>
      </c>
      <c r="CH1332" s="1" t="str">
        <f t="shared" si="1687"/>
        <v>YES</v>
      </c>
      <c r="CI1332" s="244" t="str">
        <f t="shared" si="1708"/>
        <v>NO</v>
      </c>
      <c r="CJ1332" s="244" t="str">
        <f t="shared" si="1709"/>
        <v>NO</v>
      </c>
      <c r="CK1332" s="244" t="str">
        <f t="shared" si="1710"/>
        <v>NO</v>
      </c>
      <c r="CL1332" s="244" t="str">
        <f t="shared" si="1711"/>
        <v>NO</v>
      </c>
      <c r="CM1332" s="244" t="str">
        <f t="shared" si="1712"/>
        <v>NO</v>
      </c>
      <c r="CN1332" s="244" t="str">
        <f t="shared" si="1713"/>
        <v>YES</v>
      </c>
      <c r="CO1332" s="244" t="str">
        <f t="shared" si="1714"/>
        <v>NO</v>
      </c>
      <c r="CP1332" s="244" t="str">
        <f t="shared" si="1715"/>
        <v>NO</v>
      </c>
      <c r="CQ1332" s="244" t="str">
        <f t="shared" si="1716"/>
        <v>NO</v>
      </c>
      <c r="CR1332" s="244" t="str">
        <f t="shared" si="1717"/>
        <v>YES</v>
      </c>
    </row>
    <row r="1333" spans="1:96">
      <c r="A1333" s="64"/>
      <c r="B1333" s="15"/>
      <c r="C1333" s="15"/>
      <c r="D1333" s="15"/>
      <c r="E1333" s="15"/>
      <c r="F1333" s="15"/>
      <c r="G1333" s="15"/>
      <c r="H1333" s="15"/>
      <c r="I1333" s="52" t="s">
        <v>42</v>
      </c>
      <c r="J1333" s="6">
        <v>0.44812531773617398</v>
      </c>
      <c r="K1333" s="6">
        <v>0.51363829627080904</v>
      </c>
      <c r="L1333" s="6">
        <v>3.8236385993015397E-2</v>
      </c>
      <c r="M1333" s="6">
        <v>0.19921696666463601</v>
      </c>
      <c r="N1333" s="6">
        <v>8.2963752403941604E-2</v>
      </c>
      <c r="O1333" s="6">
        <v>0.717819280931421</v>
      </c>
      <c r="P1333" s="6">
        <v>0.42186051931365598</v>
      </c>
      <c r="Q1333" s="6">
        <v>0.33511624154506803</v>
      </c>
      <c r="R1333" s="6">
        <v>0.24302323914127499</v>
      </c>
      <c r="S1333" s="6">
        <v>0.249419853703015</v>
      </c>
      <c r="T1333" s="6">
        <v>0.57697967345105206</v>
      </c>
      <c r="U1333" s="6">
        <v>0.173600472845931</v>
      </c>
      <c r="V1333" s="6">
        <v>0.33326979307266602</v>
      </c>
      <c r="W1333" s="6">
        <v>4.08311121288496E-2</v>
      </c>
      <c r="X1333" s="6">
        <v>0.62589909479848405</v>
      </c>
      <c r="Y1333" s="6">
        <v>0.180487882001934</v>
      </c>
      <c r="Z1333" s="6">
        <v>0.557516982870222</v>
      </c>
      <c r="AA1333" s="6">
        <v>0.261995135127843</v>
      </c>
      <c r="AB1333" s="6">
        <v>0.25255113611694502</v>
      </c>
      <c r="AC1333" s="6">
        <v>0.401543623910328</v>
      </c>
      <c r="AD1333" s="6">
        <v>0.34590523997272599</v>
      </c>
      <c r="AE1333" s="6">
        <v>5.9218361442172698E-2</v>
      </c>
      <c r="AF1333" s="6">
        <v>0.89961775531649402</v>
      </c>
      <c r="AG1333" s="310">
        <v>4.1163883241333098E-2</v>
      </c>
      <c r="AH1333" s="211">
        <v>2.0409999999999999</v>
      </c>
      <c r="AI1333" s="211">
        <v>4.1689999999999996</v>
      </c>
      <c r="AJ1333" s="212">
        <v>6.6360000000000001</v>
      </c>
      <c r="AK1333" s="210">
        <v>2.016</v>
      </c>
      <c r="AL1333" s="210">
        <v>4.3070000000000004</v>
      </c>
      <c r="AM1333" s="210">
        <v>6.59</v>
      </c>
      <c r="AN1333" s="203"/>
      <c r="AO1333" s="203"/>
      <c r="AP1333" s="203"/>
      <c r="AQ1333" s="203"/>
      <c r="AR1333" s="203">
        <f t="shared" si="1731"/>
        <v>2.0614909136719999</v>
      </c>
      <c r="AS1333" s="203">
        <f t="shared" si="1732"/>
        <v>2.5196000000000001</v>
      </c>
      <c r="AT1333" s="203">
        <f t="shared" si="1733"/>
        <v>3.0795111055119997</v>
      </c>
      <c r="AU1333" s="203">
        <f t="shared" si="1734"/>
        <v>3.2548090981419997</v>
      </c>
      <c r="AV1333" s="203">
        <f t="shared" si="1735"/>
        <v>3.9781</v>
      </c>
      <c r="AW1333" s="203">
        <f t="shared" si="1736"/>
        <v>4.8621222133819995</v>
      </c>
      <c r="AX1333" s="203">
        <f t="shared" si="1737"/>
        <v>5.8365818311520004</v>
      </c>
      <c r="AY1333" s="203">
        <f t="shared" si="1738"/>
        <v>7.1336000000000004</v>
      </c>
      <c r="AZ1333" s="203">
        <f t="shared" si="1739"/>
        <v>8.7188444285919999</v>
      </c>
      <c r="BB1333" s="1" t="str">
        <f t="shared" si="1718"/>
        <v>A</v>
      </c>
      <c r="BC1333" s="1" t="str">
        <f t="shared" si="1719"/>
        <v>NA</v>
      </c>
      <c r="BD1333" s="1" t="str">
        <f t="shared" si="1720"/>
        <v>NP</v>
      </c>
      <c r="BE1333" s="1" t="str">
        <f t="shared" si="1721"/>
        <v>NO</v>
      </c>
      <c r="BF1333" s="1" t="str">
        <f t="shared" si="1688"/>
        <v>NO</v>
      </c>
      <c r="BG1333" s="1" t="str">
        <f t="shared" si="1689"/>
        <v>YES</v>
      </c>
      <c r="BH1333" s="1" t="str">
        <f t="shared" si="1673"/>
        <v>YES</v>
      </c>
      <c r="BJ1333" s="12">
        <v>20</v>
      </c>
      <c r="BK1333" s="1" t="str">
        <f t="shared" si="1690"/>
        <v>A</v>
      </c>
      <c r="BL1333" s="1" t="str">
        <f t="shared" si="1691"/>
        <v>NA</v>
      </c>
      <c r="BM1333" s="1" t="str">
        <f t="shared" si="1692"/>
        <v>NP</v>
      </c>
      <c r="BN1333" s="1" t="str">
        <f t="shared" si="1693"/>
        <v>NO</v>
      </c>
      <c r="BO1333" s="1" t="str">
        <f t="shared" si="1694"/>
        <v>NO</v>
      </c>
      <c r="BP1333" s="1" t="str">
        <f t="shared" si="1695"/>
        <v>YES</v>
      </c>
      <c r="BQ1333" s="1" t="str">
        <f t="shared" si="1696"/>
        <v>YES</v>
      </c>
      <c r="BS1333" s="1" t="str">
        <f t="shared" si="1697"/>
        <v>TP</v>
      </c>
      <c r="BT1333" s="1" t="str">
        <f t="shared" si="1698"/>
        <v>TN</v>
      </c>
      <c r="BU1333" s="1" t="str">
        <f t="shared" si="1699"/>
        <v>TP</v>
      </c>
      <c r="BV1333" s="1" t="str">
        <f t="shared" si="1700"/>
        <v>NO</v>
      </c>
      <c r="BW1333" s="1" t="str">
        <f t="shared" si="1701"/>
        <v>YES</v>
      </c>
      <c r="BX1333" s="1" t="str">
        <f t="shared" si="1702"/>
        <v>YES</v>
      </c>
      <c r="BY1333" s="244" t="str">
        <f t="shared" si="1703"/>
        <v>YES</v>
      </c>
      <c r="BZ1333" s="244" t="str">
        <f t="shared" si="1704"/>
        <v>NO</v>
      </c>
      <c r="CA1333" s="244" t="str">
        <f t="shared" si="1705"/>
        <v>NO</v>
      </c>
      <c r="CB1333" s="244" t="str">
        <f t="shared" si="1706"/>
        <v>NO</v>
      </c>
      <c r="CC1333" s="244" t="str">
        <f t="shared" si="1707"/>
        <v>NO</v>
      </c>
      <c r="CD1333" s="244" t="str">
        <f t="shared" si="1683"/>
        <v>NO</v>
      </c>
      <c r="CE1333" s="1" t="str">
        <f t="shared" si="1684"/>
        <v>NO</v>
      </c>
      <c r="CF1333" s="1" t="str">
        <f t="shared" si="1685"/>
        <v>NO</v>
      </c>
      <c r="CG1333" s="1" t="str">
        <f t="shared" si="1686"/>
        <v>NO</v>
      </c>
      <c r="CH1333" s="1" t="str">
        <f t="shared" si="1687"/>
        <v>NO</v>
      </c>
      <c r="CI1333" s="244" t="str">
        <f t="shared" si="1708"/>
        <v>NO</v>
      </c>
      <c r="CJ1333" s="244" t="str">
        <f t="shared" si="1709"/>
        <v>NO</v>
      </c>
      <c r="CK1333" s="244" t="str">
        <f t="shared" si="1710"/>
        <v>NO</v>
      </c>
      <c r="CL1333" s="244" t="str">
        <f t="shared" si="1711"/>
        <v>NO</v>
      </c>
      <c r="CM1333" s="244" t="str">
        <f t="shared" si="1712"/>
        <v>NO</v>
      </c>
      <c r="CN1333" s="244" t="str">
        <f t="shared" si="1713"/>
        <v>NO</v>
      </c>
      <c r="CO1333" s="244" t="str">
        <f t="shared" si="1714"/>
        <v>NO</v>
      </c>
      <c r="CP1333" s="244" t="str">
        <f t="shared" si="1715"/>
        <v>NO</v>
      </c>
      <c r="CQ1333" s="244" t="str">
        <f t="shared" si="1716"/>
        <v>NO</v>
      </c>
      <c r="CR1333" s="244" t="str">
        <f t="shared" si="1717"/>
        <v>NO</v>
      </c>
    </row>
    <row r="1334" spans="1:96">
      <c r="A1334" s="64"/>
      <c r="B1334" s="15"/>
      <c r="C1334" s="15"/>
      <c r="D1334" s="15"/>
      <c r="E1334" s="15"/>
      <c r="F1334" s="15"/>
      <c r="G1334" s="15"/>
      <c r="H1334" s="15"/>
      <c r="I1334" s="52" t="s">
        <v>43</v>
      </c>
      <c r="J1334" s="6">
        <v>0.151439497348342</v>
      </c>
      <c r="K1334" s="6">
        <v>0.77533154173410201</v>
      </c>
      <c r="L1334" s="6">
        <v>7.3228960917555E-2</v>
      </c>
      <c r="M1334" s="6">
        <v>0.30558651369933498</v>
      </c>
      <c r="N1334" s="6">
        <v>0.25104741674570802</v>
      </c>
      <c r="O1334" s="6">
        <v>0.443366069554956</v>
      </c>
      <c r="P1334" s="6">
        <v>0.16845989015813601</v>
      </c>
      <c r="Q1334" s="6">
        <v>1.9398732128962402E-2</v>
      </c>
      <c r="R1334" s="6">
        <v>0.81214137771290096</v>
      </c>
      <c r="S1334" s="6">
        <v>0.12894514391599701</v>
      </c>
      <c r="T1334" s="6">
        <v>0.51394629502230205</v>
      </c>
      <c r="U1334" s="6">
        <v>0.35710856106170002</v>
      </c>
      <c r="V1334" s="6">
        <v>0.15227444815021199</v>
      </c>
      <c r="W1334" s="6">
        <v>0.80449145682850098</v>
      </c>
      <c r="X1334" s="6">
        <v>4.3234095021285501E-2</v>
      </c>
      <c r="Y1334" s="6">
        <v>0.426933731353487</v>
      </c>
      <c r="Z1334" s="6">
        <v>0.48419891508514001</v>
      </c>
      <c r="AA1334" s="6">
        <v>8.8867353561372403E-2</v>
      </c>
      <c r="AB1334" s="6">
        <v>0.85821569851619595</v>
      </c>
      <c r="AC1334" s="6">
        <v>4.6754306473020001E-2</v>
      </c>
      <c r="AD1334" s="6">
        <v>9.5029995010784005E-2</v>
      </c>
      <c r="AE1334" s="6">
        <v>0.258985503358442</v>
      </c>
      <c r="AF1334" s="6">
        <v>1.6076611984790001E-2</v>
      </c>
      <c r="AG1334" s="310">
        <v>0.72493788465676701</v>
      </c>
      <c r="AH1334" s="211">
        <v>2.722</v>
      </c>
      <c r="AI1334" s="211">
        <v>3.2909999999999999</v>
      </c>
      <c r="AJ1334" s="212">
        <v>7.5359999999999996</v>
      </c>
      <c r="AK1334" s="210">
        <v>2.83</v>
      </c>
      <c r="AL1334" s="210">
        <v>3.3290000000000002</v>
      </c>
      <c r="AM1334" s="210">
        <v>7.452</v>
      </c>
      <c r="AN1334" s="203"/>
      <c r="AO1334" s="203"/>
      <c r="AP1334" s="203"/>
      <c r="AQ1334" s="203"/>
      <c r="AR1334" s="203">
        <f t="shared" si="1731"/>
        <v>2.0614909136719999</v>
      </c>
      <c r="AS1334" s="203">
        <f t="shared" si="1732"/>
        <v>2.5196000000000001</v>
      </c>
      <c r="AT1334" s="203">
        <f t="shared" si="1733"/>
        <v>3.0795111055119997</v>
      </c>
      <c r="AU1334" s="203">
        <f t="shared" si="1734"/>
        <v>3.2548090981419997</v>
      </c>
      <c r="AV1334" s="203">
        <f t="shared" si="1735"/>
        <v>3.9781</v>
      </c>
      <c r="AW1334" s="203">
        <f t="shared" si="1736"/>
        <v>4.8621222133819995</v>
      </c>
      <c r="AX1334" s="203">
        <f t="shared" si="1737"/>
        <v>5.8365818311520004</v>
      </c>
      <c r="AY1334" s="203">
        <f t="shared" si="1738"/>
        <v>7.1336000000000004</v>
      </c>
      <c r="AZ1334" s="203">
        <f t="shared" si="1739"/>
        <v>8.7188444285919999</v>
      </c>
      <c r="BB1334" s="1" t="str">
        <f t="shared" si="1718"/>
        <v>NA</v>
      </c>
      <c r="BC1334" s="1" t="str">
        <f t="shared" si="1719"/>
        <v>NP</v>
      </c>
      <c r="BD1334" s="1" t="str">
        <f t="shared" si="1720"/>
        <v>NA</v>
      </c>
      <c r="BE1334" s="1" t="str">
        <f t="shared" si="1721"/>
        <v>NO</v>
      </c>
      <c r="BF1334" s="1" t="str">
        <f t="shared" si="1688"/>
        <v>NO</v>
      </c>
      <c r="BG1334" s="1" t="str">
        <f t="shared" si="1689"/>
        <v>NO</v>
      </c>
      <c r="BH1334" s="1" t="str">
        <f t="shared" si="1673"/>
        <v>YES</v>
      </c>
      <c r="BJ1334" s="12">
        <v>18</v>
      </c>
      <c r="BK1334" s="1" t="str">
        <f t="shared" si="1690"/>
        <v>NA</v>
      </c>
      <c r="BL1334" s="1" t="str">
        <f t="shared" si="1691"/>
        <v>NP</v>
      </c>
      <c r="BM1334" s="1" t="str">
        <f t="shared" si="1692"/>
        <v>NA</v>
      </c>
      <c r="BN1334" s="1" t="str">
        <f t="shared" si="1693"/>
        <v>NO</v>
      </c>
      <c r="BO1334" s="1" t="str">
        <f t="shared" si="1694"/>
        <v>NO</v>
      </c>
      <c r="BP1334" s="1" t="str">
        <f t="shared" si="1695"/>
        <v>NO</v>
      </c>
      <c r="BQ1334" s="1" t="str">
        <f t="shared" si="1696"/>
        <v>YES</v>
      </c>
      <c r="BS1334" s="1" t="str">
        <f t="shared" si="1697"/>
        <v>TN</v>
      </c>
      <c r="BT1334" s="1" t="str">
        <f t="shared" si="1698"/>
        <v>TP</v>
      </c>
      <c r="BU1334" s="1" t="str">
        <f t="shared" si="1699"/>
        <v>TN</v>
      </c>
      <c r="BV1334" s="1" t="str">
        <f t="shared" si="1700"/>
        <v>NO</v>
      </c>
      <c r="BW1334" s="1" t="str">
        <f t="shared" si="1701"/>
        <v>NO</v>
      </c>
      <c r="BX1334" s="1" t="str">
        <f t="shared" si="1702"/>
        <v>YES</v>
      </c>
      <c r="BY1334" s="244" t="str">
        <f t="shared" si="1703"/>
        <v>YES</v>
      </c>
      <c r="BZ1334" s="244" t="str">
        <f t="shared" si="1704"/>
        <v>NO</v>
      </c>
      <c r="CA1334" s="244" t="str">
        <f t="shared" si="1705"/>
        <v>NO</v>
      </c>
      <c r="CB1334" s="244" t="str">
        <f t="shared" si="1706"/>
        <v>NO</v>
      </c>
      <c r="CC1334" s="244" t="str">
        <f t="shared" si="1707"/>
        <v>NO</v>
      </c>
      <c r="CD1334" s="244" t="str">
        <f t="shared" si="1683"/>
        <v>NO</v>
      </c>
      <c r="CE1334" s="1" t="str">
        <f t="shared" si="1684"/>
        <v>NO</v>
      </c>
      <c r="CF1334" s="1" t="str">
        <f t="shared" si="1685"/>
        <v>NO</v>
      </c>
      <c r="CG1334" s="1" t="str">
        <f t="shared" si="1686"/>
        <v>NO</v>
      </c>
      <c r="CH1334" s="1" t="str">
        <f t="shared" si="1687"/>
        <v>NO</v>
      </c>
      <c r="CI1334" s="244" t="str">
        <f t="shared" si="1708"/>
        <v>NO</v>
      </c>
      <c r="CJ1334" s="244" t="str">
        <f t="shared" si="1709"/>
        <v>NO</v>
      </c>
      <c r="CK1334" s="244" t="str">
        <f t="shared" si="1710"/>
        <v>NO</v>
      </c>
      <c r="CL1334" s="244" t="str">
        <f t="shared" si="1711"/>
        <v>NO</v>
      </c>
      <c r="CM1334" s="244" t="str">
        <f t="shared" si="1712"/>
        <v>NO</v>
      </c>
      <c r="CN1334" s="244" t="str">
        <f t="shared" si="1713"/>
        <v>NO</v>
      </c>
      <c r="CO1334" s="244" t="str">
        <f t="shared" si="1714"/>
        <v>NO</v>
      </c>
      <c r="CP1334" s="244" t="str">
        <f t="shared" si="1715"/>
        <v>NO</v>
      </c>
      <c r="CQ1334" s="244" t="str">
        <f t="shared" si="1716"/>
        <v>NO</v>
      </c>
      <c r="CR1334" s="244" t="str">
        <f t="shared" si="1717"/>
        <v>NO</v>
      </c>
    </row>
    <row r="1335" spans="1:96">
      <c r="A1335" s="64"/>
      <c r="B1335" s="15"/>
      <c r="C1335" s="15"/>
      <c r="D1335" s="15"/>
      <c r="E1335" s="15"/>
      <c r="F1335" s="15"/>
      <c r="G1335" s="15"/>
      <c r="H1335" s="15"/>
      <c r="I1335" s="52" t="s">
        <v>45</v>
      </c>
      <c r="J1335" s="6">
        <v>0.94793241244642201</v>
      </c>
      <c r="K1335" s="6">
        <v>3.5692346111296402E-2</v>
      </c>
      <c r="L1335" s="6">
        <v>1.6375241442281301E-2</v>
      </c>
      <c r="M1335" s="6">
        <v>0.219165347270906</v>
      </c>
      <c r="N1335" s="6">
        <v>0.76658044647717305</v>
      </c>
      <c r="O1335" s="6">
        <v>1.4254206251920301E-2</v>
      </c>
      <c r="P1335" s="6">
        <v>0.84169589709056103</v>
      </c>
      <c r="Q1335" s="6">
        <v>6.8789774243747395E-2</v>
      </c>
      <c r="R1335" s="6">
        <v>8.9514328665690798E-2</v>
      </c>
      <c r="S1335" s="6">
        <v>0.79699720280842001</v>
      </c>
      <c r="T1335" s="6">
        <v>0.10028321646814101</v>
      </c>
      <c r="U1335" s="6">
        <v>0.102719580723437</v>
      </c>
      <c r="V1335" s="6">
        <v>0.284835391181473</v>
      </c>
      <c r="W1335" s="6">
        <v>0.38962027647840097</v>
      </c>
      <c r="X1335" s="6">
        <v>0.32554433234012498</v>
      </c>
      <c r="Y1335" s="6">
        <v>0.969377249133755</v>
      </c>
      <c r="Z1335" s="6">
        <v>1.24101863818735E-2</v>
      </c>
      <c r="AA1335" s="6">
        <v>1.8212564484371401E-2</v>
      </c>
      <c r="AB1335" s="6">
        <v>0.40835649585015699</v>
      </c>
      <c r="AC1335" s="6">
        <v>0.43313632952066</v>
      </c>
      <c r="AD1335" s="6">
        <v>0.15850717462918201</v>
      </c>
      <c r="AE1335" s="6">
        <v>0.107036349701811</v>
      </c>
      <c r="AF1335" s="6">
        <v>0.66393758066423503</v>
      </c>
      <c r="AG1335" s="310">
        <v>0.229026069633952</v>
      </c>
      <c r="AH1335" s="211">
        <v>1.988</v>
      </c>
      <c r="AI1335" s="211">
        <v>3.847</v>
      </c>
      <c r="AJ1335" s="212">
        <v>6.7750000000000004</v>
      </c>
      <c r="AK1335" s="210">
        <v>2.008</v>
      </c>
      <c r="AL1335" s="210">
        <v>3.859</v>
      </c>
      <c r="AM1335" s="210">
        <v>6.9969999999999999</v>
      </c>
      <c r="AN1335" s="203"/>
      <c r="AO1335" s="203"/>
      <c r="AP1335" s="203"/>
      <c r="AQ1335" s="203"/>
      <c r="AR1335" s="203">
        <f t="shared" si="1731"/>
        <v>2.0614909136719999</v>
      </c>
      <c r="AS1335" s="203">
        <f t="shared" si="1732"/>
        <v>2.5196000000000001</v>
      </c>
      <c r="AT1335" s="203">
        <f t="shared" si="1733"/>
        <v>3.0795111055119997</v>
      </c>
      <c r="AU1335" s="203">
        <f t="shared" si="1734"/>
        <v>3.2548090981419997</v>
      </c>
      <c r="AV1335" s="203">
        <f t="shared" si="1735"/>
        <v>3.9781</v>
      </c>
      <c r="AW1335" s="203">
        <f t="shared" si="1736"/>
        <v>4.8621222133819995</v>
      </c>
      <c r="AX1335" s="203">
        <f t="shared" si="1737"/>
        <v>5.8365818311520004</v>
      </c>
      <c r="AY1335" s="203">
        <f t="shared" si="1738"/>
        <v>7.1336000000000004</v>
      </c>
      <c r="AZ1335" s="203">
        <f t="shared" si="1739"/>
        <v>8.7188444285919999</v>
      </c>
      <c r="BB1335" s="1" t="str">
        <f t="shared" si="1718"/>
        <v>A</v>
      </c>
      <c r="BC1335" s="1" t="str">
        <f t="shared" si="1719"/>
        <v>NP</v>
      </c>
      <c r="BD1335" s="1" t="str">
        <f t="shared" si="1720"/>
        <v>NP</v>
      </c>
      <c r="BE1335" s="1" t="str">
        <f t="shared" si="1721"/>
        <v>NO</v>
      </c>
      <c r="BF1335" s="1" t="str">
        <f t="shared" si="1688"/>
        <v>NO</v>
      </c>
      <c r="BG1335" s="1" t="str">
        <f t="shared" si="1689"/>
        <v>YES</v>
      </c>
      <c r="BH1335" s="1" t="str">
        <f t="shared" si="1673"/>
        <v>YES</v>
      </c>
      <c r="BJ1335" s="12">
        <v>123</v>
      </c>
      <c r="BK1335" s="1" t="str">
        <f t="shared" si="1690"/>
        <v>A</v>
      </c>
      <c r="BL1335" s="1" t="str">
        <f t="shared" si="1691"/>
        <v>NP</v>
      </c>
      <c r="BM1335" s="1" t="str">
        <f t="shared" si="1692"/>
        <v>NP</v>
      </c>
      <c r="BN1335" s="1" t="str">
        <f t="shared" si="1693"/>
        <v>NO</v>
      </c>
      <c r="BO1335" s="1" t="str">
        <f t="shared" si="1694"/>
        <v>NO</v>
      </c>
      <c r="BP1335" s="1" t="str">
        <f t="shared" si="1695"/>
        <v>YES</v>
      </c>
      <c r="BQ1335" s="1" t="str">
        <f t="shared" si="1696"/>
        <v>YES</v>
      </c>
      <c r="BS1335" s="1" t="str">
        <f t="shared" si="1697"/>
        <v>TP</v>
      </c>
      <c r="BT1335" s="1" t="str">
        <f t="shared" si="1698"/>
        <v>TP</v>
      </c>
      <c r="BU1335" s="1" t="str">
        <f t="shared" si="1699"/>
        <v>TP</v>
      </c>
      <c r="BV1335" s="1" t="str">
        <f t="shared" si="1700"/>
        <v>YES</v>
      </c>
      <c r="BW1335" s="1" t="str">
        <f t="shared" si="1701"/>
        <v>YES</v>
      </c>
      <c r="BX1335" s="1" t="str">
        <f t="shared" si="1702"/>
        <v>YES</v>
      </c>
      <c r="BY1335" s="244" t="str">
        <f t="shared" si="1703"/>
        <v>YES</v>
      </c>
      <c r="BZ1335" s="244" t="str">
        <f t="shared" si="1704"/>
        <v>NO</v>
      </c>
      <c r="CA1335" s="244" t="str">
        <f t="shared" si="1705"/>
        <v>NO</v>
      </c>
      <c r="CB1335" s="244" t="str">
        <f t="shared" si="1706"/>
        <v>NO</v>
      </c>
      <c r="CC1335" s="244" t="str">
        <f t="shared" si="1707"/>
        <v>NO</v>
      </c>
      <c r="CD1335" s="244" t="str">
        <f t="shared" si="1683"/>
        <v>NO</v>
      </c>
      <c r="CE1335" s="1" t="str">
        <f t="shared" si="1684"/>
        <v>NO</v>
      </c>
      <c r="CF1335" s="1" t="str">
        <f t="shared" si="1685"/>
        <v>NO</v>
      </c>
      <c r="CG1335" s="1" t="str">
        <f t="shared" si="1686"/>
        <v>NO</v>
      </c>
      <c r="CH1335" s="1" t="str">
        <f t="shared" si="1687"/>
        <v>NO</v>
      </c>
      <c r="CI1335" s="244" t="str">
        <f t="shared" si="1708"/>
        <v>NO</v>
      </c>
      <c r="CJ1335" s="244" t="str">
        <f t="shared" si="1709"/>
        <v>NO</v>
      </c>
      <c r="CK1335" s="244" t="str">
        <f t="shared" si="1710"/>
        <v>NO</v>
      </c>
      <c r="CL1335" s="244" t="str">
        <f t="shared" si="1711"/>
        <v>NO</v>
      </c>
      <c r="CM1335" s="244" t="str">
        <f t="shared" si="1712"/>
        <v>NO</v>
      </c>
      <c r="CN1335" s="244" t="str">
        <f t="shared" si="1713"/>
        <v>NO</v>
      </c>
      <c r="CO1335" s="244" t="str">
        <f t="shared" si="1714"/>
        <v>NO</v>
      </c>
      <c r="CP1335" s="244" t="str">
        <f t="shared" si="1715"/>
        <v>NO</v>
      </c>
      <c r="CQ1335" s="244" t="str">
        <f t="shared" si="1716"/>
        <v>NO</v>
      </c>
      <c r="CR1335" s="244" t="str">
        <f t="shared" si="1717"/>
        <v>NO</v>
      </c>
    </row>
    <row r="1336" spans="1:96">
      <c r="A1336" s="64"/>
      <c r="B1336" s="15"/>
      <c r="C1336" s="15"/>
      <c r="D1336" s="15"/>
      <c r="E1336" s="15"/>
      <c r="F1336" s="15"/>
      <c r="G1336" s="15"/>
      <c r="H1336" s="15"/>
      <c r="I1336" s="52" t="s">
        <v>44</v>
      </c>
      <c r="J1336" s="6">
        <v>0.70558694750247697</v>
      </c>
      <c r="K1336" s="6">
        <v>0.18604930271616599</v>
      </c>
      <c r="L1336" s="6">
        <v>0.108363749781356</v>
      </c>
      <c r="M1336" s="6">
        <v>0.98822169437243201</v>
      </c>
      <c r="N1336" s="6">
        <v>3.9712382145794499E-3</v>
      </c>
      <c r="O1336" s="6">
        <v>7.8070674129876397E-3</v>
      </c>
      <c r="P1336" s="6">
        <v>0.53829583941584802</v>
      </c>
      <c r="Q1336" s="6">
        <v>0.40039339536802698</v>
      </c>
      <c r="R1336" s="6">
        <v>6.1310765216124198E-2</v>
      </c>
      <c r="S1336" s="6">
        <v>0.11599440307322301</v>
      </c>
      <c r="T1336" s="6">
        <v>0.85144309640424298</v>
      </c>
      <c r="U1336" s="6">
        <v>3.25625005225324E-2</v>
      </c>
      <c r="V1336" s="6">
        <v>0.23373611817482801</v>
      </c>
      <c r="W1336" s="6">
        <v>4.62429589032885E-2</v>
      </c>
      <c r="X1336" s="6">
        <v>0.72002092292188302</v>
      </c>
      <c r="Y1336" s="6">
        <v>0.972305661610537</v>
      </c>
      <c r="Z1336" s="6">
        <v>2.1498584466007699E-2</v>
      </c>
      <c r="AA1336" s="6">
        <v>6.1957539234550598E-3</v>
      </c>
      <c r="AB1336" s="6">
        <v>0.48650063491746998</v>
      </c>
      <c r="AC1336" s="6">
        <v>0.26052806323993699</v>
      </c>
      <c r="AD1336" s="6">
        <v>0.25297130184259198</v>
      </c>
      <c r="AE1336" s="6">
        <v>0.65082980894891496</v>
      </c>
      <c r="AF1336" s="6">
        <v>0.343934609752446</v>
      </c>
      <c r="AG1336" s="310">
        <v>5.2355812986379898E-3</v>
      </c>
      <c r="AH1336" s="211">
        <v>1.7130000000000001</v>
      </c>
      <c r="AI1336" s="211">
        <v>4.2969999999999997</v>
      </c>
      <c r="AJ1336" s="212">
        <v>6.6630000000000003</v>
      </c>
      <c r="AK1336" s="210">
        <v>1.782</v>
      </c>
      <c r="AL1336" s="210">
        <v>4.0179999999999998</v>
      </c>
      <c r="AM1336" s="210">
        <v>6.7130000000000001</v>
      </c>
      <c r="AN1336" s="203"/>
      <c r="AO1336" s="203"/>
      <c r="AP1336" s="203"/>
      <c r="AQ1336" s="203"/>
      <c r="AR1336" s="203">
        <f t="shared" si="1731"/>
        <v>2.0614909136719999</v>
      </c>
      <c r="AS1336" s="203">
        <f t="shared" si="1732"/>
        <v>2.5196000000000001</v>
      </c>
      <c r="AT1336" s="203">
        <f t="shared" si="1733"/>
        <v>3.0795111055119997</v>
      </c>
      <c r="AU1336" s="203">
        <f t="shared" si="1734"/>
        <v>3.2548090981419997</v>
      </c>
      <c r="AV1336" s="203">
        <f t="shared" si="1735"/>
        <v>3.9781</v>
      </c>
      <c r="AW1336" s="203">
        <f t="shared" si="1736"/>
        <v>4.8621222133819995</v>
      </c>
      <c r="AX1336" s="203">
        <f t="shared" si="1737"/>
        <v>5.8365818311520004</v>
      </c>
      <c r="AY1336" s="203">
        <f t="shared" si="1738"/>
        <v>7.1336000000000004</v>
      </c>
      <c r="AZ1336" s="203">
        <f t="shared" si="1739"/>
        <v>8.7188444285919999</v>
      </c>
      <c r="BB1336" s="1" t="str">
        <f t="shared" si="1718"/>
        <v>A</v>
      </c>
      <c r="BC1336" s="1" t="str">
        <f t="shared" si="1719"/>
        <v>NA</v>
      </c>
      <c r="BD1336" s="1" t="str">
        <f t="shared" si="1720"/>
        <v>NP</v>
      </c>
      <c r="BE1336" s="1" t="str">
        <f t="shared" si="1721"/>
        <v>NO</v>
      </c>
      <c r="BF1336" s="1" t="str">
        <f t="shared" si="1688"/>
        <v>NO</v>
      </c>
      <c r="BG1336" s="1" t="str">
        <f t="shared" si="1689"/>
        <v>YES</v>
      </c>
      <c r="BH1336" s="1" t="str">
        <f t="shared" si="1673"/>
        <v>YES</v>
      </c>
      <c r="BJ1336" s="12">
        <v>218</v>
      </c>
      <c r="BK1336" s="1" t="str">
        <f t="shared" si="1690"/>
        <v>A</v>
      </c>
      <c r="BL1336" s="1" t="str">
        <f t="shared" si="1691"/>
        <v>NA</v>
      </c>
      <c r="BM1336" s="1" t="str">
        <f t="shared" si="1692"/>
        <v>NP</v>
      </c>
      <c r="BN1336" s="1" t="str">
        <f t="shared" si="1693"/>
        <v>NO</v>
      </c>
      <c r="BO1336" s="1" t="str">
        <f t="shared" si="1694"/>
        <v>NO</v>
      </c>
      <c r="BP1336" s="1" t="str">
        <f t="shared" si="1695"/>
        <v>YES</v>
      </c>
      <c r="BQ1336" s="1" t="str">
        <f t="shared" si="1696"/>
        <v>YES</v>
      </c>
      <c r="BS1336" s="1" t="str">
        <f t="shared" si="1697"/>
        <v>TP</v>
      </c>
      <c r="BT1336" s="1" t="str">
        <f t="shared" si="1698"/>
        <v>TN</v>
      </c>
      <c r="BU1336" s="1" t="str">
        <f t="shared" si="1699"/>
        <v>TP</v>
      </c>
      <c r="BV1336" s="1" t="str">
        <f t="shared" si="1700"/>
        <v>NO</v>
      </c>
      <c r="BW1336" s="1" t="str">
        <f t="shared" si="1701"/>
        <v>YES</v>
      </c>
      <c r="BX1336" s="1" t="str">
        <f t="shared" si="1702"/>
        <v>YES</v>
      </c>
      <c r="BY1336" s="244" t="str">
        <f t="shared" si="1703"/>
        <v>YES</v>
      </c>
      <c r="BZ1336" s="244" t="str">
        <f t="shared" si="1704"/>
        <v>NO</v>
      </c>
      <c r="CA1336" s="244" t="str">
        <f t="shared" si="1705"/>
        <v>NO</v>
      </c>
      <c r="CB1336" s="244" t="str">
        <f t="shared" si="1706"/>
        <v>NO</v>
      </c>
      <c r="CC1336" s="244" t="str">
        <f t="shared" si="1707"/>
        <v>NO</v>
      </c>
      <c r="CD1336" s="244" t="str">
        <f t="shared" si="1683"/>
        <v>NO</v>
      </c>
      <c r="CE1336" s="1" t="str">
        <f t="shared" si="1684"/>
        <v>NO</v>
      </c>
      <c r="CF1336" s="1" t="str">
        <f t="shared" si="1685"/>
        <v>NO</v>
      </c>
      <c r="CG1336" s="1" t="str">
        <f t="shared" si="1686"/>
        <v>NO</v>
      </c>
      <c r="CH1336" s="1" t="str">
        <f t="shared" si="1687"/>
        <v>NO</v>
      </c>
      <c r="CI1336" s="244" t="str">
        <f t="shared" si="1708"/>
        <v>NO</v>
      </c>
      <c r="CJ1336" s="244" t="str">
        <f t="shared" si="1709"/>
        <v>NO</v>
      </c>
      <c r="CK1336" s="244" t="str">
        <f t="shared" si="1710"/>
        <v>NO</v>
      </c>
      <c r="CL1336" s="244" t="str">
        <f t="shared" si="1711"/>
        <v>NO</v>
      </c>
      <c r="CM1336" s="244" t="str">
        <f t="shared" si="1712"/>
        <v>NO</v>
      </c>
      <c r="CN1336" s="244" t="str">
        <f t="shared" si="1713"/>
        <v>NO</v>
      </c>
      <c r="CO1336" s="244" t="str">
        <f t="shared" si="1714"/>
        <v>NO</v>
      </c>
      <c r="CP1336" s="244" t="str">
        <f t="shared" si="1715"/>
        <v>NO</v>
      </c>
      <c r="CQ1336" s="244" t="str">
        <f t="shared" si="1716"/>
        <v>NO</v>
      </c>
      <c r="CR1336" s="244" t="str">
        <f t="shared" si="1717"/>
        <v>NO</v>
      </c>
    </row>
    <row r="1337" spans="1:96">
      <c r="A1337" s="64"/>
      <c r="B1337" s="15"/>
      <c r="C1337" s="15"/>
      <c r="D1337" s="15"/>
      <c r="E1337" s="15"/>
      <c r="F1337" s="15"/>
      <c r="G1337" s="15"/>
      <c r="H1337" s="15"/>
      <c r="I1337" s="52" t="s">
        <v>20</v>
      </c>
      <c r="J1337" s="6">
        <v>0.93323314139830205</v>
      </c>
      <c r="K1337" s="6">
        <v>3.6380039043121197E-2</v>
      </c>
      <c r="L1337" s="6">
        <v>3.03868195585759E-2</v>
      </c>
      <c r="M1337" s="6">
        <v>0.68694002398906095</v>
      </c>
      <c r="N1337" s="6">
        <v>0.25126573141335801</v>
      </c>
      <c r="O1337" s="6">
        <v>6.1794244597579803E-2</v>
      </c>
      <c r="P1337" s="6">
        <v>0.30482998065869699</v>
      </c>
      <c r="Q1337" s="6">
        <v>0.58054744107909795</v>
      </c>
      <c r="R1337" s="6">
        <v>0.114622578262203</v>
      </c>
      <c r="S1337" s="6">
        <v>0.97584992489019196</v>
      </c>
      <c r="T1337" s="6">
        <v>4.9885932512221398E-3</v>
      </c>
      <c r="U1337" s="6">
        <v>1.9161481858585499E-2</v>
      </c>
      <c r="V1337" s="6">
        <v>0.13033066610948399</v>
      </c>
      <c r="W1337" s="6">
        <v>0.18254217830087099</v>
      </c>
      <c r="X1337" s="6">
        <v>0.68712715558964399</v>
      </c>
      <c r="Y1337" s="6">
        <v>0.53238851603888204</v>
      </c>
      <c r="Z1337" s="6">
        <v>0.142289306384214</v>
      </c>
      <c r="AA1337" s="6">
        <v>0.32532217757690202</v>
      </c>
      <c r="AB1337" s="6">
        <v>0.68974248814959105</v>
      </c>
      <c r="AC1337" s="6">
        <v>0.17363477215202999</v>
      </c>
      <c r="AD1337" s="6">
        <v>0.13662273969837799</v>
      </c>
      <c r="AE1337" s="6">
        <v>0.39329299409687701</v>
      </c>
      <c r="AF1337" s="6">
        <v>0.48697133827599398</v>
      </c>
      <c r="AG1337" s="310">
        <v>0.11973566762712801</v>
      </c>
      <c r="AH1337" s="211">
        <v>1.883</v>
      </c>
      <c r="AI1337" s="211">
        <v>4.3959999999999999</v>
      </c>
      <c r="AJ1337" s="212">
        <v>6.4390000000000001</v>
      </c>
      <c r="AK1337" s="210">
        <v>1.9610000000000001</v>
      </c>
      <c r="AL1337" s="210">
        <v>4.3780000000000001</v>
      </c>
      <c r="AM1337" s="210">
        <v>6.5730000000000004</v>
      </c>
      <c r="AN1337" s="203"/>
      <c r="AO1337" s="203"/>
      <c r="AP1337" s="203"/>
      <c r="AQ1337" s="203"/>
      <c r="AR1337" s="203">
        <f t="shared" si="1731"/>
        <v>2.0614909136719999</v>
      </c>
      <c r="AS1337" s="203">
        <f t="shared" si="1732"/>
        <v>2.5196000000000001</v>
      </c>
      <c r="AT1337" s="203">
        <f t="shared" si="1733"/>
        <v>3.0795111055119997</v>
      </c>
      <c r="AU1337" s="203">
        <f t="shared" si="1734"/>
        <v>3.2548090981419997</v>
      </c>
      <c r="AV1337" s="203">
        <f t="shared" si="1735"/>
        <v>3.9781</v>
      </c>
      <c r="AW1337" s="203">
        <f t="shared" si="1736"/>
        <v>4.8621222133819995</v>
      </c>
      <c r="AX1337" s="203">
        <f t="shared" si="1737"/>
        <v>5.8365818311520004</v>
      </c>
      <c r="AY1337" s="203">
        <f t="shared" si="1738"/>
        <v>7.1336000000000004</v>
      </c>
      <c r="AZ1337" s="203">
        <f t="shared" si="1739"/>
        <v>8.7188444285919999</v>
      </c>
      <c r="BB1337" s="1" t="str">
        <f t="shared" si="1718"/>
        <v>A</v>
      </c>
      <c r="BC1337" s="1" t="str">
        <f t="shared" si="1719"/>
        <v>NA</v>
      </c>
      <c r="BD1337" s="1" t="str">
        <f t="shared" si="1720"/>
        <v>NP</v>
      </c>
      <c r="BE1337" s="1" t="str">
        <f t="shared" si="1721"/>
        <v>NO</v>
      </c>
      <c r="BF1337" s="1" t="str">
        <f t="shared" si="1688"/>
        <v>NO</v>
      </c>
      <c r="BG1337" s="1" t="str">
        <f t="shared" si="1689"/>
        <v>YES</v>
      </c>
      <c r="BH1337" s="1" t="str">
        <f t="shared" si="1673"/>
        <v>YES</v>
      </c>
      <c r="BJ1337" s="12">
        <v>281</v>
      </c>
      <c r="BK1337" s="1" t="str">
        <f t="shared" si="1690"/>
        <v>A</v>
      </c>
      <c r="BL1337" s="1" t="str">
        <f t="shared" si="1691"/>
        <v>NA</v>
      </c>
      <c r="BM1337" s="1" t="str">
        <f t="shared" si="1692"/>
        <v>NP</v>
      </c>
      <c r="BN1337" s="1" t="str">
        <f t="shared" si="1693"/>
        <v>NO</v>
      </c>
      <c r="BO1337" s="1" t="str">
        <f t="shared" si="1694"/>
        <v>NO</v>
      </c>
      <c r="BP1337" s="1" t="str">
        <f t="shared" si="1695"/>
        <v>YES</v>
      </c>
      <c r="BQ1337" s="1" t="str">
        <f t="shared" si="1696"/>
        <v>YES</v>
      </c>
      <c r="BS1337" s="1" t="str">
        <f t="shared" si="1697"/>
        <v>TP</v>
      </c>
      <c r="BT1337" s="1" t="str">
        <f t="shared" si="1698"/>
        <v>TN</v>
      </c>
      <c r="BU1337" s="1" t="str">
        <f t="shared" si="1699"/>
        <v>TP</v>
      </c>
      <c r="BV1337" s="1" t="str">
        <f t="shared" si="1700"/>
        <v>NO</v>
      </c>
      <c r="BW1337" s="1" t="str">
        <f t="shared" si="1701"/>
        <v>YES</v>
      </c>
      <c r="BX1337" s="1" t="str">
        <f t="shared" si="1702"/>
        <v>YES</v>
      </c>
      <c r="BY1337" s="244" t="str">
        <f t="shared" si="1703"/>
        <v>YES</v>
      </c>
      <c r="BZ1337" s="244" t="str">
        <f t="shared" si="1704"/>
        <v>NO</v>
      </c>
      <c r="CA1337" s="244" t="str">
        <f t="shared" si="1705"/>
        <v>NO</v>
      </c>
      <c r="CB1337" s="244" t="str">
        <f t="shared" si="1706"/>
        <v>NO</v>
      </c>
      <c r="CC1337" s="244" t="str">
        <f t="shared" si="1707"/>
        <v>NO</v>
      </c>
      <c r="CD1337" s="244" t="str">
        <f t="shared" si="1683"/>
        <v>NO</v>
      </c>
      <c r="CE1337" s="1" t="str">
        <f t="shared" si="1684"/>
        <v>NO</v>
      </c>
      <c r="CF1337" s="1" t="str">
        <f t="shared" si="1685"/>
        <v>NO</v>
      </c>
      <c r="CG1337" s="1" t="str">
        <f t="shared" si="1686"/>
        <v>NO</v>
      </c>
      <c r="CH1337" s="1" t="str">
        <f t="shared" si="1687"/>
        <v>NO</v>
      </c>
      <c r="CI1337" s="244" t="str">
        <f t="shared" si="1708"/>
        <v>NO</v>
      </c>
      <c r="CJ1337" s="244" t="str">
        <f t="shared" si="1709"/>
        <v>NO</v>
      </c>
      <c r="CK1337" s="244" t="str">
        <f t="shared" si="1710"/>
        <v>NO</v>
      </c>
      <c r="CL1337" s="244" t="str">
        <f t="shared" si="1711"/>
        <v>NO</v>
      </c>
      <c r="CM1337" s="244" t="str">
        <f t="shared" si="1712"/>
        <v>NO</v>
      </c>
      <c r="CN1337" s="244" t="str">
        <f t="shared" si="1713"/>
        <v>NO</v>
      </c>
      <c r="CO1337" s="244" t="str">
        <f t="shared" si="1714"/>
        <v>NO</v>
      </c>
      <c r="CP1337" s="244" t="str">
        <f t="shared" si="1715"/>
        <v>NO</v>
      </c>
      <c r="CQ1337" s="244" t="str">
        <f t="shared" si="1716"/>
        <v>NO</v>
      </c>
      <c r="CR1337" s="244" t="str">
        <f t="shared" si="1717"/>
        <v>NO</v>
      </c>
    </row>
    <row r="1338" spans="1:96">
      <c r="A1338" s="64"/>
      <c r="B1338" s="15"/>
      <c r="C1338" s="15"/>
      <c r="D1338" s="15"/>
      <c r="E1338" s="15"/>
      <c r="F1338" s="15"/>
      <c r="G1338" s="15"/>
      <c r="H1338" s="15"/>
      <c r="I1338" s="52" t="s">
        <v>32</v>
      </c>
      <c r="J1338" s="6">
        <v>0.70558694750247697</v>
      </c>
      <c r="K1338" s="6">
        <v>0.18604930271616599</v>
      </c>
      <c r="L1338" s="6">
        <v>0.108363749781356</v>
      </c>
      <c r="M1338" s="6">
        <v>0.31906523217418298</v>
      </c>
      <c r="N1338" s="6">
        <v>0.426918580049788</v>
      </c>
      <c r="O1338" s="6">
        <v>0.25401618777602802</v>
      </c>
      <c r="P1338" s="6">
        <v>0.53829583941584802</v>
      </c>
      <c r="Q1338" s="6">
        <v>0.40039339536802698</v>
      </c>
      <c r="R1338" s="6">
        <v>6.1310765216124198E-2</v>
      </c>
      <c r="S1338" s="6">
        <v>0.11599440307322301</v>
      </c>
      <c r="T1338" s="6">
        <v>0.85144309640424298</v>
      </c>
      <c r="U1338" s="6">
        <v>3.25625005225324E-2</v>
      </c>
      <c r="V1338" s="6">
        <v>0.23373611817482801</v>
      </c>
      <c r="W1338" s="6">
        <v>4.62429589032885E-2</v>
      </c>
      <c r="X1338" s="6">
        <v>0.72002092292188302</v>
      </c>
      <c r="Y1338" s="6">
        <v>0.972305661610537</v>
      </c>
      <c r="Z1338" s="6">
        <v>2.1498584466007699E-2</v>
      </c>
      <c r="AA1338" s="6">
        <v>6.1957539234550598E-3</v>
      </c>
      <c r="AB1338" s="6">
        <v>0.48650063491746998</v>
      </c>
      <c r="AC1338" s="6">
        <v>0.26052806323993699</v>
      </c>
      <c r="AD1338" s="6">
        <v>0.25297130184259198</v>
      </c>
      <c r="AE1338" s="6">
        <v>0.65082980894891496</v>
      </c>
      <c r="AF1338" s="6">
        <v>0.343934609752446</v>
      </c>
      <c r="AG1338" s="310">
        <v>5.2355812986379898E-3</v>
      </c>
      <c r="AH1338" s="211">
        <v>1.7849999999999999</v>
      </c>
      <c r="AI1338" s="211">
        <v>4.1950000000000003</v>
      </c>
      <c r="AJ1338" s="212">
        <v>6.6340000000000003</v>
      </c>
      <c r="AK1338" s="210">
        <v>1.7270000000000001</v>
      </c>
      <c r="AL1338" s="210">
        <v>4.2549999999999999</v>
      </c>
      <c r="AM1338" s="210">
        <v>6.7359999999999998</v>
      </c>
      <c r="AN1338" s="203"/>
      <c r="AO1338" s="203"/>
      <c r="AP1338" s="203"/>
      <c r="AQ1338" s="203"/>
      <c r="AR1338" s="203">
        <f t="shared" si="1731"/>
        <v>2.0614909136719999</v>
      </c>
      <c r="AS1338" s="203">
        <f t="shared" si="1732"/>
        <v>2.5196000000000001</v>
      </c>
      <c r="AT1338" s="203">
        <f t="shared" si="1733"/>
        <v>3.0795111055119997</v>
      </c>
      <c r="AU1338" s="203">
        <f t="shared" si="1734"/>
        <v>3.2548090981419997</v>
      </c>
      <c r="AV1338" s="203">
        <f t="shared" si="1735"/>
        <v>3.9781</v>
      </c>
      <c r="AW1338" s="203">
        <f t="shared" si="1736"/>
        <v>4.8621222133819995</v>
      </c>
      <c r="AX1338" s="203">
        <f t="shared" si="1737"/>
        <v>5.8365818311520004</v>
      </c>
      <c r="AY1338" s="203">
        <f t="shared" si="1738"/>
        <v>7.1336000000000004</v>
      </c>
      <c r="AZ1338" s="203">
        <f t="shared" si="1739"/>
        <v>8.7188444285919999</v>
      </c>
      <c r="BB1338" s="1" t="str">
        <f t="shared" si="1718"/>
        <v>A</v>
      </c>
      <c r="BC1338" s="1" t="str">
        <f t="shared" si="1719"/>
        <v>NA</v>
      </c>
      <c r="BD1338" s="1" t="str">
        <f t="shared" si="1720"/>
        <v>NP</v>
      </c>
      <c r="BE1338" s="1" t="str">
        <f t="shared" si="1721"/>
        <v>NO</v>
      </c>
      <c r="BF1338" s="1" t="str">
        <f t="shared" si="1688"/>
        <v>NO</v>
      </c>
      <c r="BG1338" s="1" t="str">
        <f t="shared" si="1689"/>
        <v>YES</v>
      </c>
      <c r="BH1338" s="1" t="str">
        <f t="shared" si="1673"/>
        <v>YES</v>
      </c>
      <c r="BJ1338" s="12">
        <v>15</v>
      </c>
      <c r="BK1338" s="1" t="str">
        <f t="shared" si="1690"/>
        <v>A</v>
      </c>
      <c r="BL1338" s="1" t="str">
        <f t="shared" si="1691"/>
        <v>NA</v>
      </c>
      <c r="BM1338" s="1" t="str">
        <f t="shared" si="1692"/>
        <v>NP</v>
      </c>
      <c r="BN1338" s="1" t="str">
        <f t="shared" si="1693"/>
        <v>NO</v>
      </c>
      <c r="BO1338" s="1" t="str">
        <f t="shared" si="1694"/>
        <v>NO</v>
      </c>
      <c r="BP1338" s="1" t="str">
        <f t="shared" si="1695"/>
        <v>YES</v>
      </c>
      <c r="BQ1338" s="1" t="str">
        <f t="shared" si="1696"/>
        <v>YES</v>
      </c>
      <c r="BS1338" s="1" t="str">
        <f t="shared" si="1697"/>
        <v>TP</v>
      </c>
      <c r="BT1338" s="1" t="str">
        <f t="shared" si="1698"/>
        <v>TN</v>
      </c>
      <c r="BU1338" s="1" t="str">
        <f t="shared" si="1699"/>
        <v>TP</v>
      </c>
      <c r="BV1338" s="1" t="str">
        <f t="shared" si="1700"/>
        <v>NO</v>
      </c>
      <c r="BW1338" s="1" t="str">
        <f t="shared" si="1701"/>
        <v>YES</v>
      </c>
      <c r="BX1338" s="1" t="str">
        <f t="shared" si="1702"/>
        <v>YES</v>
      </c>
      <c r="BY1338" s="244" t="str">
        <f t="shared" si="1703"/>
        <v>YES</v>
      </c>
      <c r="BZ1338" s="244" t="str">
        <f t="shared" si="1704"/>
        <v>NO</v>
      </c>
      <c r="CA1338" s="244" t="str">
        <f t="shared" si="1705"/>
        <v>NO</v>
      </c>
      <c r="CB1338" s="244" t="str">
        <f t="shared" si="1706"/>
        <v>NO</v>
      </c>
      <c r="CC1338" s="244" t="str">
        <f t="shared" si="1707"/>
        <v>NO</v>
      </c>
      <c r="CD1338" s="244" t="str">
        <f t="shared" si="1683"/>
        <v>NO</v>
      </c>
      <c r="CE1338" s="1" t="str">
        <f t="shared" si="1684"/>
        <v>NO</v>
      </c>
      <c r="CF1338" s="1" t="str">
        <f t="shared" si="1685"/>
        <v>NO</v>
      </c>
      <c r="CG1338" s="1" t="str">
        <f t="shared" si="1686"/>
        <v>NO</v>
      </c>
      <c r="CH1338" s="1" t="str">
        <f t="shared" si="1687"/>
        <v>NO</v>
      </c>
      <c r="CI1338" s="244" t="str">
        <f t="shared" si="1708"/>
        <v>NO</v>
      </c>
      <c r="CJ1338" s="244" t="str">
        <f t="shared" si="1709"/>
        <v>NO</v>
      </c>
      <c r="CK1338" s="244" t="str">
        <f t="shared" si="1710"/>
        <v>NO</v>
      </c>
      <c r="CL1338" s="244" t="str">
        <f t="shared" si="1711"/>
        <v>NO</v>
      </c>
      <c r="CM1338" s="244" t="str">
        <f t="shared" si="1712"/>
        <v>NO</v>
      </c>
      <c r="CN1338" s="244" t="str">
        <f t="shared" si="1713"/>
        <v>NO</v>
      </c>
      <c r="CO1338" s="244" t="str">
        <f t="shared" si="1714"/>
        <v>NO</v>
      </c>
      <c r="CP1338" s="244" t="str">
        <f t="shared" si="1715"/>
        <v>NO</v>
      </c>
      <c r="CQ1338" s="244" t="str">
        <f t="shared" si="1716"/>
        <v>NO</v>
      </c>
      <c r="CR1338" s="244" t="str">
        <f t="shared" si="1717"/>
        <v>NO</v>
      </c>
    </row>
    <row r="1339" spans="1:96">
      <c r="A1339" s="64"/>
      <c r="B1339" s="15"/>
      <c r="C1339" s="15"/>
      <c r="D1339" s="15"/>
      <c r="E1339" s="15"/>
      <c r="F1339" s="15"/>
      <c r="G1339" s="15"/>
      <c r="H1339" s="15"/>
      <c r="I1339" s="52" t="s">
        <v>31</v>
      </c>
      <c r="J1339" s="6">
        <v>0.56066264348332195</v>
      </c>
      <c r="K1339" s="6">
        <v>0.30982189507242902</v>
      </c>
      <c r="L1339" s="6">
        <v>0.129515461444248</v>
      </c>
      <c r="M1339" s="6">
        <v>0.17786692812263499</v>
      </c>
      <c r="N1339" s="6">
        <v>0.39088684237744498</v>
      </c>
      <c r="O1339" s="6">
        <v>0.43124622949991898</v>
      </c>
      <c r="P1339" s="6">
        <v>0.108542879711869</v>
      </c>
      <c r="Q1339" s="6">
        <v>0.50645460268716802</v>
      </c>
      <c r="R1339" s="6">
        <v>0.38500251760096099</v>
      </c>
      <c r="S1339" s="6">
        <v>0.57984749138612501</v>
      </c>
      <c r="T1339" s="6">
        <v>0.37818858623993501</v>
      </c>
      <c r="U1339" s="6">
        <v>4.1963922373939297E-2</v>
      </c>
      <c r="V1339" s="6">
        <v>8.1809081744723303E-2</v>
      </c>
      <c r="W1339" s="6">
        <v>0.27286866599862702</v>
      </c>
      <c r="X1339" s="6">
        <v>0.64532225225664896</v>
      </c>
      <c r="Y1339" s="6">
        <v>0.52224560479045301</v>
      </c>
      <c r="Z1339" s="6">
        <v>0.24443963081574499</v>
      </c>
      <c r="AA1339" s="6">
        <v>0.233314764393801</v>
      </c>
      <c r="AB1339" s="6">
        <v>0.911478184730524</v>
      </c>
      <c r="AC1339" s="6">
        <v>7.4267115928763006E-2</v>
      </c>
      <c r="AD1339" s="6">
        <v>1.42546993407126E-2</v>
      </c>
      <c r="AE1339" s="6">
        <v>0.645375497047595</v>
      </c>
      <c r="AF1339" s="6">
        <v>0.25178017970260103</v>
      </c>
      <c r="AG1339" s="310">
        <v>0.102844323249803</v>
      </c>
      <c r="AH1339" s="211">
        <v>2.27</v>
      </c>
      <c r="AI1339" s="211">
        <v>4.3159999999999998</v>
      </c>
      <c r="AJ1339" s="212">
        <v>6.5330000000000004</v>
      </c>
      <c r="AK1339" s="210">
        <v>2.19</v>
      </c>
      <c r="AL1339" s="210">
        <v>4.4589999999999996</v>
      </c>
      <c r="AM1339" s="210">
        <v>6.5529999999999999</v>
      </c>
      <c r="AN1339" s="203"/>
      <c r="AO1339" s="203"/>
      <c r="AP1339" s="203"/>
      <c r="AQ1339" s="203"/>
      <c r="AR1339" s="203">
        <f t="shared" si="1731"/>
        <v>2.0614909136719999</v>
      </c>
      <c r="AS1339" s="203">
        <f t="shared" si="1732"/>
        <v>2.5196000000000001</v>
      </c>
      <c r="AT1339" s="203">
        <f t="shared" si="1733"/>
        <v>3.0795111055119997</v>
      </c>
      <c r="AU1339" s="203">
        <f t="shared" si="1734"/>
        <v>3.2548090981419997</v>
      </c>
      <c r="AV1339" s="203">
        <f t="shared" si="1735"/>
        <v>3.9781</v>
      </c>
      <c r="AW1339" s="203">
        <f t="shared" si="1736"/>
        <v>4.8621222133819995</v>
      </c>
      <c r="AX1339" s="203">
        <f t="shared" si="1737"/>
        <v>5.8365818311520004</v>
      </c>
      <c r="AY1339" s="203">
        <f t="shared" si="1738"/>
        <v>7.1336000000000004</v>
      </c>
      <c r="AZ1339" s="203">
        <f t="shared" si="1739"/>
        <v>8.7188444285919999</v>
      </c>
      <c r="BB1339" s="1" t="str">
        <f t="shared" si="1718"/>
        <v>NP</v>
      </c>
      <c r="BC1339" s="1" t="str">
        <f t="shared" si="1719"/>
        <v>NA</v>
      </c>
      <c r="BD1339" s="1" t="str">
        <f t="shared" si="1720"/>
        <v>NP</v>
      </c>
      <c r="BE1339" s="1" t="str">
        <f t="shared" si="1721"/>
        <v>NO</v>
      </c>
      <c r="BF1339" s="1" t="str">
        <f t="shared" si="1688"/>
        <v>NO</v>
      </c>
      <c r="BG1339" s="1" t="str">
        <f t="shared" si="1689"/>
        <v>NO</v>
      </c>
      <c r="BH1339" s="1" t="str">
        <f t="shared" si="1673"/>
        <v>YES</v>
      </c>
      <c r="BJ1339" s="12">
        <v>17</v>
      </c>
      <c r="BK1339" s="1" t="str">
        <f t="shared" si="1690"/>
        <v>NP</v>
      </c>
      <c r="BL1339" s="1" t="str">
        <f t="shared" si="1691"/>
        <v>NA</v>
      </c>
      <c r="BM1339" s="1" t="str">
        <f t="shared" si="1692"/>
        <v>NP</v>
      </c>
      <c r="BN1339" s="1" t="str">
        <f t="shared" si="1693"/>
        <v>NO</v>
      </c>
      <c r="BO1339" s="1" t="str">
        <f t="shared" si="1694"/>
        <v>NO</v>
      </c>
      <c r="BP1339" s="1" t="str">
        <f t="shared" si="1695"/>
        <v>NO</v>
      </c>
      <c r="BQ1339" s="1" t="str">
        <f t="shared" si="1696"/>
        <v>YES</v>
      </c>
      <c r="BS1339" s="1" t="str">
        <f t="shared" si="1697"/>
        <v>TP</v>
      </c>
      <c r="BT1339" s="1" t="str">
        <f t="shared" si="1698"/>
        <v>TN</v>
      </c>
      <c r="BU1339" s="1" t="str">
        <f t="shared" si="1699"/>
        <v>TP</v>
      </c>
      <c r="BV1339" s="1" t="str">
        <f t="shared" si="1700"/>
        <v>NO</v>
      </c>
      <c r="BW1339" s="1" t="str">
        <f t="shared" si="1701"/>
        <v>YES</v>
      </c>
      <c r="BX1339" s="1" t="str">
        <f t="shared" si="1702"/>
        <v>YES</v>
      </c>
      <c r="BY1339" s="244" t="str">
        <f t="shared" si="1703"/>
        <v>YES</v>
      </c>
      <c r="BZ1339" s="244" t="str">
        <f t="shared" si="1704"/>
        <v>NO</v>
      </c>
      <c r="CA1339" s="244" t="str">
        <f t="shared" si="1705"/>
        <v>NO</v>
      </c>
      <c r="CB1339" s="244" t="str">
        <f t="shared" si="1706"/>
        <v>NO</v>
      </c>
      <c r="CC1339" s="244" t="str">
        <f t="shared" si="1707"/>
        <v>NO</v>
      </c>
      <c r="CD1339" s="244" t="str">
        <f t="shared" si="1683"/>
        <v>NO</v>
      </c>
      <c r="CE1339" s="1" t="str">
        <f t="shared" si="1684"/>
        <v>NO</v>
      </c>
      <c r="CF1339" s="1" t="str">
        <f t="shared" si="1685"/>
        <v>NO</v>
      </c>
      <c r="CG1339" s="1" t="str">
        <f t="shared" si="1686"/>
        <v>NO</v>
      </c>
      <c r="CH1339" s="1" t="str">
        <f t="shared" si="1687"/>
        <v>NO</v>
      </c>
      <c r="CI1339" s="244" t="str">
        <f t="shared" si="1708"/>
        <v>NO</v>
      </c>
      <c r="CJ1339" s="244" t="str">
        <f t="shared" si="1709"/>
        <v>NO</v>
      </c>
      <c r="CK1339" s="244" t="str">
        <f t="shared" si="1710"/>
        <v>NO</v>
      </c>
      <c r="CL1339" s="244" t="str">
        <f t="shared" si="1711"/>
        <v>NO</v>
      </c>
      <c r="CM1339" s="244" t="str">
        <f t="shared" si="1712"/>
        <v>NO</v>
      </c>
      <c r="CN1339" s="244" t="str">
        <f t="shared" si="1713"/>
        <v>NO</v>
      </c>
      <c r="CO1339" s="244" t="str">
        <f t="shared" si="1714"/>
        <v>NO</v>
      </c>
      <c r="CP1339" s="244" t="str">
        <f t="shared" si="1715"/>
        <v>NO</v>
      </c>
      <c r="CQ1339" s="244" t="str">
        <f t="shared" si="1716"/>
        <v>NO</v>
      </c>
      <c r="CR1339" s="244" t="str">
        <f t="shared" si="1717"/>
        <v>NO</v>
      </c>
    </row>
    <row r="1340" spans="1:96">
      <c r="A1340" s="64"/>
      <c r="B1340" s="15"/>
      <c r="C1340" s="15"/>
      <c r="D1340" s="15"/>
      <c r="E1340" s="15"/>
      <c r="F1340" s="15"/>
      <c r="G1340" s="15"/>
      <c r="H1340" s="15"/>
      <c r="I1340" s="52" t="s">
        <v>53</v>
      </c>
      <c r="J1340" s="6">
        <v>0.87914653557696898</v>
      </c>
      <c r="K1340" s="6">
        <v>1.6490683545764499E-2</v>
      </c>
      <c r="L1340" s="6">
        <v>0.104362780877266</v>
      </c>
      <c r="M1340" s="6">
        <v>0.30476109485166503</v>
      </c>
      <c r="N1340" s="6">
        <v>6.8162352650511099E-2</v>
      </c>
      <c r="O1340" s="6">
        <v>0.62707655249782301</v>
      </c>
      <c r="P1340" s="6">
        <v>0.371587005952775</v>
      </c>
      <c r="Q1340" s="6">
        <v>0.43816756341804802</v>
      </c>
      <c r="R1340" s="6">
        <v>0.19024543062917601</v>
      </c>
      <c r="S1340" s="6">
        <v>0.94873092217308996</v>
      </c>
      <c r="T1340" s="6">
        <v>4.67428634516674E-2</v>
      </c>
      <c r="U1340" s="6">
        <v>4.5262143752422502E-3</v>
      </c>
      <c r="V1340" s="6">
        <v>0.69244484401477102</v>
      </c>
      <c r="W1340" s="6">
        <v>0.218689804759128</v>
      </c>
      <c r="X1340" s="6">
        <v>8.8865351226100106E-2</v>
      </c>
      <c r="Y1340" s="6">
        <v>0.77621864961499798</v>
      </c>
      <c r="Z1340" s="6">
        <v>0.15637056806331301</v>
      </c>
      <c r="AA1340" s="6">
        <v>6.7410782321688095E-2</v>
      </c>
      <c r="AB1340" s="6">
        <v>5.0466407115461402E-2</v>
      </c>
      <c r="AC1340" s="6">
        <v>0.36173468786177798</v>
      </c>
      <c r="AD1340" s="6">
        <v>0.58779890502276</v>
      </c>
      <c r="AE1340" s="6">
        <v>0.52827496943781205</v>
      </c>
      <c r="AF1340" s="6">
        <v>3.2746232258665402E-2</v>
      </c>
      <c r="AG1340" s="310">
        <v>0.43897879830352099</v>
      </c>
      <c r="AH1340" s="211">
        <v>1.839</v>
      </c>
      <c r="AI1340" s="211">
        <v>3.2959999999999998</v>
      </c>
      <c r="AJ1340" s="212">
        <v>7.58</v>
      </c>
      <c r="AK1340" s="210">
        <v>1.861</v>
      </c>
      <c r="AL1340" s="210">
        <v>3.2709999999999999</v>
      </c>
      <c r="AM1340" s="210">
        <v>7.6509999999999998</v>
      </c>
      <c r="AN1340" s="203"/>
      <c r="AO1340" s="203"/>
      <c r="AP1340" s="203"/>
      <c r="AQ1340" s="203"/>
      <c r="AR1340" s="203">
        <f t="shared" si="1731"/>
        <v>2.0614909136719999</v>
      </c>
      <c r="AS1340" s="203">
        <f t="shared" si="1732"/>
        <v>2.5196000000000001</v>
      </c>
      <c r="AT1340" s="203">
        <f t="shared" si="1733"/>
        <v>3.0795111055119997</v>
      </c>
      <c r="AU1340" s="203">
        <f t="shared" si="1734"/>
        <v>3.2548090981419997</v>
      </c>
      <c r="AV1340" s="203">
        <f t="shared" si="1735"/>
        <v>3.9781</v>
      </c>
      <c r="AW1340" s="203">
        <f t="shared" si="1736"/>
        <v>4.8621222133819995</v>
      </c>
      <c r="AX1340" s="203">
        <f t="shared" si="1737"/>
        <v>5.8365818311520004</v>
      </c>
      <c r="AY1340" s="203">
        <f t="shared" si="1738"/>
        <v>7.1336000000000004</v>
      </c>
      <c r="AZ1340" s="203">
        <f t="shared" si="1739"/>
        <v>8.7188444285919999</v>
      </c>
      <c r="BB1340" s="1" t="str">
        <f t="shared" si="1718"/>
        <v>A</v>
      </c>
      <c r="BC1340" s="1" t="str">
        <f t="shared" si="1719"/>
        <v>NP</v>
      </c>
      <c r="BD1340" s="1" t="str">
        <f t="shared" si="1720"/>
        <v>NA</v>
      </c>
      <c r="BE1340" s="1" t="str">
        <f t="shared" si="1721"/>
        <v>NO</v>
      </c>
      <c r="BF1340" s="1" t="str">
        <f t="shared" si="1688"/>
        <v>NO</v>
      </c>
      <c r="BG1340" s="1" t="str">
        <f t="shared" si="1689"/>
        <v>YES</v>
      </c>
      <c r="BH1340" s="1" t="str">
        <f t="shared" ref="BH1340:BH1403" si="1740">IF(OR(BB1340="P",BC1340="P",BD1340="P"),"NO","YES")</f>
        <v>YES</v>
      </c>
      <c r="BJ1340" s="12">
        <v>42</v>
      </c>
      <c r="BK1340" s="1" t="str">
        <f t="shared" si="1690"/>
        <v>A</v>
      </c>
      <c r="BL1340" s="1" t="str">
        <f t="shared" si="1691"/>
        <v>NP</v>
      </c>
      <c r="BM1340" s="1" t="str">
        <f t="shared" si="1692"/>
        <v>NA</v>
      </c>
      <c r="BN1340" s="1" t="str">
        <f t="shared" si="1693"/>
        <v>NO</v>
      </c>
      <c r="BO1340" s="1" t="str">
        <f t="shared" si="1694"/>
        <v>NO</v>
      </c>
      <c r="BP1340" s="1" t="str">
        <f t="shared" si="1695"/>
        <v>YES</v>
      </c>
      <c r="BQ1340" s="1" t="str">
        <f t="shared" si="1696"/>
        <v>YES</v>
      </c>
      <c r="BS1340" s="1" t="str">
        <f t="shared" si="1697"/>
        <v>TP</v>
      </c>
      <c r="BT1340" s="1" t="str">
        <f t="shared" si="1698"/>
        <v>TP</v>
      </c>
      <c r="BU1340" s="1" t="str">
        <f t="shared" si="1699"/>
        <v>TN</v>
      </c>
      <c r="BV1340" s="1" t="str">
        <f t="shared" si="1700"/>
        <v>NO</v>
      </c>
      <c r="BW1340" s="1" t="str">
        <f t="shared" si="1701"/>
        <v>YES</v>
      </c>
      <c r="BX1340" s="1" t="str">
        <f t="shared" si="1702"/>
        <v>YES</v>
      </c>
      <c r="BY1340" s="244" t="str">
        <f t="shared" si="1703"/>
        <v>YES</v>
      </c>
      <c r="BZ1340" s="244" t="str">
        <f t="shared" si="1704"/>
        <v>NO</v>
      </c>
      <c r="CA1340" s="244" t="str">
        <f t="shared" si="1705"/>
        <v>NO</v>
      </c>
      <c r="CB1340" s="244" t="str">
        <f t="shared" si="1706"/>
        <v>NO</v>
      </c>
      <c r="CC1340" s="244" t="str">
        <f t="shared" si="1707"/>
        <v>NO</v>
      </c>
      <c r="CD1340" s="244" t="str">
        <f t="shared" si="1683"/>
        <v>NO</v>
      </c>
      <c r="CE1340" s="1" t="str">
        <f t="shared" si="1684"/>
        <v>NO</v>
      </c>
      <c r="CF1340" s="1" t="str">
        <f t="shared" si="1685"/>
        <v>NO</v>
      </c>
      <c r="CG1340" s="1" t="str">
        <f t="shared" si="1686"/>
        <v>NO</v>
      </c>
      <c r="CH1340" s="1" t="str">
        <f t="shared" si="1687"/>
        <v>NO</v>
      </c>
      <c r="CI1340" s="244" t="str">
        <f t="shared" si="1708"/>
        <v>NO</v>
      </c>
      <c r="CJ1340" s="244" t="str">
        <f t="shared" si="1709"/>
        <v>NO</v>
      </c>
      <c r="CK1340" s="244" t="str">
        <f t="shared" si="1710"/>
        <v>NO</v>
      </c>
      <c r="CL1340" s="244" t="str">
        <f t="shared" si="1711"/>
        <v>NO</v>
      </c>
      <c r="CM1340" s="244" t="str">
        <f t="shared" si="1712"/>
        <v>NO</v>
      </c>
      <c r="CN1340" s="244" t="str">
        <f t="shared" si="1713"/>
        <v>NO</v>
      </c>
      <c r="CO1340" s="244" t="str">
        <f t="shared" si="1714"/>
        <v>NO</v>
      </c>
      <c r="CP1340" s="244" t="str">
        <f t="shared" si="1715"/>
        <v>NO</v>
      </c>
      <c r="CQ1340" s="244" t="str">
        <f t="shared" si="1716"/>
        <v>NO</v>
      </c>
      <c r="CR1340" s="244" t="str">
        <f t="shared" si="1717"/>
        <v>NO</v>
      </c>
    </row>
    <row r="1341" spans="1:96">
      <c r="A1341" s="64"/>
      <c r="B1341" s="15"/>
      <c r="C1341" s="15"/>
      <c r="D1341" s="15"/>
      <c r="E1341" s="15"/>
      <c r="F1341" s="15"/>
      <c r="G1341" s="15"/>
      <c r="H1341" s="15"/>
      <c r="I1341" s="52" t="s">
        <v>54</v>
      </c>
      <c r="J1341" s="6">
        <v>0.69588370047506298</v>
      </c>
      <c r="K1341" s="6">
        <v>0.251927596664489</v>
      </c>
      <c r="L1341" s="6">
        <v>5.2188702860446898E-2</v>
      </c>
      <c r="M1341" s="6">
        <v>0.58015331246801705</v>
      </c>
      <c r="N1341" s="6">
        <v>0.320425634173158</v>
      </c>
      <c r="O1341" s="6">
        <v>9.9421053358824105E-2</v>
      </c>
      <c r="P1341" s="6">
        <v>0.61904126943777305</v>
      </c>
      <c r="Q1341" s="6">
        <v>0.29677051936436299</v>
      </c>
      <c r="R1341" s="6">
        <v>8.4188211197863003E-2</v>
      </c>
      <c r="S1341" s="6">
        <v>0.134184965749088</v>
      </c>
      <c r="T1341" s="6">
        <v>0.636012503683828</v>
      </c>
      <c r="U1341" s="6">
        <v>0.229802530567083</v>
      </c>
      <c r="V1341" s="6">
        <v>0.42829392005411199</v>
      </c>
      <c r="W1341" s="6">
        <v>0.35044398357460099</v>
      </c>
      <c r="X1341" s="6">
        <v>0.22126209637128599</v>
      </c>
      <c r="Y1341" s="6">
        <v>0.89698526490635999</v>
      </c>
      <c r="Z1341" s="6">
        <v>5.8103519318285002E-2</v>
      </c>
      <c r="AA1341" s="6">
        <v>4.49112157753545E-2</v>
      </c>
      <c r="AB1341" s="6">
        <v>0.18515669200671001</v>
      </c>
      <c r="AC1341" s="6">
        <v>0.26162122621559097</v>
      </c>
      <c r="AD1341" s="6">
        <v>0.55322208177769805</v>
      </c>
      <c r="AE1341" s="6">
        <v>0.306157946082523</v>
      </c>
      <c r="AF1341" s="6">
        <v>0.57184617788464398</v>
      </c>
      <c r="AG1341" s="310">
        <v>0.121995876032832</v>
      </c>
      <c r="AH1341" s="211">
        <v>1.8029999999999999</v>
      </c>
      <c r="AI1341" s="211">
        <v>3.468</v>
      </c>
      <c r="AJ1341" s="212">
        <v>6.984</v>
      </c>
      <c r="AK1341" s="210">
        <v>1.907</v>
      </c>
      <c r="AL1341" s="210">
        <v>3.5209999999999999</v>
      </c>
      <c r="AM1341" s="210">
        <v>6.9589999999999996</v>
      </c>
      <c r="AN1341" s="203"/>
      <c r="AO1341" s="203"/>
      <c r="AP1341" s="203"/>
      <c r="AQ1341" s="203"/>
      <c r="AR1341" s="203">
        <f t="shared" si="1731"/>
        <v>2.0614909136719999</v>
      </c>
      <c r="AS1341" s="203">
        <f t="shared" si="1732"/>
        <v>2.5196000000000001</v>
      </c>
      <c r="AT1341" s="203">
        <f t="shared" si="1733"/>
        <v>3.0795111055119997</v>
      </c>
      <c r="AU1341" s="203">
        <f t="shared" si="1734"/>
        <v>3.2548090981419997</v>
      </c>
      <c r="AV1341" s="203">
        <f t="shared" si="1735"/>
        <v>3.9781</v>
      </c>
      <c r="AW1341" s="203">
        <f t="shared" si="1736"/>
        <v>4.8621222133819995</v>
      </c>
      <c r="AX1341" s="203">
        <f t="shared" si="1737"/>
        <v>5.8365818311520004</v>
      </c>
      <c r="AY1341" s="203">
        <f t="shared" si="1738"/>
        <v>7.1336000000000004</v>
      </c>
      <c r="AZ1341" s="203">
        <f t="shared" si="1739"/>
        <v>8.7188444285919999</v>
      </c>
      <c r="BB1341" s="1" t="str">
        <f t="shared" si="1718"/>
        <v>A</v>
      </c>
      <c r="BC1341" s="1" t="str">
        <f t="shared" si="1719"/>
        <v>NP</v>
      </c>
      <c r="BD1341" s="1" t="str">
        <f t="shared" si="1720"/>
        <v>NP</v>
      </c>
      <c r="BE1341" s="1" t="str">
        <f t="shared" si="1721"/>
        <v>NO</v>
      </c>
      <c r="BF1341" s="1" t="str">
        <f t="shared" si="1688"/>
        <v>NO</v>
      </c>
      <c r="BG1341" s="1" t="str">
        <f t="shared" si="1689"/>
        <v>YES</v>
      </c>
      <c r="BH1341" s="1" t="str">
        <f t="shared" si="1740"/>
        <v>YES</v>
      </c>
      <c r="BJ1341" s="12">
        <v>18</v>
      </c>
      <c r="BK1341" s="1" t="str">
        <f t="shared" si="1690"/>
        <v>A</v>
      </c>
      <c r="BL1341" s="1" t="str">
        <f t="shared" si="1691"/>
        <v>NP</v>
      </c>
      <c r="BM1341" s="1" t="str">
        <f t="shared" si="1692"/>
        <v>NP</v>
      </c>
      <c r="BN1341" s="1" t="str">
        <f t="shared" si="1693"/>
        <v>NO</v>
      </c>
      <c r="BO1341" s="1" t="str">
        <f t="shared" si="1694"/>
        <v>NO</v>
      </c>
      <c r="BP1341" s="1" t="str">
        <f t="shared" si="1695"/>
        <v>YES</v>
      </c>
      <c r="BQ1341" s="1" t="str">
        <f t="shared" si="1696"/>
        <v>YES</v>
      </c>
      <c r="BS1341" s="1" t="str">
        <f t="shared" si="1697"/>
        <v>TP</v>
      </c>
      <c r="BT1341" s="1" t="str">
        <f t="shared" si="1698"/>
        <v>TP</v>
      </c>
      <c r="BU1341" s="1" t="str">
        <f t="shared" si="1699"/>
        <v>TP</v>
      </c>
      <c r="BV1341" s="1" t="str">
        <f t="shared" si="1700"/>
        <v>YES</v>
      </c>
      <c r="BW1341" s="1" t="str">
        <f t="shared" si="1701"/>
        <v>YES</v>
      </c>
      <c r="BX1341" s="1" t="str">
        <f t="shared" si="1702"/>
        <v>YES</v>
      </c>
      <c r="BY1341" s="244" t="str">
        <f t="shared" si="1703"/>
        <v>YES</v>
      </c>
      <c r="BZ1341" s="244" t="str">
        <f t="shared" si="1704"/>
        <v>NO</v>
      </c>
      <c r="CA1341" s="244" t="str">
        <f t="shared" si="1705"/>
        <v>NO</v>
      </c>
      <c r="CB1341" s="244" t="str">
        <f t="shared" si="1706"/>
        <v>NO</v>
      </c>
      <c r="CC1341" s="244" t="str">
        <f t="shared" si="1707"/>
        <v>NO</v>
      </c>
      <c r="CD1341" s="244" t="str">
        <f t="shared" si="1683"/>
        <v>NO</v>
      </c>
      <c r="CE1341" s="1" t="str">
        <f t="shared" si="1684"/>
        <v>NO</v>
      </c>
      <c r="CF1341" s="1" t="str">
        <f t="shared" si="1685"/>
        <v>NO</v>
      </c>
      <c r="CG1341" s="1" t="str">
        <f t="shared" si="1686"/>
        <v>NO</v>
      </c>
      <c r="CH1341" s="1" t="str">
        <f t="shared" si="1687"/>
        <v>NO</v>
      </c>
      <c r="CI1341" s="244" t="str">
        <f t="shared" si="1708"/>
        <v>NO</v>
      </c>
      <c r="CJ1341" s="244" t="str">
        <f t="shared" si="1709"/>
        <v>NO</v>
      </c>
      <c r="CK1341" s="244" t="str">
        <f t="shared" si="1710"/>
        <v>NO</v>
      </c>
      <c r="CL1341" s="244" t="str">
        <f t="shared" si="1711"/>
        <v>NO</v>
      </c>
      <c r="CM1341" s="244" t="str">
        <f t="shared" si="1712"/>
        <v>NO</v>
      </c>
      <c r="CN1341" s="244" t="str">
        <f t="shared" si="1713"/>
        <v>NO</v>
      </c>
      <c r="CO1341" s="244" t="str">
        <f t="shared" si="1714"/>
        <v>NO</v>
      </c>
      <c r="CP1341" s="244" t="str">
        <f t="shared" si="1715"/>
        <v>NO</v>
      </c>
      <c r="CQ1341" s="244" t="str">
        <f t="shared" si="1716"/>
        <v>NO</v>
      </c>
      <c r="CR1341" s="244" t="str">
        <f t="shared" si="1717"/>
        <v>NO</v>
      </c>
    </row>
    <row r="1342" spans="1:96" ht="16.5" thickBot="1">
      <c r="A1342" s="74"/>
      <c r="B1342" s="75"/>
      <c r="C1342" s="75"/>
      <c r="D1342" s="75"/>
      <c r="E1342" s="75"/>
      <c r="F1342" s="75"/>
      <c r="G1342" s="75"/>
      <c r="H1342" s="75"/>
      <c r="I1342" s="53" t="s">
        <v>55</v>
      </c>
      <c r="J1342" s="8">
        <v>0.71516888401286305</v>
      </c>
      <c r="K1342" s="8">
        <v>0.24628643546316101</v>
      </c>
      <c r="L1342" s="8">
        <v>3.8544680523974702E-2</v>
      </c>
      <c r="M1342" s="8">
        <v>0.99629614840368597</v>
      </c>
      <c r="N1342" s="8">
        <v>1.90190455992222E-3</v>
      </c>
      <c r="O1342" s="8">
        <v>1.8019470363911301E-3</v>
      </c>
      <c r="P1342" s="8">
        <v>5.9957273575228703E-2</v>
      </c>
      <c r="Q1342" s="8">
        <v>2.7350473819921201E-2</v>
      </c>
      <c r="R1342" s="8">
        <v>0.91269225260484999</v>
      </c>
      <c r="S1342" s="8">
        <v>0.45994619959678201</v>
      </c>
      <c r="T1342" s="8">
        <v>0.52329324068337402</v>
      </c>
      <c r="U1342" s="8">
        <v>1.6760559719842898E-2</v>
      </c>
      <c r="V1342" s="8">
        <v>0.81745931053123599</v>
      </c>
      <c r="W1342" s="8">
        <v>8.5847988966746502E-2</v>
      </c>
      <c r="X1342" s="8">
        <v>9.6692700502017198E-2</v>
      </c>
      <c r="Y1342" s="8">
        <v>0.67960062497434204</v>
      </c>
      <c r="Z1342" s="8">
        <v>0.104929298998855</v>
      </c>
      <c r="AA1342" s="8">
        <v>0.21547007602680099</v>
      </c>
      <c r="AB1342" s="8">
        <v>0.105630369713166</v>
      </c>
      <c r="AC1342" s="8">
        <v>0.876303859699198</v>
      </c>
      <c r="AD1342" s="8">
        <v>1.80657705876347E-2</v>
      </c>
      <c r="AE1342" s="8">
        <v>0.82450254181044202</v>
      </c>
      <c r="AF1342" s="8">
        <v>1.7167855352863502E-2</v>
      </c>
      <c r="AG1342" s="311">
        <v>0.15832960283669401</v>
      </c>
      <c r="AH1342" s="213">
        <v>2.7930000000000001</v>
      </c>
      <c r="AI1342" s="213">
        <v>3.4889999999999999</v>
      </c>
      <c r="AJ1342" s="214">
        <v>6.4790000000000001</v>
      </c>
      <c r="AK1342" s="210">
        <v>2.657</v>
      </c>
      <c r="AL1342" s="210">
        <v>3.411</v>
      </c>
      <c r="AM1342" s="210">
        <v>6.4770000000000003</v>
      </c>
      <c r="AN1342" s="203"/>
      <c r="AO1342" s="203"/>
      <c r="AP1342" s="203"/>
      <c r="AQ1342" s="203"/>
      <c r="AR1342" s="203">
        <f t="shared" si="1731"/>
        <v>2.0614909136719999</v>
      </c>
      <c r="AS1342" s="203">
        <f t="shared" si="1732"/>
        <v>2.5196000000000001</v>
      </c>
      <c r="AT1342" s="203">
        <f t="shared" si="1733"/>
        <v>3.0795111055119997</v>
      </c>
      <c r="AU1342" s="203">
        <f t="shared" si="1734"/>
        <v>3.2548090981419997</v>
      </c>
      <c r="AV1342" s="203">
        <f t="shared" si="1735"/>
        <v>3.9781</v>
      </c>
      <c r="AW1342" s="203">
        <f t="shared" si="1736"/>
        <v>4.8621222133819995</v>
      </c>
      <c r="AX1342" s="203">
        <f t="shared" si="1737"/>
        <v>5.8365818311520004</v>
      </c>
      <c r="AY1342" s="203">
        <f t="shared" si="1738"/>
        <v>7.1336000000000004</v>
      </c>
      <c r="AZ1342" s="203">
        <f t="shared" si="1739"/>
        <v>8.7188444285919999</v>
      </c>
      <c r="BB1342" s="1" t="str">
        <f t="shared" si="1718"/>
        <v>NA</v>
      </c>
      <c r="BC1342" s="1" t="str">
        <f t="shared" si="1719"/>
        <v>NP</v>
      </c>
      <c r="BD1342" s="1" t="str">
        <f t="shared" si="1720"/>
        <v>NP</v>
      </c>
      <c r="BE1342" s="1" t="str">
        <f t="shared" si="1721"/>
        <v>NO</v>
      </c>
      <c r="BF1342" s="1" t="str">
        <f t="shared" si="1688"/>
        <v>NO</v>
      </c>
      <c r="BG1342" s="1" t="str">
        <f t="shared" si="1689"/>
        <v>NO</v>
      </c>
      <c r="BH1342" s="1" t="str">
        <f t="shared" si="1740"/>
        <v>YES</v>
      </c>
      <c r="BJ1342" s="12">
        <v>18</v>
      </c>
      <c r="BK1342" s="1" t="str">
        <f t="shared" si="1690"/>
        <v>NA</v>
      </c>
      <c r="BL1342" s="1" t="str">
        <f t="shared" si="1691"/>
        <v>NP</v>
      </c>
      <c r="BM1342" s="1" t="str">
        <f t="shared" si="1692"/>
        <v>NP</v>
      </c>
      <c r="BN1342" s="1" t="str">
        <f t="shared" si="1693"/>
        <v>NO</v>
      </c>
      <c r="BO1342" s="1" t="str">
        <f t="shared" si="1694"/>
        <v>NO</v>
      </c>
      <c r="BP1342" s="1" t="str">
        <f t="shared" si="1695"/>
        <v>NO</v>
      </c>
      <c r="BQ1342" s="1" t="str">
        <f t="shared" si="1696"/>
        <v>YES</v>
      </c>
      <c r="BS1342" s="1" t="str">
        <f t="shared" si="1697"/>
        <v>TN</v>
      </c>
      <c r="BT1342" s="1" t="str">
        <f t="shared" si="1698"/>
        <v>TP</v>
      </c>
      <c r="BU1342" s="1" t="str">
        <f t="shared" si="1699"/>
        <v>TP</v>
      </c>
      <c r="BV1342" s="1" t="str">
        <f t="shared" si="1700"/>
        <v>NO</v>
      </c>
      <c r="BW1342" s="1" t="str">
        <f t="shared" si="1701"/>
        <v>YES</v>
      </c>
      <c r="BX1342" s="1" t="str">
        <f t="shared" si="1702"/>
        <v>YES</v>
      </c>
      <c r="BY1342" s="244" t="str">
        <f t="shared" si="1703"/>
        <v>YES</v>
      </c>
      <c r="BZ1342" s="244" t="str">
        <f t="shared" si="1704"/>
        <v>NO</v>
      </c>
      <c r="CA1342" s="244" t="str">
        <f t="shared" si="1705"/>
        <v>NO</v>
      </c>
      <c r="CB1342" s="244" t="str">
        <f t="shared" si="1706"/>
        <v>NO</v>
      </c>
      <c r="CC1342" s="244" t="str">
        <f t="shared" si="1707"/>
        <v>NO</v>
      </c>
      <c r="CD1342" s="244" t="str">
        <f t="shared" si="1683"/>
        <v>NO</v>
      </c>
      <c r="CE1342" s="1" t="str">
        <f t="shared" si="1684"/>
        <v>NO</v>
      </c>
      <c r="CF1342" s="1" t="str">
        <f t="shared" si="1685"/>
        <v>NO</v>
      </c>
      <c r="CG1342" s="1" t="str">
        <f t="shared" si="1686"/>
        <v>NO</v>
      </c>
      <c r="CH1342" s="1" t="str">
        <f t="shared" si="1687"/>
        <v>NO</v>
      </c>
      <c r="CI1342" s="244" t="str">
        <f t="shared" si="1708"/>
        <v>NO</v>
      </c>
      <c r="CJ1342" s="244" t="str">
        <f t="shared" si="1709"/>
        <v>NO</v>
      </c>
      <c r="CK1342" s="244" t="str">
        <f t="shared" si="1710"/>
        <v>NO</v>
      </c>
      <c r="CL1342" s="244" t="str">
        <f t="shared" si="1711"/>
        <v>NO</v>
      </c>
      <c r="CM1342" s="244" t="str">
        <f t="shared" si="1712"/>
        <v>NO</v>
      </c>
      <c r="CN1342" s="244" t="str">
        <f t="shared" si="1713"/>
        <v>NO</v>
      </c>
      <c r="CO1342" s="244" t="str">
        <f t="shared" si="1714"/>
        <v>NO</v>
      </c>
      <c r="CP1342" s="244" t="str">
        <f t="shared" si="1715"/>
        <v>NO</v>
      </c>
      <c r="CQ1342" s="244" t="str">
        <f t="shared" si="1716"/>
        <v>NO</v>
      </c>
      <c r="CR1342" s="244" t="str">
        <f t="shared" si="1717"/>
        <v>NO</v>
      </c>
    </row>
    <row r="1343" spans="1:96">
      <c r="A1343" s="61">
        <v>120</v>
      </c>
      <c r="B1343" s="62">
        <v>360</v>
      </c>
      <c r="C1343" s="62">
        <v>4</v>
      </c>
      <c r="D1343" s="62">
        <v>0.25</v>
      </c>
      <c r="E1343" s="62">
        <v>19465593</v>
      </c>
      <c r="F1343" s="62">
        <f>E1343/1000/60</f>
        <v>324.42655000000002</v>
      </c>
      <c r="G1343" s="62">
        <v>281</v>
      </c>
      <c r="H1343" s="63">
        <f>G1343/B1343*100</f>
        <v>78.055555555555557</v>
      </c>
      <c r="I1343" s="60" t="s">
        <v>12</v>
      </c>
      <c r="J1343" s="69">
        <v>0.75922773208195804</v>
      </c>
      <c r="K1343" s="69">
        <v>2.8404233091021799E-2</v>
      </c>
      <c r="L1343" s="69">
        <v>0.21236803482701899</v>
      </c>
      <c r="M1343" s="69">
        <v>0.43978964363988998</v>
      </c>
      <c r="N1343" s="69">
        <v>9.9963660364773693E-2</v>
      </c>
      <c r="O1343" s="69">
        <v>0.46024669599533502</v>
      </c>
      <c r="P1343" s="69">
        <v>0.36079599188137501</v>
      </c>
      <c r="Q1343" s="69">
        <v>0.56882045591424202</v>
      </c>
      <c r="R1343" s="69">
        <v>7.0383552204382901E-2</v>
      </c>
      <c r="S1343" s="69">
        <v>0.83791176620955599</v>
      </c>
      <c r="T1343" s="69">
        <v>9.9827965359463394E-2</v>
      </c>
      <c r="U1343" s="69">
        <v>6.2260268430980002E-2</v>
      </c>
      <c r="V1343" s="69">
        <v>4.7561627132577902E-2</v>
      </c>
      <c r="W1343" s="69">
        <v>2.4897989608455899E-2</v>
      </c>
      <c r="X1343" s="69">
        <v>0.92754038325896604</v>
      </c>
      <c r="Y1343" s="69">
        <v>0.29320175399862097</v>
      </c>
      <c r="Z1343" s="69">
        <v>0.39253469851030298</v>
      </c>
      <c r="AA1343" s="69">
        <v>0.31426354749107399</v>
      </c>
      <c r="AB1343" s="69">
        <v>0.45360597463147501</v>
      </c>
      <c r="AC1343" s="69">
        <v>0.22904548945414999</v>
      </c>
      <c r="AD1343" s="69">
        <v>0.31734853591437401</v>
      </c>
      <c r="AE1343" s="69">
        <v>0.79665219921545805</v>
      </c>
      <c r="AF1343" s="69">
        <v>0.107644336625385</v>
      </c>
      <c r="AG1343" s="309">
        <v>9.5703464159155593E-2</v>
      </c>
      <c r="AH1343" s="208">
        <v>2.758</v>
      </c>
      <c r="AI1343" s="208">
        <v>6.5670000000000002</v>
      </c>
      <c r="AJ1343" s="209">
        <v>7.9669999999999996</v>
      </c>
      <c r="AK1343" s="210">
        <v>2.798</v>
      </c>
      <c r="AL1343" s="210">
        <v>6.7309999999999999</v>
      </c>
      <c r="AM1343" s="210">
        <v>8.0419999999999998</v>
      </c>
      <c r="AN1343" s="203">
        <v>3.6139999999999999</v>
      </c>
      <c r="AO1343" s="203">
        <v>5.3277999999999999</v>
      </c>
      <c r="AP1343" s="203">
        <v>8.3733000000000004</v>
      </c>
      <c r="AQ1343" s="203"/>
      <c r="AR1343" s="203">
        <f>$AN$35*0.81818182</f>
        <v>2.9569090974799996</v>
      </c>
      <c r="AS1343" s="203">
        <f>$AN$35</f>
        <v>3.6139999999999999</v>
      </c>
      <c r="AT1343" s="203">
        <f>$AN$35*1.22222222</f>
        <v>4.4171111030799999</v>
      </c>
      <c r="AU1343" s="203">
        <f>$AO$35*0.81818182</f>
        <v>4.3591091005959992</v>
      </c>
      <c r="AV1343" s="203">
        <f>$AO$35</f>
        <v>5.3277999999999999</v>
      </c>
      <c r="AW1343" s="203">
        <f>$AO$35*1.22222222</f>
        <v>6.5117555437159993</v>
      </c>
      <c r="AX1343" s="203">
        <f>$AP$35*0.81818182</f>
        <v>6.8508818334059995</v>
      </c>
      <c r="AY1343" s="203">
        <f>$AP$35</f>
        <v>8.3733000000000004</v>
      </c>
      <c r="AZ1343" s="203">
        <f>$AP$35*1.22222222</f>
        <v>10.234033314726</v>
      </c>
      <c r="BB1343" s="1" t="str">
        <f t="shared" si="1718"/>
        <v>A</v>
      </c>
      <c r="BC1343" s="1" t="str">
        <f t="shared" si="1719"/>
        <v>P</v>
      </c>
      <c r="BD1343" s="1" t="str">
        <f t="shared" si="1720"/>
        <v>NP</v>
      </c>
      <c r="BE1343" s="1" t="str">
        <f t="shared" si="1721"/>
        <v>NO</v>
      </c>
      <c r="BF1343" s="1" t="str">
        <f t="shared" si="1688"/>
        <v>NO</v>
      </c>
      <c r="BG1343" s="1" t="str">
        <f t="shared" si="1689"/>
        <v>YES</v>
      </c>
      <c r="BH1343" s="1" t="str">
        <f t="shared" si="1740"/>
        <v>NO</v>
      </c>
      <c r="BJ1343" s="12">
        <v>70</v>
      </c>
      <c r="BK1343" s="1" t="str">
        <f t="shared" si="1690"/>
        <v>A</v>
      </c>
      <c r="BL1343" s="1" t="str">
        <f t="shared" si="1691"/>
        <v>P</v>
      </c>
      <c r="BM1343" s="1" t="str">
        <f t="shared" si="1692"/>
        <v>NP</v>
      </c>
      <c r="BN1343" s="1" t="str">
        <f t="shared" si="1693"/>
        <v>NO</v>
      </c>
      <c r="BO1343" s="1" t="str">
        <f t="shared" si="1694"/>
        <v>NO</v>
      </c>
      <c r="BP1343" s="1" t="str">
        <f t="shared" si="1695"/>
        <v>YES</v>
      </c>
      <c r="BQ1343" s="1" t="str">
        <f t="shared" si="1696"/>
        <v>NO</v>
      </c>
      <c r="BS1343" s="1" t="str">
        <f t="shared" si="1697"/>
        <v>TP</v>
      </c>
      <c r="BT1343" s="1" t="str">
        <f t="shared" si="1698"/>
        <v>TN</v>
      </c>
      <c r="BU1343" s="1" t="str">
        <f t="shared" si="1699"/>
        <v>TP</v>
      </c>
      <c r="BV1343" s="1" t="str">
        <f t="shared" si="1700"/>
        <v>NO</v>
      </c>
      <c r="BW1343" s="1" t="str">
        <f t="shared" si="1701"/>
        <v>YES</v>
      </c>
      <c r="BX1343" s="1" t="str">
        <f t="shared" si="1702"/>
        <v>YES</v>
      </c>
      <c r="BY1343" s="244" t="str">
        <f t="shared" si="1703"/>
        <v>YES</v>
      </c>
      <c r="BZ1343" s="244" t="str">
        <f t="shared" si="1704"/>
        <v>NO</v>
      </c>
      <c r="CA1343" s="244" t="str">
        <f t="shared" si="1705"/>
        <v>NO</v>
      </c>
      <c r="CB1343" s="244" t="str">
        <f t="shared" si="1706"/>
        <v>NO</v>
      </c>
      <c r="CC1343" s="244" t="str">
        <f t="shared" si="1707"/>
        <v>NO</v>
      </c>
      <c r="CD1343" s="244" t="str">
        <f t="shared" si="1683"/>
        <v>NO</v>
      </c>
      <c r="CE1343" s="1" t="str">
        <f t="shared" si="1684"/>
        <v>NO</v>
      </c>
      <c r="CF1343" s="1" t="str">
        <f t="shared" si="1685"/>
        <v>NO</v>
      </c>
      <c r="CG1343" s="1" t="str">
        <f t="shared" si="1686"/>
        <v>NO</v>
      </c>
      <c r="CH1343" s="1" t="str">
        <f t="shared" si="1687"/>
        <v>NO</v>
      </c>
      <c r="CI1343" s="244" t="str">
        <f t="shared" si="1708"/>
        <v>NO</v>
      </c>
      <c r="CJ1343" s="244" t="str">
        <f t="shared" si="1709"/>
        <v>NO</v>
      </c>
      <c r="CK1343" s="244" t="str">
        <f t="shared" si="1710"/>
        <v>NO</v>
      </c>
      <c r="CL1343" s="244" t="str">
        <f t="shared" si="1711"/>
        <v>NO</v>
      </c>
      <c r="CM1343" s="244" t="str">
        <f t="shared" si="1712"/>
        <v>NO</v>
      </c>
      <c r="CN1343" s="244" t="str">
        <f t="shared" si="1713"/>
        <v>NO</v>
      </c>
      <c r="CO1343" s="244" t="str">
        <f t="shared" si="1714"/>
        <v>NO</v>
      </c>
      <c r="CP1343" s="244" t="str">
        <f t="shared" si="1715"/>
        <v>NO</v>
      </c>
      <c r="CQ1343" s="244" t="str">
        <f t="shared" si="1716"/>
        <v>NO</v>
      </c>
      <c r="CR1343" s="244" t="str">
        <f t="shared" si="1717"/>
        <v>NO</v>
      </c>
    </row>
    <row r="1344" spans="1:96">
      <c r="A1344" s="64"/>
      <c r="B1344" s="15"/>
      <c r="C1344" s="15"/>
      <c r="D1344" s="15"/>
      <c r="E1344" s="15"/>
      <c r="F1344" s="15"/>
      <c r="G1344" s="15"/>
      <c r="H1344" s="15"/>
      <c r="I1344" s="52" t="s">
        <v>13</v>
      </c>
      <c r="J1344" s="6">
        <v>0.93320905859824599</v>
      </c>
      <c r="K1344" s="6">
        <v>5.3801681269584997E-2</v>
      </c>
      <c r="L1344" s="6">
        <v>1.2989260132168501E-2</v>
      </c>
      <c r="M1344" s="6">
        <v>7.53159917073397E-2</v>
      </c>
      <c r="N1344" s="6">
        <v>0.73677090774881104</v>
      </c>
      <c r="O1344" s="6">
        <v>0.18791310054384799</v>
      </c>
      <c r="P1344" s="6">
        <v>0.34778136563943601</v>
      </c>
      <c r="Q1344" s="6">
        <v>0.13497691194447101</v>
      </c>
      <c r="R1344" s="6">
        <v>0.51724172241609101</v>
      </c>
      <c r="S1344" s="6">
        <v>0.11291299136107499</v>
      </c>
      <c r="T1344" s="6">
        <v>0.87162410607893004</v>
      </c>
      <c r="U1344" s="6">
        <v>1.54629025599941E-2</v>
      </c>
      <c r="V1344" s="6">
        <v>0.41583367473988198</v>
      </c>
      <c r="W1344" s="6">
        <v>0.14144894997908899</v>
      </c>
      <c r="X1344" s="6">
        <v>0.442717375281028</v>
      </c>
      <c r="Y1344" s="6">
        <v>0.518630222832411</v>
      </c>
      <c r="Z1344" s="6">
        <v>0.44130092534504101</v>
      </c>
      <c r="AA1344" s="6">
        <v>4.0068851822546603E-2</v>
      </c>
      <c r="AB1344" s="6">
        <v>7.2863753574795395E-2</v>
      </c>
      <c r="AC1344" s="6">
        <v>0.75761551002625704</v>
      </c>
      <c r="AD1344" s="6">
        <v>0.16952073639894599</v>
      </c>
      <c r="AE1344" s="6">
        <v>0.61291873947773301</v>
      </c>
      <c r="AF1344" s="6">
        <v>0.11391150407883301</v>
      </c>
      <c r="AG1344" s="310">
        <v>0.273169756443433</v>
      </c>
      <c r="AH1344" s="211">
        <v>3.1589999999999998</v>
      </c>
      <c r="AI1344" s="211">
        <v>4.4749999999999996</v>
      </c>
      <c r="AJ1344" s="212">
        <v>7.4039999999999999</v>
      </c>
      <c r="AK1344" s="210">
        <v>3.2730000000000001</v>
      </c>
      <c r="AL1344" s="210">
        <v>4.4889999999999999</v>
      </c>
      <c r="AM1344" s="210">
        <v>7.7949999999999999</v>
      </c>
      <c r="AN1344" s="203"/>
      <c r="AO1344" s="203"/>
      <c r="AP1344" s="203"/>
      <c r="AQ1344" s="203"/>
      <c r="AR1344" s="203">
        <f t="shared" ref="AR1344:AR1357" si="1741">$AN$35*0.81818182</f>
        <v>2.9569090974799996</v>
      </c>
      <c r="AS1344" s="203">
        <f t="shared" ref="AS1344:AS1357" si="1742">$AN$35</f>
        <v>3.6139999999999999</v>
      </c>
      <c r="AT1344" s="203">
        <f t="shared" ref="AT1344:AT1357" si="1743">$AN$35*1.22222222</f>
        <v>4.4171111030799999</v>
      </c>
      <c r="AU1344" s="203">
        <f t="shared" ref="AU1344:AU1357" si="1744">$AO$35*0.81818182</f>
        <v>4.3591091005959992</v>
      </c>
      <c r="AV1344" s="203">
        <f t="shared" ref="AV1344:AV1357" si="1745">$AO$35</f>
        <v>5.3277999999999999</v>
      </c>
      <c r="AW1344" s="203">
        <f t="shared" ref="AW1344:AW1357" si="1746">$AO$35*1.22222222</f>
        <v>6.5117555437159993</v>
      </c>
      <c r="AX1344" s="203">
        <f t="shared" ref="AX1344:AX1357" si="1747">$AP$35*0.81818182</f>
        <v>6.8508818334059995</v>
      </c>
      <c r="AY1344" s="203">
        <f t="shared" ref="AY1344:AY1357" si="1748">$AP$35</f>
        <v>8.3733000000000004</v>
      </c>
      <c r="AZ1344" s="203">
        <f t="shared" ref="AZ1344:AZ1357" si="1749">$AP$35*1.22222222</f>
        <v>10.234033314726</v>
      </c>
      <c r="BB1344" s="1" t="str">
        <f t="shared" si="1718"/>
        <v>NP</v>
      </c>
      <c r="BC1344" s="1" t="str">
        <f t="shared" si="1719"/>
        <v>NP</v>
      </c>
      <c r="BD1344" s="1" t="str">
        <f t="shared" si="1720"/>
        <v>NP</v>
      </c>
      <c r="BE1344" s="1" t="str">
        <f t="shared" si="1721"/>
        <v>NO</v>
      </c>
      <c r="BF1344" s="1" t="str">
        <f t="shared" si="1688"/>
        <v>NO</v>
      </c>
      <c r="BG1344" s="1" t="str">
        <f t="shared" si="1689"/>
        <v>NO</v>
      </c>
      <c r="BH1344" s="1" t="str">
        <f t="shared" si="1740"/>
        <v>YES</v>
      </c>
      <c r="BJ1344" s="12">
        <v>54</v>
      </c>
      <c r="BK1344" s="1" t="str">
        <f t="shared" si="1690"/>
        <v>NP</v>
      </c>
      <c r="BL1344" s="1" t="str">
        <f t="shared" si="1691"/>
        <v>NP</v>
      </c>
      <c r="BM1344" s="1" t="str">
        <f t="shared" si="1692"/>
        <v>NP</v>
      </c>
      <c r="BN1344" s="1" t="str">
        <f t="shared" si="1693"/>
        <v>NO</v>
      </c>
      <c r="BO1344" s="1" t="str">
        <f t="shared" si="1694"/>
        <v>NO</v>
      </c>
      <c r="BP1344" s="1" t="str">
        <f t="shared" si="1695"/>
        <v>NO</v>
      </c>
      <c r="BQ1344" s="1" t="str">
        <f t="shared" si="1696"/>
        <v>YES</v>
      </c>
      <c r="BS1344" s="1" t="str">
        <f t="shared" si="1697"/>
        <v>TP</v>
      </c>
      <c r="BT1344" s="1" t="str">
        <f t="shared" si="1698"/>
        <v>TP</v>
      </c>
      <c r="BU1344" s="1" t="str">
        <f t="shared" si="1699"/>
        <v>TP</v>
      </c>
      <c r="BV1344" s="1" t="str">
        <f t="shared" si="1700"/>
        <v>YES</v>
      </c>
      <c r="BW1344" s="1" t="str">
        <f t="shared" si="1701"/>
        <v>YES</v>
      </c>
      <c r="BX1344" s="1" t="str">
        <f t="shared" si="1702"/>
        <v>YES</v>
      </c>
      <c r="BY1344" s="244" t="str">
        <f t="shared" si="1703"/>
        <v>YES</v>
      </c>
      <c r="BZ1344" s="244" t="str">
        <f t="shared" si="1704"/>
        <v>NO</v>
      </c>
      <c r="CA1344" s="244" t="str">
        <f t="shared" si="1705"/>
        <v>NO</v>
      </c>
      <c r="CB1344" s="244" t="str">
        <f t="shared" si="1706"/>
        <v>NO</v>
      </c>
      <c r="CC1344" s="244" t="str">
        <f t="shared" si="1707"/>
        <v>NO</v>
      </c>
      <c r="CD1344" s="244" t="str">
        <f t="shared" si="1683"/>
        <v>NO</v>
      </c>
      <c r="CE1344" s="1" t="str">
        <f t="shared" si="1684"/>
        <v>NO</v>
      </c>
      <c r="CF1344" s="1" t="str">
        <f t="shared" si="1685"/>
        <v>NO</v>
      </c>
      <c r="CG1344" s="1" t="str">
        <f t="shared" si="1686"/>
        <v>NO</v>
      </c>
      <c r="CH1344" s="1" t="str">
        <f t="shared" si="1687"/>
        <v>NO</v>
      </c>
      <c r="CI1344" s="244" t="str">
        <f t="shared" si="1708"/>
        <v>NO</v>
      </c>
      <c r="CJ1344" s="244" t="str">
        <f t="shared" si="1709"/>
        <v>NO</v>
      </c>
      <c r="CK1344" s="244" t="str">
        <f t="shared" si="1710"/>
        <v>NO</v>
      </c>
      <c r="CL1344" s="244" t="str">
        <f t="shared" si="1711"/>
        <v>NO</v>
      </c>
      <c r="CM1344" s="244" t="str">
        <f t="shared" si="1712"/>
        <v>NO</v>
      </c>
      <c r="CN1344" s="244" t="str">
        <f t="shared" si="1713"/>
        <v>NO</v>
      </c>
      <c r="CO1344" s="244" t="str">
        <f t="shared" si="1714"/>
        <v>NO</v>
      </c>
      <c r="CP1344" s="244" t="str">
        <f t="shared" si="1715"/>
        <v>NO</v>
      </c>
      <c r="CQ1344" s="244" t="str">
        <f t="shared" si="1716"/>
        <v>NO</v>
      </c>
      <c r="CR1344" s="244" t="str">
        <f t="shared" si="1717"/>
        <v>NO</v>
      </c>
    </row>
    <row r="1345" spans="1:96">
      <c r="A1345" s="64"/>
      <c r="B1345" s="15"/>
      <c r="C1345" s="15"/>
      <c r="D1345" s="15"/>
      <c r="E1345" s="15"/>
      <c r="F1345" s="15"/>
      <c r="G1345" s="15"/>
      <c r="H1345" s="15"/>
      <c r="I1345" s="52" t="s">
        <v>14</v>
      </c>
      <c r="J1345" s="6">
        <v>0.97811945432275904</v>
      </c>
      <c r="K1345" s="6">
        <v>1.9300218875972701E-4</v>
      </c>
      <c r="L1345" s="6">
        <v>2.1687543488480301E-2</v>
      </c>
      <c r="M1345" s="6">
        <v>0.221794167579832</v>
      </c>
      <c r="N1345" s="6">
        <v>0.55638239354436103</v>
      </c>
      <c r="O1345" s="6">
        <v>0.22182343887580599</v>
      </c>
      <c r="P1345" s="6">
        <v>0.13858555270717399</v>
      </c>
      <c r="Q1345" s="6">
        <v>0.83261710811913403</v>
      </c>
      <c r="R1345" s="6">
        <v>2.87973391736914E-2</v>
      </c>
      <c r="S1345" s="6">
        <v>0.74671432234922197</v>
      </c>
      <c r="T1345" s="6">
        <v>0.24057025240395799</v>
      </c>
      <c r="U1345" s="6">
        <v>1.27154252468195E-2</v>
      </c>
      <c r="V1345" s="6">
        <v>0.23242769832166599</v>
      </c>
      <c r="W1345" s="6">
        <v>6.4885046437811095E-2</v>
      </c>
      <c r="X1345" s="6">
        <v>0.702687255240522</v>
      </c>
      <c r="Y1345" s="6">
        <v>0.19717308403282699</v>
      </c>
      <c r="Z1345" s="6">
        <v>0.335357519615887</v>
      </c>
      <c r="AA1345" s="6">
        <v>0.46746939635128398</v>
      </c>
      <c r="AB1345" s="6">
        <v>0.66575717302373005</v>
      </c>
      <c r="AC1345" s="6">
        <v>0.1615147809136</v>
      </c>
      <c r="AD1345" s="6">
        <v>0.17272804606266901</v>
      </c>
      <c r="AE1345" s="6">
        <v>0.30971786778585098</v>
      </c>
      <c r="AF1345" s="6">
        <v>0.248193725029206</v>
      </c>
      <c r="AG1345" s="310">
        <v>0.44208840718494202</v>
      </c>
      <c r="AH1345" s="211">
        <v>2.8220000000000001</v>
      </c>
      <c r="AI1345" s="211">
        <v>5.6509999999999998</v>
      </c>
      <c r="AJ1345" s="212">
        <v>7.9139999999999997</v>
      </c>
      <c r="AK1345" s="210">
        <v>2.8820000000000001</v>
      </c>
      <c r="AL1345" s="210">
        <v>5.6619999999999999</v>
      </c>
      <c r="AM1345" s="210">
        <v>7.8810000000000002</v>
      </c>
      <c r="AN1345" s="203"/>
      <c r="AO1345" s="203"/>
      <c r="AP1345" s="203"/>
      <c r="AQ1345" s="203"/>
      <c r="AR1345" s="203">
        <f t="shared" si="1741"/>
        <v>2.9569090974799996</v>
      </c>
      <c r="AS1345" s="203">
        <f t="shared" si="1742"/>
        <v>3.6139999999999999</v>
      </c>
      <c r="AT1345" s="203">
        <f t="shared" si="1743"/>
        <v>4.4171111030799999</v>
      </c>
      <c r="AU1345" s="203">
        <f t="shared" si="1744"/>
        <v>4.3591091005959992</v>
      </c>
      <c r="AV1345" s="203">
        <f t="shared" si="1745"/>
        <v>5.3277999999999999</v>
      </c>
      <c r="AW1345" s="203">
        <f t="shared" si="1746"/>
        <v>6.5117555437159993</v>
      </c>
      <c r="AX1345" s="203">
        <f t="shared" si="1747"/>
        <v>6.8508818334059995</v>
      </c>
      <c r="AY1345" s="203">
        <f t="shared" si="1748"/>
        <v>8.3733000000000004</v>
      </c>
      <c r="AZ1345" s="203">
        <f t="shared" si="1749"/>
        <v>10.234033314726</v>
      </c>
      <c r="BB1345" s="1" t="str">
        <f t="shared" si="1718"/>
        <v>A</v>
      </c>
      <c r="BC1345" s="1" t="str">
        <f t="shared" si="1719"/>
        <v>NA</v>
      </c>
      <c r="BD1345" s="1" t="str">
        <f t="shared" si="1720"/>
        <v>NP</v>
      </c>
      <c r="BE1345" s="1" t="str">
        <f t="shared" si="1721"/>
        <v>NO</v>
      </c>
      <c r="BF1345" s="1" t="str">
        <f t="shared" si="1688"/>
        <v>NO</v>
      </c>
      <c r="BG1345" s="1" t="str">
        <f t="shared" si="1689"/>
        <v>YES</v>
      </c>
      <c r="BH1345" s="1" t="str">
        <f t="shared" si="1740"/>
        <v>YES</v>
      </c>
      <c r="BJ1345" s="12">
        <v>116</v>
      </c>
      <c r="BK1345" s="1" t="str">
        <f t="shared" si="1690"/>
        <v>A</v>
      </c>
      <c r="BL1345" s="1" t="str">
        <f t="shared" si="1691"/>
        <v>NA</v>
      </c>
      <c r="BM1345" s="1" t="str">
        <f t="shared" si="1692"/>
        <v>NP</v>
      </c>
      <c r="BN1345" s="1" t="str">
        <f t="shared" si="1693"/>
        <v>NO</v>
      </c>
      <c r="BO1345" s="1" t="str">
        <f t="shared" si="1694"/>
        <v>NO</v>
      </c>
      <c r="BP1345" s="1" t="str">
        <f t="shared" si="1695"/>
        <v>YES</v>
      </c>
      <c r="BQ1345" s="1" t="str">
        <f t="shared" si="1696"/>
        <v>YES</v>
      </c>
      <c r="BS1345" s="1" t="str">
        <f t="shared" si="1697"/>
        <v>TP</v>
      </c>
      <c r="BT1345" s="1" t="str">
        <f t="shared" si="1698"/>
        <v>TN</v>
      </c>
      <c r="BU1345" s="1" t="str">
        <f t="shared" si="1699"/>
        <v>TP</v>
      </c>
      <c r="BV1345" s="1" t="str">
        <f t="shared" si="1700"/>
        <v>NO</v>
      </c>
      <c r="BW1345" s="1" t="str">
        <f t="shared" si="1701"/>
        <v>YES</v>
      </c>
      <c r="BX1345" s="1" t="str">
        <f t="shared" si="1702"/>
        <v>YES</v>
      </c>
      <c r="BY1345" s="244" t="str">
        <f t="shared" si="1703"/>
        <v>YES</v>
      </c>
      <c r="BZ1345" s="244" t="str">
        <f t="shared" si="1704"/>
        <v>NO</v>
      </c>
      <c r="CA1345" s="244" t="str">
        <f t="shared" si="1705"/>
        <v>NO</v>
      </c>
      <c r="CB1345" s="244" t="str">
        <f t="shared" si="1706"/>
        <v>NO</v>
      </c>
      <c r="CC1345" s="244" t="str">
        <f t="shared" si="1707"/>
        <v>NO</v>
      </c>
      <c r="CD1345" s="244" t="str">
        <f t="shared" si="1683"/>
        <v>NO</v>
      </c>
      <c r="CE1345" s="1" t="str">
        <f t="shared" si="1684"/>
        <v>NO</v>
      </c>
      <c r="CF1345" s="1" t="str">
        <f t="shared" si="1685"/>
        <v>NO</v>
      </c>
      <c r="CG1345" s="1" t="str">
        <f t="shared" si="1686"/>
        <v>NO</v>
      </c>
      <c r="CH1345" s="1" t="str">
        <f t="shared" si="1687"/>
        <v>NO</v>
      </c>
      <c r="CI1345" s="244" t="str">
        <f t="shared" si="1708"/>
        <v>NO</v>
      </c>
      <c r="CJ1345" s="244" t="str">
        <f t="shared" si="1709"/>
        <v>NO</v>
      </c>
      <c r="CK1345" s="244" t="str">
        <f t="shared" si="1710"/>
        <v>NO</v>
      </c>
      <c r="CL1345" s="244" t="str">
        <f t="shared" si="1711"/>
        <v>NO</v>
      </c>
      <c r="CM1345" s="244" t="str">
        <f t="shared" si="1712"/>
        <v>NO</v>
      </c>
      <c r="CN1345" s="244" t="str">
        <f t="shared" si="1713"/>
        <v>NO</v>
      </c>
      <c r="CO1345" s="244" t="str">
        <f t="shared" si="1714"/>
        <v>NO</v>
      </c>
      <c r="CP1345" s="244" t="str">
        <f t="shared" si="1715"/>
        <v>NO</v>
      </c>
      <c r="CQ1345" s="244" t="str">
        <f t="shared" si="1716"/>
        <v>NO</v>
      </c>
      <c r="CR1345" s="244" t="str">
        <f t="shared" si="1717"/>
        <v>NO</v>
      </c>
    </row>
    <row r="1346" spans="1:96">
      <c r="A1346" s="64"/>
      <c r="B1346" s="15"/>
      <c r="C1346" s="15"/>
      <c r="D1346" s="15"/>
      <c r="E1346" s="15"/>
      <c r="F1346" s="15"/>
      <c r="G1346" s="15"/>
      <c r="H1346" s="15"/>
      <c r="I1346" s="52" t="s">
        <v>15</v>
      </c>
      <c r="J1346" s="6">
        <v>0.55995468664016701</v>
      </c>
      <c r="K1346" s="6">
        <v>0.241506087107869</v>
      </c>
      <c r="L1346" s="6">
        <v>0.19853922625196199</v>
      </c>
      <c r="M1346" s="6">
        <v>0.69192237770028198</v>
      </c>
      <c r="N1346" s="6">
        <v>0.239335938146326</v>
      </c>
      <c r="O1346" s="6">
        <v>6.8741684153391602E-2</v>
      </c>
      <c r="P1346" s="6">
        <v>0.68743972435604905</v>
      </c>
      <c r="Q1346" s="6">
        <v>0.18421349338481399</v>
      </c>
      <c r="R1346" s="6">
        <v>0.12834678225913601</v>
      </c>
      <c r="S1346" s="6">
        <v>0.44716746718532102</v>
      </c>
      <c r="T1346" s="6">
        <v>0.44460757703666898</v>
      </c>
      <c r="U1346" s="6">
        <v>0.108224955778008</v>
      </c>
      <c r="V1346" s="6">
        <v>0.16934388168000999</v>
      </c>
      <c r="W1346" s="6">
        <v>2.74934258428375E-2</v>
      </c>
      <c r="X1346" s="6">
        <v>0.803162692477152</v>
      </c>
      <c r="Y1346" s="6">
        <v>0.69921919058021298</v>
      </c>
      <c r="Z1346" s="6">
        <v>0.18029559656013999</v>
      </c>
      <c r="AA1346" s="6">
        <v>0.120485212859645</v>
      </c>
      <c r="AB1346" s="6">
        <v>0.23784038903597399</v>
      </c>
      <c r="AC1346" s="6">
        <v>0.68501841211130199</v>
      </c>
      <c r="AD1346" s="6">
        <v>7.7141198852723802E-2</v>
      </c>
      <c r="AE1346" s="6">
        <v>0.96459841979588201</v>
      </c>
      <c r="AF1346" s="6">
        <v>6.7409560017925802E-3</v>
      </c>
      <c r="AG1346" s="310">
        <v>2.8660624202324798E-2</v>
      </c>
      <c r="AH1346" s="211">
        <v>2.9510000000000001</v>
      </c>
      <c r="AI1346" s="211">
        <v>5.3730000000000002</v>
      </c>
      <c r="AJ1346" s="212">
        <v>7.5430000000000001</v>
      </c>
      <c r="AK1346" s="210">
        <v>2.9950000000000001</v>
      </c>
      <c r="AL1346" s="210">
        <v>5.4690000000000003</v>
      </c>
      <c r="AM1346" s="210">
        <v>7.6059999999999999</v>
      </c>
      <c r="AN1346" s="203"/>
      <c r="AO1346" s="203"/>
      <c r="AP1346" s="203"/>
      <c r="AQ1346" s="203"/>
      <c r="AR1346" s="203">
        <f t="shared" si="1741"/>
        <v>2.9569090974799996</v>
      </c>
      <c r="AS1346" s="203">
        <f t="shared" si="1742"/>
        <v>3.6139999999999999</v>
      </c>
      <c r="AT1346" s="203">
        <f t="shared" si="1743"/>
        <v>4.4171111030799999</v>
      </c>
      <c r="AU1346" s="203">
        <f t="shared" si="1744"/>
        <v>4.3591091005959992</v>
      </c>
      <c r="AV1346" s="203">
        <f t="shared" si="1745"/>
        <v>5.3277999999999999</v>
      </c>
      <c r="AW1346" s="203">
        <f t="shared" si="1746"/>
        <v>6.5117555437159993</v>
      </c>
      <c r="AX1346" s="203">
        <f t="shared" si="1747"/>
        <v>6.8508818334059995</v>
      </c>
      <c r="AY1346" s="203">
        <f t="shared" si="1748"/>
        <v>8.3733000000000004</v>
      </c>
      <c r="AZ1346" s="203">
        <f t="shared" si="1749"/>
        <v>10.234033314726</v>
      </c>
      <c r="BB1346" s="1" t="str">
        <f t="shared" si="1718"/>
        <v>A</v>
      </c>
      <c r="BC1346" s="1" t="str">
        <f t="shared" si="1719"/>
        <v>NA</v>
      </c>
      <c r="BD1346" s="1" t="str">
        <f t="shared" si="1720"/>
        <v>NP</v>
      </c>
      <c r="BE1346" s="1" t="str">
        <f t="shared" si="1721"/>
        <v>NO</v>
      </c>
      <c r="BF1346" s="1" t="str">
        <f t="shared" si="1688"/>
        <v>NO</v>
      </c>
      <c r="BG1346" s="1" t="str">
        <f t="shared" si="1689"/>
        <v>YES</v>
      </c>
      <c r="BH1346" s="1" t="str">
        <f t="shared" si="1740"/>
        <v>YES</v>
      </c>
      <c r="BJ1346" s="12">
        <v>20</v>
      </c>
      <c r="BK1346" s="1" t="str">
        <f t="shared" si="1690"/>
        <v>NP</v>
      </c>
      <c r="BL1346" s="1" t="str">
        <f t="shared" si="1691"/>
        <v>NA</v>
      </c>
      <c r="BM1346" s="1" t="str">
        <f t="shared" si="1692"/>
        <v>NP</v>
      </c>
      <c r="BN1346" s="1" t="str">
        <f t="shared" si="1693"/>
        <v>NO</v>
      </c>
      <c r="BO1346" s="1" t="str">
        <f t="shared" si="1694"/>
        <v>NO</v>
      </c>
      <c r="BP1346" s="1" t="str">
        <f t="shared" si="1695"/>
        <v>NO</v>
      </c>
      <c r="BQ1346" s="1" t="str">
        <f t="shared" si="1696"/>
        <v>YES</v>
      </c>
      <c r="BS1346" s="1" t="str">
        <f t="shared" si="1697"/>
        <v>TP</v>
      </c>
      <c r="BT1346" s="1" t="str">
        <f t="shared" si="1698"/>
        <v>TN</v>
      </c>
      <c r="BU1346" s="1" t="str">
        <f t="shared" si="1699"/>
        <v>TP</v>
      </c>
      <c r="BV1346" s="1" t="str">
        <f t="shared" si="1700"/>
        <v>NO</v>
      </c>
      <c r="BW1346" s="1" t="str">
        <f t="shared" si="1701"/>
        <v>YES</v>
      </c>
      <c r="BX1346" s="1" t="str">
        <f t="shared" si="1702"/>
        <v>YES</v>
      </c>
      <c r="BY1346" s="244" t="str">
        <f t="shared" si="1703"/>
        <v>YES</v>
      </c>
      <c r="BZ1346" s="244" t="str">
        <f t="shared" si="1704"/>
        <v>NO</v>
      </c>
      <c r="CA1346" s="244" t="str">
        <f t="shared" si="1705"/>
        <v>NO</v>
      </c>
      <c r="CB1346" s="244" t="str">
        <f t="shared" si="1706"/>
        <v>NO</v>
      </c>
      <c r="CC1346" s="244" t="str">
        <f t="shared" si="1707"/>
        <v>NO</v>
      </c>
      <c r="CD1346" s="244" t="str">
        <f t="shared" si="1683"/>
        <v>NO</v>
      </c>
      <c r="CE1346" s="1" t="str">
        <f t="shared" si="1684"/>
        <v>NO</v>
      </c>
      <c r="CF1346" s="1" t="str">
        <f t="shared" si="1685"/>
        <v>NO</v>
      </c>
      <c r="CG1346" s="1" t="str">
        <f t="shared" si="1686"/>
        <v>NO</v>
      </c>
      <c r="CH1346" s="1" t="str">
        <f t="shared" si="1687"/>
        <v>NO</v>
      </c>
      <c r="CI1346" s="244" t="str">
        <f t="shared" si="1708"/>
        <v>NO</v>
      </c>
      <c r="CJ1346" s="244" t="str">
        <f t="shared" si="1709"/>
        <v>NO</v>
      </c>
      <c r="CK1346" s="244" t="str">
        <f t="shared" si="1710"/>
        <v>NO</v>
      </c>
      <c r="CL1346" s="244" t="str">
        <f t="shared" si="1711"/>
        <v>NO</v>
      </c>
      <c r="CM1346" s="244" t="str">
        <f t="shared" si="1712"/>
        <v>NO</v>
      </c>
      <c r="CN1346" s="244" t="str">
        <f t="shared" si="1713"/>
        <v>NO</v>
      </c>
      <c r="CO1346" s="244" t="str">
        <f t="shared" si="1714"/>
        <v>NO</v>
      </c>
      <c r="CP1346" s="244" t="str">
        <f t="shared" si="1715"/>
        <v>NO</v>
      </c>
      <c r="CQ1346" s="244" t="str">
        <f t="shared" si="1716"/>
        <v>NO</v>
      </c>
      <c r="CR1346" s="244" t="str">
        <f t="shared" si="1717"/>
        <v>NO</v>
      </c>
    </row>
    <row r="1347" spans="1:96">
      <c r="A1347" s="64"/>
      <c r="B1347" s="15"/>
      <c r="C1347" s="15"/>
      <c r="D1347" s="15"/>
      <c r="E1347" s="15"/>
      <c r="F1347" s="15"/>
      <c r="G1347" s="15"/>
      <c r="H1347" s="15"/>
      <c r="I1347" s="52" t="s">
        <v>16</v>
      </c>
      <c r="J1347" s="6">
        <v>0.93320905859824599</v>
      </c>
      <c r="K1347" s="6">
        <v>5.3801681269584997E-2</v>
      </c>
      <c r="L1347" s="6">
        <v>1.2989260132168501E-2</v>
      </c>
      <c r="M1347" s="6">
        <v>7.53159917073397E-2</v>
      </c>
      <c r="N1347" s="6">
        <v>0.73677090774881104</v>
      </c>
      <c r="O1347" s="6">
        <v>0.18791310054384799</v>
      </c>
      <c r="P1347" s="6">
        <v>0.34778136563943601</v>
      </c>
      <c r="Q1347" s="6">
        <v>0.13497691194447101</v>
      </c>
      <c r="R1347" s="6">
        <v>0.51724172241609101</v>
      </c>
      <c r="S1347" s="6">
        <v>0.11291299136107499</v>
      </c>
      <c r="T1347" s="6">
        <v>0.87162410607893004</v>
      </c>
      <c r="U1347" s="6">
        <v>1.54629025599941E-2</v>
      </c>
      <c r="V1347" s="6">
        <v>0.41583367473988198</v>
      </c>
      <c r="W1347" s="6">
        <v>0.14144894997908899</v>
      </c>
      <c r="X1347" s="6">
        <v>0.442717375281028</v>
      </c>
      <c r="Y1347" s="6">
        <v>0.518630222832411</v>
      </c>
      <c r="Z1347" s="6">
        <v>0.44130092534504101</v>
      </c>
      <c r="AA1347" s="6">
        <v>4.0068851822546603E-2</v>
      </c>
      <c r="AB1347" s="6">
        <v>7.2863753574795395E-2</v>
      </c>
      <c r="AC1347" s="6">
        <v>0.75761551002625704</v>
      </c>
      <c r="AD1347" s="6">
        <v>0.16952073639894599</v>
      </c>
      <c r="AE1347" s="6">
        <v>0.61291873947773301</v>
      </c>
      <c r="AF1347" s="6">
        <v>0.11391150407883301</v>
      </c>
      <c r="AG1347" s="310">
        <v>0.273169756443433</v>
      </c>
      <c r="AH1347" s="211">
        <v>3.1429999999999998</v>
      </c>
      <c r="AI1347" s="211">
        <v>4.4829999999999997</v>
      </c>
      <c r="AJ1347" s="212">
        <v>7.7290000000000001</v>
      </c>
      <c r="AK1347" s="210">
        <v>3.1920000000000002</v>
      </c>
      <c r="AL1347" s="210">
        <v>4.5019999999999998</v>
      </c>
      <c r="AM1347" s="210">
        <v>7.66</v>
      </c>
      <c r="AN1347" s="203"/>
      <c r="AO1347" s="203"/>
      <c r="AP1347" s="203"/>
      <c r="AQ1347" s="203"/>
      <c r="AR1347" s="203">
        <f t="shared" si="1741"/>
        <v>2.9569090974799996</v>
      </c>
      <c r="AS1347" s="203">
        <f t="shared" si="1742"/>
        <v>3.6139999999999999</v>
      </c>
      <c r="AT1347" s="203">
        <f t="shared" si="1743"/>
        <v>4.4171111030799999</v>
      </c>
      <c r="AU1347" s="203">
        <f t="shared" si="1744"/>
        <v>4.3591091005959992</v>
      </c>
      <c r="AV1347" s="203">
        <f t="shared" si="1745"/>
        <v>5.3277999999999999</v>
      </c>
      <c r="AW1347" s="203">
        <f t="shared" si="1746"/>
        <v>6.5117555437159993</v>
      </c>
      <c r="AX1347" s="203">
        <f t="shared" si="1747"/>
        <v>6.8508818334059995</v>
      </c>
      <c r="AY1347" s="203">
        <f t="shared" si="1748"/>
        <v>8.3733000000000004</v>
      </c>
      <c r="AZ1347" s="203">
        <f t="shared" si="1749"/>
        <v>10.234033314726</v>
      </c>
      <c r="BB1347" s="1" t="str">
        <f t="shared" si="1718"/>
        <v>NP</v>
      </c>
      <c r="BC1347" s="1" t="str">
        <f t="shared" si="1719"/>
        <v>NP</v>
      </c>
      <c r="BD1347" s="1" t="str">
        <f t="shared" si="1720"/>
        <v>NP</v>
      </c>
      <c r="BE1347" s="1" t="str">
        <f t="shared" si="1721"/>
        <v>NO</v>
      </c>
      <c r="BF1347" s="1" t="str">
        <f t="shared" si="1688"/>
        <v>NO</v>
      </c>
      <c r="BG1347" s="1" t="str">
        <f t="shared" si="1689"/>
        <v>NO</v>
      </c>
      <c r="BH1347" s="1" t="str">
        <f t="shared" si="1740"/>
        <v>YES</v>
      </c>
      <c r="BJ1347" s="12">
        <v>26</v>
      </c>
      <c r="BK1347" s="1" t="str">
        <f t="shared" si="1690"/>
        <v>NP</v>
      </c>
      <c r="BL1347" s="1" t="str">
        <f t="shared" si="1691"/>
        <v>NP</v>
      </c>
      <c r="BM1347" s="1" t="str">
        <f t="shared" si="1692"/>
        <v>NP</v>
      </c>
      <c r="BN1347" s="1" t="str">
        <f t="shared" si="1693"/>
        <v>NO</v>
      </c>
      <c r="BO1347" s="1" t="str">
        <f t="shared" si="1694"/>
        <v>NO</v>
      </c>
      <c r="BP1347" s="1" t="str">
        <f t="shared" si="1695"/>
        <v>NO</v>
      </c>
      <c r="BQ1347" s="1" t="str">
        <f t="shared" si="1696"/>
        <v>YES</v>
      </c>
      <c r="BS1347" s="1" t="str">
        <f t="shared" si="1697"/>
        <v>TP</v>
      </c>
      <c r="BT1347" s="1" t="str">
        <f t="shared" si="1698"/>
        <v>TP</v>
      </c>
      <c r="BU1347" s="1" t="str">
        <f t="shared" si="1699"/>
        <v>TP</v>
      </c>
      <c r="BV1347" s="1" t="str">
        <f t="shared" si="1700"/>
        <v>YES</v>
      </c>
      <c r="BW1347" s="1" t="str">
        <f t="shared" si="1701"/>
        <v>YES</v>
      </c>
      <c r="BX1347" s="1" t="str">
        <f t="shared" si="1702"/>
        <v>YES</v>
      </c>
      <c r="BY1347" s="244" t="str">
        <f t="shared" si="1703"/>
        <v>YES</v>
      </c>
      <c r="BZ1347" s="244" t="str">
        <f t="shared" si="1704"/>
        <v>NO</v>
      </c>
      <c r="CA1347" s="244" t="str">
        <f t="shared" si="1705"/>
        <v>NO</v>
      </c>
      <c r="CB1347" s="244" t="str">
        <f t="shared" si="1706"/>
        <v>NO</v>
      </c>
      <c r="CC1347" s="244" t="str">
        <f t="shared" si="1707"/>
        <v>NO</v>
      </c>
      <c r="CD1347" s="244" t="str">
        <f t="shared" si="1683"/>
        <v>NO</v>
      </c>
      <c r="CE1347" s="1" t="str">
        <f t="shared" si="1684"/>
        <v>NO</v>
      </c>
      <c r="CF1347" s="1" t="str">
        <f t="shared" si="1685"/>
        <v>NO</v>
      </c>
      <c r="CG1347" s="1" t="str">
        <f t="shared" si="1686"/>
        <v>NO</v>
      </c>
      <c r="CH1347" s="1" t="str">
        <f t="shared" si="1687"/>
        <v>NO</v>
      </c>
      <c r="CI1347" s="244" t="str">
        <f t="shared" si="1708"/>
        <v>NO</v>
      </c>
      <c r="CJ1347" s="244" t="str">
        <f t="shared" si="1709"/>
        <v>NO</v>
      </c>
      <c r="CK1347" s="244" t="str">
        <f t="shared" si="1710"/>
        <v>NO</v>
      </c>
      <c r="CL1347" s="244" t="str">
        <f t="shared" si="1711"/>
        <v>NO</v>
      </c>
      <c r="CM1347" s="244" t="str">
        <f t="shared" si="1712"/>
        <v>NO</v>
      </c>
      <c r="CN1347" s="244" t="str">
        <f t="shared" si="1713"/>
        <v>NO</v>
      </c>
      <c r="CO1347" s="244" t="str">
        <f t="shared" si="1714"/>
        <v>NO</v>
      </c>
      <c r="CP1347" s="244" t="str">
        <f t="shared" si="1715"/>
        <v>NO</v>
      </c>
      <c r="CQ1347" s="244" t="str">
        <f t="shared" si="1716"/>
        <v>NO</v>
      </c>
      <c r="CR1347" s="244" t="str">
        <f t="shared" si="1717"/>
        <v>NO</v>
      </c>
    </row>
    <row r="1348" spans="1:96">
      <c r="A1348" s="64"/>
      <c r="B1348" s="15"/>
      <c r="C1348" s="15"/>
      <c r="D1348" s="15"/>
      <c r="E1348" s="15"/>
      <c r="F1348" s="15"/>
      <c r="G1348" s="15"/>
      <c r="H1348" s="15"/>
      <c r="I1348" s="52" t="s">
        <v>17</v>
      </c>
      <c r="J1348" s="6">
        <v>0.290212669432516</v>
      </c>
      <c r="K1348" s="6">
        <v>0.66488294023518602</v>
      </c>
      <c r="L1348" s="6">
        <v>4.4904390332296901E-2</v>
      </c>
      <c r="M1348" s="6">
        <v>0.12261275432324401</v>
      </c>
      <c r="N1348" s="6">
        <v>0.71888189436754102</v>
      </c>
      <c r="O1348" s="6">
        <v>0.15850535130921301</v>
      </c>
      <c r="P1348" s="6">
        <v>0.327822026340432</v>
      </c>
      <c r="Q1348" s="6">
        <v>0.61033356951277895</v>
      </c>
      <c r="R1348" s="6">
        <v>6.1844404146788698E-2</v>
      </c>
      <c r="S1348" s="6">
        <v>0.94490197068925996</v>
      </c>
      <c r="T1348" s="6">
        <v>4.4410141401398297E-2</v>
      </c>
      <c r="U1348" s="6">
        <v>1.06878879093413E-2</v>
      </c>
      <c r="V1348" s="6">
        <v>0.38383918302444497</v>
      </c>
      <c r="W1348" s="6">
        <v>0.32041081304064101</v>
      </c>
      <c r="X1348" s="6">
        <v>0.29575000393491302</v>
      </c>
      <c r="Y1348" s="6">
        <v>0.35324073670074901</v>
      </c>
      <c r="Z1348" s="6">
        <v>3.8134656601471403E-2</v>
      </c>
      <c r="AA1348" s="6">
        <v>0.60862460669777896</v>
      </c>
      <c r="AB1348" s="6">
        <v>0.48444730800077301</v>
      </c>
      <c r="AC1348" s="6">
        <v>2.0887565066014298E-2</v>
      </c>
      <c r="AD1348" s="6">
        <v>0.49466512693321202</v>
      </c>
      <c r="AE1348" s="6">
        <v>3.15090802814465E-2</v>
      </c>
      <c r="AF1348" s="6">
        <v>0.88549850046011802</v>
      </c>
      <c r="AG1348" s="310">
        <v>8.2992419258434494E-2</v>
      </c>
      <c r="AH1348" s="211">
        <v>2.8239999999999998</v>
      </c>
      <c r="AI1348" s="211">
        <v>5.3949999999999996</v>
      </c>
      <c r="AJ1348" s="212">
        <v>7.9290000000000003</v>
      </c>
      <c r="AK1348" s="210">
        <v>2.8090000000000002</v>
      </c>
      <c r="AL1348" s="210">
        <v>5.282</v>
      </c>
      <c r="AM1348" s="210">
        <v>7.8440000000000003</v>
      </c>
      <c r="AN1348" s="203"/>
      <c r="AO1348" s="203"/>
      <c r="AP1348" s="203"/>
      <c r="AQ1348" s="203"/>
      <c r="AR1348" s="203">
        <f t="shared" si="1741"/>
        <v>2.9569090974799996</v>
      </c>
      <c r="AS1348" s="203">
        <f t="shared" si="1742"/>
        <v>3.6139999999999999</v>
      </c>
      <c r="AT1348" s="203">
        <f t="shared" si="1743"/>
        <v>4.4171111030799999</v>
      </c>
      <c r="AU1348" s="203">
        <f t="shared" si="1744"/>
        <v>4.3591091005959992</v>
      </c>
      <c r="AV1348" s="203">
        <f t="shared" si="1745"/>
        <v>5.3277999999999999</v>
      </c>
      <c r="AW1348" s="203">
        <f t="shared" si="1746"/>
        <v>6.5117555437159993</v>
      </c>
      <c r="AX1348" s="203">
        <f t="shared" si="1747"/>
        <v>6.8508818334059995</v>
      </c>
      <c r="AY1348" s="203">
        <f t="shared" si="1748"/>
        <v>8.3733000000000004</v>
      </c>
      <c r="AZ1348" s="203">
        <f t="shared" si="1749"/>
        <v>10.234033314726</v>
      </c>
      <c r="BB1348" s="1" t="str">
        <f t="shared" si="1718"/>
        <v>A</v>
      </c>
      <c r="BC1348" s="1" t="str">
        <f t="shared" si="1719"/>
        <v>NA</v>
      </c>
      <c r="BD1348" s="1" t="str">
        <f t="shared" si="1720"/>
        <v>NP</v>
      </c>
      <c r="BE1348" s="1" t="str">
        <f t="shared" si="1721"/>
        <v>NO</v>
      </c>
      <c r="BF1348" s="1" t="str">
        <f t="shared" si="1688"/>
        <v>NO</v>
      </c>
      <c r="BG1348" s="1" t="str">
        <f t="shared" si="1689"/>
        <v>YES</v>
      </c>
      <c r="BH1348" s="1" t="str">
        <f t="shared" si="1740"/>
        <v>YES</v>
      </c>
      <c r="BJ1348" s="12">
        <v>105</v>
      </c>
      <c r="BK1348" s="1" t="str">
        <f t="shared" si="1690"/>
        <v>A</v>
      </c>
      <c r="BL1348" s="1" t="str">
        <f t="shared" si="1691"/>
        <v>NP</v>
      </c>
      <c r="BM1348" s="1" t="str">
        <f t="shared" si="1692"/>
        <v>NP</v>
      </c>
      <c r="BN1348" s="1" t="str">
        <f t="shared" si="1693"/>
        <v>NO</v>
      </c>
      <c r="BO1348" s="1" t="str">
        <f t="shared" si="1694"/>
        <v>NO</v>
      </c>
      <c r="BP1348" s="1" t="str">
        <f t="shared" si="1695"/>
        <v>YES</v>
      </c>
      <c r="BQ1348" s="1" t="str">
        <f t="shared" si="1696"/>
        <v>YES</v>
      </c>
      <c r="BS1348" s="1" t="str">
        <f t="shared" si="1697"/>
        <v>TP</v>
      </c>
      <c r="BT1348" s="1" t="str">
        <f t="shared" si="1698"/>
        <v>FN</v>
      </c>
      <c r="BU1348" s="1" t="str">
        <f t="shared" si="1699"/>
        <v>TP</v>
      </c>
      <c r="BV1348" s="1" t="str">
        <f t="shared" si="1700"/>
        <v>NO</v>
      </c>
      <c r="BW1348" s="1" t="str">
        <f t="shared" si="1701"/>
        <v>YES</v>
      </c>
      <c r="BX1348" s="1" t="str">
        <f t="shared" si="1702"/>
        <v>YES</v>
      </c>
      <c r="BY1348" s="244" t="str">
        <f t="shared" si="1703"/>
        <v>YES</v>
      </c>
      <c r="BZ1348" s="244" t="str">
        <f t="shared" si="1704"/>
        <v>NO</v>
      </c>
      <c r="CA1348" s="244" t="str">
        <f t="shared" si="1705"/>
        <v>NO</v>
      </c>
      <c r="CB1348" s="244" t="str">
        <f t="shared" si="1706"/>
        <v>NO</v>
      </c>
      <c r="CC1348" s="244" t="str">
        <f t="shared" si="1707"/>
        <v>NO</v>
      </c>
      <c r="CD1348" s="244" t="str">
        <f t="shared" si="1683"/>
        <v>YES</v>
      </c>
      <c r="CE1348" s="1" t="str">
        <f t="shared" si="1684"/>
        <v>YES</v>
      </c>
      <c r="CF1348" s="1" t="str">
        <f t="shared" si="1685"/>
        <v>YES</v>
      </c>
      <c r="CG1348" s="1" t="str">
        <f t="shared" si="1686"/>
        <v>NO</v>
      </c>
      <c r="CH1348" s="1" t="str">
        <f t="shared" si="1687"/>
        <v>NO</v>
      </c>
      <c r="CI1348" s="244" t="str">
        <f t="shared" si="1708"/>
        <v>YES</v>
      </c>
      <c r="CJ1348" s="244" t="str">
        <f t="shared" si="1709"/>
        <v>YES</v>
      </c>
      <c r="CK1348" s="244" t="str">
        <f t="shared" si="1710"/>
        <v>YES</v>
      </c>
      <c r="CL1348" s="244" t="str">
        <f t="shared" si="1711"/>
        <v>NO</v>
      </c>
      <c r="CM1348" s="244" t="str">
        <f t="shared" si="1712"/>
        <v>NO</v>
      </c>
      <c r="CN1348" s="244" t="str">
        <f t="shared" si="1713"/>
        <v>NO</v>
      </c>
      <c r="CO1348" s="244" t="str">
        <f t="shared" si="1714"/>
        <v>NO</v>
      </c>
      <c r="CP1348" s="244" t="str">
        <f t="shared" si="1715"/>
        <v>NO</v>
      </c>
      <c r="CQ1348" s="244" t="str">
        <f t="shared" si="1716"/>
        <v>NO</v>
      </c>
      <c r="CR1348" s="244" t="str">
        <f t="shared" si="1717"/>
        <v>NO</v>
      </c>
    </row>
    <row r="1349" spans="1:96">
      <c r="A1349" s="64"/>
      <c r="B1349" s="15"/>
      <c r="C1349" s="15"/>
      <c r="D1349" s="15"/>
      <c r="E1349" s="15"/>
      <c r="F1349" s="15"/>
      <c r="G1349" s="15"/>
      <c r="H1349" s="15"/>
      <c r="I1349" s="52" t="s">
        <v>18</v>
      </c>
      <c r="J1349" s="6">
        <v>0.98306703908403503</v>
      </c>
      <c r="K1349" s="6">
        <v>7.5477036025428602E-4</v>
      </c>
      <c r="L1349" s="6">
        <v>1.6178190555709699E-2</v>
      </c>
      <c r="M1349" s="6">
        <v>0.48446049367726601</v>
      </c>
      <c r="N1349" s="6">
        <v>4.1324621338429901E-2</v>
      </c>
      <c r="O1349" s="6">
        <v>0.47421488498430298</v>
      </c>
      <c r="P1349" s="6">
        <v>0.353405662429778</v>
      </c>
      <c r="Q1349" s="6">
        <v>0.48584617787088902</v>
      </c>
      <c r="R1349" s="6">
        <v>0.16074815969933201</v>
      </c>
      <c r="S1349" s="6">
        <v>0.77015758825063896</v>
      </c>
      <c r="T1349" s="6">
        <v>0.18710206037125701</v>
      </c>
      <c r="U1349" s="6">
        <v>4.2740351378103197E-2</v>
      </c>
      <c r="V1349" s="6">
        <v>0.58705410214019205</v>
      </c>
      <c r="W1349" s="6">
        <v>9.5024989507235799E-2</v>
      </c>
      <c r="X1349" s="6">
        <v>0.31792090835257097</v>
      </c>
      <c r="Y1349" s="6">
        <v>0.81415927545711197</v>
      </c>
      <c r="Z1349" s="6">
        <v>5.1079764628100897E-2</v>
      </c>
      <c r="AA1349" s="6">
        <v>0.13476095991478601</v>
      </c>
      <c r="AB1349" s="6">
        <v>3.1590266433010598E-2</v>
      </c>
      <c r="AC1349" s="6">
        <v>0.40680257834717298</v>
      </c>
      <c r="AD1349" s="6">
        <v>0.56160715521981497</v>
      </c>
      <c r="AE1349" s="6">
        <v>0.51634767720006503</v>
      </c>
      <c r="AF1349" s="6">
        <v>0.44156734441572898</v>
      </c>
      <c r="AG1349" s="310">
        <v>4.2084978384205697E-2</v>
      </c>
      <c r="AH1349" s="211">
        <v>2.605</v>
      </c>
      <c r="AI1349" s="211">
        <v>4.2939999999999996</v>
      </c>
      <c r="AJ1349" s="212">
        <v>8.1929999999999996</v>
      </c>
      <c r="AK1349" s="210">
        <v>2.5350000000000001</v>
      </c>
      <c r="AL1349" s="210">
        <v>4.5270000000000001</v>
      </c>
      <c r="AM1349" s="210">
        <v>8.1069999999999993</v>
      </c>
      <c r="AN1349" s="203"/>
      <c r="AO1349" s="203"/>
      <c r="AP1349" s="203"/>
      <c r="AQ1349" s="203"/>
      <c r="AR1349" s="203">
        <f t="shared" si="1741"/>
        <v>2.9569090974799996</v>
      </c>
      <c r="AS1349" s="203">
        <f t="shared" si="1742"/>
        <v>3.6139999999999999</v>
      </c>
      <c r="AT1349" s="203">
        <f t="shared" si="1743"/>
        <v>4.4171111030799999</v>
      </c>
      <c r="AU1349" s="203">
        <f t="shared" si="1744"/>
        <v>4.3591091005959992</v>
      </c>
      <c r="AV1349" s="203">
        <f t="shared" si="1745"/>
        <v>5.3277999999999999</v>
      </c>
      <c r="AW1349" s="203">
        <f t="shared" si="1746"/>
        <v>6.5117555437159993</v>
      </c>
      <c r="AX1349" s="203">
        <f t="shared" si="1747"/>
        <v>6.8508818334059995</v>
      </c>
      <c r="AY1349" s="203">
        <f t="shared" si="1748"/>
        <v>8.3733000000000004</v>
      </c>
      <c r="AZ1349" s="203">
        <f t="shared" si="1749"/>
        <v>10.234033314726</v>
      </c>
      <c r="BB1349" s="1" t="str">
        <f t="shared" si="1718"/>
        <v>A</v>
      </c>
      <c r="BC1349" s="1" t="str">
        <f t="shared" si="1719"/>
        <v>A</v>
      </c>
      <c r="BD1349" s="1" t="str">
        <f t="shared" si="1720"/>
        <v>NP</v>
      </c>
      <c r="BE1349" s="1" t="str">
        <f t="shared" si="1721"/>
        <v>NO</v>
      </c>
      <c r="BF1349" s="1" t="str">
        <f t="shared" si="1688"/>
        <v>YES</v>
      </c>
      <c r="BG1349" s="1" t="str">
        <f t="shared" si="1689"/>
        <v>YES</v>
      </c>
      <c r="BH1349" s="1" t="str">
        <f t="shared" si="1740"/>
        <v>YES</v>
      </c>
      <c r="BJ1349" s="12">
        <v>53</v>
      </c>
      <c r="BK1349" s="1" t="str">
        <f t="shared" si="1690"/>
        <v>A</v>
      </c>
      <c r="BL1349" s="1" t="str">
        <f t="shared" si="1691"/>
        <v>NP</v>
      </c>
      <c r="BM1349" s="1" t="str">
        <f t="shared" si="1692"/>
        <v>NP</v>
      </c>
      <c r="BN1349" s="1" t="str">
        <f t="shared" si="1693"/>
        <v>NO</v>
      </c>
      <c r="BO1349" s="1" t="str">
        <f t="shared" si="1694"/>
        <v>NO</v>
      </c>
      <c r="BP1349" s="1" t="str">
        <f t="shared" si="1695"/>
        <v>YES</v>
      </c>
      <c r="BQ1349" s="1" t="str">
        <f t="shared" si="1696"/>
        <v>YES</v>
      </c>
      <c r="BS1349" s="1" t="str">
        <f t="shared" si="1697"/>
        <v>TP</v>
      </c>
      <c r="BT1349" s="1" t="str">
        <f t="shared" si="1698"/>
        <v>TP</v>
      </c>
      <c r="BU1349" s="1" t="str">
        <f t="shared" si="1699"/>
        <v>TP</v>
      </c>
      <c r="BV1349" s="1" t="str">
        <f t="shared" si="1700"/>
        <v>YES</v>
      </c>
      <c r="BW1349" s="1" t="str">
        <f t="shared" si="1701"/>
        <v>YES</v>
      </c>
      <c r="BX1349" s="1" t="str">
        <f t="shared" si="1702"/>
        <v>YES</v>
      </c>
      <c r="BY1349" s="244" t="str">
        <f t="shared" si="1703"/>
        <v>YES</v>
      </c>
      <c r="BZ1349" s="244" t="str">
        <f t="shared" si="1704"/>
        <v>NO</v>
      </c>
      <c r="CA1349" s="244" t="str">
        <f t="shared" si="1705"/>
        <v>NO</v>
      </c>
      <c r="CB1349" s="244" t="str">
        <f t="shared" si="1706"/>
        <v>NO</v>
      </c>
      <c r="CC1349" s="244" t="str">
        <f t="shared" si="1707"/>
        <v>NO</v>
      </c>
      <c r="CD1349" s="244" t="str">
        <f t="shared" si="1683"/>
        <v>NO</v>
      </c>
      <c r="CE1349" s="1" t="str">
        <f t="shared" si="1684"/>
        <v>NO</v>
      </c>
      <c r="CF1349" s="1" t="str">
        <f t="shared" si="1685"/>
        <v>NO</v>
      </c>
      <c r="CG1349" s="1" t="str">
        <f t="shared" si="1686"/>
        <v>NO</v>
      </c>
      <c r="CH1349" s="1" t="str">
        <f t="shared" si="1687"/>
        <v>NO</v>
      </c>
      <c r="CI1349" s="244" t="str">
        <f t="shared" si="1708"/>
        <v>NO</v>
      </c>
      <c r="CJ1349" s="244" t="str">
        <f t="shared" si="1709"/>
        <v>NO</v>
      </c>
      <c r="CK1349" s="244" t="str">
        <f t="shared" si="1710"/>
        <v>NO</v>
      </c>
      <c r="CL1349" s="244" t="str">
        <f t="shared" si="1711"/>
        <v>NO</v>
      </c>
      <c r="CM1349" s="244" t="str">
        <f t="shared" si="1712"/>
        <v>NO</v>
      </c>
      <c r="CN1349" s="244" t="str">
        <f t="shared" si="1713"/>
        <v>NO</v>
      </c>
      <c r="CO1349" s="244" t="str">
        <f t="shared" si="1714"/>
        <v>NO</v>
      </c>
      <c r="CP1349" s="244" t="str">
        <f t="shared" si="1715"/>
        <v>NO</v>
      </c>
      <c r="CQ1349" s="244" t="str">
        <f t="shared" si="1716"/>
        <v>NO</v>
      </c>
      <c r="CR1349" s="244" t="str">
        <f t="shared" si="1717"/>
        <v>NO</v>
      </c>
    </row>
    <row r="1350" spans="1:96">
      <c r="A1350" s="64"/>
      <c r="B1350" s="15"/>
      <c r="C1350" s="15"/>
      <c r="D1350" s="15"/>
      <c r="E1350" s="15"/>
      <c r="F1350" s="15"/>
      <c r="G1350" s="15"/>
      <c r="H1350" s="15"/>
      <c r="I1350" s="52" t="s">
        <v>19</v>
      </c>
      <c r="J1350" s="6">
        <v>0.78281344303552802</v>
      </c>
      <c r="K1350" s="6">
        <v>0.20217394066973901</v>
      </c>
      <c r="L1350" s="6">
        <v>1.50126162947327E-2</v>
      </c>
      <c r="M1350" s="6">
        <v>0.48728543916007799</v>
      </c>
      <c r="N1350" s="6">
        <v>0.32274711472325901</v>
      </c>
      <c r="O1350" s="6">
        <v>0.189967446116661</v>
      </c>
      <c r="P1350" s="6">
        <v>0.72867602199161197</v>
      </c>
      <c r="Q1350" s="6">
        <v>0.242600032590881</v>
      </c>
      <c r="R1350" s="6">
        <v>2.87239454175067E-2</v>
      </c>
      <c r="S1350" s="6">
        <v>0.68946905457569996</v>
      </c>
      <c r="T1350" s="6">
        <v>0.300866878557426</v>
      </c>
      <c r="U1350" s="6">
        <v>9.6640668668731503E-3</v>
      </c>
      <c r="V1350" s="6">
        <v>5.2360976478350498E-3</v>
      </c>
      <c r="W1350" s="6">
        <v>0.41220206451133201</v>
      </c>
      <c r="X1350" s="6">
        <v>0.58256183784083204</v>
      </c>
      <c r="Y1350" s="6">
        <v>0.45598267240787999</v>
      </c>
      <c r="Z1350" s="6">
        <v>0.51048129278588195</v>
      </c>
      <c r="AA1350" s="6">
        <v>3.3536034806237201E-2</v>
      </c>
      <c r="AB1350" s="6">
        <v>0.56328321706457096</v>
      </c>
      <c r="AC1350" s="6">
        <v>0.247726533528456</v>
      </c>
      <c r="AD1350" s="6">
        <v>0.18899024940697201</v>
      </c>
      <c r="AE1350" s="6">
        <v>0.94077367488319696</v>
      </c>
      <c r="AF1350" s="6">
        <v>4.6210007542576301E-2</v>
      </c>
      <c r="AG1350" s="310">
        <v>1.3016317574226201E-2</v>
      </c>
      <c r="AH1350" s="211">
        <v>2.9169999999999998</v>
      </c>
      <c r="AI1350" s="211">
        <v>5.2249999999999996</v>
      </c>
      <c r="AJ1350" s="212">
        <v>7.835</v>
      </c>
      <c r="AK1350" s="210">
        <v>2.9790000000000001</v>
      </c>
      <c r="AL1350" s="210">
        <v>5.4029999999999996</v>
      </c>
      <c r="AM1350" s="210">
        <v>8.1270000000000007</v>
      </c>
      <c r="AN1350" s="203"/>
      <c r="AO1350" s="203"/>
      <c r="AP1350" s="203"/>
      <c r="AQ1350" s="203"/>
      <c r="AR1350" s="203">
        <f t="shared" si="1741"/>
        <v>2.9569090974799996</v>
      </c>
      <c r="AS1350" s="203">
        <f t="shared" si="1742"/>
        <v>3.6139999999999999</v>
      </c>
      <c r="AT1350" s="203">
        <f t="shared" si="1743"/>
        <v>4.4171111030799999</v>
      </c>
      <c r="AU1350" s="203">
        <f t="shared" si="1744"/>
        <v>4.3591091005959992</v>
      </c>
      <c r="AV1350" s="203">
        <f t="shared" si="1745"/>
        <v>5.3277999999999999</v>
      </c>
      <c r="AW1350" s="203">
        <f t="shared" si="1746"/>
        <v>6.5117555437159993</v>
      </c>
      <c r="AX1350" s="203">
        <f t="shared" si="1747"/>
        <v>6.8508818334059995</v>
      </c>
      <c r="AY1350" s="203">
        <f t="shared" si="1748"/>
        <v>8.3733000000000004</v>
      </c>
      <c r="AZ1350" s="203">
        <f t="shared" si="1749"/>
        <v>10.234033314726</v>
      </c>
      <c r="BB1350" s="1" t="str">
        <f t="shared" si="1718"/>
        <v>A</v>
      </c>
      <c r="BC1350" s="1" t="str">
        <f t="shared" si="1719"/>
        <v>NP</v>
      </c>
      <c r="BD1350" s="1" t="str">
        <f t="shared" si="1720"/>
        <v>NP</v>
      </c>
      <c r="BE1350" s="1" t="str">
        <f t="shared" si="1721"/>
        <v>NO</v>
      </c>
      <c r="BF1350" s="1" t="str">
        <f t="shared" si="1688"/>
        <v>NO</v>
      </c>
      <c r="BG1350" s="1" t="str">
        <f t="shared" si="1689"/>
        <v>YES</v>
      </c>
      <c r="BH1350" s="1" t="str">
        <f t="shared" si="1740"/>
        <v>YES</v>
      </c>
      <c r="BJ1350" s="12">
        <v>169</v>
      </c>
      <c r="BK1350" s="1" t="str">
        <f t="shared" si="1690"/>
        <v>NP</v>
      </c>
      <c r="BL1350" s="1" t="str">
        <f t="shared" si="1691"/>
        <v>NA</v>
      </c>
      <c r="BM1350" s="1" t="str">
        <f t="shared" si="1692"/>
        <v>NP</v>
      </c>
      <c r="BN1350" s="1" t="str">
        <f t="shared" si="1693"/>
        <v>NO</v>
      </c>
      <c r="BO1350" s="1" t="str">
        <f t="shared" si="1694"/>
        <v>NO</v>
      </c>
      <c r="BP1350" s="1" t="str">
        <f t="shared" si="1695"/>
        <v>NO</v>
      </c>
      <c r="BQ1350" s="1" t="str">
        <f t="shared" si="1696"/>
        <v>YES</v>
      </c>
      <c r="BS1350" s="1" t="str">
        <f t="shared" si="1697"/>
        <v>TP</v>
      </c>
      <c r="BT1350" s="1" t="str">
        <f t="shared" si="1698"/>
        <v>FP</v>
      </c>
      <c r="BU1350" s="1" t="str">
        <f t="shared" si="1699"/>
        <v>TP</v>
      </c>
      <c r="BV1350" s="1" t="str">
        <f t="shared" si="1700"/>
        <v>NO</v>
      </c>
      <c r="BW1350" s="1" t="str">
        <f t="shared" si="1701"/>
        <v>YES</v>
      </c>
      <c r="BX1350" s="1" t="str">
        <f t="shared" si="1702"/>
        <v>YES</v>
      </c>
      <c r="BY1350" s="244" t="str">
        <f t="shared" si="1703"/>
        <v>YES</v>
      </c>
      <c r="BZ1350" s="244" t="str">
        <f t="shared" si="1704"/>
        <v>NO</v>
      </c>
      <c r="CA1350" s="244" t="str">
        <f t="shared" si="1705"/>
        <v>NO</v>
      </c>
      <c r="CB1350" s="244" t="str">
        <f t="shared" si="1706"/>
        <v>NO</v>
      </c>
      <c r="CC1350" s="244" t="str">
        <f t="shared" si="1707"/>
        <v>NO</v>
      </c>
      <c r="CD1350" s="244" t="str">
        <f t="shared" ref="CD1350:CD1413" si="1750">IF(AND(OR(BS1350="FP",BS1350="FN",BT1350="FP",BT1350="FN",BU1350="FP",BU1350="FN")),"YES","NO")</f>
        <v>YES</v>
      </c>
      <c r="CE1350" s="1" t="str">
        <f t="shared" ref="CE1350:CE1413" si="1751">IF(AND(BJ1350&gt;60,OR(BS1350="FP",BS1350="FN",BT1350="FP",BT1350="FN",BU1350="FP",BU1350="FN")),"YES","NO")</f>
        <v>YES</v>
      </c>
      <c r="CF1350" s="1" t="str">
        <f t="shared" ref="CF1350:CF1413" si="1752">IF(AND(BJ1350&lt;&gt;"inf",BJ1350&gt;60,OR(BS1350="FP",BS1350="FN",BT1350="FP",BT1350="FN",BU1350="FP",BU1350="FN")),"YES","NO")</f>
        <v>YES</v>
      </c>
      <c r="CG1350" s="1" t="str">
        <f t="shared" ref="CG1350:CG1413" si="1753">IF(AND(BJ1350="inf",OR(BS1350="FP",BS1350="FN",BT1350="FP",BT1350="FN",BU1350="FP",BU1350="FN")),"YES","NO")</f>
        <v>NO</v>
      </c>
      <c r="CH1350" s="1" t="str">
        <f t="shared" ref="CH1350:CH1413" si="1754">IF(AND(BJ1350&lt;=60,OR(BS1350="FP",BS1350="FN",BT1350="FP",BT1350="FN",BU1350="FP",BU1350="FN")),"YES","NO")</f>
        <v>NO</v>
      </c>
      <c r="CI1350" s="244" t="str">
        <f t="shared" si="1708"/>
        <v>NO</v>
      </c>
      <c r="CJ1350" s="244" t="str">
        <f t="shared" si="1709"/>
        <v>NO</v>
      </c>
      <c r="CK1350" s="244" t="str">
        <f t="shared" si="1710"/>
        <v>NO</v>
      </c>
      <c r="CL1350" s="244" t="str">
        <f t="shared" si="1711"/>
        <v>NO</v>
      </c>
      <c r="CM1350" s="244" t="str">
        <f t="shared" si="1712"/>
        <v>NO</v>
      </c>
      <c r="CN1350" s="244" t="str">
        <f t="shared" si="1713"/>
        <v>YES</v>
      </c>
      <c r="CO1350" s="244" t="str">
        <f t="shared" si="1714"/>
        <v>YES</v>
      </c>
      <c r="CP1350" s="244" t="str">
        <f t="shared" si="1715"/>
        <v>YES</v>
      </c>
      <c r="CQ1350" s="244" t="str">
        <f t="shared" si="1716"/>
        <v>NO</v>
      </c>
      <c r="CR1350" s="244" t="str">
        <f t="shared" si="1717"/>
        <v>NO</v>
      </c>
    </row>
    <row r="1351" spans="1:96">
      <c r="A1351" s="64"/>
      <c r="B1351" s="15"/>
      <c r="C1351" s="15"/>
      <c r="D1351" s="15"/>
      <c r="E1351" s="15"/>
      <c r="F1351" s="15"/>
      <c r="G1351" s="15"/>
      <c r="H1351" s="15"/>
      <c r="I1351" s="52" t="s">
        <v>42</v>
      </c>
      <c r="J1351" s="6">
        <v>0.93320905859824599</v>
      </c>
      <c r="K1351" s="6">
        <v>5.3801681269584997E-2</v>
      </c>
      <c r="L1351" s="6">
        <v>1.2989260132168501E-2</v>
      </c>
      <c r="M1351" s="6">
        <v>7.53159917073397E-2</v>
      </c>
      <c r="N1351" s="6">
        <v>0.73677090774881104</v>
      </c>
      <c r="O1351" s="6">
        <v>0.18791310054384799</v>
      </c>
      <c r="P1351" s="6">
        <v>0.34778136563943601</v>
      </c>
      <c r="Q1351" s="6">
        <v>0.13497691194447101</v>
      </c>
      <c r="R1351" s="6">
        <v>0.51724172241609101</v>
      </c>
      <c r="S1351" s="6">
        <v>0.11291299136107499</v>
      </c>
      <c r="T1351" s="6">
        <v>0.87162410607893004</v>
      </c>
      <c r="U1351" s="6">
        <v>1.54629025599941E-2</v>
      </c>
      <c r="V1351" s="6">
        <v>0.41583367473988198</v>
      </c>
      <c r="W1351" s="6">
        <v>0.14144894997908899</v>
      </c>
      <c r="X1351" s="6">
        <v>0.442717375281028</v>
      </c>
      <c r="Y1351" s="6">
        <v>0.518630222832411</v>
      </c>
      <c r="Z1351" s="6">
        <v>0.44130092534504101</v>
      </c>
      <c r="AA1351" s="6">
        <v>4.0068851822546603E-2</v>
      </c>
      <c r="AB1351" s="6">
        <v>7.2863753574795395E-2</v>
      </c>
      <c r="AC1351" s="6">
        <v>0.75761551002625704</v>
      </c>
      <c r="AD1351" s="6">
        <v>0.16952073639894599</v>
      </c>
      <c r="AE1351" s="6">
        <v>0.61291873947773301</v>
      </c>
      <c r="AF1351" s="6">
        <v>0.11391150407883301</v>
      </c>
      <c r="AG1351" s="310">
        <v>0.273169756443433</v>
      </c>
      <c r="AH1351" s="211">
        <v>3.2650000000000001</v>
      </c>
      <c r="AI1351" s="211">
        <v>4.42</v>
      </c>
      <c r="AJ1351" s="212">
        <v>7.7679999999999998</v>
      </c>
      <c r="AK1351" s="210">
        <v>3.113</v>
      </c>
      <c r="AL1351" s="210">
        <v>4.444</v>
      </c>
      <c r="AM1351" s="210">
        <v>8.0489999999999995</v>
      </c>
      <c r="AN1351" s="203"/>
      <c r="AO1351" s="203"/>
      <c r="AP1351" s="203"/>
      <c r="AQ1351" s="203"/>
      <c r="AR1351" s="203">
        <f t="shared" si="1741"/>
        <v>2.9569090974799996</v>
      </c>
      <c r="AS1351" s="203">
        <f t="shared" si="1742"/>
        <v>3.6139999999999999</v>
      </c>
      <c r="AT1351" s="203">
        <f t="shared" si="1743"/>
        <v>4.4171111030799999</v>
      </c>
      <c r="AU1351" s="203">
        <f t="shared" si="1744"/>
        <v>4.3591091005959992</v>
      </c>
      <c r="AV1351" s="203">
        <f t="shared" si="1745"/>
        <v>5.3277999999999999</v>
      </c>
      <c r="AW1351" s="203">
        <f t="shared" si="1746"/>
        <v>6.5117555437159993</v>
      </c>
      <c r="AX1351" s="203">
        <f t="shared" si="1747"/>
        <v>6.8508818334059995</v>
      </c>
      <c r="AY1351" s="203">
        <f t="shared" si="1748"/>
        <v>8.3733000000000004</v>
      </c>
      <c r="AZ1351" s="203">
        <f t="shared" si="1749"/>
        <v>10.234033314726</v>
      </c>
      <c r="BB1351" s="1" t="str">
        <f t="shared" si="1718"/>
        <v>NP</v>
      </c>
      <c r="BC1351" s="1" t="str">
        <f t="shared" si="1719"/>
        <v>NP</v>
      </c>
      <c r="BD1351" s="1" t="str">
        <f t="shared" si="1720"/>
        <v>NP</v>
      </c>
      <c r="BE1351" s="1" t="str">
        <f t="shared" si="1721"/>
        <v>NO</v>
      </c>
      <c r="BF1351" s="1" t="str">
        <f t="shared" ref="BF1351:BF1414" si="1755">IF(OR(AND(BB1351="A",BC1351="A"),AND(BB1351="A",BD1351="A"),AND(BC1351="A",BD1351="A")),"YES","NO")</f>
        <v>NO</v>
      </c>
      <c r="BG1351" s="1" t="str">
        <f t="shared" ref="BG1351:BG1414" si="1756">IF(OR(BB1351="A",BC1351="A",BD1351="A"),"YES","NO")</f>
        <v>NO</v>
      </c>
      <c r="BH1351" s="1" t="str">
        <f t="shared" si="1740"/>
        <v>YES</v>
      </c>
      <c r="BJ1351" s="12">
        <v>17</v>
      </c>
      <c r="BK1351" s="1" t="str">
        <f t="shared" ref="BK1351:BK1414" si="1757">IF(AK1351&lt;AR1351,"A",IF(AND(AR1351&lt;=AK1351,AK1351&lt;=AS1351),"NP",IF(AND(AS1351&lt;AK1351,AK1351&lt;=AT1351),"NA","P")))</f>
        <v>NP</v>
      </c>
      <c r="BL1351" s="1" t="str">
        <f t="shared" ref="BL1351:BL1414" si="1758">IF(AL1351&lt;AU1351,"A",IF(AND(AU1351&lt;=AL1351,AL1351&lt;=AV1351),"NP",IF(AND(AV1351&lt;AL1351,AL1351&lt;=AW1351),"NA","P")))</f>
        <v>NP</v>
      </c>
      <c r="BM1351" s="1" t="str">
        <f t="shared" ref="BM1351:BM1414" si="1759">IF(AM1351&lt;AX1351,"A",IF(AND(AX1351&lt;=AM1351,AM1351&lt;=AY1351),"NP",IF(AND(AY1351&lt;AM1351,AM1351&lt;=AZ1351),"NA","P")))</f>
        <v>NP</v>
      </c>
      <c r="BN1351" s="1" t="str">
        <f t="shared" ref="BN1351:BN1414" si="1760">IF(AND(BK1351="A",BL1351="A",BM1351="A"),"YES","NO")</f>
        <v>NO</v>
      </c>
      <c r="BO1351" s="1" t="str">
        <f t="shared" ref="BO1351:BO1414" si="1761">IF(OR(AND(BK1351="A",BL1351="A"),AND(BK1351="A",BM1351="A"),AND(BL1351="A",BM1351="A")),"YES","NO")</f>
        <v>NO</v>
      </c>
      <c r="BP1351" s="1" t="str">
        <f t="shared" ref="BP1351:BP1414" si="1762">IF(OR(BK1351="A",BL1351="A",BM1351="A"),"YES","NO")</f>
        <v>NO</v>
      </c>
      <c r="BQ1351" s="1" t="str">
        <f t="shared" ref="BQ1351:BQ1414" si="1763">IF(OR(BK1351="P",BL1351="P",BM1351="P"),"NO","YES")</f>
        <v>YES</v>
      </c>
      <c r="BS1351" s="1" t="str">
        <f t="shared" ref="BS1351:BS1414" si="1764">IF(OR(AND(BB1351="A",BK1351="A"),AND(BB1351="A",BK1351="NP"),AND(BB1351="NP",BK1351="A"),AND(BB1351="NP",BK1351="NP")),"TP",IF(OR(AND(BB1351="A",BK1351="NA"),AND(BB1351="A",BK1351="P"),AND(BB1351="NP",BK1351="NA"),AND(BB1351="NP",BK1351="P")),"FP",IF(OR(AND(BB1351="NA",BK1351="A"),AND(BB1351="NA",BK1351="NP"),AND(BB1351="P",BK1351="A"),AND(BB1351="P",BK1351="NP")),"FN","TN")))</f>
        <v>TP</v>
      </c>
      <c r="BT1351" s="1" t="str">
        <f t="shared" ref="BT1351:BT1414" si="1765">IF(OR(AND(BC1351="A",BL1351="A"),AND(BC1351="A",BL1351="NP"),AND(BC1351="NP",BL1351="A"),AND(BC1351="NP",BL1351="NP")),"TP",IF(OR(AND(BC1351="A",BL1351="NA"),AND(BC1351="A",BL1351="P"),AND(BC1351="NP",BL1351="NA"),AND(BC1351="NP",BL1351="P")),"FP",IF(OR(AND(BC1351="NA",BL1351="A"),AND(BC1351="NA",BL1351="NP"),AND(BC1351="P",BL1351="A"),AND(BC1351="P",BL1351="NP")),"FN","TN")))</f>
        <v>TP</v>
      </c>
      <c r="BU1351" s="1" t="str">
        <f t="shared" ref="BU1351:BU1414" si="1766">IF(OR(AND(BD1351="A",BM1351="A"),AND(BD1351="A",BM1351="NP"),AND(BD1351="NP",BM1351="A"),AND(BD1351="NP",BM1351="NP")),"TP",IF(OR(AND(BD1351="A",BM1351="NA"),AND(BD1351="A",BM1351="P"),AND(BD1351="NP",BM1351="NA"),AND(BD1351="NP",BM1351="P")),"FP",IF(OR(AND(BD1351="NA",BM1351="A"),AND(BD1351="NA",BM1351="NP"),AND(BD1351="P",BM1351="A"),AND(BD1351="P",BM1351="NP")),"FN","TN")))</f>
        <v>TP</v>
      </c>
      <c r="BV1351" s="1" t="str">
        <f t="shared" ref="BV1351:BV1414" si="1767">IF(AND(BS1351="TP",BT1351="TP",BU1351="TP"),"YES","NO")</f>
        <v>YES</v>
      </c>
      <c r="BW1351" s="1" t="str">
        <f t="shared" ref="BW1351:BW1414" si="1768">IF(OR(AND(BS1351="TP",BT1351="TP"),AND(BS1351="TP",BU1351="TP"),AND(BT1351="TP",BU1351="TP")),"YES","NO")</f>
        <v>YES</v>
      </c>
      <c r="BX1351" s="1" t="str">
        <f t="shared" ref="BX1351:BX1414" si="1769">IF(OR(BS1351="TP",BT1351="TP",BU1351="TP"),"YES","NO")</f>
        <v>YES</v>
      </c>
      <c r="BY1351" s="244" t="str">
        <f t="shared" ref="BY1351:BY1414" si="1770">IF(AND(OR(BS1351="TP",BS1351="TN",BT1351="TP",BT1351="TN",BU1351="TP",BU1351="TN")),"YES","NO")</f>
        <v>YES</v>
      </c>
      <c r="BZ1351" s="244" t="str">
        <f t="shared" ref="BZ1351:BZ1414" si="1771">IF(AND(BJ1351&gt;60,BY1351="NO"),"YES","NO")</f>
        <v>NO</v>
      </c>
      <c r="CA1351" s="244" t="str">
        <f t="shared" ref="CA1351:CA1414" si="1772">IF(AND(BJ1351&lt;&gt;"inf",BJ1351&gt;60,BY1351="NO"),"YES","NO")</f>
        <v>NO</v>
      </c>
      <c r="CB1351" s="244" t="str">
        <f t="shared" ref="CB1351:CB1414" si="1773">IF(AND(BJ1351="inf",BY1351="NO"),"YES","NO")</f>
        <v>NO</v>
      </c>
      <c r="CC1351" s="244" t="str">
        <f t="shared" ref="CC1351:CC1414" si="1774">IF(AND(BJ1351&lt;=60,BY1351="NO"),"YES","NO")</f>
        <v>NO</v>
      </c>
      <c r="CD1351" s="244" t="str">
        <f t="shared" si="1750"/>
        <v>NO</v>
      </c>
      <c r="CE1351" s="1" t="str">
        <f t="shared" si="1751"/>
        <v>NO</v>
      </c>
      <c r="CF1351" s="1" t="str">
        <f t="shared" si="1752"/>
        <v>NO</v>
      </c>
      <c r="CG1351" s="1" t="str">
        <f t="shared" si="1753"/>
        <v>NO</v>
      </c>
      <c r="CH1351" s="1" t="str">
        <f t="shared" si="1754"/>
        <v>NO</v>
      </c>
      <c r="CI1351" s="244" t="str">
        <f t="shared" ref="CI1351:CI1414" si="1775">IF(AND(OR(BS1351="FN",BT1351="FN",BU1351="FN")),"YES","NO")</f>
        <v>NO</v>
      </c>
      <c r="CJ1351" s="244" t="str">
        <f t="shared" ref="CJ1351:CJ1414" si="1776">IF(AND(BJ1351&gt;60,OR(BS1351="FN",BT1351="FN",BU1351="FN")),"YES","NO")</f>
        <v>NO</v>
      </c>
      <c r="CK1351" s="244" t="str">
        <f t="shared" ref="CK1351:CK1414" si="1777">IF(AND(BJ1351&lt;&gt;"inf",BJ1351&gt;60,OR(BS1351="FN",BT1351="FN",BU1351="FN")),"YES","NO")</f>
        <v>NO</v>
      </c>
      <c r="CL1351" s="244" t="str">
        <f t="shared" ref="CL1351:CL1414" si="1778">IF(AND(BJ1351="inf",OR(BS1351="FN",BT1351="FN",BU1351="FN")),"YES","NO")</f>
        <v>NO</v>
      </c>
      <c r="CM1351" s="244" t="str">
        <f t="shared" ref="CM1351:CM1414" si="1779">IF(AND(BJ1351&lt;=60,OR(BS1351="FN",BT1351="FN",BU1351="FN")),"YES","NO")</f>
        <v>NO</v>
      </c>
      <c r="CN1351" s="244" t="str">
        <f t="shared" ref="CN1351:CN1414" si="1780">IF(AND(OR(BS1351="FP",BT1351="FP",BU1351="FP")),"YES","NO")</f>
        <v>NO</v>
      </c>
      <c r="CO1351" s="244" t="str">
        <f t="shared" ref="CO1351:CO1414" si="1781">IF(AND(BJ1351&gt;60,OR(BS1351="FP",BT1351="FP",BU1351="FP")),"YES","NO")</f>
        <v>NO</v>
      </c>
      <c r="CP1351" s="244" t="str">
        <f t="shared" ref="CP1351:CP1414" si="1782">IF(AND(BJ1351&lt;&gt;"inf",BJ1351&gt;60,OR(BS1351="FP",BT1351="FP",BU1351="FP")),"YES","NO")</f>
        <v>NO</v>
      </c>
      <c r="CQ1351" s="244" t="str">
        <f t="shared" ref="CQ1351:CQ1414" si="1783">IF(AND(BJ1351="inf",OR(BS1351="FP",BT1351="FP",BU1351="FP")),"YES","NO")</f>
        <v>NO</v>
      </c>
      <c r="CR1351" s="244" t="str">
        <f t="shared" ref="CR1351:CR1414" si="1784">IF(AND(BJ1351&lt;=60,OR(BS1351="FP",BT1351="FP",BU1351="FP")),"YES","NO")</f>
        <v>NO</v>
      </c>
    </row>
    <row r="1352" spans="1:96">
      <c r="A1352" s="64"/>
      <c r="B1352" s="15"/>
      <c r="C1352" s="15"/>
      <c r="D1352" s="15"/>
      <c r="E1352" s="15"/>
      <c r="F1352" s="15"/>
      <c r="G1352" s="15"/>
      <c r="H1352" s="15"/>
      <c r="I1352" s="52" t="s">
        <v>43</v>
      </c>
      <c r="J1352" s="6">
        <v>0.93747763319781896</v>
      </c>
      <c r="K1352" s="6">
        <v>5.2211838061331202E-3</v>
      </c>
      <c r="L1352" s="6">
        <v>5.7301182996047202E-2</v>
      </c>
      <c r="M1352" s="6">
        <v>0.114240987140572</v>
      </c>
      <c r="N1352" s="6">
        <v>0.69412906497874505</v>
      </c>
      <c r="O1352" s="6">
        <v>0.19162994788068199</v>
      </c>
      <c r="P1352" s="6">
        <v>0.28250404867143097</v>
      </c>
      <c r="Q1352" s="6">
        <v>0.10190121194464</v>
      </c>
      <c r="R1352" s="6">
        <v>0.61559473938392795</v>
      </c>
      <c r="S1352" s="6">
        <v>0.66584426309433398</v>
      </c>
      <c r="T1352" s="6">
        <v>0.13298294949839101</v>
      </c>
      <c r="U1352" s="6">
        <v>0.20117278740727401</v>
      </c>
      <c r="V1352" s="6">
        <v>0.123710178207113</v>
      </c>
      <c r="W1352" s="6">
        <v>0.34703547667108697</v>
      </c>
      <c r="X1352" s="6">
        <v>0.52925434512179803</v>
      </c>
      <c r="Y1352" s="6">
        <v>0.481739005024172</v>
      </c>
      <c r="Z1352" s="6">
        <v>0.170826734880657</v>
      </c>
      <c r="AA1352" s="6">
        <v>0.34743426009516998</v>
      </c>
      <c r="AB1352" s="6">
        <v>0.70763891077890895</v>
      </c>
      <c r="AC1352" s="6">
        <v>0.17433890957442999</v>
      </c>
      <c r="AD1352" s="6">
        <v>0.118022179646659</v>
      </c>
      <c r="AE1352" s="6">
        <v>3.15090802814465E-2</v>
      </c>
      <c r="AF1352" s="6">
        <v>0.88549850046011802</v>
      </c>
      <c r="AG1352" s="310">
        <v>8.2992419258434494E-2</v>
      </c>
      <c r="AH1352" s="211">
        <v>4.0529999999999999</v>
      </c>
      <c r="AI1352" s="211">
        <v>5.7949999999999999</v>
      </c>
      <c r="AJ1352" s="212">
        <v>7.3079999999999998</v>
      </c>
      <c r="AK1352" s="210">
        <v>4.05</v>
      </c>
      <c r="AL1352" s="210">
        <v>5.8390000000000004</v>
      </c>
      <c r="AM1352" s="210">
        <v>7.4619999999999997</v>
      </c>
      <c r="AN1352" s="203"/>
      <c r="AO1352" s="203"/>
      <c r="AP1352" s="203"/>
      <c r="AQ1352" s="203"/>
      <c r="AR1352" s="203">
        <f t="shared" si="1741"/>
        <v>2.9569090974799996</v>
      </c>
      <c r="AS1352" s="203">
        <f t="shared" si="1742"/>
        <v>3.6139999999999999</v>
      </c>
      <c r="AT1352" s="203">
        <f t="shared" si="1743"/>
        <v>4.4171111030799999</v>
      </c>
      <c r="AU1352" s="203">
        <f t="shared" si="1744"/>
        <v>4.3591091005959992</v>
      </c>
      <c r="AV1352" s="203">
        <f t="shared" si="1745"/>
        <v>5.3277999999999999</v>
      </c>
      <c r="AW1352" s="203">
        <f t="shared" si="1746"/>
        <v>6.5117555437159993</v>
      </c>
      <c r="AX1352" s="203">
        <f t="shared" si="1747"/>
        <v>6.8508818334059995</v>
      </c>
      <c r="AY1352" s="203">
        <f t="shared" si="1748"/>
        <v>8.3733000000000004</v>
      </c>
      <c r="AZ1352" s="203">
        <f t="shared" si="1749"/>
        <v>10.234033314726</v>
      </c>
      <c r="BB1352" s="1" t="str">
        <f t="shared" si="1718"/>
        <v>NA</v>
      </c>
      <c r="BC1352" s="1" t="str">
        <f t="shared" si="1719"/>
        <v>NA</v>
      </c>
      <c r="BD1352" s="1" t="str">
        <f t="shared" si="1720"/>
        <v>NP</v>
      </c>
      <c r="BE1352" s="1" t="str">
        <f t="shared" si="1721"/>
        <v>NO</v>
      </c>
      <c r="BF1352" s="1" t="str">
        <f t="shared" si="1755"/>
        <v>NO</v>
      </c>
      <c r="BG1352" s="1" t="str">
        <f t="shared" si="1756"/>
        <v>NO</v>
      </c>
      <c r="BH1352" s="1" t="str">
        <f t="shared" si="1740"/>
        <v>YES</v>
      </c>
      <c r="BJ1352" s="12">
        <v>40</v>
      </c>
      <c r="BK1352" s="1" t="str">
        <f t="shared" si="1757"/>
        <v>NA</v>
      </c>
      <c r="BL1352" s="1" t="str">
        <f t="shared" si="1758"/>
        <v>NA</v>
      </c>
      <c r="BM1352" s="1" t="str">
        <f t="shared" si="1759"/>
        <v>NP</v>
      </c>
      <c r="BN1352" s="1" t="str">
        <f t="shared" si="1760"/>
        <v>NO</v>
      </c>
      <c r="BO1352" s="1" t="str">
        <f t="shared" si="1761"/>
        <v>NO</v>
      </c>
      <c r="BP1352" s="1" t="str">
        <f t="shared" si="1762"/>
        <v>NO</v>
      </c>
      <c r="BQ1352" s="1" t="str">
        <f t="shared" si="1763"/>
        <v>YES</v>
      </c>
      <c r="BS1352" s="1" t="str">
        <f t="shared" si="1764"/>
        <v>TN</v>
      </c>
      <c r="BT1352" s="1" t="str">
        <f t="shared" si="1765"/>
        <v>TN</v>
      </c>
      <c r="BU1352" s="1" t="str">
        <f t="shared" si="1766"/>
        <v>TP</v>
      </c>
      <c r="BV1352" s="1" t="str">
        <f t="shared" si="1767"/>
        <v>NO</v>
      </c>
      <c r="BW1352" s="1" t="str">
        <f t="shared" si="1768"/>
        <v>NO</v>
      </c>
      <c r="BX1352" s="1" t="str">
        <f t="shared" si="1769"/>
        <v>YES</v>
      </c>
      <c r="BY1352" s="244" t="str">
        <f t="shared" si="1770"/>
        <v>YES</v>
      </c>
      <c r="BZ1352" s="244" t="str">
        <f t="shared" si="1771"/>
        <v>NO</v>
      </c>
      <c r="CA1352" s="244" t="str">
        <f t="shared" si="1772"/>
        <v>NO</v>
      </c>
      <c r="CB1352" s="244" t="str">
        <f t="shared" si="1773"/>
        <v>NO</v>
      </c>
      <c r="CC1352" s="244" t="str">
        <f t="shared" si="1774"/>
        <v>NO</v>
      </c>
      <c r="CD1352" s="244" t="str">
        <f t="shared" si="1750"/>
        <v>NO</v>
      </c>
      <c r="CE1352" s="1" t="str">
        <f t="shared" si="1751"/>
        <v>NO</v>
      </c>
      <c r="CF1352" s="1" t="str">
        <f t="shared" si="1752"/>
        <v>NO</v>
      </c>
      <c r="CG1352" s="1" t="str">
        <f t="shared" si="1753"/>
        <v>NO</v>
      </c>
      <c r="CH1352" s="1" t="str">
        <f t="shared" si="1754"/>
        <v>NO</v>
      </c>
      <c r="CI1352" s="244" t="str">
        <f t="shared" si="1775"/>
        <v>NO</v>
      </c>
      <c r="CJ1352" s="244" t="str">
        <f t="shared" si="1776"/>
        <v>NO</v>
      </c>
      <c r="CK1352" s="244" t="str">
        <f t="shared" si="1777"/>
        <v>NO</v>
      </c>
      <c r="CL1352" s="244" t="str">
        <f t="shared" si="1778"/>
        <v>NO</v>
      </c>
      <c r="CM1352" s="244" t="str">
        <f t="shared" si="1779"/>
        <v>NO</v>
      </c>
      <c r="CN1352" s="244" t="str">
        <f t="shared" si="1780"/>
        <v>NO</v>
      </c>
      <c r="CO1352" s="244" t="str">
        <f t="shared" si="1781"/>
        <v>NO</v>
      </c>
      <c r="CP1352" s="244" t="str">
        <f t="shared" si="1782"/>
        <v>NO</v>
      </c>
      <c r="CQ1352" s="244" t="str">
        <f t="shared" si="1783"/>
        <v>NO</v>
      </c>
      <c r="CR1352" s="244" t="str">
        <f t="shared" si="1784"/>
        <v>NO</v>
      </c>
    </row>
    <row r="1353" spans="1:96">
      <c r="A1353" s="64"/>
      <c r="B1353" s="15"/>
      <c r="C1353" s="15"/>
      <c r="D1353" s="15"/>
      <c r="E1353" s="15"/>
      <c r="F1353" s="15"/>
      <c r="G1353" s="15"/>
      <c r="H1353" s="15"/>
      <c r="I1353" s="52" t="s">
        <v>45</v>
      </c>
      <c r="J1353" s="6">
        <v>0.93747763319781896</v>
      </c>
      <c r="K1353" s="6">
        <v>5.2211838061331202E-3</v>
      </c>
      <c r="L1353" s="6">
        <v>5.7301182996047202E-2</v>
      </c>
      <c r="M1353" s="6">
        <v>0.114240987140572</v>
      </c>
      <c r="N1353" s="6">
        <v>0.69412906497874505</v>
      </c>
      <c r="O1353" s="6">
        <v>0.19162994788068199</v>
      </c>
      <c r="P1353" s="6">
        <v>9.7141708887098902E-2</v>
      </c>
      <c r="Q1353" s="6">
        <v>0.49453473532077502</v>
      </c>
      <c r="R1353" s="6">
        <v>0.40832355579212498</v>
      </c>
      <c r="S1353" s="6">
        <v>0.49775120891325397</v>
      </c>
      <c r="T1353" s="6">
        <v>0.34792645877939699</v>
      </c>
      <c r="U1353" s="6">
        <v>0.15432233230734699</v>
      </c>
      <c r="V1353" s="6">
        <v>0.320990182275259</v>
      </c>
      <c r="W1353" s="6">
        <v>9.1017801811868998E-2</v>
      </c>
      <c r="X1353" s="6">
        <v>0.58799201591287098</v>
      </c>
      <c r="Y1353" s="6">
        <v>3.1491228497285501E-2</v>
      </c>
      <c r="Z1353" s="6">
        <v>0.89141685623895595</v>
      </c>
      <c r="AA1353" s="6">
        <v>7.7091915263758304E-2</v>
      </c>
      <c r="AB1353" s="6">
        <v>0.59487076182286902</v>
      </c>
      <c r="AC1353" s="6">
        <v>0.26806360836982501</v>
      </c>
      <c r="AD1353" s="6">
        <v>0.137065629807304</v>
      </c>
      <c r="AE1353" s="6">
        <v>0.96459841979588201</v>
      </c>
      <c r="AF1353" s="6">
        <v>6.7409560017925802E-3</v>
      </c>
      <c r="AG1353" s="310">
        <v>2.8660624202324798E-2</v>
      </c>
      <c r="AH1353" s="211">
        <v>3.536</v>
      </c>
      <c r="AI1353" s="211">
        <v>5.2160000000000002</v>
      </c>
      <c r="AJ1353" s="212">
        <v>7.3780000000000001</v>
      </c>
      <c r="AK1353" s="210">
        <v>3.5819999999999999</v>
      </c>
      <c r="AL1353" s="210">
        <v>5.54</v>
      </c>
      <c r="AM1353" s="210">
        <v>7.2590000000000003</v>
      </c>
      <c r="AN1353" s="203"/>
      <c r="AO1353" s="203"/>
      <c r="AP1353" s="203"/>
      <c r="AQ1353" s="203"/>
      <c r="AR1353" s="203">
        <f t="shared" si="1741"/>
        <v>2.9569090974799996</v>
      </c>
      <c r="AS1353" s="203">
        <f t="shared" si="1742"/>
        <v>3.6139999999999999</v>
      </c>
      <c r="AT1353" s="203">
        <f t="shared" si="1743"/>
        <v>4.4171111030799999</v>
      </c>
      <c r="AU1353" s="203">
        <f t="shared" si="1744"/>
        <v>4.3591091005959992</v>
      </c>
      <c r="AV1353" s="203">
        <f t="shared" si="1745"/>
        <v>5.3277999999999999</v>
      </c>
      <c r="AW1353" s="203">
        <f t="shared" si="1746"/>
        <v>6.5117555437159993</v>
      </c>
      <c r="AX1353" s="203">
        <f t="shared" si="1747"/>
        <v>6.8508818334059995</v>
      </c>
      <c r="AY1353" s="203">
        <f t="shared" si="1748"/>
        <v>8.3733000000000004</v>
      </c>
      <c r="AZ1353" s="203">
        <f t="shared" si="1749"/>
        <v>10.234033314726</v>
      </c>
      <c r="BB1353" s="1" t="str">
        <f t="shared" si="1718"/>
        <v>NP</v>
      </c>
      <c r="BC1353" s="1" t="str">
        <f t="shared" si="1719"/>
        <v>NP</v>
      </c>
      <c r="BD1353" s="1" t="str">
        <f t="shared" si="1720"/>
        <v>NP</v>
      </c>
      <c r="BE1353" s="1" t="str">
        <f t="shared" si="1721"/>
        <v>NO</v>
      </c>
      <c r="BF1353" s="1" t="str">
        <f t="shared" si="1755"/>
        <v>NO</v>
      </c>
      <c r="BG1353" s="1" t="str">
        <f t="shared" si="1756"/>
        <v>NO</v>
      </c>
      <c r="BH1353" s="1" t="str">
        <f t="shared" si="1740"/>
        <v>YES</v>
      </c>
      <c r="BJ1353" s="12">
        <v>40</v>
      </c>
      <c r="BK1353" s="1" t="str">
        <f t="shared" si="1757"/>
        <v>NP</v>
      </c>
      <c r="BL1353" s="1" t="str">
        <f t="shared" si="1758"/>
        <v>NA</v>
      </c>
      <c r="BM1353" s="1" t="str">
        <f t="shared" si="1759"/>
        <v>NP</v>
      </c>
      <c r="BN1353" s="1" t="str">
        <f t="shared" si="1760"/>
        <v>NO</v>
      </c>
      <c r="BO1353" s="1" t="str">
        <f t="shared" si="1761"/>
        <v>NO</v>
      </c>
      <c r="BP1353" s="1" t="str">
        <f t="shared" si="1762"/>
        <v>NO</v>
      </c>
      <c r="BQ1353" s="1" t="str">
        <f t="shared" si="1763"/>
        <v>YES</v>
      </c>
      <c r="BS1353" s="1" t="str">
        <f t="shared" si="1764"/>
        <v>TP</v>
      </c>
      <c r="BT1353" s="1" t="str">
        <f t="shared" si="1765"/>
        <v>FP</v>
      </c>
      <c r="BU1353" s="1" t="str">
        <f t="shared" si="1766"/>
        <v>TP</v>
      </c>
      <c r="BV1353" s="1" t="str">
        <f t="shared" si="1767"/>
        <v>NO</v>
      </c>
      <c r="BW1353" s="1" t="str">
        <f t="shared" si="1768"/>
        <v>YES</v>
      </c>
      <c r="BX1353" s="1" t="str">
        <f t="shared" si="1769"/>
        <v>YES</v>
      </c>
      <c r="BY1353" s="244" t="str">
        <f t="shared" si="1770"/>
        <v>YES</v>
      </c>
      <c r="BZ1353" s="244" t="str">
        <f t="shared" si="1771"/>
        <v>NO</v>
      </c>
      <c r="CA1353" s="244" t="str">
        <f t="shared" si="1772"/>
        <v>NO</v>
      </c>
      <c r="CB1353" s="244" t="str">
        <f t="shared" si="1773"/>
        <v>NO</v>
      </c>
      <c r="CC1353" s="244" t="str">
        <f t="shared" si="1774"/>
        <v>NO</v>
      </c>
      <c r="CD1353" s="244" t="str">
        <f t="shared" si="1750"/>
        <v>YES</v>
      </c>
      <c r="CE1353" s="1" t="str">
        <f t="shared" si="1751"/>
        <v>NO</v>
      </c>
      <c r="CF1353" s="1" t="str">
        <f t="shared" si="1752"/>
        <v>NO</v>
      </c>
      <c r="CG1353" s="1" t="str">
        <f t="shared" si="1753"/>
        <v>NO</v>
      </c>
      <c r="CH1353" s="1" t="str">
        <f t="shared" si="1754"/>
        <v>YES</v>
      </c>
      <c r="CI1353" s="244" t="str">
        <f t="shared" si="1775"/>
        <v>NO</v>
      </c>
      <c r="CJ1353" s="244" t="str">
        <f t="shared" si="1776"/>
        <v>NO</v>
      </c>
      <c r="CK1353" s="244" t="str">
        <f t="shared" si="1777"/>
        <v>NO</v>
      </c>
      <c r="CL1353" s="244" t="str">
        <f t="shared" si="1778"/>
        <v>NO</v>
      </c>
      <c r="CM1353" s="244" t="str">
        <f t="shared" si="1779"/>
        <v>NO</v>
      </c>
      <c r="CN1353" s="244" t="str">
        <f t="shared" si="1780"/>
        <v>YES</v>
      </c>
      <c r="CO1353" s="244" t="str">
        <f t="shared" si="1781"/>
        <v>NO</v>
      </c>
      <c r="CP1353" s="244" t="str">
        <f t="shared" si="1782"/>
        <v>NO</v>
      </c>
      <c r="CQ1353" s="244" t="str">
        <f t="shared" si="1783"/>
        <v>NO</v>
      </c>
      <c r="CR1353" s="244" t="str">
        <f t="shared" si="1784"/>
        <v>YES</v>
      </c>
    </row>
    <row r="1354" spans="1:96">
      <c r="A1354" s="64"/>
      <c r="B1354" s="15"/>
      <c r="C1354" s="15"/>
      <c r="D1354" s="15"/>
      <c r="E1354" s="15"/>
      <c r="F1354" s="15"/>
      <c r="G1354" s="15"/>
      <c r="H1354" s="15"/>
      <c r="I1354" s="52" t="s">
        <v>44</v>
      </c>
      <c r="J1354" s="6">
        <v>0.55995468664016701</v>
      </c>
      <c r="K1354" s="6">
        <v>0.241506087107869</v>
      </c>
      <c r="L1354" s="6">
        <v>0.19853922625196199</v>
      </c>
      <c r="M1354" s="6">
        <v>0.69192237770028198</v>
      </c>
      <c r="N1354" s="6">
        <v>0.239335938146326</v>
      </c>
      <c r="O1354" s="6">
        <v>6.8741684153391602E-2</v>
      </c>
      <c r="P1354" s="6">
        <v>0.68743972435604905</v>
      </c>
      <c r="Q1354" s="6">
        <v>0.18421349338481399</v>
      </c>
      <c r="R1354" s="6">
        <v>0.12834678225913601</v>
      </c>
      <c r="S1354" s="6">
        <v>0.44716746718532102</v>
      </c>
      <c r="T1354" s="6">
        <v>0.44460757703666898</v>
      </c>
      <c r="U1354" s="6">
        <v>0.108224955778008</v>
      </c>
      <c r="V1354" s="6">
        <v>0.16934388168000999</v>
      </c>
      <c r="W1354" s="6">
        <v>2.74934258428375E-2</v>
      </c>
      <c r="X1354" s="6">
        <v>0.803162692477152</v>
      </c>
      <c r="Y1354" s="6">
        <v>0.69921919058021298</v>
      </c>
      <c r="Z1354" s="6">
        <v>0.18029559656013999</v>
      </c>
      <c r="AA1354" s="6">
        <v>0.120485212859645</v>
      </c>
      <c r="AB1354" s="6">
        <v>0.23784038903597399</v>
      </c>
      <c r="AC1354" s="6">
        <v>0.68501841211130199</v>
      </c>
      <c r="AD1354" s="6">
        <v>7.7141198852723802E-2</v>
      </c>
      <c r="AE1354" s="6">
        <v>0.67515916672116805</v>
      </c>
      <c r="AF1354" s="6">
        <v>0.21265676139296799</v>
      </c>
      <c r="AG1354" s="310">
        <v>0.112184071885863</v>
      </c>
      <c r="AH1354" s="211">
        <v>2.903</v>
      </c>
      <c r="AI1354" s="211">
        <v>5.5490000000000004</v>
      </c>
      <c r="AJ1354" s="212">
        <v>7.6120000000000001</v>
      </c>
      <c r="AK1354" s="210">
        <v>3.0830000000000002</v>
      </c>
      <c r="AL1354" s="210">
        <v>5.5880000000000001</v>
      </c>
      <c r="AM1354" s="210">
        <v>7.92</v>
      </c>
      <c r="AN1354" s="203"/>
      <c r="AO1354" s="203"/>
      <c r="AP1354" s="203"/>
      <c r="AQ1354" s="203"/>
      <c r="AR1354" s="203">
        <f t="shared" si="1741"/>
        <v>2.9569090974799996</v>
      </c>
      <c r="AS1354" s="203">
        <f t="shared" si="1742"/>
        <v>3.6139999999999999</v>
      </c>
      <c r="AT1354" s="203">
        <f t="shared" si="1743"/>
        <v>4.4171111030799999</v>
      </c>
      <c r="AU1354" s="203">
        <f t="shared" si="1744"/>
        <v>4.3591091005959992</v>
      </c>
      <c r="AV1354" s="203">
        <f t="shared" si="1745"/>
        <v>5.3277999999999999</v>
      </c>
      <c r="AW1354" s="203">
        <f t="shared" si="1746"/>
        <v>6.5117555437159993</v>
      </c>
      <c r="AX1354" s="203">
        <f t="shared" si="1747"/>
        <v>6.8508818334059995</v>
      </c>
      <c r="AY1354" s="203">
        <f t="shared" si="1748"/>
        <v>8.3733000000000004</v>
      </c>
      <c r="AZ1354" s="203">
        <f t="shared" si="1749"/>
        <v>10.234033314726</v>
      </c>
      <c r="BB1354" s="1" t="str">
        <f t="shared" si="1718"/>
        <v>A</v>
      </c>
      <c r="BC1354" s="1" t="str">
        <f t="shared" si="1719"/>
        <v>NA</v>
      </c>
      <c r="BD1354" s="1" t="str">
        <f t="shared" si="1720"/>
        <v>NP</v>
      </c>
      <c r="BE1354" s="1" t="str">
        <f t="shared" si="1721"/>
        <v>NO</v>
      </c>
      <c r="BF1354" s="1" t="str">
        <f t="shared" si="1755"/>
        <v>NO</v>
      </c>
      <c r="BG1354" s="1" t="str">
        <f t="shared" si="1756"/>
        <v>YES</v>
      </c>
      <c r="BH1354" s="1" t="str">
        <f t="shared" si="1740"/>
        <v>YES</v>
      </c>
      <c r="BJ1354" s="12">
        <v>25</v>
      </c>
      <c r="BK1354" s="1" t="str">
        <f t="shared" si="1757"/>
        <v>NP</v>
      </c>
      <c r="BL1354" s="1" t="str">
        <f t="shared" si="1758"/>
        <v>NA</v>
      </c>
      <c r="BM1354" s="1" t="str">
        <f t="shared" si="1759"/>
        <v>NP</v>
      </c>
      <c r="BN1354" s="1" t="str">
        <f t="shared" si="1760"/>
        <v>NO</v>
      </c>
      <c r="BO1354" s="1" t="str">
        <f t="shared" si="1761"/>
        <v>NO</v>
      </c>
      <c r="BP1354" s="1" t="str">
        <f t="shared" si="1762"/>
        <v>NO</v>
      </c>
      <c r="BQ1354" s="1" t="str">
        <f t="shared" si="1763"/>
        <v>YES</v>
      </c>
      <c r="BS1354" s="1" t="str">
        <f t="shared" si="1764"/>
        <v>TP</v>
      </c>
      <c r="BT1354" s="1" t="str">
        <f t="shared" si="1765"/>
        <v>TN</v>
      </c>
      <c r="BU1354" s="1" t="str">
        <f t="shared" si="1766"/>
        <v>TP</v>
      </c>
      <c r="BV1354" s="1" t="str">
        <f t="shared" si="1767"/>
        <v>NO</v>
      </c>
      <c r="BW1354" s="1" t="str">
        <f t="shared" si="1768"/>
        <v>YES</v>
      </c>
      <c r="BX1354" s="1" t="str">
        <f t="shared" si="1769"/>
        <v>YES</v>
      </c>
      <c r="BY1354" s="244" t="str">
        <f t="shared" si="1770"/>
        <v>YES</v>
      </c>
      <c r="BZ1354" s="244" t="str">
        <f t="shared" si="1771"/>
        <v>NO</v>
      </c>
      <c r="CA1354" s="244" t="str">
        <f t="shared" si="1772"/>
        <v>NO</v>
      </c>
      <c r="CB1354" s="244" t="str">
        <f t="shared" si="1773"/>
        <v>NO</v>
      </c>
      <c r="CC1354" s="244" t="str">
        <f t="shared" si="1774"/>
        <v>NO</v>
      </c>
      <c r="CD1354" s="244" t="str">
        <f t="shared" si="1750"/>
        <v>NO</v>
      </c>
      <c r="CE1354" s="1" t="str">
        <f t="shared" si="1751"/>
        <v>NO</v>
      </c>
      <c r="CF1354" s="1" t="str">
        <f t="shared" si="1752"/>
        <v>NO</v>
      </c>
      <c r="CG1354" s="1" t="str">
        <f t="shared" si="1753"/>
        <v>NO</v>
      </c>
      <c r="CH1354" s="1" t="str">
        <f t="shared" si="1754"/>
        <v>NO</v>
      </c>
      <c r="CI1354" s="244" t="str">
        <f t="shared" si="1775"/>
        <v>NO</v>
      </c>
      <c r="CJ1354" s="244" t="str">
        <f t="shared" si="1776"/>
        <v>NO</v>
      </c>
      <c r="CK1354" s="244" t="str">
        <f t="shared" si="1777"/>
        <v>NO</v>
      </c>
      <c r="CL1354" s="244" t="str">
        <f t="shared" si="1778"/>
        <v>NO</v>
      </c>
      <c r="CM1354" s="244" t="str">
        <f t="shared" si="1779"/>
        <v>NO</v>
      </c>
      <c r="CN1354" s="244" t="str">
        <f t="shared" si="1780"/>
        <v>NO</v>
      </c>
      <c r="CO1354" s="244" t="str">
        <f t="shared" si="1781"/>
        <v>NO</v>
      </c>
      <c r="CP1354" s="244" t="str">
        <f t="shared" si="1782"/>
        <v>NO</v>
      </c>
      <c r="CQ1354" s="244" t="str">
        <f t="shared" si="1783"/>
        <v>NO</v>
      </c>
      <c r="CR1354" s="244" t="str">
        <f t="shared" si="1784"/>
        <v>NO</v>
      </c>
    </row>
    <row r="1355" spans="1:96">
      <c r="A1355" s="64"/>
      <c r="B1355" s="15"/>
      <c r="C1355" s="15"/>
      <c r="D1355" s="15"/>
      <c r="E1355" s="15"/>
      <c r="F1355" s="15"/>
      <c r="G1355" s="15"/>
      <c r="H1355" s="15"/>
      <c r="I1355" s="52" t="s">
        <v>20</v>
      </c>
      <c r="J1355" s="6">
        <v>0.18780046970859399</v>
      </c>
      <c r="K1355" s="6">
        <v>0.71254377143227798</v>
      </c>
      <c r="L1355" s="6">
        <v>9.9655758859127294E-2</v>
      </c>
      <c r="M1355" s="6">
        <v>0.53680321684633203</v>
      </c>
      <c r="N1355" s="6">
        <v>0.123766746740025</v>
      </c>
      <c r="O1355" s="6">
        <v>0.339430036413642</v>
      </c>
      <c r="P1355" s="6">
        <v>9.1640453940666805E-2</v>
      </c>
      <c r="Q1355" s="6">
        <v>0.67532625364433896</v>
      </c>
      <c r="R1355" s="6">
        <v>0.23303329241499299</v>
      </c>
      <c r="S1355" s="6">
        <v>0.86581766560601803</v>
      </c>
      <c r="T1355" s="6">
        <v>7.5940945671544996E-2</v>
      </c>
      <c r="U1355" s="6">
        <v>5.82413887224364E-2</v>
      </c>
      <c r="V1355" s="6">
        <v>0.66149915393364001</v>
      </c>
      <c r="W1355" s="6">
        <v>0.21264063731572999</v>
      </c>
      <c r="X1355" s="6">
        <v>0.125860208750629</v>
      </c>
      <c r="Y1355" s="6">
        <v>0.98723007732869805</v>
      </c>
      <c r="Z1355" s="6">
        <v>5.78437294636025E-3</v>
      </c>
      <c r="AA1355" s="6">
        <v>6.98554972494125E-3</v>
      </c>
      <c r="AB1355" s="6">
        <v>0.122154822222676</v>
      </c>
      <c r="AC1355" s="6">
        <v>0.25082310623349502</v>
      </c>
      <c r="AD1355" s="6">
        <v>0.62702207154382805</v>
      </c>
      <c r="AE1355" s="6">
        <v>0.43207935187017898</v>
      </c>
      <c r="AF1355" s="6">
        <v>0.54609687900514903</v>
      </c>
      <c r="AG1355" s="310">
        <v>2.18237691246711E-2</v>
      </c>
      <c r="AH1355" s="211">
        <v>2.9420000000000002</v>
      </c>
      <c r="AI1355" s="211">
        <v>4.3339999999999996</v>
      </c>
      <c r="AJ1355" s="212">
        <v>8.0619999999999994</v>
      </c>
      <c r="AK1355" s="210">
        <v>2.8570000000000002</v>
      </c>
      <c r="AL1355" s="210">
        <v>4.351</v>
      </c>
      <c r="AM1355" s="210">
        <v>7.9089999999999998</v>
      </c>
      <c r="AN1355" s="203"/>
      <c r="AO1355" s="203"/>
      <c r="AP1355" s="203"/>
      <c r="AQ1355" s="203"/>
      <c r="AR1355" s="203">
        <f t="shared" si="1741"/>
        <v>2.9569090974799996</v>
      </c>
      <c r="AS1355" s="203">
        <f t="shared" si="1742"/>
        <v>3.6139999999999999</v>
      </c>
      <c r="AT1355" s="203">
        <f t="shared" si="1743"/>
        <v>4.4171111030799999</v>
      </c>
      <c r="AU1355" s="203">
        <f t="shared" si="1744"/>
        <v>4.3591091005959992</v>
      </c>
      <c r="AV1355" s="203">
        <f t="shared" si="1745"/>
        <v>5.3277999999999999</v>
      </c>
      <c r="AW1355" s="203">
        <f t="shared" si="1746"/>
        <v>6.5117555437159993</v>
      </c>
      <c r="AX1355" s="203">
        <f t="shared" si="1747"/>
        <v>6.8508818334059995</v>
      </c>
      <c r="AY1355" s="203">
        <f t="shared" si="1748"/>
        <v>8.3733000000000004</v>
      </c>
      <c r="AZ1355" s="203">
        <f t="shared" si="1749"/>
        <v>10.234033314726</v>
      </c>
      <c r="BB1355" s="1" t="str">
        <f t="shared" si="1718"/>
        <v>A</v>
      </c>
      <c r="BC1355" s="1" t="str">
        <f t="shared" si="1719"/>
        <v>A</v>
      </c>
      <c r="BD1355" s="1" t="str">
        <f t="shared" si="1720"/>
        <v>NP</v>
      </c>
      <c r="BE1355" s="1" t="str">
        <f t="shared" si="1721"/>
        <v>NO</v>
      </c>
      <c r="BF1355" s="1" t="str">
        <f t="shared" si="1755"/>
        <v>YES</v>
      </c>
      <c r="BG1355" s="1" t="str">
        <f t="shared" si="1756"/>
        <v>YES</v>
      </c>
      <c r="BH1355" s="1" t="str">
        <f t="shared" si="1740"/>
        <v>YES</v>
      </c>
      <c r="BJ1355" s="12">
        <v>79</v>
      </c>
      <c r="BK1355" s="1" t="str">
        <f t="shared" si="1757"/>
        <v>A</v>
      </c>
      <c r="BL1355" s="1" t="str">
        <f t="shared" si="1758"/>
        <v>A</v>
      </c>
      <c r="BM1355" s="1" t="str">
        <f t="shared" si="1759"/>
        <v>NP</v>
      </c>
      <c r="BN1355" s="1" t="str">
        <f t="shared" si="1760"/>
        <v>NO</v>
      </c>
      <c r="BO1355" s="1" t="str">
        <f t="shared" si="1761"/>
        <v>YES</v>
      </c>
      <c r="BP1355" s="1" t="str">
        <f t="shared" si="1762"/>
        <v>YES</v>
      </c>
      <c r="BQ1355" s="1" t="str">
        <f t="shared" si="1763"/>
        <v>YES</v>
      </c>
      <c r="BS1355" s="1" t="str">
        <f t="shared" si="1764"/>
        <v>TP</v>
      </c>
      <c r="BT1355" s="1" t="str">
        <f t="shared" si="1765"/>
        <v>TP</v>
      </c>
      <c r="BU1355" s="1" t="str">
        <f t="shared" si="1766"/>
        <v>TP</v>
      </c>
      <c r="BV1355" s="1" t="str">
        <f t="shared" si="1767"/>
        <v>YES</v>
      </c>
      <c r="BW1355" s="1" t="str">
        <f t="shared" si="1768"/>
        <v>YES</v>
      </c>
      <c r="BX1355" s="1" t="str">
        <f t="shared" si="1769"/>
        <v>YES</v>
      </c>
      <c r="BY1355" s="244" t="str">
        <f t="shared" si="1770"/>
        <v>YES</v>
      </c>
      <c r="BZ1355" s="244" t="str">
        <f t="shared" si="1771"/>
        <v>NO</v>
      </c>
      <c r="CA1355" s="244" t="str">
        <f t="shared" si="1772"/>
        <v>NO</v>
      </c>
      <c r="CB1355" s="244" t="str">
        <f t="shared" si="1773"/>
        <v>NO</v>
      </c>
      <c r="CC1355" s="244" t="str">
        <f t="shared" si="1774"/>
        <v>NO</v>
      </c>
      <c r="CD1355" s="244" t="str">
        <f t="shared" si="1750"/>
        <v>NO</v>
      </c>
      <c r="CE1355" s="1" t="str">
        <f t="shared" si="1751"/>
        <v>NO</v>
      </c>
      <c r="CF1355" s="1" t="str">
        <f t="shared" si="1752"/>
        <v>NO</v>
      </c>
      <c r="CG1355" s="1" t="str">
        <f t="shared" si="1753"/>
        <v>NO</v>
      </c>
      <c r="CH1355" s="1" t="str">
        <f t="shared" si="1754"/>
        <v>NO</v>
      </c>
      <c r="CI1355" s="244" t="str">
        <f t="shared" si="1775"/>
        <v>NO</v>
      </c>
      <c r="CJ1355" s="244" t="str">
        <f t="shared" si="1776"/>
        <v>NO</v>
      </c>
      <c r="CK1355" s="244" t="str">
        <f t="shared" si="1777"/>
        <v>NO</v>
      </c>
      <c r="CL1355" s="244" t="str">
        <f t="shared" si="1778"/>
        <v>NO</v>
      </c>
      <c r="CM1355" s="244" t="str">
        <f t="shared" si="1779"/>
        <v>NO</v>
      </c>
      <c r="CN1355" s="244" t="str">
        <f t="shared" si="1780"/>
        <v>NO</v>
      </c>
      <c r="CO1355" s="244" t="str">
        <f t="shared" si="1781"/>
        <v>NO</v>
      </c>
      <c r="CP1355" s="244" t="str">
        <f t="shared" si="1782"/>
        <v>NO</v>
      </c>
      <c r="CQ1355" s="244" t="str">
        <f t="shared" si="1783"/>
        <v>NO</v>
      </c>
      <c r="CR1355" s="244" t="str">
        <f t="shared" si="1784"/>
        <v>NO</v>
      </c>
    </row>
    <row r="1356" spans="1:96">
      <c r="A1356" s="64"/>
      <c r="B1356" s="15"/>
      <c r="C1356" s="15"/>
      <c r="D1356" s="15"/>
      <c r="E1356" s="15"/>
      <c r="F1356" s="15"/>
      <c r="G1356" s="15"/>
      <c r="H1356" s="15"/>
      <c r="I1356" s="52" t="s">
        <v>32</v>
      </c>
      <c r="J1356" s="6">
        <v>0.290212669432516</v>
      </c>
      <c r="K1356" s="6">
        <v>0.66488294023518602</v>
      </c>
      <c r="L1356" s="6">
        <v>4.4904390332296901E-2</v>
      </c>
      <c r="M1356" s="6">
        <v>0.12261275432324401</v>
      </c>
      <c r="N1356" s="6">
        <v>0.71888189436754102</v>
      </c>
      <c r="O1356" s="6">
        <v>0.15850535130921301</v>
      </c>
      <c r="P1356" s="6">
        <v>0.327822026340432</v>
      </c>
      <c r="Q1356" s="6">
        <v>0.61033356951277895</v>
      </c>
      <c r="R1356" s="6">
        <v>6.1844404146788698E-2</v>
      </c>
      <c r="S1356" s="6">
        <v>0.94490197068925996</v>
      </c>
      <c r="T1356" s="6">
        <v>4.4410141401398297E-2</v>
      </c>
      <c r="U1356" s="6">
        <v>1.06878879093413E-2</v>
      </c>
      <c r="V1356" s="6">
        <v>0.38383918302444497</v>
      </c>
      <c r="W1356" s="6">
        <v>0.32041081304064101</v>
      </c>
      <c r="X1356" s="6">
        <v>0.29575000393491302</v>
      </c>
      <c r="Y1356" s="6">
        <v>0.606660416790054</v>
      </c>
      <c r="Z1356" s="6">
        <v>0.28767600202895199</v>
      </c>
      <c r="AA1356" s="6">
        <v>0.105663581180993</v>
      </c>
      <c r="AB1356" s="6">
        <v>9.9829695594377196E-2</v>
      </c>
      <c r="AC1356" s="6">
        <v>0.36331493915238999</v>
      </c>
      <c r="AD1356" s="6">
        <v>0.53685536525323196</v>
      </c>
      <c r="AE1356" s="6">
        <v>0.94832228029963805</v>
      </c>
      <c r="AF1356" s="6">
        <v>6.5409311590351998E-3</v>
      </c>
      <c r="AG1356" s="310">
        <v>4.5136788541326099E-2</v>
      </c>
      <c r="AH1356" s="211">
        <v>2.7189999999999999</v>
      </c>
      <c r="AI1356" s="211">
        <v>4.806</v>
      </c>
      <c r="AJ1356" s="212">
        <v>8.0470000000000006</v>
      </c>
      <c r="AK1356" s="210">
        <v>2.798</v>
      </c>
      <c r="AL1356" s="210">
        <v>4.806</v>
      </c>
      <c r="AM1356" s="210">
        <v>8.0289999999999999</v>
      </c>
      <c r="AN1356" s="203"/>
      <c r="AO1356" s="203"/>
      <c r="AP1356" s="203"/>
      <c r="AQ1356" s="203"/>
      <c r="AR1356" s="203">
        <f t="shared" si="1741"/>
        <v>2.9569090974799996</v>
      </c>
      <c r="AS1356" s="203">
        <f t="shared" si="1742"/>
        <v>3.6139999999999999</v>
      </c>
      <c r="AT1356" s="203">
        <f t="shared" si="1743"/>
        <v>4.4171111030799999</v>
      </c>
      <c r="AU1356" s="203">
        <f t="shared" si="1744"/>
        <v>4.3591091005959992</v>
      </c>
      <c r="AV1356" s="203">
        <f t="shared" si="1745"/>
        <v>5.3277999999999999</v>
      </c>
      <c r="AW1356" s="203">
        <f t="shared" si="1746"/>
        <v>6.5117555437159993</v>
      </c>
      <c r="AX1356" s="203">
        <f t="shared" si="1747"/>
        <v>6.8508818334059995</v>
      </c>
      <c r="AY1356" s="203">
        <f t="shared" si="1748"/>
        <v>8.3733000000000004</v>
      </c>
      <c r="AZ1356" s="203">
        <f t="shared" si="1749"/>
        <v>10.234033314726</v>
      </c>
      <c r="BB1356" s="1" t="str">
        <f t="shared" si="1718"/>
        <v>A</v>
      </c>
      <c r="BC1356" s="1" t="str">
        <f t="shared" si="1719"/>
        <v>NP</v>
      </c>
      <c r="BD1356" s="1" t="str">
        <f t="shared" si="1720"/>
        <v>NP</v>
      </c>
      <c r="BE1356" s="1" t="str">
        <f t="shared" si="1721"/>
        <v>NO</v>
      </c>
      <c r="BF1356" s="1" t="str">
        <f t="shared" si="1755"/>
        <v>NO</v>
      </c>
      <c r="BG1356" s="1" t="str">
        <f t="shared" si="1756"/>
        <v>YES</v>
      </c>
      <c r="BH1356" s="1" t="str">
        <f t="shared" si="1740"/>
        <v>YES</v>
      </c>
      <c r="BJ1356" s="12">
        <v>23</v>
      </c>
      <c r="BK1356" s="1" t="str">
        <f t="shared" si="1757"/>
        <v>A</v>
      </c>
      <c r="BL1356" s="1" t="str">
        <f t="shared" si="1758"/>
        <v>NP</v>
      </c>
      <c r="BM1356" s="1" t="str">
        <f t="shared" si="1759"/>
        <v>NP</v>
      </c>
      <c r="BN1356" s="1" t="str">
        <f t="shared" si="1760"/>
        <v>NO</v>
      </c>
      <c r="BO1356" s="1" t="str">
        <f t="shared" si="1761"/>
        <v>NO</v>
      </c>
      <c r="BP1356" s="1" t="str">
        <f t="shared" si="1762"/>
        <v>YES</v>
      </c>
      <c r="BQ1356" s="1" t="str">
        <f t="shared" si="1763"/>
        <v>YES</v>
      </c>
      <c r="BS1356" s="1" t="str">
        <f t="shared" si="1764"/>
        <v>TP</v>
      </c>
      <c r="BT1356" s="1" t="str">
        <f t="shared" si="1765"/>
        <v>TP</v>
      </c>
      <c r="BU1356" s="1" t="str">
        <f t="shared" si="1766"/>
        <v>TP</v>
      </c>
      <c r="BV1356" s="1" t="str">
        <f t="shared" si="1767"/>
        <v>YES</v>
      </c>
      <c r="BW1356" s="1" t="str">
        <f t="shared" si="1768"/>
        <v>YES</v>
      </c>
      <c r="BX1356" s="1" t="str">
        <f t="shared" si="1769"/>
        <v>YES</v>
      </c>
      <c r="BY1356" s="244" t="str">
        <f t="shared" si="1770"/>
        <v>YES</v>
      </c>
      <c r="BZ1356" s="244" t="str">
        <f t="shared" si="1771"/>
        <v>NO</v>
      </c>
      <c r="CA1356" s="244" t="str">
        <f t="shared" si="1772"/>
        <v>NO</v>
      </c>
      <c r="CB1356" s="244" t="str">
        <f t="shared" si="1773"/>
        <v>NO</v>
      </c>
      <c r="CC1356" s="244" t="str">
        <f t="shared" si="1774"/>
        <v>NO</v>
      </c>
      <c r="CD1356" s="244" t="str">
        <f t="shared" si="1750"/>
        <v>NO</v>
      </c>
      <c r="CE1356" s="1" t="str">
        <f t="shared" si="1751"/>
        <v>NO</v>
      </c>
      <c r="CF1356" s="1" t="str">
        <f t="shared" si="1752"/>
        <v>NO</v>
      </c>
      <c r="CG1356" s="1" t="str">
        <f t="shared" si="1753"/>
        <v>NO</v>
      </c>
      <c r="CH1356" s="1" t="str">
        <f t="shared" si="1754"/>
        <v>NO</v>
      </c>
      <c r="CI1356" s="244" t="str">
        <f t="shared" si="1775"/>
        <v>NO</v>
      </c>
      <c r="CJ1356" s="244" t="str">
        <f t="shared" si="1776"/>
        <v>NO</v>
      </c>
      <c r="CK1356" s="244" t="str">
        <f t="shared" si="1777"/>
        <v>NO</v>
      </c>
      <c r="CL1356" s="244" t="str">
        <f t="shared" si="1778"/>
        <v>NO</v>
      </c>
      <c r="CM1356" s="244" t="str">
        <f t="shared" si="1779"/>
        <v>NO</v>
      </c>
      <c r="CN1356" s="244" t="str">
        <f t="shared" si="1780"/>
        <v>NO</v>
      </c>
      <c r="CO1356" s="244" t="str">
        <f t="shared" si="1781"/>
        <v>NO</v>
      </c>
      <c r="CP1356" s="244" t="str">
        <f t="shared" si="1782"/>
        <v>NO</v>
      </c>
      <c r="CQ1356" s="244" t="str">
        <f t="shared" si="1783"/>
        <v>NO</v>
      </c>
      <c r="CR1356" s="244" t="str">
        <f t="shared" si="1784"/>
        <v>NO</v>
      </c>
    </row>
    <row r="1357" spans="1:96" ht="16.5" thickBot="1">
      <c r="A1357" s="74"/>
      <c r="B1357" s="75"/>
      <c r="C1357" s="75"/>
      <c r="D1357" s="75"/>
      <c r="E1357" s="75"/>
      <c r="F1357" s="75"/>
      <c r="G1357" s="75"/>
      <c r="H1357" s="75"/>
      <c r="I1357" s="53" t="s">
        <v>31</v>
      </c>
      <c r="J1357" s="8">
        <v>0.98306703908403503</v>
      </c>
      <c r="K1357" s="8">
        <v>7.5477036025428602E-4</v>
      </c>
      <c r="L1357" s="8">
        <v>1.6178190555709699E-2</v>
      </c>
      <c r="M1357" s="8">
        <v>0.48446049367726601</v>
      </c>
      <c r="N1357" s="8">
        <v>4.1324621338429901E-2</v>
      </c>
      <c r="O1357" s="8">
        <v>0.47421488498430298</v>
      </c>
      <c r="P1357" s="8">
        <v>0.353405662429778</v>
      </c>
      <c r="Q1357" s="8">
        <v>0.48584617787088902</v>
      </c>
      <c r="R1357" s="8">
        <v>0.16074815969933201</v>
      </c>
      <c r="S1357" s="8">
        <v>0.77015758825063896</v>
      </c>
      <c r="T1357" s="8">
        <v>0.18710206037125701</v>
      </c>
      <c r="U1357" s="8">
        <v>4.2740351378103197E-2</v>
      </c>
      <c r="V1357" s="8">
        <v>0.58705410214019205</v>
      </c>
      <c r="W1357" s="8">
        <v>9.5024989507235799E-2</v>
      </c>
      <c r="X1357" s="8">
        <v>0.31792090835257097</v>
      </c>
      <c r="Y1357" s="8">
        <v>0.81415927545711197</v>
      </c>
      <c r="Z1357" s="8">
        <v>5.1079764628100897E-2</v>
      </c>
      <c r="AA1357" s="8">
        <v>0.13476095991478601</v>
      </c>
      <c r="AB1357" s="8">
        <v>3.1590266433010598E-2</v>
      </c>
      <c r="AC1357" s="8">
        <v>0.40680257834717298</v>
      </c>
      <c r="AD1357" s="8">
        <v>0.56160715521981497</v>
      </c>
      <c r="AE1357" s="8">
        <v>0.58137282042874405</v>
      </c>
      <c r="AF1357" s="8">
        <v>0.125628739105513</v>
      </c>
      <c r="AG1357" s="311">
        <v>0.29299844046574097</v>
      </c>
      <c r="AH1357" s="213">
        <v>2.5630000000000002</v>
      </c>
      <c r="AI1357" s="213">
        <v>4.3090000000000002</v>
      </c>
      <c r="AJ1357" s="214">
        <v>8.2959999999999994</v>
      </c>
      <c r="AK1357" s="210">
        <v>2.5</v>
      </c>
      <c r="AL1357" s="210">
        <v>4.26</v>
      </c>
      <c r="AM1357" s="210">
        <v>8.2880000000000003</v>
      </c>
      <c r="AN1357" s="203"/>
      <c r="AO1357" s="203"/>
      <c r="AP1357" s="203"/>
      <c r="AQ1357" s="203"/>
      <c r="AR1357" s="203">
        <f t="shared" si="1741"/>
        <v>2.9569090974799996</v>
      </c>
      <c r="AS1357" s="203">
        <f t="shared" si="1742"/>
        <v>3.6139999999999999</v>
      </c>
      <c r="AT1357" s="203">
        <f t="shared" si="1743"/>
        <v>4.4171111030799999</v>
      </c>
      <c r="AU1357" s="203">
        <f t="shared" si="1744"/>
        <v>4.3591091005959992</v>
      </c>
      <c r="AV1357" s="203">
        <f t="shared" si="1745"/>
        <v>5.3277999999999999</v>
      </c>
      <c r="AW1357" s="203">
        <f t="shared" si="1746"/>
        <v>6.5117555437159993</v>
      </c>
      <c r="AX1357" s="203">
        <f t="shared" si="1747"/>
        <v>6.8508818334059995</v>
      </c>
      <c r="AY1357" s="203">
        <f t="shared" si="1748"/>
        <v>8.3733000000000004</v>
      </c>
      <c r="AZ1357" s="203">
        <f t="shared" si="1749"/>
        <v>10.234033314726</v>
      </c>
      <c r="BB1357" s="1" t="str">
        <f t="shared" si="1718"/>
        <v>A</v>
      </c>
      <c r="BC1357" s="1" t="str">
        <f t="shared" si="1719"/>
        <v>A</v>
      </c>
      <c r="BD1357" s="1" t="str">
        <f t="shared" si="1720"/>
        <v>NP</v>
      </c>
      <c r="BE1357" s="1" t="str">
        <f t="shared" si="1721"/>
        <v>NO</v>
      </c>
      <c r="BF1357" s="1" t="str">
        <f t="shared" si="1755"/>
        <v>YES</v>
      </c>
      <c r="BG1357" s="1" t="str">
        <f t="shared" si="1756"/>
        <v>YES</v>
      </c>
      <c r="BH1357" s="1" t="str">
        <f t="shared" si="1740"/>
        <v>YES</v>
      </c>
      <c r="BJ1357" s="12">
        <v>43</v>
      </c>
      <c r="BK1357" s="1" t="str">
        <f t="shared" si="1757"/>
        <v>A</v>
      </c>
      <c r="BL1357" s="1" t="str">
        <f t="shared" si="1758"/>
        <v>A</v>
      </c>
      <c r="BM1357" s="1" t="str">
        <f t="shared" si="1759"/>
        <v>NP</v>
      </c>
      <c r="BN1357" s="1" t="str">
        <f t="shared" si="1760"/>
        <v>NO</v>
      </c>
      <c r="BO1357" s="1" t="str">
        <f t="shared" si="1761"/>
        <v>YES</v>
      </c>
      <c r="BP1357" s="1" t="str">
        <f t="shared" si="1762"/>
        <v>YES</v>
      </c>
      <c r="BQ1357" s="1" t="str">
        <f t="shared" si="1763"/>
        <v>YES</v>
      </c>
      <c r="BS1357" s="1" t="str">
        <f t="shared" si="1764"/>
        <v>TP</v>
      </c>
      <c r="BT1357" s="1" t="str">
        <f t="shared" si="1765"/>
        <v>TP</v>
      </c>
      <c r="BU1357" s="1" t="str">
        <f t="shared" si="1766"/>
        <v>TP</v>
      </c>
      <c r="BV1357" s="1" t="str">
        <f t="shared" si="1767"/>
        <v>YES</v>
      </c>
      <c r="BW1357" s="1" t="str">
        <f t="shared" si="1768"/>
        <v>YES</v>
      </c>
      <c r="BX1357" s="1" t="str">
        <f t="shared" si="1769"/>
        <v>YES</v>
      </c>
      <c r="BY1357" s="244" t="str">
        <f t="shared" si="1770"/>
        <v>YES</v>
      </c>
      <c r="BZ1357" s="244" t="str">
        <f t="shared" si="1771"/>
        <v>NO</v>
      </c>
      <c r="CA1357" s="244" t="str">
        <f t="shared" si="1772"/>
        <v>NO</v>
      </c>
      <c r="CB1357" s="244" t="str">
        <f t="shared" si="1773"/>
        <v>NO</v>
      </c>
      <c r="CC1357" s="244" t="str">
        <f t="shared" si="1774"/>
        <v>NO</v>
      </c>
      <c r="CD1357" s="244" t="str">
        <f t="shared" si="1750"/>
        <v>NO</v>
      </c>
      <c r="CE1357" s="1" t="str">
        <f t="shared" si="1751"/>
        <v>NO</v>
      </c>
      <c r="CF1357" s="1" t="str">
        <f t="shared" si="1752"/>
        <v>NO</v>
      </c>
      <c r="CG1357" s="1" t="str">
        <f t="shared" si="1753"/>
        <v>NO</v>
      </c>
      <c r="CH1357" s="1" t="str">
        <f t="shared" si="1754"/>
        <v>NO</v>
      </c>
      <c r="CI1357" s="244" t="str">
        <f t="shared" si="1775"/>
        <v>NO</v>
      </c>
      <c r="CJ1357" s="244" t="str">
        <f t="shared" si="1776"/>
        <v>NO</v>
      </c>
      <c r="CK1357" s="244" t="str">
        <f t="shared" si="1777"/>
        <v>NO</v>
      </c>
      <c r="CL1357" s="244" t="str">
        <f t="shared" si="1778"/>
        <v>NO</v>
      </c>
      <c r="CM1357" s="244" t="str">
        <f t="shared" si="1779"/>
        <v>NO</v>
      </c>
      <c r="CN1357" s="244" t="str">
        <f t="shared" si="1780"/>
        <v>NO</v>
      </c>
      <c r="CO1357" s="244" t="str">
        <f t="shared" si="1781"/>
        <v>NO</v>
      </c>
      <c r="CP1357" s="244" t="str">
        <f t="shared" si="1782"/>
        <v>NO</v>
      </c>
      <c r="CQ1357" s="244" t="str">
        <f t="shared" si="1783"/>
        <v>NO</v>
      </c>
      <c r="CR1357" s="244" t="str">
        <f t="shared" si="1784"/>
        <v>NO</v>
      </c>
    </row>
    <row r="1358" spans="1:96">
      <c r="A1358" s="61">
        <v>120</v>
      </c>
      <c r="B1358" s="62">
        <v>360</v>
      </c>
      <c r="C1358" s="62">
        <v>5</v>
      </c>
      <c r="D1358" s="62">
        <v>0.2</v>
      </c>
      <c r="E1358" s="62">
        <v>21723425</v>
      </c>
      <c r="F1358" s="62">
        <f>E1358/1000/60</f>
        <v>362.05708333333331</v>
      </c>
      <c r="G1358" s="62">
        <v>352</v>
      </c>
      <c r="H1358" s="63">
        <f>G1358/B1358*100</f>
        <v>97.777777777777771</v>
      </c>
      <c r="I1358" s="60" t="s">
        <v>12</v>
      </c>
      <c r="J1358" s="69">
        <v>0.79383542121397099</v>
      </c>
      <c r="K1358" s="69">
        <v>0.12665639548486199</v>
      </c>
      <c r="L1358" s="69">
        <v>7.9508183301165894E-2</v>
      </c>
      <c r="M1358" s="69">
        <v>0.18672321602998901</v>
      </c>
      <c r="N1358" s="69">
        <v>9.7415836949619403E-2</v>
      </c>
      <c r="O1358" s="69">
        <v>0.71586094702039005</v>
      </c>
      <c r="P1358" s="69">
        <v>0.54175218733354302</v>
      </c>
      <c r="Q1358" s="69">
        <v>0.14006149712129301</v>
      </c>
      <c r="R1358" s="69">
        <v>0.31818631554516302</v>
      </c>
      <c r="S1358" s="69">
        <v>0.787469217517903</v>
      </c>
      <c r="T1358" s="69">
        <v>0.193409615506871</v>
      </c>
      <c r="U1358" s="69">
        <v>1.9121166975224299E-2</v>
      </c>
      <c r="V1358" s="69">
        <v>2.3498172605287099E-2</v>
      </c>
      <c r="W1358" s="69">
        <v>0.102556240943784</v>
      </c>
      <c r="X1358" s="69">
        <v>0.87394558645092801</v>
      </c>
      <c r="Y1358" s="69">
        <v>0.53399176578066299</v>
      </c>
      <c r="Z1358" s="69">
        <v>0.100359872171133</v>
      </c>
      <c r="AA1358" s="69">
        <v>0.365648362048203</v>
      </c>
      <c r="AB1358" s="69">
        <v>0.132904649025744</v>
      </c>
      <c r="AC1358" s="69">
        <v>0.80914937958013</v>
      </c>
      <c r="AD1358" s="69">
        <v>5.7945971394125599E-2</v>
      </c>
      <c r="AE1358" s="69">
        <v>0.82044158892290198</v>
      </c>
      <c r="AF1358" s="69">
        <v>0.15146377489117199</v>
      </c>
      <c r="AG1358" s="309">
        <v>2.8094636185925399E-2</v>
      </c>
      <c r="AH1358" s="208">
        <v>3.9910000000000001</v>
      </c>
      <c r="AI1358" s="208">
        <v>8.9049999999999994</v>
      </c>
      <c r="AJ1358" s="209">
        <v>8.8460000000000001</v>
      </c>
      <c r="AK1358" s="210">
        <v>4.1289999999999996</v>
      </c>
      <c r="AL1358" s="210">
        <v>9.18</v>
      </c>
      <c r="AM1358" s="210">
        <v>8.7409999999999997</v>
      </c>
      <c r="AN1358" s="203">
        <v>5.5549999999999997</v>
      </c>
      <c r="AO1358" s="203">
        <v>7.4057000000000004</v>
      </c>
      <c r="AP1358" s="203">
        <v>10.4861</v>
      </c>
      <c r="AQ1358" s="203"/>
      <c r="AR1358" s="203">
        <f>$AN$41*0.81818182</f>
        <v>4.5450000100999999</v>
      </c>
      <c r="AS1358" s="203">
        <f>$AN$41</f>
        <v>5.5549999999999997</v>
      </c>
      <c r="AT1358" s="203">
        <f>$AN$41*1.22222222</f>
        <v>6.7894444320999989</v>
      </c>
      <c r="AU1358" s="203">
        <f>$AO$41*0.81818182</f>
        <v>6.0592091043740002</v>
      </c>
      <c r="AV1358" s="203">
        <f>$AO$41</f>
        <v>7.4057000000000004</v>
      </c>
      <c r="AW1358" s="203">
        <f>$AO$41*1.22222222</f>
        <v>9.0514110946540001</v>
      </c>
      <c r="AX1358" s="203">
        <f>$AP$41*0.81818182</f>
        <v>8.579536382701999</v>
      </c>
      <c r="AY1358" s="203">
        <f>$AP$41</f>
        <v>10.4861</v>
      </c>
      <c r="AZ1358" s="203">
        <f>$AP$41*1.22222222</f>
        <v>12.816344421142</v>
      </c>
      <c r="BB1358" s="1" t="str">
        <f t="shared" si="1718"/>
        <v>A</v>
      </c>
      <c r="BC1358" s="1" t="str">
        <f t="shared" si="1719"/>
        <v>NA</v>
      </c>
      <c r="BD1358" s="1" t="str">
        <f t="shared" si="1720"/>
        <v>NP</v>
      </c>
      <c r="BE1358" s="1" t="str">
        <f t="shared" si="1721"/>
        <v>NO</v>
      </c>
      <c r="BF1358" s="1" t="str">
        <f t="shared" si="1755"/>
        <v>NO</v>
      </c>
      <c r="BG1358" s="1" t="str">
        <f t="shared" si="1756"/>
        <v>YES</v>
      </c>
      <c r="BH1358" s="1" t="str">
        <f t="shared" si="1740"/>
        <v>YES</v>
      </c>
      <c r="BJ1358" s="1">
        <v>959</v>
      </c>
      <c r="BK1358" s="1" t="str">
        <f t="shared" si="1757"/>
        <v>A</v>
      </c>
      <c r="BL1358" s="1" t="str">
        <f t="shared" si="1758"/>
        <v>P</v>
      </c>
      <c r="BM1358" s="1" t="str">
        <f t="shared" si="1759"/>
        <v>NP</v>
      </c>
      <c r="BN1358" s="1" t="str">
        <f t="shared" si="1760"/>
        <v>NO</v>
      </c>
      <c r="BO1358" s="1" t="str">
        <f t="shared" si="1761"/>
        <v>NO</v>
      </c>
      <c r="BP1358" s="1" t="str">
        <f t="shared" si="1762"/>
        <v>YES</v>
      </c>
      <c r="BQ1358" s="1" t="str">
        <f t="shared" si="1763"/>
        <v>NO</v>
      </c>
      <c r="BS1358" s="1" t="str">
        <f t="shared" si="1764"/>
        <v>TP</v>
      </c>
      <c r="BT1358" s="1" t="str">
        <f t="shared" si="1765"/>
        <v>TN</v>
      </c>
      <c r="BU1358" s="1" t="str">
        <f t="shared" si="1766"/>
        <v>TP</v>
      </c>
      <c r="BV1358" s="1" t="str">
        <f t="shared" si="1767"/>
        <v>NO</v>
      </c>
      <c r="BW1358" s="1" t="str">
        <f t="shared" si="1768"/>
        <v>YES</v>
      </c>
      <c r="BX1358" s="1" t="str">
        <f t="shared" si="1769"/>
        <v>YES</v>
      </c>
      <c r="BY1358" s="244" t="str">
        <f t="shared" si="1770"/>
        <v>YES</v>
      </c>
      <c r="BZ1358" s="244" t="str">
        <f t="shared" si="1771"/>
        <v>NO</v>
      </c>
      <c r="CA1358" s="244" t="str">
        <f t="shared" si="1772"/>
        <v>NO</v>
      </c>
      <c r="CB1358" s="244" t="str">
        <f t="shared" si="1773"/>
        <v>NO</v>
      </c>
      <c r="CC1358" s="244" t="str">
        <f t="shared" si="1774"/>
        <v>NO</v>
      </c>
      <c r="CD1358" s="244" t="str">
        <f t="shared" si="1750"/>
        <v>NO</v>
      </c>
      <c r="CE1358" s="1" t="str">
        <f t="shared" si="1751"/>
        <v>NO</v>
      </c>
      <c r="CF1358" s="1" t="str">
        <f t="shared" si="1752"/>
        <v>NO</v>
      </c>
      <c r="CG1358" s="1" t="str">
        <f t="shared" si="1753"/>
        <v>NO</v>
      </c>
      <c r="CH1358" s="1" t="str">
        <f t="shared" si="1754"/>
        <v>NO</v>
      </c>
      <c r="CI1358" s="244" t="str">
        <f t="shared" si="1775"/>
        <v>NO</v>
      </c>
      <c r="CJ1358" s="244" t="str">
        <f t="shared" si="1776"/>
        <v>NO</v>
      </c>
      <c r="CK1358" s="244" t="str">
        <f t="shared" si="1777"/>
        <v>NO</v>
      </c>
      <c r="CL1358" s="244" t="str">
        <f t="shared" si="1778"/>
        <v>NO</v>
      </c>
      <c r="CM1358" s="244" t="str">
        <f t="shared" si="1779"/>
        <v>NO</v>
      </c>
      <c r="CN1358" s="244" t="str">
        <f t="shared" si="1780"/>
        <v>NO</v>
      </c>
      <c r="CO1358" s="244" t="str">
        <f t="shared" si="1781"/>
        <v>NO</v>
      </c>
      <c r="CP1358" s="244" t="str">
        <f t="shared" si="1782"/>
        <v>NO</v>
      </c>
      <c r="CQ1358" s="244" t="str">
        <f t="shared" si="1783"/>
        <v>NO</v>
      </c>
      <c r="CR1358" s="244" t="str">
        <f t="shared" si="1784"/>
        <v>NO</v>
      </c>
    </row>
    <row r="1359" spans="1:96">
      <c r="A1359" s="64"/>
      <c r="B1359" s="15"/>
      <c r="C1359" s="15"/>
      <c r="D1359" s="15"/>
      <c r="E1359" s="15"/>
      <c r="F1359" s="15"/>
      <c r="G1359" s="15"/>
      <c r="H1359" s="15"/>
      <c r="I1359" s="52" t="s">
        <v>13</v>
      </c>
      <c r="J1359" s="6">
        <v>0.28708120103978302</v>
      </c>
      <c r="K1359" s="6">
        <v>0.44269965597893601</v>
      </c>
      <c r="L1359" s="6">
        <v>0.27021914298128002</v>
      </c>
      <c r="M1359" s="6">
        <v>0.345982686226181</v>
      </c>
      <c r="N1359" s="6">
        <v>0.567627209098852</v>
      </c>
      <c r="O1359" s="6">
        <v>8.6390104674965607E-2</v>
      </c>
      <c r="P1359" s="6">
        <v>0.601524235514593</v>
      </c>
      <c r="Q1359" s="6">
        <v>5.19133527440266E-2</v>
      </c>
      <c r="R1359" s="6">
        <v>0.34656241174137897</v>
      </c>
      <c r="S1359" s="6">
        <v>0.61082098888907099</v>
      </c>
      <c r="T1359" s="6">
        <v>0.19296164084383299</v>
      </c>
      <c r="U1359" s="6">
        <v>0.19621737026709499</v>
      </c>
      <c r="V1359" s="6">
        <v>0.119283085753332</v>
      </c>
      <c r="W1359" s="6">
        <v>0.83883052050686002</v>
      </c>
      <c r="X1359" s="6">
        <v>4.1886393739807203E-2</v>
      </c>
      <c r="Y1359" s="6">
        <v>0.76786891795969203</v>
      </c>
      <c r="Z1359" s="6">
        <v>2.6810685416298E-2</v>
      </c>
      <c r="AA1359" s="6">
        <v>0.205320396624009</v>
      </c>
      <c r="AB1359" s="6">
        <v>1.05166292459975E-2</v>
      </c>
      <c r="AC1359" s="6">
        <v>0.286917422832486</v>
      </c>
      <c r="AD1359" s="6">
        <v>0.70256594792151605</v>
      </c>
      <c r="AE1359" s="6">
        <v>0.53170160243609899</v>
      </c>
      <c r="AF1359" s="6">
        <v>0.45122080262945402</v>
      </c>
      <c r="AG1359" s="310">
        <v>1.7077594934446098E-2</v>
      </c>
      <c r="AH1359" s="211">
        <v>4.9240000000000004</v>
      </c>
      <c r="AI1359" s="211">
        <v>6.6929999999999996</v>
      </c>
      <c r="AJ1359" s="212">
        <v>10.661</v>
      </c>
      <c r="AK1359" s="210">
        <v>5.0490000000000004</v>
      </c>
      <c r="AL1359" s="210">
        <v>7.3090000000000002</v>
      </c>
      <c r="AM1359" s="210">
        <v>10.734</v>
      </c>
      <c r="AN1359" s="203"/>
      <c r="AO1359" s="203"/>
      <c r="AP1359" s="203"/>
      <c r="AQ1359" s="203"/>
      <c r="AR1359" s="203">
        <f t="shared" ref="AR1359:AR1369" si="1785">$AN$41*0.81818182</f>
        <v>4.5450000100999999</v>
      </c>
      <c r="AS1359" s="203">
        <f t="shared" ref="AS1359:AS1369" si="1786">$AN$41</f>
        <v>5.5549999999999997</v>
      </c>
      <c r="AT1359" s="203">
        <f t="shared" ref="AT1359:AT1369" si="1787">$AN$41*1.22222222</f>
        <v>6.7894444320999989</v>
      </c>
      <c r="AU1359" s="203">
        <f t="shared" ref="AU1359:AU1369" si="1788">$AO$41*0.81818182</f>
        <v>6.0592091043740002</v>
      </c>
      <c r="AV1359" s="203">
        <f t="shared" ref="AV1359:AV1369" si="1789">$AO$41</f>
        <v>7.4057000000000004</v>
      </c>
      <c r="AW1359" s="203">
        <f t="shared" ref="AW1359:AW1369" si="1790">$AO$41*1.22222222</f>
        <v>9.0514110946540001</v>
      </c>
      <c r="AX1359" s="203">
        <f t="shared" ref="AX1359:AX1369" si="1791">$AP$41*0.81818182</f>
        <v>8.579536382701999</v>
      </c>
      <c r="AY1359" s="203">
        <f t="shared" ref="AY1359:AY1369" si="1792">$AP$41</f>
        <v>10.4861</v>
      </c>
      <c r="AZ1359" s="203">
        <f t="shared" ref="AZ1359:AZ1369" si="1793">$AP$41*1.22222222</f>
        <v>12.816344421142</v>
      </c>
      <c r="BB1359" s="1" t="str">
        <f t="shared" si="1718"/>
        <v>NP</v>
      </c>
      <c r="BC1359" s="1" t="str">
        <f t="shared" si="1719"/>
        <v>NP</v>
      </c>
      <c r="BD1359" s="1" t="str">
        <f t="shared" si="1720"/>
        <v>NA</v>
      </c>
      <c r="BE1359" s="1" t="str">
        <f t="shared" si="1721"/>
        <v>NO</v>
      </c>
      <c r="BF1359" s="1" t="str">
        <f t="shared" si="1755"/>
        <v>NO</v>
      </c>
      <c r="BG1359" s="1" t="str">
        <f t="shared" si="1756"/>
        <v>NO</v>
      </c>
      <c r="BH1359" s="1" t="str">
        <f t="shared" si="1740"/>
        <v>YES</v>
      </c>
      <c r="BJ1359" s="1">
        <v>736</v>
      </c>
      <c r="BK1359" s="1" t="str">
        <f t="shared" si="1757"/>
        <v>NP</v>
      </c>
      <c r="BL1359" s="1" t="str">
        <f t="shared" si="1758"/>
        <v>NP</v>
      </c>
      <c r="BM1359" s="1" t="str">
        <f t="shared" si="1759"/>
        <v>NA</v>
      </c>
      <c r="BN1359" s="1" t="str">
        <f t="shared" si="1760"/>
        <v>NO</v>
      </c>
      <c r="BO1359" s="1" t="str">
        <f t="shared" si="1761"/>
        <v>NO</v>
      </c>
      <c r="BP1359" s="1" t="str">
        <f t="shared" si="1762"/>
        <v>NO</v>
      </c>
      <c r="BQ1359" s="1" t="str">
        <f t="shared" si="1763"/>
        <v>YES</v>
      </c>
      <c r="BS1359" s="1" t="str">
        <f t="shared" si="1764"/>
        <v>TP</v>
      </c>
      <c r="BT1359" s="1" t="str">
        <f t="shared" si="1765"/>
        <v>TP</v>
      </c>
      <c r="BU1359" s="1" t="str">
        <f t="shared" si="1766"/>
        <v>TN</v>
      </c>
      <c r="BV1359" s="1" t="str">
        <f t="shared" si="1767"/>
        <v>NO</v>
      </c>
      <c r="BW1359" s="1" t="str">
        <f t="shared" si="1768"/>
        <v>YES</v>
      </c>
      <c r="BX1359" s="1" t="str">
        <f t="shared" si="1769"/>
        <v>YES</v>
      </c>
      <c r="BY1359" s="244" t="str">
        <f t="shared" si="1770"/>
        <v>YES</v>
      </c>
      <c r="BZ1359" s="244" t="str">
        <f t="shared" si="1771"/>
        <v>NO</v>
      </c>
      <c r="CA1359" s="244" t="str">
        <f t="shared" si="1772"/>
        <v>NO</v>
      </c>
      <c r="CB1359" s="244" t="str">
        <f t="shared" si="1773"/>
        <v>NO</v>
      </c>
      <c r="CC1359" s="244" t="str">
        <f t="shared" si="1774"/>
        <v>NO</v>
      </c>
      <c r="CD1359" s="244" t="str">
        <f t="shared" si="1750"/>
        <v>NO</v>
      </c>
      <c r="CE1359" s="1" t="str">
        <f t="shared" si="1751"/>
        <v>NO</v>
      </c>
      <c r="CF1359" s="1" t="str">
        <f t="shared" si="1752"/>
        <v>NO</v>
      </c>
      <c r="CG1359" s="1" t="str">
        <f t="shared" si="1753"/>
        <v>NO</v>
      </c>
      <c r="CH1359" s="1" t="str">
        <f t="shared" si="1754"/>
        <v>NO</v>
      </c>
      <c r="CI1359" s="244" t="str">
        <f t="shared" si="1775"/>
        <v>NO</v>
      </c>
      <c r="CJ1359" s="244" t="str">
        <f t="shared" si="1776"/>
        <v>NO</v>
      </c>
      <c r="CK1359" s="244" t="str">
        <f t="shared" si="1777"/>
        <v>NO</v>
      </c>
      <c r="CL1359" s="244" t="str">
        <f t="shared" si="1778"/>
        <v>NO</v>
      </c>
      <c r="CM1359" s="244" t="str">
        <f t="shared" si="1779"/>
        <v>NO</v>
      </c>
      <c r="CN1359" s="244" t="str">
        <f t="shared" si="1780"/>
        <v>NO</v>
      </c>
      <c r="CO1359" s="244" t="str">
        <f t="shared" si="1781"/>
        <v>NO</v>
      </c>
      <c r="CP1359" s="244" t="str">
        <f t="shared" si="1782"/>
        <v>NO</v>
      </c>
      <c r="CQ1359" s="244" t="str">
        <f t="shared" si="1783"/>
        <v>NO</v>
      </c>
      <c r="CR1359" s="244" t="str">
        <f t="shared" si="1784"/>
        <v>NO</v>
      </c>
    </row>
    <row r="1360" spans="1:96">
      <c r="A1360" s="64"/>
      <c r="B1360" s="15"/>
      <c r="C1360" s="15"/>
      <c r="D1360" s="15"/>
      <c r="E1360" s="15"/>
      <c r="F1360" s="15"/>
      <c r="G1360" s="15"/>
      <c r="H1360" s="15"/>
      <c r="I1360" s="52" t="s">
        <v>14</v>
      </c>
      <c r="J1360" s="6">
        <v>0.65973563124942103</v>
      </c>
      <c r="K1360" s="6">
        <v>0.139948455270959</v>
      </c>
      <c r="L1360" s="6">
        <v>0.200315913479618</v>
      </c>
      <c r="M1360" s="6">
        <v>0.48514354842610602</v>
      </c>
      <c r="N1360" s="6">
        <v>0.44243948968833102</v>
      </c>
      <c r="O1360" s="6">
        <v>7.2416961885562001E-2</v>
      </c>
      <c r="P1360" s="6">
        <v>0.11875903439051499</v>
      </c>
      <c r="Q1360" s="6">
        <v>0.25622922457167002</v>
      </c>
      <c r="R1360" s="6">
        <v>0.62501174103781398</v>
      </c>
      <c r="S1360" s="6">
        <v>0.47499610648524498</v>
      </c>
      <c r="T1360" s="6">
        <v>0.48385989236181498</v>
      </c>
      <c r="U1360" s="6">
        <v>4.1144001152938398E-2</v>
      </c>
      <c r="V1360" s="6">
        <v>0.619096124468138</v>
      </c>
      <c r="W1360" s="6">
        <v>0.25337507094893902</v>
      </c>
      <c r="X1360" s="6">
        <v>0.12752880458292201</v>
      </c>
      <c r="Y1360" s="6">
        <v>0.96460657899603297</v>
      </c>
      <c r="Z1360" s="6">
        <v>2.5984682559126698E-2</v>
      </c>
      <c r="AA1360" s="6">
        <v>9.4087384448400205E-3</v>
      </c>
      <c r="AB1360" s="6">
        <v>0.17019163152463199</v>
      </c>
      <c r="AC1360" s="6">
        <v>0.57574829532917304</v>
      </c>
      <c r="AD1360" s="6">
        <v>0.254060073146193</v>
      </c>
      <c r="AE1360" s="6">
        <v>0.57011249621181204</v>
      </c>
      <c r="AF1360" s="6">
        <v>5.0995364165568199E-2</v>
      </c>
      <c r="AG1360" s="310">
        <v>0.37889213962261897</v>
      </c>
      <c r="AH1360" s="211">
        <v>5.43</v>
      </c>
      <c r="AI1360" s="211">
        <v>6.6719999999999997</v>
      </c>
      <c r="AJ1360" s="212">
        <v>9.9879999999999995</v>
      </c>
      <c r="AK1360" s="210">
        <v>4.9969999999999999</v>
      </c>
      <c r="AL1360" s="210">
        <v>5.7060000000000004</v>
      </c>
      <c r="AM1360" s="210">
        <v>9.7089999999999996</v>
      </c>
      <c r="AN1360" s="203"/>
      <c r="AO1360" s="203"/>
      <c r="AP1360" s="203"/>
      <c r="AQ1360" s="203"/>
      <c r="AR1360" s="203">
        <f t="shared" si="1785"/>
        <v>4.5450000100999999</v>
      </c>
      <c r="AS1360" s="203">
        <f t="shared" si="1786"/>
        <v>5.5549999999999997</v>
      </c>
      <c r="AT1360" s="203">
        <f t="shared" si="1787"/>
        <v>6.7894444320999989</v>
      </c>
      <c r="AU1360" s="203">
        <f t="shared" si="1788"/>
        <v>6.0592091043740002</v>
      </c>
      <c r="AV1360" s="203">
        <f t="shared" si="1789"/>
        <v>7.4057000000000004</v>
      </c>
      <c r="AW1360" s="203">
        <f t="shared" si="1790"/>
        <v>9.0514110946540001</v>
      </c>
      <c r="AX1360" s="203">
        <f t="shared" si="1791"/>
        <v>8.579536382701999</v>
      </c>
      <c r="AY1360" s="203">
        <f t="shared" si="1792"/>
        <v>10.4861</v>
      </c>
      <c r="AZ1360" s="203">
        <f t="shared" si="1793"/>
        <v>12.816344421142</v>
      </c>
      <c r="BB1360" s="1" t="str">
        <f t="shared" si="1718"/>
        <v>NP</v>
      </c>
      <c r="BC1360" s="1" t="str">
        <f t="shared" si="1719"/>
        <v>NP</v>
      </c>
      <c r="BD1360" s="1" t="str">
        <f t="shared" si="1720"/>
        <v>NP</v>
      </c>
      <c r="BE1360" s="1" t="str">
        <f t="shared" si="1721"/>
        <v>NO</v>
      </c>
      <c r="BF1360" s="1" t="str">
        <f t="shared" si="1755"/>
        <v>NO</v>
      </c>
      <c r="BG1360" s="1" t="str">
        <f t="shared" si="1756"/>
        <v>NO</v>
      </c>
      <c r="BH1360" s="1" t="str">
        <f t="shared" si="1740"/>
        <v>YES</v>
      </c>
      <c r="BJ1360" s="1">
        <v>24</v>
      </c>
      <c r="BK1360" s="1" t="str">
        <f t="shared" si="1757"/>
        <v>NP</v>
      </c>
      <c r="BL1360" s="1" t="str">
        <f t="shared" si="1758"/>
        <v>A</v>
      </c>
      <c r="BM1360" s="1" t="str">
        <f t="shared" si="1759"/>
        <v>NP</v>
      </c>
      <c r="BN1360" s="1" t="str">
        <f t="shared" si="1760"/>
        <v>NO</v>
      </c>
      <c r="BO1360" s="1" t="str">
        <f t="shared" si="1761"/>
        <v>NO</v>
      </c>
      <c r="BP1360" s="1" t="str">
        <f t="shared" si="1762"/>
        <v>YES</v>
      </c>
      <c r="BQ1360" s="1" t="str">
        <f t="shared" si="1763"/>
        <v>YES</v>
      </c>
      <c r="BS1360" s="1" t="str">
        <f t="shared" si="1764"/>
        <v>TP</v>
      </c>
      <c r="BT1360" s="1" t="str">
        <f t="shared" si="1765"/>
        <v>TP</v>
      </c>
      <c r="BU1360" s="1" t="str">
        <f t="shared" si="1766"/>
        <v>TP</v>
      </c>
      <c r="BV1360" s="1" t="str">
        <f t="shared" si="1767"/>
        <v>YES</v>
      </c>
      <c r="BW1360" s="1" t="str">
        <f t="shared" si="1768"/>
        <v>YES</v>
      </c>
      <c r="BX1360" s="1" t="str">
        <f t="shared" si="1769"/>
        <v>YES</v>
      </c>
      <c r="BY1360" s="244" t="str">
        <f t="shared" si="1770"/>
        <v>YES</v>
      </c>
      <c r="BZ1360" s="244" t="str">
        <f t="shared" si="1771"/>
        <v>NO</v>
      </c>
      <c r="CA1360" s="244" t="str">
        <f t="shared" si="1772"/>
        <v>NO</v>
      </c>
      <c r="CB1360" s="244" t="str">
        <f t="shared" si="1773"/>
        <v>NO</v>
      </c>
      <c r="CC1360" s="244" t="str">
        <f t="shared" si="1774"/>
        <v>NO</v>
      </c>
      <c r="CD1360" s="244" t="str">
        <f t="shared" si="1750"/>
        <v>NO</v>
      </c>
      <c r="CE1360" s="1" t="str">
        <f t="shared" si="1751"/>
        <v>NO</v>
      </c>
      <c r="CF1360" s="1" t="str">
        <f t="shared" si="1752"/>
        <v>NO</v>
      </c>
      <c r="CG1360" s="1" t="str">
        <f t="shared" si="1753"/>
        <v>NO</v>
      </c>
      <c r="CH1360" s="1" t="str">
        <f t="shared" si="1754"/>
        <v>NO</v>
      </c>
      <c r="CI1360" s="244" t="str">
        <f t="shared" si="1775"/>
        <v>NO</v>
      </c>
      <c r="CJ1360" s="244" t="str">
        <f t="shared" si="1776"/>
        <v>NO</v>
      </c>
      <c r="CK1360" s="244" t="str">
        <f t="shared" si="1777"/>
        <v>NO</v>
      </c>
      <c r="CL1360" s="244" t="str">
        <f t="shared" si="1778"/>
        <v>NO</v>
      </c>
      <c r="CM1360" s="244" t="str">
        <f t="shared" si="1779"/>
        <v>NO</v>
      </c>
      <c r="CN1360" s="244" t="str">
        <f t="shared" si="1780"/>
        <v>NO</v>
      </c>
      <c r="CO1360" s="244" t="str">
        <f t="shared" si="1781"/>
        <v>NO</v>
      </c>
      <c r="CP1360" s="244" t="str">
        <f t="shared" si="1782"/>
        <v>NO</v>
      </c>
      <c r="CQ1360" s="244" t="str">
        <f t="shared" si="1783"/>
        <v>NO</v>
      </c>
      <c r="CR1360" s="244" t="str">
        <f t="shared" si="1784"/>
        <v>NO</v>
      </c>
    </row>
    <row r="1361" spans="1:96">
      <c r="A1361" s="64"/>
      <c r="B1361" s="15"/>
      <c r="C1361" s="15"/>
      <c r="D1361" s="15"/>
      <c r="E1361" s="15"/>
      <c r="F1361" s="15"/>
      <c r="G1361" s="15"/>
      <c r="H1361" s="15"/>
      <c r="I1361" s="52" t="s">
        <v>15</v>
      </c>
      <c r="J1361" s="6">
        <v>0.65973563124942103</v>
      </c>
      <c r="K1361" s="6">
        <v>0.139948455270959</v>
      </c>
      <c r="L1361" s="6">
        <v>0.200315913479618</v>
      </c>
      <c r="M1361" s="6">
        <v>0.48514354842610602</v>
      </c>
      <c r="N1361" s="6">
        <v>0.44243948968833102</v>
      </c>
      <c r="O1361" s="6">
        <v>7.2416961885562001E-2</v>
      </c>
      <c r="P1361" s="6">
        <v>0.11875903439051499</v>
      </c>
      <c r="Q1361" s="6">
        <v>0.25622922457167002</v>
      </c>
      <c r="R1361" s="6">
        <v>0.62501174103781398</v>
      </c>
      <c r="S1361" s="6">
        <v>0.47499610648524498</v>
      </c>
      <c r="T1361" s="6">
        <v>0.48385989236181498</v>
      </c>
      <c r="U1361" s="6">
        <v>4.1144001152938398E-2</v>
      </c>
      <c r="V1361" s="6">
        <v>0.619096124468138</v>
      </c>
      <c r="W1361" s="6">
        <v>0.25337507094893902</v>
      </c>
      <c r="X1361" s="6">
        <v>0.12752880458292201</v>
      </c>
      <c r="Y1361" s="6">
        <v>0.96460657899603297</v>
      </c>
      <c r="Z1361" s="6">
        <v>2.5984682559126698E-2</v>
      </c>
      <c r="AA1361" s="6">
        <v>9.4087384448400205E-3</v>
      </c>
      <c r="AB1361" s="6">
        <v>0.17019163152463199</v>
      </c>
      <c r="AC1361" s="6">
        <v>0.57574829532917304</v>
      </c>
      <c r="AD1361" s="6">
        <v>0.254060073146193</v>
      </c>
      <c r="AE1361" s="6">
        <v>0.25036401108058998</v>
      </c>
      <c r="AF1361" s="6">
        <v>0.67054534387083098</v>
      </c>
      <c r="AG1361" s="310">
        <v>7.9090645048578406E-2</v>
      </c>
      <c r="AH1361" s="211">
        <v>5.3540000000000001</v>
      </c>
      <c r="AI1361" s="211">
        <v>6.7140000000000004</v>
      </c>
      <c r="AJ1361" s="212">
        <v>10.058999999999999</v>
      </c>
      <c r="AK1361" s="210">
        <v>5.56</v>
      </c>
      <c r="AL1361" s="210">
        <v>6.0650000000000004</v>
      </c>
      <c r="AM1361" s="210">
        <v>10.561</v>
      </c>
      <c r="AN1361" s="203"/>
      <c r="AO1361" s="203"/>
      <c r="AP1361" s="203"/>
      <c r="AQ1361" s="203"/>
      <c r="AR1361" s="203">
        <f t="shared" si="1785"/>
        <v>4.5450000100999999</v>
      </c>
      <c r="AS1361" s="203">
        <f t="shared" si="1786"/>
        <v>5.5549999999999997</v>
      </c>
      <c r="AT1361" s="203">
        <f t="shared" si="1787"/>
        <v>6.7894444320999989</v>
      </c>
      <c r="AU1361" s="203">
        <f t="shared" si="1788"/>
        <v>6.0592091043740002</v>
      </c>
      <c r="AV1361" s="203">
        <f t="shared" si="1789"/>
        <v>7.4057000000000004</v>
      </c>
      <c r="AW1361" s="203">
        <f t="shared" si="1790"/>
        <v>9.0514110946540001</v>
      </c>
      <c r="AX1361" s="203">
        <f t="shared" si="1791"/>
        <v>8.579536382701999</v>
      </c>
      <c r="AY1361" s="203">
        <f t="shared" si="1792"/>
        <v>10.4861</v>
      </c>
      <c r="AZ1361" s="203">
        <f t="shared" si="1793"/>
        <v>12.816344421142</v>
      </c>
      <c r="BB1361" s="1" t="str">
        <f t="shared" ref="BB1361:BB1424" si="1794">IF(AH1361&lt;AR1361,"A",IF(AND(AR1361&lt;=AH1361,AH1361&lt;=AS1361),"NP",IF(AND(AS1361&lt;AH1361,AH1361&lt;=AT1361),"NA","P")))</f>
        <v>NP</v>
      </c>
      <c r="BC1361" s="1" t="str">
        <f t="shared" ref="BC1361:BC1424" si="1795">IF(AI1361&lt;AU1361,"A",IF(AND(AU1361&lt;=AI1361,AI1361&lt;=AV1361),"NP",IF(AND(AV1361&lt;AI1361,AI1361&lt;=AW1361),"NA","P")))</f>
        <v>NP</v>
      </c>
      <c r="BD1361" s="1" t="str">
        <f t="shared" ref="BD1361:BD1424" si="1796">IF(AJ1361&lt;AX1361,"A",IF(AND(AX1361&lt;=AJ1361,AJ1361&lt;=AY1361),"NP",IF(AND(AY1361&lt;AJ1361,AJ1361&lt;=AZ1361),"NA","P")))</f>
        <v>NP</v>
      </c>
      <c r="BE1361" s="1" t="str">
        <f t="shared" ref="BE1361:BE1424" si="1797">IF(AND(BB1361="A",BC1361="A",BD1361="A"),"YES","NO")</f>
        <v>NO</v>
      </c>
      <c r="BF1361" s="1" t="str">
        <f t="shared" si="1755"/>
        <v>NO</v>
      </c>
      <c r="BG1361" s="1" t="str">
        <f t="shared" si="1756"/>
        <v>NO</v>
      </c>
      <c r="BH1361" s="1" t="str">
        <f t="shared" si="1740"/>
        <v>YES</v>
      </c>
      <c r="BJ1361" s="1">
        <v>596</v>
      </c>
      <c r="BK1361" s="1" t="str">
        <f t="shared" si="1757"/>
        <v>NA</v>
      </c>
      <c r="BL1361" s="1" t="str">
        <f t="shared" si="1758"/>
        <v>NP</v>
      </c>
      <c r="BM1361" s="1" t="str">
        <f t="shared" si="1759"/>
        <v>NA</v>
      </c>
      <c r="BN1361" s="1" t="str">
        <f t="shared" si="1760"/>
        <v>NO</v>
      </c>
      <c r="BO1361" s="1" t="str">
        <f t="shared" si="1761"/>
        <v>NO</v>
      </c>
      <c r="BP1361" s="1" t="str">
        <f t="shared" si="1762"/>
        <v>NO</v>
      </c>
      <c r="BQ1361" s="1" t="str">
        <f t="shared" si="1763"/>
        <v>YES</v>
      </c>
      <c r="BS1361" s="1" t="str">
        <f t="shared" si="1764"/>
        <v>FP</v>
      </c>
      <c r="BT1361" s="1" t="str">
        <f t="shared" si="1765"/>
        <v>TP</v>
      </c>
      <c r="BU1361" s="1" t="str">
        <f t="shared" si="1766"/>
        <v>FP</v>
      </c>
      <c r="BV1361" s="1" t="str">
        <f t="shared" si="1767"/>
        <v>NO</v>
      </c>
      <c r="BW1361" s="1" t="str">
        <f t="shared" si="1768"/>
        <v>NO</v>
      </c>
      <c r="BX1361" s="1" t="str">
        <f t="shared" si="1769"/>
        <v>YES</v>
      </c>
      <c r="BY1361" s="244" t="str">
        <f t="shared" si="1770"/>
        <v>YES</v>
      </c>
      <c r="BZ1361" s="244" t="str">
        <f t="shared" si="1771"/>
        <v>NO</v>
      </c>
      <c r="CA1361" s="244" t="str">
        <f t="shared" si="1772"/>
        <v>NO</v>
      </c>
      <c r="CB1361" s="244" t="str">
        <f t="shared" si="1773"/>
        <v>NO</v>
      </c>
      <c r="CC1361" s="244" t="str">
        <f t="shared" si="1774"/>
        <v>NO</v>
      </c>
      <c r="CD1361" s="244" t="str">
        <f t="shared" si="1750"/>
        <v>YES</v>
      </c>
      <c r="CE1361" s="1" t="str">
        <f t="shared" si="1751"/>
        <v>YES</v>
      </c>
      <c r="CF1361" s="1" t="str">
        <f t="shared" si="1752"/>
        <v>YES</v>
      </c>
      <c r="CG1361" s="1" t="str">
        <f t="shared" si="1753"/>
        <v>NO</v>
      </c>
      <c r="CH1361" s="1" t="str">
        <f t="shared" si="1754"/>
        <v>NO</v>
      </c>
      <c r="CI1361" s="244" t="str">
        <f t="shared" si="1775"/>
        <v>NO</v>
      </c>
      <c r="CJ1361" s="244" t="str">
        <f t="shared" si="1776"/>
        <v>NO</v>
      </c>
      <c r="CK1361" s="244" t="str">
        <f t="shared" si="1777"/>
        <v>NO</v>
      </c>
      <c r="CL1361" s="244" t="str">
        <f t="shared" si="1778"/>
        <v>NO</v>
      </c>
      <c r="CM1361" s="244" t="str">
        <f t="shared" si="1779"/>
        <v>NO</v>
      </c>
      <c r="CN1361" s="244" t="str">
        <f t="shared" si="1780"/>
        <v>YES</v>
      </c>
      <c r="CO1361" s="244" t="str">
        <f t="shared" si="1781"/>
        <v>YES</v>
      </c>
      <c r="CP1361" s="244" t="str">
        <f t="shared" si="1782"/>
        <v>YES</v>
      </c>
      <c r="CQ1361" s="244" t="str">
        <f t="shared" si="1783"/>
        <v>NO</v>
      </c>
      <c r="CR1361" s="244" t="str">
        <f t="shared" si="1784"/>
        <v>NO</v>
      </c>
    </row>
    <row r="1362" spans="1:96">
      <c r="A1362" s="64"/>
      <c r="B1362" s="15"/>
      <c r="C1362" s="15"/>
      <c r="D1362" s="15"/>
      <c r="E1362" s="15"/>
      <c r="F1362" s="15"/>
      <c r="G1362" s="15"/>
      <c r="H1362" s="15"/>
      <c r="I1362" s="52" t="s">
        <v>16</v>
      </c>
      <c r="J1362" s="6">
        <v>0.64592313972578796</v>
      </c>
      <c r="K1362" s="6">
        <v>0.29967180620385497</v>
      </c>
      <c r="L1362" s="6">
        <v>5.4405054070355799E-2</v>
      </c>
      <c r="M1362" s="6">
        <v>0.72948657396685801</v>
      </c>
      <c r="N1362" s="6">
        <v>0.24446067558536799</v>
      </c>
      <c r="O1362" s="6">
        <v>2.60527504477726E-2</v>
      </c>
      <c r="P1362" s="6">
        <v>0.15725414535608701</v>
      </c>
      <c r="Q1362" s="6">
        <v>0.58560734715962703</v>
      </c>
      <c r="R1362" s="6">
        <v>0.25713850748428402</v>
      </c>
      <c r="S1362" s="6">
        <v>0.88579990878430104</v>
      </c>
      <c r="T1362" s="6">
        <v>6.0743183494734801E-2</v>
      </c>
      <c r="U1362" s="6">
        <v>5.3456907720963599E-2</v>
      </c>
      <c r="V1362" s="6">
        <v>0.287812044683043</v>
      </c>
      <c r="W1362" s="6">
        <v>0.12739141552314601</v>
      </c>
      <c r="X1362" s="6">
        <v>0.58479653979380897</v>
      </c>
      <c r="Y1362" s="6">
        <v>0.88454714334657203</v>
      </c>
      <c r="Z1362" s="6">
        <v>6.8323484664522998E-3</v>
      </c>
      <c r="AA1362" s="6">
        <v>0.108620508186974</v>
      </c>
      <c r="AB1362" s="6">
        <v>0.55192308945771296</v>
      </c>
      <c r="AC1362" s="6">
        <v>0.14680274639270699</v>
      </c>
      <c r="AD1362" s="6">
        <v>0.30127416414957803</v>
      </c>
      <c r="AE1362" s="6">
        <v>0.249208421818058</v>
      </c>
      <c r="AF1362" s="6">
        <v>0.35398492943391002</v>
      </c>
      <c r="AG1362" s="310">
        <v>0.39680664874803001</v>
      </c>
      <c r="AH1362" s="211">
        <v>4.53</v>
      </c>
      <c r="AI1362" s="211">
        <v>7.2590000000000003</v>
      </c>
      <c r="AJ1362" s="212">
        <v>10.082000000000001</v>
      </c>
      <c r="AK1362" s="210">
        <v>4.6029999999999998</v>
      </c>
      <c r="AL1362" s="210">
        <v>7.5350000000000001</v>
      </c>
      <c r="AM1362" s="210">
        <v>10.420999999999999</v>
      </c>
      <c r="AN1362" s="203"/>
      <c r="AO1362" s="203"/>
      <c r="AP1362" s="203"/>
      <c r="AQ1362" s="203"/>
      <c r="AR1362" s="203">
        <f t="shared" si="1785"/>
        <v>4.5450000100999999</v>
      </c>
      <c r="AS1362" s="203">
        <f t="shared" si="1786"/>
        <v>5.5549999999999997</v>
      </c>
      <c r="AT1362" s="203">
        <f t="shared" si="1787"/>
        <v>6.7894444320999989</v>
      </c>
      <c r="AU1362" s="203">
        <f t="shared" si="1788"/>
        <v>6.0592091043740002</v>
      </c>
      <c r="AV1362" s="203">
        <f t="shared" si="1789"/>
        <v>7.4057000000000004</v>
      </c>
      <c r="AW1362" s="203">
        <f t="shared" si="1790"/>
        <v>9.0514110946540001</v>
      </c>
      <c r="AX1362" s="203">
        <f t="shared" si="1791"/>
        <v>8.579536382701999</v>
      </c>
      <c r="AY1362" s="203">
        <f t="shared" si="1792"/>
        <v>10.4861</v>
      </c>
      <c r="AZ1362" s="203">
        <f t="shared" si="1793"/>
        <v>12.816344421142</v>
      </c>
      <c r="BB1362" s="1" t="str">
        <f t="shared" si="1794"/>
        <v>A</v>
      </c>
      <c r="BC1362" s="1" t="str">
        <f t="shared" si="1795"/>
        <v>NP</v>
      </c>
      <c r="BD1362" s="1" t="str">
        <f t="shared" si="1796"/>
        <v>NP</v>
      </c>
      <c r="BE1362" s="1" t="str">
        <f t="shared" si="1797"/>
        <v>NO</v>
      </c>
      <c r="BF1362" s="1" t="str">
        <f t="shared" si="1755"/>
        <v>NO</v>
      </c>
      <c r="BG1362" s="1" t="str">
        <f t="shared" si="1756"/>
        <v>YES</v>
      </c>
      <c r="BH1362" s="1" t="str">
        <f t="shared" si="1740"/>
        <v>YES</v>
      </c>
      <c r="BJ1362" s="1">
        <v>282</v>
      </c>
      <c r="BK1362" s="1" t="str">
        <f t="shared" si="1757"/>
        <v>NP</v>
      </c>
      <c r="BL1362" s="1" t="str">
        <f t="shared" si="1758"/>
        <v>NA</v>
      </c>
      <c r="BM1362" s="1" t="str">
        <f t="shared" si="1759"/>
        <v>NP</v>
      </c>
      <c r="BN1362" s="1" t="str">
        <f t="shared" si="1760"/>
        <v>NO</v>
      </c>
      <c r="BO1362" s="1" t="str">
        <f t="shared" si="1761"/>
        <v>NO</v>
      </c>
      <c r="BP1362" s="1" t="str">
        <f t="shared" si="1762"/>
        <v>NO</v>
      </c>
      <c r="BQ1362" s="1" t="str">
        <f t="shared" si="1763"/>
        <v>YES</v>
      </c>
      <c r="BS1362" s="1" t="str">
        <f t="shared" si="1764"/>
        <v>TP</v>
      </c>
      <c r="BT1362" s="1" t="str">
        <f t="shared" si="1765"/>
        <v>FP</v>
      </c>
      <c r="BU1362" s="1" t="str">
        <f t="shared" si="1766"/>
        <v>TP</v>
      </c>
      <c r="BV1362" s="1" t="str">
        <f t="shared" si="1767"/>
        <v>NO</v>
      </c>
      <c r="BW1362" s="1" t="str">
        <f t="shared" si="1768"/>
        <v>YES</v>
      </c>
      <c r="BX1362" s="1" t="str">
        <f t="shared" si="1769"/>
        <v>YES</v>
      </c>
      <c r="BY1362" s="244" t="str">
        <f t="shared" si="1770"/>
        <v>YES</v>
      </c>
      <c r="BZ1362" s="244" t="str">
        <f t="shared" si="1771"/>
        <v>NO</v>
      </c>
      <c r="CA1362" s="244" t="str">
        <f t="shared" si="1772"/>
        <v>NO</v>
      </c>
      <c r="CB1362" s="244" t="str">
        <f t="shared" si="1773"/>
        <v>NO</v>
      </c>
      <c r="CC1362" s="244" t="str">
        <f t="shared" si="1774"/>
        <v>NO</v>
      </c>
      <c r="CD1362" s="244" t="str">
        <f t="shared" si="1750"/>
        <v>YES</v>
      </c>
      <c r="CE1362" s="1" t="str">
        <f t="shared" si="1751"/>
        <v>YES</v>
      </c>
      <c r="CF1362" s="1" t="str">
        <f t="shared" si="1752"/>
        <v>YES</v>
      </c>
      <c r="CG1362" s="1" t="str">
        <f t="shared" si="1753"/>
        <v>NO</v>
      </c>
      <c r="CH1362" s="1" t="str">
        <f t="shared" si="1754"/>
        <v>NO</v>
      </c>
      <c r="CI1362" s="244" t="str">
        <f t="shared" si="1775"/>
        <v>NO</v>
      </c>
      <c r="CJ1362" s="244" t="str">
        <f t="shared" si="1776"/>
        <v>NO</v>
      </c>
      <c r="CK1362" s="244" t="str">
        <f t="shared" si="1777"/>
        <v>NO</v>
      </c>
      <c r="CL1362" s="244" t="str">
        <f t="shared" si="1778"/>
        <v>NO</v>
      </c>
      <c r="CM1362" s="244" t="str">
        <f t="shared" si="1779"/>
        <v>NO</v>
      </c>
      <c r="CN1362" s="244" t="str">
        <f t="shared" si="1780"/>
        <v>YES</v>
      </c>
      <c r="CO1362" s="244" t="str">
        <f t="shared" si="1781"/>
        <v>YES</v>
      </c>
      <c r="CP1362" s="244" t="str">
        <f t="shared" si="1782"/>
        <v>YES</v>
      </c>
      <c r="CQ1362" s="244" t="str">
        <f t="shared" si="1783"/>
        <v>NO</v>
      </c>
      <c r="CR1362" s="244" t="str">
        <f t="shared" si="1784"/>
        <v>NO</v>
      </c>
    </row>
    <row r="1363" spans="1:96">
      <c r="A1363" s="64"/>
      <c r="B1363" s="15"/>
      <c r="C1363" s="15"/>
      <c r="D1363" s="15"/>
      <c r="E1363" s="15"/>
      <c r="F1363" s="15"/>
      <c r="G1363" s="15"/>
      <c r="H1363" s="15"/>
      <c r="I1363" s="52" t="s">
        <v>17</v>
      </c>
      <c r="J1363" s="6">
        <v>7.3427707227772504E-2</v>
      </c>
      <c r="K1363" s="6">
        <v>0.69992860567668402</v>
      </c>
      <c r="L1363" s="6">
        <v>0.226643687095542</v>
      </c>
      <c r="M1363" s="6">
        <v>0.73395889476059795</v>
      </c>
      <c r="N1363" s="6">
        <v>2.1346284803940201E-3</v>
      </c>
      <c r="O1363" s="6">
        <v>0.26390647675900702</v>
      </c>
      <c r="P1363" s="6">
        <v>0.39066510873438398</v>
      </c>
      <c r="Q1363" s="6">
        <v>0.52535615084482301</v>
      </c>
      <c r="R1363" s="6">
        <v>8.3978740420792106E-2</v>
      </c>
      <c r="S1363" s="6">
        <v>0.3877127232109</v>
      </c>
      <c r="T1363" s="6">
        <v>0.41614002689897001</v>
      </c>
      <c r="U1363" s="6">
        <v>0.19614724989012799</v>
      </c>
      <c r="V1363" s="6">
        <v>5.8403515837956999E-3</v>
      </c>
      <c r="W1363" s="6">
        <v>0.42129848002819797</v>
      </c>
      <c r="X1363" s="6">
        <v>0.57286116838800605</v>
      </c>
      <c r="Y1363" s="6">
        <v>0.19519262255714501</v>
      </c>
      <c r="Z1363" s="6">
        <v>0.35698667525160499</v>
      </c>
      <c r="AA1363" s="6">
        <v>0.44782070219124798</v>
      </c>
      <c r="AB1363" s="6">
        <v>0.49361127149554901</v>
      </c>
      <c r="AC1363" s="6">
        <v>3.3881118082601601E-2</v>
      </c>
      <c r="AD1363" s="6">
        <v>0.47250761042184802</v>
      </c>
      <c r="AE1363" s="6">
        <v>0.30093364847869603</v>
      </c>
      <c r="AF1363" s="6">
        <v>0.458430721629488</v>
      </c>
      <c r="AG1363" s="310">
        <v>0.240635629891815</v>
      </c>
      <c r="AH1363" s="211">
        <v>4.3970000000000002</v>
      </c>
      <c r="AI1363" s="211">
        <v>7.5460000000000003</v>
      </c>
      <c r="AJ1363" s="212">
        <v>10.333</v>
      </c>
      <c r="AK1363" s="210">
        <v>4.4720000000000004</v>
      </c>
      <c r="AL1363" s="210">
        <v>7.5570000000000004</v>
      </c>
      <c r="AM1363" s="210">
        <v>10.212999999999999</v>
      </c>
      <c r="AN1363" s="203"/>
      <c r="AO1363" s="203"/>
      <c r="AP1363" s="203"/>
      <c r="AQ1363" s="203"/>
      <c r="AR1363" s="203">
        <f t="shared" si="1785"/>
        <v>4.5450000100999999</v>
      </c>
      <c r="AS1363" s="203">
        <f t="shared" si="1786"/>
        <v>5.5549999999999997</v>
      </c>
      <c r="AT1363" s="203">
        <f t="shared" si="1787"/>
        <v>6.7894444320999989</v>
      </c>
      <c r="AU1363" s="203">
        <f t="shared" si="1788"/>
        <v>6.0592091043740002</v>
      </c>
      <c r="AV1363" s="203">
        <f t="shared" si="1789"/>
        <v>7.4057000000000004</v>
      </c>
      <c r="AW1363" s="203">
        <f t="shared" si="1790"/>
        <v>9.0514110946540001</v>
      </c>
      <c r="AX1363" s="203">
        <f t="shared" si="1791"/>
        <v>8.579536382701999</v>
      </c>
      <c r="AY1363" s="203">
        <f t="shared" si="1792"/>
        <v>10.4861</v>
      </c>
      <c r="AZ1363" s="203">
        <f t="shared" si="1793"/>
        <v>12.816344421142</v>
      </c>
      <c r="BB1363" s="1" t="str">
        <f t="shared" si="1794"/>
        <v>A</v>
      </c>
      <c r="BC1363" s="1" t="str">
        <f t="shared" si="1795"/>
        <v>NA</v>
      </c>
      <c r="BD1363" s="1" t="str">
        <f t="shared" si="1796"/>
        <v>NP</v>
      </c>
      <c r="BE1363" s="1" t="str">
        <f t="shared" si="1797"/>
        <v>NO</v>
      </c>
      <c r="BF1363" s="1" t="str">
        <f t="shared" si="1755"/>
        <v>NO</v>
      </c>
      <c r="BG1363" s="1" t="str">
        <f t="shared" si="1756"/>
        <v>YES</v>
      </c>
      <c r="BH1363" s="1" t="str">
        <f t="shared" si="1740"/>
        <v>YES</v>
      </c>
      <c r="BJ1363" s="1">
        <v>98</v>
      </c>
      <c r="BK1363" s="1" t="str">
        <f t="shared" si="1757"/>
        <v>A</v>
      </c>
      <c r="BL1363" s="1" t="str">
        <f t="shared" si="1758"/>
        <v>NA</v>
      </c>
      <c r="BM1363" s="1" t="str">
        <f t="shared" si="1759"/>
        <v>NP</v>
      </c>
      <c r="BN1363" s="1" t="str">
        <f t="shared" si="1760"/>
        <v>NO</v>
      </c>
      <c r="BO1363" s="1" t="str">
        <f t="shared" si="1761"/>
        <v>NO</v>
      </c>
      <c r="BP1363" s="1" t="str">
        <f t="shared" si="1762"/>
        <v>YES</v>
      </c>
      <c r="BQ1363" s="1" t="str">
        <f t="shared" si="1763"/>
        <v>YES</v>
      </c>
      <c r="BS1363" s="1" t="str">
        <f t="shared" si="1764"/>
        <v>TP</v>
      </c>
      <c r="BT1363" s="1" t="str">
        <f t="shared" si="1765"/>
        <v>TN</v>
      </c>
      <c r="BU1363" s="1" t="str">
        <f t="shared" si="1766"/>
        <v>TP</v>
      </c>
      <c r="BV1363" s="1" t="str">
        <f t="shared" si="1767"/>
        <v>NO</v>
      </c>
      <c r="BW1363" s="1" t="str">
        <f t="shared" si="1768"/>
        <v>YES</v>
      </c>
      <c r="BX1363" s="1" t="str">
        <f t="shared" si="1769"/>
        <v>YES</v>
      </c>
      <c r="BY1363" s="244" t="str">
        <f t="shared" si="1770"/>
        <v>YES</v>
      </c>
      <c r="BZ1363" s="244" t="str">
        <f t="shared" si="1771"/>
        <v>NO</v>
      </c>
      <c r="CA1363" s="244" t="str">
        <f t="shared" si="1772"/>
        <v>NO</v>
      </c>
      <c r="CB1363" s="244" t="str">
        <f t="shared" si="1773"/>
        <v>NO</v>
      </c>
      <c r="CC1363" s="244" t="str">
        <f t="shared" si="1774"/>
        <v>NO</v>
      </c>
      <c r="CD1363" s="244" t="str">
        <f t="shared" si="1750"/>
        <v>NO</v>
      </c>
      <c r="CE1363" s="1" t="str">
        <f t="shared" si="1751"/>
        <v>NO</v>
      </c>
      <c r="CF1363" s="1" t="str">
        <f t="shared" si="1752"/>
        <v>NO</v>
      </c>
      <c r="CG1363" s="1" t="str">
        <f t="shared" si="1753"/>
        <v>NO</v>
      </c>
      <c r="CH1363" s="1" t="str">
        <f t="shared" si="1754"/>
        <v>NO</v>
      </c>
      <c r="CI1363" s="244" t="str">
        <f t="shared" si="1775"/>
        <v>NO</v>
      </c>
      <c r="CJ1363" s="244" t="str">
        <f t="shared" si="1776"/>
        <v>NO</v>
      </c>
      <c r="CK1363" s="244" t="str">
        <f t="shared" si="1777"/>
        <v>NO</v>
      </c>
      <c r="CL1363" s="244" t="str">
        <f t="shared" si="1778"/>
        <v>NO</v>
      </c>
      <c r="CM1363" s="244" t="str">
        <f t="shared" si="1779"/>
        <v>NO</v>
      </c>
      <c r="CN1363" s="244" t="str">
        <f t="shared" si="1780"/>
        <v>NO</v>
      </c>
      <c r="CO1363" s="244" t="str">
        <f t="shared" si="1781"/>
        <v>NO</v>
      </c>
      <c r="CP1363" s="244" t="str">
        <f t="shared" si="1782"/>
        <v>NO</v>
      </c>
      <c r="CQ1363" s="244" t="str">
        <f t="shared" si="1783"/>
        <v>NO</v>
      </c>
      <c r="CR1363" s="244" t="str">
        <f t="shared" si="1784"/>
        <v>NO</v>
      </c>
    </row>
    <row r="1364" spans="1:96">
      <c r="A1364" s="64"/>
      <c r="B1364" s="15"/>
      <c r="C1364" s="15"/>
      <c r="D1364" s="15"/>
      <c r="E1364" s="15"/>
      <c r="F1364" s="15"/>
      <c r="G1364" s="15"/>
      <c r="H1364" s="15"/>
      <c r="I1364" s="52" t="s">
        <v>18</v>
      </c>
      <c r="J1364" s="6">
        <v>0.65973563124942103</v>
      </c>
      <c r="K1364" s="6">
        <v>0.139948455270959</v>
      </c>
      <c r="L1364" s="6">
        <v>0.200315913479618</v>
      </c>
      <c r="M1364" s="6">
        <v>0.48514354842610602</v>
      </c>
      <c r="N1364" s="6">
        <v>0.44243948968833102</v>
      </c>
      <c r="O1364" s="6">
        <v>7.2416961885562001E-2</v>
      </c>
      <c r="P1364" s="6">
        <v>0.11875903439051499</v>
      </c>
      <c r="Q1364" s="6">
        <v>0.25622922457167002</v>
      </c>
      <c r="R1364" s="6">
        <v>0.62501174103781398</v>
      </c>
      <c r="S1364" s="6">
        <v>0.47499610648524498</v>
      </c>
      <c r="T1364" s="6">
        <v>0.48385989236181498</v>
      </c>
      <c r="U1364" s="6">
        <v>4.1144001152938398E-2</v>
      </c>
      <c r="V1364" s="6">
        <v>0.619096124468138</v>
      </c>
      <c r="W1364" s="6">
        <v>0.25337507094893902</v>
      </c>
      <c r="X1364" s="6">
        <v>0.12752880458292201</v>
      </c>
      <c r="Y1364" s="6">
        <v>0.96460657899603297</v>
      </c>
      <c r="Z1364" s="6">
        <v>2.5984682559126698E-2</v>
      </c>
      <c r="AA1364" s="6">
        <v>9.4087384448400205E-3</v>
      </c>
      <c r="AB1364" s="6">
        <v>0.17019163152463199</v>
      </c>
      <c r="AC1364" s="6">
        <v>0.57574829532917304</v>
      </c>
      <c r="AD1364" s="6">
        <v>0.254060073146193</v>
      </c>
      <c r="AE1364" s="6">
        <v>0.25036401108058998</v>
      </c>
      <c r="AF1364" s="6">
        <v>0.67054534387083098</v>
      </c>
      <c r="AG1364" s="310">
        <v>7.9090645048578406E-2</v>
      </c>
      <c r="AH1364" s="211">
        <v>5.4269999999999996</v>
      </c>
      <c r="AI1364" s="211">
        <v>5.9370000000000003</v>
      </c>
      <c r="AJ1364" s="212">
        <v>10.387</v>
      </c>
      <c r="AK1364" s="210">
        <v>5.3879999999999999</v>
      </c>
      <c r="AL1364" s="210">
        <v>5.4950000000000001</v>
      </c>
      <c r="AM1364" s="210">
        <v>10.247999999999999</v>
      </c>
      <c r="AN1364" s="203"/>
      <c r="AO1364" s="203"/>
      <c r="AP1364" s="203"/>
      <c r="AQ1364" s="203"/>
      <c r="AR1364" s="203">
        <f t="shared" si="1785"/>
        <v>4.5450000100999999</v>
      </c>
      <c r="AS1364" s="203">
        <f t="shared" si="1786"/>
        <v>5.5549999999999997</v>
      </c>
      <c r="AT1364" s="203">
        <f t="shared" si="1787"/>
        <v>6.7894444320999989</v>
      </c>
      <c r="AU1364" s="203">
        <f t="shared" si="1788"/>
        <v>6.0592091043740002</v>
      </c>
      <c r="AV1364" s="203">
        <f t="shared" si="1789"/>
        <v>7.4057000000000004</v>
      </c>
      <c r="AW1364" s="203">
        <f t="shared" si="1790"/>
        <v>9.0514110946540001</v>
      </c>
      <c r="AX1364" s="203">
        <f t="shared" si="1791"/>
        <v>8.579536382701999</v>
      </c>
      <c r="AY1364" s="203">
        <f t="shared" si="1792"/>
        <v>10.4861</v>
      </c>
      <c r="AZ1364" s="203">
        <f t="shared" si="1793"/>
        <v>12.816344421142</v>
      </c>
      <c r="BB1364" s="1" t="str">
        <f t="shared" si="1794"/>
        <v>NP</v>
      </c>
      <c r="BC1364" s="1" t="str">
        <f t="shared" si="1795"/>
        <v>A</v>
      </c>
      <c r="BD1364" s="1" t="str">
        <f t="shared" si="1796"/>
        <v>NP</v>
      </c>
      <c r="BE1364" s="1" t="str">
        <f t="shared" si="1797"/>
        <v>NO</v>
      </c>
      <c r="BF1364" s="1" t="str">
        <f t="shared" si="1755"/>
        <v>NO</v>
      </c>
      <c r="BG1364" s="1" t="str">
        <f t="shared" si="1756"/>
        <v>YES</v>
      </c>
      <c r="BH1364" s="1" t="str">
        <f t="shared" si="1740"/>
        <v>YES</v>
      </c>
      <c r="BJ1364" s="1">
        <v>103</v>
      </c>
      <c r="BK1364" s="1" t="str">
        <f t="shared" si="1757"/>
        <v>NP</v>
      </c>
      <c r="BL1364" s="1" t="str">
        <f t="shared" si="1758"/>
        <v>A</v>
      </c>
      <c r="BM1364" s="1" t="str">
        <f t="shared" si="1759"/>
        <v>NP</v>
      </c>
      <c r="BN1364" s="1" t="str">
        <f t="shared" si="1760"/>
        <v>NO</v>
      </c>
      <c r="BO1364" s="1" t="str">
        <f t="shared" si="1761"/>
        <v>NO</v>
      </c>
      <c r="BP1364" s="1" t="str">
        <f t="shared" si="1762"/>
        <v>YES</v>
      </c>
      <c r="BQ1364" s="1" t="str">
        <f t="shared" si="1763"/>
        <v>YES</v>
      </c>
      <c r="BS1364" s="1" t="str">
        <f t="shared" si="1764"/>
        <v>TP</v>
      </c>
      <c r="BT1364" s="1" t="str">
        <f t="shared" si="1765"/>
        <v>TP</v>
      </c>
      <c r="BU1364" s="1" t="str">
        <f t="shared" si="1766"/>
        <v>TP</v>
      </c>
      <c r="BV1364" s="1" t="str">
        <f t="shared" si="1767"/>
        <v>YES</v>
      </c>
      <c r="BW1364" s="1" t="str">
        <f t="shared" si="1768"/>
        <v>YES</v>
      </c>
      <c r="BX1364" s="1" t="str">
        <f t="shared" si="1769"/>
        <v>YES</v>
      </c>
      <c r="BY1364" s="244" t="str">
        <f t="shared" si="1770"/>
        <v>YES</v>
      </c>
      <c r="BZ1364" s="244" t="str">
        <f t="shared" si="1771"/>
        <v>NO</v>
      </c>
      <c r="CA1364" s="244" t="str">
        <f t="shared" si="1772"/>
        <v>NO</v>
      </c>
      <c r="CB1364" s="244" t="str">
        <f t="shared" si="1773"/>
        <v>NO</v>
      </c>
      <c r="CC1364" s="244" t="str">
        <f t="shared" si="1774"/>
        <v>NO</v>
      </c>
      <c r="CD1364" s="244" t="str">
        <f t="shared" si="1750"/>
        <v>NO</v>
      </c>
      <c r="CE1364" s="1" t="str">
        <f t="shared" si="1751"/>
        <v>NO</v>
      </c>
      <c r="CF1364" s="1" t="str">
        <f t="shared" si="1752"/>
        <v>NO</v>
      </c>
      <c r="CG1364" s="1" t="str">
        <f t="shared" si="1753"/>
        <v>NO</v>
      </c>
      <c r="CH1364" s="1" t="str">
        <f t="shared" si="1754"/>
        <v>NO</v>
      </c>
      <c r="CI1364" s="244" t="str">
        <f t="shared" si="1775"/>
        <v>NO</v>
      </c>
      <c r="CJ1364" s="244" t="str">
        <f t="shared" si="1776"/>
        <v>NO</v>
      </c>
      <c r="CK1364" s="244" t="str">
        <f t="shared" si="1777"/>
        <v>NO</v>
      </c>
      <c r="CL1364" s="244" t="str">
        <f t="shared" si="1778"/>
        <v>NO</v>
      </c>
      <c r="CM1364" s="244" t="str">
        <f t="shared" si="1779"/>
        <v>NO</v>
      </c>
      <c r="CN1364" s="244" t="str">
        <f t="shared" si="1780"/>
        <v>NO</v>
      </c>
      <c r="CO1364" s="244" t="str">
        <f t="shared" si="1781"/>
        <v>NO</v>
      </c>
      <c r="CP1364" s="244" t="str">
        <f t="shared" si="1782"/>
        <v>NO</v>
      </c>
      <c r="CQ1364" s="244" t="str">
        <f t="shared" si="1783"/>
        <v>NO</v>
      </c>
      <c r="CR1364" s="244" t="str">
        <f t="shared" si="1784"/>
        <v>NO</v>
      </c>
    </row>
    <row r="1365" spans="1:96">
      <c r="A1365" s="64"/>
      <c r="B1365" s="15"/>
      <c r="C1365" s="15"/>
      <c r="D1365" s="15"/>
      <c r="E1365" s="15"/>
      <c r="F1365" s="15"/>
      <c r="G1365" s="15"/>
      <c r="H1365" s="15"/>
      <c r="I1365" s="52" t="s">
        <v>19</v>
      </c>
      <c r="J1365" s="6">
        <v>0.17884029980704499</v>
      </c>
      <c r="K1365" s="6">
        <v>0.72253316564759196</v>
      </c>
      <c r="L1365" s="6">
        <v>9.8626534545361896E-2</v>
      </c>
      <c r="M1365" s="6">
        <v>0.98364379110928402</v>
      </c>
      <c r="N1365" s="6">
        <v>3.5093578900772201E-3</v>
      </c>
      <c r="O1365" s="6">
        <v>1.28468510006383E-2</v>
      </c>
      <c r="P1365" s="6">
        <v>0.50885916904314998</v>
      </c>
      <c r="Q1365" s="6">
        <v>0.25099792988398201</v>
      </c>
      <c r="R1365" s="6">
        <v>0.24014290107286701</v>
      </c>
      <c r="S1365" s="6">
        <v>0.23182802668038399</v>
      </c>
      <c r="T1365" s="6">
        <v>0.63283635137636296</v>
      </c>
      <c r="U1365" s="6">
        <v>0.13533562194325199</v>
      </c>
      <c r="V1365" s="6">
        <v>0.25986494778937003</v>
      </c>
      <c r="W1365" s="6">
        <v>0.53089628548587298</v>
      </c>
      <c r="X1365" s="6">
        <v>0.209238766724755</v>
      </c>
      <c r="Y1365" s="6">
        <v>0.69486215407932095</v>
      </c>
      <c r="Z1365" s="6">
        <v>0.15008981081567499</v>
      </c>
      <c r="AA1365" s="6">
        <v>0.15504803510500301</v>
      </c>
      <c r="AB1365" s="6">
        <v>0.29129886513780401</v>
      </c>
      <c r="AC1365" s="6">
        <v>0.23312682674372301</v>
      </c>
      <c r="AD1365" s="6">
        <v>0.47557430811847101</v>
      </c>
      <c r="AE1365" s="6">
        <v>0.53278953155297604</v>
      </c>
      <c r="AF1365" s="6">
        <v>0.33768602587718999</v>
      </c>
      <c r="AG1365" s="310">
        <v>0.129524442569832</v>
      </c>
      <c r="AH1365" s="211">
        <v>4.79</v>
      </c>
      <c r="AI1365" s="211">
        <v>6.758</v>
      </c>
      <c r="AJ1365" s="212">
        <v>10.131</v>
      </c>
      <c r="AK1365" s="210">
        <v>4.8600000000000003</v>
      </c>
      <c r="AL1365" s="210">
        <v>6.742</v>
      </c>
      <c r="AM1365" s="210">
        <v>9.9559999999999995</v>
      </c>
      <c r="AN1365" s="203"/>
      <c r="AO1365" s="203"/>
      <c r="AP1365" s="203"/>
      <c r="AQ1365" s="203"/>
      <c r="AR1365" s="203">
        <f t="shared" si="1785"/>
        <v>4.5450000100999999</v>
      </c>
      <c r="AS1365" s="203">
        <f t="shared" si="1786"/>
        <v>5.5549999999999997</v>
      </c>
      <c r="AT1365" s="203">
        <f t="shared" si="1787"/>
        <v>6.7894444320999989</v>
      </c>
      <c r="AU1365" s="203">
        <f t="shared" si="1788"/>
        <v>6.0592091043740002</v>
      </c>
      <c r="AV1365" s="203">
        <f t="shared" si="1789"/>
        <v>7.4057000000000004</v>
      </c>
      <c r="AW1365" s="203">
        <f t="shared" si="1790"/>
        <v>9.0514110946540001</v>
      </c>
      <c r="AX1365" s="203">
        <f t="shared" si="1791"/>
        <v>8.579536382701999</v>
      </c>
      <c r="AY1365" s="203">
        <f t="shared" si="1792"/>
        <v>10.4861</v>
      </c>
      <c r="AZ1365" s="203">
        <f t="shared" si="1793"/>
        <v>12.816344421142</v>
      </c>
      <c r="BB1365" s="1" t="str">
        <f t="shared" si="1794"/>
        <v>NP</v>
      </c>
      <c r="BC1365" s="1" t="str">
        <f t="shared" si="1795"/>
        <v>NP</v>
      </c>
      <c r="BD1365" s="1" t="str">
        <f t="shared" si="1796"/>
        <v>NP</v>
      </c>
      <c r="BE1365" s="1" t="str">
        <f t="shared" si="1797"/>
        <v>NO</v>
      </c>
      <c r="BF1365" s="1" t="str">
        <f t="shared" si="1755"/>
        <v>NO</v>
      </c>
      <c r="BG1365" s="1" t="str">
        <f t="shared" si="1756"/>
        <v>NO</v>
      </c>
      <c r="BH1365" s="1" t="str">
        <f t="shared" si="1740"/>
        <v>YES</v>
      </c>
      <c r="BJ1365" s="1">
        <v>177</v>
      </c>
      <c r="BK1365" s="1" t="str">
        <f t="shared" si="1757"/>
        <v>NP</v>
      </c>
      <c r="BL1365" s="1" t="str">
        <f t="shared" si="1758"/>
        <v>NP</v>
      </c>
      <c r="BM1365" s="1" t="str">
        <f t="shared" si="1759"/>
        <v>NP</v>
      </c>
      <c r="BN1365" s="1" t="str">
        <f t="shared" si="1760"/>
        <v>NO</v>
      </c>
      <c r="BO1365" s="1" t="str">
        <f t="shared" si="1761"/>
        <v>NO</v>
      </c>
      <c r="BP1365" s="1" t="str">
        <f t="shared" si="1762"/>
        <v>NO</v>
      </c>
      <c r="BQ1365" s="1" t="str">
        <f t="shared" si="1763"/>
        <v>YES</v>
      </c>
      <c r="BS1365" s="1" t="str">
        <f t="shared" si="1764"/>
        <v>TP</v>
      </c>
      <c r="BT1365" s="1" t="str">
        <f t="shared" si="1765"/>
        <v>TP</v>
      </c>
      <c r="BU1365" s="1" t="str">
        <f t="shared" si="1766"/>
        <v>TP</v>
      </c>
      <c r="BV1365" s="1" t="str">
        <f t="shared" si="1767"/>
        <v>YES</v>
      </c>
      <c r="BW1365" s="1" t="str">
        <f t="shared" si="1768"/>
        <v>YES</v>
      </c>
      <c r="BX1365" s="1" t="str">
        <f t="shared" si="1769"/>
        <v>YES</v>
      </c>
      <c r="BY1365" s="244" t="str">
        <f t="shared" si="1770"/>
        <v>YES</v>
      </c>
      <c r="BZ1365" s="244" t="str">
        <f t="shared" si="1771"/>
        <v>NO</v>
      </c>
      <c r="CA1365" s="244" t="str">
        <f t="shared" si="1772"/>
        <v>NO</v>
      </c>
      <c r="CB1365" s="244" t="str">
        <f t="shared" si="1773"/>
        <v>NO</v>
      </c>
      <c r="CC1365" s="244" t="str">
        <f t="shared" si="1774"/>
        <v>NO</v>
      </c>
      <c r="CD1365" s="244" t="str">
        <f t="shared" si="1750"/>
        <v>NO</v>
      </c>
      <c r="CE1365" s="1" t="str">
        <f t="shared" si="1751"/>
        <v>NO</v>
      </c>
      <c r="CF1365" s="1" t="str">
        <f t="shared" si="1752"/>
        <v>NO</v>
      </c>
      <c r="CG1365" s="1" t="str">
        <f t="shared" si="1753"/>
        <v>NO</v>
      </c>
      <c r="CH1365" s="1" t="str">
        <f t="shared" si="1754"/>
        <v>NO</v>
      </c>
      <c r="CI1365" s="244" t="str">
        <f t="shared" si="1775"/>
        <v>NO</v>
      </c>
      <c r="CJ1365" s="244" t="str">
        <f t="shared" si="1776"/>
        <v>NO</v>
      </c>
      <c r="CK1365" s="244" t="str">
        <f t="shared" si="1777"/>
        <v>NO</v>
      </c>
      <c r="CL1365" s="244" t="str">
        <f t="shared" si="1778"/>
        <v>NO</v>
      </c>
      <c r="CM1365" s="244" t="str">
        <f t="shared" si="1779"/>
        <v>NO</v>
      </c>
      <c r="CN1365" s="244" t="str">
        <f t="shared" si="1780"/>
        <v>NO</v>
      </c>
      <c r="CO1365" s="244" t="str">
        <f t="shared" si="1781"/>
        <v>NO</v>
      </c>
      <c r="CP1365" s="244" t="str">
        <f t="shared" si="1782"/>
        <v>NO</v>
      </c>
      <c r="CQ1365" s="244" t="str">
        <f t="shared" si="1783"/>
        <v>NO</v>
      </c>
      <c r="CR1365" s="244" t="str">
        <f t="shared" si="1784"/>
        <v>NO</v>
      </c>
    </row>
    <row r="1366" spans="1:96">
      <c r="A1366" s="64"/>
      <c r="B1366" s="15"/>
      <c r="C1366" s="15"/>
      <c r="D1366" s="15"/>
      <c r="E1366" s="15"/>
      <c r="F1366" s="15"/>
      <c r="G1366" s="15"/>
      <c r="H1366" s="15"/>
      <c r="I1366" s="52" t="s">
        <v>42</v>
      </c>
      <c r="J1366" s="6">
        <v>0.79383542121397099</v>
      </c>
      <c r="K1366" s="6">
        <v>0.12665639548486199</v>
      </c>
      <c r="L1366" s="6">
        <v>7.9508183301165894E-2</v>
      </c>
      <c r="M1366" s="6">
        <v>0.18672321602998901</v>
      </c>
      <c r="N1366" s="6">
        <v>9.7415836949619403E-2</v>
      </c>
      <c r="O1366" s="6">
        <v>0.71586094702039005</v>
      </c>
      <c r="P1366" s="6">
        <v>0.30072346098133501</v>
      </c>
      <c r="Q1366" s="6">
        <v>0.186532262059559</v>
      </c>
      <c r="R1366" s="6">
        <v>0.51274427695910396</v>
      </c>
      <c r="S1366" s="6">
        <v>0.81098215553011599</v>
      </c>
      <c r="T1366" s="6">
        <v>8.7487623217508498E-2</v>
      </c>
      <c r="U1366" s="6">
        <v>0.101530221252374</v>
      </c>
      <c r="V1366" s="6">
        <v>5.7053037922415097E-2</v>
      </c>
      <c r="W1366" s="6">
        <v>0.54194824590802104</v>
      </c>
      <c r="X1366" s="6">
        <v>0.40099871616956301</v>
      </c>
      <c r="Y1366" s="6">
        <v>0.698367774966003</v>
      </c>
      <c r="Z1366" s="6">
        <v>3.8986301693560703E-2</v>
      </c>
      <c r="AA1366" s="6">
        <v>0.26264592334043602</v>
      </c>
      <c r="AB1366" s="6">
        <v>0.69257463002231301</v>
      </c>
      <c r="AC1366" s="6">
        <v>0.15415317327695899</v>
      </c>
      <c r="AD1366" s="6">
        <v>0.153272196700727</v>
      </c>
      <c r="AE1366" s="6">
        <v>0.82307079400393202</v>
      </c>
      <c r="AF1366" s="6">
        <v>9.9884540485426498E-3</v>
      </c>
      <c r="AG1366" s="310">
        <v>0.166940751947524</v>
      </c>
      <c r="AH1366" s="211">
        <v>5.2629999999999999</v>
      </c>
      <c r="AI1366" s="211">
        <v>7.2169999999999996</v>
      </c>
      <c r="AJ1366" s="212">
        <v>9.5389999999999997</v>
      </c>
      <c r="AK1366" s="210">
        <v>5.2060000000000004</v>
      </c>
      <c r="AL1366" s="210">
        <v>7.306</v>
      </c>
      <c r="AM1366" s="210">
        <v>9.3170000000000002</v>
      </c>
      <c r="AN1366" s="203"/>
      <c r="AO1366" s="203"/>
      <c r="AP1366" s="203"/>
      <c r="AQ1366" s="203"/>
      <c r="AR1366" s="203">
        <f t="shared" si="1785"/>
        <v>4.5450000100999999</v>
      </c>
      <c r="AS1366" s="203">
        <f t="shared" si="1786"/>
        <v>5.5549999999999997</v>
      </c>
      <c r="AT1366" s="203">
        <f t="shared" si="1787"/>
        <v>6.7894444320999989</v>
      </c>
      <c r="AU1366" s="203">
        <f t="shared" si="1788"/>
        <v>6.0592091043740002</v>
      </c>
      <c r="AV1366" s="203">
        <f t="shared" si="1789"/>
        <v>7.4057000000000004</v>
      </c>
      <c r="AW1366" s="203">
        <f t="shared" si="1790"/>
        <v>9.0514110946540001</v>
      </c>
      <c r="AX1366" s="203">
        <f t="shared" si="1791"/>
        <v>8.579536382701999</v>
      </c>
      <c r="AY1366" s="203">
        <f t="shared" si="1792"/>
        <v>10.4861</v>
      </c>
      <c r="AZ1366" s="203">
        <f t="shared" si="1793"/>
        <v>12.816344421142</v>
      </c>
      <c r="BB1366" s="1" t="str">
        <f t="shared" si="1794"/>
        <v>NP</v>
      </c>
      <c r="BC1366" s="1" t="str">
        <f t="shared" si="1795"/>
        <v>NP</v>
      </c>
      <c r="BD1366" s="1" t="str">
        <f t="shared" si="1796"/>
        <v>NP</v>
      </c>
      <c r="BE1366" s="1" t="str">
        <f t="shared" si="1797"/>
        <v>NO</v>
      </c>
      <c r="BF1366" s="1" t="str">
        <f t="shared" si="1755"/>
        <v>NO</v>
      </c>
      <c r="BG1366" s="1" t="str">
        <f t="shared" si="1756"/>
        <v>NO</v>
      </c>
      <c r="BH1366" s="1" t="str">
        <f t="shared" si="1740"/>
        <v>YES</v>
      </c>
      <c r="BJ1366" s="1">
        <v>163</v>
      </c>
      <c r="BK1366" s="1" t="str">
        <f t="shared" si="1757"/>
        <v>NP</v>
      </c>
      <c r="BL1366" s="1" t="str">
        <f t="shared" si="1758"/>
        <v>NP</v>
      </c>
      <c r="BM1366" s="1" t="str">
        <f t="shared" si="1759"/>
        <v>NP</v>
      </c>
      <c r="BN1366" s="1" t="str">
        <f t="shared" si="1760"/>
        <v>NO</v>
      </c>
      <c r="BO1366" s="1" t="str">
        <f t="shared" si="1761"/>
        <v>NO</v>
      </c>
      <c r="BP1366" s="1" t="str">
        <f t="shared" si="1762"/>
        <v>NO</v>
      </c>
      <c r="BQ1366" s="1" t="str">
        <f t="shared" si="1763"/>
        <v>YES</v>
      </c>
      <c r="BS1366" s="1" t="str">
        <f t="shared" si="1764"/>
        <v>TP</v>
      </c>
      <c r="BT1366" s="1" t="str">
        <f t="shared" si="1765"/>
        <v>TP</v>
      </c>
      <c r="BU1366" s="1" t="str">
        <f t="shared" si="1766"/>
        <v>TP</v>
      </c>
      <c r="BV1366" s="1" t="str">
        <f t="shared" si="1767"/>
        <v>YES</v>
      </c>
      <c r="BW1366" s="1" t="str">
        <f t="shared" si="1768"/>
        <v>YES</v>
      </c>
      <c r="BX1366" s="1" t="str">
        <f t="shared" si="1769"/>
        <v>YES</v>
      </c>
      <c r="BY1366" s="244" t="str">
        <f t="shared" si="1770"/>
        <v>YES</v>
      </c>
      <c r="BZ1366" s="244" t="str">
        <f t="shared" si="1771"/>
        <v>NO</v>
      </c>
      <c r="CA1366" s="244" t="str">
        <f t="shared" si="1772"/>
        <v>NO</v>
      </c>
      <c r="CB1366" s="244" t="str">
        <f t="shared" si="1773"/>
        <v>NO</v>
      </c>
      <c r="CC1366" s="244" t="str">
        <f t="shared" si="1774"/>
        <v>NO</v>
      </c>
      <c r="CD1366" s="244" t="str">
        <f t="shared" si="1750"/>
        <v>NO</v>
      </c>
      <c r="CE1366" s="1" t="str">
        <f t="shared" si="1751"/>
        <v>NO</v>
      </c>
      <c r="CF1366" s="1" t="str">
        <f t="shared" si="1752"/>
        <v>NO</v>
      </c>
      <c r="CG1366" s="1" t="str">
        <f t="shared" si="1753"/>
        <v>NO</v>
      </c>
      <c r="CH1366" s="1" t="str">
        <f t="shared" si="1754"/>
        <v>NO</v>
      </c>
      <c r="CI1366" s="244" t="str">
        <f t="shared" si="1775"/>
        <v>NO</v>
      </c>
      <c r="CJ1366" s="244" t="str">
        <f t="shared" si="1776"/>
        <v>NO</v>
      </c>
      <c r="CK1366" s="244" t="str">
        <f t="shared" si="1777"/>
        <v>NO</v>
      </c>
      <c r="CL1366" s="244" t="str">
        <f t="shared" si="1778"/>
        <v>NO</v>
      </c>
      <c r="CM1366" s="244" t="str">
        <f t="shared" si="1779"/>
        <v>NO</v>
      </c>
      <c r="CN1366" s="244" t="str">
        <f t="shared" si="1780"/>
        <v>NO</v>
      </c>
      <c r="CO1366" s="244" t="str">
        <f t="shared" si="1781"/>
        <v>NO</v>
      </c>
      <c r="CP1366" s="244" t="str">
        <f t="shared" si="1782"/>
        <v>NO</v>
      </c>
      <c r="CQ1366" s="244" t="str">
        <f t="shared" si="1783"/>
        <v>NO</v>
      </c>
      <c r="CR1366" s="244" t="str">
        <f t="shared" si="1784"/>
        <v>NO</v>
      </c>
    </row>
    <row r="1367" spans="1:96">
      <c r="A1367" s="64"/>
      <c r="B1367" s="15"/>
      <c r="C1367" s="15"/>
      <c r="D1367" s="15"/>
      <c r="E1367" s="15"/>
      <c r="F1367" s="15"/>
      <c r="G1367" s="15"/>
      <c r="H1367" s="15"/>
      <c r="I1367" s="52" t="s">
        <v>43</v>
      </c>
      <c r="J1367" s="6">
        <v>0.38581747553222301</v>
      </c>
      <c r="K1367" s="6">
        <v>0.52691828182279099</v>
      </c>
      <c r="L1367" s="6">
        <v>8.7264242644985501E-2</v>
      </c>
      <c r="M1367" s="6">
        <v>3.65022927009028E-2</v>
      </c>
      <c r="N1367" s="6">
        <v>0.87781951878449305</v>
      </c>
      <c r="O1367" s="6">
        <v>8.5678188514603904E-2</v>
      </c>
      <c r="P1367" s="6">
        <v>0.50885916904314998</v>
      </c>
      <c r="Q1367" s="6">
        <v>0.25099792988398201</v>
      </c>
      <c r="R1367" s="6">
        <v>0.24014290107286701</v>
      </c>
      <c r="S1367" s="6">
        <v>0.23182802668038399</v>
      </c>
      <c r="T1367" s="6">
        <v>0.63283635137636296</v>
      </c>
      <c r="U1367" s="6">
        <v>0.13533562194325199</v>
      </c>
      <c r="V1367" s="6">
        <v>0.25986494778937003</v>
      </c>
      <c r="W1367" s="6">
        <v>0.53089628548587298</v>
      </c>
      <c r="X1367" s="6">
        <v>0.209238766724755</v>
      </c>
      <c r="Y1367" s="6">
        <v>0.69486215407932095</v>
      </c>
      <c r="Z1367" s="6">
        <v>0.15008981081567499</v>
      </c>
      <c r="AA1367" s="6">
        <v>0.15504803510500301</v>
      </c>
      <c r="AB1367" s="6">
        <v>0.29129886513780401</v>
      </c>
      <c r="AC1367" s="6">
        <v>0.23312682674372301</v>
      </c>
      <c r="AD1367" s="6">
        <v>0.47557430811847101</v>
      </c>
      <c r="AE1367" s="6">
        <v>0.53278953155297604</v>
      </c>
      <c r="AF1367" s="6">
        <v>0.33768602587718999</v>
      </c>
      <c r="AG1367" s="310">
        <v>0.129524442569832</v>
      </c>
      <c r="AH1367" s="211">
        <v>4.8289999999999997</v>
      </c>
      <c r="AI1367" s="211">
        <v>6.7750000000000004</v>
      </c>
      <c r="AJ1367" s="212">
        <v>9.9730000000000008</v>
      </c>
      <c r="AK1367" s="210">
        <v>4.8140000000000001</v>
      </c>
      <c r="AL1367" s="210">
        <v>6.5979999999999999</v>
      </c>
      <c r="AM1367" s="210">
        <v>9.9019999999999992</v>
      </c>
      <c r="AN1367" s="203"/>
      <c r="AO1367" s="203"/>
      <c r="AP1367" s="203"/>
      <c r="AQ1367" s="203"/>
      <c r="AR1367" s="203">
        <f t="shared" si="1785"/>
        <v>4.5450000100999999</v>
      </c>
      <c r="AS1367" s="203">
        <f t="shared" si="1786"/>
        <v>5.5549999999999997</v>
      </c>
      <c r="AT1367" s="203">
        <f t="shared" si="1787"/>
        <v>6.7894444320999989</v>
      </c>
      <c r="AU1367" s="203">
        <f t="shared" si="1788"/>
        <v>6.0592091043740002</v>
      </c>
      <c r="AV1367" s="203">
        <f t="shared" si="1789"/>
        <v>7.4057000000000004</v>
      </c>
      <c r="AW1367" s="203">
        <f t="shared" si="1790"/>
        <v>9.0514110946540001</v>
      </c>
      <c r="AX1367" s="203">
        <f t="shared" si="1791"/>
        <v>8.579536382701999</v>
      </c>
      <c r="AY1367" s="203">
        <f t="shared" si="1792"/>
        <v>10.4861</v>
      </c>
      <c r="AZ1367" s="203">
        <f t="shared" si="1793"/>
        <v>12.816344421142</v>
      </c>
      <c r="BB1367" s="1" t="str">
        <f t="shared" si="1794"/>
        <v>NP</v>
      </c>
      <c r="BC1367" s="1" t="str">
        <f t="shared" si="1795"/>
        <v>NP</v>
      </c>
      <c r="BD1367" s="1" t="str">
        <f t="shared" si="1796"/>
        <v>NP</v>
      </c>
      <c r="BE1367" s="1" t="str">
        <f t="shared" si="1797"/>
        <v>NO</v>
      </c>
      <c r="BF1367" s="1" t="str">
        <f t="shared" si="1755"/>
        <v>NO</v>
      </c>
      <c r="BG1367" s="1" t="str">
        <f t="shared" si="1756"/>
        <v>NO</v>
      </c>
      <c r="BH1367" s="1" t="str">
        <f t="shared" si="1740"/>
        <v>YES</v>
      </c>
      <c r="BJ1367" s="1">
        <v>98</v>
      </c>
      <c r="BK1367" s="1" t="str">
        <f t="shared" si="1757"/>
        <v>NP</v>
      </c>
      <c r="BL1367" s="1" t="str">
        <f t="shared" si="1758"/>
        <v>NP</v>
      </c>
      <c r="BM1367" s="1" t="str">
        <f t="shared" si="1759"/>
        <v>NP</v>
      </c>
      <c r="BN1367" s="1" t="str">
        <f t="shared" si="1760"/>
        <v>NO</v>
      </c>
      <c r="BO1367" s="1" t="str">
        <f t="shared" si="1761"/>
        <v>NO</v>
      </c>
      <c r="BP1367" s="1" t="str">
        <f t="shared" si="1762"/>
        <v>NO</v>
      </c>
      <c r="BQ1367" s="1" t="str">
        <f t="shared" si="1763"/>
        <v>YES</v>
      </c>
      <c r="BS1367" s="1" t="str">
        <f t="shared" si="1764"/>
        <v>TP</v>
      </c>
      <c r="BT1367" s="1" t="str">
        <f t="shared" si="1765"/>
        <v>TP</v>
      </c>
      <c r="BU1367" s="1" t="str">
        <f t="shared" si="1766"/>
        <v>TP</v>
      </c>
      <c r="BV1367" s="1" t="str">
        <f t="shared" si="1767"/>
        <v>YES</v>
      </c>
      <c r="BW1367" s="1" t="str">
        <f t="shared" si="1768"/>
        <v>YES</v>
      </c>
      <c r="BX1367" s="1" t="str">
        <f t="shared" si="1769"/>
        <v>YES</v>
      </c>
      <c r="BY1367" s="244" t="str">
        <f t="shared" si="1770"/>
        <v>YES</v>
      </c>
      <c r="BZ1367" s="244" t="str">
        <f t="shared" si="1771"/>
        <v>NO</v>
      </c>
      <c r="CA1367" s="244" t="str">
        <f t="shared" si="1772"/>
        <v>NO</v>
      </c>
      <c r="CB1367" s="244" t="str">
        <f t="shared" si="1773"/>
        <v>NO</v>
      </c>
      <c r="CC1367" s="244" t="str">
        <f t="shared" si="1774"/>
        <v>NO</v>
      </c>
      <c r="CD1367" s="244" t="str">
        <f t="shared" si="1750"/>
        <v>NO</v>
      </c>
      <c r="CE1367" s="1" t="str">
        <f t="shared" si="1751"/>
        <v>NO</v>
      </c>
      <c r="CF1367" s="1" t="str">
        <f t="shared" si="1752"/>
        <v>NO</v>
      </c>
      <c r="CG1367" s="1" t="str">
        <f t="shared" si="1753"/>
        <v>NO</v>
      </c>
      <c r="CH1367" s="1" t="str">
        <f t="shared" si="1754"/>
        <v>NO</v>
      </c>
      <c r="CI1367" s="244" t="str">
        <f t="shared" si="1775"/>
        <v>NO</v>
      </c>
      <c r="CJ1367" s="244" t="str">
        <f t="shared" si="1776"/>
        <v>NO</v>
      </c>
      <c r="CK1367" s="244" t="str">
        <f t="shared" si="1777"/>
        <v>NO</v>
      </c>
      <c r="CL1367" s="244" t="str">
        <f t="shared" si="1778"/>
        <v>NO</v>
      </c>
      <c r="CM1367" s="244" t="str">
        <f t="shared" si="1779"/>
        <v>NO</v>
      </c>
      <c r="CN1367" s="244" t="str">
        <f t="shared" si="1780"/>
        <v>NO</v>
      </c>
      <c r="CO1367" s="244" t="str">
        <f t="shared" si="1781"/>
        <v>NO</v>
      </c>
      <c r="CP1367" s="244" t="str">
        <f t="shared" si="1782"/>
        <v>NO</v>
      </c>
      <c r="CQ1367" s="244" t="str">
        <f t="shared" si="1783"/>
        <v>NO</v>
      </c>
      <c r="CR1367" s="244" t="str">
        <f t="shared" si="1784"/>
        <v>NO</v>
      </c>
    </row>
    <row r="1368" spans="1:96">
      <c r="A1368" s="64"/>
      <c r="B1368" s="15"/>
      <c r="C1368" s="15"/>
      <c r="D1368" s="15"/>
      <c r="E1368" s="15"/>
      <c r="F1368" s="15"/>
      <c r="G1368" s="15"/>
      <c r="H1368" s="15"/>
      <c r="I1368" s="52" t="s">
        <v>45</v>
      </c>
      <c r="J1368" s="6">
        <v>0.48313844377671</v>
      </c>
      <c r="K1368" s="6">
        <v>0.25000026703543299</v>
      </c>
      <c r="L1368" s="6">
        <v>0.26686128918785601</v>
      </c>
      <c r="M1368" s="6">
        <v>0.488005110502226</v>
      </c>
      <c r="N1368" s="6">
        <v>7.0450329309277707E-2</v>
      </c>
      <c r="O1368" s="6">
        <v>0.44154456018849497</v>
      </c>
      <c r="P1368" s="6">
        <v>0.48055623396527603</v>
      </c>
      <c r="Q1368" s="6">
        <v>0.48304711573289899</v>
      </c>
      <c r="R1368" s="6">
        <v>3.6396650301823298E-2</v>
      </c>
      <c r="S1368" s="6">
        <v>7.8985847858458705E-2</v>
      </c>
      <c r="T1368" s="6">
        <v>0.32829381091962501</v>
      </c>
      <c r="U1368" s="6">
        <v>0.59272034122191497</v>
      </c>
      <c r="V1368" s="6">
        <v>6.5901701701988696E-2</v>
      </c>
      <c r="W1368" s="6">
        <v>0.25259065247262003</v>
      </c>
      <c r="X1368" s="6">
        <v>0.68150764582539103</v>
      </c>
      <c r="Y1368" s="6">
        <v>0.317570111814999</v>
      </c>
      <c r="Z1368" s="6">
        <v>0.30657542592092801</v>
      </c>
      <c r="AA1368" s="6">
        <v>0.37585446226407099</v>
      </c>
      <c r="AB1368" s="6">
        <v>0.54176355011125599</v>
      </c>
      <c r="AC1368" s="6">
        <v>0.26447249088982699</v>
      </c>
      <c r="AD1368" s="6">
        <v>0.19376395899891599</v>
      </c>
      <c r="AE1368" s="6">
        <v>0.12087674306403901</v>
      </c>
      <c r="AF1368" s="6">
        <v>0.86116082543112404</v>
      </c>
      <c r="AG1368" s="310">
        <v>1.7962431504836202E-2</v>
      </c>
      <c r="AH1368" s="211">
        <v>5.2320000000000002</v>
      </c>
      <c r="AI1368" s="211">
        <v>7.5229999999999997</v>
      </c>
      <c r="AJ1368" s="212">
        <v>9.93</v>
      </c>
      <c r="AK1368" s="210">
        <v>5.0999999999999996</v>
      </c>
      <c r="AL1368" s="210">
        <v>7.5359999999999996</v>
      </c>
      <c r="AM1368" s="210">
        <v>9.6920000000000002</v>
      </c>
      <c r="AN1368" s="203"/>
      <c r="AO1368" s="203"/>
      <c r="AP1368" s="203"/>
      <c r="AQ1368" s="203"/>
      <c r="AR1368" s="203">
        <f t="shared" si="1785"/>
        <v>4.5450000100999999</v>
      </c>
      <c r="AS1368" s="203">
        <f t="shared" si="1786"/>
        <v>5.5549999999999997</v>
      </c>
      <c r="AT1368" s="203">
        <f t="shared" si="1787"/>
        <v>6.7894444320999989</v>
      </c>
      <c r="AU1368" s="203">
        <f t="shared" si="1788"/>
        <v>6.0592091043740002</v>
      </c>
      <c r="AV1368" s="203">
        <f t="shared" si="1789"/>
        <v>7.4057000000000004</v>
      </c>
      <c r="AW1368" s="203">
        <f t="shared" si="1790"/>
        <v>9.0514110946540001</v>
      </c>
      <c r="AX1368" s="203">
        <f t="shared" si="1791"/>
        <v>8.579536382701999</v>
      </c>
      <c r="AY1368" s="203">
        <f t="shared" si="1792"/>
        <v>10.4861</v>
      </c>
      <c r="AZ1368" s="203">
        <f t="shared" si="1793"/>
        <v>12.816344421142</v>
      </c>
      <c r="BB1368" s="1" t="str">
        <f t="shared" si="1794"/>
        <v>NP</v>
      </c>
      <c r="BC1368" s="1" t="str">
        <f t="shared" si="1795"/>
        <v>NA</v>
      </c>
      <c r="BD1368" s="1" t="str">
        <f t="shared" si="1796"/>
        <v>NP</v>
      </c>
      <c r="BE1368" s="1" t="str">
        <f t="shared" si="1797"/>
        <v>NO</v>
      </c>
      <c r="BF1368" s="1" t="str">
        <f t="shared" si="1755"/>
        <v>NO</v>
      </c>
      <c r="BG1368" s="1" t="str">
        <f t="shared" si="1756"/>
        <v>NO</v>
      </c>
      <c r="BH1368" s="1" t="str">
        <f t="shared" si="1740"/>
        <v>YES</v>
      </c>
      <c r="BJ1368" s="1">
        <v>93</v>
      </c>
      <c r="BK1368" s="1" t="str">
        <f t="shared" si="1757"/>
        <v>NP</v>
      </c>
      <c r="BL1368" s="1" t="str">
        <f t="shared" si="1758"/>
        <v>NA</v>
      </c>
      <c r="BM1368" s="1" t="str">
        <f t="shared" si="1759"/>
        <v>NP</v>
      </c>
      <c r="BN1368" s="1" t="str">
        <f t="shared" si="1760"/>
        <v>NO</v>
      </c>
      <c r="BO1368" s="1" t="str">
        <f t="shared" si="1761"/>
        <v>NO</v>
      </c>
      <c r="BP1368" s="1" t="str">
        <f t="shared" si="1762"/>
        <v>NO</v>
      </c>
      <c r="BQ1368" s="1" t="str">
        <f t="shared" si="1763"/>
        <v>YES</v>
      </c>
      <c r="BS1368" s="1" t="str">
        <f t="shared" si="1764"/>
        <v>TP</v>
      </c>
      <c r="BT1368" s="1" t="str">
        <f t="shared" si="1765"/>
        <v>TN</v>
      </c>
      <c r="BU1368" s="1" t="str">
        <f t="shared" si="1766"/>
        <v>TP</v>
      </c>
      <c r="BV1368" s="1" t="str">
        <f t="shared" si="1767"/>
        <v>NO</v>
      </c>
      <c r="BW1368" s="1" t="str">
        <f t="shared" si="1768"/>
        <v>YES</v>
      </c>
      <c r="BX1368" s="1" t="str">
        <f t="shared" si="1769"/>
        <v>YES</v>
      </c>
      <c r="BY1368" s="244" t="str">
        <f t="shared" si="1770"/>
        <v>YES</v>
      </c>
      <c r="BZ1368" s="244" t="str">
        <f t="shared" si="1771"/>
        <v>NO</v>
      </c>
      <c r="CA1368" s="244" t="str">
        <f t="shared" si="1772"/>
        <v>NO</v>
      </c>
      <c r="CB1368" s="244" t="str">
        <f t="shared" si="1773"/>
        <v>NO</v>
      </c>
      <c r="CC1368" s="244" t="str">
        <f t="shared" si="1774"/>
        <v>NO</v>
      </c>
      <c r="CD1368" s="244" t="str">
        <f t="shared" si="1750"/>
        <v>NO</v>
      </c>
      <c r="CE1368" s="1" t="str">
        <f t="shared" si="1751"/>
        <v>NO</v>
      </c>
      <c r="CF1368" s="1" t="str">
        <f t="shared" si="1752"/>
        <v>NO</v>
      </c>
      <c r="CG1368" s="1" t="str">
        <f t="shared" si="1753"/>
        <v>NO</v>
      </c>
      <c r="CH1368" s="1" t="str">
        <f t="shared" si="1754"/>
        <v>NO</v>
      </c>
      <c r="CI1368" s="244" t="str">
        <f t="shared" si="1775"/>
        <v>NO</v>
      </c>
      <c r="CJ1368" s="244" t="str">
        <f t="shared" si="1776"/>
        <v>NO</v>
      </c>
      <c r="CK1368" s="244" t="str">
        <f t="shared" si="1777"/>
        <v>NO</v>
      </c>
      <c r="CL1368" s="244" t="str">
        <f t="shared" si="1778"/>
        <v>NO</v>
      </c>
      <c r="CM1368" s="244" t="str">
        <f t="shared" si="1779"/>
        <v>NO</v>
      </c>
      <c r="CN1368" s="244" t="str">
        <f t="shared" si="1780"/>
        <v>NO</v>
      </c>
      <c r="CO1368" s="244" t="str">
        <f t="shared" si="1781"/>
        <v>NO</v>
      </c>
      <c r="CP1368" s="244" t="str">
        <f t="shared" si="1782"/>
        <v>NO</v>
      </c>
      <c r="CQ1368" s="244" t="str">
        <f t="shared" si="1783"/>
        <v>NO</v>
      </c>
      <c r="CR1368" s="244" t="str">
        <f t="shared" si="1784"/>
        <v>NO</v>
      </c>
    </row>
    <row r="1369" spans="1:96" ht="16.5" thickBot="1">
      <c r="A1369" s="74"/>
      <c r="B1369" s="75"/>
      <c r="C1369" s="75"/>
      <c r="D1369" s="75"/>
      <c r="E1369" s="75"/>
      <c r="F1369" s="75"/>
      <c r="G1369" s="75"/>
      <c r="H1369" s="75"/>
      <c r="I1369" s="53" t="s">
        <v>44</v>
      </c>
      <c r="J1369" s="8">
        <v>0.89165894250119404</v>
      </c>
      <c r="K1369" s="8">
        <v>8.10748722251287E-2</v>
      </c>
      <c r="L1369" s="8">
        <v>2.72661852736765E-2</v>
      </c>
      <c r="M1369" s="8">
        <v>5.0331696682081803E-2</v>
      </c>
      <c r="N1369" s="8">
        <v>0.110909450340976</v>
      </c>
      <c r="O1369" s="8">
        <v>0.83875885297694197</v>
      </c>
      <c r="P1369" s="8">
        <v>4.7656288973948302E-2</v>
      </c>
      <c r="Q1369" s="8">
        <v>0.28397583594369302</v>
      </c>
      <c r="R1369" s="8">
        <v>0.66836787508235695</v>
      </c>
      <c r="S1369" s="8">
        <v>0.62390891778235802</v>
      </c>
      <c r="T1369" s="8">
        <v>5.1988694822870697E-2</v>
      </c>
      <c r="U1369" s="8">
        <v>0.32410238739476999</v>
      </c>
      <c r="V1369" s="8">
        <v>0.43238295060172199</v>
      </c>
      <c r="W1369" s="8">
        <v>0.54433044522755503</v>
      </c>
      <c r="X1369" s="8">
        <v>2.3286604170722001E-2</v>
      </c>
      <c r="Y1369" s="8">
        <v>0.91203553220842903</v>
      </c>
      <c r="Z1369" s="8">
        <v>5.2673265856294602E-2</v>
      </c>
      <c r="AA1369" s="8">
        <v>3.5291201935276101E-2</v>
      </c>
      <c r="AB1369" s="8">
        <v>0.194226479499338</v>
      </c>
      <c r="AC1369" s="8">
        <v>0.26999710321757597</v>
      </c>
      <c r="AD1369" s="8">
        <v>0.53577641728308401</v>
      </c>
      <c r="AE1369" s="8">
        <v>0.14368707242244999</v>
      </c>
      <c r="AF1369" s="8">
        <v>0.69426655706069795</v>
      </c>
      <c r="AG1369" s="311">
        <v>0.162046370516851</v>
      </c>
      <c r="AH1369" s="213">
        <v>6.4139999999999997</v>
      </c>
      <c r="AI1369" s="213">
        <v>5.3460000000000001</v>
      </c>
      <c r="AJ1369" s="214">
        <v>10.945</v>
      </c>
      <c r="AK1369" s="210">
        <v>6.6210000000000004</v>
      </c>
      <c r="AL1369" s="210">
        <v>5.5060000000000002</v>
      </c>
      <c r="AM1369" s="210">
        <v>11.244</v>
      </c>
      <c r="AN1369" s="203"/>
      <c r="AO1369" s="203"/>
      <c r="AP1369" s="203"/>
      <c r="AQ1369" s="203"/>
      <c r="AR1369" s="203">
        <f t="shared" si="1785"/>
        <v>4.5450000100999999</v>
      </c>
      <c r="AS1369" s="203">
        <f t="shared" si="1786"/>
        <v>5.5549999999999997</v>
      </c>
      <c r="AT1369" s="203">
        <f t="shared" si="1787"/>
        <v>6.7894444320999989</v>
      </c>
      <c r="AU1369" s="203">
        <f t="shared" si="1788"/>
        <v>6.0592091043740002</v>
      </c>
      <c r="AV1369" s="203">
        <f t="shared" si="1789"/>
        <v>7.4057000000000004</v>
      </c>
      <c r="AW1369" s="203">
        <f t="shared" si="1790"/>
        <v>9.0514110946540001</v>
      </c>
      <c r="AX1369" s="203">
        <f t="shared" si="1791"/>
        <v>8.579536382701999</v>
      </c>
      <c r="AY1369" s="203">
        <f t="shared" si="1792"/>
        <v>10.4861</v>
      </c>
      <c r="AZ1369" s="203">
        <f t="shared" si="1793"/>
        <v>12.816344421142</v>
      </c>
      <c r="BB1369" s="1" t="str">
        <f t="shared" si="1794"/>
        <v>NA</v>
      </c>
      <c r="BC1369" s="1" t="str">
        <f t="shared" si="1795"/>
        <v>A</v>
      </c>
      <c r="BD1369" s="1" t="str">
        <f t="shared" si="1796"/>
        <v>NA</v>
      </c>
      <c r="BE1369" s="1" t="str">
        <f t="shared" si="1797"/>
        <v>NO</v>
      </c>
      <c r="BF1369" s="1" t="str">
        <f t="shared" si="1755"/>
        <v>NO</v>
      </c>
      <c r="BG1369" s="1" t="str">
        <f t="shared" si="1756"/>
        <v>YES</v>
      </c>
      <c r="BH1369" s="1" t="str">
        <f t="shared" si="1740"/>
        <v>YES</v>
      </c>
      <c r="BJ1369" s="1">
        <v>196</v>
      </c>
      <c r="BK1369" s="1" t="str">
        <f t="shared" si="1757"/>
        <v>NA</v>
      </c>
      <c r="BL1369" s="1" t="str">
        <f t="shared" si="1758"/>
        <v>A</v>
      </c>
      <c r="BM1369" s="1" t="str">
        <f t="shared" si="1759"/>
        <v>NA</v>
      </c>
      <c r="BN1369" s="1" t="str">
        <f t="shared" si="1760"/>
        <v>NO</v>
      </c>
      <c r="BO1369" s="1" t="str">
        <f t="shared" si="1761"/>
        <v>NO</v>
      </c>
      <c r="BP1369" s="1" t="str">
        <f t="shared" si="1762"/>
        <v>YES</v>
      </c>
      <c r="BQ1369" s="1" t="str">
        <f t="shared" si="1763"/>
        <v>YES</v>
      </c>
      <c r="BS1369" s="1" t="str">
        <f t="shared" si="1764"/>
        <v>TN</v>
      </c>
      <c r="BT1369" s="1" t="str">
        <f t="shared" si="1765"/>
        <v>TP</v>
      </c>
      <c r="BU1369" s="1" t="str">
        <f t="shared" si="1766"/>
        <v>TN</v>
      </c>
      <c r="BV1369" s="1" t="str">
        <f t="shared" si="1767"/>
        <v>NO</v>
      </c>
      <c r="BW1369" s="1" t="str">
        <f t="shared" si="1768"/>
        <v>NO</v>
      </c>
      <c r="BX1369" s="1" t="str">
        <f t="shared" si="1769"/>
        <v>YES</v>
      </c>
      <c r="BY1369" s="244" t="str">
        <f t="shared" si="1770"/>
        <v>YES</v>
      </c>
      <c r="BZ1369" s="244" t="str">
        <f t="shared" si="1771"/>
        <v>NO</v>
      </c>
      <c r="CA1369" s="244" t="str">
        <f t="shared" si="1772"/>
        <v>NO</v>
      </c>
      <c r="CB1369" s="244" t="str">
        <f t="shared" si="1773"/>
        <v>NO</v>
      </c>
      <c r="CC1369" s="244" t="str">
        <f t="shared" si="1774"/>
        <v>NO</v>
      </c>
      <c r="CD1369" s="244" t="str">
        <f t="shared" si="1750"/>
        <v>NO</v>
      </c>
      <c r="CE1369" s="1" t="str">
        <f t="shared" si="1751"/>
        <v>NO</v>
      </c>
      <c r="CF1369" s="1" t="str">
        <f t="shared" si="1752"/>
        <v>NO</v>
      </c>
      <c r="CG1369" s="1" t="str">
        <f t="shared" si="1753"/>
        <v>NO</v>
      </c>
      <c r="CH1369" s="1" t="str">
        <f t="shared" si="1754"/>
        <v>NO</v>
      </c>
      <c r="CI1369" s="244" t="str">
        <f t="shared" si="1775"/>
        <v>NO</v>
      </c>
      <c r="CJ1369" s="244" t="str">
        <f t="shared" si="1776"/>
        <v>NO</v>
      </c>
      <c r="CK1369" s="244" t="str">
        <f t="shared" si="1777"/>
        <v>NO</v>
      </c>
      <c r="CL1369" s="244" t="str">
        <f t="shared" si="1778"/>
        <v>NO</v>
      </c>
      <c r="CM1369" s="244" t="str">
        <f t="shared" si="1779"/>
        <v>NO</v>
      </c>
      <c r="CN1369" s="244" t="str">
        <f t="shared" si="1780"/>
        <v>NO</v>
      </c>
      <c r="CO1369" s="244" t="str">
        <f t="shared" si="1781"/>
        <v>NO</v>
      </c>
      <c r="CP1369" s="244" t="str">
        <f t="shared" si="1782"/>
        <v>NO</v>
      </c>
      <c r="CQ1369" s="244" t="str">
        <f t="shared" si="1783"/>
        <v>NO</v>
      </c>
      <c r="CR1369" s="244" t="str">
        <f t="shared" si="1784"/>
        <v>NO</v>
      </c>
    </row>
    <row r="1370" spans="1:96">
      <c r="A1370" s="61">
        <v>180</v>
      </c>
      <c r="B1370" s="62">
        <v>360</v>
      </c>
      <c r="C1370" s="62">
        <v>1</v>
      </c>
      <c r="D1370" s="62">
        <v>1</v>
      </c>
      <c r="E1370" s="62">
        <v>5059927</v>
      </c>
      <c r="F1370" s="62">
        <f>E1370/1000/60</f>
        <v>84.332116666666664</v>
      </c>
      <c r="G1370" s="62">
        <v>15</v>
      </c>
      <c r="H1370" s="63">
        <f>G1370/B1370*100</f>
        <v>4.1666666666666661</v>
      </c>
      <c r="I1370" s="60" t="s">
        <v>12</v>
      </c>
      <c r="J1370" s="69">
        <v>0.54392876432746695</v>
      </c>
      <c r="K1370" s="69">
        <v>0.36966334002244</v>
      </c>
      <c r="L1370" s="69">
        <v>8.6407895650092395E-2</v>
      </c>
      <c r="M1370" s="69">
        <v>0.71065974657939002</v>
      </c>
      <c r="N1370" s="69">
        <v>5.9008980331179899E-2</v>
      </c>
      <c r="O1370" s="69">
        <v>0.23033127308942999</v>
      </c>
      <c r="P1370" s="69">
        <v>0.18047950023411399</v>
      </c>
      <c r="Q1370" s="69">
        <v>0.46265134865610302</v>
      </c>
      <c r="R1370" s="69">
        <v>0.35686915110978101</v>
      </c>
      <c r="S1370" s="69">
        <v>0.67396732783430302</v>
      </c>
      <c r="T1370" s="69">
        <v>0.27418160977651002</v>
      </c>
      <c r="U1370" s="69">
        <v>5.1851062389186103E-2</v>
      </c>
      <c r="V1370" s="69">
        <v>0.42449672617273099</v>
      </c>
      <c r="W1370" s="69">
        <v>0.55707367916633499</v>
      </c>
      <c r="X1370" s="69">
        <v>1.8429594660932899E-2</v>
      </c>
      <c r="Y1370" s="69">
        <v>0.66615271544062105</v>
      </c>
      <c r="Z1370" s="69">
        <v>0.31970409475210398</v>
      </c>
      <c r="AA1370" s="69">
        <v>1.41431898072741E-2</v>
      </c>
      <c r="AB1370" s="69">
        <v>1.9419666469531999E-2</v>
      </c>
      <c r="AC1370" s="69">
        <v>0.77088196444159995</v>
      </c>
      <c r="AD1370" s="69">
        <v>0.20969836908886699</v>
      </c>
      <c r="AE1370" s="69">
        <v>0.16356592947031501</v>
      </c>
      <c r="AF1370" s="69">
        <v>0.71185504779525599</v>
      </c>
      <c r="AG1370" s="309">
        <v>0.124579022734427</v>
      </c>
      <c r="AH1370" s="208">
        <v>0.95599999999999996</v>
      </c>
      <c r="AI1370" s="208">
        <v>2.056</v>
      </c>
      <c r="AJ1370" s="209">
        <v>5.577</v>
      </c>
      <c r="AK1370" s="210">
        <v>1.034</v>
      </c>
      <c r="AL1370" s="210">
        <v>2.1920000000000002</v>
      </c>
      <c r="AM1370" s="210">
        <v>5.5759999999999996</v>
      </c>
      <c r="AN1370" s="203">
        <v>0.55630000000000002</v>
      </c>
      <c r="AO1370" s="203">
        <v>2.0175000000000001</v>
      </c>
      <c r="AP1370" s="203">
        <v>5.0681000000000003</v>
      </c>
      <c r="AQ1370" s="203"/>
      <c r="AR1370" s="203">
        <f>$AN$6*0.81818182</f>
        <v>0.45515454646600001</v>
      </c>
      <c r="AS1370" s="203">
        <f>$AN$6</f>
        <v>0.55630000000000002</v>
      </c>
      <c r="AT1370" s="203">
        <f>$AN$6*1.22222222</f>
        <v>0.67992222098599997</v>
      </c>
      <c r="AU1370" s="203">
        <f>$AO$6*0.81818182</f>
        <v>1.6506818218499999</v>
      </c>
      <c r="AV1370" s="203">
        <f>$AO$6</f>
        <v>2.0175000000000001</v>
      </c>
      <c r="AW1370" s="203">
        <f>$AO$6*1.22222222</f>
        <v>2.4658333288500001</v>
      </c>
      <c r="AX1370" s="203">
        <f>$AP$6*0.81818182</f>
        <v>4.146627281942</v>
      </c>
      <c r="AY1370" s="203">
        <f>$AP$6</f>
        <v>5.0681000000000003</v>
      </c>
      <c r="AZ1370" s="203">
        <f>$AP$6*1.22222222</f>
        <v>6.1943444331819997</v>
      </c>
      <c r="BB1370" s="1" t="str">
        <f t="shared" si="1794"/>
        <v>P</v>
      </c>
      <c r="BC1370" s="1" t="str">
        <f t="shared" si="1795"/>
        <v>NA</v>
      </c>
      <c r="BD1370" s="1" t="str">
        <f t="shared" si="1796"/>
        <v>NA</v>
      </c>
      <c r="BE1370" s="1" t="str">
        <f t="shared" si="1797"/>
        <v>NO</v>
      </c>
      <c r="BF1370" s="1" t="str">
        <f t="shared" si="1755"/>
        <v>NO</v>
      </c>
      <c r="BG1370" s="1" t="str">
        <f t="shared" si="1756"/>
        <v>NO</v>
      </c>
      <c r="BH1370" s="1" t="str">
        <f t="shared" si="1740"/>
        <v>NO</v>
      </c>
      <c r="BJ1370" s="1">
        <v>33</v>
      </c>
      <c r="BK1370" s="1" t="str">
        <f t="shared" si="1757"/>
        <v>P</v>
      </c>
      <c r="BL1370" s="1" t="str">
        <f t="shared" si="1758"/>
        <v>NA</v>
      </c>
      <c r="BM1370" s="1" t="str">
        <f t="shared" si="1759"/>
        <v>NA</v>
      </c>
      <c r="BN1370" s="1" t="str">
        <f t="shared" si="1760"/>
        <v>NO</v>
      </c>
      <c r="BO1370" s="1" t="str">
        <f t="shared" si="1761"/>
        <v>NO</v>
      </c>
      <c r="BP1370" s="1" t="str">
        <f t="shared" si="1762"/>
        <v>NO</v>
      </c>
      <c r="BQ1370" s="1" t="str">
        <f t="shared" si="1763"/>
        <v>NO</v>
      </c>
      <c r="BS1370" s="1" t="str">
        <f t="shared" si="1764"/>
        <v>TN</v>
      </c>
      <c r="BT1370" s="1" t="str">
        <f t="shared" si="1765"/>
        <v>TN</v>
      </c>
      <c r="BU1370" s="1" t="str">
        <f t="shared" si="1766"/>
        <v>TN</v>
      </c>
      <c r="BV1370" s="1" t="str">
        <f t="shared" si="1767"/>
        <v>NO</v>
      </c>
      <c r="BW1370" s="1" t="str">
        <f t="shared" si="1768"/>
        <v>NO</v>
      </c>
      <c r="BX1370" s="1" t="str">
        <f t="shared" si="1769"/>
        <v>NO</v>
      </c>
      <c r="BY1370" s="244" t="str">
        <f t="shared" si="1770"/>
        <v>YES</v>
      </c>
      <c r="BZ1370" s="244" t="str">
        <f t="shared" si="1771"/>
        <v>NO</v>
      </c>
      <c r="CA1370" s="244" t="str">
        <f t="shared" si="1772"/>
        <v>NO</v>
      </c>
      <c r="CB1370" s="244" t="str">
        <f t="shared" si="1773"/>
        <v>NO</v>
      </c>
      <c r="CC1370" s="244" t="str">
        <f t="shared" si="1774"/>
        <v>NO</v>
      </c>
      <c r="CD1370" s="244" t="str">
        <f t="shared" si="1750"/>
        <v>NO</v>
      </c>
      <c r="CE1370" s="1" t="str">
        <f t="shared" si="1751"/>
        <v>NO</v>
      </c>
      <c r="CF1370" s="1" t="str">
        <f t="shared" si="1752"/>
        <v>NO</v>
      </c>
      <c r="CG1370" s="1" t="str">
        <f t="shared" si="1753"/>
        <v>NO</v>
      </c>
      <c r="CH1370" s="1" t="str">
        <f t="shared" si="1754"/>
        <v>NO</v>
      </c>
      <c r="CI1370" s="244" t="str">
        <f t="shared" si="1775"/>
        <v>NO</v>
      </c>
      <c r="CJ1370" s="244" t="str">
        <f t="shared" si="1776"/>
        <v>NO</v>
      </c>
      <c r="CK1370" s="244" t="str">
        <f t="shared" si="1777"/>
        <v>NO</v>
      </c>
      <c r="CL1370" s="244" t="str">
        <f t="shared" si="1778"/>
        <v>NO</v>
      </c>
      <c r="CM1370" s="244" t="str">
        <f t="shared" si="1779"/>
        <v>NO</v>
      </c>
      <c r="CN1370" s="244" t="str">
        <f t="shared" si="1780"/>
        <v>NO</v>
      </c>
      <c r="CO1370" s="244" t="str">
        <f t="shared" si="1781"/>
        <v>NO</v>
      </c>
      <c r="CP1370" s="244" t="str">
        <f t="shared" si="1782"/>
        <v>NO</v>
      </c>
      <c r="CQ1370" s="244" t="str">
        <f t="shared" si="1783"/>
        <v>NO</v>
      </c>
      <c r="CR1370" s="244" t="str">
        <f t="shared" si="1784"/>
        <v>NO</v>
      </c>
    </row>
    <row r="1371" spans="1:96">
      <c r="A1371" s="64"/>
      <c r="B1371" s="15"/>
      <c r="C1371" s="15"/>
      <c r="D1371" s="15"/>
      <c r="E1371" s="15"/>
      <c r="F1371" s="15"/>
      <c r="G1371" s="15"/>
      <c r="H1371" s="15"/>
      <c r="I1371" s="52" t="s">
        <v>13</v>
      </c>
      <c r="J1371" s="6">
        <v>0.66680464665744299</v>
      </c>
      <c r="K1371" s="6">
        <v>0.313659109487398</v>
      </c>
      <c r="L1371" s="6">
        <v>1.95362438551588E-2</v>
      </c>
      <c r="M1371" s="6">
        <v>0.467186890233935</v>
      </c>
      <c r="N1371" s="6">
        <v>0.451426928279483</v>
      </c>
      <c r="O1371" s="6">
        <v>8.1386181486581305E-2</v>
      </c>
      <c r="P1371" s="6">
        <v>0.87994812269840506</v>
      </c>
      <c r="Q1371" s="6">
        <v>8.7013078843793001E-2</v>
      </c>
      <c r="R1371" s="6">
        <v>3.3038798457801E-2</v>
      </c>
      <c r="S1371" s="6">
        <v>0.69909411991316905</v>
      </c>
      <c r="T1371" s="6">
        <v>3.6486835573550702E-2</v>
      </c>
      <c r="U1371" s="6">
        <v>0.26441904451327902</v>
      </c>
      <c r="V1371" s="6">
        <v>0.49765490912680199</v>
      </c>
      <c r="W1371" s="6">
        <v>0.31485435748801599</v>
      </c>
      <c r="X1371" s="6">
        <v>0.18749073338517999</v>
      </c>
      <c r="Y1371" s="6">
        <v>0.66722317883245896</v>
      </c>
      <c r="Z1371" s="6">
        <v>0.24453048771156499</v>
      </c>
      <c r="AA1371" s="6">
        <v>8.8246333455974504E-2</v>
      </c>
      <c r="AB1371" s="6">
        <v>0.63009850015213698</v>
      </c>
      <c r="AC1371" s="6">
        <v>0.12611066967051399</v>
      </c>
      <c r="AD1371" s="6">
        <v>0.24379083017734801</v>
      </c>
      <c r="AE1371" s="6">
        <v>0.67484664085976098</v>
      </c>
      <c r="AF1371" s="6">
        <v>0.233765752043187</v>
      </c>
      <c r="AG1371" s="310">
        <v>9.1387607097051501E-2</v>
      </c>
      <c r="AH1371" s="211">
        <v>1.36</v>
      </c>
      <c r="AI1371" s="211">
        <v>2.347</v>
      </c>
      <c r="AJ1371" s="212">
        <v>5.3079999999999998</v>
      </c>
      <c r="AK1371" s="210">
        <v>0.86799999999999999</v>
      </c>
      <c r="AL1371" s="210">
        <v>2.3530000000000002</v>
      </c>
      <c r="AM1371" s="210">
        <v>5.4909999999999997</v>
      </c>
      <c r="AN1371" s="203"/>
      <c r="AO1371" s="203"/>
      <c r="AP1371" s="203"/>
      <c r="AQ1371" s="203"/>
      <c r="AR1371" s="203">
        <f t="shared" ref="AR1371:AR1395" si="1798">$AN$6*0.81818182</f>
        <v>0.45515454646600001</v>
      </c>
      <c r="AS1371" s="203">
        <f t="shared" ref="AS1371:AS1395" si="1799">$AN$6</f>
        <v>0.55630000000000002</v>
      </c>
      <c r="AT1371" s="203">
        <f t="shared" ref="AT1371:AT1395" si="1800">$AN$6*1.22222222</f>
        <v>0.67992222098599997</v>
      </c>
      <c r="AU1371" s="203">
        <f t="shared" ref="AU1371:AU1395" si="1801">$AO$6*0.81818182</f>
        <v>1.6506818218499999</v>
      </c>
      <c r="AV1371" s="203">
        <f t="shared" ref="AV1371:AV1395" si="1802">$AO$6</f>
        <v>2.0175000000000001</v>
      </c>
      <c r="AW1371" s="203">
        <f t="shared" ref="AW1371:AW1395" si="1803">$AO$6*1.22222222</f>
        <v>2.4658333288500001</v>
      </c>
      <c r="AX1371" s="203">
        <f t="shared" ref="AX1371:AX1395" si="1804">$AP$6*0.81818182</f>
        <v>4.146627281942</v>
      </c>
      <c r="AY1371" s="203">
        <f t="shared" ref="AY1371:AY1395" si="1805">$AP$6</f>
        <v>5.0681000000000003</v>
      </c>
      <c r="AZ1371" s="203">
        <f t="shared" ref="AZ1371:AZ1395" si="1806">$AP$6*1.22222222</f>
        <v>6.1943444331819997</v>
      </c>
      <c r="BB1371" s="1" t="str">
        <f t="shared" si="1794"/>
        <v>P</v>
      </c>
      <c r="BC1371" s="1" t="str">
        <f t="shared" si="1795"/>
        <v>NA</v>
      </c>
      <c r="BD1371" s="1" t="str">
        <f t="shared" si="1796"/>
        <v>NA</v>
      </c>
      <c r="BE1371" s="1" t="str">
        <f t="shared" si="1797"/>
        <v>NO</v>
      </c>
      <c r="BF1371" s="1" t="str">
        <f t="shared" si="1755"/>
        <v>NO</v>
      </c>
      <c r="BG1371" s="1" t="str">
        <f t="shared" si="1756"/>
        <v>NO</v>
      </c>
      <c r="BH1371" s="1" t="str">
        <f t="shared" si="1740"/>
        <v>NO</v>
      </c>
      <c r="BJ1371" s="1">
        <v>7</v>
      </c>
      <c r="BK1371" s="1" t="str">
        <f t="shared" si="1757"/>
        <v>P</v>
      </c>
      <c r="BL1371" s="1" t="str">
        <f t="shared" si="1758"/>
        <v>NA</v>
      </c>
      <c r="BM1371" s="1" t="str">
        <f t="shared" si="1759"/>
        <v>NA</v>
      </c>
      <c r="BN1371" s="1" t="str">
        <f t="shared" si="1760"/>
        <v>NO</v>
      </c>
      <c r="BO1371" s="1" t="str">
        <f t="shared" si="1761"/>
        <v>NO</v>
      </c>
      <c r="BP1371" s="1" t="str">
        <f t="shared" si="1762"/>
        <v>NO</v>
      </c>
      <c r="BQ1371" s="1" t="str">
        <f t="shared" si="1763"/>
        <v>NO</v>
      </c>
      <c r="BS1371" s="1" t="str">
        <f t="shared" si="1764"/>
        <v>TN</v>
      </c>
      <c r="BT1371" s="1" t="str">
        <f t="shared" si="1765"/>
        <v>TN</v>
      </c>
      <c r="BU1371" s="1" t="str">
        <f t="shared" si="1766"/>
        <v>TN</v>
      </c>
      <c r="BV1371" s="1" t="str">
        <f t="shared" si="1767"/>
        <v>NO</v>
      </c>
      <c r="BW1371" s="1" t="str">
        <f t="shared" si="1768"/>
        <v>NO</v>
      </c>
      <c r="BX1371" s="1" t="str">
        <f t="shared" si="1769"/>
        <v>NO</v>
      </c>
      <c r="BY1371" s="244" t="str">
        <f t="shared" si="1770"/>
        <v>YES</v>
      </c>
      <c r="BZ1371" s="244" t="str">
        <f t="shared" si="1771"/>
        <v>NO</v>
      </c>
      <c r="CA1371" s="244" t="str">
        <f t="shared" si="1772"/>
        <v>NO</v>
      </c>
      <c r="CB1371" s="244" t="str">
        <f t="shared" si="1773"/>
        <v>NO</v>
      </c>
      <c r="CC1371" s="244" t="str">
        <f t="shared" si="1774"/>
        <v>NO</v>
      </c>
      <c r="CD1371" s="244" t="str">
        <f t="shared" si="1750"/>
        <v>NO</v>
      </c>
      <c r="CE1371" s="1" t="str">
        <f t="shared" si="1751"/>
        <v>NO</v>
      </c>
      <c r="CF1371" s="1" t="str">
        <f t="shared" si="1752"/>
        <v>NO</v>
      </c>
      <c r="CG1371" s="1" t="str">
        <f t="shared" si="1753"/>
        <v>NO</v>
      </c>
      <c r="CH1371" s="1" t="str">
        <f t="shared" si="1754"/>
        <v>NO</v>
      </c>
      <c r="CI1371" s="244" t="str">
        <f t="shared" si="1775"/>
        <v>NO</v>
      </c>
      <c r="CJ1371" s="244" t="str">
        <f t="shared" si="1776"/>
        <v>NO</v>
      </c>
      <c r="CK1371" s="244" t="str">
        <f t="shared" si="1777"/>
        <v>NO</v>
      </c>
      <c r="CL1371" s="244" t="str">
        <f t="shared" si="1778"/>
        <v>NO</v>
      </c>
      <c r="CM1371" s="244" t="str">
        <f t="shared" si="1779"/>
        <v>NO</v>
      </c>
      <c r="CN1371" s="244" t="str">
        <f t="shared" si="1780"/>
        <v>NO</v>
      </c>
      <c r="CO1371" s="244" t="str">
        <f t="shared" si="1781"/>
        <v>NO</v>
      </c>
      <c r="CP1371" s="244" t="str">
        <f t="shared" si="1782"/>
        <v>NO</v>
      </c>
      <c r="CQ1371" s="244" t="str">
        <f t="shared" si="1783"/>
        <v>NO</v>
      </c>
      <c r="CR1371" s="244" t="str">
        <f t="shared" si="1784"/>
        <v>NO</v>
      </c>
    </row>
    <row r="1372" spans="1:96">
      <c r="A1372" s="64"/>
      <c r="B1372" s="15"/>
      <c r="C1372" s="15"/>
      <c r="D1372" s="15"/>
      <c r="E1372" s="15"/>
      <c r="F1372" s="15"/>
      <c r="G1372" s="15"/>
      <c r="H1372" s="15"/>
      <c r="I1372" s="52" t="s">
        <v>14</v>
      </c>
      <c r="J1372" s="6">
        <v>0.77095821544244403</v>
      </c>
      <c r="K1372" s="6">
        <v>0.167849374061948</v>
      </c>
      <c r="L1372" s="6">
        <v>6.1192410495607197E-2</v>
      </c>
      <c r="M1372" s="6">
        <v>0.43662454277360901</v>
      </c>
      <c r="N1372" s="6">
        <v>0.28329465702184398</v>
      </c>
      <c r="O1372" s="6">
        <v>0.28008080020454601</v>
      </c>
      <c r="P1372" s="6">
        <v>4.3235657062144897E-2</v>
      </c>
      <c r="Q1372" s="6">
        <v>0.93899176713196297</v>
      </c>
      <c r="R1372" s="6">
        <v>1.7772575805891699E-2</v>
      </c>
      <c r="S1372" s="6">
        <v>0.64997584601410396</v>
      </c>
      <c r="T1372" s="6">
        <v>0.314154969671124</v>
      </c>
      <c r="U1372" s="6">
        <v>3.5869184314770701E-2</v>
      </c>
      <c r="V1372" s="6">
        <v>0.25807375281888201</v>
      </c>
      <c r="W1372" s="6">
        <v>0.71515633422282299</v>
      </c>
      <c r="X1372" s="6">
        <v>2.6769912958293798E-2</v>
      </c>
      <c r="Y1372" s="6">
        <v>0.72446600881761403</v>
      </c>
      <c r="Z1372" s="6">
        <v>2.6824191204735102E-3</v>
      </c>
      <c r="AA1372" s="6">
        <v>0.27285157206191102</v>
      </c>
      <c r="AB1372" s="6">
        <v>0.42258646751137802</v>
      </c>
      <c r="AC1372" s="6">
        <v>0.28536348229731401</v>
      </c>
      <c r="AD1372" s="6">
        <v>0.29205005019130698</v>
      </c>
      <c r="AE1372" s="6">
        <v>9.6303044185529194E-2</v>
      </c>
      <c r="AF1372" s="6">
        <v>0.38473684142196901</v>
      </c>
      <c r="AG1372" s="310">
        <v>0.518960114392501</v>
      </c>
      <c r="AH1372" s="211">
        <v>0.65</v>
      </c>
      <c r="AI1372" s="211">
        <v>2.403</v>
      </c>
      <c r="AJ1372" s="212">
        <v>6.0010000000000003</v>
      </c>
      <c r="AK1372" s="210">
        <v>0.65500000000000003</v>
      </c>
      <c r="AL1372" s="210">
        <v>2.3540000000000001</v>
      </c>
      <c r="AM1372" s="210">
        <v>5.9660000000000002</v>
      </c>
      <c r="AN1372" s="203"/>
      <c r="AO1372" s="203"/>
      <c r="AP1372" s="203"/>
      <c r="AQ1372" s="203"/>
      <c r="AR1372" s="203">
        <f t="shared" si="1798"/>
        <v>0.45515454646600001</v>
      </c>
      <c r="AS1372" s="203">
        <f t="shared" si="1799"/>
        <v>0.55630000000000002</v>
      </c>
      <c r="AT1372" s="203">
        <f t="shared" si="1800"/>
        <v>0.67992222098599997</v>
      </c>
      <c r="AU1372" s="203">
        <f t="shared" si="1801"/>
        <v>1.6506818218499999</v>
      </c>
      <c r="AV1372" s="203">
        <f t="shared" si="1802"/>
        <v>2.0175000000000001</v>
      </c>
      <c r="AW1372" s="203">
        <f t="shared" si="1803"/>
        <v>2.4658333288500001</v>
      </c>
      <c r="AX1372" s="203">
        <f t="shared" si="1804"/>
        <v>4.146627281942</v>
      </c>
      <c r="AY1372" s="203">
        <f t="shared" si="1805"/>
        <v>5.0681000000000003</v>
      </c>
      <c r="AZ1372" s="203">
        <f t="shared" si="1806"/>
        <v>6.1943444331819997</v>
      </c>
      <c r="BB1372" s="1" t="str">
        <f t="shared" si="1794"/>
        <v>NA</v>
      </c>
      <c r="BC1372" s="1" t="str">
        <f t="shared" si="1795"/>
        <v>NA</v>
      </c>
      <c r="BD1372" s="1" t="str">
        <f t="shared" si="1796"/>
        <v>NA</v>
      </c>
      <c r="BE1372" s="1" t="str">
        <f t="shared" si="1797"/>
        <v>NO</v>
      </c>
      <c r="BF1372" s="1" t="str">
        <f t="shared" si="1755"/>
        <v>NO</v>
      </c>
      <c r="BG1372" s="1" t="str">
        <f t="shared" si="1756"/>
        <v>NO</v>
      </c>
      <c r="BH1372" s="1" t="str">
        <f t="shared" si="1740"/>
        <v>YES</v>
      </c>
      <c r="BJ1372" s="1">
        <v>36</v>
      </c>
      <c r="BK1372" s="1" t="str">
        <f t="shared" si="1757"/>
        <v>NA</v>
      </c>
      <c r="BL1372" s="1" t="str">
        <f t="shared" si="1758"/>
        <v>NA</v>
      </c>
      <c r="BM1372" s="1" t="str">
        <f t="shared" si="1759"/>
        <v>NA</v>
      </c>
      <c r="BN1372" s="1" t="str">
        <f t="shared" si="1760"/>
        <v>NO</v>
      </c>
      <c r="BO1372" s="1" t="str">
        <f t="shared" si="1761"/>
        <v>NO</v>
      </c>
      <c r="BP1372" s="1" t="str">
        <f t="shared" si="1762"/>
        <v>NO</v>
      </c>
      <c r="BQ1372" s="1" t="str">
        <f t="shared" si="1763"/>
        <v>YES</v>
      </c>
      <c r="BS1372" s="1" t="str">
        <f t="shared" si="1764"/>
        <v>TN</v>
      </c>
      <c r="BT1372" s="1" t="str">
        <f t="shared" si="1765"/>
        <v>TN</v>
      </c>
      <c r="BU1372" s="1" t="str">
        <f t="shared" si="1766"/>
        <v>TN</v>
      </c>
      <c r="BV1372" s="1" t="str">
        <f t="shared" si="1767"/>
        <v>NO</v>
      </c>
      <c r="BW1372" s="1" t="str">
        <f t="shared" si="1768"/>
        <v>NO</v>
      </c>
      <c r="BX1372" s="1" t="str">
        <f t="shared" si="1769"/>
        <v>NO</v>
      </c>
      <c r="BY1372" s="244" t="str">
        <f t="shared" si="1770"/>
        <v>YES</v>
      </c>
      <c r="BZ1372" s="244" t="str">
        <f t="shared" si="1771"/>
        <v>NO</v>
      </c>
      <c r="CA1372" s="244" t="str">
        <f t="shared" si="1772"/>
        <v>NO</v>
      </c>
      <c r="CB1372" s="244" t="str">
        <f t="shared" si="1773"/>
        <v>NO</v>
      </c>
      <c r="CC1372" s="244" t="str">
        <f t="shared" si="1774"/>
        <v>NO</v>
      </c>
      <c r="CD1372" s="244" t="str">
        <f t="shared" si="1750"/>
        <v>NO</v>
      </c>
      <c r="CE1372" s="1" t="str">
        <f t="shared" si="1751"/>
        <v>NO</v>
      </c>
      <c r="CF1372" s="1" t="str">
        <f t="shared" si="1752"/>
        <v>NO</v>
      </c>
      <c r="CG1372" s="1" t="str">
        <f t="shared" si="1753"/>
        <v>NO</v>
      </c>
      <c r="CH1372" s="1" t="str">
        <f t="shared" si="1754"/>
        <v>NO</v>
      </c>
      <c r="CI1372" s="244" t="str">
        <f t="shared" si="1775"/>
        <v>NO</v>
      </c>
      <c r="CJ1372" s="244" t="str">
        <f t="shared" si="1776"/>
        <v>NO</v>
      </c>
      <c r="CK1372" s="244" t="str">
        <f t="shared" si="1777"/>
        <v>NO</v>
      </c>
      <c r="CL1372" s="244" t="str">
        <f t="shared" si="1778"/>
        <v>NO</v>
      </c>
      <c r="CM1372" s="244" t="str">
        <f t="shared" si="1779"/>
        <v>NO</v>
      </c>
      <c r="CN1372" s="244" t="str">
        <f t="shared" si="1780"/>
        <v>NO</v>
      </c>
      <c r="CO1372" s="244" t="str">
        <f t="shared" si="1781"/>
        <v>NO</v>
      </c>
      <c r="CP1372" s="244" t="str">
        <f t="shared" si="1782"/>
        <v>NO</v>
      </c>
      <c r="CQ1372" s="244" t="str">
        <f t="shared" si="1783"/>
        <v>NO</v>
      </c>
      <c r="CR1372" s="244" t="str">
        <f t="shared" si="1784"/>
        <v>NO</v>
      </c>
    </row>
    <row r="1373" spans="1:96">
      <c r="A1373" s="64"/>
      <c r="B1373" s="15"/>
      <c r="C1373" s="15"/>
      <c r="D1373" s="15"/>
      <c r="E1373" s="15"/>
      <c r="F1373" s="15"/>
      <c r="G1373" s="15"/>
      <c r="H1373" s="15"/>
      <c r="I1373" s="52" t="s">
        <v>15</v>
      </c>
      <c r="J1373" s="6">
        <v>0.56348657352394704</v>
      </c>
      <c r="K1373" s="6">
        <v>0.399636908574725</v>
      </c>
      <c r="L1373" s="6">
        <v>3.6876517901326802E-2</v>
      </c>
      <c r="M1373" s="6">
        <v>0.23313524209685699</v>
      </c>
      <c r="N1373" s="6">
        <v>0.76480258168087401</v>
      </c>
      <c r="O1373" s="6">
        <v>2.0621762222673401E-3</v>
      </c>
      <c r="P1373" s="6">
        <v>0.75790347189168505</v>
      </c>
      <c r="Q1373" s="6">
        <v>0.22394266190666001</v>
      </c>
      <c r="R1373" s="6">
        <v>1.8153866201654299E-2</v>
      </c>
      <c r="S1373" s="6">
        <v>0.812956962823424</v>
      </c>
      <c r="T1373" s="6">
        <v>4.0116009457615398E-2</v>
      </c>
      <c r="U1373" s="6">
        <v>0.14692702771895999</v>
      </c>
      <c r="V1373" s="6">
        <v>1.6723463253051001E-2</v>
      </c>
      <c r="W1373" s="6">
        <v>0.90208026776281003</v>
      </c>
      <c r="X1373" s="6">
        <v>8.1196268984138301E-2</v>
      </c>
      <c r="Y1373" s="6">
        <v>0.76224777660689202</v>
      </c>
      <c r="Z1373" s="6">
        <v>0.20260546930578099</v>
      </c>
      <c r="AA1373" s="6">
        <v>3.5146754087326301E-2</v>
      </c>
      <c r="AB1373" s="6">
        <v>0.42865237063128597</v>
      </c>
      <c r="AC1373" s="6">
        <v>0.44407999210669302</v>
      </c>
      <c r="AD1373" s="6">
        <v>0.12726763726201901</v>
      </c>
      <c r="AE1373" s="6">
        <v>0.42439288647842499</v>
      </c>
      <c r="AF1373" s="6">
        <v>0.12812830892535801</v>
      </c>
      <c r="AG1373" s="310">
        <v>0.44747880459621597</v>
      </c>
      <c r="AH1373" s="211">
        <v>0.70799999999999996</v>
      </c>
      <c r="AI1373" s="211">
        <v>2.1549999999999998</v>
      </c>
      <c r="AJ1373" s="212">
        <v>5.6079999999999997</v>
      </c>
      <c r="AK1373" s="210">
        <v>0.70499999999999996</v>
      </c>
      <c r="AL1373" s="210">
        <v>2.1739999999999999</v>
      </c>
      <c r="AM1373" s="210">
        <v>5.7009999999999996</v>
      </c>
      <c r="AN1373" s="203"/>
      <c r="AO1373" s="203"/>
      <c r="AP1373" s="203"/>
      <c r="AQ1373" s="203"/>
      <c r="AR1373" s="203">
        <f t="shared" si="1798"/>
        <v>0.45515454646600001</v>
      </c>
      <c r="AS1373" s="203">
        <f t="shared" si="1799"/>
        <v>0.55630000000000002</v>
      </c>
      <c r="AT1373" s="203">
        <f t="shared" si="1800"/>
        <v>0.67992222098599997</v>
      </c>
      <c r="AU1373" s="203">
        <f t="shared" si="1801"/>
        <v>1.6506818218499999</v>
      </c>
      <c r="AV1373" s="203">
        <f t="shared" si="1802"/>
        <v>2.0175000000000001</v>
      </c>
      <c r="AW1373" s="203">
        <f t="shared" si="1803"/>
        <v>2.4658333288500001</v>
      </c>
      <c r="AX1373" s="203">
        <f t="shared" si="1804"/>
        <v>4.146627281942</v>
      </c>
      <c r="AY1373" s="203">
        <f t="shared" si="1805"/>
        <v>5.0681000000000003</v>
      </c>
      <c r="AZ1373" s="203">
        <f t="shared" si="1806"/>
        <v>6.1943444331819997</v>
      </c>
      <c r="BB1373" s="1" t="str">
        <f t="shared" si="1794"/>
        <v>P</v>
      </c>
      <c r="BC1373" s="1" t="str">
        <f t="shared" si="1795"/>
        <v>NA</v>
      </c>
      <c r="BD1373" s="1" t="str">
        <f t="shared" si="1796"/>
        <v>NA</v>
      </c>
      <c r="BE1373" s="1" t="str">
        <f t="shared" si="1797"/>
        <v>NO</v>
      </c>
      <c r="BF1373" s="1" t="str">
        <f t="shared" si="1755"/>
        <v>NO</v>
      </c>
      <c r="BG1373" s="1" t="str">
        <f t="shared" si="1756"/>
        <v>NO</v>
      </c>
      <c r="BH1373" s="1" t="str">
        <f t="shared" si="1740"/>
        <v>NO</v>
      </c>
      <c r="BJ1373" s="1">
        <v>16</v>
      </c>
      <c r="BK1373" s="1" t="str">
        <f t="shared" si="1757"/>
        <v>P</v>
      </c>
      <c r="BL1373" s="1" t="str">
        <f t="shared" si="1758"/>
        <v>NA</v>
      </c>
      <c r="BM1373" s="1" t="str">
        <f t="shared" si="1759"/>
        <v>NA</v>
      </c>
      <c r="BN1373" s="1" t="str">
        <f t="shared" si="1760"/>
        <v>NO</v>
      </c>
      <c r="BO1373" s="1" t="str">
        <f t="shared" si="1761"/>
        <v>NO</v>
      </c>
      <c r="BP1373" s="1" t="str">
        <f t="shared" si="1762"/>
        <v>NO</v>
      </c>
      <c r="BQ1373" s="1" t="str">
        <f t="shared" si="1763"/>
        <v>NO</v>
      </c>
      <c r="BS1373" s="1" t="str">
        <f t="shared" si="1764"/>
        <v>TN</v>
      </c>
      <c r="BT1373" s="1" t="str">
        <f t="shared" si="1765"/>
        <v>TN</v>
      </c>
      <c r="BU1373" s="1" t="str">
        <f t="shared" si="1766"/>
        <v>TN</v>
      </c>
      <c r="BV1373" s="1" t="str">
        <f t="shared" si="1767"/>
        <v>NO</v>
      </c>
      <c r="BW1373" s="1" t="str">
        <f t="shared" si="1768"/>
        <v>NO</v>
      </c>
      <c r="BX1373" s="1" t="str">
        <f t="shared" si="1769"/>
        <v>NO</v>
      </c>
      <c r="BY1373" s="244" t="str">
        <f t="shared" si="1770"/>
        <v>YES</v>
      </c>
      <c r="BZ1373" s="244" t="str">
        <f t="shared" si="1771"/>
        <v>NO</v>
      </c>
      <c r="CA1373" s="244" t="str">
        <f t="shared" si="1772"/>
        <v>NO</v>
      </c>
      <c r="CB1373" s="244" t="str">
        <f t="shared" si="1773"/>
        <v>NO</v>
      </c>
      <c r="CC1373" s="244" t="str">
        <f t="shared" si="1774"/>
        <v>NO</v>
      </c>
      <c r="CD1373" s="244" t="str">
        <f t="shared" si="1750"/>
        <v>NO</v>
      </c>
      <c r="CE1373" s="1" t="str">
        <f t="shared" si="1751"/>
        <v>NO</v>
      </c>
      <c r="CF1373" s="1" t="str">
        <f t="shared" si="1752"/>
        <v>NO</v>
      </c>
      <c r="CG1373" s="1" t="str">
        <f t="shared" si="1753"/>
        <v>NO</v>
      </c>
      <c r="CH1373" s="1" t="str">
        <f t="shared" si="1754"/>
        <v>NO</v>
      </c>
      <c r="CI1373" s="244" t="str">
        <f t="shared" si="1775"/>
        <v>NO</v>
      </c>
      <c r="CJ1373" s="244" t="str">
        <f t="shared" si="1776"/>
        <v>NO</v>
      </c>
      <c r="CK1373" s="244" t="str">
        <f t="shared" si="1777"/>
        <v>NO</v>
      </c>
      <c r="CL1373" s="244" t="str">
        <f t="shared" si="1778"/>
        <v>NO</v>
      </c>
      <c r="CM1373" s="244" t="str">
        <f t="shared" si="1779"/>
        <v>NO</v>
      </c>
      <c r="CN1373" s="244" t="str">
        <f t="shared" si="1780"/>
        <v>NO</v>
      </c>
      <c r="CO1373" s="244" t="str">
        <f t="shared" si="1781"/>
        <v>NO</v>
      </c>
      <c r="CP1373" s="244" t="str">
        <f t="shared" si="1782"/>
        <v>NO</v>
      </c>
      <c r="CQ1373" s="244" t="str">
        <f t="shared" si="1783"/>
        <v>NO</v>
      </c>
      <c r="CR1373" s="244" t="str">
        <f t="shared" si="1784"/>
        <v>NO</v>
      </c>
    </row>
    <row r="1374" spans="1:96">
      <c r="A1374" s="64"/>
      <c r="B1374" s="15"/>
      <c r="C1374" s="15"/>
      <c r="D1374" s="15"/>
      <c r="E1374" s="15"/>
      <c r="F1374" s="15"/>
      <c r="G1374" s="15"/>
      <c r="H1374" s="15"/>
      <c r="I1374" s="52" t="s">
        <v>16</v>
      </c>
      <c r="J1374" s="6">
        <v>0.81732648487111903</v>
      </c>
      <c r="K1374" s="6">
        <v>7.8925243290434696E-2</v>
      </c>
      <c r="L1374" s="6">
        <v>0.103748271838445</v>
      </c>
      <c r="M1374" s="6">
        <v>0.244666723356641</v>
      </c>
      <c r="N1374" s="6">
        <v>0.42871762312805201</v>
      </c>
      <c r="O1374" s="6">
        <v>0.32661565351530503</v>
      </c>
      <c r="P1374" s="6">
        <v>0.52855696531422902</v>
      </c>
      <c r="Q1374" s="6">
        <v>0.293668625510282</v>
      </c>
      <c r="R1374" s="6">
        <v>0.17777440917548701</v>
      </c>
      <c r="S1374" s="6">
        <v>0.60868575794416602</v>
      </c>
      <c r="T1374" s="6">
        <v>0.127150122206178</v>
      </c>
      <c r="U1374" s="6">
        <v>0.26416411984965499</v>
      </c>
      <c r="V1374" s="6">
        <v>0.64906077054790701</v>
      </c>
      <c r="W1374" s="6">
        <v>0.227873677577064</v>
      </c>
      <c r="X1374" s="6">
        <v>0.123065551875027</v>
      </c>
      <c r="Y1374" s="6">
        <v>0.87953188142337102</v>
      </c>
      <c r="Z1374" s="6">
        <v>8.7796737441268397E-2</v>
      </c>
      <c r="AA1374" s="6">
        <v>3.2671381135359598E-2</v>
      </c>
      <c r="AB1374" s="6">
        <v>5.30458161444088E-2</v>
      </c>
      <c r="AC1374" s="6">
        <v>0.92220989005333898</v>
      </c>
      <c r="AD1374" s="6">
        <v>2.4744293802252001E-2</v>
      </c>
      <c r="AE1374" s="6">
        <v>0.68025594589341498</v>
      </c>
      <c r="AF1374" s="6">
        <v>0.25095092121956297</v>
      </c>
      <c r="AG1374" s="310">
        <v>6.8793132887020603E-2</v>
      </c>
      <c r="AH1374" s="211">
        <v>1.056</v>
      </c>
      <c r="AI1374" s="211">
        <v>2.1760000000000002</v>
      </c>
      <c r="AJ1374" s="212">
        <v>5.3559999999999999</v>
      </c>
      <c r="AK1374" s="210">
        <v>1.069</v>
      </c>
      <c r="AL1374" s="210">
        <v>2.258</v>
      </c>
      <c r="AM1374" s="210">
        <v>5.3230000000000004</v>
      </c>
      <c r="AN1374" s="203"/>
      <c r="AO1374" s="203"/>
      <c r="AP1374" s="203"/>
      <c r="AQ1374" s="203"/>
      <c r="AR1374" s="203">
        <f t="shared" si="1798"/>
        <v>0.45515454646600001</v>
      </c>
      <c r="AS1374" s="203">
        <f t="shared" si="1799"/>
        <v>0.55630000000000002</v>
      </c>
      <c r="AT1374" s="203">
        <f t="shared" si="1800"/>
        <v>0.67992222098599997</v>
      </c>
      <c r="AU1374" s="203">
        <f t="shared" si="1801"/>
        <v>1.6506818218499999</v>
      </c>
      <c r="AV1374" s="203">
        <f t="shared" si="1802"/>
        <v>2.0175000000000001</v>
      </c>
      <c r="AW1374" s="203">
        <f t="shared" si="1803"/>
        <v>2.4658333288500001</v>
      </c>
      <c r="AX1374" s="203">
        <f t="shared" si="1804"/>
        <v>4.146627281942</v>
      </c>
      <c r="AY1374" s="203">
        <f t="shared" si="1805"/>
        <v>5.0681000000000003</v>
      </c>
      <c r="AZ1374" s="203">
        <f t="shared" si="1806"/>
        <v>6.1943444331819997</v>
      </c>
      <c r="BB1374" s="1" t="str">
        <f t="shared" si="1794"/>
        <v>P</v>
      </c>
      <c r="BC1374" s="1" t="str">
        <f t="shared" si="1795"/>
        <v>NA</v>
      </c>
      <c r="BD1374" s="1" t="str">
        <f t="shared" si="1796"/>
        <v>NA</v>
      </c>
      <c r="BE1374" s="1" t="str">
        <f t="shared" si="1797"/>
        <v>NO</v>
      </c>
      <c r="BF1374" s="1" t="str">
        <f t="shared" si="1755"/>
        <v>NO</v>
      </c>
      <c r="BG1374" s="1" t="str">
        <f t="shared" si="1756"/>
        <v>NO</v>
      </c>
      <c r="BH1374" s="1" t="str">
        <f t="shared" si="1740"/>
        <v>NO</v>
      </c>
      <c r="BJ1374" s="1">
        <v>7</v>
      </c>
      <c r="BK1374" s="1" t="str">
        <f t="shared" si="1757"/>
        <v>P</v>
      </c>
      <c r="BL1374" s="1" t="str">
        <f t="shared" si="1758"/>
        <v>NA</v>
      </c>
      <c r="BM1374" s="1" t="str">
        <f t="shared" si="1759"/>
        <v>NA</v>
      </c>
      <c r="BN1374" s="1" t="str">
        <f t="shared" si="1760"/>
        <v>NO</v>
      </c>
      <c r="BO1374" s="1" t="str">
        <f t="shared" si="1761"/>
        <v>NO</v>
      </c>
      <c r="BP1374" s="1" t="str">
        <f t="shared" si="1762"/>
        <v>NO</v>
      </c>
      <c r="BQ1374" s="1" t="str">
        <f t="shared" si="1763"/>
        <v>NO</v>
      </c>
      <c r="BS1374" s="1" t="str">
        <f t="shared" si="1764"/>
        <v>TN</v>
      </c>
      <c r="BT1374" s="1" t="str">
        <f t="shared" si="1765"/>
        <v>TN</v>
      </c>
      <c r="BU1374" s="1" t="str">
        <f t="shared" si="1766"/>
        <v>TN</v>
      </c>
      <c r="BV1374" s="1" t="str">
        <f t="shared" si="1767"/>
        <v>NO</v>
      </c>
      <c r="BW1374" s="1" t="str">
        <f t="shared" si="1768"/>
        <v>NO</v>
      </c>
      <c r="BX1374" s="1" t="str">
        <f t="shared" si="1769"/>
        <v>NO</v>
      </c>
      <c r="BY1374" s="244" t="str">
        <f t="shared" si="1770"/>
        <v>YES</v>
      </c>
      <c r="BZ1374" s="244" t="str">
        <f t="shared" si="1771"/>
        <v>NO</v>
      </c>
      <c r="CA1374" s="244" t="str">
        <f t="shared" si="1772"/>
        <v>NO</v>
      </c>
      <c r="CB1374" s="244" t="str">
        <f t="shared" si="1773"/>
        <v>NO</v>
      </c>
      <c r="CC1374" s="244" t="str">
        <f t="shared" si="1774"/>
        <v>NO</v>
      </c>
      <c r="CD1374" s="244" t="str">
        <f t="shared" si="1750"/>
        <v>NO</v>
      </c>
      <c r="CE1374" s="1" t="str">
        <f t="shared" si="1751"/>
        <v>NO</v>
      </c>
      <c r="CF1374" s="1" t="str">
        <f t="shared" si="1752"/>
        <v>NO</v>
      </c>
      <c r="CG1374" s="1" t="str">
        <f t="shared" si="1753"/>
        <v>NO</v>
      </c>
      <c r="CH1374" s="1" t="str">
        <f t="shared" si="1754"/>
        <v>NO</v>
      </c>
      <c r="CI1374" s="244" t="str">
        <f t="shared" si="1775"/>
        <v>NO</v>
      </c>
      <c r="CJ1374" s="244" t="str">
        <f t="shared" si="1776"/>
        <v>NO</v>
      </c>
      <c r="CK1374" s="244" t="str">
        <f t="shared" si="1777"/>
        <v>NO</v>
      </c>
      <c r="CL1374" s="244" t="str">
        <f t="shared" si="1778"/>
        <v>NO</v>
      </c>
      <c r="CM1374" s="244" t="str">
        <f t="shared" si="1779"/>
        <v>NO</v>
      </c>
      <c r="CN1374" s="244" t="str">
        <f t="shared" si="1780"/>
        <v>NO</v>
      </c>
      <c r="CO1374" s="244" t="str">
        <f t="shared" si="1781"/>
        <v>NO</v>
      </c>
      <c r="CP1374" s="244" t="str">
        <f t="shared" si="1782"/>
        <v>NO</v>
      </c>
      <c r="CQ1374" s="244" t="str">
        <f t="shared" si="1783"/>
        <v>NO</v>
      </c>
      <c r="CR1374" s="244" t="str">
        <f t="shared" si="1784"/>
        <v>NO</v>
      </c>
    </row>
    <row r="1375" spans="1:96">
      <c r="A1375" s="64"/>
      <c r="B1375" s="15"/>
      <c r="C1375" s="15"/>
      <c r="D1375" s="15"/>
      <c r="E1375" s="15"/>
      <c r="F1375" s="15"/>
      <c r="G1375" s="15"/>
      <c r="H1375" s="15"/>
      <c r="I1375" s="52" t="s">
        <v>17</v>
      </c>
      <c r="J1375" s="6">
        <v>0.98916810040379299</v>
      </c>
      <c r="K1375" s="6">
        <v>1.36824470760055E-3</v>
      </c>
      <c r="L1375" s="6">
        <v>9.4636548886057794E-3</v>
      </c>
      <c r="M1375" s="6">
        <v>0.66792943597891596</v>
      </c>
      <c r="N1375" s="6">
        <v>9.9998060367830793E-2</v>
      </c>
      <c r="O1375" s="6">
        <v>0.23207250365325199</v>
      </c>
      <c r="P1375" s="6">
        <v>0.78764022217921104</v>
      </c>
      <c r="Q1375" s="6">
        <v>2.39306356759094E-2</v>
      </c>
      <c r="R1375" s="6">
        <v>0.18842914214487799</v>
      </c>
      <c r="S1375" s="6">
        <v>0.58701625326181395</v>
      </c>
      <c r="T1375" s="6">
        <v>0.34134407960747798</v>
      </c>
      <c r="U1375" s="6">
        <v>7.1639667130707102E-2</v>
      </c>
      <c r="V1375" s="6">
        <v>0.32985614417318498</v>
      </c>
      <c r="W1375" s="6">
        <v>0.63643095867249799</v>
      </c>
      <c r="X1375" s="6">
        <v>3.3712897154315899E-2</v>
      </c>
      <c r="Y1375" s="6">
        <v>0.58064251798467004</v>
      </c>
      <c r="Z1375" s="6">
        <v>1.69209229104949E-2</v>
      </c>
      <c r="AA1375" s="6">
        <v>0.402436559104834</v>
      </c>
      <c r="AB1375" s="6">
        <v>1.2086837190943099E-2</v>
      </c>
      <c r="AC1375" s="6">
        <v>0.63208286219008702</v>
      </c>
      <c r="AD1375" s="6">
        <v>0.35583030061896798</v>
      </c>
      <c r="AE1375" s="6">
        <v>0.99137868099972604</v>
      </c>
      <c r="AF1375" s="6">
        <v>5.9898314595238002E-3</v>
      </c>
      <c r="AG1375" s="310">
        <v>2.6314875407495901E-3</v>
      </c>
      <c r="AH1375" s="211">
        <v>0.73299999999999998</v>
      </c>
      <c r="AI1375" s="211">
        <v>2.4319999999999999</v>
      </c>
      <c r="AJ1375" s="212">
        <v>5.5019999999999998</v>
      </c>
      <c r="AK1375" s="210">
        <v>0.72799999999999998</v>
      </c>
      <c r="AL1375" s="210">
        <v>2.4279999999999999</v>
      </c>
      <c r="AM1375" s="210">
        <v>5.4649999999999999</v>
      </c>
      <c r="AN1375" s="203"/>
      <c r="AO1375" s="203"/>
      <c r="AP1375" s="203"/>
      <c r="AQ1375" s="203"/>
      <c r="AR1375" s="203">
        <f t="shared" si="1798"/>
        <v>0.45515454646600001</v>
      </c>
      <c r="AS1375" s="203">
        <f t="shared" si="1799"/>
        <v>0.55630000000000002</v>
      </c>
      <c r="AT1375" s="203">
        <f t="shared" si="1800"/>
        <v>0.67992222098599997</v>
      </c>
      <c r="AU1375" s="203">
        <f t="shared" si="1801"/>
        <v>1.6506818218499999</v>
      </c>
      <c r="AV1375" s="203">
        <f t="shared" si="1802"/>
        <v>2.0175000000000001</v>
      </c>
      <c r="AW1375" s="203">
        <f t="shared" si="1803"/>
        <v>2.4658333288500001</v>
      </c>
      <c r="AX1375" s="203">
        <f t="shared" si="1804"/>
        <v>4.146627281942</v>
      </c>
      <c r="AY1375" s="203">
        <f t="shared" si="1805"/>
        <v>5.0681000000000003</v>
      </c>
      <c r="AZ1375" s="203">
        <f t="shared" si="1806"/>
        <v>6.1943444331819997</v>
      </c>
      <c r="BB1375" s="1" t="str">
        <f t="shared" si="1794"/>
        <v>P</v>
      </c>
      <c r="BC1375" s="1" t="str">
        <f t="shared" si="1795"/>
        <v>NA</v>
      </c>
      <c r="BD1375" s="1" t="str">
        <f t="shared" si="1796"/>
        <v>NA</v>
      </c>
      <c r="BE1375" s="1" t="str">
        <f t="shared" si="1797"/>
        <v>NO</v>
      </c>
      <c r="BF1375" s="1" t="str">
        <f t="shared" si="1755"/>
        <v>NO</v>
      </c>
      <c r="BG1375" s="1" t="str">
        <f t="shared" si="1756"/>
        <v>NO</v>
      </c>
      <c r="BH1375" s="1" t="str">
        <f t="shared" si="1740"/>
        <v>NO</v>
      </c>
      <c r="BJ1375" s="1">
        <v>4</v>
      </c>
      <c r="BK1375" s="1" t="str">
        <f t="shared" si="1757"/>
        <v>P</v>
      </c>
      <c r="BL1375" s="1" t="str">
        <f t="shared" si="1758"/>
        <v>NA</v>
      </c>
      <c r="BM1375" s="1" t="str">
        <f t="shared" si="1759"/>
        <v>NA</v>
      </c>
      <c r="BN1375" s="1" t="str">
        <f t="shared" si="1760"/>
        <v>NO</v>
      </c>
      <c r="BO1375" s="1" t="str">
        <f t="shared" si="1761"/>
        <v>NO</v>
      </c>
      <c r="BP1375" s="1" t="str">
        <f t="shared" si="1762"/>
        <v>NO</v>
      </c>
      <c r="BQ1375" s="1" t="str">
        <f t="shared" si="1763"/>
        <v>NO</v>
      </c>
      <c r="BS1375" s="1" t="str">
        <f t="shared" si="1764"/>
        <v>TN</v>
      </c>
      <c r="BT1375" s="1" t="str">
        <f t="shared" si="1765"/>
        <v>TN</v>
      </c>
      <c r="BU1375" s="1" t="str">
        <f t="shared" si="1766"/>
        <v>TN</v>
      </c>
      <c r="BV1375" s="1" t="str">
        <f t="shared" si="1767"/>
        <v>NO</v>
      </c>
      <c r="BW1375" s="1" t="str">
        <f t="shared" si="1768"/>
        <v>NO</v>
      </c>
      <c r="BX1375" s="1" t="str">
        <f t="shared" si="1769"/>
        <v>NO</v>
      </c>
      <c r="BY1375" s="244" t="str">
        <f t="shared" si="1770"/>
        <v>YES</v>
      </c>
      <c r="BZ1375" s="244" t="str">
        <f t="shared" si="1771"/>
        <v>NO</v>
      </c>
      <c r="CA1375" s="244" t="str">
        <f t="shared" si="1772"/>
        <v>NO</v>
      </c>
      <c r="CB1375" s="244" t="str">
        <f t="shared" si="1773"/>
        <v>NO</v>
      </c>
      <c r="CC1375" s="244" t="str">
        <f t="shared" si="1774"/>
        <v>NO</v>
      </c>
      <c r="CD1375" s="244" t="str">
        <f t="shared" si="1750"/>
        <v>NO</v>
      </c>
      <c r="CE1375" s="1" t="str">
        <f t="shared" si="1751"/>
        <v>NO</v>
      </c>
      <c r="CF1375" s="1" t="str">
        <f t="shared" si="1752"/>
        <v>NO</v>
      </c>
      <c r="CG1375" s="1" t="str">
        <f t="shared" si="1753"/>
        <v>NO</v>
      </c>
      <c r="CH1375" s="1" t="str">
        <f t="shared" si="1754"/>
        <v>NO</v>
      </c>
      <c r="CI1375" s="244" t="str">
        <f t="shared" si="1775"/>
        <v>NO</v>
      </c>
      <c r="CJ1375" s="244" t="str">
        <f t="shared" si="1776"/>
        <v>NO</v>
      </c>
      <c r="CK1375" s="244" t="str">
        <f t="shared" si="1777"/>
        <v>NO</v>
      </c>
      <c r="CL1375" s="244" t="str">
        <f t="shared" si="1778"/>
        <v>NO</v>
      </c>
      <c r="CM1375" s="244" t="str">
        <f t="shared" si="1779"/>
        <v>NO</v>
      </c>
      <c r="CN1375" s="244" t="str">
        <f t="shared" si="1780"/>
        <v>NO</v>
      </c>
      <c r="CO1375" s="244" t="str">
        <f t="shared" si="1781"/>
        <v>NO</v>
      </c>
      <c r="CP1375" s="244" t="str">
        <f t="shared" si="1782"/>
        <v>NO</v>
      </c>
      <c r="CQ1375" s="244" t="str">
        <f t="shared" si="1783"/>
        <v>NO</v>
      </c>
      <c r="CR1375" s="244" t="str">
        <f t="shared" si="1784"/>
        <v>NO</v>
      </c>
    </row>
    <row r="1376" spans="1:96">
      <c r="A1376" s="64"/>
      <c r="B1376" s="15"/>
      <c r="C1376" s="15"/>
      <c r="D1376" s="15"/>
      <c r="E1376" s="15"/>
      <c r="F1376" s="15"/>
      <c r="G1376" s="15"/>
      <c r="H1376" s="15"/>
      <c r="I1376" s="52" t="s">
        <v>18</v>
      </c>
      <c r="J1376" s="6">
        <v>0.86967910339689702</v>
      </c>
      <c r="K1376" s="6">
        <v>8.1069121718570003E-2</v>
      </c>
      <c r="L1376" s="6">
        <v>4.9251774884532397E-2</v>
      </c>
      <c r="M1376" s="6">
        <v>0.29549622955976002</v>
      </c>
      <c r="N1376" s="6">
        <v>0.117537495546334</v>
      </c>
      <c r="O1376" s="6">
        <v>0.58696627489390396</v>
      </c>
      <c r="P1376" s="6">
        <v>0.99702945527322395</v>
      </c>
      <c r="Q1376" s="6">
        <v>5.09749903837453E-4</v>
      </c>
      <c r="R1376" s="6">
        <v>2.46079482293848E-3</v>
      </c>
      <c r="S1376" s="6">
        <v>0.74143692658541305</v>
      </c>
      <c r="T1376" s="6">
        <v>7.3064823925581002E-2</v>
      </c>
      <c r="U1376" s="6">
        <v>0.18549824948900501</v>
      </c>
      <c r="V1376" s="6">
        <v>0.89681071214830699</v>
      </c>
      <c r="W1376" s="6">
        <v>4.9393875260908597E-2</v>
      </c>
      <c r="X1376" s="6">
        <v>5.37954125907842E-2</v>
      </c>
      <c r="Y1376" s="6">
        <v>0.79895667640537205</v>
      </c>
      <c r="Z1376" s="6">
        <v>0.122580391483359</v>
      </c>
      <c r="AA1376" s="6">
        <v>7.8462932111267994E-2</v>
      </c>
      <c r="AB1376" s="6">
        <v>0.131987299821059</v>
      </c>
      <c r="AC1376" s="6">
        <v>0.101439316729891</v>
      </c>
      <c r="AD1376" s="6">
        <v>0.76657338344904902</v>
      </c>
      <c r="AE1376" s="6">
        <v>0.56035269465959703</v>
      </c>
      <c r="AF1376" s="6">
        <v>0.24569923055176199</v>
      </c>
      <c r="AG1376" s="310">
        <v>0.19394807478863901</v>
      </c>
      <c r="AH1376" s="211">
        <v>0.72399999999999998</v>
      </c>
      <c r="AI1376" s="211">
        <v>2.0870000000000002</v>
      </c>
      <c r="AJ1376" s="212">
        <v>6.1660000000000004</v>
      </c>
      <c r="AK1376" s="210">
        <v>0.752</v>
      </c>
      <c r="AL1376" s="210">
        <v>2.2080000000000002</v>
      </c>
      <c r="AM1376" s="210">
        <v>6.0129999999999999</v>
      </c>
      <c r="AN1376" s="203"/>
      <c r="AO1376" s="203"/>
      <c r="AP1376" s="203"/>
      <c r="AQ1376" s="203"/>
      <c r="AR1376" s="203">
        <f t="shared" si="1798"/>
        <v>0.45515454646600001</v>
      </c>
      <c r="AS1376" s="203">
        <f t="shared" si="1799"/>
        <v>0.55630000000000002</v>
      </c>
      <c r="AT1376" s="203">
        <f t="shared" si="1800"/>
        <v>0.67992222098599997</v>
      </c>
      <c r="AU1376" s="203">
        <f t="shared" si="1801"/>
        <v>1.6506818218499999</v>
      </c>
      <c r="AV1376" s="203">
        <f t="shared" si="1802"/>
        <v>2.0175000000000001</v>
      </c>
      <c r="AW1376" s="203">
        <f t="shared" si="1803"/>
        <v>2.4658333288500001</v>
      </c>
      <c r="AX1376" s="203">
        <f t="shared" si="1804"/>
        <v>4.146627281942</v>
      </c>
      <c r="AY1376" s="203">
        <f t="shared" si="1805"/>
        <v>5.0681000000000003</v>
      </c>
      <c r="AZ1376" s="203">
        <f t="shared" si="1806"/>
        <v>6.1943444331819997</v>
      </c>
      <c r="BB1376" s="1" t="str">
        <f t="shared" si="1794"/>
        <v>P</v>
      </c>
      <c r="BC1376" s="1" t="str">
        <f t="shared" si="1795"/>
        <v>NA</v>
      </c>
      <c r="BD1376" s="1" t="str">
        <f t="shared" si="1796"/>
        <v>NA</v>
      </c>
      <c r="BE1376" s="1" t="str">
        <f t="shared" si="1797"/>
        <v>NO</v>
      </c>
      <c r="BF1376" s="1" t="str">
        <f t="shared" si="1755"/>
        <v>NO</v>
      </c>
      <c r="BG1376" s="1" t="str">
        <f t="shared" si="1756"/>
        <v>NO</v>
      </c>
      <c r="BH1376" s="1" t="str">
        <f t="shared" si="1740"/>
        <v>NO</v>
      </c>
      <c r="BJ1376" s="1">
        <v>5</v>
      </c>
      <c r="BK1376" s="1" t="str">
        <f t="shared" si="1757"/>
        <v>P</v>
      </c>
      <c r="BL1376" s="1" t="str">
        <f t="shared" si="1758"/>
        <v>NA</v>
      </c>
      <c r="BM1376" s="1" t="str">
        <f t="shared" si="1759"/>
        <v>NA</v>
      </c>
      <c r="BN1376" s="1" t="str">
        <f t="shared" si="1760"/>
        <v>NO</v>
      </c>
      <c r="BO1376" s="1" t="str">
        <f t="shared" si="1761"/>
        <v>NO</v>
      </c>
      <c r="BP1376" s="1" t="str">
        <f t="shared" si="1762"/>
        <v>NO</v>
      </c>
      <c r="BQ1376" s="1" t="str">
        <f t="shared" si="1763"/>
        <v>NO</v>
      </c>
      <c r="BS1376" s="1" t="str">
        <f t="shared" si="1764"/>
        <v>TN</v>
      </c>
      <c r="BT1376" s="1" t="str">
        <f t="shared" si="1765"/>
        <v>TN</v>
      </c>
      <c r="BU1376" s="1" t="str">
        <f t="shared" si="1766"/>
        <v>TN</v>
      </c>
      <c r="BV1376" s="1" t="str">
        <f t="shared" si="1767"/>
        <v>NO</v>
      </c>
      <c r="BW1376" s="1" t="str">
        <f t="shared" si="1768"/>
        <v>NO</v>
      </c>
      <c r="BX1376" s="1" t="str">
        <f t="shared" si="1769"/>
        <v>NO</v>
      </c>
      <c r="BY1376" s="244" t="str">
        <f t="shared" si="1770"/>
        <v>YES</v>
      </c>
      <c r="BZ1376" s="244" t="str">
        <f t="shared" si="1771"/>
        <v>NO</v>
      </c>
      <c r="CA1376" s="244" t="str">
        <f t="shared" si="1772"/>
        <v>NO</v>
      </c>
      <c r="CB1376" s="244" t="str">
        <f t="shared" si="1773"/>
        <v>NO</v>
      </c>
      <c r="CC1376" s="244" t="str">
        <f t="shared" si="1774"/>
        <v>NO</v>
      </c>
      <c r="CD1376" s="244" t="str">
        <f t="shared" si="1750"/>
        <v>NO</v>
      </c>
      <c r="CE1376" s="1" t="str">
        <f t="shared" si="1751"/>
        <v>NO</v>
      </c>
      <c r="CF1376" s="1" t="str">
        <f t="shared" si="1752"/>
        <v>NO</v>
      </c>
      <c r="CG1376" s="1" t="str">
        <f t="shared" si="1753"/>
        <v>NO</v>
      </c>
      <c r="CH1376" s="1" t="str">
        <f t="shared" si="1754"/>
        <v>NO</v>
      </c>
      <c r="CI1376" s="244" t="str">
        <f t="shared" si="1775"/>
        <v>NO</v>
      </c>
      <c r="CJ1376" s="244" t="str">
        <f t="shared" si="1776"/>
        <v>NO</v>
      </c>
      <c r="CK1376" s="244" t="str">
        <f t="shared" si="1777"/>
        <v>NO</v>
      </c>
      <c r="CL1376" s="244" t="str">
        <f t="shared" si="1778"/>
        <v>NO</v>
      </c>
      <c r="CM1376" s="244" t="str">
        <f t="shared" si="1779"/>
        <v>NO</v>
      </c>
      <c r="CN1376" s="244" t="str">
        <f t="shared" si="1780"/>
        <v>NO</v>
      </c>
      <c r="CO1376" s="244" t="str">
        <f t="shared" si="1781"/>
        <v>NO</v>
      </c>
      <c r="CP1376" s="244" t="str">
        <f t="shared" si="1782"/>
        <v>NO</v>
      </c>
      <c r="CQ1376" s="244" t="str">
        <f t="shared" si="1783"/>
        <v>NO</v>
      </c>
      <c r="CR1376" s="244" t="str">
        <f t="shared" si="1784"/>
        <v>NO</v>
      </c>
    </row>
    <row r="1377" spans="1:96">
      <c r="A1377" s="64"/>
      <c r="B1377" s="15"/>
      <c r="C1377" s="15"/>
      <c r="D1377" s="15"/>
      <c r="E1377" s="15"/>
      <c r="F1377" s="15"/>
      <c r="G1377" s="15"/>
      <c r="H1377" s="15"/>
      <c r="I1377" s="52" t="s">
        <v>19</v>
      </c>
      <c r="J1377" s="6">
        <v>0.93498492788004905</v>
      </c>
      <c r="K1377" s="6">
        <v>3.71143802480563E-2</v>
      </c>
      <c r="L1377" s="6">
        <v>2.7900691871893701E-2</v>
      </c>
      <c r="M1377" s="6">
        <v>0.57673116729499097</v>
      </c>
      <c r="N1377" s="6">
        <v>0.165353215457889</v>
      </c>
      <c r="O1377" s="6">
        <v>0.25791561724711898</v>
      </c>
      <c r="P1377" s="6">
        <v>0.69502092694930295</v>
      </c>
      <c r="Q1377" s="6">
        <v>0.135778618479729</v>
      </c>
      <c r="R1377" s="6">
        <v>0.169200454570966</v>
      </c>
      <c r="S1377" s="6">
        <v>0.90546660272037804</v>
      </c>
      <c r="T1377" s="6">
        <v>6.3274743565031003E-2</v>
      </c>
      <c r="U1377" s="6">
        <v>3.1258653714590003E-2</v>
      </c>
      <c r="V1377" s="6">
        <v>0.33264650302114201</v>
      </c>
      <c r="W1377" s="6">
        <v>0.21539062933497399</v>
      </c>
      <c r="X1377" s="6">
        <v>0.45196286764388199</v>
      </c>
      <c r="Y1377" s="6">
        <v>0.84126711601837301</v>
      </c>
      <c r="Z1377" s="6">
        <v>0.14733766373816001</v>
      </c>
      <c r="AA1377" s="6">
        <v>1.1395220243466E-2</v>
      </c>
      <c r="AB1377" s="6">
        <v>0.36410125438721602</v>
      </c>
      <c r="AC1377" s="6">
        <v>0.23191636589484499</v>
      </c>
      <c r="AD1377" s="6">
        <v>0.40398237971793699</v>
      </c>
      <c r="AE1377" s="6">
        <v>0.76283218865326297</v>
      </c>
      <c r="AF1377" s="6">
        <v>0.20768208966538301</v>
      </c>
      <c r="AG1377" s="310">
        <v>2.9485721681352699E-2</v>
      </c>
      <c r="AH1377" s="211">
        <v>0.71899999999999997</v>
      </c>
      <c r="AI1377" s="211">
        <v>2.5169999999999999</v>
      </c>
      <c r="AJ1377" s="212">
        <v>5.4569999999999999</v>
      </c>
      <c r="AK1377" s="210">
        <v>0.72099999999999997</v>
      </c>
      <c r="AL1377" s="210">
        <v>2.4900000000000002</v>
      </c>
      <c r="AM1377" s="210">
        <v>5.5179999999999998</v>
      </c>
      <c r="AN1377" s="203"/>
      <c r="AO1377" s="203"/>
      <c r="AP1377" s="203"/>
      <c r="AQ1377" s="203"/>
      <c r="AR1377" s="203">
        <f t="shared" si="1798"/>
        <v>0.45515454646600001</v>
      </c>
      <c r="AS1377" s="203">
        <f t="shared" si="1799"/>
        <v>0.55630000000000002</v>
      </c>
      <c r="AT1377" s="203">
        <f t="shared" si="1800"/>
        <v>0.67992222098599997</v>
      </c>
      <c r="AU1377" s="203">
        <f t="shared" si="1801"/>
        <v>1.6506818218499999</v>
      </c>
      <c r="AV1377" s="203">
        <f t="shared" si="1802"/>
        <v>2.0175000000000001</v>
      </c>
      <c r="AW1377" s="203">
        <f t="shared" si="1803"/>
        <v>2.4658333288500001</v>
      </c>
      <c r="AX1377" s="203">
        <f t="shared" si="1804"/>
        <v>4.146627281942</v>
      </c>
      <c r="AY1377" s="203">
        <f t="shared" si="1805"/>
        <v>5.0681000000000003</v>
      </c>
      <c r="AZ1377" s="203">
        <f t="shared" si="1806"/>
        <v>6.1943444331819997</v>
      </c>
      <c r="BB1377" s="1" t="str">
        <f t="shared" si="1794"/>
        <v>P</v>
      </c>
      <c r="BC1377" s="1" t="str">
        <f t="shared" si="1795"/>
        <v>P</v>
      </c>
      <c r="BD1377" s="1" t="str">
        <f t="shared" si="1796"/>
        <v>NA</v>
      </c>
      <c r="BE1377" s="1" t="str">
        <f t="shared" si="1797"/>
        <v>NO</v>
      </c>
      <c r="BF1377" s="1" t="str">
        <f t="shared" si="1755"/>
        <v>NO</v>
      </c>
      <c r="BG1377" s="1" t="str">
        <f t="shared" si="1756"/>
        <v>NO</v>
      </c>
      <c r="BH1377" s="1" t="str">
        <f t="shared" si="1740"/>
        <v>NO</v>
      </c>
      <c r="BJ1377" s="1">
        <v>16</v>
      </c>
      <c r="BK1377" s="1" t="str">
        <f t="shared" si="1757"/>
        <v>P</v>
      </c>
      <c r="BL1377" s="1" t="str">
        <f t="shared" si="1758"/>
        <v>P</v>
      </c>
      <c r="BM1377" s="1" t="str">
        <f t="shared" si="1759"/>
        <v>NA</v>
      </c>
      <c r="BN1377" s="1" t="str">
        <f t="shared" si="1760"/>
        <v>NO</v>
      </c>
      <c r="BO1377" s="1" t="str">
        <f t="shared" si="1761"/>
        <v>NO</v>
      </c>
      <c r="BP1377" s="1" t="str">
        <f t="shared" si="1762"/>
        <v>NO</v>
      </c>
      <c r="BQ1377" s="1" t="str">
        <f t="shared" si="1763"/>
        <v>NO</v>
      </c>
      <c r="BS1377" s="1" t="str">
        <f t="shared" si="1764"/>
        <v>TN</v>
      </c>
      <c r="BT1377" s="1" t="str">
        <f t="shared" si="1765"/>
        <v>TN</v>
      </c>
      <c r="BU1377" s="1" t="str">
        <f t="shared" si="1766"/>
        <v>TN</v>
      </c>
      <c r="BV1377" s="1" t="str">
        <f t="shared" si="1767"/>
        <v>NO</v>
      </c>
      <c r="BW1377" s="1" t="str">
        <f t="shared" si="1768"/>
        <v>NO</v>
      </c>
      <c r="BX1377" s="1" t="str">
        <f t="shared" si="1769"/>
        <v>NO</v>
      </c>
      <c r="BY1377" s="244" t="str">
        <f t="shared" si="1770"/>
        <v>YES</v>
      </c>
      <c r="BZ1377" s="244" t="str">
        <f t="shared" si="1771"/>
        <v>NO</v>
      </c>
      <c r="CA1377" s="244" t="str">
        <f t="shared" si="1772"/>
        <v>NO</v>
      </c>
      <c r="CB1377" s="244" t="str">
        <f t="shared" si="1773"/>
        <v>NO</v>
      </c>
      <c r="CC1377" s="244" t="str">
        <f t="shared" si="1774"/>
        <v>NO</v>
      </c>
      <c r="CD1377" s="244" t="str">
        <f t="shared" si="1750"/>
        <v>NO</v>
      </c>
      <c r="CE1377" s="1" t="str">
        <f t="shared" si="1751"/>
        <v>NO</v>
      </c>
      <c r="CF1377" s="1" t="str">
        <f t="shared" si="1752"/>
        <v>NO</v>
      </c>
      <c r="CG1377" s="1" t="str">
        <f t="shared" si="1753"/>
        <v>NO</v>
      </c>
      <c r="CH1377" s="1" t="str">
        <f t="shared" si="1754"/>
        <v>NO</v>
      </c>
      <c r="CI1377" s="244" t="str">
        <f t="shared" si="1775"/>
        <v>NO</v>
      </c>
      <c r="CJ1377" s="244" t="str">
        <f t="shared" si="1776"/>
        <v>NO</v>
      </c>
      <c r="CK1377" s="244" t="str">
        <f t="shared" si="1777"/>
        <v>NO</v>
      </c>
      <c r="CL1377" s="244" t="str">
        <f t="shared" si="1778"/>
        <v>NO</v>
      </c>
      <c r="CM1377" s="244" t="str">
        <f t="shared" si="1779"/>
        <v>NO</v>
      </c>
      <c r="CN1377" s="244" t="str">
        <f t="shared" si="1780"/>
        <v>NO</v>
      </c>
      <c r="CO1377" s="244" t="str">
        <f t="shared" si="1781"/>
        <v>NO</v>
      </c>
      <c r="CP1377" s="244" t="str">
        <f t="shared" si="1782"/>
        <v>NO</v>
      </c>
      <c r="CQ1377" s="244" t="str">
        <f t="shared" si="1783"/>
        <v>NO</v>
      </c>
      <c r="CR1377" s="244" t="str">
        <f t="shared" si="1784"/>
        <v>NO</v>
      </c>
    </row>
    <row r="1378" spans="1:96">
      <c r="A1378" s="64"/>
      <c r="B1378" s="15"/>
      <c r="C1378" s="15"/>
      <c r="D1378" s="15"/>
      <c r="E1378" s="15"/>
      <c r="F1378" s="15"/>
      <c r="G1378" s="15"/>
      <c r="H1378" s="15"/>
      <c r="I1378" s="52" t="s">
        <v>42</v>
      </c>
      <c r="J1378" s="6">
        <v>0.15332401341605301</v>
      </c>
      <c r="K1378" s="6">
        <v>0.79526715079495403</v>
      </c>
      <c r="L1378" s="6">
        <v>5.14088357889919E-2</v>
      </c>
      <c r="M1378" s="6">
        <v>0.28544043964514099</v>
      </c>
      <c r="N1378" s="6">
        <v>0.56281859051947503</v>
      </c>
      <c r="O1378" s="6">
        <v>0.15174096983538199</v>
      </c>
      <c r="P1378" s="6">
        <v>0.58243048323976898</v>
      </c>
      <c r="Q1378" s="6">
        <v>0.32256868384582199</v>
      </c>
      <c r="R1378" s="6">
        <v>9.5000832914407599E-2</v>
      </c>
      <c r="S1378" s="6">
        <v>0.31955552182986502</v>
      </c>
      <c r="T1378" s="6">
        <v>0.50511242233366604</v>
      </c>
      <c r="U1378" s="6">
        <v>0.17533205583646799</v>
      </c>
      <c r="V1378" s="6">
        <v>0.35501903023943499</v>
      </c>
      <c r="W1378" s="6">
        <v>0.59768917623639295</v>
      </c>
      <c r="X1378" s="6">
        <v>4.7291793524170601E-2</v>
      </c>
      <c r="Y1378" s="6">
        <v>0.38794468807086901</v>
      </c>
      <c r="Z1378" s="6">
        <v>0.30805203122373498</v>
      </c>
      <c r="AA1378" s="6">
        <v>0.30400328070539501</v>
      </c>
      <c r="AB1378" s="6">
        <v>3.4670689964447499E-2</v>
      </c>
      <c r="AC1378" s="6">
        <v>0.77381370885677403</v>
      </c>
      <c r="AD1378" s="6">
        <v>0.191515601178777</v>
      </c>
      <c r="AE1378" s="6">
        <v>0.97292820691293402</v>
      </c>
      <c r="AF1378" s="6">
        <v>1.5899511682688199E-2</v>
      </c>
      <c r="AG1378" s="310">
        <v>1.1172281404377199E-2</v>
      </c>
      <c r="AH1378" s="211">
        <v>0.85899999999999999</v>
      </c>
      <c r="AI1378" s="211">
        <v>2.38</v>
      </c>
      <c r="AJ1378" s="212">
        <v>5.3760000000000003</v>
      </c>
      <c r="AK1378" s="210">
        <v>0.88500000000000001</v>
      </c>
      <c r="AL1378" s="210">
        <v>2.4089999999999998</v>
      </c>
      <c r="AM1378" s="210">
        <v>5.37</v>
      </c>
      <c r="AN1378" s="203"/>
      <c r="AO1378" s="203"/>
      <c r="AP1378" s="203"/>
      <c r="AQ1378" s="203"/>
      <c r="AR1378" s="203">
        <f t="shared" si="1798"/>
        <v>0.45515454646600001</v>
      </c>
      <c r="AS1378" s="203">
        <f t="shared" si="1799"/>
        <v>0.55630000000000002</v>
      </c>
      <c r="AT1378" s="203">
        <f t="shared" si="1800"/>
        <v>0.67992222098599997</v>
      </c>
      <c r="AU1378" s="203">
        <f t="shared" si="1801"/>
        <v>1.6506818218499999</v>
      </c>
      <c r="AV1378" s="203">
        <f t="shared" si="1802"/>
        <v>2.0175000000000001</v>
      </c>
      <c r="AW1378" s="203">
        <f t="shared" si="1803"/>
        <v>2.4658333288500001</v>
      </c>
      <c r="AX1378" s="203">
        <f t="shared" si="1804"/>
        <v>4.146627281942</v>
      </c>
      <c r="AY1378" s="203">
        <f t="shared" si="1805"/>
        <v>5.0681000000000003</v>
      </c>
      <c r="AZ1378" s="203">
        <f t="shared" si="1806"/>
        <v>6.1943444331819997</v>
      </c>
      <c r="BB1378" s="1" t="str">
        <f t="shared" si="1794"/>
        <v>P</v>
      </c>
      <c r="BC1378" s="1" t="str">
        <f t="shared" si="1795"/>
        <v>NA</v>
      </c>
      <c r="BD1378" s="1" t="str">
        <f t="shared" si="1796"/>
        <v>NA</v>
      </c>
      <c r="BE1378" s="1" t="str">
        <f t="shared" si="1797"/>
        <v>NO</v>
      </c>
      <c r="BF1378" s="1" t="str">
        <f t="shared" si="1755"/>
        <v>NO</v>
      </c>
      <c r="BG1378" s="1" t="str">
        <f t="shared" si="1756"/>
        <v>NO</v>
      </c>
      <c r="BH1378" s="1" t="str">
        <f t="shared" si="1740"/>
        <v>NO</v>
      </c>
      <c r="BJ1378" s="1">
        <v>26</v>
      </c>
      <c r="BK1378" s="1" t="str">
        <f t="shared" si="1757"/>
        <v>P</v>
      </c>
      <c r="BL1378" s="1" t="str">
        <f t="shared" si="1758"/>
        <v>NA</v>
      </c>
      <c r="BM1378" s="1" t="str">
        <f t="shared" si="1759"/>
        <v>NA</v>
      </c>
      <c r="BN1378" s="1" t="str">
        <f t="shared" si="1760"/>
        <v>NO</v>
      </c>
      <c r="BO1378" s="1" t="str">
        <f t="shared" si="1761"/>
        <v>NO</v>
      </c>
      <c r="BP1378" s="1" t="str">
        <f t="shared" si="1762"/>
        <v>NO</v>
      </c>
      <c r="BQ1378" s="1" t="str">
        <f t="shared" si="1763"/>
        <v>NO</v>
      </c>
      <c r="BS1378" s="1" t="str">
        <f t="shared" si="1764"/>
        <v>TN</v>
      </c>
      <c r="BT1378" s="1" t="str">
        <f t="shared" si="1765"/>
        <v>TN</v>
      </c>
      <c r="BU1378" s="1" t="str">
        <f t="shared" si="1766"/>
        <v>TN</v>
      </c>
      <c r="BV1378" s="1" t="str">
        <f t="shared" si="1767"/>
        <v>NO</v>
      </c>
      <c r="BW1378" s="1" t="str">
        <f t="shared" si="1768"/>
        <v>NO</v>
      </c>
      <c r="BX1378" s="1" t="str">
        <f t="shared" si="1769"/>
        <v>NO</v>
      </c>
      <c r="BY1378" s="244" t="str">
        <f t="shared" si="1770"/>
        <v>YES</v>
      </c>
      <c r="BZ1378" s="244" t="str">
        <f t="shared" si="1771"/>
        <v>NO</v>
      </c>
      <c r="CA1378" s="244" t="str">
        <f t="shared" si="1772"/>
        <v>NO</v>
      </c>
      <c r="CB1378" s="244" t="str">
        <f t="shared" si="1773"/>
        <v>NO</v>
      </c>
      <c r="CC1378" s="244" t="str">
        <f t="shared" si="1774"/>
        <v>NO</v>
      </c>
      <c r="CD1378" s="244" t="str">
        <f t="shared" si="1750"/>
        <v>NO</v>
      </c>
      <c r="CE1378" s="1" t="str">
        <f t="shared" si="1751"/>
        <v>NO</v>
      </c>
      <c r="CF1378" s="1" t="str">
        <f t="shared" si="1752"/>
        <v>NO</v>
      </c>
      <c r="CG1378" s="1" t="str">
        <f t="shared" si="1753"/>
        <v>NO</v>
      </c>
      <c r="CH1378" s="1" t="str">
        <f t="shared" si="1754"/>
        <v>NO</v>
      </c>
      <c r="CI1378" s="244" t="str">
        <f t="shared" si="1775"/>
        <v>NO</v>
      </c>
      <c r="CJ1378" s="244" t="str">
        <f t="shared" si="1776"/>
        <v>NO</v>
      </c>
      <c r="CK1378" s="244" t="str">
        <f t="shared" si="1777"/>
        <v>NO</v>
      </c>
      <c r="CL1378" s="244" t="str">
        <f t="shared" si="1778"/>
        <v>NO</v>
      </c>
      <c r="CM1378" s="244" t="str">
        <f t="shared" si="1779"/>
        <v>NO</v>
      </c>
      <c r="CN1378" s="244" t="str">
        <f t="shared" si="1780"/>
        <v>NO</v>
      </c>
      <c r="CO1378" s="244" t="str">
        <f t="shared" si="1781"/>
        <v>NO</v>
      </c>
      <c r="CP1378" s="244" t="str">
        <f t="shared" si="1782"/>
        <v>NO</v>
      </c>
      <c r="CQ1378" s="244" t="str">
        <f t="shared" si="1783"/>
        <v>NO</v>
      </c>
      <c r="CR1378" s="244" t="str">
        <f t="shared" si="1784"/>
        <v>NO</v>
      </c>
    </row>
    <row r="1379" spans="1:96">
      <c r="A1379" s="64"/>
      <c r="B1379" s="15"/>
      <c r="C1379" s="15"/>
      <c r="D1379" s="15"/>
      <c r="E1379" s="15"/>
      <c r="F1379" s="15"/>
      <c r="G1379" s="15"/>
      <c r="H1379" s="15"/>
      <c r="I1379" s="52" t="s">
        <v>43</v>
      </c>
      <c r="J1379" s="6">
        <v>0.95001920803595696</v>
      </c>
      <c r="K1379" s="6">
        <v>2.96665546410751E-2</v>
      </c>
      <c r="L1379" s="6">
        <v>2.0314237322967499E-2</v>
      </c>
      <c r="M1379" s="6">
        <v>0.95321461425015797</v>
      </c>
      <c r="N1379" s="6">
        <v>9.0627248915775508E-3</v>
      </c>
      <c r="O1379" s="6">
        <v>3.7722660858263701E-2</v>
      </c>
      <c r="P1379" s="6">
        <v>0.26464785026250198</v>
      </c>
      <c r="Q1379" s="6">
        <v>0.29895067258077901</v>
      </c>
      <c r="R1379" s="6">
        <v>0.43640147715671801</v>
      </c>
      <c r="S1379" s="6">
        <v>0.32984537518531798</v>
      </c>
      <c r="T1379" s="6">
        <v>0.18971902963465101</v>
      </c>
      <c r="U1379" s="6">
        <v>0.48043559518002898</v>
      </c>
      <c r="V1379" s="6">
        <v>0.94752661873243504</v>
      </c>
      <c r="W1379" s="6">
        <v>1.10280049157501E-2</v>
      </c>
      <c r="X1379" s="6">
        <v>4.1445376351814001E-2</v>
      </c>
      <c r="Y1379" s="6">
        <v>0.72152162517942398</v>
      </c>
      <c r="Z1379" s="6">
        <v>5.3894802627775899E-2</v>
      </c>
      <c r="AA1379" s="6">
        <v>0.22458357219279901</v>
      </c>
      <c r="AB1379" s="6">
        <v>0.84798028946387205</v>
      </c>
      <c r="AC1379" s="6">
        <v>4.3140691080047103E-2</v>
      </c>
      <c r="AD1379" s="6">
        <v>0.10887901945608</v>
      </c>
      <c r="AE1379" s="6">
        <v>0.99783144194754003</v>
      </c>
      <c r="AF1379" s="6">
        <v>4.9944180094241199E-4</v>
      </c>
      <c r="AG1379" s="310">
        <v>1.6691162515175501E-3</v>
      </c>
      <c r="AH1379" s="211">
        <v>1.5209999999999999</v>
      </c>
      <c r="AI1379" s="211">
        <v>2.3879999999999999</v>
      </c>
      <c r="AJ1379" s="212">
        <v>5.2939999999999996</v>
      </c>
      <c r="AK1379" s="210">
        <v>1.498</v>
      </c>
      <c r="AL1379" s="210">
        <v>2.3490000000000002</v>
      </c>
      <c r="AM1379" s="210">
        <v>5.2720000000000002</v>
      </c>
      <c r="AN1379" s="203"/>
      <c r="AO1379" s="203"/>
      <c r="AP1379" s="203"/>
      <c r="AQ1379" s="203"/>
      <c r="AR1379" s="203">
        <f t="shared" si="1798"/>
        <v>0.45515454646600001</v>
      </c>
      <c r="AS1379" s="203">
        <f t="shared" si="1799"/>
        <v>0.55630000000000002</v>
      </c>
      <c r="AT1379" s="203">
        <f t="shared" si="1800"/>
        <v>0.67992222098599997</v>
      </c>
      <c r="AU1379" s="203">
        <f t="shared" si="1801"/>
        <v>1.6506818218499999</v>
      </c>
      <c r="AV1379" s="203">
        <f t="shared" si="1802"/>
        <v>2.0175000000000001</v>
      </c>
      <c r="AW1379" s="203">
        <f t="shared" si="1803"/>
        <v>2.4658333288500001</v>
      </c>
      <c r="AX1379" s="203">
        <f t="shared" si="1804"/>
        <v>4.146627281942</v>
      </c>
      <c r="AY1379" s="203">
        <f t="shared" si="1805"/>
        <v>5.0681000000000003</v>
      </c>
      <c r="AZ1379" s="203">
        <f t="shared" si="1806"/>
        <v>6.1943444331819997</v>
      </c>
      <c r="BB1379" s="1" t="str">
        <f t="shared" si="1794"/>
        <v>P</v>
      </c>
      <c r="BC1379" s="1" t="str">
        <f t="shared" si="1795"/>
        <v>NA</v>
      </c>
      <c r="BD1379" s="1" t="str">
        <f t="shared" si="1796"/>
        <v>NA</v>
      </c>
      <c r="BE1379" s="1" t="str">
        <f t="shared" si="1797"/>
        <v>NO</v>
      </c>
      <c r="BF1379" s="1" t="str">
        <f t="shared" si="1755"/>
        <v>NO</v>
      </c>
      <c r="BG1379" s="1" t="str">
        <f t="shared" si="1756"/>
        <v>NO</v>
      </c>
      <c r="BH1379" s="1" t="str">
        <f t="shared" si="1740"/>
        <v>NO</v>
      </c>
      <c r="BJ1379" s="1">
        <v>8</v>
      </c>
      <c r="BK1379" s="1" t="str">
        <f t="shared" si="1757"/>
        <v>P</v>
      </c>
      <c r="BL1379" s="1" t="str">
        <f t="shared" si="1758"/>
        <v>NA</v>
      </c>
      <c r="BM1379" s="1" t="str">
        <f t="shared" si="1759"/>
        <v>NA</v>
      </c>
      <c r="BN1379" s="1" t="str">
        <f t="shared" si="1760"/>
        <v>NO</v>
      </c>
      <c r="BO1379" s="1" t="str">
        <f t="shared" si="1761"/>
        <v>NO</v>
      </c>
      <c r="BP1379" s="1" t="str">
        <f t="shared" si="1762"/>
        <v>NO</v>
      </c>
      <c r="BQ1379" s="1" t="str">
        <f t="shared" si="1763"/>
        <v>NO</v>
      </c>
      <c r="BS1379" s="1" t="str">
        <f t="shared" si="1764"/>
        <v>TN</v>
      </c>
      <c r="BT1379" s="1" t="str">
        <f t="shared" si="1765"/>
        <v>TN</v>
      </c>
      <c r="BU1379" s="1" t="str">
        <f t="shared" si="1766"/>
        <v>TN</v>
      </c>
      <c r="BV1379" s="1" t="str">
        <f t="shared" si="1767"/>
        <v>NO</v>
      </c>
      <c r="BW1379" s="1" t="str">
        <f t="shared" si="1768"/>
        <v>NO</v>
      </c>
      <c r="BX1379" s="1" t="str">
        <f t="shared" si="1769"/>
        <v>NO</v>
      </c>
      <c r="BY1379" s="244" t="str">
        <f t="shared" si="1770"/>
        <v>YES</v>
      </c>
      <c r="BZ1379" s="244" t="str">
        <f t="shared" si="1771"/>
        <v>NO</v>
      </c>
      <c r="CA1379" s="244" t="str">
        <f t="shared" si="1772"/>
        <v>NO</v>
      </c>
      <c r="CB1379" s="244" t="str">
        <f t="shared" si="1773"/>
        <v>NO</v>
      </c>
      <c r="CC1379" s="244" t="str">
        <f t="shared" si="1774"/>
        <v>NO</v>
      </c>
      <c r="CD1379" s="244" t="str">
        <f t="shared" si="1750"/>
        <v>NO</v>
      </c>
      <c r="CE1379" s="1" t="str">
        <f t="shared" si="1751"/>
        <v>NO</v>
      </c>
      <c r="CF1379" s="1" t="str">
        <f t="shared" si="1752"/>
        <v>NO</v>
      </c>
      <c r="CG1379" s="1" t="str">
        <f t="shared" si="1753"/>
        <v>NO</v>
      </c>
      <c r="CH1379" s="1" t="str">
        <f t="shared" si="1754"/>
        <v>NO</v>
      </c>
      <c r="CI1379" s="244" t="str">
        <f t="shared" si="1775"/>
        <v>NO</v>
      </c>
      <c r="CJ1379" s="244" t="str">
        <f t="shared" si="1776"/>
        <v>NO</v>
      </c>
      <c r="CK1379" s="244" t="str">
        <f t="shared" si="1777"/>
        <v>NO</v>
      </c>
      <c r="CL1379" s="244" t="str">
        <f t="shared" si="1778"/>
        <v>NO</v>
      </c>
      <c r="CM1379" s="244" t="str">
        <f t="shared" si="1779"/>
        <v>NO</v>
      </c>
      <c r="CN1379" s="244" t="str">
        <f t="shared" si="1780"/>
        <v>NO</v>
      </c>
      <c r="CO1379" s="244" t="str">
        <f t="shared" si="1781"/>
        <v>NO</v>
      </c>
      <c r="CP1379" s="244" t="str">
        <f t="shared" si="1782"/>
        <v>NO</v>
      </c>
      <c r="CQ1379" s="244" t="str">
        <f t="shared" si="1783"/>
        <v>NO</v>
      </c>
      <c r="CR1379" s="244" t="str">
        <f t="shared" si="1784"/>
        <v>NO</v>
      </c>
    </row>
    <row r="1380" spans="1:96">
      <c r="A1380" s="64"/>
      <c r="B1380" s="15"/>
      <c r="C1380" s="15"/>
      <c r="D1380" s="15"/>
      <c r="E1380" s="15"/>
      <c r="F1380" s="15"/>
      <c r="G1380" s="15"/>
      <c r="H1380" s="15"/>
      <c r="I1380" s="52" t="s">
        <v>45</v>
      </c>
      <c r="J1380" s="6">
        <v>0.98706091227796</v>
      </c>
      <c r="K1380" s="6">
        <v>3.6034139060650001E-3</v>
      </c>
      <c r="L1380" s="6">
        <v>9.3356738159742197E-3</v>
      </c>
      <c r="M1380" s="6">
        <v>0.93992332139163104</v>
      </c>
      <c r="N1380" s="6">
        <v>5.9106113040927E-2</v>
      </c>
      <c r="O1380" s="6">
        <v>9.70565567441128E-4</v>
      </c>
      <c r="P1380" s="6">
        <v>0.69362098697262897</v>
      </c>
      <c r="Q1380" s="6">
        <v>0.22818051377330101</v>
      </c>
      <c r="R1380" s="6">
        <v>7.8198499254069798E-2</v>
      </c>
      <c r="S1380" s="6">
        <v>0.86496397276513604</v>
      </c>
      <c r="T1380" s="6">
        <v>6.1267711186119202E-3</v>
      </c>
      <c r="U1380" s="6">
        <v>0.12890925611625101</v>
      </c>
      <c r="V1380" s="6">
        <v>7.7858706202556402E-2</v>
      </c>
      <c r="W1380" s="6">
        <v>0.65849945954571998</v>
      </c>
      <c r="X1380" s="6">
        <v>0.263641834251722</v>
      </c>
      <c r="Y1380" s="6">
        <v>0.64066293926307105</v>
      </c>
      <c r="Z1380" s="6">
        <v>0.120427588109706</v>
      </c>
      <c r="AA1380" s="6">
        <v>0.23890947262722201</v>
      </c>
      <c r="AB1380" s="6">
        <v>0.229130967126699</v>
      </c>
      <c r="AC1380" s="6">
        <v>0.51733818910817497</v>
      </c>
      <c r="AD1380" s="6">
        <v>0.25353084376512502</v>
      </c>
      <c r="AE1380" s="6">
        <v>0.31065546836207197</v>
      </c>
      <c r="AF1380" s="6">
        <v>0.150300991149315</v>
      </c>
      <c r="AG1380" s="310">
        <v>0.53904354048861203</v>
      </c>
      <c r="AH1380" s="211">
        <v>0.68100000000000005</v>
      </c>
      <c r="AI1380" s="211">
        <v>2.4750000000000001</v>
      </c>
      <c r="AJ1380" s="212">
        <v>5.9720000000000004</v>
      </c>
      <c r="AK1380" s="210">
        <v>0.69299999999999995</v>
      </c>
      <c r="AL1380" s="210">
        <v>2.5379999999999998</v>
      </c>
      <c r="AM1380" s="210">
        <v>5.8860000000000001</v>
      </c>
      <c r="AN1380" s="203"/>
      <c r="AO1380" s="203"/>
      <c r="AP1380" s="203"/>
      <c r="AQ1380" s="203"/>
      <c r="AR1380" s="203">
        <f t="shared" si="1798"/>
        <v>0.45515454646600001</v>
      </c>
      <c r="AS1380" s="203">
        <f t="shared" si="1799"/>
        <v>0.55630000000000002</v>
      </c>
      <c r="AT1380" s="203">
        <f t="shared" si="1800"/>
        <v>0.67992222098599997</v>
      </c>
      <c r="AU1380" s="203">
        <f t="shared" si="1801"/>
        <v>1.6506818218499999</v>
      </c>
      <c r="AV1380" s="203">
        <f t="shared" si="1802"/>
        <v>2.0175000000000001</v>
      </c>
      <c r="AW1380" s="203">
        <f t="shared" si="1803"/>
        <v>2.4658333288500001</v>
      </c>
      <c r="AX1380" s="203">
        <f t="shared" si="1804"/>
        <v>4.146627281942</v>
      </c>
      <c r="AY1380" s="203">
        <f t="shared" si="1805"/>
        <v>5.0681000000000003</v>
      </c>
      <c r="AZ1380" s="203">
        <f t="shared" si="1806"/>
        <v>6.1943444331819997</v>
      </c>
      <c r="BB1380" s="1" t="str">
        <f t="shared" si="1794"/>
        <v>P</v>
      </c>
      <c r="BC1380" s="1" t="str">
        <f t="shared" si="1795"/>
        <v>P</v>
      </c>
      <c r="BD1380" s="1" t="str">
        <f t="shared" si="1796"/>
        <v>NA</v>
      </c>
      <c r="BE1380" s="1" t="str">
        <f t="shared" si="1797"/>
        <v>NO</v>
      </c>
      <c r="BF1380" s="1" t="str">
        <f t="shared" si="1755"/>
        <v>NO</v>
      </c>
      <c r="BG1380" s="1" t="str">
        <f t="shared" si="1756"/>
        <v>NO</v>
      </c>
      <c r="BH1380" s="1" t="str">
        <f t="shared" si="1740"/>
        <v>NO</v>
      </c>
      <c r="BJ1380" s="1">
        <v>79</v>
      </c>
      <c r="BK1380" s="1" t="str">
        <f t="shared" si="1757"/>
        <v>P</v>
      </c>
      <c r="BL1380" s="1" t="str">
        <f t="shared" si="1758"/>
        <v>P</v>
      </c>
      <c r="BM1380" s="1" t="str">
        <f t="shared" si="1759"/>
        <v>NA</v>
      </c>
      <c r="BN1380" s="1" t="str">
        <f t="shared" si="1760"/>
        <v>NO</v>
      </c>
      <c r="BO1380" s="1" t="str">
        <f t="shared" si="1761"/>
        <v>NO</v>
      </c>
      <c r="BP1380" s="1" t="str">
        <f t="shared" si="1762"/>
        <v>NO</v>
      </c>
      <c r="BQ1380" s="1" t="str">
        <f t="shared" si="1763"/>
        <v>NO</v>
      </c>
      <c r="BS1380" s="1" t="str">
        <f t="shared" si="1764"/>
        <v>TN</v>
      </c>
      <c r="BT1380" s="1" t="str">
        <f t="shared" si="1765"/>
        <v>TN</v>
      </c>
      <c r="BU1380" s="1" t="str">
        <f t="shared" si="1766"/>
        <v>TN</v>
      </c>
      <c r="BV1380" s="1" t="str">
        <f t="shared" si="1767"/>
        <v>NO</v>
      </c>
      <c r="BW1380" s="1" t="str">
        <f t="shared" si="1768"/>
        <v>NO</v>
      </c>
      <c r="BX1380" s="1" t="str">
        <f t="shared" si="1769"/>
        <v>NO</v>
      </c>
      <c r="BY1380" s="244" t="str">
        <f t="shared" si="1770"/>
        <v>YES</v>
      </c>
      <c r="BZ1380" s="244" t="str">
        <f t="shared" si="1771"/>
        <v>NO</v>
      </c>
      <c r="CA1380" s="244" t="str">
        <f t="shared" si="1772"/>
        <v>NO</v>
      </c>
      <c r="CB1380" s="244" t="str">
        <f t="shared" si="1773"/>
        <v>NO</v>
      </c>
      <c r="CC1380" s="244" t="str">
        <f t="shared" si="1774"/>
        <v>NO</v>
      </c>
      <c r="CD1380" s="244" t="str">
        <f t="shared" si="1750"/>
        <v>NO</v>
      </c>
      <c r="CE1380" s="1" t="str">
        <f t="shared" si="1751"/>
        <v>NO</v>
      </c>
      <c r="CF1380" s="1" t="str">
        <f t="shared" si="1752"/>
        <v>NO</v>
      </c>
      <c r="CG1380" s="1" t="str">
        <f t="shared" si="1753"/>
        <v>NO</v>
      </c>
      <c r="CH1380" s="1" t="str">
        <f t="shared" si="1754"/>
        <v>NO</v>
      </c>
      <c r="CI1380" s="244" t="str">
        <f t="shared" si="1775"/>
        <v>NO</v>
      </c>
      <c r="CJ1380" s="244" t="str">
        <f t="shared" si="1776"/>
        <v>NO</v>
      </c>
      <c r="CK1380" s="244" t="str">
        <f t="shared" si="1777"/>
        <v>NO</v>
      </c>
      <c r="CL1380" s="244" t="str">
        <f t="shared" si="1778"/>
        <v>NO</v>
      </c>
      <c r="CM1380" s="244" t="str">
        <f t="shared" si="1779"/>
        <v>NO</v>
      </c>
      <c r="CN1380" s="244" t="str">
        <f t="shared" si="1780"/>
        <v>NO</v>
      </c>
      <c r="CO1380" s="244" t="str">
        <f t="shared" si="1781"/>
        <v>NO</v>
      </c>
      <c r="CP1380" s="244" t="str">
        <f t="shared" si="1782"/>
        <v>NO</v>
      </c>
      <c r="CQ1380" s="244" t="str">
        <f t="shared" si="1783"/>
        <v>NO</v>
      </c>
      <c r="CR1380" s="244" t="str">
        <f t="shared" si="1784"/>
        <v>NO</v>
      </c>
    </row>
    <row r="1381" spans="1:96">
      <c r="A1381" s="64"/>
      <c r="B1381" s="15"/>
      <c r="C1381" s="15"/>
      <c r="D1381" s="15"/>
      <c r="E1381" s="15"/>
      <c r="F1381" s="15"/>
      <c r="G1381" s="15"/>
      <c r="H1381" s="15"/>
      <c r="I1381" s="52" t="s">
        <v>44</v>
      </c>
      <c r="J1381" s="6">
        <v>0.43181526340583198</v>
      </c>
      <c r="K1381" s="6">
        <v>0.216283681183912</v>
      </c>
      <c r="L1381" s="6">
        <v>0.35190105541025501</v>
      </c>
      <c r="M1381" s="6">
        <v>0.88162998567262796</v>
      </c>
      <c r="N1381" s="6">
        <v>0.10543805750926601</v>
      </c>
      <c r="O1381" s="6">
        <v>1.2931956818104299E-2</v>
      </c>
      <c r="P1381" s="6">
        <v>0.97274324254184197</v>
      </c>
      <c r="Q1381" s="6">
        <v>2.6687405240247299E-2</v>
      </c>
      <c r="R1381" s="6">
        <v>5.69352217909768E-4</v>
      </c>
      <c r="S1381" s="6">
        <v>0.30021452294642498</v>
      </c>
      <c r="T1381" s="6">
        <v>0.54921289410011997</v>
      </c>
      <c r="U1381" s="6">
        <v>0.15057258295345299</v>
      </c>
      <c r="V1381" s="6">
        <v>0.20191719636929301</v>
      </c>
      <c r="W1381" s="6">
        <v>0.40226549758635599</v>
      </c>
      <c r="X1381" s="6">
        <v>0.39581730604435</v>
      </c>
      <c r="Y1381" s="6">
        <v>0.53616390734497399</v>
      </c>
      <c r="Z1381" s="6">
        <v>0.29922703337908202</v>
      </c>
      <c r="AA1381" s="6">
        <v>0.16460905927594199</v>
      </c>
      <c r="AB1381" s="6">
        <v>0.15398400506056101</v>
      </c>
      <c r="AC1381" s="6">
        <v>0.39737114194471901</v>
      </c>
      <c r="AD1381" s="6">
        <v>0.44864485299471901</v>
      </c>
      <c r="AE1381" s="6">
        <v>0.63349046772140805</v>
      </c>
      <c r="AF1381" s="6">
        <v>0.22985983482783501</v>
      </c>
      <c r="AG1381" s="310">
        <v>0.136649697450756</v>
      </c>
      <c r="AH1381" s="211">
        <v>0.66100000000000003</v>
      </c>
      <c r="AI1381" s="211">
        <v>2.6230000000000002</v>
      </c>
      <c r="AJ1381" s="212">
        <v>5.5410000000000004</v>
      </c>
      <c r="AK1381" s="210">
        <v>1.04</v>
      </c>
      <c r="AL1381" s="210">
        <v>3.004</v>
      </c>
      <c r="AM1381" s="210">
        <v>6.0540000000000003</v>
      </c>
      <c r="AN1381" s="203"/>
      <c r="AO1381" s="203"/>
      <c r="AP1381" s="203"/>
      <c r="AQ1381" s="203"/>
      <c r="AR1381" s="203">
        <f t="shared" si="1798"/>
        <v>0.45515454646600001</v>
      </c>
      <c r="AS1381" s="203">
        <f t="shared" si="1799"/>
        <v>0.55630000000000002</v>
      </c>
      <c r="AT1381" s="203">
        <f t="shared" si="1800"/>
        <v>0.67992222098599997</v>
      </c>
      <c r="AU1381" s="203">
        <f t="shared" si="1801"/>
        <v>1.6506818218499999</v>
      </c>
      <c r="AV1381" s="203">
        <f t="shared" si="1802"/>
        <v>2.0175000000000001</v>
      </c>
      <c r="AW1381" s="203">
        <f t="shared" si="1803"/>
        <v>2.4658333288500001</v>
      </c>
      <c r="AX1381" s="203">
        <f t="shared" si="1804"/>
        <v>4.146627281942</v>
      </c>
      <c r="AY1381" s="203">
        <f t="shared" si="1805"/>
        <v>5.0681000000000003</v>
      </c>
      <c r="AZ1381" s="203">
        <f t="shared" si="1806"/>
        <v>6.1943444331819997</v>
      </c>
      <c r="BB1381" s="1" t="str">
        <f t="shared" si="1794"/>
        <v>NA</v>
      </c>
      <c r="BC1381" s="1" t="str">
        <f t="shared" si="1795"/>
        <v>P</v>
      </c>
      <c r="BD1381" s="1" t="str">
        <f t="shared" si="1796"/>
        <v>NA</v>
      </c>
      <c r="BE1381" s="1" t="str">
        <f t="shared" si="1797"/>
        <v>NO</v>
      </c>
      <c r="BF1381" s="1" t="str">
        <f t="shared" si="1755"/>
        <v>NO</v>
      </c>
      <c r="BG1381" s="1" t="str">
        <f t="shared" si="1756"/>
        <v>NO</v>
      </c>
      <c r="BH1381" s="1" t="str">
        <f t="shared" si="1740"/>
        <v>NO</v>
      </c>
      <c r="BJ1381" s="1">
        <v>10</v>
      </c>
      <c r="BK1381" s="1" t="str">
        <f t="shared" si="1757"/>
        <v>P</v>
      </c>
      <c r="BL1381" s="1" t="str">
        <f t="shared" si="1758"/>
        <v>P</v>
      </c>
      <c r="BM1381" s="1" t="str">
        <f t="shared" si="1759"/>
        <v>NA</v>
      </c>
      <c r="BN1381" s="1" t="str">
        <f t="shared" si="1760"/>
        <v>NO</v>
      </c>
      <c r="BO1381" s="1" t="str">
        <f t="shared" si="1761"/>
        <v>NO</v>
      </c>
      <c r="BP1381" s="1" t="str">
        <f t="shared" si="1762"/>
        <v>NO</v>
      </c>
      <c r="BQ1381" s="1" t="str">
        <f t="shared" si="1763"/>
        <v>NO</v>
      </c>
      <c r="BS1381" s="1" t="str">
        <f t="shared" si="1764"/>
        <v>TN</v>
      </c>
      <c r="BT1381" s="1" t="str">
        <f t="shared" si="1765"/>
        <v>TN</v>
      </c>
      <c r="BU1381" s="1" t="str">
        <f t="shared" si="1766"/>
        <v>TN</v>
      </c>
      <c r="BV1381" s="1" t="str">
        <f t="shared" si="1767"/>
        <v>NO</v>
      </c>
      <c r="BW1381" s="1" t="str">
        <f t="shared" si="1768"/>
        <v>NO</v>
      </c>
      <c r="BX1381" s="1" t="str">
        <f t="shared" si="1769"/>
        <v>NO</v>
      </c>
      <c r="BY1381" s="244" t="str">
        <f t="shared" si="1770"/>
        <v>YES</v>
      </c>
      <c r="BZ1381" s="244" t="str">
        <f t="shared" si="1771"/>
        <v>NO</v>
      </c>
      <c r="CA1381" s="244" t="str">
        <f t="shared" si="1772"/>
        <v>NO</v>
      </c>
      <c r="CB1381" s="244" t="str">
        <f t="shared" si="1773"/>
        <v>NO</v>
      </c>
      <c r="CC1381" s="244" t="str">
        <f t="shared" si="1774"/>
        <v>NO</v>
      </c>
      <c r="CD1381" s="244" t="str">
        <f t="shared" si="1750"/>
        <v>NO</v>
      </c>
      <c r="CE1381" s="1" t="str">
        <f t="shared" si="1751"/>
        <v>NO</v>
      </c>
      <c r="CF1381" s="1" t="str">
        <f t="shared" si="1752"/>
        <v>NO</v>
      </c>
      <c r="CG1381" s="1" t="str">
        <f t="shared" si="1753"/>
        <v>NO</v>
      </c>
      <c r="CH1381" s="1" t="str">
        <f t="shared" si="1754"/>
        <v>NO</v>
      </c>
      <c r="CI1381" s="244" t="str">
        <f t="shared" si="1775"/>
        <v>NO</v>
      </c>
      <c r="CJ1381" s="244" t="str">
        <f t="shared" si="1776"/>
        <v>NO</v>
      </c>
      <c r="CK1381" s="244" t="str">
        <f t="shared" si="1777"/>
        <v>NO</v>
      </c>
      <c r="CL1381" s="244" t="str">
        <f t="shared" si="1778"/>
        <v>NO</v>
      </c>
      <c r="CM1381" s="244" t="str">
        <f t="shared" si="1779"/>
        <v>NO</v>
      </c>
      <c r="CN1381" s="244" t="str">
        <f t="shared" si="1780"/>
        <v>NO</v>
      </c>
      <c r="CO1381" s="244" t="str">
        <f t="shared" si="1781"/>
        <v>NO</v>
      </c>
      <c r="CP1381" s="244" t="str">
        <f t="shared" si="1782"/>
        <v>NO</v>
      </c>
      <c r="CQ1381" s="244" t="str">
        <f t="shared" si="1783"/>
        <v>NO</v>
      </c>
      <c r="CR1381" s="244" t="str">
        <f t="shared" si="1784"/>
        <v>NO</v>
      </c>
    </row>
    <row r="1382" spans="1:96">
      <c r="A1382" s="64"/>
      <c r="B1382" s="15"/>
      <c r="C1382" s="15"/>
      <c r="D1382" s="15"/>
      <c r="E1382" s="15"/>
      <c r="F1382" s="15"/>
      <c r="G1382" s="15"/>
      <c r="H1382" s="15"/>
      <c r="I1382" s="52" t="s">
        <v>20</v>
      </c>
      <c r="J1382" s="6">
        <v>0.87320549159122596</v>
      </c>
      <c r="K1382" s="6">
        <v>3.8556990780892302E-2</v>
      </c>
      <c r="L1382" s="6">
        <v>8.8237517627880999E-2</v>
      </c>
      <c r="M1382" s="6">
        <v>0.18438982020751499</v>
      </c>
      <c r="N1382" s="6">
        <v>0.65220715106461402</v>
      </c>
      <c r="O1382" s="6">
        <v>0.16340302872786999</v>
      </c>
      <c r="P1382" s="6">
        <v>0.20059823025086401</v>
      </c>
      <c r="Q1382" s="6">
        <v>0.20336371398281999</v>
      </c>
      <c r="R1382" s="6">
        <v>0.59603805576631497</v>
      </c>
      <c r="S1382" s="6">
        <v>0.455413954840093</v>
      </c>
      <c r="T1382" s="6">
        <v>0.35863765497649303</v>
      </c>
      <c r="U1382" s="6">
        <v>0.185948390183413</v>
      </c>
      <c r="V1382" s="6">
        <v>0.76348714941172802</v>
      </c>
      <c r="W1382" s="6">
        <v>0.223006223007502</v>
      </c>
      <c r="X1382" s="6">
        <v>1.3506627580768701E-2</v>
      </c>
      <c r="Y1382" s="6">
        <v>0.816084282365244</v>
      </c>
      <c r="Z1382" s="6">
        <v>0.135607954868218</v>
      </c>
      <c r="AA1382" s="6">
        <v>4.83077627665379E-2</v>
      </c>
      <c r="AB1382" s="6">
        <v>0.63840411472106495</v>
      </c>
      <c r="AC1382" s="6">
        <v>0.24549569079594499</v>
      </c>
      <c r="AD1382" s="6">
        <v>0.116100194482988</v>
      </c>
      <c r="AE1382" s="6">
        <v>0.52211249096242895</v>
      </c>
      <c r="AF1382" s="6">
        <v>0.31021822029836699</v>
      </c>
      <c r="AG1382" s="310">
        <v>0.167669288739203</v>
      </c>
      <c r="AH1382" s="211">
        <v>1.48</v>
      </c>
      <c r="AI1382" s="211">
        <v>2.173</v>
      </c>
      <c r="AJ1382" s="212">
        <v>5.4939999999999998</v>
      </c>
      <c r="AK1382" s="210">
        <v>1.4650000000000001</v>
      </c>
      <c r="AL1382" s="210">
        <v>2.234</v>
      </c>
      <c r="AM1382" s="210">
        <v>5.484</v>
      </c>
      <c r="AN1382" s="203"/>
      <c r="AO1382" s="203"/>
      <c r="AP1382" s="203"/>
      <c r="AQ1382" s="203"/>
      <c r="AR1382" s="203">
        <f t="shared" si="1798"/>
        <v>0.45515454646600001</v>
      </c>
      <c r="AS1382" s="203">
        <f t="shared" si="1799"/>
        <v>0.55630000000000002</v>
      </c>
      <c r="AT1382" s="203">
        <f t="shared" si="1800"/>
        <v>0.67992222098599997</v>
      </c>
      <c r="AU1382" s="203">
        <f t="shared" si="1801"/>
        <v>1.6506818218499999</v>
      </c>
      <c r="AV1382" s="203">
        <f t="shared" si="1802"/>
        <v>2.0175000000000001</v>
      </c>
      <c r="AW1382" s="203">
        <f t="shared" si="1803"/>
        <v>2.4658333288500001</v>
      </c>
      <c r="AX1382" s="203">
        <f t="shared" si="1804"/>
        <v>4.146627281942</v>
      </c>
      <c r="AY1382" s="203">
        <f t="shared" si="1805"/>
        <v>5.0681000000000003</v>
      </c>
      <c r="AZ1382" s="203">
        <f t="shared" si="1806"/>
        <v>6.1943444331819997</v>
      </c>
      <c r="BB1382" s="1" t="str">
        <f t="shared" si="1794"/>
        <v>P</v>
      </c>
      <c r="BC1382" s="1" t="str">
        <f t="shared" si="1795"/>
        <v>NA</v>
      </c>
      <c r="BD1382" s="1" t="str">
        <f t="shared" si="1796"/>
        <v>NA</v>
      </c>
      <c r="BE1382" s="1" t="str">
        <f t="shared" si="1797"/>
        <v>NO</v>
      </c>
      <c r="BF1382" s="1" t="str">
        <f t="shared" si="1755"/>
        <v>NO</v>
      </c>
      <c r="BG1382" s="1" t="str">
        <f t="shared" si="1756"/>
        <v>NO</v>
      </c>
      <c r="BH1382" s="1" t="str">
        <f t="shared" si="1740"/>
        <v>NO</v>
      </c>
      <c r="BJ1382" s="1">
        <v>2</v>
      </c>
      <c r="BK1382" s="1" t="str">
        <f t="shared" si="1757"/>
        <v>P</v>
      </c>
      <c r="BL1382" s="1" t="str">
        <f t="shared" si="1758"/>
        <v>NA</v>
      </c>
      <c r="BM1382" s="1" t="str">
        <f t="shared" si="1759"/>
        <v>NA</v>
      </c>
      <c r="BN1382" s="1" t="str">
        <f t="shared" si="1760"/>
        <v>NO</v>
      </c>
      <c r="BO1382" s="1" t="str">
        <f t="shared" si="1761"/>
        <v>NO</v>
      </c>
      <c r="BP1382" s="1" t="str">
        <f t="shared" si="1762"/>
        <v>NO</v>
      </c>
      <c r="BQ1382" s="1" t="str">
        <f t="shared" si="1763"/>
        <v>NO</v>
      </c>
      <c r="BS1382" s="1" t="str">
        <f t="shared" si="1764"/>
        <v>TN</v>
      </c>
      <c r="BT1382" s="1" t="str">
        <f t="shared" si="1765"/>
        <v>TN</v>
      </c>
      <c r="BU1382" s="1" t="str">
        <f t="shared" si="1766"/>
        <v>TN</v>
      </c>
      <c r="BV1382" s="1" t="str">
        <f t="shared" si="1767"/>
        <v>NO</v>
      </c>
      <c r="BW1382" s="1" t="str">
        <f t="shared" si="1768"/>
        <v>NO</v>
      </c>
      <c r="BX1382" s="1" t="str">
        <f t="shared" si="1769"/>
        <v>NO</v>
      </c>
      <c r="BY1382" s="244" t="str">
        <f t="shared" si="1770"/>
        <v>YES</v>
      </c>
      <c r="BZ1382" s="244" t="str">
        <f t="shared" si="1771"/>
        <v>NO</v>
      </c>
      <c r="CA1382" s="244" t="str">
        <f t="shared" si="1772"/>
        <v>NO</v>
      </c>
      <c r="CB1382" s="244" t="str">
        <f t="shared" si="1773"/>
        <v>NO</v>
      </c>
      <c r="CC1382" s="244" t="str">
        <f t="shared" si="1774"/>
        <v>NO</v>
      </c>
      <c r="CD1382" s="244" t="str">
        <f t="shared" si="1750"/>
        <v>NO</v>
      </c>
      <c r="CE1382" s="1" t="str">
        <f t="shared" si="1751"/>
        <v>NO</v>
      </c>
      <c r="CF1382" s="1" t="str">
        <f t="shared" si="1752"/>
        <v>NO</v>
      </c>
      <c r="CG1382" s="1" t="str">
        <f t="shared" si="1753"/>
        <v>NO</v>
      </c>
      <c r="CH1382" s="1" t="str">
        <f t="shared" si="1754"/>
        <v>NO</v>
      </c>
      <c r="CI1382" s="244" t="str">
        <f t="shared" si="1775"/>
        <v>NO</v>
      </c>
      <c r="CJ1382" s="244" t="str">
        <f t="shared" si="1776"/>
        <v>NO</v>
      </c>
      <c r="CK1382" s="244" t="str">
        <f t="shared" si="1777"/>
        <v>NO</v>
      </c>
      <c r="CL1382" s="244" t="str">
        <f t="shared" si="1778"/>
        <v>NO</v>
      </c>
      <c r="CM1382" s="244" t="str">
        <f t="shared" si="1779"/>
        <v>NO</v>
      </c>
      <c r="CN1382" s="244" t="str">
        <f t="shared" si="1780"/>
        <v>NO</v>
      </c>
      <c r="CO1382" s="244" t="str">
        <f t="shared" si="1781"/>
        <v>NO</v>
      </c>
      <c r="CP1382" s="244" t="str">
        <f t="shared" si="1782"/>
        <v>NO</v>
      </c>
      <c r="CQ1382" s="244" t="str">
        <f t="shared" si="1783"/>
        <v>NO</v>
      </c>
      <c r="CR1382" s="244" t="str">
        <f t="shared" si="1784"/>
        <v>NO</v>
      </c>
    </row>
    <row r="1383" spans="1:96">
      <c r="A1383" s="64"/>
      <c r="B1383" s="15"/>
      <c r="C1383" s="15"/>
      <c r="D1383" s="15"/>
      <c r="E1383" s="15"/>
      <c r="F1383" s="15"/>
      <c r="G1383" s="15"/>
      <c r="H1383" s="15"/>
      <c r="I1383" s="52" t="s">
        <v>32</v>
      </c>
      <c r="J1383" s="6">
        <v>0.82574222842387901</v>
      </c>
      <c r="K1383" s="6">
        <v>0.123561620230049</v>
      </c>
      <c r="L1383" s="6">
        <v>5.0696151346070903E-2</v>
      </c>
      <c r="M1383" s="6">
        <v>0.73489553807072505</v>
      </c>
      <c r="N1383" s="6">
        <v>7.4675156199925999E-2</v>
      </c>
      <c r="O1383" s="6">
        <v>0.19042930572934799</v>
      </c>
      <c r="P1383" s="6">
        <v>0.86642591861966101</v>
      </c>
      <c r="Q1383" s="6">
        <v>0.110139596883202</v>
      </c>
      <c r="R1383" s="6">
        <v>2.3434484497136001E-2</v>
      </c>
      <c r="S1383" s="6">
        <v>0.67943033952820697</v>
      </c>
      <c r="T1383" s="6">
        <v>4.1741090178567697E-2</v>
      </c>
      <c r="U1383" s="6">
        <v>0.278828570293224</v>
      </c>
      <c r="V1383" s="6">
        <v>0.96507394545344005</v>
      </c>
      <c r="W1383" s="6">
        <v>3.19469623346888E-2</v>
      </c>
      <c r="X1383" s="6">
        <v>2.9790922118703099E-3</v>
      </c>
      <c r="Y1383" s="6">
        <v>0.63987780081981105</v>
      </c>
      <c r="Z1383" s="6">
        <v>0.312099351677252</v>
      </c>
      <c r="AA1383" s="6">
        <v>4.80228475029362E-2</v>
      </c>
      <c r="AB1383" s="6">
        <v>0.381277349065405</v>
      </c>
      <c r="AC1383" s="6">
        <v>3.9901900000539198E-2</v>
      </c>
      <c r="AD1383" s="6">
        <v>0.57882075093405505</v>
      </c>
      <c r="AE1383" s="6">
        <v>0.84450208731089405</v>
      </c>
      <c r="AF1383" s="6">
        <v>3.3933557473230402E-2</v>
      </c>
      <c r="AG1383" s="310">
        <v>0.121564355215874</v>
      </c>
      <c r="AH1383" s="211">
        <v>0.88100000000000001</v>
      </c>
      <c r="AI1383" s="211">
        <v>2.1160000000000001</v>
      </c>
      <c r="AJ1383" s="212">
        <v>5.9560000000000004</v>
      </c>
      <c r="AK1383" s="210">
        <v>0.89100000000000001</v>
      </c>
      <c r="AL1383" s="210">
        <v>2.0840000000000001</v>
      </c>
      <c r="AM1383" s="210">
        <v>5.9580000000000002</v>
      </c>
      <c r="AN1383" s="203"/>
      <c r="AO1383" s="203"/>
      <c r="AP1383" s="203"/>
      <c r="AQ1383" s="203"/>
      <c r="AR1383" s="203">
        <f t="shared" si="1798"/>
        <v>0.45515454646600001</v>
      </c>
      <c r="AS1383" s="203">
        <f t="shared" si="1799"/>
        <v>0.55630000000000002</v>
      </c>
      <c r="AT1383" s="203">
        <f t="shared" si="1800"/>
        <v>0.67992222098599997</v>
      </c>
      <c r="AU1383" s="203">
        <f t="shared" si="1801"/>
        <v>1.6506818218499999</v>
      </c>
      <c r="AV1383" s="203">
        <f t="shared" si="1802"/>
        <v>2.0175000000000001</v>
      </c>
      <c r="AW1383" s="203">
        <f t="shared" si="1803"/>
        <v>2.4658333288500001</v>
      </c>
      <c r="AX1383" s="203">
        <f t="shared" si="1804"/>
        <v>4.146627281942</v>
      </c>
      <c r="AY1383" s="203">
        <f t="shared" si="1805"/>
        <v>5.0681000000000003</v>
      </c>
      <c r="AZ1383" s="203">
        <f t="shared" si="1806"/>
        <v>6.1943444331819997</v>
      </c>
      <c r="BB1383" s="1" t="str">
        <f t="shared" si="1794"/>
        <v>P</v>
      </c>
      <c r="BC1383" s="1" t="str">
        <f t="shared" si="1795"/>
        <v>NA</v>
      </c>
      <c r="BD1383" s="1" t="str">
        <f t="shared" si="1796"/>
        <v>NA</v>
      </c>
      <c r="BE1383" s="1" t="str">
        <f t="shared" si="1797"/>
        <v>NO</v>
      </c>
      <c r="BF1383" s="1" t="str">
        <f t="shared" si="1755"/>
        <v>NO</v>
      </c>
      <c r="BG1383" s="1" t="str">
        <f t="shared" si="1756"/>
        <v>NO</v>
      </c>
      <c r="BH1383" s="1" t="str">
        <f t="shared" si="1740"/>
        <v>NO</v>
      </c>
      <c r="BJ1383" s="1">
        <v>8</v>
      </c>
      <c r="BK1383" s="1" t="str">
        <f t="shared" si="1757"/>
        <v>P</v>
      </c>
      <c r="BL1383" s="1" t="str">
        <f t="shared" si="1758"/>
        <v>NA</v>
      </c>
      <c r="BM1383" s="1" t="str">
        <f t="shared" si="1759"/>
        <v>NA</v>
      </c>
      <c r="BN1383" s="1" t="str">
        <f t="shared" si="1760"/>
        <v>NO</v>
      </c>
      <c r="BO1383" s="1" t="str">
        <f t="shared" si="1761"/>
        <v>NO</v>
      </c>
      <c r="BP1383" s="1" t="str">
        <f t="shared" si="1762"/>
        <v>NO</v>
      </c>
      <c r="BQ1383" s="1" t="str">
        <f t="shared" si="1763"/>
        <v>NO</v>
      </c>
      <c r="BS1383" s="1" t="str">
        <f t="shared" si="1764"/>
        <v>TN</v>
      </c>
      <c r="BT1383" s="1" t="str">
        <f t="shared" si="1765"/>
        <v>TN</v>
      </c>
      <c r="BU1383" s="1" t="str">
        <f t="shared" si="1766"/>
        <v>TN</v>
      </c>
      <c r="BV1383" s="1" t="str">
        <f t="shared" si="1767"/>
        <v>NO</v>
      </c>
      <c r="BW1383" s="1" t="str">
        <f t="shared" si="1768"/>
        <v>NO</v>
      </c>
      <c r="BX1383" s="1" t="str">
        <f t="shared" si="1769"/>
        <v>NO</v>
      </c>
      <c r="BY1383" s="244" t="str">
        <f t="shared" si="1770"/>
        <v>YES</v>
      </c>
      <c r="BZ1383" s="244" t="str">
        <f t="shared" si="1771"/>
        <v>NO</v>
      </c>
      <c r="CA1383" s="244" t="str">
        <f t="shared" si="1772"/>
        <v>NO</v>
      </c>
      <c r="CB1383" s="244" t="str">
        <f t="shared" si="1773"/>
        <v>NO</v>
      </c>
      <c r="CC1383" s="244" t="str">
        <f t="shared" si="1774"/>
        <v>NO</v>
      </c>
      <c r="CD1383" s="244" t="str">
        <f t="shared" si="1750"/>
        <v>NO</v>
      </c>
      <c r="CE1383" s="1" t="str">
        <f t="shared" si="1751"/>
        <v>NO</v>
      </c>
      <c r="CF1383" s="1" t="str">
        <f t="shared" si="1752"/>
        <v>NO</v>
      </c>
      <c r="CG1383" s="1" t="str">
        <f t="shared" si="1753"/>
        <v>NO</v>
      </c>
      <c r="CH1383" s="1" t="str">
        <f t="shared" si="1754"/>
        <v>NO</v>
      </c>
      <c r="CI1383" s="244" t="str">
        <f t="shared" si="1775"/>
        <v>NO</v>
      </c>
      <c r="CJ1383" s="244" t="str">
        <f t="shared" si="1776"/>
        <v>NO</v>
      </c>
      <c r="CK1383" s="244" t="str">
        <f t="shared" si="1777"/>
        <v>NO</v>
      </c>
      <c r="CL1383" s="244" t="str">
        <f t="shared" si="1778"/>
        <v>NO</v>
      </c>
      <c r="CM1383" s="244" t="str">
        <f t="shared" si="1779"/>
        <v>NO</v>
      </c>
      <c r="CN1383" s="244" t="str">
        <f t="shared" si="1780"/>
        <v>NO</v>
      </c>
      <c r="CO1383" s="244" t="str">
        <f t="shared" si="1781"/>
        <v>NO</v>
      </c>
      <c r="CP1383" s="244" t="str">
        <f t="shared" si="1782"/>
        <v>NO</v>
      </c>
      <c r="CQ1383" s="244" t="str">
        <f t="shared" si="1783"/>
        <v>NO</v>
      </c>
      <c r="CR1383" s="244" t="str">
        <f t="shared" si="1784"/>
        <v>NO</v>
      </c>
    </row>
    <row r="1384" spans="1:96">
      <c r="A1384" s="64"/>
      <c r="B1384" s="15"/>
      <c r="C1384" s="15"/>
      <c r="D1384" s="15"/>
      <c r="E1384" s="15"/>
      <c r="F1384" s="15"/>
      <c r="G1384" s="15"/>
      <c r="H1384" s="15"/>
      <c r="I1384" s="52" t="s">
        <v>31</v>
      </c>
      <c r="J1384" s="6">
        <v>0.66680464665744299</v>
      </c>
      <c r="K1384" s="6">
        <v>0.313659109487398</v>
      </c>
      <c r="L1384" s="6">
        <v>1.95362438551588E-2</v>
      </c>
      <c r="M1384" s="6">
        <v>0.467186890233935</v>
      </c>
      <c r="N1384" s="6">
        <v>0.451426928279483</v>
      </c>
      <c r="O1384" s="6">
        <v>8.1386181486581305E-2</v>
      </c>
      <c r="P1384" s="6">
        <v>0.87994812269840506</v>
      </c>
      <c r="Q1384" s="6">
        <v>8.7013078843793001E-2</v>
      </c>
      <c r="R1384" s="6">
        <v>3.3038798457801E-2</v>
      </c>
      <c r="S1384" s="6">
        <v>0.69909411991316905</v>
      </c>
      <c r="T1384" s="6">
        <v>3.6486835573550702E-2</v>
      </c>
      <c r="U1384" s="6">
        <v>0.26441904451327902</v>
      </c>
      <c r="V1384" s="6">
        <v>0.49765490912680199</v>
      </c>
      <c r="W1384" s="6">
        <v>0.31485435748801599</v>
      </c>
      <c r="X1384" s="6">
        <v>0.18749073338517999</v>
      </c>
      <c r="Y1384" s="6">
        <v>0.66722317883245896</v>
      </c>
      <c r="Z1384" s="6">
        <v>0.24453048771156499</v>
      </c>
      <c r="AA1384" s="6">
        <v>8.8246333455974504E-2</v>
      </c>
      <c r="AB1384" s="6">
        <v>0.63009850015213698</v>
      </c>
      <c r="AC1384" s="6">
        <v>0.12611066967051399</v>
      </c>
      <c r="AD1384" s="6">
        <v>0.24379083017734801</v>
      </c>
      <c r="AE1384" s="6">
        <v>0.67484664085976098</v>
      </c>
      <c r="AF1384" s="6">
        <v>0.233765752043187</v>
      </c>
      <c r="AG1384" s="310">
        <v>9.1387607097051501E-2</v>
      </c>
      <c r="AH1384" s="211">
        <v>0.84099999999999997</v>
      </c>
      <c r="AI1384" s="211">
        <v>2.298</v>
      </c>
      <c r="AJ1384" s="212">
        <v>5.4029999999999996</v>
      </c>
      <c r="AK1384" s="210">
        <v>0.86599999999999999</v>
      </c>
      <c r="AL1384" s="210">
        <v>2.3109999999999999</v>
      </c>
      <c r="AM1384" s="210">
        <v>5.4939999999999998</v>
      </c>
      <c r="AN1384" s="203"/>
      <c r="AO1384" s="203"/>
      <c r="AP1384" s="203"/>
      <c r="AQ1384" s="203"/>
      <c r="AR1384" s="203">
        <f t="shared" si="1798"/>
        <v>0.45515454646600001</v>
      </c>
      <c r="AS1384" s="203">
        <f t="shared" si="1799"/>
        <v>0.55630000000000002</v>
      </c>
      <c r="AT1384" s="203">
        <f t="shared" si="1800"/>
        <v>0.67992222098599997</v>
      </c>
      <c r="AU1384" s="203">
        <f t="shared" si="1801"/>
        <v>1.6506818218499999</v>
      </c>
      <c r="AV1384" s="203">
        <f t="shared" si="1802"/>
        <v>2.0175000000000001</v>
      </c>
      <c r="AW1384" s="203">
        <f t="shared" si="1803"/>
        <v>2.4658333288500001</v>
      </c>
      <c r="AX1384" s="203">
        <f t="shared" si="1804"/>
        <v>4.146627281942</v>
      </c>
      <c r="AY1384" s="203">
        <f t="shared" si="1805"/>
        <v>5.0681000000000003</v>
      </c>
      <c r="AZ1384" s="203">
        <f t="shared" si="1806"/>
        <v>6.1943444331819997</v>
      </c>
      <c r="BB1384" s="1" t="str">
        <f t="shared" si="1794"/>
        <v>P</v>
      </c>
      <c r="BC1384" s="1" t="str">
        <f t="shared" si="1795"/>
        <v>NA</v>
      </c>
      <c r="BD1384" s="1" t="str">
        <f t="shared" si="1796"/>
        <v>NA</v>
      </c>
      <c r="BE1384" s="1" t="str">
        <f t="shared" si="1797"/>
        <v>NO</v>
      </c>
      <c r="BF1384" s="1" t="str">
        <f t="shared" si="1755"/>
        <v>NO</v>
      </c>
      <c r="BG1384" s="1" t="str">
        <f t="shared" si="1756"/>
        <v>NO</v>
      </c>
      <c r="BH1384" s="1" t="str">
        <f t="shared" si="1740"/>
        <v>NO</v>
      </c>
      <c r="BJ1384" s="1">
        <v>12</v>
      </c>
      <c r="BK1384" s="1" t="str">
        <f t="shared" si="1757"/>
        <v>P</v>
      </c>
      <c r="BL1384" s="1" t="str">
        <f t="shared" si="1758"/>
        <v>NA</v>
      </c>
      <c r="BM1384" s="1" t="str">
        <f t="shared" si="1759"/>
        <v>NA</v>
      </c>
      <c r="BN1384" s="1" t="str">
        <f t="shared" si="1760"/>
        <v>NO</v>
      </c>
      <c r="BO1384" s="1" t="str">
        <f t="shared" si="1761"/>
        <v>NO</v>
      </c>
      <c r="BP1384" s="1" t="str">
        <f t="shared" si="1762"/>
        <v>NO</v>
      </c>
      <c r="BQ1384" s="1" t="str">
        <f t="shared" si="1763"/>
        <v>NO</v>
      </c>
      <c r="BS1384" s="1" t="str">
        <f t="shared" si="1764"/>
        <v>TN</v>
      </c>
      <c r="BT1384" s="1" t="str">
        <f t="shared" si="1765"/>
        <v>TN</v>
      </c>
      <c r="BU1384" s="1" t="str">
        <f t="shared" si="1766"/>
        <v>TN</v>
      </c>
      <c r="BV1384" s="1" t="str">
        <f t="shared" si="1767"/>
        <v>NO</v>
      </c>
      <c r="BW1384" s="1" t="str">
        <f t="shared" si="1768"/>
        <v>NO</v>
      </c>
      <c r="BX1384" s="1" t="str">
        <f t="shared" si="1769"/>
        <v>NO</v>
      </c>
      <c r="BY1384" s="244" t="str">
        <f t="shared" si="1770"/>
        <v>YES</v>
      </c>
      <c r="BZ1384" s="244" t="str">
        <f t="shared" si="1771"/>
        <v>NO</v>
      </c>
      <c r="CA1384" s="244" t="str">
        <f t="shared" si="1772"/>
        <v>NO</v>
      </c>
      <c r="CB1384" s="244" t="str">
        <f t="shared" si="1773"/>
        <v>NO</v>
      </c>
      <c r="CC1384" s="244" t="str">
        <f t="shared" si="1774"/>
        <v>NO</v>
      </c>
      <c r="CD1384" s="244" t="str">
        <f t="shared" si="1750"/>
        <v>NO</v>
      </c>
      <c r="CE1384" s="1" t="str">
        <f t="shared" si="1751"/>
        <v>NO</v>
      </c>
      <c r="CF1384" s="1" t="str">
        <f t="shared" si="1752"/>
        <v>NO</v>
      </c>
      <c r="CG1384" s="1" t="str">
        <f t="shared" si="1753"/>
        <v>NO</v>
      </c>
      <c r="CH1384" s="1" t="str">
        <f t="shared" si="1754"/>
        <v>NO</v>
      </c>
      <c r="CI1384" s="244" t="str">
        <f t="shared" si="1775"/>
        <v>NO</v>
      </c>
      <c r="CJ1384" s="244" t="str">
        <f t="shared" si="1776"/>
        <v>NO</v>
      </c>
      <c r="CK1384" s="244" t="str">
        <f t="shared" si="1777"/>
        <v>NO</v>
      </c>
      <c r="CL1384" s="244" t="str">
        <f t="shared" si="1778"/>
        <v>NO</v>
      </c>
      <c r="CM1384" s="244" t="str">
        <f t="shared" si="1779"/>
        <v>NO</v>
      </c>
      <c r="CN1384" s="244" t="str">
        <f t="shared" si="1780"/>
        <v>NO</v>
      </c>
      <c r="CO1384" s="244" t="str">
        <f t="shared" si="1781"/>
        <v>NO</v>
      </c>
      <c r="CP1384" s="244" t="str">
        <f t="shared" si="1782"/>
        <v>NO</v>
      </c>
      <c r="CQ1384" s="244" t="str">
        <f t="shared" si="1783"/>
        <v>NO</v>
      </c>
      <c r="CR1384" s="244" t="str">
        <f t="shared" si="1784"/>
        <v>NO</v>
      </c>
    </row>
    <row r="1385" spans="1:96">
      <c r="A1385" s="64"/>
      <c r="B1385" s="15"/>
      <c r="C1385" s="15"/>
      <c r="D1385" s="15"/>
      <c r="E1385" s="15"/>
      <c r="F1385" s="15"/>
      <c r="G1385" s="15"/>
      <c r="H1385" s="15"/>
      <c r="I1385" s="52" t="s">
        <v>53</v>
      </c>
      <c r="J1385" s="6">
        <v>0.70967322355568296</v>
      </c>
      <c r="K1385" s="6">
        <v>0.27520288901339102</v>
      </c>
      <c r="L1385" s="6">
        <v>1.5123887430925E-2</v>
      </c>
      <c r="M1385" s="6">
        <v>0.82861148151241304</v>
      </c>
      <c r="N1385" s="6">
        <v>9.2256542457374302E-2</v>
      </c>
      <c r="O1385" s="6">
        <v>7.9131976030211701E-2</v>
      </c>
      <c r="P1385" s="6">
        <v>0.69925720918256995</v>
      </c>
      <c r="Q1385" s="6">
        <v>2.1422305521716601E-3</v>
      </c>
      <c r="R1385" s="6">
        <v>0.298600560265257</v>
      </c>
      <c r="S1385" s="6">
        <v>0.15723206231776299</v>
      </c>
      <c r="T1385" s="6">
        <v>0.76146128545562197</v>
      </c>
      <c r="U1385" s="6">
        <v>8.1306652226613998E-2</v>
      </c>
      <c r="V1385" s="6">
        <v>0.127935143047016</v>
      </c>
      <c r="W1385" s="6">
        <v>0.68593838563257803</v>
      </c>
      <c r="X1385" s="6">
        <v>0.186126471320404</v>
      </c>
      <c r="Y1385" s="6">
        <v>0.26670107835303603</v>
      </c>
      <c r="Z1385" s="6">
        <v>0.72848852544081999</v>
      </c>
      <c r="AA1385" s="6">
        <v>4.8103962061435404E-3</v>
      </c>
      <c r="AB1385" s="6">
        <v>0.46123866875920899</v>
      </c>
      <c r="AC1385" s="6">
        <v>0.38918862086890099</v>
      </c>
      <c r="AD1385" s="6">
        <v>0.14957271037188899</v>
      </c>
      <c r="AE1385" s="6">
        <v>0.34341394401582098</v>
      </c>
      <c r="AF1385" s="6">
        <v>0.53278585887643704</v>
      </c>
      <c r="AG1385" s="310">
        <v>0.123800197107741</v>
      </c>
      <c r="AH1385" s="211">
        <v>0.90900000000000003</v>
      </c>
      <c r="AI1385" s="211">
        <v>2.23</v>
      </c>
      <c r="AJ1385" s="212">
        <v>5.351</v>
      </c>
      <c r="AK1385" s="210">
        <v>0.90600000000000003</v>
      </c>
      <c r="AL1385" s="210">
        <v>2.2229999999999999</v>
      </c>
      <c r="AM1385" s="210">
        <v>5.3540000000000001</v>
      </c>
      <c r="AN1385" s="203"/>
      <c r="AO1385" s="203"/>
      <c r="AP1385" s="203"/>
      <c r="AQ1385" s="203"/>
      <c r="AR1385" s="203">
        <f t="shared" si="1798"/>
        <v>0.45515454646600001</v>
      </c>
      <c r="AS1385" s="203">
        <f t="shared" si="1799"/>
        <v>0.55630000000000002</v>
      </c>
      <c r="AT1385" s="203">
        <f t="shared" si="1800"/>
        <v>0.67992222098599997</v>
      </c>
      <c r="AU1385" s="203">
        <f t="shared" si="1801"/>
        <v>1.6506818218499999</v>
      </c>
      <c r="AV1385" s="203">
        <f t="shared" si="1802"/>
        <v>2.0175000000000001</v>
      </c>
      <c r="AW1385" s="203">
        <f t="shared" si="1803"/>
        <v>2.4658333288500001</v>
      </c>
      <c r="AX1385" s="203">
        <f t="shared" si="1804"/>
        <v>4.146627281942</v>
      </c>
      <c r="AY1385" s="203">
        <f t="shared" si="1805"/>
        <v>5.0681000000000003</v>
      </c>
      <c r="AZ1385" s="203">
        <f t="shared" si="1806"/>
        <v>6.1943444331819997</v>
      </c>
      <c r="BB1385" s="1" t="str">
        <f t="shared" si="1794"/>
        <v>P</v>
      </c>
      <c r="BC1385" s="1" t="str">
        <f t="shared" si="1795"/>
        <v>NA</v>
      </c>
      <c r="BD1385" s="1" t="str">
        <f t="shared" si="1796"/>
        <v>NA</v>
      </c>
      <c r="BE1385" s="1" t="str">
        <f t="shared" si="1797"/>
        <v>NO</v>
      </c>
      <c r="BF1385" s="1" t="str">
        <f t="shared" si="1755"/>
        <v>NO</v>
      </c>
      <c r="BG1385" s="1" t="str">
        <f t="shared" si="1756"/>
        <v>NO</v>
      </c>
      <c r="BH1385" s="1" t="str">
        <f t="shared" si="1740"/>
        <v>NO</v>
      </c>
      <c r="BJ1385" s="1">
        <v>15</v>
      </c>
      <c r="BK1385" s="1" t="str">
        <f t="shared" si="1757"/>
        <v>P</v>
      </c>
      <c r="BL1385" s="1" t="str">
        <f t="shared" si="1758"/>
        <v>NA</v>
      </c>
      <c r="BM1385" s="1" t="str">
        <f t="shared" si="1759"/>
        <v>NA</v>
      </c>
      <c r="BN1385" s="1" t="str">
        <f t="shared" si="1760"/>
        <v>NO</v>
      </c>
      <c r="BO1385" s="1" t="str">
        <f t="shared" si="1761"/>
        <v>NO</v>
      </c>
      <c r="BP1385" s="1" t="str">
        <f t="shared" si="1762"/>
        <v>NO</v>
      </c>
      <c r="BQ1385" s="1" t="str">
        <f t="shared" si="1763"/>
        <v>NO</v>
      </c>
      <c r="BS1385" s="1" t="str">
        <f t="shared" si="1764"/>
        <v>TN</v>
      </c>
      <c r="BT1385" s="1" t="str">
        <f t="shared" si="1765"/>
        <v>TN</v>
      </c>
      <c r="BU1385" s="1" t="str">
        <f t="shared" si="1766"/>
        <v>TN</v>
      </c>
      <c r="BV1385" s="1" t="str">
        <f t="shared" si="1767"/>
        <v>NO</v>
      </c>
      <c r="BW1385" s="1" t="str">
        <f t="shared" si="1768"/>
        <v>NO</v>
      </c>
      <c r="BX1385" s="1" t="str">
        <f t="shared" si="1769"/>
        <v>NO</v>
      </c>
      <c r="BY1385" s="244" t="str">
        <f t="shared" si="1770"/>
        <v>YES</v>
      </c>
      <c r="BZ1385" s="244" t="str">
        <f t="shared" si="1771"/>
        <v>NO</v>
      </c>
      <c r="CA1385" s="244" t="str">
        <f t="shared" si="1772"/>
        <v>NO</v>
      </c>
      <c r="CB1385" s="244" t="str">
        <f t="shared" si="1773"/>
        <v>NO</v>
      </c>
      <c r="CC1385" s="244" t="str">
        <f t="shared" si="1774"/>
        <v>NO</v>
      </c>
      <c r="CD1385" s="244" t="str">
        <f t="shared" si="1750"/>
        <v>NO</v>
      </c>
      <c r="CE1385" s="1" t="str">
        <f t="shared" si="1751"/>
        <v>NO</v>
      </c>
      <c r="CF1385" s="1" t="str">
        <f t="shared" si="1752"/>
        <v>NO</v>
      </c>
      <c r="CG1385" s="1" t="str">
        <f t="shared" si="1753"/>
        <v>NO</v>
      </c>
      <c r="CH1385" s="1" t="str">
        <f t="shared" si="1754"/>
        <v>NO</v>
      </c>
      <c r="CI1385" s="244" t="str">
        <f t="shared" si="1775"/>
        <v>NO</v>
      </c>
      <c r="CJ1385" s="244" t="str">
        <f t="shared" si="1776"/>
        <v>NO</v>
      </c>
      <c r="CK1385" s="244" t="str">
        <f t="shared" si="1777"/>
        <v>NO</v>
      </c>
      <c r="CL1385" s="244" t="str">
        <f t="shared" si="1778"/>
        <v>NO</v>
      </c>
      <c r="CM1385" s="244" t="str">
        <f t="shared" si="1779"/>
        <v>NO</v>
      </c>
      <c r="CN1385" s="244" t="str">
        <f t="shared" si="1780"/>
        <v>NO</v>
      </c>
      <c r="CO1385" s="244" t="str">
        <f t="shared" si="1781"/>
        <v>NO</v>
      </c>
      <c r="CP1385" s="244" t="str">
        <f t="shared" si="1782"/>
        <v>NO</v>
      </c>
      <c r="CQ1385" s="244" t="str">
        <f t="shared" si="1783"/>
        <v>NO</v>
      </c>
      <c r="CR1385" s="244" t="str">
        <f t="shared" si="1784"/>
        <v>NO</v>
      </c>
    </row>
    <row r="1386" spans="1:96">
      <c r="A1386" s="64"/>
      <c r="B1386" s="15"/>
      <c r="C1386" s="15"/>
      <c r="D1386" s="15"/>
      <c r="E1386" s="15"/>
      <c r="F1386" s="15"/>
      <c r="G1386" s="15"/>
      <c r="H1386" s="15"/>
      <c r="I1386" s="52" t="s">
        <v>54</v>
      </c>
      <c r="J1386" s="6">
        <v>0.91891369482987195</v>
      </c>
      <c r="K1386" s="6">
        <v>1.2216315250405001E-2</v>
      </c>
      <c r="L1386" s="6">
        <v>6.8869989919722194E-2</v>
      </c>
      <c r="M1386" s="6">
        <v>0.53042407729710495</v>
      </c>
      <c r="N1386" s="6">
        <v>0.31431492071306499</v>
      </c>
      <c r="O1386" s="6">
        <v>0.15526100198982901</v>
      </c>
      <c r="P1386" s="6">
        <v>0.12137773250660699</v>
      </c>
      <c r="Q1386" s="6">
        <v>0.58887621967645898</v>
      </c>
      <c r="R1386" s="6">
        <v>0.28974604781693297</v>
      </c>
      <c r="S1386" s="6">
        <v>0.100617909447992</v>
      </c>
      <c r="T1386" s="6">
        <v>0.61451624487013501</v>
      </c>
      <c r="U1386" s="6">
        <v>0.28486584568187101</v>
      </c>
      <c r="V1386" s="6">
        <v>0.91481154495450301</v>
      </c>
      <c r="W1386" s="6">
        <v>6.1399363090811003E-2</v>
      </c>
      <c r="X1386" s="6">
        <v>2.3789091954685801E-2</v>
      </c>
      <c r="Y1386" s="6">
        <v>0.83434757281924599</v>
      </c>
      <c r="Z1386" s="6">
        <v>0.15458716706721001</v>
      </c>
      <c r="AA1386" s="6">
        <v>1.10652601135436E-2</v>
      </c>
      <c r="AB1386" s="6">
        <v>6.4355513375119799E-2</v>
      </c>
      <c r="AC1386" s="6">
        <v>0.63520482214333596</v>
      </c>
      <c r="AD1386" s="6">
        <v>0.30043966448154402</v>
      </c>
      <c r="AE1386" s="6">
        <v>0.260944938131563</v>
      </c>
      <c r="AF1386" s="6">
        <v>0.27659090741888598</v>
      </c>
      <c r="AG1386" s="310">
        <v>0.46246415444955002</v>
      </c>
      <c r="AH1386" s="211">
        <v>1.2170000000000001</v>
      </c>
      <c r="AI1386" s="211">
        <v>2.0379999999999998</v>
      </c>
      <c r="AJ1386" s="212">
        <v>6.0519999999999996</v>
      </c>
      <c r="AK1386" s="210">
        <v>1.2150000000000001</v>
      </c>
      <c r="AL1386" s="210">
        <v>2.0369999999999999</v>
      </c>
      <c r="AM1386" s="210">
        <v>5.8739999999999997</v>
      </c>
      <c r="AN1386" s="203"/>
      <c r="AO1386" s="203"/>
      <c r="AP1386" s="203"/>
      <c r="AQ1386" s="203"/>
      <c r="AR1386" s="203">
        <f t="shared" si="1798"/>
        <v>0.45515454646600001</v>
      </c>
      <c r="AS1386" s="203">
        <f t="shared" si="1799"/>
        <v>0.55630000000000002</v>
      </c>
      <c r="AT1386" s="203">
        <f t="shared" si="1800"/>
        <v>0.67992222098599997</v>
      </c>
      <c r="AU1386" s="203">
        <f t="shared" si="1801"/>
        <v>1.6506818218499999</v>
      </c>
      <c r="AV1386" s="203">
        <f t="shared" si="1802"/>
        <v>2.0175000000000001</v>
      </c>
      <c r="AW1386" s="203">
        <f t="shared" si="1803"/>
        <v>2.4658333288500001</v>
      </c>
      <c r="AX1386" s="203">
        <f t="shared" si="1804"/>
        <v>4.146627281942</v>
      </c>
      <c r="AY1386" s="203">
        <f t="shared" si="1805"/>
        <v>5.0681000000000003</v>
      </c>
      <c r="AZ1386" s="203">
        <f t="shared" si="1806"/>
        <v>6.1943444331819997</v>
      </c>
      <c r="BB1386" s="1" t="str">
        <f t="shared" si="1794"/>
        <v>P</v>
      </c>
      <c r="BC1386" s="1" t="str">
        <f t="shared" si="1795"/>
        <v>NA</v>
      </c>
      <c r="BD1386" s="1" t="str">
        <f t="shared" si="1796"/>
        <v>NA</v>
      </c>
      <c r="BE1386" s="1" t="str">
        <f t="shared" si="1797"/>
        <v>NO</v>
      </c>
      <c r="BF1386" s="1" t="str">
        <f t="shared" si="1755"/>
        <v>NO</v>
      </c>
      <c r="BG1386" s="1" t="str">
        <f t="shared" si="1756"/>
        <v>NO</v>
      </c>
      <c r="BH1386" s="1" t="str">
        <f t="shared" si="1740"/>
        <v>NO</v>
      </c>
      <c r="BJ1386" s="1">
        <v>2</v>
      </c>
      <c r="BK1386" s="1" t="str">
        <f t="shared" si="1757"/>
        <v>P</v>
      </c>
      <c r="BL1386" s="1" t="str">
        <f t="shared" si="1758"/>
        <v>NA</v>
      </c>
      <c r="BM1386" s="1" t="str">
        <f t="shared" si="1759"/>
        <v>NA</v>
      </c>
      <c r="BN1386" s="1" t="str">
        <f t="shared" si="1760"/>
        <v>NO</v>
      </c>
      <c r="BO1386" s="1" t="str">
        <f t="shared" si="1761"/>
        <v>NO</v>
      </c>
      <c r="BP1386" s="1" t="str">
        <f t="shared" si="1762"/>
        <v>NO</v>
      </c>
      <c r="BQ1386" s="1" t="str">
        <f t="shared" si="1763"/>
        <v>NO</v>
      </c>
      <c r="BS1386" s="1" t="str">
        <f t="shared" si="1764"/>
        <v>TN</v>
      </c>
      <c r="BT1386" s="1" t="str">
        <f t="shared" si="1765"/>
        <v>TN</v>
      </c>
      <c r="BU1386" s="1" t="str">
        <f t="shared" si="1766"/>
        <v>TN</v>
      </c>
      <c r="BV1386" s="1" t="str">
        <f t="shared" si="1767"/>
        <v>NO</v>
      </c>
      <c r="BW1386" s="1" t="str">
        <f t="shared" si="1768"/>
        <v>NO</v>
      </c>
      <c r="BX1386" s="1" t="str">
        <f t="shared" si="1769"/>
        <v>NO</v>
      </c>
      <c r="BY1386" s="244" t="str">
        <f t="shared" si="1770"/>
        <v>YES</v>
      </c>
      <c r="BZ1386" s="244" t="str">
        <f t="shared" si="1771"/>
        <v>NO</v>
      </c>
      <c r="CA1386" s="244" t="str">
        <f t="shared" si="1772"/>
        <v>NO</v>
      </c>
      <c r="CB1386" s="244" t="str">
        <f t="shared" si="1773"/>
        <v>NO</v>
      </c>
      <c r="CC1386" s="244" t="str">
        <f t="shared" si="1774"/>
        <v>NO</v>
      </c>
      <c r="CD1386" s="244" t="str">
        <f t="shared" si="1750"/>
        <v>NO</v>
      </c>
      <c r="CE1386" s="1" t="str">
        <f t="shared" si="1751"/>
        <v>NO</v>
      </c>
      <c r="CF1386" s="1" t="str">
        <f t="shared" si="1752"/>
        <v>NO</v>
      </c>
      <c r="CG1386" s="1" t="str">
        <f t="shared" si="1753"/>
        <v>NO</v>
      </c>
      <c r="CH1386" s="1" t="str">
        <f t="shared" si="1754"/>
        <v>NO</v>
      </c>
      <c r="CI1386" s="244" t="str">
        <f t="shared" si="1775"/>
        <v>NO</v>
      </c>
      <c r="CJ1386" s="244" t="str">
        <f t="shared" si="1776"/>
        <v>NO</v>
      </c>
      <c r="CK1386" s="244" t="str">
        <f t="shared" si="1777"/>
        <v>NO</v>
      </c>
      <c r="CL1386" s="244" t="str">
        <f t="shared" si="1778"/>
        <v>NO</v>
      </c>
      <c r="CM1386" s="244" t="str">
        <f t="shared" si="1779"/>
        <v>NO</v>
      </c>
      <c r="CN1386" s="244" t="str">
        <f t="shared" si="1780"/>
        <v>NO</v>
      </c>
      <c r="CO1386" s="244" t="str">
        <f t="shared" si="1781"/>
        <v>NO</v>
      </c>
      <c r="CP1386" s="244" t="str">
        <f t="shared" si="1782"/>
        <v>NO</v>
      </c>
      <c r="CQ1386" s="244" t="str">
        <f t="shared" si="1783"/>
        <v>NO</v>
      </c>
      <c r="CR1386" s="244" t="str">
        <f t="shared" si="1784"/>
        <v>NO</v>
      </c>
    </row>
    <row r="1387" spans="1:96">
      <c r="A1387" s="64"/>
      <c r="B1387" s="15"/>
      <c r="C1387" s="15"/>
      <c r="D1387" s="15"/>
      <c r="E1387" s="15"/>
      <c r="F1387" s="15"/>
      <c r="G1387" s="15"/>
      <c r="H1387" s="15"/>
      <c r="I1387" s="52" t="s">
        <v>55</v>
      </c>
      <c r="J1387" s="6">
        <v>0.98493622659931501</v>
      </c>
      <c r="K1387" s="6">
        <v>1.4374998840298201E-2</v>
      </c>
      <c r="L1387" s="6">
        <v>6.8877456038640705E-4</v>
      </c>
      <c r="M1387" s="6">
        <v>0.69906457752123596</v>
      </c>
      <c r="N1387" s="6">
        <v>0.28689486919214602</v>
      </c>
      <c r="O1387" s="6">
        <v>1.40405532866164E-2</v>
      </c>
      <c r="P1387" s="6">
        <v>0.76614367391426297</v>
      </c>
      <c r="Q1387" s="6">
        <v>0.17002251125464099</v>
      </c>
      <c r="R1387" s="6">
        <v>6.3833814831095001E-2</v>
      </c>
      <c r="S1387" s="6">
        <v>0.75084921256568105</v>
      </c>
      <c r="T1387" s="6">
        <v>0.16155834016821399</v>
      </c>
      <c r="U1387" s="6">
        <v>8.7592447266104198E-2</v>
      </c>
      <c r="V1387" s="6">
        <v>0.63432310905218703</v>
      </c>
      <c r="W1387" s="6">
        <v>0.25309306014869798</v>
      </c>
      <c r="X1387" s="6">
        <v>0.11258383079911401</v>
      </c>
      <c r="Y1387" s="6">
        <v>0.26483654680865398</v>
      </c>
      <c r="Z1387" s="6">
        <v>0.17858388910703701</v>
      </c>
      <c r="AA1387" s="6">
        <v>0.55657956408430798</v>
      </c>
      <c r="AB1387" s="6">
        <v>0.50137818286772495</v>
      </c>
      <c r="AC1387" s="6">
        <v>3.6869833672091103E-2</v>
      </c>
      <c r="AD1387" s="6">
        <v>0.46175198346018298</v>
      </c>
      <c r="AE1387" s="6">
        <v>0.76638561357028701</v>
      </c>
      <c r="AF1387" s="6">
        <v>0.20602609798013499</v>
      </c>
      <c r="AG1387" s="310">
        <v>2.7588288449577499E-2</v>
      </c>
      <c r="AH1387" s="211">
        <v>0.64200000000000002</v>
      </c>
      <c r="AI1387" s="211">
        <v>2.645</v>
      </c>
      <c r="AJ1387" s="212">
        <v>5.5640000000000001</v>
      </c>
      <c r="AK1387" s="210">
        <v>0.67900000000000005</v>
      </c>
      <c r="AL1387" s="210">
        <v>2.7290000000000001</v>
      </c>
      <c r="AM1387" s="210">
        <v>5.6029999999999998</v>
      </c>
      <c r="AN1387" s="203"/>
      <c r="AO1387" s="203"/>
      <c r="AP1387" s="203"/>
      <c r="AQ1387" s="203"/>
      <c r="AR1387" s="203">
        <f t="shared" si="1798"/>
        <v>0.45515454646600001</v>
      </c>
      <c r="AS1387" s="203">
        <f t="shared" si="1799"/>
        <v>0.55630000000000002</v>
      </c>
      <c r="AT1387" s="203">
        <f t="shared" si="1800"/>
        <v>0.67992222098599997</v>
      </c>
      <c r="AU1387" s="203">
        <f t="shared" si="1801"/>
        <v>1.6506818218499999</v>
      </c>
      <c r="AV1387" s="203">
        <f t="shared" si="1802"/>
        <v>2.0175000000000001</v>
      </c>
      <c r="AW1387" s="203">
        <f t="shared" si="1803"/>
        <v>2.4658333288500001</v>
      </c>
      <c r="AX1387" s="203">
        <f t="shared" si="1804"/>
        <v>4.146627281942</v>
      </c>
      <c r="AY1387" s="203">
        <f t="shared" si="1805"/>
        <v>5.0681000000000003</v>
      </c>
      <c r="AZ1387" s="203">
        <f t="shared" si="1806"/>
        <v>6.1943444331819997</v>
      </c>
      <c r="BB1387" s="1" t="str">
        <f t="shared" si="1794"/>
        <v>NA</v>
      </c>
      <c r="BC1387" s="1" t="str">
        <f t="shared" si="1795"/>
        <v>P</v>
      </c>
      <c r="BD1387" s="1" t="str">
        <f t="shared" si="1796"/>
        <v>NA</v>
      </c>
      <c r="BE1387" s="1" t="str">
        <f t="shared" si="1797"/>
        <v>NO</v>
      </c>
      <c r="BF1387" s="1" t="str">
        <f t="shared" si="1755"/>
        <v>NO</v>
      </c>
      <c r="BG1387" s="1" t="str">
        <f t="shared" si="1756"/>
        <v>NO</v>
      </c>
      <c r="BH1387" s="1" t="str">
        <f t="shared" si="1740"/>
        <v>NO</v>
      </c>
      <c r="BJ1387" s="1">
        <v>12</v>
      </c>
      <c r="BK1387" s="1" t="str">
        <f t="shared" si="1757"/>
        <v>NA</v>
      </c>
      <c r="BL1387" s="1" t="str">
        <f t="shared" si="1758"/>
        <v>P</v>
      </c>
      <c r="BM1387" s="1" t="str">
        <f t="shared" si="1759"/>
        <v>NA</v>
      </c>
      <c r="BN1387" s="1" t="str">
        <f t="shared" si="1760"/>
        <v>NO</v>
      </c>
      <c r="BO1387" s="1" t="str">
        <f t="shared" si="1761"/>
        <v>NO</v>
      </c>
      <c r="BP1387" s="1" t="str">
        <f t="shared" si="1762"/>
        <v>NO</v>
      </c>
      <c r="BQ1387" s="1" t="str">
        <f t="shared" si="1763"/>
        <v>NO</v>
      </c>
      <c r="BS1387" s="1" t="str">
        <f t="shared" si="1764"/>
        <v>TN</v>
      </c>
      <c r="BT1387" s="1" t="str">
        <f t="shared" si="1765"/>
        <v>TN</v>
      </c>
      <c r="BU1387" s="1" t="str">
        <f t="shared" si="1766"/>
        <v>TN</v>
      </c>
      <c r="BV1387" s="1" t="str">
        <f t="shared" si="1767"/>
        <v>NO</v>
      </c>
      <c r="BW1387" s="1" t="str">
        <f t="shared" si="1768"/>
        <v>NO</v>
      </c>
      <c r="BX1387" s="1" t="str">
        <f t="shared" si="1769"/>
        <v>NO</v>
      </c>
      <c r="BY1387" s="244" t="str">
        <f t="shared" si="1770"/>
        <v>YES</v>
      </c>
      <c r="BZ1387" s="244" t="str">
        <f t="shared" si="1771"/>
        <v>NO</v>
      </c>
      <c r="CA1387" s="244" t="str">
        <f t="shared" si="1772"/>
        <v>NO</v>
      </c>
      <c r="CB1387" s="244" t="str">
        <f t="shared" si="1773"/>
        <v>NO</v>
      </c>
      <c r="CC1387" s="244" t="str">
        <f t="shared" si="1774"/>
        <v>NO</v>
      </c>
      <c r="CD1387" s="244" t="str">
        <f t="shared" si="1750"/>
        <v>NO</v>
      </c>
      <c r="CE1387" s="1" t="str">
        <f t="shared" si="1751"/>
        <v>NO</v>
      </c>
      <c r="CF1387" s="1" t="str">
        <f t="shared" si="1752"/>
        <v>NO</v>
      </c>
      <c r="CG1387" s="1" t="str">
        <f t="shared" si="1753"/>
        <v>NO</v>
      </c>
      <c r="CH1387" s="1" t="str">
        <f t="shared" si="1754"/>
        <v>NO</v>
      </c>
      <c r="CI1387" s="244" t="str">
        <f t="shared" si="1775"/>
        <v>NO</v>
      </c>
      <c r="CJ1387" s="244" t="str">
        <f t="shared" si="1776"/>
        <v>NO</v>
      </c>
      <c r="CK1387" s="244" t="str">
        <f t="shared" si="1777"/>
        <v>NO</v>
      </c>
      <c r="CL1387" s="244" t="str">
        <f t="shared" si="1778"/>
        <v>NO</v>
      </c>
      <c r="CM1387" s="244" t="str">
        <f t="shared" si="1779"/>
        <v>NO</v>
      </c>
      <c r="CN1387" s="244" t="str">
        <f t="shared" si="1780"/>
        <v>NO</v>
      </c>
      <c r="CO1387" s="244" t="str">
        <f t="shared" si="1781"/>
        <v>NO</v>
      </c>
      <c r="CP1387" s="244" t="str">
        <f t="shared" si="1782"/>
        <v>NO</v>
      </c>
      <c r="CQ1387" s="244" t="str">
        <f t="shared" si="1783"/>
        <v>NO</v>
      </c>
      <c r="CR1387" s="244" t="str">
        <f t="shared" si="1784"/>
        <v>NO</v>
      </c>
    </row>
    <row r="1388" spans="1:96">
      <c r="A1388" s="64"/>
      <c r="B1388" s="15"/>
      <c r="C1388" s="15"/>
      <c r="D1388" s="15"/>
      <c r="E1388" s="15"/>
      <c r="F1388" s="15"/>
      <c r="G1388" s="15"/>
      <c r="H1388" s="15"/>
      <c r="I1388" s="52" t="s">
        <v>56</v>
      </c>
      <c r="J1388" s="6">
        <v>0.97394413597938501</v>
      </c>
      <c r="K1388" s="6">
        <v>1.1128473578964401E-2</v>
      </c>
      <c r="L1388" s="6">
        <v>1.4927390441650401E-2</v>
      </c>
      <c r="M1388" s="6">
        <v>0.62922999742223096</v>
      </c>
      <c r="N1388" s="6">
        <v>0.18802573733099101</v>
      </c>
      <c r="O1388" s="6">
        <v>0.18274426524677601</v>
      </c>
      <c r="P1388" s="6">
        <v>0.34667474913916402</v>
      </c>
      <c r="Q1388" s="6">
        <v>0.24973315275157301</v>
      </c>
      <c r="R1388" s="6">
        <v>0.403592098109261</v>
      </c>
      <c r="S1388" s="6">
        <v>0.212448326364234</v>
      </c>
      <c r="T1388" s="6">
        <v>0.153797609803281</v>
      </c>
      <c r="U1388" s="6">
        <v>0.63375406383248301</v>
      </c>
      <c r="V1388" s="6">
        <v>0.84574764348707898</v>
      </c>
      <c r="W1388" s="6">
        <v>0.11503032764543999</v>
      </c>
      <c r="X1388" s="6">
        <v>3.9222028867479899E-2</v>
      </c>
      <c r="Y1388" s="6">
        <v>0.57944074501196996</v>
      </c>
      <c r="Z1388" s="6">
        <v>0.298456967620156</v>
      </c>
      <c r="AA1388" s="6">
        <v>0.122102287367873</v>
      </c>
      <c r="AB1388" s="6">
        <v>0.76173054845792898</v>
      </c>
      <c r="AC1388" s="6">
        <v>0.20722995204384601</v>
      </c>
      <c r="AD1388" s="6">
        <v>3.1039499498223402E-2</v>
      </c>
      <c r="AE1388" s="6">
        <v>0.21774236285331999</v>
      </c>
      <c r="AF1388" s="6">
        <v>0.59998748208785002</v>
      </c>
      <c r="AG1388" s="310">
        <v>0.18227015505882899</v>
      </c>
      <c r="AH1388" s="211">
        <v>1.61</v>
      </c>
      <c r="AI1388" s="211">
        <v>2.1760000000000002</v>
      </c>
      <c r="AJ1388" s="212">
        <v>5.343</v>
      </c>
      <c r="AK1388" s="210">
        <v>1.6020000000000001</v>
      </c>
      <c r="AL1388" s="210">
        <v>2.214</v>
      </c>
      <c r="AM1388" s="210">
        <v>5.3840000000000003</v>
      </c>
      <c r="AN1388" s="203"/>
      <c r="AO1388" s="203"/>
      <c r="AP1388" s="203"/>
      <c r="AQ1388" s="203"/>
      <c r="AR1388" s="203">
        <f t="shared" si="1798"/>
        <v>0.45515454646600001</v>
      </c>
      <c r="AS1388" s="203">
        <f t="shared" si="1799"/>
        <v>0.55630000000000002</v>
      </c>
      <c r="AT1388" s="203">
        <f t="shared" si="1800"/>
        <v>0.67992222098599997</v>
      </c>
      <c r="AU1388" s="203">
        <f t="shared" si="1801"/>
        <v>1.6506818218499999</v>
      </c>
      <c r="AV1388" s="203">
        <f t="shared" si="1802"/>
        <v>2.0175000000000001</v>
      </c>
      <c r="AW1388" s="203">
        <f t="shared" si="1803"/>
        <v>2.4658333288500001</v>
      </c>
      <c r="AX1388" s="203">
        <f t="shared" si="1804"/>
        <v>4.146627281942</v>
      </c>
      <c r="AY1388" s="203">
        <f t="shared" si="1805"/>
        <v>5.0681000000000003</v>
      </c>
      <c r="AZ1388" s="203">
        <f t="shared" si="1806"/>
        <v>6.1943444331819997</v>
      </c>
      <c r="BB1388" s="1" t="str">
        <f t="shared" si="1794"/>
        <v>P</v>
      </c>
      <c r="BC1388" s="1" t="str">
        <f t="shared" si="1795"/>
        <v>NA</v>
      </c>
      <c r="BD1388" s="1" t="str">
        <f t="shared" si="1796"/>
        <v>NA</v>
      </c>
      <c r="BE1388" s="1" t="str">
        <f t="shared" si="1797"/>
        <v>NO</v>
      </c>
      <c r="BF1388" s="1" t="str">
        <f t="shared" si="1755"/>
        <v>NO</v>
      </c>
      <c r="BG1388" s="1" t="str">
        <f t="shared" si="1756"/>
        <v>NO</v>
      </c>
      <c r="BH1388" s="1" t="str">
        <f t="shared" si="1740"/>
        <v>NO</v>
      </c>
      <c r="BJ1388" s="1">
        <v>5</v>
      </c>
      <c r="BK1388" s="1" t="str">
        <f t="shared" si="1757"/>
        <v>P</v>
      </c>
      <c r="BL1388" s="1" t="str">
        <f t="shared" si="1758"/>
        <v>NA</v>
      </c>
      <c r="BM1388" s="1" t="str">
        <f t="shared" si="1759"/>
        <v>NA</v>
      </c>
      <c r="BN1388" s="1" t="str">
        <f t="shared" si="1760"/>
        <v>NO</v>
      </c>
      <c r="BO1388" s="1" t="str">
        <f t="shared" si="1761"/>
        <v>NO</v>
      </c>
      <c r="BP1388" s="1" t="str">
        <f t="shared" si="1762"/>
        <v>NO</v>
      </c>
      <c r="BQ1388" s="1" t="str">
        <f t="shared" si="1763"/>
        <v>NO</v>
      </c>
      <c r="BS1388" s="1" t="str">
        <f t="shared" si="1764"/>
        <v>TN</v>
      </c>
      <c r="BT1388" s="1" t="str">
        <f t="shared" si="1765"/>
        <v>TN</v>
      </c>
      <c r="BU1388" s="1" t="str">
        <f t="shared" si="1766"/>
        <v>TN</v>
      </c>
      <c r="BV1388" s="1" t="str">
        <f t="shared" si="1767"/>
        <v>NO</v>
      </c>
      <c r="BW1388" s="1" t="str">
        <f t="shared" si="1768"/>
        <v>NO</v>
      </c>
      <c r="BX1388" s="1" t="str">
        <f t="shared" si="1769"/>
        <v>NO</v>
      </c>
      <c r="BY1388" s="244" t="str">
        <f t="shared" si="1770"/>
        <v>YES</v>
      </c>
      <c r="BZ1388" s="244" t="str">
        <f t="shared" si="1771"/>
        <v>NO</v>
      </c>
      <c r="CA1388" s="244" t="str">
        <f t="shared" si="1772"/>
        <v>NO</v>
      </c>
      <c r="CB1388" s="244" t="str">
        <f t="shared" si="1773"/>
        <v>NO</v>
      </c>
      <c r="CC1388" s="244" t="str">
        <f t="shared" si="1774"/>
        <v>NO</v>
      </c>
      <c r="CD1388" s="244" t="str">
        <f t="shared" si="1750"/>
        <v>NO</v>
      </c>
      <c r="CE1388" s="1" t="str">
        <f t="shared" si="1751"/>
        <v>NO</v>
      </c>
      <c r="CF1388" s="1" t="str">
        <f t="shared" si="1752"/>
        <v>NO</v>
      </c>
      <c r="CG1388" s="1" t="str">
        <f t="shared" si="1753"/>
        <v>NO</v>
      </c>
      <c r="CH1388" s="1" t="str">
        <f t="shared" si="1754"/>
        <v>NO</v>
      </c>
      <c r="CI1388" s="244" t="str">
        <f t="shared" si="1775"/>
        <v>NO</v>
      </c>
      <c r="CJ1388" s="244" t="str">
        <f t="shared" si="1776"/>
        <v>NO</v>
      </c>
      <c r="CK1388" s="244" t="str">
        <f t="shared" si="1777"/>
        <v>NO</v>
      </c>
      <c r="CL1388" s="244" t="str">
        <f t="shared" si="1778"/>
        <v>NO</v>
      </c>
      <c r="CM1388" s="244" t="str">
        <f t="shared" si="1779"/>
        <v>NO</v>
      </c>
      <c r="CN1388" s="244" t="str">
        <f t="shared" si="1780"/>
        <v>NO</v>
      </c>
      <c r="CO1388" s="244" t="str">
        <f t="shared" si="1781"/>
        <v>NO</v>
      </c>
      <c r="CP1388" s="244" t="str">
        <f t="shared" si="1782"/>
        <v>NO</v>
      </c>
      <c r="CQ1388" s="244" t="str">
        <f t="shared" si="1783"/>
        <v>NO</v>
      </c>
      <c r="CR1388" s="244" t="str">
        <f t="shared" si="1784"/>
        <v>NO</v>
      </c>
    </row>
    <row r="1389" spans="1:96">
      <c r="A1389" s="64"/>
      <c r="B1389" s="15"/>
      <c r="C1389" s="15"/>
      <c r="D1389" s="15"/>
      <c r="E1389" s="15"/>
      <c r="F1389" s="15"/>
      <c r="G1389" s="15"/>
      <c r="H1389" s="15"/>
      <c r="I1389" s="52" t="s">
        <v>57</v>
      </c>
      <c r="J1389" s="6">
        <v>0.98916810040379299</v>
      </c>
      <c r="K1389" s="6">
        <v>1.36824470760055E-3</v>
      </c>
      <c r="L1389" s="6">
        <v>9.4636548886057794E-3</v>
      </c>
      <c r="M1389" s="6">
        <v>0.66792943597891596</v>
      </c>
      <c r="N1389" s="6">
        <v>9.9998060367830793E-2</v>
      </c>
      <c r="O1389" s="6">
        <v>0.23207250365325199</v>
      </c>
      <c r="P1389" s="6">
        <v>0.78764022217921104</v>
      </c>
      <c r="Q1389" s="6">
        <v>2.39306356759094E-2</v>
      </c>
      <c r="R1389" s="6">
        <v>0.18842914214487799</v>
      </c>
      <c r="S1389" s="6">
        <v>0.58701625326181395</v>
      </c>
      <c r="T1389" s="6">
        <v>0.34134407960747798</v>
      </c>
      <c r="U1389" s="6">
        <v>7.1639667130707102E-2</v>
      </c>
      <c r="V1389" s="6">
        <v>0.32985614417318498</v>
      </c>
      <c r="W1389" s="6">
        <v>0.63643095867249799</v>
      </c>
      <c r="X1389" s="6">
        <v>3.3712897154315899E-2</v>
      </c>
      <c r="Y1389" s="6">
        <v>0.58064251798467004</v>
      </c>
      <c r="Z1389" s="6">
        <v>1.69209229104949E-2</v>
      </c>
      <c r="AA1389" s="6">
        <v>0.402436559104834</v>
      </c>
      <c r="AB1389" s="6">
        <v>5.30458161444088E-2</v>
      </c>
      <c r="AC1389" s="6">
        <v>0.92220989005333898</v>
      </c>
      <c r="AD1389" s="6">
        <v>2.4744293802252001E-2</v>
      </c>
      <c r="AE1389" s="6">
        <v>0.68025594589341498</v>
      </c>
      <c r="AF1389" s="6">
        <v>0.25095092121956297</v>
      </c>
      <c r="AG1389" s="310">
        <v>6.8793132887020603E-2</v>
      </c>
      <c r="AH1389" s="211">
        <v>0.73399999999999999</v>
      </c>
      <c r="AI1389" s="211">
        <v>2.3919999999999999</v>
      </c>
      <c r="AJ1389" s="212">
        <v>5.1520000000000001</v>
      </c>
      <c r="AK1389" s="210">
        <v>0.72699999999999998</v>
      </c>
      <c r="AL1389" s="210">
        <v>2.4430000000000001</v>
      </c>
      <c r="AM1389" s="210">
        <v>5.266</v>
      </c>
      <c r="AN1389" s="203"/>
      <c r="AO1389" s="203"/>
      <c r="AP1389" s="203"/>
      <c r="AQ1389" s="203"/>
      <c r="AR1389" s="203">
        <f t="shared" si="1798"/>
        <v>0.45515454646600001</v>
      </c>
      <c r="AS1389" s="203">
        <f t="shared" si="1799"/>
        <v>0.55630000000000002</v>
      </c>
      <c r="AT1389" s="203">
        <f t="shared" si="1800"/>
        <v>0.67992222098599997</v>
      </c>
      <c r="AU1389" s="203">
        <f t="shared" si="1801"/>
        <v>1.6506818218499999</v>
      </c>
      <c r="AV1389" s="203">
        <f t="shared" si="1802"/>
        <v>2.0175000000000001</v>
      </c>
      <c r="AW1389" s="203">
        <f t="shared" si="1803"/>
        <v>2.4658333288500001</v>
      </c>
      <c r="AX1389" s="203">
        <f t="shared" si="1804"/>
        <v>4.146627281942</v>
      </c>
      <c r="AY1389" s="203">
        <f t="shared" si="1805"/>
        <v>5.0681000000000003</v>
      </c>
      <c r="AZ1389" s="203">
        <f t="shared" si="1806"/>
        <v>6.1943444331819997</v>
      </c>
      <c r="BB1389" s="1" t="str">
        <f t="shared" si="1794"/>
        <v>P</v>
      </c>
      <c r="BC1389" s="1" t="str">
        <f t="shared" si="1795"/>
        <v>NA</v>
      </c>
      <c r="BD1389" s="1" t="str">
        <f t="shared" si="1796"/>
        <v>NA</v>
      </c>
      <c r="BE1389" s="1" t="str">
        <f t="shared" si="1797"/>
        <v>NO</v>
      </c>
      <c r="BF1389" s="1" t="str">
        <f t="shared" si="1755"/>
        <v>NO</v>
      </c>
      <c r="BG1389" s="1" t="str">
        <f t="shared" si="1756"/>
        <v>NO</v>
      </c>
      <c r="BH1389" s="1" t="str">
        <f t="shared" si="1740"/>
        <v>NO</v>
      </c>
      <c r="BJ1389" s="1">
        <v>282</v>
      </c>
      <c r="BK1389" s="1" t="str">
        <f t="shared" si="1757"/>
        <v>P</v>
      </c>
      <c r="BL1389" s="1" t="str">
        <f t="shared" si="1758"/>
        <v>NA</v>
      </c>
      <c r="BM1389" s="1" t="str">
        <f t="shared" si="1759"/>
        <v>NA</v>
      </c>
      <c r="BN1389" s="1" t="str">
        <f t="shared" si="1760"/>
        <v>NO</v>
      </c>
      <c r="BO1389" s="1" t="str">
        <f t="shared" si="1761"/>
        <v>NO</v>
      </c>
      <c r="BP1389" s="1" t="str">
        <f t="shared" si="1762"/>
        <v>NO</v>
      </c>
      <c r="BQ1389" s="1" t="str">
        <f t="shared" si="1763"/>
        <v>NO</v>
      </c>
      <c r="BS1389" s="1" t="str">
        <f t="shared" si="1764"/>
        <v>TN</v>
      </c>
      <c r="BT1389" s="1" t="str">
        <f t="shared" si="1765"/>
        <v>TN</v>
      </c>
      <c r="BU1389" s="1" t="str">
        <f t="shared" si="1766"/>
        <v>TN</v>
      </c>
      <c r="BV1389" s="1" t="str">
        <f t="shared" si="1767"/>
        <v>NO</v>
      </c>
      <c r="BW1389" s="1" t="str">
        <f t="shared" si="1768"/>
        <v>NO</v>
      </c>
      <c r="BX1389" s="1" t="str">
        <f t="shared" si="1769"/>
        <v>NO</v>
      </c>
      <c r="BY1389" s="244" t="str">
        <f t="shared" si="1770"/>
        <v>YES</v>
      </c>
      <c r="BZ1389" s="244" t="str">
        <f t="shared" si="1771"/>
        <v>NO</v>
      </c>
      <c r="CA1389" s="244" t="str">
        <f t="shared" si="1772"/>
        <v>NO</v>
      </c>
      <c r="CB1389" s="244" t="str">
        <f t="shared" si="1773"/>
        <v>NO</v>
      </c>
      <c r="CC1389" s="244" t="str">
        <f t="shared" si="1774"/>
        <v>NO</v>
      </c>
      <c r="CD1389" s="244" t="str">
        <f t="shared" si="1750"/>
        <v>NO</v>
      </c>
      <c r="CE1389" s="1" t="str">
        <f t="shared" si="1751"/>
        <v>NO</v>
      </c>
      <c r="CF1389" s="1" t="str">
        <f t="shared" si="1752"/>
        <v>NO</v>
      </c>
      <c r="CG1389" s="1" t="str">
        <f t="shared" si="1753"/>
        <v>NO</v>
      </c>
      <c r="CH1389" s="1" t="str">
        <f t="shared" si="1754"/>
        <v>NO</v>
      </c>
      <c r="CI1389" s="244" t="str">
        <f t="shared" si="1775"/>
        <v>NO</v>
      </c>
      <c r="CJ1389" s="244" t="str">
        <f t="shared" si="1776"/>
        <v>NO</v>
      </c>
      <c r="CK1389" s="244" t="str">
        <f t="shared" si="1777"/>
        <v>NO</v>
      </c>
      <c r="CL1389" s="244" t="str">
        <f t="shared" si="1778"/>
        <v>NO</v>
      </c>
      <c r="CM1389" s="244" t="str">
        <f t="shared" si="1779"/>
        <v>NO</v>
      </c>
      <c r="CN1389" s="244" t="str">
        <f t="shared" si="1780"/>
        <v>NO</v>
      </c>
      <c r="CO1389" s="244" t="str">
        <f t="shared" si="1781"/>
        <v>NO</v>
      </c>
      <c r="CP1389" s="244" t="str">
        <f t="shared" si="1782"/>
        <v>NO</v>
      </c>
      <c r="CQ1389" s="244" t="str">
        <f t="shared" si="1783"/>
        <v>NO</v>
      </c>
      <c r="CR1389" s="244" t="str">
        <f t="shared" si="1784"/>
        <v>NO</v>
      </c>
    </row>
    <row r="1390" spans="1:96">
      <c r="A1390" s="64"/>
      <c r="B1390" s="15"/>
      <c r="C1390" s="15"/>
      <c r="D1390" s="15"/>
      <c r="E1390" s="15"/>
      <c r="F1390" s="15"/>
      <c r="G1390" s="15"/>
      <c r="H1390" s="15"/>
      <c r="I1390" s="52" t="s">
        <v>58</v>
      </c>
      <c r="J1390" s="6">
        <v>0.94592478779242894</v>
      </c>
      <c r="K1390" s="6">
        <v>3.3641503581842501E-2</v>
      </c>
      <c r="L1390" s="6">
        <v>2.04337086257282E-2</v>
      </c>
      <c r="M1390" s="6">
        <v>0.55240071431344095</v>
      </c>
      <c r="N1390" s="6">
        <v>0.16550647838181601</v>
      </c>
      <c r="O1390" s="6">
        <v>0.28209280730474201</v>
      </c>
      <c r="P1390" s="6">
        <v>0.97036320841003498</v>
      </c>
      <c r="Q1390" s="6">
        <v>2.73571550564855E-3</v>
      </c>
      <c r="R1390" s="6">
        <v>2.6901076084316099E-2</v>
      </c>
      <c r="S1390" s="6">
        <v>0.59323957793749205</v>
      </c>
      <c r="T1390" s="6">
        <v>0.39109590783362203</v>
      </c>
      <c r="U1390" s="6">
        <v>1.5664514228884801E-2</v>
      </c>
      <c r="V1390" s="6">
        <v>0.47225162349834099</v>
      </c>
      <c r="W1390" s="6">
        <v>0.38454961499342499</v>
      </c>
      <c r="X1390" s="6">
        <v>0.14319876150823199</v>
      </c>
      <c r="Y1390" s="6">
        <v>0.60278177146993095</v>
      </c>
      <c r="Z1390" s="6">
        <v>7.0565260391361198E-2</v>
      </c>
      <c r="AA1390" s="6">
        <v>0.32665296813870698</v>
      </c>
      <c r="AB1390" s="6">
        <v>0.56671717935797095</v>
      </c>
      <c r="AC1390" s="6">
        <v>0.115611798764146</v>
      </c>
      <c r="AD1390" s="6">
        <v>0.31767102187788199</v>
      </c>
      <c r="AE1390" s="6">
        <v>0.45313516424721001</v>
      </c>
      <c r="AF1390" s="6">
        <v>0.37515533408691198</v>
      </c>
      <c r="AG1390" s="310">
        <v>0.17170950166587701</v>
      </c>
      <c r="AH1390" s="211">
        <v>0.57999999999999996</v>
      </c>
      <c r="AI1390" s="211">
        <v>2.528</v>
      </c>
      <c r="AJ1390" s="212">
        <v>5.7539999999999996</v>
      </c>
      <c r="AK1390" s="210">
        <v>0.59299999999999997</v>
      </c>
      <c r="AL1390" s="210">
        <v>2.4790000000000001</v>
      </c>
      <c r="AM1390" s="210">
        <v>5.5640000000000001</v>
      </c>
      <c r="AN1390" s="203"/>
      <c r="AO1390" s="203"/>
      <c r="AP1390" s="203"/>
      <c r="AQ1390" s="203"/>
      <c r="AR1390" s="203">
        <f t="shared" si="1798"/>
        <v>0.45515454646600001</v>
      </c>
      <c r="AS1390" s="203">
        <f t="shared" si="1799"/>
        <v>0.55630000000000002</v>
      </c>
      <c r="AT1390" s="203">
        <f t="shared" si="1800"/>
        <v>0.67992222098599997</v>
      </c>
      <c r="AU1390" s="203">
        <f t="shared" si="1801"/>
        <v>1.6506818218499999</v>
      </c>
      <c r="AV1390" s="203">
        <f t="shared" si="1802"/>
        <v>2.0175000000000001</v>
      </c>
      <c r="AW1390" s="203">
        <f t="shared" si="1803"/>
        <v>2.4658333288500001</v>
      </c>
      <c r="AX1390" s="203">
        <f t="shared" si="1804"/>
        <v>4.146627281942</v>
      </c>
      <c r="AY1390" s="203">
        <f t="shared" si="1805"/>
        <v>5.0681000000000003</v>
      </c>
      <c r="AZ1390" s="203">
        <f t="shared" si="1806"/>
        <v>6.1943444331819997</v>
      </c>
      <c r="BB1390" s="1" t="str">
        <f t="shared" si="1794"/>
        <v>NA</v>
      </c>
      <c r="BC1390" s="1" t="str">
        <f t="shared" si="1795"/>
        <v>P</v>
      </c>
      <c r="BD1390" s="1" t="str">
        <f t="shared" si="1796"/>
        <v>NA</v>
      </c>
      <c r="BE1390" s="1" t="str">
        <f t="shared" si="1797"/>
        <v>NO</v>
      </c>
      <c r="BF1390" s="1" t="str">
        <f t="shared" si="1755"/>
        <v>NO</v>
      </c>
      <c r="BG1390" s="1" t="str">
        <f t="shared" si="1756"/>
        <v>NO</v>
      </c>
      <c r="BH1390" s="1" t="str">
        <f t="shared" si="1740"/>
        <v>NO</v>
      </c>
      <c r="BJ1390" s="1">
        <v>4</v>
      </c>
      <c r="BK1390" s="1" t="str">
        <f t="shared" si="1757"/>
        <v>NA</v>
      </c>
      <c r="BL1390" s="1" t="str">
        <f t="shared" si="1758"/>
        <v>P</v>
      </c>
      <c r="BM1390" s="1" t="str">
        <f t="shared" si="1759"/>
        <v>NA</v>
      </c>
      <c r="BN1390" s="1" t="str">
        <f t="shared" si="1760"/>
        <v>NO</v>
      </c>
      <c r="BO1390" s="1" t="str">
        <f t="shared" si="1761"/>
        <v>NO</v>
      </c>
      <c r="BP1390" s="1" t="str">
        <f t="shared" si="1762"/>
        <v>NO</v>
      </c>
      <c r="BQ1390" s="1" t="str">
        <f t="shared" si="1763"/>
        <v>NO</v>
      </c>
      <c r="BS1390" s="1" t="str">
        <f t="shared" si="1764"/>
        <v>TN</v>
      </c>
      <c r="BT1390" s="1" t="str">
        <f t="shared" si="1765"/>
        <v>TN</v>
      </c>
      <c r="BU1390" s="1" t="str">
        <f t="shared" si="1766"/>
        <v>TN</v>
      </c>
      <c r="BV1390" s="1" t="str">
        <f t="shared" si="1767"/>
        <v>NO</v>
      </c>
      <c r="BW1390" s="1" t="str">
        <f t="shared" si="1768"/>
        <v>NO</v>
      </c>
      <c r="BX1390" s="1" t="str">
        <f t="shared" si="1769"/>
        <v>NO</v>
      </c>
      <c r="BY1390" s="244" t="str">
        <f t="shared" si="1770"/>
        <v>YES</v>
      </c>
      <c r="BZ1390" s="244" t="str">
        <f t="shared" si="1771"/>
        <v>NO</v>
      </c>
      <c r="CA1390" s="244" t="str">
        <f t="shared" si="1772"/>
        <v>NO</v>
      </c>
      <c r="CB1390" s="244" t="str">
        <f t="shared" si="1773"/>
        <v>NO</v>
      </c>
      <c r="CC1390" s="244" t="str">
        <f t="shared" si="1774"/>
        <v>NO</v>
      </c>
      <c r="CD1390" s="244" t="str">
        <f t="shared" si="1750"/>
        <v>NO</v>
      </c>
      <c r="CE1390" s="1" t="str">
        <f t="shared" si="1751"/>
        <v>NO</v>
      </c>
      <c r="CF1390" s="1" t="str">
        <f t="shared" si="1752"/>
        <v>NO</v>
      </c>
      <c r="CG1390" s="1" t="str">
        <f t="shared" si="1753"/>
        <v>NO</v>
      </c>
      <c r="CH1390" s="1" t="str">
        <f t="shared" si="1754"/>
        <v>NO</v>
      </c>
      <c r="CI1390" s="244" t="str">
        <f t="shared" si="1775"/>
        <v>NO</v>
      </c>
      <c r="CJ1390" s="244" t="str">
        <f t="shared" si="1776"/>
        <v>NO</v>
      </c>
      <c r="CK1390" s="244" t="str">
        <f t="shared" si="1777"/>
        <v>NO</v>
      </c>
      <c r="CL1390" s="244" t="str">
        <f t="shared" si="1778"/>
        <v>NO</v>
      </c>
      <c r="CM1390" s="244" t="str">
        <f t="shared" si="1779"/>
        <v>NO</v>
      </c>
      <c r="CN1390" s="244" t="str">
        <f t="shared" si="1780"/>
        <v>NO</v>
      </c>
      <c r="CO1390" s="244" t="str">
        <f t="shared" si="1781"/>
        <v>NO</v>
      </c>
      <c r="CP1390" s="244" t="str">
        <f t="shared" si="1782"/>
        <v>NO</v>
      </c>
      <c r="CQ1390" s="244" t="str">
        <f t="shared" si="1783"/>
        <v>NO</v>
      </c>
      <c r="CR1390" s="244" t="str">
        <f t="shared" si="1784"/>
        <v>NO</v>
      </c>
    </row>
    <row r="1391" spans="1:96">
      <c r="A1391" s="64"/>
      <c r="B1391" s="15"/>
      <c r="C1391" s="15"/>
      <c r="D1391" s="15"/>
      <c r="E1391" s="15"/>
      <c r="F1391" s="15"/>
      <c r="G1391" s="15"/>
      <c r="H1391" s="15"/>
      <c r="I1391" s="52" t="s">
        <v>59</v>
      </c>
      <c r="J1391" s="6">
        <v>0.98931383520280403</v>
      </c>
      <c r="K1391" s="6">
        <v>9.0838004381082992E-3</v>
      </c>
      <c r="L1391" s="6">
        <v>1.60236435908767E-3</v>
      </c>
      <c r="M1391" s="6">
        <v>0.23150910670813901</v>
      </c>
      <c r="N1391" s="6">
        <v>0.63048336754802004</v>
      </c>
      <c r="O1391" s="6">
        <v>0.13800752574384001</v>
      </c>
      <c r="P1391" s="6">
        <v>0.82629112053019405</v>
      </c>
      <c r="Q1391" s="6">
        <v>6.7689511091471199E-2</v>
      </c>
      <c r="R1391" s="6">
        <v>0.10601936837833401</v>
      </c>
      <c r="S1391" s="6">
        <v>0.77486597415272596</v>
      </c>
      <c r="T1391" s="6">
        <v>0.145532161330445</v>
      </c>
      <c r="U1391" s="6">
        <v>7.9601864516827894E-2</v>
      </c>
      <c r="V1391" s="6">
        <v>0.24077319889554599</v>
      </c>
      <c r="W1391" s="6">
        <v>0.51230228223132002</v>
      </c>
      <c r="X1391" s="6">
        <v>0.24692451887313299</v>
      </c>
      <c r="Y1391" s="6">
        <v>0.13879611478107701</v>
      </c>
      <c r="Z1391" s="6">
        <v>0.39381735015094499</v>
      </c>
      <c r="AA1391" s="6">
        <v>0.46738653506797601</v>
      </c>
      <c r="AB1391" s="6">
        <v>0.48825191543595903</v>
      </c>
      <c r="AC1391" s="6">
        <v>0.331084382290665</v>
      </c>
      <c r="AD1391" s="6">
        <v>0.180663702273375</v>
      </c>
      <c r="AE1391" s="6">
        <v>0.88369303110097197</v>
      </c>
      <c r="AF1391" s="6">
        <v>9.4128963783106201E-2</v>
      </c>
      <c r="AG1391" s="310">
        <v>2.2178005115921301E-2</v>
      </c>
      <c r="AH1391" s="211">
        <v>0.65600000000000003</v>
      </c>
      <c r="AI1391" s="211">
        <v>2.746</v>
      </c>
      <c r="AJ1391" s="212">
        <v>5.2539999999999996</v>
      </c>
      <c r="AK1391" s="210">
        <v>0.67700000000000005</v>
      </c>
      <c r="AL1391" s="210">
        <v>2.7410000000000001</v>
      </c>
      <c r="AM1391" s="210">
        <v>5.234</v>
      </c>
      <c r="AN1391" s="203"/>
      <c r="AO1391" s="203"/>
      <c r="AP1391" s="203"/>
      <c r="AQ1391" s="203"/>
      <c r="AR1391" s="203">
        <f t="shared" si="1798"/>
        <v>0.45515454646600001</v>
      </c>
      <c r="AS1391" s="203">
        <f t="shared" si="1799"/>
        <v>0.55630000000000002</v>
      </c>
      <c r="AT1391" s="203">
        <f t="shared" si="1800"/>
        <v>0.67992222098599997</v>
      </c>
      <c r="AU1391" s="203">
        <f t="shared" si="1801"/>
        <v>1.6506818218499999</v>
      </c>
      <c r="AV1391" s="203">
        <f t="shared" si="1802"/>
        <v>2.0175000000000001</v>
      </c>
      <c r="AW1391" s="203">
        <f t="shared" si="1803"/>
        <v>2.4658333288500001</v>
      </c>
      <c r="AX1391" s="203">
        <f t="shared" si="1804"/>
        <v>4.146627281942</v>
      </c>
      <c r="AY1391" s="203">
        <f t="shared" si="1805"/>
        <v>5.0681000000000003</v>
      </c>
      <c r="AZ1391" s="203">
        <f t="shared" si="1806"/>
        <v>6.1943444331819997</v>
      </c>
      <c r="BB1391" s="1" t="str">
        <f t="shared" si="1794"/>
        <v>NA</v>
      </c>
      <c r="BC1391" s="1" t="str">
        <f t="shared" si="1795"/>
        <v>P</v>
      </c>
      <c r="BD1391" s="1" t="str">
        <f t="shared" si="1796"/>
        <v>NA</v>
      </c>
      <c r="BE1391" s="1" t="str">
        <f t="shared" si="1797"/>
        <v>NO</v>
      </c>
      <c r="BF1391" s="1" t="str">
        <f t="shared" si="1755"/>
        <v>NO</v>
      </c>
      <c r="BG1391" s="1" t="str">
        <f t="shared" si="1756"/>
        <v>NO</v>
      </c>
      <c r="BH1391" s="1" t="str">
        <f t="shared" si="1740"/>
        <v>NO</v>
      </c>
      <c r="BJ1391" s="1">
        <v>76</v>
      </c>
      <c r="BK1391" s="1" t="str">
        <f t="shared" si="1757"/>
        <v>NA</v>
      </c>
      <c r="BL1391" s="1" t="str">
        <f t="shared" si="1758"/>
        <v>P</v>
      </c>
      <c r="BM1391" s="1" t="str">
        <f t="shared" si="1759"/>
        <v>NA</v>
      </c>
      <c r="BN1391" s="1" t="str">
        <f t="shared" si="1760"/>
        <v>NO</v>
      </c>
      <c r="BO1391" s="1" t="str">
        <f t="shared" si="1761"/>
        <v>NO</v>
      </c>
      <c r="BP1391" s="1" t="str">
        <f t="shared" si="1762"/>
        <v>NO</v>
      </c>
      <c r="BQ1391" s="1" t="str">
        <f t="shared" si="1763"/>
        <v>NO</v>
      </c>
      <c r="BS1391" s="1" t="str">
        <f t="shared" si="1764"/>
        <v>TN</v>
      </c>
      <c r="BT1391" s="1" t="str">
        <f t="shared" si="1765"/>
        <v>TN</v>
      </c>
      <c r="BU1391" s="1" t="str">
        <f t="shared" si="1766"/>
        <v>TN</v>
      </c>
      <c r="BV1391" s="1" t="str">
        <f t="shared" si="1767"/>
        <v>NO</v>
      </c>
      <c r="BW1391" s="1" t="str">
        <f t="shared" si="1768"/>
        <v>NO</v>
      </c>
      <c r="BX1391" s="1" t="str">
        <f t="shared" si="1769"/>
        <v>NO</v>
      </c>
      <c r="BY1391" s="244" t="str">
        <f t="shared" si="1770"/>
        <v>YES</v>
      </c>
      <c r="BZ1391" s="244" t="str">
        <f t="shared" si="1771"/>
        <v>NO</v>
      </c>
      <c r="CA1391" s="244" t="str">
        <f t="shared" si="1772"/>
        <v>NO</v>
      </c>
      <c r="CB1391" s="244" t="str">
        <f t="shared" si="1773"/>
        <v>NO</v>
      </c>
      <c r="CC1391" s="244" t="str">
        <f t="shared" si="1774"/>
        <v>NO</v>
      </c>
      <c r="CD1391" s="244" t="str">
        <f t="shared" si="1750"/>
        <v>NO</v>
      </c>
      <c r="CE1391" s="1" t="str">
        <f t="shared" si="1751"/>
        <v>NO</v>
      </c>
      <c r="CF1391" s="1" t="str">
        <f t="shared" si="1752"/>
        <v>NO</v>
      </c>
      <c r="CG1391" s="1" t="str">
        <f t="shared" si="1753"/>
        <v>NO</v>
      </c>
      <c r="CH1391" s="1" t="str">
        <f t="shared" si="1754"/>
        <v>NO</v>
      </c>
      <c r="CI1391" s="244" t="str">
        <f t="shared" si="1775"/>
        <v>NO</v>
      </c>
      <c r="CJ1391" s="244" t="str">
        <f t="shared" si="1776"/>
        <v>NO</v>
      </c>
      <c r="CK1391" s="244" t="str">
        <f t="shared" si="1777"/>
        <v>NO</v>
      </c>
      <c r="CL1391" s="244" t="str">
        <f t="shared" si="1778"/>
        <v>NO</v>
      </c>
      <c r="CM1391" s="244" t="str">
        <f t="shared" si="1779"/>
        <v>NO</v>
      </c>
      <c r="CN1391" s="244" t="str">
        <f t="shared" si="1780"/>
        <v>NO</v>
      </c>
      <c r="CO1391" s="244" t="str">
        <f t="shared" si="1781"/>
        <v>NO</v>
      </c>
      <c r="CP1391" s="244" t="str">
        <f t="shared" si="1782"/>
        <v>NO</v>
      </c>
      <c r="CQ1391" s="244" t="str">
        <f t="shared" si="1783"/>
        <v>NO</v>
      </c>
      <c r="CR1391" s="244" t="str">
        <f t="shared" si="1784"/>
        <v>NO</v>
      </c>
    </row>
    <row r="1392" spans="1:96">
      <c r="A1392" s="64"/>
      <c r="B1392" s="15"/>
      <c r="C1392" s="15"/>
      <c r="D1392" s="15"/>
      <c r="E1392" s="15"/>
      <c r="F1392" s="15"/>
      <c r="G1392" s="15"/>
      <c r="H1392" s="15"/>
      <c r="I1392" s="52" t="s">
        <v>21</v>
      </c>
      <c r="J1392" s="6">
        <v>0.95001920803595696</v>
      </c>
      <c r="K1392" s="6">
        <v>2.96665546410751E-2</v>
      </c>
      <c r="L1392" s="6">
        <v>2.0314237322967499E-2</v>
      </c>
      <c r="M1392" s="6">
        <v>0.95321461425015797</v>
      </c>
      <c r="N1392" s="6">
        <v>9.0627248915775508E-3</v>
      </c>
      <c r="O1392" s="6">
        <v>3.7722660858263701E-2</v>
      </c>
      <c r="P1392" s="6">
        <v>0.26464785026250198</v>
      </c>
      <c r="Q1392" s="6">
        <v>0.29895067258077901</v>
      </c>
      <c r="R1392" s="6">
        <v>0.43640147715671801</v>
      </c>
      <c r="S1392" s="6">
        <v>0.32984537518531798</v>
      </c>
      <c r="T1392" s="6">
        <v>0.18971902963465101</v>
      </c>
      <c r="U1392" s="6">
        <v>0.48043559518002898</v>
      </c>
      <c r="V1392" s="6">
        <v>0.94752661873243504</v>
      </c>
      <c r="W1392" s="6">
        <v>1.10280049157501E-2</v>
      </c>
      <c r="X1392" s="6">
        <v>4.1445376351814001E-2</v>
      </c>
      <c r="Y1392" s="6">
        <v>0.72152162517942398</v>
      </c>
      <c r="Z1392" s="6">
        <v>5.3894802627775899E-2</v>
      </c>
      <c r="AA1392" s="6">
        <v>0.22458357219279901</v>
      </c>
      <c r="AB1392" s="6">
        <v>0.84798028946387205</v>
      </c>
      <c r="AC1392" s="6">
        <v>4.3140691080047103E-2</v>
      </c>
      <c r="AD1392" s="6">
        <v>0.10887901945608</v>
      </c>
      <c r="AE1392" s="6">
        <v>0.80016417005862495</v>
      </c>
      <c r="AF1392" s="6">
        <v>0.19633162534128101</v>
      </c>
      <c r="AG1392" s="310">
        <v>3.5042046000929301E-3</v>
      </c>
      <c r="AH1392" s="211">
        <v>1.5329999999999999</v>
      </c>
      <c r="AI1392" s="211">
        <v>2.379</v>
      </c>
      <c r="AJ1392" s="212">
        <v>5.2450000000000001</v>
      </c>
      <c r="AK1392" s="210">
        <v>1.5589999999999999</v>
      </c>
      <c r="AL1392" s="210">
        <v>2.2999999999999998</v>
      </c>
      <c r="AM1392" s="210">
        <v>5.1829999999999998</v>
      </c>
      <c r="AN1392" s="203"/>
      <c r="AO1392" s="203"/>
      <c r="AP1392" s="203"/>
      <c r="AQ1392" s="203"/>
      <c r="AR1392" s="203">
        <f t="shared" si="1798"/>
        <v>0.45515454646600001</v>
      </c>
      <c r="AS1392" s="203">
        <f t="shared" si="1799"/>
        <v>0.55630000000000002</v>
      </c>
      <c r="AT1392" s="203">
        <f t="shared" si="1800"/>
        <v>0.67992222098599997</v>
      </c>
      <c r="AU1392" s="203">
        <f t="shared" si="1801"/>
        <v>1.6506818218499999</v>
      </c>
      <c r="AV1392" s="203">
        <f t="shared" si="1802"/>
        <v>2.0175000000000001</v>
      </c>
      <c r="AW1392" s="203">
        <f t="shared" si="1803"/>
        <v>2.4658333288500001</v>
      </c>
      <c r="AX1392" s="203">
        <f t="shared" si="1804"/>
        <v>4.146627281942</v>
      </c>
      <c r="AY1392" s="203">
        <f t="shared" si="1805"/>
        <v>5.0681000000000003</v>
      </c>
      <c r="AZ1392" s="203">
        <f t="shared" si="1806"/>
        <v>6.1943444331819997</v>
      </c>
      <c r="BB1392" s="1" t="str">
        <f t="shared" si="1794"/>
        <v>P</v>
      </c>
      <c r="BC1392" s="1" t="str">
        <f t="shared" si="1795"/>
        <v>NA</v>
      </c>
      <c r="BD1392" s="1" t="str">
        <f t="shared" si="1796"/>
        <v>NA</v>
      </c>
      <c r="BE1392" s="1" t="str">
        <f t="shared" si="1797"/>
        <v>NO</v>
      </c>
      <c r="BF1392" s="1" t="str">
        <f t="shared" si="1755"/>
        <v>NO</v>
      </c>
      <c r="BG1392" s="1" t="str">
        <f t="shared" si="1756"/>
        <v>NO</v>
      </c>
      <c r="BH1392" s="1" t="str">
        <f t="shared" si="1740"/>
        <v>NO</v>
      </c>
      <c r="BJ1392" s="1">
        <v>14</v>
      </c>
      <c r="BK1392" s="1" t="str">
        <f t="shared" si="1757"/>
        <v>P</v>
      </c>
      <c r="BL1392" s="1" t="str">
        <f t="shared" si="1758"/>
        <v>NA</v>
      </c>
      <c r="BM1392" s="1" t="str">
        <f t="shared" si="1759"/>
        <v>NA</v>
      </c>
      <c r="BN1392" s="1" t="str">
        <f t="shared" si="1760"/>
        <v>NO</v>
      </c>
      <c r="BO1392" s="1" t="str">
        <f t="shared" si="1761"/>
        <v>NO</v>
      </c>
      <c r="BP1392" s="1" t="str">
        <f t="shared" si="1762"/>
        <v>NO</v>
      </c>
      <c r="BQ1392" s="1" t="str">
        <f t="shared" si="1763"/>
        <v>NO</v>
      </c>
      <c r="BS1392" s="1" t="str">
        <f t="shared" si="1764"/>
        <v>TN</v>
      </c>
      <c r="BT1392" s="1" t="str">
        <f t="shared" si="1765"/>
        <v>TN</v>
      </c>
      <c r="BU1392" s="1" t="str">
        <f t="shared" si="1766"/>
        <v>TN</v>
      </c>
      <c r="BV1392" s="1" t="str">
        <f t="shared" si="1767"/>
        <v>NO</v>
      </c>
      <c r="BW1392" s="1" t="str">
        <f t="shared" si="1768"/>
        <v>NO</v>
      </c>
      <c r="BX1392" s="1" t="str">
        <f t="shared" si="1769"/>
        <v>NO</v>
      </c>
      <c r="BY1392" s="244" t="str">
        <f t="shared" si="1770"/>
        <v>YES</v>
      </c>
      <c r="BZ1392" s="244" t="str">
        <f t="shared" si="1771"/>
        <v>NO</v>
      </c>
      <c r="CA1392" s="244" t="str">
        <f t="shared" si="1772"/>
        <v>NO</v>
      </c>
      <c r="CB1392" s="244" t="str">
        <f t="shared" si="1773"/>
        <v>NO</v>
      </c>
      <c r="CC1392" s="244" t="str">
        <f t="shared" si="1774"/>
        <v>NO</v>
      </c>
      <c r="CD1392" s="244" t="str">
        <f t="shared" si="1750"/>
        <v>NO</v>
      </c>
      <c r="CE1392" s="1" t="str">
        <f t="shared" si="1751"/>
        <v>NO</v>
      </c>
      <c r="CF1392" s="1" t="str">
        <f t="shared" si="1752"/>
        <v>NO</v>
      </c>
      <c r="CG1392" s="1" t="str">
        <f t="shared" si="1753"/>
        <v>NO</v>
      </c>
      <c r="CH1392" s="1" t="str">
        <f t="shared" si="1754"/>
        <v>NO</v>
      </c>
      <c r="CI1392" s="244" t="str">
        <f t="shared" si="1775"/>
        <v>NO</v>
      </c>
      <c r="CJ1392" s="244" t="str">
        <f t="shared" si="1776"/>
        <v>NO</v>
      </c>
      <c r="CK1392" s="244" t="str">
        <f t="shared" si="1777"/>
        <v>NO</v>
      </c>
      <c r="CL1392" s="244" t="str">
        <f t="shared" si="1778"/>
        <v>NO</v>
      </c>
      <c r="CM1392" s="244" t="str">
        <f t="shared" si="1779"/>
        <v>NO</v>
      </c>
      <c r="CN1392" s="244" t="str">
        <f t="shared" si="1780"/>
        <v>NO</v>
      </c>
      <c r="CO1392" s="244" t="str">
        <f t="shared" si="1781"/>
        <v>NO</v>
      </c>
      <c r="CP1392" s="244" t="str">
        <f t="shared" si="1782"/>
        <v>NO</v>
      </c>
      <c r="CQ1392" s="244" t="str">
        <f t="shared" si="1783"/>
        <v>NO</v>
      </c>
      <c r="CR1392" s="244" t="str">
        <f t="shared" si="1784"/>
        <v>NO</v>
      </c>
    </row>
    <row r="1393" spans="1:96">
      <c r="A1393" s="64"/>
      <c r="B1393" s="15"/>
      <c r="C1393" s="15"/>
      <c r="D1393" s="15"/>
      <c r="E1393" s="15"/>
      <c r="F1393" s="15"/>
      <c r="G1393" s="15"/>
      <c r="H1393" s="15"/>
      <c r="I1393" s="52" t="s">
        <v>60</v>
      </c>
      <c r="J1393" s="6">
        <v>0.168178747787674</v>
      </c>
      <c r="K1393" s="6">
        <v>0.74546249518747798</v>
      </c>
      <c r="L1393" s="6">
        <v>8.6358757024847604E-2</v>
      </c>
      <c r="M1393" s="6">
        <v>0.93347927442424805</v>
      </c>
      <c r="N1393" s="6">
        <v>6.0620939117307399E-2</v>
      </c>
      <c r="O1393" s="6">
        <v>5.8997864584441296E-3</v>
      </c>
      <c r="P1393" s="6">
        <v>0.66661364995752403</v>
      </c>
      <c r="Q1393" s="6">
        <v>0.30128543949048298</v>
      </c>
      <c r="R1393" s="6">
        <v>3.2100910551992302E-2</v>
      </c>
      <c r="S1393" s="6">
        <v>0.58477965744106697</v>
      </c>
      <c r="T1393" s="6">
        <v>0.20713746881724901</v>
      </c>
      <c r="U1393" s="6">
        <v>0.20808287374168299</v>
      </c>
      <c r="V1393" s="6">
        <v>0.87079186422576105</v>
      </c>
      <c r="W1393" s="6">
        <v>0.114407914621694</v>
      </c>
      <c r="X1393" s="6">
        <v>1.48002211525437E-2</v>
      </c>
      <c r="Y1393" s="6">
        <v>0.65084888515138395</v>
      </c>
      <c r="Z1393" s="6">
        <v>0.253514973452726</v>
      </c>
      <c r="AA1393" s="6">
        <v>9.5636141395889496E-2</v>
      </c>
      <c r="AB1393" s="6">
        <v>0.70858886227165396</v>
      </c>
      <c r="AC1393" s="6">
        <v>0.17725197521049699</v>
      </c>
      <c r="AD1393" s="6">
        <v>0.114159162517848</v>
      </c>
      <c r="AE1393" s="6">
        <v>0.90038816142176903</v>
      </c>
      <c r="AF1393" s="6">
        <v>2.05357499571194E-2</v>
      </c>
      <c r="AG1393" s="310">
        <v>7.9076088621110902E-2</v>
      </c>
      <c r="AH1393" s="211">
        <v>0.89600000000000002</v>
      </c>
      <c r="AI1393" s="211">
        <v>2.2869999999999999</v>
      </c>
      <c r="AJ1393" s="212">
        <v>5.4279999999999999</v>
      </c>
      <c r="AK1393" s="210">
        <v>0.90500000000000003</v>
      </c>
      <c r="AL1393" s="210">
        <v>2.2650000000000001</v>
      </c>
      <c r="AM1393" s="210">
        <v>5.4779999999999998</v>
      </c>
      <c r="AN1393" s="203"/>
      <c r="AO1393" s="203"/>
      <c r="AP1393" s="203"/>
      <c r="AQ1393" s="203"/>
      <c r="AR1393" s="203">
        <f t="shared" si="1798"/>
        <v>0.45515454646600001</v>
      </c>
      <c r="AS1393" s="203">
        <f t="shared" si="1799"/>
        <v>0.55630000000000002</v>
      </c>
      <c r="AT1393" s="203">
        <f t="shared" si="1800"/>
        <v>0.67992222098599997</v>
      </c>
      <c r="AU1393" s="203">
        <f t="shared" si="1801"/>
        <v>1.6506818218499999</v>
      </c>
      <c r="AV1393" s="203">
        <f t="shared" si="1802"/>
        <v>2.0175000000000001</v>
      </c>
      <c r="AW1393" s="203">
        <f t="shared" si="1803"/>
        <v>2.4658333288500001</v>
      </c>
      <c r="AX1393" s="203">
        <f t="shared" si="1804"/>
        <v>4.146627281942</v>
      </c>
      <c r="AY1393" s="203">
        <f t="shared" si="1805"/>
        <v>5.0681000000000003</v>
      </c>
      <c r="AZ1393" s="203">
        <f t="shared" si="1806"/>
        <v>6.1943444331819997</v>
      </c>
      <c r="BB1393" s="1" t="str">
        <f t="shared" si="1794"/>
        <v>P</v>
      </c>
      <c r="BC1393" s="1" t="str">
        <f t="shared" si="1795"/>
        <v>NA</v>
      </c>
      <c r="BD1393" s="1" t="str">
        <f t="shared" si="1796"/>
        <v>NA</v>
      </c>
      <c r="BE1393" s="1" t="str">
        <f t="shared" si="1797"/>
        <v>NO</v>
      </c>
      <c r="BF1393" s="1" t="str">
        <f t="shared" si="1755"/>
        <v>NO</v>
      </c>
      <c r="BG1393" s="1" t="str">
        <f t="shared" si="1756"/>
        <v>NO</v>
      </c>
      <c r="BH1393" s="1" t="str">
        <f t="shared" si="1740"/>
        <v>NO</v>
      </c>
      <c r="BJ1393" s="1">
        <v>5</v>
      </c>
      <c r="BK1393" s="1" t="str">
        <f t="shared" si="1757"/>
        <v>P</v>
      </c>
      <c r="BL1393" s="1" t="str">
        <f t="shared" si="1758"/>
        <v>NA</v>
      </c>
      <c r="BM1393" s="1" t="str">
        <f t="shared" si="1759"/>
        <v>NA</v>
      </c>
      <c r="BN1393" s="1" t="str">
        <f t="shared" si="1760"/>
        <v>NO</v>
      </c>
      <c r="BO1393" s="1" t="str">
        <f t="shared" si="1761"/>
        <v>NO</v>
      </c>
      <c r="BP1393" s="1" t="str">
        <f t="shared" si="1762"/>
        <v>NO</v>
      </c>
      <c r="BQ1393" s="1" t="str">
        <f t="shared" si="1763"/>
        <v>NO</v>
      </c>
      <c r="BS1393" s="1" t="str">
        <f t="shared" si="1764"/>
        <v>TN</v>
      </c>
      <c r="BT1393" s="1" t="str">
        <f t="shared" si="1765"/>
        <v>TN</v>
      </c>
      <c r="BU1393" s="1" t="str">
        <f t="shared" si="1766"/>
        <v>TN</v>
      </c>
      <c r="BV1393" s="1" t="str">
        <f t="shared" si="1767"/>
        <v>NO</v>
      </c>
      <c r="BW1393" s="1" t="str">
        <f t="shared" si="1768"/>
        <v>NO</v>
      </c>
      <c r="BX1393" s="1" t="str">
        <f t="shared" si="1769"/>
        <v>NO</v>
      </c>
      <c r="BY1393" s="244" t="str">
        <f t="shared" si="1770"/>
        <v>YES</v>
      </c>
      <c r="BZ1393" s="244" t="str">
        <f t="shared" si="1771"/>
        <v>NO</v>
      </c>
      <c r="CA1393" s="244" t="str">
        <f t="shared" si="1772"/>
        <v>NO</v>
      </c>
      <c r="CB1393" s="244" t="str">
        <f t="shared" si="1773"/>
        <v>NO</v>
      </c>
      <c r="CC1393" s="244" t="str">
        <f t="shared" si="1774"/>
        <v>NO</v>
      </c>
      <c r="CD1393" s="244" t="str">
        <f t="shared" si="1750"/>
        <v>NO</v>
      </c>
      <c r="CE1393" s="1" t="str">
        <f t="shared" si="1751"/>
        <v>NO</v>
      </c>
      <c r="CF1393" s="1" t="str">
        <f t="shared" si="1752"/>
        <v>NO</v>
      </c>
      <c r="CG1393" s="1" t="str">
        <f t="shared" si="1753"/>
        <v>NO</v>
      </c>
      <c r="CH1393" s="1" t="str">
        <f t="shared" si="1754"/>
        <v>NO</v>
      </c>
      <c r="CI1393" s="244" t="str">
        <f t="shared" si="1775"/>
        <v>NO</v>
      </c>
      <c r="CJ1393" s="244" t="str">
        <f t="shared" si="1776"/>
        <v>NO</v>
      </c>
      <c r="CK1393" s="244" t="str">
        <f t="shared" si="1777"/>
        <v>NO</v>
      </c>
      <c r="CL1393" s="244" t="str">
        <f t="shared" si="1778"/>
        <v>NO</v>
      </c>
      <c r="CM1393" s="244" t="str">
        <f t="shared" si="1779"/>
        <v>NO</v>
      </c>
      <c r="CN1393" s="244" t="str">
        <f t="shared" si="1780"/>
        <v>NO</v>
      </c>
      <c r="CO1393" s="244" t="str">
        <f t="shared" si="1781"/>
        <v>NO</v>
      </c>
      <c r="CP1393" s="244" t="str">
        <f t="shared" si="1782"/>
        <v>NO</v>
      </c>
      <c r="CQ1393" s="244" t="str">
        <f t="shared" si="1783"/>
        <v>NO</v>
      </c>
      <c r="CR1393" s="244" t="str">
        <f t="shared" si="1784"/>
        <v>NO</v>
      </c>
    </row>
    <row r="1394" spans="1:96">
      <c r="A1394" s="64"/>
      <c r="B1394" s="15"/>
      <c r="C1394" s="15"/>
      <c r="D1394" s="15"/>
      <c r="E1394" s="15"/>
      <c r="F1394" s="15"/>
      <c r="G1394" s="15"/>
      <c r="H1394" s="15"/>
      <c r="I1394" s="52" t="s">
        <v>46</v>
      </c>
      <c r="J1394" s="6">
        <v>0.95562498791066897</v>
      </c>
      <c r="K1394" s="6">
        <v>1.2284039099175701E-2</v>
      </c>
      <c r="L1394" s="6">
        <v>3.2090972990154697E-2</v>
      </c>
      <c r="M1394" s="6">
        <v>0.98233907505622797</v>
      </c>
      <c r="N1394" s="6">
        <v>4.2343643983921899E-4</v>
      </c>
      <c r="O1394" s="6">
        <v>1.7237488503932301E-2</v>
      </c>
      <c r="P1394" s="6">
        <v>0.90692950169616204</v>
      </c>
      <c r="Q1394" s="6">
        <v>7.9617786348431294E-2</v>
      </c>
      <c r="R1394" s="6">
        <v>1.34527119554066E-2</v>
      </c>
      <c r="S1394" s="6">
        <v>0.47908017591335</v>
      </c>
      <c r="T1394" s="6">
        <v>0.44085963288929603</v>
      </c>
      <c r="U1394" s="6">
        <v>8.0060191197352998E-2</v>
      </c>
      <c r="V1394" s="6">
        <v>0.49057898635767899</v>
      </c>
      <c r="W1394" s="6">
        <v>0.36412958786788002</v>
      </c>
      <c r="X1394" s="6">
        <v>0.14529142577443999</v>
      </c>
      <c r="Y1394" s="6">
        <v>0.225092713802057</v>
      </c>
      <c r="Z1394" s="6">
        <v>0.26008904899102497</v>
      </c>
      <c r="AA1394" s="6">
        <v>0.514818237206916</v>
      </c>
      <c r="AB1394" s="6">
        <v>0.16544562322714401</v>
      </c>
      <c r="AC1394" s="6">
        <v>0.44500158737229301</v>
      </c>
      <c r="AD1394" s="6">
        <v>0.38955278940056098</v>
      </c>
      <c r="AE1394" s="6">
        <v>0.20856671611445199</v>
      </c>
      <c r="AF1394" s="6">
        <v>0.63130623262332497</v>
      </c>
      <c r="AG1394" s="310">
        <v>0.16012705126222099</v>
      </c>
      <c r="AH1394" s="211">
        <v>0.61899999999999999</v>
      </c>
      <c r="AI1394" s="211">
        <v>2.6829999999999998</v>
      </c>
      <c r="AJ1394" s="212">
        <v>5.64</v>
      </c>
      <c r="AK1394" s="210">
        <v>0.623</v>
      </c>
      <c r="AL1394" s="210">
        <v>2.6970000000000001</v>
      </c>
      <c r="AM1394" s="210">
        <v>5.774</v>
      </c>
      <c r="AN1394" s="203"/>
      <c r="AO1394" s="203"/>
      <c r="AP1394" s="203"/>
      <c r="AQ1394" s="203"/>
      <c r="AR1394" s="203">
        <f t="shared" si="1798"/>
        <v>0.45515454646600001</v>
      </c>
      <c r="AS1394" s="203">
        <f t="shared" si="1799"/>
        <v>0.55630000000000002</v>
      </c>
      <c r="AT1394" s="203">
        <f t="shared" si="1800"/>
        <v>0.67992222098599997</v>
      </c>
      <c r="AU1394" s="203">
        <f t="shared" si="1801"/>
        <v>1.6506818218499999</v>
      </c>
      <c r="AV1394" s="203">
        <f t="shared" si="1802"/>
        <v>2.0175000000000001</v>
      </c>
      <c r="AW1394" s="203">
        <f t="shared" si="1803"/>
        <v>2.4658333288500001</v>
      </c>
      <c r="AX1394" s="203">
        <f t="shared" si="1804"/>
        <v>4.146627281942</v>
      </c>
      <c r="AY1394" s="203">
        <f t="shared" si="1805"/>
        <v>5.0681000000000003</v>
      </c>
      <c r="AZ1394" s="203">
        <f t="shared" si="1806"/>
        <v>6.1943444331819997</v>
      </c>
      <c r="BB1394" s="1" t="str">
        <f t="shared" si="1794"/>
        <v>NA</v>
      </c>
      <c r="BC1394" s="1" t="str">
        <f t="shared" si="1795"/>
        <v>P</v>
      </c>
      <c r="BD1394" s="1" t="str">
        <f t="shared" si="1796"/>
        <v>NA</v>
      </c>
      <c r="BE1394" s="1" t="str">
        <f t="shared" si="1797"/>
        <v>NO</v>
      </c>
      <c r="BF1394" s="1" t="str">
        <f t="shared" si="1755"/>
        <v>NO</v>
      </c>
      <c r="BG1394" s="1" t="str">
        <f t="shared" si="1756"/>
        <v>NO</v>
      </c>
      <c r="BH1394" s="1" t="str">
        <f t="shared" si="1740"/>
        <v>NO</v>
      </c>
      <c r="BJ1394" s="1">
        <v>5</v>
      </c>
      <c r="BK1394" s="1" t="str">
        <f t="shared" si="1757"/>
        <v>NA</v>
      </c>
      <c r="BL1394" s="1" t="str">
        <f t="shared" si="1758"/>
        <v>P</v>
      </c>
      <c r="BM1394" s="1" t="str">
        <f t="shared" si="1759"/>
        <v>NA</v>
      </c>
      <c r="BN1394" s="1" t="str">
        <f t="shared" si="1760"/>
        <v>NO</v>
      </c>
      <c r="BO1394" s="1" t="str">
        <f t="shared" si="1761"/>
        <v>NO</v>
      </c>
      <c r="BP1394" s="1" t="str">
        <f t="shared" si="1762"/>
        <v>NO</v>
      </c>
      <c r="BQ1394" s="1" t="str">
        <f t="shared" si="1763"/>
        <v>NO</v>
      </c>
      <c r="BS1394" s="1" t="str">
        <f t="shared" si="1764"/>
        <v>TN</v>
      </c>
      <c r="BT1394" s="1" t="str">
        <f t="shared" si="1765"/>
        <v>TN</v>
      </c>
      <c r="BU1394" s="1" t="str">
        <f t="shared" si="1766"/>
        <v>TN</v>
      </c>
      <c r="BV1394" s="1" t="str">
        <f t="shared" si="1767"/>
        <v>NO</v>
      </c>
      <c r="BW1394" s="1" t="str">
        <f t="shared" si="1768"/>
        <v>NO</v>
      </c>
      <c r="BX1394" s="1" t="str">
        <f t="shared" si="1769"/>
        <v>NO</v>
      </c>
      <c r="BY1394" s="244" t="str">
        <f t="shared" si="1770"/>
        <v>YES</v>
      </c>
      <c r="BZ1394" s="244" t="str">
        <f t="shared" si="1771"/>
        <v>NO</v>
      </c>
      <c r="CA1394" s="244" t="str">
        <f t="shared" si="1772"/>
        <v>NO</v>
      </c>
      <c r="CB1394" s="244" t="str">
        <f t="shared" si="1773"/>
        <v>NO</v>
      </c>
      <c r="CC1394" s="244" t="str">
        <f t="shared" si="1774"/>
        <v>NO</v>
      </c>
      <c r="CD1394" s="244" t="str">
        <f t="shared" si="1750"/>
        <v>NO</v>
      </c>
      <c r="CE1394" s="1" t="str">
        <f t="shared" si="1751"/>
        <v>NO</v>
      </c>
      <c r="CF1394" s="1" t="str">
        <f t="shared" si="1752"/>
        <v>NO</v>
      </c>
      <c r="CG1394" s="1" t="str">
        <f t="shared" si="1753"/>
        <v>NO</v>
      </c>
      <c r="CH1394" s="1" t="str">
        <f t="shared" si="1754"/>
        <v>NO</v>
      </c>
      <c r="CI1394" s="244" t="str">
        <f t="shared" si="1775"/>
        <v>NO</v>
      </c>
      <c r="CJ1394" s="244" t="str">
        <f t="shared" si="1776"/>
        <v>NO</v>
      </c>
      <c r="CK1394" s="244" t="str">
        <f t="shared" si="1777"/>
        <v>NO</v>
      </c>
      <c r="CL1394" s="244" t="str">
        <f t="shared" si="1778"/>
        <v>NO</v>
      </c>
      <c r="CM1394" s="244" t="str">
        <f t="shared" si="1779"/>
        <v>NO</v>
      </c>
      <c r="CN1394" s="244" t="str">
        <f t="shared" si="1780"/>
        <v>NO</v>
      </c>
      <c r="CO1394" s="244" t="str">
        <f t="shared" si="1781"/>
        <v>NO</v>
      </c>
      <c r="CP1394" s="244" t="str">
        <f t="shared" si="1782"/>
        <v>NO</v>
      </c>
      <c r="CQ1394" s="244" t="str">
        <f t="shared" si="1783"/>
        <v>NO</v>
      </c>
      <c r="CR1394" s="244" t="str">
        <f t="shared" si="1784"/>
        <v>NO</v>
      </c>
    </row>
    <row r="1395" spans="1:96" ht="16.5" thickBot="1">
      <c r="A1395" s="74"/>
      <c r="B1395" s="75"/>
      <c r="C1395" s="75"/>
      <c r="D1395" s="75"/>
      <c r="E1395" s="75"/>
      <c r="F1395" s="75"/>
      <c r="G1395" s="75"/>
      <c r="H1395" s="75"/>
      <c r="I1395" s="53" t="s">
        <v>61</v>
      </c>
      <c r="J1395" s="8">
        <v>0.82574222842387901</v>
      </c>
      <c r="K1395" s="8">
        <v>0.123561620230049</v>
      </c>
      <c r="L1395" s="8">
        <v>5.0696151346070903E-2</v>
      </c>
      <c r="M1395" s="8">
        <v>0.73489553807072505</v>
      </c>
      <c r="N1395" s="8">
        <v>7.4675156199925999E-2</v>
      </c>
      <c r="O1395" s="8">
        <v>0.19042930572934799</v>
      </c>
      <c r="P1395" s="8">
        <v>0.86642591861966101</v>
      </c>
      <c r="Q1395" s="8">
        <v>0.110139596883202</v>
      </c>
      <c r="R1395" s="8">
        <v>2.3434484497136001E-2</v>
      </c>
      <c r="S1395" s="8">
        <v>0.67943033952820697</v>
      </c>
      <c r="T1395" s="8">
        <v>4.1741090178567697E-2</v>
      </c>
      <c r="U1395" s="8">
        <v>0.278828570293224</v>
      </c>
      <c r="V1395" s="8">
        <v>0.96507394545344005</v>
      </c>
      <c r="W1395" s="8">
        <v>3.19469623346888E-2</v>
      </c>
      <c r="X1395" s="8">
        <v>2.9790922118703099E-3</v>
      </c>
      <c r="Y1395" s="8">
        <v>0.63987780081981105</v>
      </c>
      <c r="Z1395" s="8">
        <v>0.312099351677252</v>
      </c>
      <c r="AA1395" s="8">
        <v>4.80228475029362E-2</v>
      </c>
      <c r="AB1395" s="8">
        <v>0.381277349065405</v>
      </c>
      <c r="AC1395" s="8">
        <v>3.9901900000539198E-2</v>
      </c>
      <c r="AD1395" s="8">
        <v>0.57882075093405505</v>
      </c>
      <c r="AE1395" s="8">
        <v>0.84450208731089405</v>
      </c>
      <c r="AF1395" s="8">
        <v>3.3933557473230402E-2</v>
      </c>
      <c r="AG1395" s="311">
        <v>0.121564355215874</v>
      </c>
      <c r="AH1395" s="213">
        <v>0.91700000000000004</v>
      </c>
      <c r="AI1395" s="213">
        <v>2.1259999999999999</v>
      </c>
      <c r="AJ1395" s="214">
        <v>5.9249999999999998</v>
      </c>
      <c r="AK1395" s="210">
        <v>0.89700000000000002</v>
      </c>
      <c r="AL1395" s="210">
        <v>2.0819999999999999</v>
      </c>
      <c r="AM1395" s="210">
        <v>5.9459999999999997</v>
      </c>
      <c r="AN1395" s="203"/>
      <c r="AO1395" s="203"/>
      <c r="AP1395" s="203"/>
      <c r="AQ1395" s="203"/>
      <c r="AR1395" s="203">
        <f t="shared" si="1798"/>
        <v>0.45515454646600001</v>
      </c>
      <c r="AS1395" s="203">
        <f t="shared" si="1799"/>
        <v>0.55630000000000002</v>
      </c>
      <c r="AT1395" s="203">
        <f t="shared" si="1800"/>
        <v>0.67992222098599997</v>
      </c>
      <c r="AU1395" s="203">
        <f t="shared" si="1801"/>
        <v>1.6506818218499999</v>
      </c>
      <c r="AV1395" s="203">
        <f t="shared" si="1802"/>
        <v>2.0175000000000001</v>
      </c>
      <c r="AW1395" s="203">
        <f t="shared" si="1803"/>
        <v>2.4658333288500001</v>
      </c>
      <c r="AX1395" s="203">
        <f t="shared" si="1804"/>
        <v>4.146627281942</v>
      </c>
      <c r="AY1395" s="203">
        <f t="shared" si="1805"/>
        <v>5.0681000000000003</v>
      </c>
      <c r="AZ1395" s="203">
        <f t="shared" si="1806"/>
        <v>6.1943444331819997</v>
      </c>
      <c r="BB1395" s="1" t="str">
        <f t="shared" si="1794"/>
        <v>P</v>
      </c>
      <c r="BC1395" s="1" t="str">
        <f t="shared" si="1795"/>
        <v>NA</v>
      </c>
      <c r="BD1395" s="1" t="str">
        <f t="shared" si="1796"/>
        <v>NA</v>
      </c>
      <c r="BE1395" s="1" t="str">
        <f t="shared" si="1797"/>
        <v>NO</v>
      </c>
      <c r="BF1395" s="1" t="str">
        <f t="shared" si="1755"/>
        <v>NO</v>
      </c>
      <c r="BG1395" s="1" t="str">
        <f t="shared" si="1756"/>
        <v>NO</v>
      </c>
      <c r="BH1395" s="1" t="str">
        <f t="shared" si="1740"/>
        <v>NO</v>
      </c>
      <c r="BJ1395" s="1">
        <v>6</v>
      </c>
      <c r="BK1395" s="1" t="str">
        <f t="shared" si="1757"/>
        <v>P</v>
      </c>
      <c r="BL1395" s="1" t="str">
        <f t="shared" si="1758"/>
        <v>NA</v>
      </c>
      <c r="BM1395" s="1" t="str">
        <f t="shared" si="1759"/>
        <v>NA</v>
      </c>
      <c r="BN1395" s="1" t="str">
        <f t="shared" si="1760"/>
        <v>NO</v>
      </c>
      <c r="BO1395" s="1" t="str">
        <f t="shared" si="1761"/>
        <v>NO</v>
      </c>
      <c r="BP1395" s="1" t="str">
        <f t="shared" si="1762"/>
        <v>NO</v>
      </c>
      <c r="BQ1395" s="1" t="str">
        <f t="shared" si="1763"/>
        <v>NO</v>
      </c>
      <c r="BS1395" s="1" t="str">
        <f t="shared" si="1764"/>
        <v>TN</v>
      </c>
      <c r="BT1395" s="1" t="str">
        <f t="shared" si="1765"/>
        <v>TN</v>
      </c>
      <c r="BU1395" s="1" t="str">
        <f t="shared" si="1766"/>
        <v>TN</v>
      </c>
      <c r="BV1395" s="1" t="str">
        <f t="shared" si="1767"/>
        <v>NO</v>
      </c>
      <c r="BW1395" s="1" t="str">
        <f t="shared" si="1768"/>
        <v>NO</v>
      </c>
      <c r="BX1395" s="1" t="str">
        <f t="shared" si="1769"/>
        <v>NO</v>
      </c>
      <c r="BY1395" s="244" t="str">
        <f t="shared" si="1770"/>
        <v>YES</v>
      </c>
      <c r="BZ1395" s="244" t="str">
        <f t="shared" si="1771"/>
        <v>NO</v>
      </c>
      <c r="CA1395" s="244" t="str">
        <f t="shared" si="1772"/>
        <v>NO</v>
      </c>
      <c r="CB1395" s="244" t="str">
        <f t="shared" si="1773"/>
        <v>NO</v>
      </c>
      <c r="CC1395" s="244" t="str">
        <f t="shared" si="1774"/>
        <v>NO</v>
      </c>
      <c r="CD1395" s="244" t="str">
        <f t="shared" si="1750"/>
        <v>NO</v>
      </c>
      <c r="CE1395" s="1" t="str">
        <f t="shared" si="1751"/>
        <v>NO</v>
      </c>
      <c r="CF1395" s="1" t="str">
        <f t="shared" si="1752"/>
        <v>NO</v>
      </c>
      <c r="CG1395" s="1" t="str">
        <f t="shared" si="1753"/>
        <v>NO</v>
      </c>
      <c r="CH1395" s="1" t="str">
        <f t="shared" si="1754"/>
        <v>NO</v>
      </c>
      <c r="CI1395" s="244" t="str">
        <f t="shared" si="1775"/>
        <v>NO</v>
      </c>
      <c r="CJ1395" s="244" t="str">
        <f t="shared" si="1776"/>
        <v>NO</v>
      </c>
      <c r="CK1395" s="244" t="str">
        <f t="shared" si="1777"/>
        <v>NO</v>
      </c>
      <c r="CL1395" s="244" t="str">
        <f t="shared" si="1778"/>
        <v>NO</v>
      </c>
      <c r="CM1395" s="244" t="str">
        <f t="shared" si="1779"/>
        <v>NO</v>
      </c>
      <c r="CN1395" s="244" t="str">
        <f t="shared" si="1780"/>
        <v>NO</v>
      </c>
      <c r="CO1395" s="244" t="str">
        <f t="shared" si="1781"/>
        <v>NO</v>
      </c>
      <c r="CP1395" s="244" t="str">
        <f t="shared" si="1782"/>
        <v>NO</v>
      </c>
      <c r="CQ1395" s="244" t="str">
        <f t="shared" si="1783"/>
        <v>NO</v>
      </c>
      <c r="CR1395" s="244" t="str">
        <f t="shared" si="1784"/>
        <v>NO</v>
      </c>
    </row>
    <row r="1396" spans="1:96">
      <c r="A1396" s="61">
        <v>180</v>
      </c>
      <c r="B1396" s="62">
        <v>360</v>
      </c>
      <c r="C1396" s="62">
        <v>1.5</v>
      </c>
      <c r="D1396" s="62">
        <v>0.66</v>
      </c>
      <c r="E1396" s="62">
        <v>6982162</v>
      </c>
      <c r="F1396" s="62">
        <f>E1396/1000/60</f>
        <v>116.36936666666666</v>
      </c>
      <c r="G1396" s="62">
        <v>28</v>
      </c>
      <c r="H1396" s="63">
        <f>G1396/B1396*100</f>
        <v>7.7777777777777777</v>
      </c>
      <c r="I1396" s="60" t="s">
        <v>12</v>
      </c>
      <c r="J1396" s="69">
        <v>0.883157985505446</v>
      </c>
      <c r="K1396" s="69">
        <v>0.107749499640913</v>
      </c>
      <c r="L1396" s="69">
        <v>9.0925148536400401E-3</v>
      </c>
      <c r="M1396" s="69">
        <v>0.16215182492552299</v>
      </c>
      <c r="N1396" s="69">
        <v>0.145037339025022</v>
      </c>
      <c r="O1396" s="69">
        <v>0.69281083604945404</v>
      </c>
      <c r="P1396" s="69">
        <v>0.50584454858641303</v>
      </c>
      <c r="Q1396" s="69">
        <v>0.32744037928275599</v>
      </c>
      <c r="R1396" s="69">
        <v>0.16671507213083001</v>
      </c>
      <c r="S1396" s="69">
        <v>0.54811294157606605</v>
      </c>
      <c r="T1396" s="69">
        <v>0.43411697708249503</v>
      </c>
      <c r="U1396" s="69">
        <v>1.7770081341437899E-2</v>
      </c>
      <c r="V1396" s="69">
        <v>0.28528712031220299</v>
      </c>
      <c r="W1396" s="69">
        <v>0.44325097267533198</v>
      </c>
      <c r="X1396" s="69">
        <v>0.27146190701246398</v>
      </c>
      <c r="Y1396" s="69">
        <v>0.58997962607529797</v>
      </c>
      <c r="Z1396" s="69">
        <v>3.07071176886583E-2</v>
      </c>
      <c r="AA1396" s="69">
        <v>0.37931325623604301</v>
      </c>
      <c r="AB1396" s="69">
        <v>4.3496425478109703E-2</v>
      </c>
      <c r="AC1396" s="69">
        <v>0.70006590014133696</v>
      </c>
      <c r="AD1396" s="69">
        <v>0.25643767438055198</v>
      </c>
      <c r="AE1396" s="69">
        <v>0.23570170891817799</v>
      </c>
      <c r="AF1396" s="69">
        <v>0.67639596762705301</v>
      </c>
      <c r="AG1396" s="309">
        <v>8.7902323454767201E-2</v>
      </c>
      <c r="AH1396" s="208">
        <v>0.86799999999999999</v>
      </c>
      <c r="AI1396" s="208">
        <v>2.48</v>
      </c>
      <c r="AJ1396" s="209">
        <v>5.8280000000000003</v>
      </c>
      <c r="AK1396" s="210">
        <v>0.90500000000000003</v>
      </c>
      <c r="AL1396" s="210">
        <v>2.8740000000000001</v>
      </c>
      <c r="AM1396" s="210">
        <v>5.95</v>
      </c>
      <c r="AN1396" s="203">
        <v>0.8518</v>
      </c>
      <c r="AO1396" s="203">
        <v>2.2370999999999999</v>
      </c>
      <c r="AP1396" s="203">
        <v>5.3787000000000003</v>
      </c>
      <c r="AQ1396" s="203"/>
      <c r="AR1396" s="203">
        <f>$AN$16*0.81818182</f>
        <v>0.69692727427599999</v>
      </c>
      <c r="AS1396" s="203">
        <f>$AN$16</f>
        <v>0.8518</v>
      </c>
      <c r="AT1396" s="203">
        <f>$AN$16*1.22222222</f>
        <v>1.041088886996</v>
      </c>
      <c r="AU1396" s="203">
        <f>$AO$16*0.81818182</f>
        <v>1.8303545495219997</v>
      </c>
      <c r="AV1396" s="203">
        <f>$AO$16</f>
        <v>2.2370999999999999</v>
      </c>
      <c r="AW1396" s="203">
        <f>$AO$16*1.22222222</f>
        <v>2.7342333283619995</v>
      </c>
      <c r="AX1396" s="203">
        <f>$AP$16*0.81818182</f>
        <v>4.4007545552340002</v>
      </c>
      <c r="AY1396" s="203">
        <f>$AP$16</f>
        <v>5.3787000000000003</v>
      </c>
      <c r="AZ1396" s="203">
        <f>$AP$16*1.22222222</f>
        <v>6.5739666547139999</v>
      </c>
      <c r="BB1396" s="1" t="str">
        <f t="shared" si="1794"/>
        <v>NA</v>
      </c>
      <c r="BC1396" s="1" t="str">
        <f t="shared" si="1795"/>
        <v>NA</v>
      </c>
      <c r="BD1396" s="1" t="str">
        <f t="shared" si="1796"/>
        <v>NA</v>
      </c>
      <c r="BE1396" s="1" t="str">
        <f t="shared" si="1797"/>
        <v>NO</v>
      </c>
      <c r="BF1396" s="1" t="str">
        <f t="shared" si="1755"/>
        <v>NO</v>
      </c>
      <c r="BG1396" s="1" t="str">
        <f t="shared" si="1756"/>
        <v>NO</v>
      </c>
      <c r="BH1396" s="1" t="str">
        <f t="shared" si="1740"/>
        <v>YES</v>
      </c>
      <c r="BJ1396" s="12">
        <v>6</v>
      </c>
      <c r="BK1396" s="1" t="str">
        <f t="shared" si="1757"/>
        <v>NA</v>
      </c>
      <c r="BL1396" s="1" t="str">
        <f t="shared" si="1758"/>
        <v>P</v>
      </c>
      <c r="BM1396" s="1" t="str">
        <f t="shared" si="1759"/>
        <v>NA</v>
      </c>
      <c r="BN1396" s="1" t="str">
        <f t="shared" si="1760"/>
        <v>NO</v>
      </c>
      <c r="BO1396" s="1" t="str">
        <f t="shared" si="1761"/>
        <v>NO</v>
      </c>
      <c r="BP1396" s="1" t="str">
        <f t="shared" si="1762"/>
        <v>NO</v>
      </c>
      <c r="BQ1396" s="1" t="str">
        <f t="shared" si="1763"/>
        <v>NO</v>
      </c>
      <c r="BS1396" s="1" t="str">
        <f t="shared" si="1764"/>
        <v>TN</v>
      </c>
      <c r="BT1396" s="1" t="str">
        <f t="shared" si="1765"/>
        <v>TN</v>
      </c>
      <c r="BU1396" s="1" t="str">
        <f t="shared" si="1766"/>
        <v>TN</v>
      </c>
      <c r="BV1396" s="1" t="str">
        <f t="shared" si="1767"/>
        <v>NO</v>
      </c>
      <c r="BW1396" s="1" t="str">
        <f t="shared" si="1768"/>
        <v>NO</v>
      </c>
      <c r="BX1396" s="1" t="str">
        <f t="shared" si="1769"/>
        <v>NO</v>
      </c>
      <c r="BY1396" s="244" t="str">
        <f t="shared" si="1770"/>
        <v>YES</v>
      </c>
      <c r="BZ1396" s="244" t="str">
        <f t="shared" si="1771"/>
        <v>NO</v>
      </c>
      <c r="CA1396" s="244" t="str">
        <f t="shared" si="1772"/>
        <v>NO</v>
      </c>
      <c r="CB1396" s="244" t="str">
        <f t="shared" si="1773"/>
        <v>NO</v>
      </c>
      <c r="CC1396" s="244" t="str">
        <f t="shared" si="1774"/>
        <v>NO</v>
      </c>
      <c r="CD1396" s="244" t="str">
        <f t="shared" si="1750"/>
        <v>NO</v>
      </c>
      <c r="CE1396" s="1" t="str">
        <f t="shared" si="1751"/>
        <v>NO</v>
      </c>
      <c r="CF1396" s="1" t="str">
        <f t="shared" si="1752"/>
        <v>NO</v>
      </c>
      <c r="CG1396" s="1" t="str">
        <f t="shared" si="1753"/>
        <v>NO</v>
      </c>
      <c r="CH1396" s="1" t="str">
        <f t="shared" si="1754"/>
        <v>NO</v>
      </c>
      <c r="CI1396" s="244" t="str">
        <f t="shared" si="1775"/>
        <v>NO</v>
      </c>
      <c r="CJ1396" s="244" t="str">
        <f t="shared" si="1776"/>
        <v>NO</v>
      </c>
      <c r="CK1396" s="244" t="str">
        <f t="shared" si="1777"/>
        <v>NO</v>
      </c>
      <c r="CL1396" s="244" t="str">
        <f t="shared" si="1778"/>
        <v>NO</v>
      </c>
      <c r="CM1396" s="244" t="str">
        <f t="shared" si="1779"/>
        <v>NO</v>
      </c>
      <c r="CN1396" s="244" t="str">
        <f t="shared" si="1780"/>
        <v>NO</v>
      </c>
      <c r="CO1396" s="244" t="str">
        <f t="shared" si="1781"/>
        <v>NO</v>
      </c>
      <c r="CP1396" s="244" t="str">
        <f t="shared" si="1782"/>
        <v>NO</v>
      </c>
      <c r="CQ1396" s="244" t="str">
        <f t="shared" si="1783"/>
        <v>NO</v>
      </c>
      <c r="CR1396" s="244" t="str">
        <f t="shared" si="1784"/>
        <v>NO</v>
      </c>
    </row>
    <row r="1397" spans="1:96">
      <c r="A1397" s="64"/>
      <c r="B1397" s="15"/>
      <c r="C1397" s="15"/>
      <c r="D1397" s="15"/>
      <c r="E1397" s="15"/>
      <c r="F1397" s="15"/>
      <c r="G1397" s="15"/>
      <c r="H1397" s="15"/>
      <c r="I1397" s="52" t="s">
        <v>13</v>
      </c>
      <c r="J1397" s="6">
        <v>0.67443856947082703</v>
      </c>
      <c r="K1397" s="6">
        <v>0.28337514665840102</v>
      </c>
      <c r="L1397" s="6">
        <v>4.2186283870771203E-2</v>
      </c>
      <c r="M1397" s="6">
        <v>4.7462618004884598E-2</v>
      </c>
      <c r="N1397" s="6">
        <v>6.8750491423863094E-2</v>
      </c>
      <c r="O1397" s="6">
        <v>0.88378689057125204</v>
      </c>
      <c r="P1397" s="6">
        <v>0.25491704234011098</v>
      </c>
      <c r="Q1397" s="6">
        <v>0.21354782188698601</v>
      </c>
      <c r="R1397" s="6">
        <v>0.53153513577290201</v>
      </c>
      <c r="S1397" s="6">
        <v>0.246465214046098</v>
      </c>
      <c r="T1397" s="6">
        <v>0.320068142315795</v>
      </c>
      <c r="U1397" s="6">
        <v>0.433466643638106</v>
      </c>
      <c r="V1397" s="6">
        <v>0.81773064519983696</v>
      </c>
      <c r="W1397" s="6">
        <v>0.16923237666159699</v>
      </c>
      <c r="X1397" s="6">
        <v>1.3036978138565599E-2</v>
      </c>
      <c r="Y1397" s="6">
        <v>0.81196949640676397</v>
      </c>
      <c r="Z1397" s="6">
        <v>8.2896456147595499E-2</v>
      </c>
      <c r="AA1397" s="6">
        <v>0.10513404744563901</v>
      </c>
      <c r="AB1397" s="6">
        <v>0.13479381107483901</v>
      </c>
      <c r="AC1397" s="6">
        <v>0.85557671463352303</v>
      </c>
      <c r="AD1397" s="6">
        <v>9.6294742916377407E-3</v>
      </c>
      <c r="AE1397" s="6">
        <v>0.20432997514399201</v>
      </c>
      <c r="AF1397" s="6">
        <v>0.78776812866469503</v>
      </c>
      <c r="AG1397" s="310">
        <v>7.90189619131231E-3</v>
      </c>
      <c r="AH1397" s="211">
        <v>1.792</v>
      </c>
      <c r="AI1397" s="211">
        <v>2.3959999999999999</v>
      </c>
      <c r="AJ1397" s="212">
        <v>5.5819999999999999</v>
      </c>
      <c r="AK1397" s="210">
        <v>1.7609999999999999</v>
      </c>
      <c r="AL1397" s="210">
        <v>2.3780000000000001</v>
      </c>
      <c r="AM1397" s="210">
        <v>5.532</v>
      </c>
      <c r="AN1397" s="203"/>
      <c r="AO1397" s="203"/>
      <c r="AP1397" s="203"/>
      <c r="AQ1397" s="203"/>
      <c r="AR1397" s="203">
        <f t="shared" ref="AR1397:AR1417" si="1807">$AN$16*0.81818182</f>
        <v>0.69692727427599999</v>
      </c>
      <c r="AS1397" s="203">
        <f t="shared" ref="AS1397:AS1417" si="1808">$AN$16</f>
        <v>0.8518</v>
      </c>
      <c r="AT1397" s="203">
        <f t="shared" ref="AT1397:AT1417" si="1809">$AN$16*1.22222222</f>
        <v>1.041088886996</v>
      </c>
      <c r="AU1397" s="203">
        <f t="shared" ref="AU1397:AU1417" si="1810">$AO$16*0.81818182</f>
        <v>1.8303545495219997</v>
      </c>
      <c r="AV1397" s="203">
        <f t="shared" ref="AV1397:AV1417" si="1811">$AO$16</f>
        <v>2.2370999999999999</v>
      </c>
      <c r="AW1397" s="203">
        <f t="shared" ref="AW1397:AW1417" si="1812">$AO$16*1.22222222</f>
        <v>2.7342333283619995</v>
      </c>
      <c r="AX1397" s="203">
        <f t="shared" ref="AX1397:AX1417" si="1813">$AP$16*0.81818182</f>
        <v>4.4007545552340002</v>
      </c>
      <c r="AY1397" s="203">
        <f t="shared" ref="AY1397:AY1417" si="1814">$AP$16</f>
        <v>5.3787000000000003</v>
      </c>
      <c r="AZ1397" s="203">
        <f t="shared" ref="AZ1397:AZ1417" si="1815">$AP$16*1.22222222</f>
        <v>6.5739666547139999</v>
      </c>
      <c r="BB1397" s="1" t="str">
        <f t="shared" si="1794"/>
        <v>P</v>
      </c>
      <c r="BC1397" s="1" t="str">
        <f t="shared" si="1795"/>
        <v>NA</v>
      </c>
      <c r="BD1397" s="1" t="str">
        <f t="shared" si="1796"/>
        <v>NA</v>
      </c>
      <c r="BE1397" s="1" t="str">
        <f t="shared" si="1797"/>
        <v>NO</v>
      </c>
      <c r="BF1397" s="1" t="str">
        <f t="shared" si="1755"/>
        <v>NO</v>
      </c>
      <c r="BG1397" s="1" t="str">
        <f t="shared" si="1756"/>
        <v>NO</v>
      </c>
      <c r="BH1397" s="1" t="str">
        <f t="shared" si="1740"/>
        <v>NO</v>
      </c>
      <c r="BJ1397" s="12">
        <v>17</v>
      </c>
      <c r="BK1397" s="1" t="str">
        <f t="shared" si="1757"/>
        <v>P</v>
      </c>
      <c r="BL1397" s="1" t="str">
        <f t="shared" si="1758"/>
        <v>NA</v>
      </c>
      <c r="BM1397" s="1" t="str">
        <f t="shared" si="1759"/>
        <v>NA</v>
      </c>
      <c r="BN1397" s="1" t="str">
        <f t="shared" si="1760"/>
        <v>NO</v>
      </c>
      <c r="BO1397" s="1" t="str">
        <f t="shared" si="1761"/>
        <v>NO</v>
      </c>
      <c r="BP1397" s="1" t="str">
        <f t="shared" si="1762"/>
        <v>NO</v>
      </c>
      <c r="BQ1397" s="1" t="str">
        <f t="shared" si="1763"/>
        <v>NO</v>
      </c>
      <c r="BS1397" s="1" t="str">
        <f t="shared" si="1764"/>
        <v>TN</v>
      </c>
      <c r="BT1397" s="1" t="str">
        <f t="shared" si="1765"/>
        <v>TN</v>
      </c>
      <c r="BU1397" s="1" t="str">
        <f t="shared" si="1766"/>
        <v>TN</v>
      </c>
      <c r="BV1397" s="1" t="str">
        <f t="shared" si="1767"/>
        <v>NO</v>
      </c>
      <c r="BW1397" s="1" t="str">
        <f t="shared" si="1768"/>
        <v>NO</v>
      </c>
      <c r="BX1397" s="1" t="str">
        <f t="shared" si="1769"/>
        <v>NO</v>
      </c>
      <c r="BY1397" s="244" t="str">
        <f t="shared" si="1770"/>
        <v>YES</v>
      </c>
      <c r="BZ1397" s="244" t="str">
        <f t="shared" si="1771"/>
        <v>NO</v>
      </c>
      <c r="CA1397" s="244" t="str">
        <f t="shared" si="1772"/>
        <v>NO</v>
      </c>
      <c r="CB1397" s="244" t="str">
        <f t="shared" si="1773"/>
        <v>NO</v>
      </c>
      <c r="CC1397" s="244" t="str">
        <f t="shared" si="1774"/>
        <v>NO</v>
      </c>
      <c r="CD1397" s="244" t="str">
        <f t="shared" si="1750"/>
        <v>NO</v>
      </c>
      <c r="CE1397" s="1" t="str">
        <f t="shared" si="1751"/>
        <v>NO</v>
      </c>
      <c r="CF1397" s="1" t="str">
        <f t="shared" si="1752"/>
        <v>NO</v>
      </c>
      <c r="CG1397" s="1" t="str">
        <f t="shared" si="1753"/>
        <v>NO</v>
      </c>
      <c r="CH1397" s="1" t="str">
        <f t="shared" si="1754"/>
        <v>NO</v>
      </c>
      <c r="CI1397" s="244" t="str">
        <f t="shared" si="1775"/>
        <v>NO</v>
      </c>
      <c r="CJ1397" s="244" t="str">
        <f t="shared" si="1776"/>
        <v>NO</v>
      </c>
      <c r="CK1397" s="244" t="str">
        <f t="shared" si="1777"/>
        <v>NO</v>
      </c>
      <c r="CL1397" s="244" t="str">
        <f t="shared" si="1778"/>
        <v>NO</v>
      </c>
      <c r="CM1397" s="244" t="str">
        <f t="shared" si="1779"/>
        <v>NO</v>
      </c>
      <c r="CN1397" s="244" t="str">
        <f t="shared" si="1780"/>
        <v>NO</v>
      </c>
      <c r="CO1397" s="244" t="str">
        <f t="shared" si="1781"/>
        <v>NO</v>
      </c>
      <c r="CP1397" s="244" t="str">
        <f t="shared" si="1782"/>
        <v>NO</v>
      </c>
      <c r="CQ1397" s="244" t="str">
        <f t="shared" si="1783"/>
        <v>NO</v>
      </c>
      <c r="CR1397" s="244" t="str">
        <f t="shared" si="1784"/>
        <v>NO</v>
      </c>
    </row>
    <row r="1398" spans="1:96">
      <c r="A1398" s="64"/>
      <c r="B1398" s="15"/>
      <c r="C1398" s="15"/>
      <c r="D1398" s="15"/>
      <c r="E1398" s="15"/>
      <c r="F1398" s="15"/>
      <c r="G1398" s="15"/>
      <c r="H1398" s="15"/>
      <c r="I1398" s="52" t="s">
        <v>14</v>
      </c>
      <c r="J1398" s="6">
        <v>0.35652735637199701</v>
      </c>
      <c r="K1398" s="6">
        <v>0.534147257847849</v>
      </c>
      <c r="L1398" s="6">
        <v>0.10932538578015299</v>
      </c>
      <c r="M1398" s="6">
        <v>0.74365539514095902</v>
      </c>
      <c r="N1398" s="6">
        <v>0.25076288548300202</v>
      </c>
      <c r="O1398" s="6">
        <v>5.5817193760384597E-3</v>
      </c>
      <c r="P1398" s="6">
        <v>0.402605458356179</v>
      </c>
      <c r="Q1398" s="6">
        <v>0.58656614689196696</v>
      </c>
      <c r="R1398" s="6">
        <v>1.08283947518528E-2</v>
      </c>
      <c r="S1398" s="6">
        <v>0.41151387926824501</v>
      </c>
      <c r="T1398" s="6">
        <v>0.56646960142550895</v>
      </c>
      <c r="U1398" s="6">
        <v>2.2016519306245E-2</v>
      </c>
      <c r="V1398" s="6">
        <v>0.42211822829064</v>
      </c>
      <c r="W1398" s="6">
        <v>5.8765820941308999E-2</v>
      </c>
      <c r="X1398" s="6">
        <v>0.51911595076804995</v>
      </c>
      <c r="Y1398" s="6">
        <v>0.335188459052014</v>
      </c>
      <c r="Z1398" s="6">
        <v>0.54711321885400999</v>
      </c>
      <c r="AA1398" s="6">
        <v>0.117698322093975</v>
      </c>
      <c r="AB1398" s="6">
        <v>0.89292427540209796</v>
      </c>
      <c r="AC1398" s="6">
        <v>5.6513272226522401E-2</v>
      </c>
      <c r="AD1398" s="6">
        <v>5.05624523713794E-2</v>
      </c>
      <c r="AE1398" s="6">
        <v>0.70912915696766698</v>
      </c>
      <c r="AF1398" s="6">
        <v>0.171227461463478</v>
      </c>
      <c r="AG1398" s="310">
        <v>0.119643381568854</v>
      </c>
      <c r="AH1398" s="211">
        <v>0.91100000000000003</v>
      </c>
      <c r="AI1398" s="211">
        <v>3.05</v>
      </c>
      <c r="AJ1398" s="212">
        <v>5.702</v>
      </c>
      <c r="AK1398" s="210">
        <v>0.90500000000000003</v>
      </c>
      <c r="AL1398" s="210">
        <v>3.06</v>
      </c>
      <c r="AM1398" s="210">
        <v>5.7590000000000003</v>
      </c>
      <c r="AN1398" s="203"/>
      <c r="AO1398" s="203"/>
      <c r="AP1398" s="203"/>
      <c r="AQ1398" s="203"/>
      <c r="AR1398" s="203">
        <f t="shared" si="1807"/>
        <v>0.69692727427599999</v>
      </c>
      <c r="AS1398" s="203">
        <f t="shared" si="1808"/>
        <v>0.8518</v>
      </c>
      <c r="AT1398" s="203">
        <f t="shared" si="1809"/>
        <v>1.041088886996</v>
      </c>
      <c r="AU1398" s="203">
        <f t="shared" si="1810"/>
        <v>1.8303545495219997</v>
      </c>
      <c r="AV1398" s="203">
        <f t="shared" si="1811"/>
        <v>2.2370999999999999</v>
      </c>
      <c r="AW1398" s="203">
        <f t="shared" si="1812"/>
        <v>2.7342333283619995</v>
      </c>
      <c r="AX1398" s="203">
        <f t="shared" si="1813"/>
        <v>4.4007545552340002</v>
      </c>
      <c r="AY1398" s="203">
        <f t="shared" si="1814"/>
        <v>5.3787000000000003</v>
      </c>
      <c r="AZ1398" s="203">
        <f t="shared" si="1815"/>
        <v>6.5739666547139999</v>
      </c>
      <c r="BB1398" s="1" t="str">
        <f t="shared" si="1794"/>
        <v>NA</v>
      </c>
      <c r="BC1398" s="1" t="str">
        <f t="shared" si="1795"/>
        <v>P</v>
      </c>
      <c r="BD1398" s="1" t="str">
        <f t="shared" si="1796"/>
        <v>NA</v>
      </c>
      <c r="BE1398" s="1" t="str">
        <f t="shared" si="1797"/>
        <v>NO</v>
      </c>
      <c r="BF1398" s="1" t="str">
        <f t="shared" si="1755"/>
        <v>NO</v>
      </c>
      <c r="BG1398" s="1" t="str">
        <f t="shared" si="1756"/>
        <v>NO</v>
      </c>
      <c r="BH1398" s="1" t="str">
        <f t="shared" si="1740"/>
        <v>NO</v>
      </c>
      <c r="BJ1398" s="12">
        <v>9</v>
      </c>
      <c r="BK1398" s="1" t="str">
        <f t="shared" si="1757"/>
        <v>NA</v>
      </c>
      <c r="BL1398" s="1" t="str">
        <f t="shared" si="1758"/>
        <v>P</v>
      </c>
      <c r="BM1398" s="1" t="str">
        <f t="shared" si="1759"/>
        <v>NA</v>
      </c>
      <c r="BN1398" s="1" t="str">
        <f t="shared" si="1760"/>
        <v>NO</v>
      </c>
      <c r="BO1398" s="1" t="str">
        <f t="shared" si="1761"/>
        <v>NO</v>
      </c>
      <c r="BP1398" s="1" t="str">
        <f t="shared" si="1762"/>
        <v>NO</v>
      </c>
      <c r="BQ1398" s="1" t="str">
        <f t="shared" si="1763"/>
        <v>NO</v>
      </c>
      <c r="BS1398" s="1" t="str">
        <f t="shared" si="1764"/>
        <v>TN</v>
      </c>
      <c r="BT1398" s="1" t="str">
        <f t="shared" si="1765"/>
        <v>TN</v>
      </c>
      <c r="BU1398" s="1" t="str">
        <f t="shared" si="1766"/>
        <v>TN</v>
      </c>
      <c r="BV1398" s="1" t="str">
        <f t="shared" si="1767"/>
        <v>NO</v>
      </c>
      <c r="BW1398" s="1" t="str">
        <f t="shared" si="1768"/>
        <v>NO</v>
      </c>
      <c r="BX1398" s="1" t="str">
        <f t="shared" si="1769"/>
        <v>NO</v>
      </c>
      <c r="BY1398" s="244" t="str">
        <f t="shared" si="1770"/>
        <v>YES</v>
      </c>
      <c r="BZ1398" s="244" t="str">
        <f t="shared" si="1771"/>
        <v>NO</v>
      </c>
      <c r="CA1398" s="244" t="str">
        <f t="shared" si="1772"/>
        <v>NO</v>
      </c>
      <c r="CB1398" s="244" t="str">
        <f t="shared" si="1773"/>
        <v>NO</v>
      </c>
      <c r="CC1398" s="244" t="str">
        <f t="shared" si="1774"/>
        <v>NO</v>
      </c>
      <c r="CD1398" s="244" t="str">
        <f t="shared" si="1750"/>
        <v>NO</v>
      </c>
      <c r="CE1398" s="1" t="str">
        <f t="shared" si="1751"/>
        <v>NO</v>
      </c>
      <c r="CF1398" s="1" t="str">
        <f t="shared" si="1752"/>
        <v>NO</v>
      </c>
      <c r="CG1398" s="1" t="str">
        <f t="shared" si="1753"/>
        <v>NO</v>
      </c>
      <c r="CH1398" s="1" t="str">
        <f t="shared" si="1754"/>
        <v>NO</v>
      </c>
      <c r="CI1398" s="244" t="str">
        <f t="shared" si="1775"/>
        <v>NO</v>
      </c>
      <c r="CJ1398" s="244" t="str">
        <f t="shared" si="1776"/>
        <v>NO</v>
      </c>
      <c r="CK1398" s="244" t="str">
        <f t="shared" si="1777"/>
        <v>NO</v>
      </c>
      <c r="CL1398" s="244" t="str">
        <f t="shared" si="1778"/>
        <v>NO</v>
      </c>
      <c r="CM1398" s="244" t="str">
        <f t="shared" si="1779"/>
        <v>NO</v>
      </c>
      <c r="CN1398" s="244" t="str">
        <f t="shared" si="1780"/>
        <v>NO</v>
      </c>
      <c r="CO1398" s="244" t="str">
        <f t="shared" si="1781"/>
        <v>NO</v>
      </c>
      <c r="CP1398" s="244" t="str">
        <f t="shared" si="1782"/>
        <v>NO</v>
      </c>
      <c r="CQ1398" s="244" t="str">
        <f t="shared" si="1783"/>
        <v>NO</v>
      </c>
      <c r="CR1398" s="244" t="str">
        <f t="shared" si="1784"/>
        <v>NO</v>
      </c>
    </row>
    <row r="1399" spans="1:96">
      <c r="A1399" s="64"/>
      <c r="B1399" s="15"/>
      <c r="C1399" s="15"/>
      <c r="D1399" s="15"/>
      <c r="E1399" s="15"/>
      <c r="F1399" s="15"/>
      <c r="G1399" s="15"/>
      <c r="H1399" s="15"/>
      <c r="I1399" s="52" t="s">
        <v>15</v>
      </c>
      <c r="J1399" s="6">
        <v>0.79082990997364899</v>
      </c>
      <c r="K1399" s="6">
        <v>0.19727163511917001</v>
      </c>
      <c r="L1399" s="6">
        <v>1.18984549071802E-2</v>
      </c>
      <c r="M1399" s="6">
        <v>0.73626846854383998</v>
      </c>
      <c r="N1399" s="6">
        <v>0.234087191555816</v>
      </c>
      <c r="O1399" s="6">
        <v>2.96443399003424E-2</v>
      </c>
      <c r="P1399" s="6">
        <v>0.43279193124222298</v>
      </c>
      <c r="Q1399" s="6">
        <v>0.36280407601176501</v>
      </c>
      <c r="R1399" s="6">
        <v>0.20440399274601001</v>
      </c>
      <c r="S1399" s="6">
        <v>0.216833016612271</v>
      </c>
      <c r="T1399" s="6">
        <v>0.36643089203832402</v>
      </c>
      <c r="U1399" s="6">
        <v>0.41673609134940398</v>
      </c>
      <c r="V1399" s="6">
        <v>0.104393659714721</v>
      </c>
      <c r="W1399" s="6">
        <v>0.80277922565667503</v>
      </c>
      <c r="X1399" s="6">
        <v>9.2827114628602297E-2</v>
      </c>
      <c r="Y1399" s="6">
        <v>0.68048253077114496</v>
      </c>
      <c r="Z1399" s="6">
        <v>0.24633098346198401</v>
      </c>
      <c r="AA1399" s="6">
        <v>7.3186485766869896E-2</v>
      </c>
      <c r="AB1399" s="6">
        <v>0.306478468902047</v>
      </c>
      <c r="AC1399" s="6">
        <v>0.60072972534431701</v>
      </c>
      <c r="AD1399" s="6">
        <v>9.2791805753634396E-2</v>
      </c>
      <c r="AE1399" s="6">
        <v>2.1991121558814299E-2</v>
      </c>
      <c r="AF1399" s="6">
        <v>0.97398357631585097</v>
      </c>
      <c r="AG1399" s="310">
        <v>4.0253021253346902E-3</v>
      </c>
      <c r="AH1399" s="211">
        <v>1.393</v>
      </c>
      <c r="AI1399" s="211">
        <v>2.411</v>
      </c>
      <c r="AJ1399" s="212">
        <v>5.6779999999999999</v>
      </c>
      <c r="AK1399" s="210">
        <v>1.4450000000000001</v>
      </c>
      <c r="AL1399" s="210">
        <v>2.4809999999999999</v>
      </c>
      <c r="AM1399" s="210">
        <v>5.6669999999999998</v>
      </c>
      <c r="AN1399" s="203"/>
      <c r="AO1399" s="203"/>
      <c r="AP1399" s="203"/>
      <c r="AQ1399" s="203"/>
      <c r="AR1399" s="203">
        <f t="shared" si="1807"/>
        <v>0.69692727427599999</v>
      </c>
      <c r="AS1399" s="203">
        <f t="shared" si="1808"/>
        <v>0.8518</v>
      </c>
      <c r="AT1399" s="203">
        <f t="shared" si="1809"/>
        <v>1.041088886996</v>
      </c>
      <c r="AU1399" s="203">
        <f t="shared" si="1810"/>
        <v>1.8303545495219997</v>
      </c>
      <c r="AV1399" s="203">
        <f t="shared" si="1811"/>
        <v>2.2370999999999999</v>
      </c>
      <c r="AW1399" s="203">
        <f t="shared" si="1812"/>
        <v>2.7342333283619995</v>
      </c>
      <c r="AX1399" s="203">
        <f t="shared" si="1813"/>
        <v>4.4007545552340002</v>
      </c>
      <c r="AY1399" s="203">
        <f t="shared" si="1814"/>
        <v>5.3787000000000003</v>
      </c>
      <c r="AZ1399" s="203">
        <f t="shared" si="1815"/>
        <v>6.5739666547139999</v>
      </c>
      <c r="BB1399" s="1" t="str">
        <f t="shared" si="1794"/>
        <v>P</v>
      </c>
      <c r="BC1399" s="1" t="str">
        <f t="shared" si="1795"/>
        <v>NA</v>
      </c>
      <c r="BD1399" s="1" t="str">
        <f t="shared" si="1796"/>
        <v>NA</v>
      </c>
      <c r="BE1399" s="1" t="str">
        <f t="shared" si="1797"/>
        <v>NO</v>
      </c>
      <c r="BF1399" s="1" t="str">
        <f t="shared" si="1755"/>
        <v>NO</v>
      </c>
      <c r="BG1399" s="1" t="str">
        <f t="shared" si="1756"/>
        <v>NO</v>
      </c>
      <c r="BH1399" s="1" t="str">
        <f t="shared" si="1740"/>
        <v>NO</v>
      </c>
      <c r="BJ1399" s="12">
        <v>120</v>
      </c>
      <c r="BK1399" s="1" t="str">
        <f t="shared" si="1757"/>
        <v>P</v>
      </c>
      <c r="BL1399" s="1" t="str">
        <f t="shared" si="1758"/>
        <v>NA</v>
      </c>
      <c r="BM1399" s="1" t="str">
        <f t="shared" si="1759"/>
        <v>NA</v>
      </c>
      <c r="BN1399" s="1" t="str">
        <f t="shared" si="1760"/>
        <v>NO</v>
      </c>
      <c r="BO1399" s="1" t="str">
        <f t="shared" si="1761"/>
        <v>NO</v>
      </c>
      <c r="BP1399" s="1" t="str">
        <f t="shared" si="1762"/>
        <v>NO</v>
      </c>
      <c r="BQ1399" s="1" t="str">
        <f t="shared" si="1763"/>
        <v>NO</v>
      </c>
      <c r="BS1399" s="1" t="str">
        <f t="shared" si="1764"/>
        <v>TN</v>
      </c>
      <c r="BT1399" s="1" t="str">
        <f t="shared" si="1765"/>
        <v>TN</v>
      </c>
      <c r="BU1399" s="1" t="str">
        <f t="shared" si="1766"/>
        <v>TN</v>
      </c>
      <c r="BV1399" s="1" t="str">
        <f t="shared" si="1767"/>
        <v>NO</v>
      </c>
      <c r="BW1399" s="1" t="str">
        <f t="shared" si="1768"/>
        <v>NO</v>
      </c>
      <c r="BX1399" s="1" t="str">
        <f t="shared" si="1769"/>
        <v>NO</v>
      </c>
      <c r="BY1399" s="244" t="str">
        <f t="shared" si="1770"/>
        <v>YES</v>
      </c>
      <c r="BZ1399" s="244" t="str">
        <f t="shared" si="1771"/>
        <v>NO</v>
      </c>
      <c r="CA1399" s="244" t="str">
        <f t="shared" si="1772"/>
        <v>NO</v>
      </c>
      <c r="CB1399" s="244" t="str">
        <f t="shared" si="1773"/>
        <v>NO</v>
      </c>
      <c r="CC1399" s="244" t="str">
        <f t="shared" si="1774"/>
        <v>NO</v>
      </c>
      <c r="CD1399" s="244" t="str">
        <f t="shared" si="1750"/>
        <v>NO</v>
      </c>
      <c r="CE1399" s="1" t="str">
        <f t="shared" si="1751"/>
        <v>NO</v>
      </c>
      <c r="CF1399" s="1" t="str">
        <f t="shared" si="1752"/>
        <v>NO</v>
      </c>
      <c r="CG1399" s="1" t="str">
        <f t="shared" si="1753"/>
        <v>NO</v>
      </c>
      <c r="CH1399" s="1" t="str">
        <f t="shared" si="1754"/>
        <v>NO</v>
      </c>
      <c r="CI1399" s="244" t="str">
        <f t="shared" si="1775"/>
        <v>NO</v>
      </c>
      <c r="CJ1399" s="244" t="str">
        <f t="shared" si="1776"/>
        <v>NO</v>
      </c>
      <c r="CK1399" s="244" t="str">
        <f t="shared" si="1777"/>
        <v>NO</v>
      </c>
      <c r="CL1399" s="244" t="str">
        <f t="shared" si="1778"/>
        <v>NO</v>
      </c>
      <c r="CM1399" s="244" t="str">
        <f t="shared" si="1779"/>
        <v>NO</v>
      </c>
      <c r="CN1399" s="244" t="str">
        <f t="shared" si="1780"/>
        <v>NO</v>
      </c>
      <c r="CO1399" s="244" t="str">
        <f t="shared" si="1781"/>
        <v>NO</v>
      </c>
      <c r="CP1399" s="244" t="str">
        <f t="shared" si="1782"/>
        <v>NO</v>
      </c>
      <c r="CQ1399" s="244" t="str">
        <f t="shared" si="1783"/>
        <v>NO</v>
      </c>
      <c r="CR1399" s="244" t="str">
        <f t="shared" si="1784"/>
        <v>NO</v>
      </c>
    </row>
    <row r="1400" spans="1:96">
      <c r="A1400" s="64"/>
      <c r="B1400" s="15"/>
      <c r="C1400" s="15"/>
      <c r="D1400" s="15"/>
      <c r="E1400" s="15"/>
      <c r="F1400" s="15"/>
      <c r="G1400" s="15"/>
      <c r="H1400" s="15"/>
      <c r="I1400" s="52" t="s">
        <v>16</v>
      </c>
      <c r="J1400" s="6">
        <v>0.92307662343624397</v>
      </c>
      <c r="K1400" s="6">
        <v>4.8363327004403898E-2</v>
      </c>
      <c r="L1400" s="6">
        <v>2.8560049559351399E-2</v>
      </c>
      <c r="M1400" s="6">
        <v>0.14965780286102101</v>
      </c>
      <c r="N1400" s="6">
        <v>0.60838028267988997</v>
      </c>
      <c r="O1400" s="6">
        <v>0.24196191445908799</v>
      </c>
      <c r="P1400" s="6">
        <v>0.68671292120920102</v>
      </c>
      <c r="Q1400" s="6">
        <v>0.31091795407423301</v>
      </c>
      <c r="R1400" s="6">
        <v>2.36912471656547E-3</v>
      </c>
      <c r="S1400" s="6">
        <v>1.5701103934782801E-2</v>
      </c>
      <c r="T1400" s="6">
        <v>0.48069372079684802</v>
      </c>
      <c r="U1400" s="6">
        <v>0.50360517526836801</v>
      </c>
      <c r="V1400" s="6">
        <v>0.85649083838415596</v>
      </c>
      <c r="W1400" s="6">
        <v>1.8215106957684E-2</v>
      </c>
      <c r="X1400" s="6">
        <v>0.12529405465815899</v>
      </c>
      <c r="Y1400" s="6">
        <v>0.908145814553876</v>
      </c>
      <c r="Z1400" s="6">
        <v>1.7241528930662199E-2</v>
      </c>
      <c r="AA1400" s="6">
        <v>7.4612656515461701E-2</v>
      </c>
      <c r="AB1400" s="6">
        <v>0.17030459510576801</v>
      </c>
      <c r="AC1400" s="6">
        <v>0.42991452176970402</v>
      </c>
      <c r="AD1400" s="6">
        <v>0.39978088312452698</v>
      </c>
      <c r="AE1400" s="6">
        <v>0.66711198243643999</v>
      </c>
      <c r="AF1400" s="6">
        <v>0.29386243494631198</v>
      </c>
      <c r="AG1400" s="310">
        <v>3.9025582617246403E-2</v>
      </c>
      <c r="AH1400" s="211">
        <v>1.2769999999999999</v>
      </c>
      <c r="AI1400" s="211">
        <v>2.4249999999999998</v>
      </c>
      <c r="AJ1400" s="212">
        <v>5.7229999999999999</v>
      </c>
      <c r="AK1400" s="210">
        <v>1.2729999999999999</v>
      </c>
      <c r="AL1400" s="210">
        <v>2.4129999999999998</v>
      </c>
      <c r="AM1400" s="210">
        <v>5.8230000000000004</v>
      </c>
      <c r="AN1400" s="203"/>
      <c r="AO1400" s="203"/>
      <c r="AP1400" s="203"/>
      <c r="AQ1400" s="203"/>
      <c r="AR1400" s="203">
        <f t="shared" si="1807"/>
        <v>0.69692727427599999</v>
      </c>
      <c r="AS1400" s="203">
        <f t="shared" si="1808"/>
        <v>0.8518</v>
      </c>
      <c r="AT1400" s="203">
        <f t="shared" si="1809"/>
        <v>1.041088886996</v>
      </c>
      <c r="AU1400" s="203">
        <f t="shared" si="1810"/>
        <v>1.8303545495219997</v>
      </c>
      <c r="AV1400" s="203">
        <f t="shared" si="1811"/>
        <v>2.2370999999999999</v>
      </c>
      <c r="AW1400" s="203">
        <f t="shared" si="1812"/>
        <v>2.7342333283619995</v>
      </c>
      <c r="AX1400" s="203">
        <f t="shared" si="1813"/>
        <v>4.4007545552340002</v>
      </c>
      <c r="AY1400" s="203">
        <f t="shared" si="1814"/>
        <v>5.3787000000000003</v>
      </c>
      <c r="AZ1400" s="203">
        <f t="shared" si="1815"/>
        <v>6.5739666547139999</v>
      </c>
      <c r="BB1400" s="1" t="str">
        <f t="shared" si="1794"/>
        <v>P</v>
      </c>
      <c r="BC1400" s="1" t="str">
        <f t="shared" si="1795"/>
        <v>NA</v>
      </c>
      <c r="BD1400" s="1" t="str">
        <f t="shared" si="1796"/>
        <v>NA</v>
      </c>
      <c r="BE1400" s="1" t="str">
        <f t="shared" si="1797"/>
        <v>NO</v>
      </c>
      <c r="BF1400" s="1" t="str">
        <f t="shared" si="1755"/>
        <v>NO</v>
      </c>
      <c r="BG1400" s="1" t="str">
        <f t="shared" si="1756"/>
        <v>NO</v>
      </c>
      <c r="BH1400" s="1" t="str">
        <f t="shared" si="1740"/>
        <v>NO</v>
      </c>
      <c r="BJ1400" s="12">
        <v>131</v>
      </c>
      <c r="BK1400" s="1" t="str">
        <f t="shared" si="1757"/>
        <v>P</v>
      </c>
      <c r="BL1400" s="1" t="str">
        <f t="shared" si="1758"/>
        <v>NA</v>
      </c>
      <c r="BM1400" s="1" t="str">
        <f t="shared" si="1759"/>
        <v>NA</v>
      </c>
      <c r="BN1400" s="1" t="str">
        <f t="shared" si="1760"/>
        <v>NO</v>
      </c>
      <c r="BO1400" s="1" t="str">
        <f t="shared" si="1761"/>
        <v>NO</v>
      </c>
      <c r="BP1400" s="1" t="str">
        <f t="shared" si="1762"/>
        <v>NO</v>
      </c>
      <c r="BQ1400" s="1" t="str">
        <f t="shared" si="1763"/>
        <v>NO</v>
      </c>
      <c r="BS1400" s="1" t="str">
        <f t="shared" si="1764"/>
        <v>TN</v>
      </c>
      <c r="BT1400" s="1" t="str">
        <f t="shared" si="1765"/>
        <v>TN</v>
      </c>
      <c r="BU1400" s="1" t="str">
        <f t="shared" si="1766"/>
        <v>TN</v>
      </c>
      <c r="BV1400" s="1" t="str">
        <f t="shared" si="1767"/>
        <v>NO</v>
      </c>
      <c r="BW1400" s="1" t="str">
        <f t="shared" si="1768"/>
        <v>NO</v>
      </c>
      <c r="BX1400" s="1" t="str">
        <f t="shared" si="1769"/>
        <v>NO</v>
      </c>
      <c r="BY1400" s="244" t="str">
        <f t="shared" si="1770"/>
        <v>YES</v>
      </c>
      <c r="BZ1400" s="244" t="str">
        <f t="shared" si="1771"/>
        <v>NO</v>
      </c>
      <c r="CA1400" s="244" t="str">
        <f t="shared" si="1772"/>
        <v>NO</v>
      </c>
      <c r="CB1400" s="244" t="str">
        <f t="shared" si="1773"/>
        <v>NO</v>
      </c>
      <c r="CC1400" s="244" t="str">
        <f t="shared" si="1774"/>
        <v>NO</v>
      </c>
      <c r="CD1400" s="244" t="str">
        <f t="shared" si="1750"/>
        <v>NO</v>
      </c>
      <c r="CE1400" s="1" t="str">
        <f t="shared" si="1751"/>
        <v>NO</v>
      </c>
      <c r="CF1400" s="1" t="str">
        <f t="shared" si="1752"/>
        <v>NO</v>
      </c>
      <c r="CG1400" s="1" t="str">
        <f t="shared" si="1753"/>
        <v>NO</v>
      </c>
      <c r="CH1400" s="1" t="str">
        <f t="shared" si="1754"/>
        <v>NO</v>
      </c>
      <c r="CI1400" s="244" t="str">
        <f t="shared" si="1775"/>
        <v>NO</v>
      </c>
      <c r="CJ1400" s="244" t="str">
        <f t="shared" si="1776"/>
        <v>NO</v>
      </c>
      <c r="CK1400" s="244" t="str">
        <f t="shared" si="1777"/>
        <v>NO</v>
      </c>
      <c r="CL1400" s="244" t="str">
        <f t="shared" si="1778"/>
        <v>NO</v>
      </c>
      <c r="CM1400" s="244" t="str">
        <f t="shared" si="1779"/>
        <v>NO</v>
      </c>
      <c r="CN1400" s="244" t="str">
        <f t="shared" si="1780"/>
        <v>NO</v>
      </c>
      <c r="CO1400" s="244" t="str">
        <f t="shared" si="1781"/>
        <v>NO</v>
      </c>
      <c r="CP1400" s="244" t="str">
        <f t="shared" si="1782"/>
        <v>NO</v>
      </c>
      <c r="CQ1400" s="244" t="str">
        <f t="shared" si="1783"/>
        <v>NO</v>
      </c>
      <c r="CR1400" s="244" t="str">
        <f t="shared" si="1784"/>
        <v>NO</v>
      </c>
    </row>
    <row r="1401" spans="1:96">
      <c r="A1401" s="64"/>
      <c r="B1401" s="15"/>
      <c r="C1401" s="15"/>
      <c r="D1401" s="15"/>
      <c r="E1401" s="15"/>
      <c r="F1401" s="15"/>
      <c r="G1401" s="15"/>
      <c r="H1401" s="15"/>
      <c r="I1401" s="52" t="s">
        <v>17</v>
      </c>
      <c r="J1401" s="6">
        <v>0.93153113728605397</v>
      </c>
      <c r="K1401" s="6">
        <v>4.0453996166631701E-2</v>
      </c>
      <c r="L1401" s="6">
        <v>2.8014866547313499E-2</v>
      </c>
      <c r="M1401" s="6">
        <v>0.69060224608558196</v>
      </c>
      <c r="N1401" s="6">
        <v>0.27405695299119898</v>
      </c>
      <c r="O1401" s="6">
        <v>3.53408009232185E-2</v>
      </c>
      <c r="P1401" s="6">
        <v>0.89325947154735497</v>
      </c>
      <c r="Q1401" s="6">
        <v>1.00861132487937E-2</v>
      </c>
      <c r="R1401" s="6">
        <v>9.6654415203850597E-2</v>
      </c>
      <c r="S1401" s="6">
        <v>0.62710162876002795</v>
      </c>
      <c r="T1401" s="6">
        <v>9.2844998499827497E-2</v>
      </c>
      <c r="U1401" s="6">
        <v>0.28005337274014303</v>
      </c>
      <c r="V1401" s="6">
        <v>0.21972054372503699</v>
      </c>
      <c r="W1401" s="6">
        <v>0.31112621713717198</v>
      </c>
      <c r="X1401" s="6">
        <v>0.46915323913779</v>
      </c>
      <c r="Y1401" s="6">
        <v>5.8378391942983603E-2</v>
      </c>
      <c r="Z1401" s="6">
        <v>0.824204413595372</v>
      </c>
      <c r="AA1401" s="6">
        <v>0.117417194461644</v>
      </c>
      <c r="AB1401" s="6">
        <v>0.38233515617853697</v>
      </c>
      <c r="AC1401" s="6">
        <v>0.52270098976727097</v>
      </c>
      <c r="AD1401" s="6">
        <v>9.4963854054190597E-2</v>
      </c>
      <c r="AE1401" s="6">
        <v>0.92293749313821905</v>
      </c>
      <c r="AF1401" s="6">
        <v>5.8450943657676099E-2</v>
      </c>
      <c r="AG1401" s="310">
        <v>1.8611563204104301E-2</v>
      </c>
      <c r="AH1401" s="211">
        <v>1.048</v>
      </c>
      <c r="AI1401" s="211">
        <v>2.8109999999999999</v>
      </c>
      <c r="AJ1401" s="212">
        <v>5.3739999999999997</v>
      </c>
      <c r="AK1401" s="210">
        <v>1.0740000000000001</v>
      </c>
      <c r="AL1401" s="210">
        <v>2.8969999999999998</v>
      </c>
      <c r="AM1401" s="210">
        <v>5.3879999999999999</v>
      </c>
      <c r="AN1401" s="203"/>
      <c r="AO1401" s="203"/>
      <c r="AP1401" s="203"/>
      <c r="AQ1401" s="203"/>
      <c r="AR1401" s="203">
        <f t="shared" si="1807"/>
        <v>0.69692727427599999</v>
      </c>
      <c r="AS1401" s="203">
        <f t="shared" si="1808"/>
        <v>0.8518</v>
      </c>
      <c r="AT1401" s="203">
        <f t="shared" si="1809"/>
        <v>1.041088886996</v>
      </c>
      <c r="AU1401" s="203">
        <f t="shared" si="1810"/>
        <v>1.8303545495219997</v>
      </c>
      <c r="AV1401" s="203">
        <f t="shared" si="1811"/>
        <v>2.2370999999999999</v>
      </c>
      <c r="AW1401" s="203">
        <f t="shared" si="1812"/>
        <v>2.7342333283619995</v>
      </c>
      <c r="AX1401" s="203">
        <f t="shared" si="1813"/>
        <v>4.4007545552340002</v>
      </c>
      <c r="AY1401" s="203">
        <f t="shared" si="1814"/>
        <v>5.3787000000000003</v>
      </c>
      <c r="AZ1401" s="203">
        <f t="shared" si="1815"/>
        <v>6.5739666547139999</v>
      </c>
      <c r="BB1401" s="1" t="str">
        <f t="shared" si="1794"/>
        <v>P</v>
      </c>
      <c r="BC1401" s="1" t="str">
        <f t="shared" si="1795"/>
        <v>P</v>
      </c>
      <c r="BD1401" s="1" t="str">
        <f t="shared" si="1796"/>
        <v>NP</v>
      </c>
      <c r="BE1401" s="1" t="str">
        <f t="shared" si="1797"/>
        <v>NO</v>
      </c>
      <c r="BF1401" s="1" t="str">
        <f t="shared" si="1755"/>
        <v>NO</v>
      </c>
      <c r="BG1401" s="1" t="str">
        <f t="shared" si="1756"/>
        <v>NO</v>
      </c>
      <c r="BH1401" s="1" t="str">
        <f t="shared" si="1740"/>
        <v>NO</v>
      </c>
      <c r="BJ1401" s="12">
        <v>42</v>
      </c>
      <c r="BK1401" s="1" t="str">
        <f t="shared" si="1757"/>
        <v>P</v>
      </c>
      <c r="BL1401" s="1" t="str">
        <f t="shared" si="1758"/>
        <v>P</v>
      </c>
      <c r="BM1401" s="1" t="str">
        <f t="shared" si="1759"/>
        <v>NA</v>
      </c>
      <c r="BN1401" s="1" t="str">
        <f t="shared" si="1760"/>
        <v>NO</v>
      </c>
      <c r="BO1401" s="1" t="str">
        <f t="shared" si="1761"/>
        <v>NO</v>
      </c>
      <c r="BP1401" s="1" t="str">
        <f t="shared" si="1762"/>
        <v>NO</v>
      </c>
      <c r="BQ1401" s="1" t="str">
        <f t="shared" si="1763"/>
        <v>NO</v>
      </c>
      <c r="BS1401" s="1" t="str">
        <f t="shared" si="1764"/>
        <v>TN</v>
      </c>
      <c r="BT1401" s="1" t="str">
        <f t="shared" si="1765"/>
        <v>TN</v>
      </c>
      <c r="BU1401" s="1" t="str">
        <f t="shared" si="1766"/>
        <v>FP</v>
      </c>
      <c r="BV1401" s="1" t="str">
        <f t="shared" si="1767"/>
        <v>NO</v>
      </c>
      <c r="BW1401" s="1" t="str">
        <f t="shared" si="1768"/>
        <v>NO</v>
      </c>
      <c r="BX1401" s="1" t="str">
        <f t="shared" si="1769"/>
        <v>NO</v>
      </c>
      <c r="BY1401" s="244" t="str">
        <f t="shared" si="1770"/>
        <v>YES</v>
      </c>
      <c r="BZ1401" s="244" t="str">
        <f t="shared" si="1771"/>
        <v>NO</v>
      </c>
      <c r="CA1401" s="244" t="str">
        <f t="shared" si="1772"/>
        <v>NO</v>
      </c>
      <c r="CB1401" s="244" t="str">
        <f t="shared" si="1773"/>
        <v>NO</v>
      </c>
      <c r="CC1401" s="244" t="str">
        <f t="shared" si="1774"/>
        <v>NO</v>
      </c>
      <c r="CD1401" s="244" t="str">
        <f t="shared" si="1750"/>
        <v>YES</v>
      </c>
      <c r="CE1401" s="1" t="str">
        <f t="shared" si="1751"/>
        <v>NO</v>
      </c>
      <c r="CF1401" s="1" t="str">
        <f t="shared" si="1752"/>
        <v>NO</v>
      </c>
      <c r="CG1401" s="1" t="str">
        <f t="shared" si="1753"/>
        <v>NO</v>
      </c>
      <c r="CH1401" s="1" t="str">
        <f t="shared" si="1754"/>
        <v>YES</v>
      </c>
      <c r="CI1401" s="244" t="str">
        <f t="shared" si="1775"/>
        <v>NO</v>
      </c>
      <c r="CJ1401" s="244" t="str">
        <f t="shared" si="1776"/>
        <v>NO</v>
      </c>
      <c r="CK1401" s="244" t="str">
        <f t="shared" si="1777"/>
        <v>NO</v>
      </c>
      <c r="CL1401" s="244" t="str">
        <f t="shared" si="1778"/>
        <v>NO</v>
      </c>
      <c r="CM1401" s="244" t="str">
        <f t="shared" si="1779"/>
        <v>NO</v>
      </c>
      <c r="CN1401" s="244" t="str">
        <f t="shared" si="1780"/>
        <v>YES</v>
      </c>
      <c r="CO1401" s="244" t="str">
        <f t="shared" si="1781"/>
        <v>NO</v>
      </c>
      <c r="CP1401" s="244" t="str">
        <f t="shared" si="1782"/>
        <v>NO</v>
      </c>
      <c r="CQ1401" s="244" t="str">
        <f t="shared" si="1783"/>
        <v>NO</v>
      </c>
      <c r="CR1401" s="244" t="str">
        <f t="shared" si="1784"/>
        <v>YES</v>
      </c>
    </row>
    <row r="1402" spans="1:96">
      <c r="A1402" s="64"/>
      <c r="B1402" s="15"/>
      <c r="C1402" s="15"/>
      <c r="D1402" s="15"/>
      <c r="E1402" s="15"/>
      <c r="F1402" s="15"/>
      <c r="G1402" s="15"/>
      <c r="H1402" s="15"/>
      <c r="I1402" s="52" t="s">
        <v>18</v>
      </c>
      <c r="J1402" s="6">
        <v>0.95253181368222795</v>
      </c>
      <c r="K1402" s="6">
        <v>3.9954405252848199E-2</v>
      </c>
      <c r="L1402" s="6">
        <v>7.5137810649230597E-3</v>
      </c>
      <c r="M1402" s="6">
        <v>0.77266255111783699</v>
      </c>
      <c r="N1402" s="6">
        <v>9.8967680139668904E-2</v>
      </c>
      <c r="O1402" s="6">
        <v>0.12836976874249301</v>
      </c>
      <c r="P1402" s="6">
        <v>0.202423970152903</v>
      </c>
      <c r="Q1402" s="6">
        <v>0.48142400809630997</v>
      </c>
      <c r="R1402" s="6">
        <v>0.316152021750785</v>
      </c>
      <c r="S1402" s="6">
        <v>0.204901380393852</v>
      </c>
      <c r="T1402" s="6">
        <v>2.3866714149594102E-2</v>
      </c>
      <c r="U1402" s="6">
        <v>0.77123190545655196</v>
      </c>
      <c r="V1402" s="6">
        <v>0.16949199666638601</v>
      </c>
      <c r="W1402" s="6">
        <v>0.516092932690005</v>
      </c>
      <c r="X1402" s="6">
        <v>0.31441507064360802</v>
      </c>
      <c r="Y1402" s="6">
        <v>0.85525371064887301</v>
      </c>
      <c r="Z1402" s="6">
        <v>1.7827116825037698E-2</v>
      </c>
      <c r="AA1402" s="6">
        <v>0.126919172526089</v>
      </c>
      <c r="AB1402" s="6">
        <v>0.97358059259327301</v>
      </c>
      <c r="AC1402" s="6">
        <v>1.6677670444128401E-3</v>
      </c>
      <c r="AD1402" s="6">
        <v>2.4751640362314E-2</v>
      </c>
      <c r="AE1402" s="6">
        <v>0.49747929507122401</v>
      </c>
      <c r="AF1402" s="6">
        <v>0.46673715486539502</v>
      </c>
      <c r="AG1402" s="310">
        <v>3.5783550063380298E-2</v>
      </c>
      <c r="AH1402" s="211">
        <v>1.796</v>
      </c>
      <c r="AI1402" s="211">
        <v>2.6930000000000001</v>
      </c>
      <c r="AJ1402" s="212">
        <v>5.3650000000000002</v>
      </c>
      <c r="AK1402" s="210">
        <v>1.887</v>
      </c>
      <c r="AL1402" s="210">
        <v>2.78</v>
      </c>
      <c r="AM1402" s="210">
        <v>5.3440000000000003</v>
      </c>
      <c r="AN1402" s="203"/>
      <c r="AO1402" s="203"/>
      <c r="AP1402" s="203"/>
      <c r="AQ1402" s="203"/>
      <c r="AR1402" s="203">
        <f t="shared" si="1807"/>
        <v>0.69692727427599999</v>
      </c>
      <c r="AS1402" s="203">
        <f t="shared" si="1808"/>
        <v>0.8518</v>
      </c>
      <c r="AT1402" s="203">
        <f t="shared" si="1809"/>
        <v>1.041088886996</v>
      </c>
      <c r="AU1402" s="203">
        <f t="shared" si="1810"/>
        <v>1.8303545495219997</v>
      </c>
      <c r="AV1402" s="203">
        <f t="shared" si="1811"/>
        <v>2.2370999999999999</v>
      </c>
      <c r="AW1402" s="203">
        <f t="shared" si="1812"/>
        <v>2.7342333283619995</v>
      </c>
      <c r="AX1402" s="203">
        <f t="shared" si="1813"/>
        <v>4.4007545552340002</v>
      </c>
      <c r="AY1402" s="203">
        <f t="shared" si="1814"/>
        <v>5.3787000000000003</v>
      </c>
      <c r="AZ1402" s="203">
        <f t="shared" si="1815"/>
        <v>6.5739666547139999</v>
      </c>
      <c r="BB1402" s="1" t="str">
        <f t="shared" si="1794"/>
        <v>P</v>
      </c>
      <c r="BC1402" s="1" t="str">
        <f t="shared" si="1795"/>
        <v>NA</v>
      </c>
      <c r="BD1402" s="1" t="str">
        <f t="shared" si="1796"/>
        <v>NP</v>
      </c>
      <c r="BE1402" s="1" t="str">
        <f t="shared" si="1797"/>
        <v>NO</v>
      </c>
      <c r="BF1402" s="1" t="str">
        <f t="shared" si="1755"/>
        <v>NO</v>
      </c>
      <c r="BG1402" s="1" t="str">
        <f t="shared" si="1756"/>
        <v>NO</v>
      </c>
      <c r="BH1402" s="1" t="str">
        <f t="shared" si="1740"/>
        <v>NO</v>
      </c>
      <c r="BJ1402" s="12">
        <v>5</v>
      </c>
      <c r="BK1402" s="1" t="str">
        <f t="shared" si="1757"/>
        <v>P</v>
      </c>
      <c r="BL1402" s="1" t="str">
        <f t="shared" si="1758"/>
        <v>P</v>
      </c>
      <c r="BM1402" s="1" t="str">
        <f t="shared" si="1759"/>
        <v>NP</v>
      </c>
      <c r="BN1402" s="1" t="str">
        <f t="shared" si="1760"/>
        <v>NO</v>
      </c>
      <c r="BO1402" s="1" t="str">
        <f t="shared" si="1761"/>
        <v>NO</v>
      </c>
      <c r="BP1402" s="1" t="str">
        <f t="shared" si="1762"/>
        <v>NO</v>
      </c>
      <c r="BQ1402" s="1" t="str">
        <f t="shared" si="1763"/>
        <v>NO</v>
      </c>
      <c r="BS1402" s="1" t="str">
        <f t="shared" si="1764"/>
        <v>TN</v>
      </c>
      <c r="BT1402" s="1" t="str">
        <f t="shared" si="1765"/>
        <v>TN</v>
      </c>
      <c r="BU1402" s="1" t="str">
        <f t="shared" si="1766"/>
        <v>TP</v>
      </c>
      <c r="BV1402" s="1" t="str">
        <f t="shared" si="1767"/>
        <v>NO</v>
      </c>
      <c r="BW1402" s="1" t="str">
        <f t="shared" si="1768"/>
        <v>NO</v>
      </c>
      <c r="BX1402" s="1" t="str">
        <f t="shared" si="1769"/>
        <v>YES</v>
      </c>
      <c r="BY1402" s="244" t="str">
        <f t="shared" si="1770"/>
        <v>YES</v>
      </c>
      <c r="BZ1402" s="244" t="str">
        <f t="shared" si="1771"/>
        <v>NO</v>
      </c>
      <c r="CA1402" s="244" t="str">
        <f t="shared" si="1772"/>
        <v>NO</v>
      </c>
      <c r="CB1402" s="244" t="str">
        <f t="shared" si="1773"/>
        <v>NO</v>
      </c>
      <c r="CC1402" s="244" t="str">
        <f t="shared" si="1774"/>
        <v>NO</v>
      </c>
      <c r="CD1402" s="244" t="str">
        <f t="shared" si="1750"/>
        <v>NO</v>
      </c>
      <c r="CE1402" s="1" t="str">
        <f t="shared" si="1751"/>
        <v>NO</v>
      </c>
      <c r="CF1402" s="1" t="str">
        <f t="shared" si="1752"/>
        <v>NO</v>
      </c>
      <c r="CG1402" s="1" t="str">
        <f t="shared" si="1753"/>
        <v>NO</v>
      </c>
      <c r="CH1402" s="1" t="str">
        <f t="shared" si="1754"/>
        <v>NO</v>
      </c>
      <c r="CI1402" s="244" t="str">
        <f t="shared" si="1775"/>
        <v>NO</v>
      </c>
      <c r="CJ1402" s="244" t="str">
        <f t="shared" si="1776"/>
        <v>NO</v>
      </c>
      <c r="CK1402" s="244" t="str">
        <f t="shared" si="1777"/>
        <v>NO</v>
      </c>
      <c r="CL1402" s="244" t="str">
        <f t="shared" si="1778"/>
        <v>NO</v>
      </c>
      <c r="CM1402" s="244" t="str">
        <f t="shared" si="1779"/>
        <v>NO</v>
      </c>
      <c r="CN1402" s="244" t="str">
        <f t="shared" si="1780"/>
        <v>NO</v>
      </c>
      <c r="CO1402" s="244" t="str">
        <f t="shared" si="1781"/>
        <v>NO</v>
      </c>
      <c r="CP1402" s="244" t="str">
        <f t="shared" si="1782"/>
        <v>NO</v>
      </c>
      <c r="CQ1402" s="244" t="str">
        <f t="shared" si="1783"/>
        <v>NO</v>
      </c>
      <c r="CR1402" s="244" t="str">
        <f t="shared" si="1784"/>
        <v>NO</v>
      </c>
    </row>
    <row r="1403" spans="1:96">
      <c r="A1403" s="64"/>
      <c r="B1403" s="15"/>
      <c r="C1403" s="15"/>
      <c r="D1403" s="15"/>
      <c r="E1403" s="15"/>
      <c r="F1403" s="15"/>
      <c r="G1403" s="15"/>
      <c r="H1403" s="15"/>
      <c r="I1403" s="52" t="s">
        <v>19</v>
      </c>
      <c r="J1403" s="6">
        <v>0.97392358563893799</v>
      </c>
      <c r="K1403" s="6">
        <v>7.7861646131079897E-3</v>
      </c>
      <c r="L1403" s="6">
        <v>1.82902497479537E-2</v>
      </c>
      <c r="M1403" s="6">
        <v>0.170204352022373</v>
      </c>
      <c r="N1403" s="6">
        <v>0.25082641473781803</v>
      </c>
      <c r="O1403" s="6">
        <v>0.57896923323980698</v>
      </c>
      <c r="P1403" s="6">
        <v>0.65576763974462204</v>
      </c>
      <c r="Q1403" s="6">
        <v>0.15368443580882099</v>
      </c>
      <c r="R1403" s="6">
        <v>0.19054792444655599</v>
      </c>
      <c r="S1403" s="6">
        <v>0.81842099300397597</v>
      </c>
      <c r="T1403" s="6">
        <v>0.17784030477957</v>
      </c>
      <c r="U1403" s="6">
        <v>3.7387022164530001E-3</v>
      </c>
      <c r="V1403" s="6">
        <v>0.14670316659729901</v>
      </c>
      <c r="W1403" s="6">
        <v>0.75706618992470898</v>
      </c>
      <c r="X1403" s="6">
        <v>9.6230643477991401E-2</v>
      </c>
      <c r="Y1403" s="6">
        <v>0.46457604698132399</v>
      </c>
      <c r="Z1403" s="6">
        <v>0.252495399876704</v>
      </c>
      <c r="AA1403" s="6">
        <v>0.28292855314197102</v>
      </c>
      <c r="AB1403" s="6">
        <v>0.23130646062016899</v>
      </c>
      <c r="AC1403" s="6">
        <v>0.55369754970182306</v>
      </c>
      <c r="AD1403" s="6">
        <v>0.21499598967800601</v>
      </c>
      <c r="AE1403" s="6">
        <v>0.35623102718585697</v>
      </c>
      <c r="AF1403" s="6">
        <v>0.42271538931200903</v>
      </c>
      <c r="AG1403" s="310">
        <v>0.221053583502133</v>
      </c>
      <c r="AH1403" s="211">
        <v>0.64300000000000002</v>
      </c>
      <c r="AI1403" s="211">
        <v>2.6560000000000001</v>
      </c>
      <c r="AJ1403" s="212">
        <v>5.7450000000000001</v>
      </c>
      <c r="AK1403" s="210">
        <v>0.84599999999999997</v>
      </c>
      <c r="AL1403" s="210">
        <v>2.6819999999999999</v>
      </c>
      <c r="AM1403" s="210">
        <v>5.8689999999999998</v>
      </c>
      <c r="AN1403" s="203"/>
      <c r="AO1403" s="203"/>
      <c r="AP1403" s="203"/>
      <c r="AQ1403" s="203"/>
      <c r="AR1403" s="203">
        <f t="shared" si="1807"/>
        <v>0.69692727427599999</v>
      </c>
      <c r="AS1403" s="203">
        <f t="shared" si="1808"/>
        <v>0.8518</v>
      </c>
      <c r="AT1403" s="203">
        <f t="shared" si="1809"/>
        <v>1.041088886996</v>
      </c>
      <c r="AU1403" s="203">
        <f t="shared" si="1810"/>
        <v>1.8303545495219997</v>
      </c>
      <c r="AV1403" s="203">
        <f t="shared" si="1811"/>
        <v>2.2370999999999999</v>
      </c>
      <c r="AW1403" s="203">
        <f t="shared" si="1812"/>
        <v>2.7342333283619995</v>
      </c>
      <c r="AX1403" s="203">
        <f t="shared" si="1813"/>
        <v>4.4007545552340002</v>
      </c>
      <c r="AY1403" s="203">
        <f t="shared" si="1814"/>
        <v>5.3787000000000003</v>
      </c>
      <c r="AZ1403" s="203">
        <f t="shared" si="1815"/>
        <v>6.5739666547139999</v>
      </c>
      <c r="BB1403" s="1" t="str">
        <f t="shared" si="1794"/>
        <v>A</v>
      </c>
      <c r="BC1403" s="1" t="str">
        <f t="shared" si="1795"/>
        <v>NA</v>
      </c>
      <c r="BD1403" s="1" t="str">
        <f t="shared" si="1796"/>
        <v>NA</v>
      </c>
      <c r="BE1403" s="1" t="str">
        <f t="shared" si="1797"/>
        <v>NO</v>
      </c>
      <c r="BF1403" s="1" t="str">
        <f t="shared" si="1755"/>
        <v>NO</v>
      </c>
      <c r="BG1403" s="1" t="str">
        <f t="shared" si="1756"/>
        <v>YES</v>
      </c>
      <c r="BH1403" s="1" t="str">
        <f t="shared" si="1740"/>
        <v>YES</v>
      </c>
      <c r="BJ1403" s="12">
        <v>9</v>
      </c>
      <c r="BK1403" s="1" t="str">
        <f t="shared" si="1757"/>
        <v>NP</v>
      </c>
      <c r="BL1403" s="1" t="str">
        <f t="shared" si="1758"/>
        <v>NA</v>
      </c>
      <c r="BM1403" s="1" t="str">
        <f t="shared" si="1759"/>
        <v>NA</v>
      </c>
      <c r="BN1403" s="1" t="str">
        <f t="shared" si="1760"/>
        <v>NO</v>
      </c>
      <c r="BO1403" s="1" t="str">
        <f t="shared" si="1761"/>
        <v>NO</v>
      </c>
      <c r="BP1403" s="1" t="str">
        <f t="shared" si="1762"/>
        <v>NO</v>
      </c>
      <c r="BQ1403" s="1" t="str">
        <f t="shared" si="1763"/>
        <v>YES</v>
      </c>
      <c r="BS1403" s="1" t="str">
        <f t="shared" si="1764"/>
        <v>TP</v>
      </c>
      <c r="BT1403" s="1" t="str">
        <f t="shared" si="1765"/>
        <v>TN</v>
      </c>
      <c r="BU1403" s="1" t="str">
        <f t="shared" si="1766"/>
        <v>TN</v>
      </c>
      <c r="BV1403" s="1" t="str">
        <f t="shared" si="1767"/>
        <v>NO</v>
      </c>
      <c r="BW1403" s="1" t="str">
        <f t="shared" si="1768"/>
        <v>NO</v>
      </c>
      <c r="BX1403" s="1" t="str">
        <f t="shared" si="1769"/>
        <v>YES</v>
      </c>
      <c r="BY1403" s="244" t="str">
        <f t="shared" si="1770"/>
        <v>YES</v>
      </c>
      <c r="BZ1403" s="244" t="str">
        <f t="shared" si="1771"/>
        <v>NO</v>
      </c>
      <c r="CA1403" s="244" t="str">
        <f t="shared" si="1772"/>
        <v>NO</v>
      </c>
      <c r="CB1403" s="244" t="str">
        <f t="shared" si="1773"/>
        <v>NO</v>
      </c>
      <c r="CC1403" s="244" t="str">
        <f t="shared" si="1774"/>
        <v>NO</v>
      </c>
      <c r="CD1403" s="244" t="str">
        <f t="shared" si="1750"/>
        <v>NO</v>
      </c>
      <c r="CE1403" s="1" t="str">
        <f t="shared" si="1751"/>
        <v>NO</v>
      </c>
      <c r="CF1403" s="1" t="str">
        <f t="shared" si="1752"/>
        <v>NO</v>
      </c>
      <c r="CG1403" s="1" t="str">
        <f t="shared" si="1753"/>
        <v>NO</v>
      </c>
      <c r="CH1403" s="1" t="str">
        <f t="shared" si="1754"/>
        <v>NO</v>
      </c>
      <c r="CI1403" s="244" t="str">
        <f t="shared" si="1775"/>
        <v>NO</v>
      </c>
      <c r="CJ1403" s="244" t="str">
        <f t="shared" si="1776"/>
        <v>NO</v>
      </c>
      <c r="CK1403" s="244" t="str">
        <f t="shared" si="1777"/>
        <v>NO</v>
      </c>
      <c r="CL1403" s="244" t="str">
        <f t="shared" si="1778"/>
        <v>NO</v>
      </c>
      <c r="CM1403" s="244" t="str">
        <f t="shared" si="1779"/>
        <v>NO</v>
      </c>
      <c r="CN1403" s="244" t="str">
        <f t="shared" si="1780"/>
        <v>NO</v>
      </c>
      <c r="CO1403" s="244" t="str">
        <f t="shared" si="1781"/>
        <v>NO</v>
      </c>
      <c r="CP1403" s="244" t="str">
        <f t="shared" si="1782"/>
        <v>NO</v>
      </c>
      <c r="CQ1403" s="244" t="str">
        <f t="shared" si="1783"/>
        <v>NO</v>
      </c>
      <c r="CR1403" s="244" t="str">
        <f t="shared" si="1784"/>
        <v>NO</v>
      </c>
    </row>
    <row r="1404" spans="1:96">
      <c r="A1404" s="64"/>
      <c r="B1404" s="15"/>
      <c r="C1404" s="15"/>
      <c r="D1404" s="15"/>
      <c r="E1404" s="15"/>
      <c r="F1404" s="15"/>
      <c r="G1404" s="15"/>
      <c r="H1404" s="15"/>
      <c r="I1404" s="52" t="s">
        <v>42</v>
      </c>
      <c r="J1404" s="6">
        <v>0.91659549518282102</v>
      </c>
      <c r="K1404" s="6">
        <v>5.4083176947804901E-2</v>
      </c>
      <c r="L1404" s="6">
        <v>2.9321327869373099E-2</v>
      </c>
      <c r="M1404" s="6">
        <v>0.61876650354301299</v>
      </c>
      <c r="N1404" s="6">
        <v>6.7914650489486E-2</v>
      </c>
      <c r="O1404" s="6">
        <v>0.31331884596749998</v>
      </c>
      <c r="P1404" s="6">
        <v>0.62955280441301398</v>
      </c>
      <c r="Q1404" s="6">
        <v>0.36397419571281397</v>
      </c>
      <c r="R1404" s="6">
        <v>6.4729998741715998E-3</v>
      </c>
      <c r="S1404" s="6">
        <v>8.5135283619273104E-3</v>
      </c>
      <c r="T1404" s="6">
        <v>0.93216835904132</v>
      </c>
      <c r="U1404" s="6">
        <v>5.9318112596752202E-2</v>
      </c>
      <c r="V1404" s="6">
        <v>0.79294173227767595</v>
      </c>
      <c r="W1404" s="6">
        <v>8.4911593889098705E-2</v>
      </c>
      <c r="X1404" s="6">
        <v>0.122146673833225</v>
      </c>
      <c r="Y1404" s="6">
        <v>0.87391903876777199</v>
      </c>
      <c r="Z1404" s="6">
        <v>0.11993179474898399</v>
      </c>
      <c r="AA1404" s="6">
        <v>6.14916648324337E-3</v>
      </c>
      <c r="AB1404" s="6">
        <v>0.69716959198972095</v>
      </c>
      <c r="AC1404" s="6">
        <v>0.10441727231614301</v>
      </c>
      <c r="AD1404" s="6">
        <v>0.19841313569413499</v>
      </c>
      <c r="AE1404" s="6">
        <v>0.14368147447961899</v>
      </c>
      <c r="AF1404" s="6">
        <v>0.73269491069646397</v>
      </c>
      <c r="AG1404" s="310">
        <v>0.123623614823916</v>
      </c>
      <c r="AH1404" s="211">
        <v>0.92200000000000004</v>
      </c>
      <c r="AI1404" s="211">
        <v>2.4940000000000002</v>
      </c>
      <c r="AJ1404" s="212">
        <v>5.726</v>
      </c>
      <c r="AK1404" s="210">
        <v>0.877</v>
      </c>
      <c r="AL1404" s="210">
        <v>2.548</v>
      </c>
      <c r="AM1404" s="210">
        <v>5.7430000000000003</v>
      </c>
      <c r="AN1404" s="203"/>
      <c r="AO1404" s="203"/>
      <c r="AP1404" s="203"/>
      <c r="AQ1404" s="203"/>
      <c r="AR1404" s="203">
        <f t="shared" si="1807"/>
        <v>0.69692727427599999</v>
      </c>
      <c r="AS1404" s="203">
        <f t="shared" si="1808"/>
        <v>0.8518</v>
      </c>
      <c r="AT1404" s="203">
        <f t="shared" si="1809"/>
        <v>1.041088886996</v>
      </c>
      <c r="AU1404" s="203">
        <f t="shared" si="1810"/>
        <v>1.8303545495219997</v>
      </c>
      <c r="AV1404" s="203">
        <f t="shared" si="1811"/>
        <v>2.2370999999999999</v>
      </c>
      <c r="AW1404" s="203">
        <f t="shared" si="1812"/>
        <v>2.7342333283619995</v>
      </c>
      <c r="AX1404" s="203">
        <f t="shared" si="1813"/>
        <v>4.4007545552340002</v>
      </c>
      <c r="AY1404" s="203">
        <f t="shared" si="1814"/>
        <v>5.3787000000000003</v>
      </c>
      <c r="AZ1404" s="203">
        <f t="shared" si="1815"/>
        <v>6.5739666547139999</v>
      </c>
      <c r="BB1404" s="1" t="str">
        <f t="shared" si="1794"/>
        <v>NA</v>
      </c>
      <c r="BC1404" s="1" t="str">
        <f t="shared" si="1795"/>
        <v>NA</v>
      </c>
      <c r="BD1404" s="1" t="str">
        <f t="shared" si="1796"/>
        <v>NA</v>
      </c>
      <c r="BE1404" s="1" t="str">
        <f t="shared" si="1797"/>
        <v>NO</v>
      </c>
      <c r="BF1404" s="1" t="str">
        <f t="shared" si="1755"/>
        <v>NO</v>
      </c>
      <c r="BG1404" s="1" t="str">
        <f t="shared" si="1756"/>
        <v>NO</v>
      </c>
      <c r="BH1404" s="1" t="str">
        <f t="shared" ref="BH1404:BH1467" si="1816">IF(OR(BB1404="P",BC1404="P",BD1404="P"),"NO","YES")</f>
        <v>YES</v>
      </c>
      <c r="BJ1404" s="12">
        <v>7</v>
      </c>
      <c r="BK1404" s="1" t="str">
        <f t="shared" si="1757"/>
        <v>NA</v>
      </c>
      <c r="BL1404" s="1" t="str">
        <f t="shared" si="1758"/>
        <v>NA</v>
      </c>
      <c r="BM1404" s="1" t="str">
        <f t="shared" si="1759"/>
        <v>NA</v>
      </c>
      <c r="BN1404" s="1" t="str">
        <f t="shared" si="1760"/>
        <v>NO</v>
      </c>
      <c r="BO1404" s="1" t="str">
        <f t="shared" si="1761"/>
        <v>NO</v>
      </c>
      <c r="BP1404" s="1" t="str">
        <f t="shared" si="1762"/>
        <v>NO</v>
      </c>
      <c r="BQ1404" s="1" t="str">
        <f t="shared" si="1763"/>
        <v>YES</v>
      </c>
      <c r="BS1404" s="1" t="str">
        <f t="shared" si="1764"/>
        <v>TN</v>
      </c>
      <c r="BT1404" s="1" t="str">
        <f t="shared" si="1765"/>
        <v>TN</v>
      </c>
      <c r="BU1404" s="1" t="str">
        <f t="shared" si="1766"/>
        <v>TN</v>
      </c>
      <c r="BV1404" s="1" t="str">
        <f t="shared" si="1767"/>
        <v>NO</v>
      </c>
      <c r="BW1404" s="1" t="str">
        <f t="shared" si="1768"/>
        <v>NO</v>
      </c>
      <c r="BX1404" s="1" t="str">
        <f t="shared" si="1769"/>
        <v>NO</v>
      </c>
      <c r="BY1404" s="244" t="str">
        <f t="shared" si="1770"/>
        <v>YES</v>
      </c>
      <c r="BZ1404" s="244" t="str">
        <f t="shared" si="1771"/>
        <v>NO</v>
      </c>
      <c r="CA1404" s="244" t="str">
        <f t="shared" si="1772"/>
        <v>NO</v>
      </c>
      <c r="CB1404" s="244" t="str">
        <f t="shared" si="1773"/>
        <v>NO</v>
      </c>
      <c r="CC1404" s="244" t="str">
        <f t="shared" si="1774"/>
        <v>NO</v>
      </c>
      <c r="CD1404" s="244" t="str">
        <f t="shared" si="1750"/>
        <v>NO</v>
      </c>
      <c r="CE1404" s="1" t="str">
        <f t="shared" si="1751"/>
        <v>NO</v>
      </c>
      <c r="CF1404" s="1" t="str">
        <f t="shared" si="1752"/>
        <v>NO</v>
      </c>
      <c r="CG1404" s="1" t="str">
        <f t="shared" si="1753"/>
        <v>NO</v>
      </c>
      <c r="CH1404" s="1" t="str">
        <f t="shared" si="1754"/>
        <v>NO</v>
      </c>
      <c r="CI1404" s="244" t="str">
        <f t="shared" si="1775"/>
        <v>NO</v>
      </c>
      <c r="CJ1404" s="244" t="str">
        <f t="shared" si="1776"/>
        <v>NO</v>
      </c>
      <c r="CK1404" s="244" t="str">
        <f t="shared" si="1777"/>
        <v>NO</v>
      </c>
      <c r="CL1404" s="244" t="str">
        <f t="shared" si="1778"/>
        <v>NO</v>
      </c>
      <c r="CM1404" s="244" t="str">
        <f t="shared" si="1779"/>
        <v>NO</v>
      </c>
      <c r="CN1404" s="244" t="str">
        <f t="shared" si="1780"/>
        <v>NO</v>
      </c>
      <c r="CO1404" s="244" t="str">
        <f t="shared" si="1781"/>
        <v>NO</v>
      </c>
      <c r="CP1404" s="244" t="str">
        <f t="shared" si="1782"/>
        <v>NO</v>
      </c>
      <c r="CQ1404" s="244" t="str">
        <f t="shared" si="1783"/>
        <v>NO</v>
      </c>
      <c r="CR1404" s="244" t="str">
        <f t="shared" si="1784"/>
        <v>NO</v>
      </c>
    </row>
    <row r="1405" spans="1:96">
      <c r="A1405" s="64"/>
      <c r="B1405" s="15"/>
      <c r="C1405" s="15"/>
      <c r="D1405" s="15"/>
      <c r="E1405" s="15"/>
      <c r="F1405" s="15"/>
      <c r="G1405" s="15"/>
      <c r="H1405" s="15"/>
      <c r="I1405" s="52" t="s">
        <v>43</v>
      </c>
      <c r="J1405" s="6">
        <v>0.36700932716243001</v>
      </c>
      <c r="K1405" s="6">
        <v>0.59974130958745997</v>
      </c>
      <c r="L1405" s="6">
        <v>3.3249363250108299E-2</v>
      </c>
      <c r="M1405" s="6">
        <v>8.7827348489943804E-4</v>
      </c>
      <c r="N1405" s="6">
        <v>0.49777284664305799</v>
      </c>
      <c r="O1405" s="6">
        <v>0.50134887987204202</v>
      </c>
      <c r="P1405" s="6">
        <v>0.66872170005817699</v>
      </c>
      <c r="Q1405" s="6">
        <v>0.221329529960336</v>
      </c>
      <c r="R1405" s="6">
        <v>0.10994876998148501</v>
      </c>
      <c r="S1405" s="6">
        <v>0.47764835150148299</v>
      </c>
      <c r="T1405" s="6">
        <v>0.31094976477993003</v>
      </c>
      <c r="U1405" s="6">
        <v>0.21140188371858501</v>
      </c>
      <c r="V1405" s="6">
        <v>0.56974623172456396</v>
      </c>
      <c r="W1405" s="6">
        <v>6.4407370137724504E-2</v>
      </c>
      <c r="X1405" s="6">
        <v>0.36584639813771103</v>
      </c>
      <c r="Y1405" s="6">
        <v>0.95496191824591004</v>
      </c>
      <c r="Z1405" s="6">
        <v>4.37127853131987E-2</v>
      </c>
      <c r="AA1405" s="6">
        <v>1.3252964408903001E-3</v>
      </c>
      <c r="AB1405" s="6">
        <v>0.23703926509595599</v>
      </c>
      <c r="AC1405" s="6">
        <v>0.75460481174940197</v>
      </c>
      <c r="AD1405" s="6">
        <v>8.3559231546406192E-3</v>
      </c>
      <c r="AE1405" s="6">
        <v>0.58633343812194305</v>
      </c>
      <c r="AF1405" s="6">
        <v>0.15629310572086799</v>
      </c>
      <c r="AG1405" s="310">
        <v>0.25737345615718799</v>
      </c>
      <c r="AH1405" s="211">
        <v>1.131</v>
      </c>
      <c r="AI1405" s="211">
        <v>2.7130000000000001</v>
      </c>
      <c r="AJ1405" s="212">
        <v>5.6680000000000001</v>
      </c>
      <c r="AK1405" s="210">
        <v>1.159</v>
      </c>
      <c r="AL1405" s="210">
        <v>2.706</v>
      </c>
      <c r="AM1405" s="210">
        <v>5.585</v>
      </c>
      <c r="AN1405" s="203"/>
      <c r="AO1405" s="203"/>
      <c r="AP1405" s="203"/>
      <c r="AQ1405" s="203"/>
      <c r="AR1405" s="203">
        <f t="shared" si="1807"/>
        <v>0.69692727427599999</v>
      </c>
      <c r="AS1405" s="203">
        <f t="shared" si="1808"/>
        <v>0.8518</v>
      </c>
      <c r="AT1405" s="203">
        <f t="shared" si="1809"/>
        <v>1.041088886996</v>
      </c>
      <c r="AU1405" s="203">
        <f t="shared" si="1810"/>
        <v>1.8303545495219997</v>
      </c>
      <c r="AV1405" s="203">
        <f t="shared" si="1811"/>
        <v>2.2370999999999999</v>
      </c>
      <c r="AW1405" s="203">
        <f t="shared" si="1812"/>
        <v>2.7342333283619995</v>
      </c>
      <c r="AX1405" s="203">
        <f t="shared" si="1813"/>
        <v>4.4007545552340002</v>
      </c>
      <c r="AY1405" s="203">
        <f t="shared" si="1814"/>
        <v>5.3787000000000003</v>
      </c>
      <c r="AZ1405" s="203">
        <f t="shared" si="1815"/>
        <v>6.5739666547139999</v>
      </c>
      <c r="BB1405" s="1" t="str">
        <f t="shared" si="1794"/>
        <v>P</v>
      </c>
      <c r="BC1405" s="1" t="str">
        <f t="shared" si="1795"/>
        <v>NA</v>
      </c>
      <c r="BD1405" s="1" t="str">
        <f t="shared" si="1796"/>
        <v>NA</v>
      </c>
      <c r="BE1405" s="1" t="str">
        <f t="shared" si="1797"/>
        <v>NO</v>
      </c>
      <c r="BF1405" s="1" t="str">
        <f t="shared" si="1755"/>
        <v>NO</v>
      </c>
      <c r="BG1405" s="1" t="str">
        <f t="shared" si="1756"/>
        <v>NO</v>
      </c>
      <c r="BH1405" s="1" t="str">
        <f t="shared" si="1816"/>
        <v>NO</v>
      </c>
      <c r="BJ1405" s="12">
        <v>448</v>
      </c>
      <c r="BK1405" s="1" t="str">
        <f t="shared" si="1757"/>
        <v>P</v>
      </c>
      <c r="BL1405" s="1" t="str">
        <f t="shared" si="1758"/>
        <v>NA</v>
      </c>
      <c r="BM1405" s="1" t="str">
        <f t="shared" si="1759"/>
        <v>NA</v>
      </c>
      <c r="BN1405" s="1" t="str">
        <f t="shared" si="1760"/>
        <v>NO</v>
      </c>
      <c r="BO1405" s="1" t="str">
        <f t="shared" si="1761"/>
        <v>NO</v>
      </c>
      <c r="BP1405" s="1" t="str">
        <f t="shared" si="1762"/>
        <v>NO</v>
      </c>
      <c r="BQ1405" s="1" t="str">
        <f t="shared" si="1763"/>
        <v>NO</v>
      </c>
      <c r="BS1405" s="1" t="str">
        <f t="shared" si="1764"/>
        <v>TN</v>
      </c>
      <c r="BT1405" s="1" t="str">
        <f t="shared" si="1765"/>
        <v>TN</v>
      </c>
      <c r="BU1405" s="1" t="str">
        <f t="shared" si="1766"/>
        <v>TN</v>
      </c>
      <c r="BV1405" s="1" t="str">
        <f t="shared" si="1767"/>
        <v>NO</v>
      </c>
      <c r="BW1405" s="1" t="str">
        <f t="shared" si="1768"/>
        <v>NO</v>
      </c>
      <c r="BX1405" s="1" t="str">
        <f t="shared" si="1769"/>
        <v>NO</v>
      </c>
      <c r="BY1405" s="244" t="str">
        <f t="shared" si="1770"/>
        <v>YES</v>
      </c>
      <c r="BZ1405" s="244" t="str">
        <f t="shared" si="1771"/>
        <v>NO</v>
      </c>
      <c r="CA1405" s="244" t="str">
        <f t="shared" si="1772"/>
        <v>NO</v>
      </c>
      <c r="CB1405" s="244" t="str">
        <f t="shared" si="1773"/>
        <v>NO</v>
      </c>
      <c r="CC1405" s="244" t="str">
        <f t="shared" si="1774"/>
        <v>NO</v>
      </c>
      <c r="CD1405" s="244" t="str">
        <f t="shared" si="1750"/>
        <v>NO</v>
      </c>
      <c r="CE1405" s="1" t="str">
        <f t="shared" si="1751"/>
        <v>NO</v>
      </c>
      <c r="CF1405" s="1" t="str">
        <f t="shared" si="1752"/>
        <v>NO</v>
      </c>
      <c r="CG1405" s="1" t="str">
        <f t="shared" si="1753"/>
        <v>NO</v>
      </c>
      <c r="CH1405" s="1" t="str">
        <f t="shared" si="1754"/>
        <v>NO</v>
      </c>
      <c r="CI1405" s="244" t="str">
        <f t="shared" si="1775"/>
        <v>NO</v>
      </c>
      <c r="CJ1405" s="244" t="str">
        <f t="shared" si="1776"/>
        <v>NO</v>
      </c>
      <c r="CK1405" s="244" t="str">
        <f t="shared" si="1777"/>
        <v>NO</v>
      </c>
      <c r="CL1405" s="244" t="str">
        <f t="shared" si="1778"/>
        <v>NO</v>
      </c>
      <c r="CM1405" s="244" t="str">
        <f t="shared" si="1779"/>
        <v>NO</v>
      </c>
      <c r="CN1405" s="244" t="str">
        <f t="shared" si="1780"/>
        <v>NO</v>
      </c>
      <c r="CO1405" s="244" t="str">
        <f t="shared" si="1781"/>
        <v>NO</v>
      </c>
      <c r="CP1405" s="244" t="str">
        <f t="shared" si="1782"/>
        <v>NO</v>
      </c>
      <c r="CQ1405" s="244" t="str">
        <f t="shared" si="1783"/>
        <v>NO</v>
      </c>
      <c r="CR1405" s="244" t="str">
        <f t="shared" si="1784"/>
        <v>NO</v>
      </c>
    </row>
    <row r="1406" spans="1:96">
      <c r="A1406" s="64"/>
      <c r="B1406" s="15"/>
      <c r="C1406" s="15"/>
      <c r="D1406" s="15"/>
      <c r="E1406" s="15"/>
      <c r="F1406" s="15"/>
      <c r="G1406" s="15"/>
      <c r="H1406" s="15"/>
      <c r="I1406" s="52" t="s">
        <v>45</v>
      </c>
      <c r="J1406" s="6">
        <v>0.90243803289343705</v>
      </c>
      <c r="K1406" s="6">
        <v>4.9212862654905203E-2</v>
      </c>
      <c r="L1406" s="6">
        <v>4.8349104451657597E-2</v>
      </c>
      <c r="M1406" s="6">
        <v>0.27174013037550498</v>
      </c>
      <c r="N1406" s="6">
        <v>0.248518288642049</v>
      </c>
      <c r="O1406" s="6">
        <v>0.47974158098244402</v>
      </c>
      <c r="P1406" s="6">
        <v>0.66899018944890298</v>
      </c>
      <c r="Q1406" s="6">
        <v>0.31973797832330503</v>
      </c>
      <c r="R1406" s="6">
        <v>1.1271832227791E-2</v>
      </c>
      <c r="S1406" s="6">
        <v>0.48165516367425398</v>
      </c>
      <c r="T1406" s="6">
        <v>4.0315450434555901E-2</v>
      </c>
      <c r="U1406" s="6">
        <v>0.47802938589118898</v>
      </c>
      <c r="V1406" s="6">
        <v>0.48242821998362401</v>
      </c>
      <c r="W1406" s="6">
        <v>4.5530414671266797E-2</v>
      </c>
      <c r="X1406" s="6">
        <v>0.47204136534510799</v>
      </c>
      <c r="Y1406" s="6">
        <v>0.61943972657380597</v>
      </c>
      <c r="Z1406" s="6">
        <v>0.214947161294224</v>
      </c>
      <c r="AA1406" s="6">
        <v>0.165613112131969</v>
      </c>
      <c r="AB1406" s="6">
        <v>0.58304224716919495</v>
      </c>
      <c r="AC1406" s="6">
        <v>0.329864914636332</v>
      </c>
      <c r="AD1406" s="6">
        <v>8.7092838194472194E-2</v>
      </c>
      <c r="AE1406" s="6">
        <v>0.21627535993841801</v>
      </c>
      <c r="AF1406" s="6">
        <v>0.77535629527085603</v>
      </c>
      <c r="AG1406" s="310">
        <v>8.3683447907251206E-3</v>
      </c>
      <c r="AH1406" s="211">
        <v>1.2709999999999999</v>
      </c>
      <c r="AI1406" s="211">
        <v>2.944</v>
      </c>
      <c r="AJ1406" s="212">
        <v>5.3209999999999997</v>
      </c>
      <c r="AK1406" s="210">
        <v>1.2629999999999999</v>
      </c>
      <c r="AL1406" s="210">
        <v>2.8839999999999999</v>
      </c>
      <c r="AM1406" s="210">
        <v>5.2919999999999998</v>
      </c>
      <c r="AN1406" s="203"/>
      <c r="AO1406" s="203"/>
      <c r="AP1406" s="203"/>
      <c r="AQ1406" s="203"/>
      <c r="AR1406" s="203">
        <f t="shared" si="1807"/>
        <v>0.69692727427599999</v>
      </c>
      <c r="AS1406" s="203">
        <f t="shared" si="1808"/>
        <v>0.8518</v>
      </c>
      <c r="AT1406" s="203">
        <f t="shared" si="1809"/>
        <v>1.041088886996</v>
      </c>
      <c r="AU1406" s="203">
        <f t="shared" si="1810"/>
        <v>1.8303545495219997</v>
      </c>
      <c r="AV1406" s="203">
        <f t="shared" si="1811"/>
        <v>2.2370999999999999</v>
      </c>
      <c r="AW1406" s="203">
        <f t="shared" si="1812"/>
        <v>2.7342333283619995</v>
      </c>
      <c r="AX1406" s="203">
        <f t="shared" si="1813"/>
        <v>4.4007545552340002</v>
      </c>
      <c r="AY1406" s="203">
        <f t="shared" si="1814"/>
        <v>5.3787000000000003</v>
      </c>
      <c r="AZ1406" s="203">
        <f t="shared" si="1815"/>
        <v>6.5739666547139999</v>
      </c>
      <c r="BB1406" s="1" t="str">
        <f t="shared" si="1794"/>
        <v>P</v>
      </c>
      <c r="BC1406" s="1" t="str">
        <f t="shared" si="1795"/>
        <v>P</v>
      </c>
      <c r="BD1406" s="1" t="str">
        <f t="shared" si="1796"/>
        <v>NP</v>
      </c>
      <c r="BE1406" s="1" t="str">
        <f t="shared" si="1797"/>
        <v>NO</v>
      </c>
      <c r="BF1406" s="1" t="str">
        <f t="shared" si="1755"/>
        <v>NO</v>
      </c>
      <c r="BG1406" s="1" t="str">
        <f t="shared" si="1756"/>
        <v>NO</v>
      </c>
      <c r="BH1406" s="1" t="str">
        <f t="shared" si="1816"/>
        <v>NO</v>
      </c>
      <c r="BJ1406" s="12">
        <v>3</v>
      </c>
      <c r="BK1406" s="1" t="str">
        <f t="shared" si="1757"/>
        <v>P</v>
      </c>
      <c r="BL1406" s="1" t="str">
        <f t="shared" si="1758"/>
        <v>P</v>
      </c>
      <c r="BM1406" s="1" t="str">
        <f t="shared" si="1759"/>
        <v>NP</v>
      </c>
      <c r="BN1406" s="1" t="str">
        <f t="shared" si="1760"/>
        <v>NO</v>
      </c>
      <c r="BO1406" s="1" t="str">
        <f t="shared" si="1761"/>
        <v>NO</v>
      </c>
      <c r="BP1406" s="1" t="str">
        <f t="shared" si="1762"/>
        <v>NO</v>
      </c>
      <c r="BQ1406" s="1" t="str">
        <f t="shared" si="1763"/>
        <v>NO</v>
      </c>
      <c r="BS1406" s="1" t="str">
        <f t="shared" si="1764"/>
        <v>TN</v>
      </c>
      <c r="BT1406" s="1" t="str">
        <f t="shared" si="1765"/>
        <v>TN</v>
      </c>
      <c r="BU1406" s="1" t="str">
        <f t="shared" si="1766"/>
        <v>TP</v>
      </c>
      <c r="BV1406" s="1" t="str">
        <f t="shared" si="1767"/>
        <v>NO</v>
      </c>
      <c r="BW1406" s="1" t="str">
        <f t="shared" si="1768"/>
        <v>NO</v>
      </c>
      <c r="BX1406" s="1" t="str">
        <f t="shared" si="1769"/>
        <v>YES</v>
      </c>
      <c r="BY1406" s="244" t="str">
        <f t="shared" si="1770"/>
        <v>YES</v>
      </c>
      <c r="BZ1406" s="244" t="str">
        <f t="shared" si="1771"/>
        <v>NO</v>
      </c>
      <c r="CA1406" s="244" t="str">
        <f t="shared" si="1772"/>
        <v>NO</v>
      </c>
      <c r="CB1406" s="244" t="str">
        <f t="shared" si="1773"/>
        <v>NO</v>
      </c>
      <c r="CC1406" s="244" t="str">
        <f t="shared" si="1774"/>
        <v>NO</v>
      </c>
      <c r="CD1406" s="244" t="str">
        <f t="shared" si="1750"/>
        <v>NO</v>
      </c>
      <c r="CE1406" s="1" t="str">
        <f t="shared" si="1751"/>
        <v>NO</v>
      </c>
      <c r="CF1406" s="1" t="str">
        <f t="shared" si="1752"/>
        <v>NO</v>
      </c>
      <c r="CG1406" s="1" t="str">
        <f t="shared" si="1753"/>
        <v>NO</v>
      </c>
      <c r="CH1406" s="1" t="str">
        <f t="shared" si="1754"/>
        <v>NO</v>
      </c>
      <c r="CI1406" s="244" t="str">
        <f t="shared" si="1775"/>
        <v>NO</v>
      </c>
      <c r="CJ1406" s="244" t="str">
        <f t="shared" si="1776"/>
        <v>NO</v>
      </c>
      <c r="CK1406" s="244" t="str">
        <f t="shared" si="1777"/>
        <v>NO</v>
      </c>
      <c r="CL1406" s="244" t="str">
        <f t="shared" si="1778"/>
        <v>NO</v>
      </c>
      <c r="CM1406" s="244" t="str">
        <f t="shared" si="1779"/>
        <v>NO</v>
      </c>
      <c r="CN1406" s="244" t="str">
        <f t="shared" si="1780"/>
        <v>NO</v>
      </c>
      <c r="CO1406" s="244" t="str">
        <f t="shared" si="1781"/>
        <v>NO</v>
      </c>
      <c r="CP1406" s="244" t="str">
        <f t="shared" si="1782"/>
        <v>NO</v>
      </c>
      <c r="CQ1406" s="244" t="str">
        <f t="shared" si="1783"/>
        <v>NO</v>
      </c>
      <c r="CR1406" s="244" t="str">
        <f t="shared" si="1784"/>
        <v>NO</v>
      </c>
    </row>
    <row r="1407" spans="1:96">
      <c r="A1407" s="64"/>
      <c r="B1407" s="15"/>
      <c r="C1407" s="15"/>
      <c r="D1407" s="15"/>
      <c r="E1407" s="15"/>
      <c r="F1407" s="15"/>
      <c r="G1407" s="15"/>
      <c r="H1407" s="15"/>
      <c r="I1407" s="52" t="s">
        <v>44</v>
      </c>
      <c r="J1407" s="6">
        <v>0.33060882635619698</v>
      </c>
      <c r="K1407" s="6">
        <v>0.62318790403981295</v>
      </c>
      <c r="L1407" s="6">
        <v>4.6203269603989301E-2</v>
      </c>
      <c r="M1407" s="6">
        <v>0.50641958457678904</v>
      </c>
      <c r="N1407" s="6">
        <v>0.17906378453839</v>
      </c>
      <c r="O1407" s="6">
        <v>0.31451663088481902</v>
      </c>
      <c r="P1407" s="6">
        <v>0.25491704234011098</v>
      </c>
      <c r="Q1407" s="6">
        <v>0.21354782188698601</v>
      </c>
      <c r="R1407" s="6">
        <v>0.53153513577290201</v>
      </c>
      <c r="S1407" s="6">
        <v>0.246465214046098</v>
      </c>
      <c r="T1407" s="6">
        <v>0.320068142315795</v>
      </c>
      <c r="U1407" s="6">
        <v>0.433466643638106</v>
      </c>
      <c r="V1407" s="6">
        <v>0.81773064519983696</v>
      </c>
      <c r="W1407" s="6">
        <v>0.16923237666159699</v>
      </c>
      <c r="X1407" s="6">
        <v>1.3036978138565599E-2</v>
      </c>
      <c r="Y1407" s="6">
        <v>0.81196949640676397</v>
      </c>
      <c r="Z1407" s="6">
        <v>8.2896456147595499E-2</v>
      </c>
      <c r="AA1407" s="6">
        <v>0.10513404744563901</v>
      </c>
      <c r="AB1407" s="6">
        <v>0.13479381107483901</v>
      </c>
      <c r="AC1407" s="6">
        <v>0.85557671463352303</v>
      </c>
      <c r="AD1407" s="6">
        <v>9.6294742916377407E-3</v>
      </c>
      <c r="AE1407" s="6">
        <v>0.20432997514399201</v>
      </c>
      <c r="AF1407" s="6">
        <v>0.78776812866469503</v>
      </c>
      <c r="AG1407" s="310">
        <v>7.90189619131231E-3</v>
      </c>
      <c r="AH1407" s="211">
        <v>1.762</v>
      </c>
      <c r="AI1407" s="211">
        <v>2.4870000000000001</v>
      </c>
      <c r="AJ1407" s="212">
        <v>5.3780000000000001</v>
      </c>
      <c r="AK1407" s="210">
        <v>1.7749999999999999</v>
      </c>
      <c r="AL1407" s="210">
        <v>2.4359999999999999</v>
      </c>
      <c r="AM1407" s="210">
        <v>5.4870000000000001</v>
      </c>
      <c r="AN1407" s="203"/>
      <c r="AO1407" s="203"/>
      <c r="AP1407" s="203"/>
      <c r="AQ1407" s="203"/>
      <c r="AR1407" s="203">
        <f t="shared" si="1807"/>
        <v>0.69692727427599999</v>
      </c>
      <c r="AS1407" s="203">
        <f t="shared" si="1808"/>
        <v>0.8518</v>
      </c>
      <c r="AT1407" s="203">
        <f t="shared" si="1809"/>
        <v>1.041088886996</v>
      </c>
      <c r="AU1407" s="203">
        <f t="shared" si="1810"/>
        <v>1.8303545495219997</v>
      </c>
      <c r="AV1407" s="203">
        <f t="shared" si="1811"/>
        <v>2.2370999999999999</v>
      </c>
      <c r="AW1407" s="203">
        <f t="shared" si="1812"/>
        <v>2.7342333283619995</v>
      </c>
      <c r="AX1407" s="203">
        <f t="shared" si="1813"/>
        <v>4.4007545552340002</v>
      </c>
      <c r="AY1407" s="203">
        <f t="shared" si="1814"/>
        <v>5.3787000000000003</v>
      </c>
      <c r="AZ1407" s="203">
        <f t="shared" si="1815"/>
        <v>6.5739666547139999</v>
      </c>
      <c r="BB1407" s="1" t="str">
        <f t="shared" si="1794"/>
        <v>P</v>
      </c>
      <c r="BC1407" s="1" t="str">
        <f t="shared" si="1795"/>
        <v>NA</v>
      </c>
      <c r="BD1407" s="1" t="str">
        <f t="shared" si="1796"/>
        <v>NP</v>
      </c>
      <c r="BE1407" s="1" t="str">
        <f t="shared" si="1797"/>
        <v>NO</v>
      </c>
      <c r="BF1407" s="1" t="str">
        <f t="shared" si="1755"/>
        <v>NO</v>
      </c>
      <c r="BG1407" s="1" t="str">
        <f t="shared" si="1756"/>
        <v>NO</v>
      </c>
      <c r="BH1407" s="1" t="str">
        <f t="shared" si="1816"/>
        <v>NO</v>
      </c>
      <c r="BJ1407" s="12">
        <v>2</v>
      </c>
      <c r="BK1407" s="1" t="str">
        <f t="shared" si="1757"/>
        <v>P</v>
      </c>
      <c r="BL1407" s="1" t="str">
        <f t="shared" si="1758"/>
        <v>NA</v>
      </c>
      <c r="BM1407" s="1" t="str">
        <f t="shared" si="1759"/>
        <v>NA</v>
      </c>
      <c r="BN1407" s="1" t="str">
        <f t="shared" si="1760"/>
        <v>NO</v>
      </c>
      <c r="BO1407" s="1" t="str">
        <f t="shared" si="1761"/>
        <v>NO</v>
      </c>
      <c r="BP1407" s="1" t="str">
        <f t="shared" si="1762"/>
        <v>NO</v>
      </c>
      <c r="BQ1407" s="1" t="str">
        <f t="shared" si="1763"/>
        <v>NO</v>
      </c>
      <c r="BS1407" s="1" t="str">
        <f t="shared" si="1764"/>
        <v>TN</v>
      </c>
      <c r="BT1407" s="1" t="str">
        <f t="shared" si="1765"/>
        <v>TN</v>
      </c>
      <c r="BU1407" s="1" t="str">
        <f t="shared" si="1766"/>
        <v>FP</v>
      </c>
      <c r="BV1407" s="1" t="str">
        <f t="shared" si="1767"/>
        <v>NO</v>
      </c>
      <c r="BW1407" s="1" t="str">
        <f t="shared" si="1768"/>
        <v>NO</v>
      </c>
      <c r="BX1407" s="1" t="str">
        <f t="shared" si="1769"/>
        <v>NO</v>
      </c>
      <c r="BY1407" s="244" t="str">
        <f t="shared" si="1770"/>
        <v>YES</v>
      </c>
      <c r="BZ1407" s="244" t="str">
        <f t="shared" si="1771"/>
        <v>NO</v>
      </c>
      <c r="CA1407" s="244" t="str">
        <f t="shared" si="1772"/>
        <v>NO</v>
      </c>
      <c r="CB1407" s="244" t="str">
        <f t="shared" si="1773"/>
        <v>NO</v>
      </c>
      <c r="CC1407" s="244" t="str">
        <f t="shared" si="1774"/>
        <v>NO</v>
      </c>
      <c r="CD1407" s="244" t="str">
        <f t="shared" si="1750"/>
        <v>YES</v>
      </c>
      <c r="CE1407" s="1" t="str">
        <f t="shared" si="1751"/>
        <v>NO</v>
      </c>
      <c r="CF1407" s="1" t="str">
        <f t="shared" si="1752"/>
        <v>NO</v>
      </c>
      <c r="CG1407" s="1" t="str">
        <f t="shared" si="1753"/>
        <v>NO</v>
      </c>
      <c r="CH1407" s="1" t="str">
        <f t="shared" si="1754"/>
        <v>YES</v>
      </c>
      <c r="CI1407" s="244" t="str">
        <f t="shared" si="1775"/>
        <v>NO</v>
      </c>
      <c r="CJ1407" s="244" t="str">
        <f t="shared" si="1776"/>
        <v>NO</v>
      </c>
      <c r="CK1407" s="244" t="str">
        <f t="shared" si="1777"/>
        <v>NO</v>
      </c>
      <c r="CL1407" s="244" t="str">
        <f t="shared" si="1778"/>
        <v>NO</v>
      </c>
      <c r="CM1407" s="244" t="str">
        <f t="shared" si="1779"/>
        <v>NO</v>
      </c>
      <c r="CN1407" s="244" t="str">
        <f t="shared" si="1780"/>
        <v>YES</v>
      </c>
      <c r="CO1407" s="244" t="str">
        <f t="shared" si="1781"/>
        <v>NO</v>
      </c>
      <c r="CP1407" s="244" t="str">
        <f t="shared" si="1782"/>
        <v>NO</v>
      </c>
      <c r="CQ1407" s="244" t="str">
        <f t="shared" si="1783"/>
        <v>NO</v>
      </c>
      <c r="CR1407" s="244" t="str">
        <f t="shared" si="1784"/>
        <v>YES</v>
      </c>
    </row>
    <row r="1408" spans="1:96">
      <c r="A1408" s="64"/>
      <c r="B1408" s="15"/>
      <c r="C1408" s="15"/>
      <c r="D1408" s="15"/>
      <c r="E1408" s="15"/>
      <c r="F1408" s="15"/>
      <c r="G1408" s="15"/>
      <c r="H1408" s="15"/>
      <c r="I1408" s="52" t="s">
        <v>20</v>
      </c>
      <c r="J1408" s="6">
        <v>0.35652735637199701</v>
      </c>
      <c r="K1408" s="6">
        <v>0.534147257847849</v>
      </c>
      <c r="L1408" s="6">
        <v>0.10932538578015299</v>
      </c>
      <c r="M1408" s="6">
        <v>6.8948652860035695E-2</v>
      </c>
      <c r="N1408" s="6">
        <v>2.9149170978344501E-2</v>
      </c>
      <c r="O1408" s="6">
        <v>0.90190217616161905</v>
      </c>
      <c r="P1408" s="6">
        <v>0.75873981477356001</v>
      </c>
      <c r="Q1408" s="6">
        <v>0.22301760526629999</v>
      </c>
      <c r="R1408" s="6">
        <v>1.8242579960139199E-2</v>
      </c>
      <c r="S1408" s="6">
        <v>0.21440913412100801</v>
      </c>
      <c r="T1408" s="6">
        <v>0.75262106980052901</v>
      </c>
      <c r="U1408" s="6">
        <v>3.2969796078461198E-2</v>
      </c>
      <c r="V1408" s="6">
        <v>0.245424925975466</v>
      </c>
      <c r="W1408" s="6">
        <v>0.37772993374029301</v>
      </c>
      <c r="X1408" s="6">
        <v>0.37684514028423999</v>
      </c>
      <c r="Y1408" s="6">
        <v>0.78172905257253</v>
      </c>
      <c r="Z1408" s="6">
        <v>7.8479535594749905E-2</v>
      </c>
      <c r="AA1408" s="6">
        <v>0.13979141183271901</v>
      </c>
      <c r="AB1408" s="6">
        <v>0.53030658091891303</v>
      </c>
      <c r="AC1408" s="6">
        <v>0.38028398327088297</v>
      </c>
      <c r="AD1408" s="6">
        <v>8.9409435810203303E-2</v>
      </c>
      <c r="AE1408" s="6">
        <v>0.81232167094493202</v>
      </c>
      <c r="AF1408" s="6">
        <v>0.141539034512422</v>
      </c>
      <c r="AG1408" s="310">
        <v>4.6139294542645003E-2</v>
      </c>
      <c r="AH1408" s="211">
        <v>0.96699999999999997</v>
      </c>
      <c r="AI1408" s="211">
        <v>2.9569999999999999</v>
      </c>
      <c r="AJ1408" s="212">
        <v>5.7080000000000002</v>
      </c>
      <c r="AK1408" s="210">
        <v>0.94899999999999995</v>
      </c>
      <c r="AL1408" s="210">
        <v>2.9449999999999998</v>
      </c>
      <c r="AM1408" s="210">
        <v>5.625</v>
      </c>
      <c r="AN1408" s="203"/>
      <c r="AO1408" s="203"/>
      <c r="AP1408" s="203"/>
      <c r="AQ1408" s="203"/>
      <c r="AR1408" s="203">
        <f t="shared" si="1807"/>
        <v>0.69692727427599999</v>
      </c>
      <c r="AS1408" s="203">
        <f t="shared" si="1808"/>
        <v>0.8518</v>
      </c>
      <c r="AT1408" s="203">
        <f t="shared" si="1809"/>
        <v>1.041088886996</v>
      </c>
      <c r="AU1408" s="203">
        <f t="shared" si="1810"/>
        <v>1.8303545495219997</v>
      </c>
      <c r="AV1408" s="203">
        <f t="shared" si="1811"/>
        <v>2.2370999999999999</v>
      </c>
      <c r="AW1408" s="203">
        <f t="shared" si="1812"/>
        <v>2.7342333283619995</v>
      </c>
      <c r="AX1408" s="203">
        <f t="shared" si="1813"/>
        <v>4.4007545552340002</v>
      </c>
      <c r="AY1408" s="203">
        <f t="shared" si="1814"/>
        <v>5.3787000000000003</v>
      </c>
      <c r="AZ1408" s="203">
        <f t="shared" si="1815"/>
        <v>6.5739666547139999</v>
      </c>
      <c r="BB1408" s="1" t="str">
        <f t="shared" si="1794"/>
        <v>NA</v>
      </c>
      <c r="BC1408" s="1" t="str">
        <f t="shared" si="1795"/>
        <v>P</v>
      </c>
      <c r="BD1408" s="1" t="str">
        <f t="shared" si="1796"/>
        <v>NA</v>
      </c>
      <c r="BE1408" s="1" t="str">
        <f t="shared" si="1797"/>
        <v>NO</v>
      </c>
      <c r="BF1408" s="1" t="str">
        <f t="shared" si="1755"/>
        <v>NO</v>
      </c>
      <c r="BG1408" s="1" t="str">
        <f t="shared" si="1756"/>
        <v>NO</v>
      </c>
      <c r="BH1408" s="1" t="str">
        <f t="shared" si="1816"/>
        <v>NO</v>
      </c>
      <c r="BJ1408" s="12">
        <v>10</v>
      </c>
      <c r="BK1408" s="1" t="str">
        <f t="shared" si="1757"/>
        <v>NA</v>
      </c>
      <c r="BL1408" s="1" t="str">
        <f t="shared" si="1758"/>
        <v>P</v>
      </c>
      <c r="BM1408" s="1" t="str">
        <f t="shared" si="1759"/>
        <v>NA</v>
      </c>
      <c r="BN1408" s="1" t="str">
        <f t="shared" si="1760"/>
        <v>NO</v>
      </c>
      <c r="BO1408" s="1" t="str">
        <f t="shared" si="1761"/>
        <v>NO</v>
      </c>
      <c r="BP1408" s="1" t="str">
        <f t="shared" si="1762"/>
        <v>NO</v>
      </c>
      <c r="BQ1408" s="1" t="str">
        <f t="shared" si="1763"/>
        <v>NO</v>
      </c>
      <c r="BS1408" s="1" t="str">
        <f t="shared" si="1764"/>
        <v>TN</v>
      </c>
      <c r="BT1408" s="1" t="str">
        <f t="shared" si="1765"/>
        <v>TN</v>
      </c>
      <c r="BU1408" s="1" t="str">
        <f t="shared" si="1766"/>
        <v>TN</v>
      </c>
      <c r="BV1408" s="1" t="str">
        <f t="shared" si="1767"/>
        <v>NO</v>
      </c>
      <c r="BW1408" s="1" t="str">
        <f t="shared" si="1768"/>
        <v>NO</v>
      </c>
      <c r="BX1408" s="1" t="str">
        <f t="shared" si="1769"/>
        <v>NO</v>
      </c>
      <c r="BY1408" s="244" t="str">
        <f t="shared" si="1770"/>
        <v>YES</v>
      </c>
      <c r="BZ1408" s="244" t="str">
        <f t="shared" si="1771"/>
        <v>NO</v>
      </c>
      <c r="CA1408" s="244" t="str">
        <f t="shared" si="1772"/>
        <v>NO</v>
      </c>
      <c r="CB1408" s="244" t="str">
        <f t="shared" si="1773"/>
        <v>NO</v>
      </c>
      <c r="CC1408" s="244" t="str">
        <f t="shared" si="1774"/>
        <v>NO</v>
      </c>
      <c r="CD1408" s="244" t="str">
        <f t="shared" si="1750"/>
        <v>NO</v>
      </c>
      <c r="CE1408" s="1" t="str">
        <f t="shared" si="1751"/>
        <v>NO</v>
      </c>
      <c r="CF1408" s="1" t="str">
        <f t="shared" si="1752"/>
        <v>NO</v>
      </c>
      <c r="CG1408" s="1" t="str">
        <f t="shared" si="1753"/>
        <v>NO</v>
      </c>
      <c r="CH1408" s="1" t="str">
        <f t="shared" si="1754"/>
        <v>NO</v>
      </c>
      <c r="CI1408" s="244" t="str">
        <f t="shared" si="1775"/>
        <v>NO</v>
      </c>
      <c r="CJ1408" s="244" t="str">
        <f t="shared" si="1776"/>
        <v>NO</v>
      </c>
      <c r="CK1408" s="244" t="str">
        <f t="shared" si="1777"/>
        <v>NO</v>
      </c>
      <c r="CL1408" s="244" t="str">
        <f t="shared" si="1778"/>
        <v>NO</v>
      </c>
      <c r="CM1408" s="244" t="str">
        <f t="shared" si="1779"/>
        <v>NO</v>
      </c>
      <c r="CN1408" s="244" t="str">
        <f t="shared" si="1780"/>
        <v>NO</v>
      </c>
      <c r="CO1408" s="244" t="str">
        <f t="shared" si="1781"/>
        <v>NO</v>
      </c>
      <c r="CP1408" s="244" t="str">
        <f t="shared" si="1782"/>
        <v>NO</v>
      </c>
      <c r="CQ1408" s="244" t="str">
        <f t="shared" si="1783"/>
        <v>NO</v>
      </c>
      <c r="CR1408" s="244" t="str">
        <f t="shared" si="1784"/>
        <v>NO</v>
      </c>
    </row>
    <row r="1409" spans="1:96">
      <c r="A1409" s="64"/>
      <c r="B1409" s="15"/>
      <c r="C1409" s="15"/>
      <c r="D1409" s="15"/>
      <c r="E1409" s="15"/>
      <c r="F1409" s="15"/>
      <c r="G1409" s="15"/>
      <c r="H1409" s="15"/>
      <c r="I1409" s="52" t="s">
        <v>32</v>
      </c>
      <c r="J1409" s="6">
        <v>0.306899658004396</v>
      </c>
      <c r="K1409" s="6">
        <v>0.665530615628394</v>
      </c>
      <c r="L1409" s="6">
        <v>2.7569726367208801E-2</v>
      </c>
      <c r="M1409" s="6">
        <v>0.94258623369400596</v>
      </c>
      <c r="N1409" s="6">
        <v>1.5336385251349199E-2</v>
      </c>
      <c r="O1409" s="6">
        <v>4.2077381054644598E-2</v>
      </c>
      <c r="P1409" s="6">
        <v>0.43279193124222298</v>
      </c>
      <c r="Q1409" s="6">
        <v>0.36280407601176501</v>
      </c>
      <c r="R1409" s="6">
        <v>0.20440399274601001</v>
      </c>
      <c r="S1409" s="6">
        <v>0.216833016612271</v>
      </c>
      <c r="T1409" s="6">
        <v>0.36643089203832402</v>
      </c>
      <c r="U1409" s="6">
        <v>0.41673609134940398</v>
      </c>
      <c r="V1409" s="6">
        <v>0.104393659714721</v>
      </c>
      <c r="W1409" s="6">
        <v>0.80277922565667503</v>
      </c>
      <c r="X1409" s="6">
        <v>9.2827114628602297E-2</v>
      </c>
      <c r="Y1409" s="6">
        <v>0.68048253077114496</v>
      </c>
      <c r="Z1409" s="6">
        <v>0.24633098346198401</v>
      </c>
      <c r="AA1409" s="6">
        <v>7.3186485766869896E-2</v>
      </c>
      <c r="AB1409" s="6">
        <v>0.306478468902047</v>
      </c>
      <c r="AC1409" s="6">
        <v>0.60072972534431701</v>
      </c>
      <c r="AD1409" s="6">
        <v>9.2791805753634396E-2</v>
      </c>
      <c r="AE1409" s="6">
        <v>2.1991121558814299E-2</v>
      </c>
      <c r="AF1409" s="6">
        <v>0.97398357631585097</v>
      </c>
      <c r="AG1409" s="310">
        <v>4.0253021253346902E-3</v>
      </c>
      <c r="AH1409" s="211">
        <v>1.452</v>
      </c>
      <c r="AI1409" s="211">
        <v>2.516</v>
      </c>
      <c r="AJ1409" s="212">
        <v>5.5880000000000001</v>
      </c>
      <c r="AK1409" s="210">
        <v>1.4350000000000001</v>
      </c>
      <c r="AL1409" s="210">
        <v>2.456</v>
      </c>
      <c r="AM1409" s="210">
        <v>5.6230000000000002</v>
      </c>
      <c r="AN1409" s="203"/>
      <c r="AO1409" s="203"/>
      <c r="AP1409" s="203"/>
      <c r="AQ1409" s="203"/>
      <c r="AR1409" s="203">
        <f t="shared" si="1807"/>
        <v>0.69692727427599999</v>
      </c>
      <c r="AS1409" s="203">
        <f t="shared" si="1808"/>
        <v>0.8518</v>
      </c>
      <c r="AT1409" s="203">
        <f t="shared" si="1809"/>
        <v>1.041088886996</v>
      </c>
      <c r="AU1409" s="203">
        <f t="shared" si="1810"/>
        <v>1.8303545495219997</v>
      </c>
      <c r="AV1409" s="203">
        <f t="shared" si="1811"/>
        <v>2.2370999999999999</v>
      </c>
      <c r="AW1409" s="203">
        <f t="shared" si="1812"/>
        <v>2.7342333283619995</v>
      </c>
      <c r="AX1409" s="203">
        <f t="shared" si="1813"/>
        <v>4.4007545552340002</v>
      </c>
      <c r="AY1409" s="203">
        <f t="shared" si="1814"/>
        <v>5.3787000000000003</v>
      </c>
      <c r="AZ1409" s="203">
        <f t="shared" si="1815"/>
        <v>6.5739666547139999</v>
      </c>
      <c r="BB1409" s="1" t="str">
        <f t="shared" si="1794"/>
        <v>P</v>
      </c>
      <c r="BC1409" s="1" t="str">
        <f t="shared" si="1795"/>
        <v>NA</v>
      </c>
      <c r="BD1409" s="1" t="str">
        <f t="shared" si="1796"/>
        <v>NA</v>
      </c>
      <c r="BE1409" s="1" t="str">
        <f t="shared" si="1797"/>
        <v>NO</v>
      </c>
      <c r="BF1409" s="1" t="str">
        <f t="shared" si="1755"/>
        <v>NO</v>
      </c>
      <c r="BG1409" s="1" t="str">
        <f t="shared" si="1756"/>
        <v>NO</v>
      </c>
      <c r="BH1409" s="1" t="str">
        <f t="shared" si="1816"/>
        <v>NO</v>
      </c>
      <c r="BJ1409" s="12">
        <v>7</v>
      </c>
      <c r="BK1409" s="1" t="str">
        <f t="shared" si="1757"/>
        <v>P</v>
      </c>
      <c r="BL1409" s="1" t="str">
        <f t="shared" si="1758"/>
        <v>NA</v>
      </c>
      <c r="BM1409" s="1" t="str">
        <f t="shared" si="1759"/>
        <v>NA</v>
      </c>
      <c r="BN1409" s="1" t="str">
        <f t="shared" si="1760"/>
        <v>NO</v>
      </c>
      <c r="BO1409" s="1" t="str">
        <f t="shared" si="1761"/>
        <v>NO</v>
      </c>
      <c r="BP1409" s="1" t="str">
        <f t="shared" si="1762"/>
        <v>NO</v>
      </c>
      <c r="BQ1409" s="1" t="str">
        <f t="shared" si="1763"/>
        <v>NO</v>
      </c>
      <c r="BS1409" s="1" t="str">
        <f t="shared" si="1764"/>
        <v>TN</v>
      </c>
      <c r="BT1409" s="1" t="str">
        <f t="shared" si="1765"/>
        <v>TN</v>
      </c>
      <c r="BU1409" s="1" t="str">
        <f t="shared" si="1766"/>
        <v>TN</v>
      </c>
      <c r="BV1409" s="1" t="str">
        <f t="shared" si="1767"/>
        <v>NO</v>
      </c>
      <c r="BW1409" s="1" t="str">
        <f t="shared" si="1768"/>
        <v>NO</v>
      </c>
      <c r="BX1409" s="1" t="str">
        <f t="shared" si="1769"/>
        <v>NO</v>
      </c>
      <c r="BY1409" s="244" t="str">
        <f t="shared" si="1770"/>
        <v>YES</v>
      </c>
      <c r="BZ1409" s="244" t="str">
        <f t="shared" si="1771"/>
        <v>NO</v>
      </c>
      <c r="CA1409" s="244" t="str">
        <f t="shared" si="1772"/>
        <v>NO</v>
      </c>
      <c r="CB1409" s="244" t="str">
        <f t="shared" si="1773"/>
        <v>NO</v>
      </c>
      <c r="CC1409" s="244" t="str">
        <f t="shared" si="1774"/>
        <v>NO</v>
      </c>
      <c r="CD1409" s="244" t="str">
        <f t="shared" si="1750"/>
        <v>NO</v>
      </c>
      <c r="CE1409" s="1" t="str">
        <f t="shared" si="1751"/>
        <v>NO</v>
      </c>
      <c r="CF1409" s="1" t="str">
        <f t="shared" si="1752"/>
        <v>NO</v>
      </c>
      <c r="CG1409" s="1" t="str">
        <f t="shared" si="1753"/>
        <v>NO</v>
      </c>
      <c r="CH1409" s="1" t="str">
        <f t="shared" si="1754"/>
        <v>NO</v>
      </c>
      <c r="CI1409" s="244" t="str">
        <f t="shared" si="1775"/>
        <v>NO</v>
      </c>
      <c r="CJ1409" s="244" t="str">
        <f t="shared" si="1776"/>
        <v>NO</v>
      </c>
      <c r="CK1409" s="244" t="str">
        <f t="shared" si="1777"/>
        <v>NO</v>
      </c>
      <c r="CL1409" s="244" t="str">
        <f t="shared" si="1778"/>
        <v>NO</v>
      </c>
      <c r="CM1409" s="244" t="str">
        <f t="shared" si="1779"/>
        <v>NO</v>
      </c>
      <c r="CN1409" s="244" t="str">
        <f t="shared" si="1780"/>
        <v>NO</v>
      </c>
      <c r="CO1409" s="244" t="str">
        <f t="shared" si="1781"/>
        <v>NO</v>
      </c>
      <c r="CP1409" s="244" t="str">
        <f t="shared" si="1782"/>
        <v>NO</v>
      </c>
      <c r="CQ1409" s="244" t="str">
        <f t="shared" si="1783"/>
        <v>NO</v>
      </c>
      <c r="CR1409" s="244" t="str">
        <f t="shared" si="1784"/>
        <v>NO</v>
      </c>
    </row>
    <row r="1410" spans="1:96">
      <c r="A1410" s="64"/>
      <c r="B1410" s="15"/>
      <c r="C1410" s="15"/>
      <c r="D1410" s="15"/>
      <c r="E1410" s="15"/>
      <c r="F1410" s="15"/>
      <c r="G1410" s="15"/>
      <c r="H1410" s="15"/>
      <c r="I1410" s="52" t="s">
        <v>31</v>
      </c>
      <c r="J1410" s="6">
        <v>0.98929914022125398</v>
      </c>
      <c r="K1410" s="6">
        <v>2.5684136946790802E-3</v>
      </c>
      <c r="L1410" s="6">
        <v>8.1324460840663804E-3</v>
      </c>
      <c r="M1410" s="6">
        <v>0.208803053788088</v>
      </c>
      <c r="N1410" s="6">
        <v>0.60247508416931705</v>
      </c>
      <c r="O1410" s="6">
        <v>0.188721862042593</v>
      </c>
      <c r="P1410" s="6">
        <v>0.59221992318638395</v>
      </c>
      <c r="Q1410" s="6">
        <v>5.3548374839227898E-2</v>
      </c>
      <c r="R1410" s="6">
        <v>0.35423170197438703</v>
      </c>
      <c r="S1410" s="6">
        <v>0.29496394278713001</v>
      </c>
      <c r="T1410" s="6">
        <v>0.66933561256044805</v>
      </c>
      <c r="U1410" s="6">
        <v>3.5700444652421198E-2</v>
      </c>
      <c r="V1410" s="6">
        <v>0.66566028971888802</v>
      </c>
      <c r="W1410" s="6">
        <v>0.27454862630147098</v>
      </c>
      <c r="X1410" s="6">
        <v>5.9791083979640301E-2</v>
      </c>
      <c r="Y1410" s="6">
        <v>0.67971990207128596</v>
      </c>
      <c r="Z1410" s="6">
        <v>0.124814767730344</v>
      </c>
      <c r="AA1410" s="6">
        <v>0.19546533019836901</v>
      </c>
      <c r="AB1410" s="6">
        <v>7.4359237682795995E-2</v>
      </c>
      <c r="AC1410" s="6">
        <v>0.18614253059243299</v>
      </c>
      <c r="AD1410" s="6">
        <v>0.73949823172477003</v>
      </c>
      <c r="AE1410" s="6">
        <v>0.189531486641245</v>
      </c>
      <c r="AF1410" s="6">
        <v>0.62567777328969398</v>
      </c>
      <c r="AG1410" s="310">
        <v>0.18479074006905999</v>
      </c>
      <c r="AH1410" s="211">
        <v>1.0820000000000001</v>
      </c>
      <c r="AI1410" s="211">
        <v>2.399</v>
      </c>
      <c r="AJ1410" s="212">
        <v>6.2140000000000004</v>
      </c>
      <c r="AK1410" s="210">
        <v>1.0940000000000001</v>
      </c>
      <c r="AL1410" s="210">
        <v>2.4159999999999999</v>
      </c>
      <c r="AM1410" s="210">
        <v>6.3559999999999999</v>
      </c>
      <c r="AN1410" s="203"/>
      <c r="AO1410" s="203"/>
      <c r="AP1410" s="203"/>
      <c r="AQ1410" s="203"/>
      <c r="AR1410" s="203">
        <f t="shared" si="1807"/>
        <v>0.69692727427599999</v>
      </c>
      <c r="AS1410" s="203">
        <f t="shared" si="1808"/>
        <v>0.8518</v>
      </c>
      <c r="AT1410" s="203">
        <f t="shared" si="1809"/>
        <v>1.041088886996</v>
      </c>
      <c r="AU1410" s="203">
        <f t="shared" si="1810"/>
        <v>1.8303545495219997</v>
      </c>
      <c r="AV1410" s="203">
        <f t="shared" si="1811"/>
        <v>2.2370999999999999</v>
      </c>
      <c r="AW1410" s="203">
        <f t="shared" si="1812"/>
        <v>2.7342333283619995</v>
      </c>
      <c r="AX1410" s="203">
        <f t="shared" si="1813"/>
        <v>4.4007545552340002</v>
      </c>
      <c r="AY1410" s="203">
        <f t="shared" si="1814"/>
        <v>5.3787000000000003</v>
      </c>
      <c r="AZ1410" s="203">
        <f t="shared" si="1815"/>
        <v>6.5739666547139999</v>
      </c>
      <c r="BB1410" s="1" t="str">
        <f t="shared" si="1794"/>
        <v>P</v>
      </c>
      <c r="BC1410" s="1" t="str">
        <f t="shared" si="1795"/>
        <v>NA</v>
      </c>
      <c r="BD1410" s="1" t="str">
        <f t="shared" si="1796"/>
        <v>NA</v>
      </c>
      <c r="BE1410" s="1" t="str">
        <f t="shared" si="1797"/>
        <v>NO</v>
      </c>
      <c r="BF1410" s="1" t="str">
        <f t="shared" si="1755"/>
        <v>NO</v>
      </c>
      <c r="BG1410" s="1" t="str">
        <f t="shared" si="1756"/>
        <v>NO</v>
      </c>
      <c r="BH1410" s="1" t="str">
        <f t="shared" si="1816"/>
        <v>NO</v>
      </c>
      <c r="BJ1410" s="12">
        <v>52</v>
      </c>
      <c r="BK1410" s="1" t="str">
        <f t="shared" si="1757"/>
        <v>P</v>
      </c>
      <c r="BL1410" s="1" t="str">
        <f t="shared" si="1758"/>
        <v>NA</v>
      </c>
      <c r="BM1410" s="1" t="str">
        <f t="shared" si="1759"/>
        <v>NA</v>
      </c>
      <c r="BN1410" s="1" t="str">
        <f t="shared" si="1760"/>
        <v>NO</v>
      </c>
      <c r="BO1410" s="1" t="str">
        <f t="shared" si="1761"/>
        <v>NO</v>
      </c>
      <c r="BP1410" s="1" t="str">
        <f t="shared" si="1762"/>
        <v>NO</v>
      </c>
      <c r="BQ1410" s="1" t="str">
        <f t="shared" si="1763"/>
        <v>NO</v>
      </c>
      <c r="BS1410" s="1" t="str">
        <f t="shared" si="1764"/>
        <v>TN</v>
      </c>
      <c r="BT1410" s="1" t="str">
        <f t="shared" si="1765"/>
        <v>TN</v>
      </c>
      <c r="BU1410" s="1" t="str">
        <f t="shared" si="1766"/>
        <v>TN</v>
      </c>
      <c r="BV1410" s="1" t="str">
        <f t="shared" si="1767"/>
        <v>NO</v>
      </c>
      <c r="BW1410" s="1" t="str">
        <f t="shared" si="1768"/>
        <v>NO</v>
      </c>
      <c r="BX1410" s="1" t="str">
        <f t="shared" si="1769"/>
        <v>NO</v>
      </c>
      <c r="BY1410" s="244" t="str">
        <f t="shared" si="1770"/>
        <v>YES</v>
      </c>
      <c r="BZ1410" s="244" t="str">
        <f t="shared" si="1771"/>
        <v>NO</v>
      </c>
      <c r="CA1410" s="244" t="str">
        <f t="shared" si="1772"/>
        <v>NO</v>
      </c>
      <c r="CB1410" s="244" t="str">
        <f t="shared" si="1773"/>
        <v>NO</v>
      </c>
      <c r="CC1410" s="244" t="str">
        <f t="shared" si="1774"/>
        <v>NO</v>
      </c>
      <c r="CD1410" s="244" t="str">
        <f t="shared" si="1750"/>
        <v>NO</v>
      </c>
      <c r="CE1410" s="1" t="str">
        <f t="shared" si="1751"/>
        <v>NO</v>
      </c>
      <c r="CF1410" s="1" t="str">
        <f t="shared" si="1752"/>
        <v>NO</v>
      </c>
      <c r="CG1410" s="1" t="str">
        <f t="shared" si="1753"/>
        <v>NO</v>
      </c>
      <c r="CH1410" s="1" t="str">
        <f t="shared" si="1754"/>
        <v>NO</v>
      </c>
      <c r="CI1410" s="244" t="str">
        <f t="shared" si="1775"/>
        <v>NO</v>
      </c>
      <c r="CJ1410" s="244" t="str">
        <f t="shared" si="1776"/>
        <v>NO</v>
      </c>
      <c r="CK1410" s="244" t="str">
        <f t="shared" si="1777"/>
        <v>NO</v>
      </c>
      <c r="CL1410" s="244" t="str">
        <f t="shared" si="1778"/>
        <v>NO</v>
      </c>
      <c r="CM1410" s="244" t="str">
        <f t="shared" si="1779"/>
        <v>NO</v>
      </c>
      <c r="CN1410" s="244" t="str">
        <f t="shared" si="1780"/>
        <v>NO</v>
      </c>
      <c r="CO1410" s="244" t="str">
        <f t="shared" si="1781"/>
        <v>NO</v>
      </c>
      <c r="CP1410" s="244" t="str">
        <f t="shared" si="1782"/>
        <v>NO</v>
      </c>
      <c r="CQ1410" s="244" t="str">
        <f t="shared" si="1783"/>
        <v>NO</v>
      </c>
      <c r="CR1410" s="244" t="str">
        <f t="shared" si="1784"/>
        <v>NO</v>
      </c>
    </row>
    <row r="1411" spans="1:96">
      <c r="A1411" s="64"/>
      <c r="B1411" s="15"/>
      <c r="C1411" s="15"/>
      <c r="D1411" s="15"/>
      <c r="E1411" s="15"/>
      <c r="F1411" s="15"/>
      <c r="G1411" s="15"/>
      <c r="H1411" s="15"/>
      <c r="I1411" s="52" t="s">
        <v>53</v>
      </c>
      <c r="J1411" s="6">
        <v>0.92948341308925297</v>
      </c>
      <c r="K1411" s="6">
        <v>2.9070901039631499E-2</v>
      </c>
      <c r="L1411" s="6">
        <v>4.14456858711146E-2</v>
      </c>
      <c r="M1411" s="6">
        <v>0.50084213116913601</v>
      </c>
      <c r="N1411" s="6">
        <v>0.26527043172220299</v>
      </c>
      <c r="O1411" s="6">
        <v>0.233887437108659</v>
      </c>
      <c r="P1411" s="6">
        <v>0.24351398178821501</v>
      </c>
      <c r="Q1411" s="6">
        <v>0.42633076469949099</v>
      </c>
      <c r="R1411" s="6">
        <v>0.33015525351229202</v>
      </c>
      <c r="S1411" s="6">
        <v>0.73481421696344495</v>
      </c>
      <c r="T1411" s="6">
        <v>0.25448175490393599</v>
      </c>
      <c r="U1411" s="6">
        <v>1.0704028132618001E-2</v>
      </c>
      <c r="V1411" s="6">
        <v>0.59074513174421095</v>
      </c>
      <c r="W1411" s="6">
        <v>7.3344152075921196E-2</v>
      </c>
      <c r="X1411" s="6">
        <v>0.33591071617986701</v>
      </c>
      <c r="Y1411" s="6">
        <v>0.85103337305612503</v>
      </c>
      <c r="Z1411" s="6">
        <v>1.9259123826501801E-2</v>
      </c>
      <c r="AA1411" s="6">
        <v>0.129707503117372</v>
      </c>
      <c r="AB1411" s="6">
        <v>0.38296663871298697</v>
      </c>
      <c r="AC1411" s="6">
        <v>0.55927229924956201</v>
      </c>
      <c r="AD1411" s="6">
        <v>5.7761062037449601E-2</v>
      </c>
      <c r="AE1411" s="6">
        <v>0.69439956709510098</v>
      </c>
      <c r="AF1411" s="6">
        <v>0.170866613716632</v>
      </c>
      <c r="AG1411" s="310">
        <v>0.13473381918826599</v>
      </c>
      <c r="AH1411" s="211">
        <v>1.1559999999999999</v>
      </c>
      <c r="AI1411" s="211">
        <v>2.6150000000000002</v>
      </c>
      <c r="AJ1411" s="212">
        <v>5.5750000000000002</v>
      </c>
      <c r="AK1411" s="210">
        <v>1.157</v>
      </c>
      <c r="AL1411" s="210">
        <v>2.754</v>
      </c>
      <c r="AM1411" s="210">
        <v>5.7089999999999996</v>
      </c>
      <c r="AN1411" s="203"/>
      <c r="AO1411" s="203"/>
      <c r="AP1411" s="203"/>
      <c r="AQ1411" s="203"/>
      <c r="AR1411" s="203">
        <f t="shared" si="1807"/>
        <v>0.69692727427599999</v>
      </c>
      <c r="AS1411" s="203">
        <f t="shared" si="1808"/>
        <v>0.8518</v>
      </c>
      <c r="AT1411" s="203">
        <f t="shared" si="1809"/>
        <v>1.041088886996</v>
      </c>
      <c r="AU1411" s="203">
        <f t="shared" si="1810"/>
        <v>1.8303545495219997</v>
      </c>
      <c r="AV1411" s="203">
        <f t="shared" si="1811"/>
        <v>2.2370999999999999</v>
      </c>
      <c r="AW1411" s="203">
        <f t="shared" si="1812"/>
        <v>2.7342333283619995</v>
      </c>
      <c r="AX1411" s="203">
        <f t="shared" si="1813"/>
        <v>4.4007545552340002</v>
      </c>
      <c r="AY1411" s="203">
        <f t="shared" si="1814"/>
        <v>5.3787000000000003</v>
      </c>
      <c r="AZ1411" s="203">
        <f t="shared" si="1815"/>
        <v>6.5739666547139999</v>
      </c>
      <c r="BB1411" s="1" t="str">
        <f t="shared" si="1794"/>
        <v>P</v>
      </c>
      <c r="BC1411" s="1" t="str">
        <f t="shared" si="1795"/>
        <v>NA</v>
      </c>
      <c r="BD1411" s="1" t="str">
        <f t="shared" si="1796"/>
        <v>NA</v>
      </c>
      <c r="BE1411" s="1" t="str">
        <f t="shared" si="1797"/>
        <v>NO</v>
      </c>
      <c r="BF1411" s="1" t="str">
        <f t="shared" si="1755"/>
        <v>NO</v>
      </c>
      <c r="BG1411" s="1" t="str">
        <f t="shared" si="1756"/>
        <v>NO</v>
      </c>
      <c r="BH1411" s="1" t="str">
        <f t="shared" si="1816"/>
        <v>NO</v>
      </c>
      <c r="BJ1411" s="12">
        <v>16</v>
      </c>
      <c r="BK1411" s="1" t="str">
        <f t="shared" si="1757"/>
        <v>P</v>
      </c>
      <c r="BL1411" s="1" t="str">
        <f t="shared" si="1758"/>
        <v>P</v>
      </c>
      <c r="BM1411" s="1" t="str">
        <f t="shared" si="1759"/>
        <v>NA</v>
      </c>
      <c r="BN1411" s="1" t="str">
        <f t="shared" si="1760"/>
        <v>NO</v>
      </c>
      <c r="BO1411" s="1" t="str">
        <f t="shared" si="1761"/>
        <v>NO</v>
      </c>
      <c r="BP1411" s="1" t="str">
        <f t="shared" si="1762"/>
        <v>NO</v>
      </c>
      <c r="BQ1411" s="1" t="str">
        <f t="shared" si="1763"/>
        <v>NO</v>
      </c>
      <c r="BS1411" s="1" t="str">
        <f t="shared" si="1764"/>
        <v>TN</v>
      </c>
      <c r="BT1411" s="1" t="str">
        <f t="shared" si="1765"/>
        <v>TN</v>
      </c>
      <c r="BU1411" s="1" t="str">
        <f t="shared" si="1766"/>
        <v>TN</v>
      </c>
      <c r="BV1411" s="1" t="str">
        <f t="shared" si="1767"/>
        <v>NO</v>
      </c>
      <c r="BW1411" s="1" t="str">
        <f t="shared" si="1768"/>
        <v>NO</v>
      </c>
      <c r="BX1411" s="1" t="str">
        <f t="shared" si="1769"/>
        <v>NO</v>
      </c>
      <c r="BY1411" s="244" t="str">
        <f t="shared" si="1770"/>
        <v>YES</v>
      </c>
      <c r="BZ1411" s="244" t="str">
        <f t="shared" si="1771"/>
        <v>NO</v>
      </c>
      <c r="CA1411" s="244" t="str">
        <f t="shared" si="1772"/>
        <v>NO</v>
      </c>
      <c r="CB1411" s="244" t="str">
        <f t="shared" si="1773"/>
        <v>NO</v>
      </c>
      <c r="CC1411" s="244" t="str">
        <f t="shared" si="1774"/>
        <v>NO</v>
      </c>
      <c r="CD1411" s="244" t="str">
        <f t="shared" si="1750"/>
        <v>NO</v>
      </c>
      <c r="CE1411" s="1" t="str">
        <f t="shared" si="1751"/>
        <v>NO</v>
      </c>
      <c r="CF1411" s="1" t="str">
        <f t="shared" si="1752"/>
        <v>NO</v>
      </c>
      <c r="CG1411" s="1" t="str">
        <f t="shared" si="1753"/>
        <v>NO</v>
      </c>
      <c r="CH1411" s="1" t="str">
        <f t="shared" si="1754"/>
        <v>NO</v>
      </c>
      <c r="CI1411" s="244" t="str">
        <f t="shared" si="1775"/>
        <v>NO</v>
      </c>
      <c r="CJ1411" s="244" t="str">
        <f t="shared" si="1776"/>
        <v>NO</v>
      </c>
      <c r="CK1411" s="244" t="str">
        <f t="shared" si="1777"/>
        <v>NO</v>
      </c>
      <c r="CL1411" s="244" t="str">
        <f t="shared" si="1778"/>
        <v>NO</v>
      </c>
      <c r="CM1411" s="244" t="str">
        <f t="shared" si="1779"/>
        <v>NO</v>
      </c>
      <c r="CN1411" s="244" t="str">
        <f t="shared" si="1780"/>
        <v>NO</v>
      </c>
      <c r="CO1411" s="244" t="str">
        <f t="shared" si="1781"/>
        <v>NO</v>
      </c>
      <c r="CP1411" s="244" t="str">
        <f t="shared" si="1782"/>
        <v>NO</v>
      </c>
      <c r="CQ1411" s="244" t="str">
        <f t="shared" si="1783"/>
        <v>NO</v>
      </c>
      <c r="CR1411" s="244" t="str">
        <f t="shared" si="1784"/>
        <v>NO</v>
      </c>
    </row>
    <row r="1412" spans="1:96">
      <c r="A1412" s="64"/>
      <c r="B1412" s="15"/>
      <c r="C1412" s="15"/>
      <c r="D1412" s="15"/>
      <c r="E1412" s="15"/>
      <c r="F1412" s="15"/>
      <c r="G1412" s="15"/>
      <c r="H1412" s="15"/>
      <c r="I1412" s="52" t="s">
        <v>54</v>
      </c>
      <c r="J1412" s="6">
        <v>0.60964212702685106</v>
      </c>
      <c r="K1412" s="6">
        <v>0.26871573526008002</v>
      </c>
      <c r="L1412" s="6">
        <v>0.121642137713068</v>
      </c>
      <c r="M1412" s="6">
        <v>0.237377939406831</v>
      </c>
      <c r="N1412" s="6">
        <v>0.54457431830375902</v>
      </c>
      <c r="O1412" s="6">
        <v>0.21804774228940799</v>
      </c>
      <c r="P1412" s="6">
        <v>0.49886803891243098</v>
      </c>
      <c r="Q1412" s="6">
        <v>0.45918553439856302</v>
      </c>
      <c r="R1412" s="6">
        <v>4.19464266890048E-2</v>
      </c>
      <c r="S1412" s="6">
        <v>0.95695398634095497</v>
      </c>
      <c r="T1412" s="6">
        <v>6.0448540372912696E-3</v>
      </c>
      <c r="U1412" s="6">
        <v>3.7001159621753502E-2</v>
      </c>
      <c r="V1412" s="6">
        <v>0.74266757987173604</v>
      </c>
      <c r="W1412" s="6">
        <v>0.21547172383586599</v>
      </c>
      <c r="X1412" s="6">
        <v>4.1860696292397102E-2</v>
      </c>
      <c r="Y1412" s="6">
        <v>0.96055457873606398</v>
      </c>
      <c r="Z1412" s="6">
        <v>1.43334333056142E-2</v>
      </c>
      <c r="AA1412" s="6">
        <v>2.51119879583214E-2</v>
      </c>
      <c r="AB1412" s="6">
        <v>0.88190955898908396</v>
      </c>
      <c r="AC1412" s="6">
        <v>3.9092259358696403E-2</v>
      </c>
      <c r="AD1412" s="6">
        <v>7.8998181652218696E-2</v>
      </c>
      <c r="AE1412" s="6">
        <v>0.34299571331883499</v>
      </c>
      <c r="AF1412" s="6">
        <v>0.58925872185376105</v>
      </c>
      <c r="AG1412" s="310">
        <v>6.7745564827403307E-2</v>
      </c>
      <c r="AH1412" s="211">
        <v>1.1399999999999999</v>
      </c>
      <c r="AI1412" s="211">
        <v>2.6640000000000001</v>
      </c>
      <c r="AJ1412" s="212">
        <v>5.7160000000000002</v>
      </c>
      <c r="AK1412" s="210">
        <v>1.121</v>
      </c>
      <c r="AL1412" s="210">
        <v>2.6389999999999998</v>
      </c>
      <c r="AM1412" s="210">
        <v>5.6660000000000004</v>
      </c>
      <c r="AN1412" s="203"/>
      <c r="AO1412" s="203"/>
      <c r="AP1412" s="203"/>
      <c r="AQ1412" s="203"/>
      <c r="AR1412" s="203">
        <f t="shared" si="1807"/>
        <v>0.69692727427599999</v>
      </c>
      <c r="AS1412" s="203">
        <f t="shared" si="1808"/>
        <v>0.8518</v>
      </c>
      <c r="AT1412" s="203">
        <f t="shared" si="1809"/>
        <v>1.041088886996</v>
      </c>
      <c r="AU1412" s="203">
        <f t="shared" si="1810"/>
        <v>1.8303545495219997</v>
      </c>
      <c r="AV1412" s="203">
        <f t="shared" si="1811"/>
        <v>2.2370999999999999</v>
      </c>
      <c r="AW1412" s="203">
        <f t="shared" si="1812"/>
        <v>2.7342333283619995</v>
      </c>
      <c r="AX1412" s="203">
        <f t="shared" si="1813"/>
        <v>4.4007545552340002</v>
      </c>
      <c r="AY1412" s="203">
        <f t="shared" si="1814"/>
        <v>5.3787000000000003</v>
      </c>
      <c r="AZ1412" s="203">
        <f t="shared" si="1815"/>
        <v>6.5739666547139999</v>
      </c>
      <c r="BB1412" s="1" t="str">
        <f t="shared" si="1794"/>
        <v>P</v>
      </c>
      <c r="BC1412" s="1" t="str">
        <f t="shared" si="1795"/>
        <v>NA</v>
      </c>
      <c r="BD1412" s="1" t="str">
        <f t="shared" si="1796"/>
        <v>NA</v>
      </c>
      <c r="BE1412" s="1" t="str">
        <f t="shared" si="1797"/>
        <v>NO</v>
      </c>
      <c r="BF1412" s="1" t="str">
        <f t="shared" si="1755"/>
        <v>NO</v>
      </c>
      <c r="BG1412" s="1" t="str">
        <f t="shared" si="1756"/>
        <v>NO</v>
      </c>
      <c r="BH1412" s="1" t="str">
        <f t="shared" si="1816"/>
        <v>NO</v>
      </c>
      <c r="BJ1412" s="12">
        <v>8</v>
      </c>
      <c r="BK1412" s="1" t="str">
        <f t="shared" si="1757"/>
        <v>P</v>
      </c>
      <c r="BL1412" s="1" t="str">
        <f t="shared" si="1758"/>
        <v>NA</v>
      </c>
      <c r="BM1412" s="1" t="str">
        <f t="shared" si="1759"/>
        <v>NA</v>
      </c>
      <c r="BN1412" s="1" t="str">
        <f t="shared" si="1760"/>
        <v>NO</v>
      </c>
      <c r="BO1412" s="1" t="str">
        <f t="shared" si="1761"/>
        <v>NO</v>
      </c>
      <c r="BP1412" s="1" t="str">
        <f t="shared" si="1762"/>
        <v>NO</v>
      </c>
      <c r="BQ1412" s="1" t="str">
        <f t="shared" si="1763"/>
        <v>NO</v>
      </c>
      <c r="BS1412" s="1" t="str">
        <f t="shared" si="1764"/>
        <v>TN</v>
      </c>
      <c r="BT1412" s="1" t="str">
        <f t="shared" si="1765"/>
        <v>TN</v>
      </c>
      <c r="BU1412" s="1" t="str">
        <f t="shared" si="1766"/>
        <v>TN</v>
      </c>
      <c r="BV1412" s="1" t="str">
        <f t="shared" si="1767"/>
        <v>NO</v>
      </c>
      <c r="BW1412" s="1" t="str">
        <f t="shared" si="1768"/>
        <v>NO</v>
      </c>
      <c r="BX1412" s="1" t="str">
        <f t="shared" si="1769"/>
        <v>NO</v>
      </c>
      <c r="BY1412" s="244" t="str">
        <f t="shared" si="1770"/>
        <v>YES</v>
      </c>
      <c r="BZ1412" s="244" t="str">
        <f t="shared" si="1771"/>
        <v>NO</v>
      </c>
      <c r="CA1412" s="244" t="str">
        <f t="shared" si="1772"/>
        <v>NO</v>
      </c>
      <c r="CB1412" s="244" t="str">
        <f t="shared" si="1773"/>
        <v>NO</v>
      </c>
      <c r="CC1412" s="244" t="str">
        <f t="shared" si="1774"/>
        <v>NO</v>
      </c>
      <c r="CD1412" s="244" t="str">
        <f t="shared" si="1750"/>
        <v>NO</v>
      </c>
      <c r="CE1412" s="1" t="str">
        <f t="shared" si="1751"/>
        <v>NO</v>
      </c>
      <c r="CF1412" s="1" t="str">
        <f t="shared" si="1752"/>
        <v>NO</v>
      </c>
      <c r="CG1412" s="1" t="str">
        <f t="shared" si="1753"/>
        <v>NO</v>
      </c>
      <c r="CH1412" s="1" t="str">
        <f t="shared" si="1754"/>
        <v>NO</v>
      </c>
      <c r="CI1412" s="244" t="str">
        <f t="shared" si="1775"/>
        <v>NO</v>
      </c>
      <c r="CJ1412" s="244" t="str">
        <f t="shared" si="1776"/>
        <v>NO</v>
      </c>
      <c r="CK1412" s="244" t="str">
        <f t="shared" si="1777"/>
        <v>NO</v>
      </c>
      <c r="CL1412" s="244" t="str">
        <f t="shared" si="1778"/>
        <v>NO</v>
      </c>
      <c r="CM1412" s="244" t="str">
        <f t="shared" si="1779"/>
        <v>NO</v>
      </c>
      <c r="CN1412" s="244" t="str">
        <f t="shared" si="1780"/>
        <v>NO</v>
      </c>
      <c r="CO1412" s="244" t="str">
        <f t="shared" si="1781"/>
        <v>NO</v>
      </c>
      <c r="CP1412" s="244" t="str">
        <f t="shared" si="1782"/>
        <v>NO</v>
      </c>
      <c r="CQ1412" s="244" t="str">
        <f t="shared" si="1783"/>
        <v>NO</v>
      </c>
      <c r="CR1412" s="244" t="str">
        <f t="shared" si="1784"/>
        <v>NO</v>
      </c>
    </row>
    <row r="1413" spans="1:96">
      <c r="A1413" s="64"/>
      <c r="B1413" s="15"/>
      <c r="C1413" s="15"/>
      <c r="D1413" s="15"/>
      <c r="E1413" s="15"/>
      <c r="F1413" s="15"/>
      <c r="G1413" s="15"/>
      <c r="H1413" s="15"/>
      <c r="I1413" s="52" t="s">
        <v>55</v>
      </c>
      <c r="J1413" s="6">
        <v>0.97745275732916104</v>
      </c>
      <c r="K1413" s="6">
        <v>1.5942302507037001E-3</v>
      </c>
      <c r="L1413" s="6">
        <v>2.09530124201344E-2</v>
      </c>
      <c r="M1413" s="6">
        <v>0.11086043588913901</v>
      </c>
      <c r="N1413" s="6">
        <v>0.36350254284898498</v>
      </c>
      <c r="O1413" s="6">
        <v>0.52563702126187395</v>
      </c>
      <c r="P1413" s="6">
        <v>0.36092424820526497</v>
      </c>
      <c r="Q1413" s="6">
        <v>0.22014901433724501</v>
      </c>
      <c r="R1413" s="6">
        <v>0.41892673745748898</v>
      </c>
      <c r="S1413" s="6">
        <v>0.48512285035485397</v>
      </c>
      <c r="T1413" s="6">
        <v>0.31053088895192399</v>
      </c>
      <c r="U1413" s="6">
        <v>0.20434626069322001</v>
      </c>
      <c r="V1413" s="6">
        <v>0.27295859143518703</v>
      </c>
      <c r="W1413" s="6">
        <v>0.54539384484016495</v>
      </c>
      <c r="X1413" s="6">
        <v>0.18164756372464599</v>
      </c>
      <c r="Y1413" s="6">
        <v>0.99093035419821696</v>
      </c>
      <c r="Z1413" s="6">
        <v>3.8114798178173698E-3</v>
      </c>
      <c r="AA1413" s="6">
        <v>5.2581659839651103E-3</v>
      </c>
      <c r="AB1413" s="6">
        <v>0.85531753602697602</v>
      </c>
      <c r="AC1413" s="6">
        <v>0.1111693611008</v>
      </c>
      <c r="AD1413" s="6">
        <v>3.3513102872222603E-2</v>
      </c>
      <c r="AE1413" s="6">
        <v>0.78098981255905997</v>
      </c>
      <c r="AF1413" s="6">
        <v>0.118599642903954</v>
      </c>
      <c r="AG1413" s="310">
        <v>0.100410544536984</v>
      </c>
      <c r="AH1413" s="211">
        <v>1.4350000000000001</v>
      </c>
      <c r="AI1413" s="211">
        <v>2.5350000000000001</v>
      </c>
      <c r="AJ1413" s="212">
        <v>5.4139999999999997</v>
      </c>
      <c r="AK1413" s="210">
        <v>1.4039999999999999</v>
      </c>
      <c r="AL1413" s="210">
        <v>2.488</v>
      </c>
      <c r="AM1413" s="210">
        <v>5.4219999999999997</v>
      </c>
      <c r="AN1413" s="203"/>
      <c r="AO1413" s="203"/>
      <c r="AP1413" s="203"/>
      <c r="AQ1413" s="203"/>
      <c r="AR1413" s="203">
        <f t="shared" si="1807"/>
        <v>0.69692727427599999</v>
      </c>
      <c r="AS1413" s="203">
        <f t="shared" si="1808"/>
        <v>0.8518</v>
      </c>
      <c r="AT1413" s="203">
        <f t="shared" si="1809"/>
        <v>1.041088886996</v>
      </c>
      <c r="AU1413" s="203">
        <f t="shared" si="1810"/>
        <v>1.8303545495219997</v>
      </c>
      <c r="AV1413" s="203">
        <f t="shared" si="1811"/>
        <v>2.2370999999999999</v>
      </c>
      <c r="AW1413" s="203">
        <f t="shared" si="1812"/>
        <v>2.7342333283619995</v>
      </c>
      <c r="AX1413" s="203">
        <f t="shared" si="1813"/>
        <v>4.4007545552340002</v>
      </c>
      <c r="AY1413" s="203">
        <f t="shared" si="1814"/>
        <v>5.3787000000000003</v>
      </c>
      <c r="AZ1413" s="203">
        <f t="shared" si="1815"/>
        <v>6.5739666547139999</v>
      </c>
      <c r="BB1413" s="1" t="str">
        <f t="shared" si="1794"/>
        <v>P</v>
      </c>
      <c r="BC1413" s="1" t="str">
        <f t="shared" si="1795"/>
        <v>NA</v>
      </c>
      <c r="BD1413" s="1" t="str">
        <f t="shared" si="1796"/>
        <v>NA</v>
      </c>
      <c r="BE1413" s="1" t="str">
        <f t="shared" si="1797"/>
        <v>NO</v>
      </c>
      <c r="BF1413" s="1" t="str">
        <f t="shared" si="1755"/>
        <v>NO</v>
      </c>
      <c r="BG1413" s="1" t="str">
        <f t="shared" si="1756"/>
        <v>NO</v>
      </c>
      <c r="BH1413" s="1" t="str">
        <f t="shared" si="1816"/>
        <v>NO</v>
      </c>
      <c r="BJ1413" s="12">
        <v>41</v>
      </c>
      <c r="BK1413" s="1" t="str">
        <f t="shared" si="1757"/>
        <v>P</v>
      </c>
      <c r="BL1413" s="1" t="str">
        <f t="shared" si="1758"/>
        <v>NA</v>
      </c>
      <c r="BM1413" s="1" t="str">
        <f t="shared" si="1759"/>
        <v>NA</v>
      </c>
      <c r="BN1413" s="1" t="str">
        <f t="shared" si="1760"/>
        <v>NO</v>
      </c>
      <c r="BO1413" s="1" t="str">
        <f t="shared" si="1761"/>
        <v>NO</v>
      </c>
      <c r="BP1413" s="1" t="str">
        <f t="shared" si="1762"/>
        <v>NO</v>
      </c>
      <c r="BQ1413" s="1" t="str">
        <f t="shared" si="1763"/>
        <v>NO</v>
      </c>
      <c r="BS1413" s="1" t="str">
        <f t="shared" si="1764"/>
        <v>TN</v>
      </c>
      <c r="BT1413" s="1" t="str">
        <f t="shared" si="1765"/>
        <v>TN</v>
      </c>
      <c r="BU1413" s="1" t="str">
        <f t="shared" si="1766"/>
        <v>TN</v>
      </c>
      <c r="BV1413" s="1" t="str">
        <f t="shared" si="1767"/>
        <v>NO</v>
      </c>
      <c r="BW1413" s="1" t="str">
        <f t="shared" si="1768"/>
        <v>NO</v>
      </c>
      <c r="BX1413" s="1" t="str">
        <f t="shared" si="1769"/>
        <v>NO</v>
      </c>
      <c r="BY1413" s="244" t="str">
        <f t="shared" si="1770"/>
        <v>YES</v>
      </c>
      <c r="BZ1413" s="244" t="str">
        <f t="shared" si="1771"/>
        <v>NO</v>
      </c>
      <c r="CA1413" s="244" t="str">
        <f t="shared" si="1772"/>
        <v>NO</v>
      </c>
      <c r="CB1413" s="244" t="str">
        <f t="shared" si="1773"/>
        <v>NO</v>
      </c>
      <c r="CC1413" s="244" t="str">
        <f t="shared" si="1774"/>
        <v>NO</v>
      </c>
      <c r="CD1413" s="244" t="str">
        <f t="shared" si="1750"/>
        <v>NO</v>
      </c>
      <c r="CE1413" s="1" t="str">
        <f t="shared" si="1751"/>
        <v>NO</v>
      </c>
      <c r="CF1413" s="1" t="str">
        <f t="shared" si="1752"/>
        <v>NO</v>
      </c>
      <c r="CG1413" s="1" t="str">
        <f t="shared" si="1753"/>
        <v>NO</v>
      </c>
      <c r="CH1413" s="1" t="str">
        <f t="shared" si="1754"/>
        <v>NO</v>
      </c>
      <c r="CI1413" s="244" t="str">
        <f t="shared" si="1775"/>
        <v>NO</v>
      </c>
      <c r="CJ1413" s="244" t="str">
        <f t="shared" si="1776"/>
        <v>NO</v>
      </c>
      <c r="CK1413" s="244" t="str">
        <f t="shared" si="1777"/>
        <v>NO</v>
      </c>
      <c r="CL1413" s="244" t="str">
        <f t="shared" si="1778"/>
        <v>NO</v>
      </c>
      <c r="CM1413" s="244" t="str">
        <f t="shared" si="1779"/>
        <v>NO</v>
      </c>
      <c r="CN1413" s="244" t="str">
        <f t="shared" si="1780"/>
        <v>NO</v>
      </c>
      <c r="CO1413" s="244" t="str">
        <f t="shared" si="1781"/>
        <v>NO</v>
      </c>
      <c r="CP1413" s="244" t="str">
        <f t="shared" si="1782"/>
        <v>NO</v>
      </c>
      <c r="CQ1413" s="244" t="str">
        <f t="shared" si="1783"/>
        <v>NO</v>
      </c>
      <c r="CR1413" s="244" t="str">
        <f t="shared" si="1784"/>
        <v>NO</v>
      </c>
    </row>
    <row r="1414" spans="1:96">
      <c r="A1414" s="64"/>
      <c r="B1414" s="15"/>
      <c r="C1414" s="15"/>
      <c r="D1414" s="15"/>
      <c r="E1414" s="15"/>
      <c r="F1414" s="15"/>
      <c r="G1414" s="15"/>
      <c r="H1414" s="15"/>
      <c r="I1414" s="52" t="s">
        <v>56</v>
      </c>
      <c r="J1414" s="6">
        <v>0.97392358563893799</v>
      </c>
      <c r="K1414" s="6">
        <v>7.7861646131079897E-3</v>
      </c>
      <c r="L1414" s="6">
        <v>1.82902497479537E-2</v>
      </c>
      <c r="M1414" s="6">
        <v>0.170204352022373</v>
      </c>
      <c r="N1414" s="6">
        <v>0.25082641473781803</v>
      </c>
      <c r="O1414" s="6">
        <v>0.57896923323980698</v>
      </c>
      <c r="P1414" s="6">
        <v>0.65576763974462204</v>
      </c>
      <c r="Q1414" s="6">
        <v>0.15368443580882099</v>
      </c>
      <c r="R1414" s="6">
        <v>0.19054792444655599</v>
      </c>
      <c r="S1414" s="6">
        <v>0.81842099300397597</v>
      </c>
      <c r="T1414" s="6">
        <v>0.17784030477957</v>
      </c>
      <c r="U1414" s="6">
        <v>3.7387022164530001E-3</v>
      </c>
      <c r="V1414" s="6">
        <v>0.14670316659729901</v>
      </c>
      <c r="W1414" s="6">
        <v>0.75706618992470898</v>
      </c>
      <c r="X1414" s="6">
        <v>9.6230643477991401E-2</v>
      </c>
      <c r="Y1414" s="6">
        <v>0.46457604698132399</v>
      </c>
      <c r="Z1414" s="6">
        <v>0.252495399876704</v>
      </c>
      <c r="AA1414" s="6">
        <v>0.28292855314197102</v>
      </c>
      <c r="AB1414" s="6">
        <v>0.86489669275568604</v>
      </c>
      <c r="AC1414" s="6">
        <v>5.3982479461323798E-2</v>
      </c>
      <c r="AD1414" s="6">
        <v>8.1120827782989902E-2</v>
      </c>
      <c r="AE1414" s="6">
        <v>0.63898638715745204</v>
      </c>
      <c r="AF1414" s="6">
        <v>0.28900913632764602</v>
      </c>
      <c r="AG1414" s="310">
        <v>7.2004476514901203E-2</v>
      </c>
      <c r="AH1414" s="211">
        <v>1.0249999999999999</v>
      </c>
      <c r="AI1414" s="211">
        <v>2.7290000000000001</v>
      </c>
      <c r="AJ1414" s="212">
        <v>5.4880000000000004</v>
      </c>
      <c r="AK1414" s="210">
        <v>1.0149999999999999</v>
      </c>
      <c r="AL1414" s="210">
        <v>2.75</v>
      </c>
      <c r="AM1414" s="210">
        <v>5.3929999999999998</v>
      </c>
      <c r="AN1414" s="203"/>
      <c r="AO1414" s="203"/>
      <c r="AP1414" s="203"/>
      <c r="AQ1414" s="203"/>
      <c r="AR1414" s="203">
        <f t="shared" si="1807"/>
        <v>0.69692727427599999</v>
      </c>
      <c r="AS1414" s="203">
        <f t="shared" si="1808"/>
        <v>0.8518</v>
      </c>
      <c r="AT1414" s="203">
        <f t="shared" si="1809"/>
        <v>1.041088886996</v>
      </c>
      <c r="AU1414" s="203">
        <f t="shared" si="1810"/>
        <v>1.8303545495219997</v>
      </c>
      <c r="AV1414" s="203">
        <f t="shared" si="1811"/>
        <v>2.2370999999999999</v>
      </c>
      <c r="AW1414" s="203">
        <f t="shared" si="1812"/>
        <v>2.7342333283619995</v>
      </c>
      <c r="AX1414" s="203">
        <f t="shared" si="1813"/>
        <v>4.4007545552340002</v>
      </c>
      <c r="AY1414" s="203">
        <f t="shared" si="1814"/>
        <v>5.3787000000000003</v>
      </c>
      <c r="AZ1414" s="203">
        <f t="shared" si="1815"/>
        <v>6.5739666547139999</v>
      </c>
      <c r="BB1414" s="1" t="str">
        <f t="shared" si="1794"/>
        <v>NA</v>
      </c>
      <c r="BC1414" s="1" t="str">
        <f t="shared" si="1795"/>
        <v>NA</v>
      </c>
      <c r="BD1414" s="1" t="str">
        <f t="shared" si="1796"/>
        <v>NA</v>
      </c>
      <c r="BE1414" s="1" t="str">
        <f t="shared" si="1797"/>
        <v>NO</v>
      </c>
      <c r="BF1414" s="1" t="str">
        <f t="shared" si="1755"/>
        <v>NO</v>
      </c>
      <c r="BG1414" s="1" t="str">
        <f t="shared" si="1756"/>
        <v>NO</v>
      </c>
      <c r="BH1414" s="1" t="str">
        <f t="shared" si="1816"/>
        <v>YES</v>
      </c>
      <c r="BJ1414" s="12">
        <v>10</v>
      </c>
      <c r="BK1414" s="1" t="str">
        <f t="shared" si="1757"/>
        <v>NA</v>
      </c>
      <c r="BL1414" s="1" t="str">
        <f t="shared" si="1758"/>
        <v>P</v>
      </c>
      <c r="BM1414" s="1" t="str">
        <f t="shared" si="1759"/>
        <v>NA</v>
      </c>
      <c r="BN1414" s="1" t="str">
        <f t="shared" si="1760"/>
        <v>NO</v>
      </c>
      <c r="BO1414" s="1" t="str">
        <f t="shared" si="1761"/>
        <v>NO</v>
      </c>
      <c r="BP1414" s="1" t="str">
        <f t="shared" si="1762"/>
        <v>NO</v>
      </c>
      <c r="BQ1414" s="1" t="str">
        <f t="shared" si="1763"/>
        <v>NO</v>
      </c>
      <c r="BS1414" s="1" t="str">
        <f t="shared" si="1764"/>
        <v>TN</v>
      </c>
      <c r="BT1414" s="1" t="str">
        <f t="shared" si="1765"/>
        <v>TN</v>
      </c>
      <c r="BU1414" s="1" t="str">
        <f t="shared" si="1766"/>
        <v>TN</v>
      </c>
      <c r="BV1414" s="1" t="str">
        <f t="shared" si="1767"/>
        <v>NO</v>
      </c>
      <c r="BW1414" s="1" t="str">
        <f t="shared" si="1768"/>
        <v>NO</v>
      </c>
      <c r="BX1414" s="1" t="str">
        <f t="shared" si="1769"/>
        <v>NO</v>
      </c>
      <c r="BY1414" s="244" t="str">
        <f t="shared" si="1770"/>
        <v>YES</v>
      </c>
      <c r="BZ1414" s="244" t="str">
        <f t="shared" si="1771"/>
        <v>NO</v>
      </c>
      <c r="CA1414" s="244" t="str">
        <f t="shared" si="1772"/>
        <v>NO</v>
      </c>
      <c r="CB1414" s="244" t="str">
        <f t="shared" si="1773"/>
        <v>NO</v>
      </c>
      <c r="CC1414" s="244" t="str">
        <f t="shared" si="1774"/>
        <v>NO</v>
      </c>
      <c r="CD1414" s="244" t="str">
        <f t="shared" ref="CD1414:CD1477" si="1817">IF(AND(OR(BS1414="FP",BS1414="FN",BT1414="FP",BT1414="FN",BU1414="FP",BU1414="FN")),"YES","NO")</f>
        <v>NO</v>
      </c>
      <c r="CE1414" s="1" t="str">
        <f t="shared" ref="CE1414:CE1477" si="1818">IF(AND(BJ1414&gt;60,OR(BS1414="FP",BS1414="FN",BT1414="FP",BT1414="FN",BU1414="FP",BU1414="FN")),"YES","NO")</f>
        <v>NO</v>
      </c>
      <c r="CF1414" s="1" t="str">
        <f t="shared" ref="CF1414:CF1477" si="1819">IF(AND(BJ1414&lt;&gt;"inf",BJ1414&gt;60,OR(BS1414="FP",BS1414="FN",BT1414="FP",BT1414="FN",BU1414="FP",BU1414="FN")),"YES","NO")</f>
        <v>NO</v>
      </c>
      <c r="CG1414" s="1" t="str">
        <f t="shared" ref="CG1414:CG1477" si="1820">IF(AND(BJ1414="inf",OR(BS1414="FP",BS1414="FN",BT1414="FP",BT1414="FN",BU1414="FP",BU1414="FN")),"YES","NO")</f>
        <v>NO</v>
      </c>
      <c r="CH1414" s="1" t="str">
        <f t="shared" ref="CH1414:CH1477" si="1821">IF(AND(BJ1414&lt;=60,OR(BS1414="FP",BS1414="FN",BT1414="FP",BT1414="FN",BU1414="FP",BU1414="FN")),"YES","NO")</f>
        <v>NO</v>
      </c>
      <c r="CI1414" s="244" t="str">
        <f t="shared" si="1775"/>
        <v>NO</v>
      </c>
      <c r="CJ1414" s="244" t="str">
        <f t="shared" si="1776"/>
        <v>NO</v>
      </c>
      <c r="CK1414" s="244" t="str">
        <f t="shared" si="1777"/>
        <v>NO</v>
      </c>
      <c r="CL1414" s="244" t="str">
        <f t="shared" si="1778"/>
        <v>NO</v>
      </c>
      <c r="CM1414" s="244" t="str">
        <f t="shared" si="1779"/>
        <v>NO</v>
      </c>
      <c r="CN1414" s="244" t="str">
        <f t="shared" si="1780"/>
        <v>NO</v>
      </c>
      <c r="CO1414" s="244" t="str">
        <f t="shared" si="1781"/>
        <v>NO</v>
      </c>
      <c r="CP1414" s="244" t="str">
        <f t="shared" si="1782"/>
        <v>NO</v>
      </c>
      <c r="CQ1414" s="244" t="str">
        <f t="shared" si="1783"/>
        <v>NO</v>
      </c>
      <c r="CR1414" s="244" t="str">
        <f t="shared" si="1784"/>
        <v>NO</v>
      </c>
    </row>
    <row r="1415" spans="1:96">
      <c r="A1415" s="64"/>
      <c r="B1415" s="15"/>
      <c r="C1415" s="15"/>
      <c r="D1415" s="15"/>
      <c r="E1415" s="15"/>
      <c r="F1415" s="15"/>
      <c r="G1415" s="15"/>
      <c r="H1415" s="15"/>
      <c r="I1415" s="52" t="s">
        <v>57</v>
      </c>
      <c r="J1415" s="6">
        <v>0.98918158438300097</v>
      </c>
      <c r="K1415" s="6">
        <v>6.1020986313521297E-3</v>
      </c>
      <c r="L1415" s="6">
        <v>4.7163169856463396E-3</v>
      </c>
      <c r="M1415" s="6">
        <v>0.312886715861458</v>
      </c>
      <c r="N1415" s="6">
        <v>0.249313885555107</v>
      </c>
      <c r="O1415" s="6">
        <v>0.43779939858343397</v>
      </c>
      <c r="P1415" s="6">
        <v>0.53937022425306502</v>
      </c>
      <c r="Q1415" s="6">
        <v>2.8153806924456098E-2</v>
      </c>
      <c r="R1415" s="6">
        <v>0.43247596882247802</v>
      </c>
      <c r="S1415" s="6">
        <v>0.78705832052485103</v>
      </c>
      <c r="T1415" s="6">
        <v>0.19747729152893101</v>
      </c>
      <c r="U1415" s="6">
        <v>1.5464387946216801E-2</v>
      </c>
      <c r="V1415" s="6">
        <v>0.20329910952927699</v>
      </c>
      <c r="W1415" s="6">
        <v>0.67530826534447996</v>
      </c>
      <c r="X1415" s="6">
        <v>0.12139262512624199</v>
      </c>
      <c r="Y1415" s="6">
        <v>0.56721523164170495</v>
      </c>
      <c r="Z1415" s="6">
        <v>5.95889498307463E-2</v>
      </c>
      <c r="AA1415" s="6">
        <v>0.37319581852754802</v>
      </c>
      <c r="AB1415" s="6">
        <v>0.99148361783245698</v>
      </c>
      <c r="AC1415" s="6">
        <v>3.6492248570549799E-3</v>
      </c>
      <c r="AD1415" s="6">
        <v>4.8671573104879197E-3</v>
      </c>
      <c r="AE1415" s="6">
        <v>0.51579721961106995</v>
      </c>
      <c r="AF1415" s="6">
        <v>0.36003847032154301</v>
      </c>
      <c r="AG1415" s="310">
        <v>0.124164310067385</v>
      </c>
      <c r="AH1415" s="211">
        <v>1.2490000000000001</v>
      </c>
      <c r="AI1415" s="211">
        <v>2.9430000000000001</v>
      </c>
      <c r="AJ1415" s="212">
        <v>5.3550000000000004</v>
      </c>
      <c r="AK1415" s="210">
        <v>1.256</v>
      </c>
      <c r="AL1415" s="210">
        <v>2.7770000000000001</v>
      </c>
      <c r="AM1415" s="210">
        <v>5.4340000000000002</v>
      </c>
      <c r="AN1415" s="203"/>
      <c r="AO1415" s="203"/>
      <c r="AP1415" s="203"/>
      <c r="AQ1415" s="203"/>
      <c r="AR1415" s="203">
        <f t="shared" si="1807"/>
        <v>0.69692727427599999</v>
      </c>
      <c r="AS1415" s="203">
        <f t="shared" si="1808"/>
        <v>0.8518</v>
      </c>
      <c r="AT1415" s="203">
        <f t="shared" si="1809"/>
        <v>1.041088886996</v>
      </c>
      <c r="AU1415" s="203">
        <f t="shared" si="1810"/>
        <v>1.8303545495219997</v>
      </c>
      <c r="AV1415" s="203">
        <f t="shared" si="1811"/>
        <v>2.2370999999999999</v>
      </c>
      <c r="AW1415" s="203">
        <f t="shared" si="1812"/>
        <v>2.7342333283619995</v>
      </c>
      <c r="AX1415" s="203">
        <f t="shared" si="1813"/>
        <v>4.4007545552340002</v>
      </c>
      <c r="AY1415" s="203">
        <f t="shared" si="1814"/>
        <v>5.3787000000000003</v>
      </c>
      <c r="AZ1415" s="203">
        <f t="shared" si="1815"/>
        <v>6.5739666547139999</v>
      </c>
      <c r="BB1415" s="1" t="str">
        <f t="shared" si="1794"/>
        <v>P</v>
      </c>
      <c r="BC1415" s="1" t="str">
        <f t="shared" si="1795"/>
        <v>P</v>
      </c>
      <c r="BD1415" s="1" t="str">
        <f t="shared" si="1796"/>
        <v>NP</v>
      </c>
      <c r="BE1415" s="1" t="str">
        <f t="shared" si="1797"/>
        <v>NO</v>
      </c>
      <c r="BF1415" s="1" t="str">
        <f t="shared" ref="BF1415:BF1478" si="1822">IF(OR(AND(BB1415="A",BC1415="A"),AND(BB1415="A",BD1415="A"),AND(BC1415="A",BD1415="A")),"YES","NO")</f>
        <v>NO</v>
      </c>
      <c r="BG1415" s="1" t="str">
        <f t="shared" ref="BG1415:BG1478" si="1823">IF(OR(BB1415="A",BC1415="A",BD1415="A"),"YES","NO")</f>
        <v>NO</v>
      </c>
      <c r="BH1415" s="1" t="str">
        <f t="shared" si="1816"/>
        <v>NO</v>
      </c>
      <c r="BJ1415" s="12">
        <v>19</v>
      </c>
      <c r="BK1415" s="1" t="str">
        <f t="shared" ref="BK1415:BK1478" si="1824">IF(AK1415&lt;AR1415,"A",IF(AND(AR1415&lt;=AK1415,AK1415&lt;=AS1415),"NP",IF(AND(AS1415&lt;AK1415,AK1415&lt;=AT1415),"NA","P")))</f>
        <v>P</v>
      </c>
      <c r="BL1415" s="1" t="str">
        <f t="shared" ref="BL1415:BL1478" si="1825">IF(AL1415&lt;AU1415,"A",IF(AND(AU1415&lt;=AL1415,AL1415&lt;=AV1415),"NP",IF(AND(AV1415&lt;AL1415,AL1415&lt;=AW1415),"NA","P")))</f>
        <v>P</v>
      </c>
      <c r="BM1415" s="1" t="str">
        <f t="shared" ref="BM1415:BM1478" si="1826">IF(AM1415&lt;AX1415,"A",IF(AND(AX1415&lt;=AM1415,AM1415&lt;=AY1415),"NP",IF(AND(AY1415&lt;AM1415,AM1415&lt;=AZ1415),"NA","P")))</f>
        <v>NA</v>
      </c>
      <c r="BN1415" s="1" t="str">
        <f t="shared" ref="BN1415:BN1478" si="1827">IF(AND(BK1415="A",BL1415="A",BM1415="A"),"YES","NO")</f>
        <v>NO</v>
      </c>
      <c r="BO1415" s="1" t="str">
        <f t="shared" ref="BO1415:BO1478" si="1828">IF(OR(AND(BK1415="A",BL1415="A"),AND(BK1415="A",BM1415="A"),AND(BL1415="A",BM1415="A")),"YES","NO")</f>
        <v>NO</v>
      </c>
      <c r="BP1415" s="1" t="str">
        <f t="shared" ref="BP1415:BP1478" si="1829">IF(OR(BK1415="A",BL1415="A",BM1415="A"),"YES","NO")</f>
        <v>NO</v>
      </c>
      <c r="BQ1415" s="1" t="str">
        <f t="shared" ref="BQ1415:BQ1478" si="1830">IF(OR(BK1415="P",BL1415="P",BM1415="P"),"NO","YES")</f>
        <v>NO</v>
      </c>
      <c r="BS1415" s="1" t="str">
        <f t="shared" ref="BS1415:BS1478" si="1831">IF(OR(AND(BB1415="A",BK1415="A"),AND(BB1415="A",BK1415="NP"),AND(BB1415="NP",BK1415="A"),AND(BB1415="NP",BK1415="NP")),"TP",IF(OR(AND(BB1415="A",BK1415="NA"),AND(BB1415="A",BK1415="P"),AND(BB1415="NP",BK1415="NA"),AND(BB1415="NP",BK1415="P")),"FP",IF(OR(AND(BB1415="NA",BK1415="A"),AND(BB1415="NA",BK1415="NP"),AND(BB1415="P",BK1415="A"),AND(BB1415="P",BK1415="NP")),"FN","TN")))</f>
        <v>TN</v>
      </c>
      <c r="BT1415" s="1" t="str">
        <f t="shared" ref="BT1415:BT1478" si="1832">IF(OR(AND(BC1415="A",BL1415="A"),AND(BC1415="A",BL1415="NP"),AND(BC1415="NP",BL1415="A"),AND(BC1415="NP",BL1415="NP")),"TP",IF(OR(AND(BC1415="A",BL1415="NA"),AND(BC1415="A",BL1415="P"),AND(BC1415="NP",BL1415="NA"),AND(BC1415="NP",BL1415="P")),"FP",IF(OR(AND(BC1415="NA",BL1415="A"),AND(BC1415="NA",BL1415="NP"),AND(BC1415="P",BL1415="A"),AND(BC1415="P",BL1415="NP")),"FN","TN")))</f>
        <v>TN</v>
      </c>
      <c r="BU1415" s="1" t="str">
        <f t="shared" ref="BU1415:BU1478" si="1833">IF(OR(AND(BD1415="A",BM1415="A"),AND(BD1415="A",BM1415="NP"),AND(BD1415="NP",BM1415="A"),AND(BD1415="NP",BM1415="NP")),"TP",IF(OR(AND(BD1415="A",BM1415="NA"),AND(BD1415="A",BM1415="P"),AND(BD1415="NP",BM1415="NA"),AND(BD1415="NP",BM1415="P")),"FP",IF(OR(AND(BD1415="NA",BM1415="A"),AND(BD1415="NA",BM1415="NP"),AND(BD1415="P",BM1415="A"),AND(BD1415="P",BM1415="NP")),"FN","TN")))</f>
        <v>FP</v>
      </c>
      <c r="BV1415" s="1" t="str">
        <f t="shared" ref="BV1415:BV1478" si="1834">IF(AND(BS1415="TP",BT1415="TP",BU1415="TP"),"YES","NO")</f>
        <v>NO</v>
      </c>
      <c r="BW1415" s="1" t="str">
        <f t="shared" ref="BW1415:BW1478" si="1835">IF(OR(AND(BS1415="TP",BT1415="TP"),AND(BS1415="TP",BU1415="TP"),AND(BT1415="TP",BU1415="TP")),"YES","NO")</f>
        <v>NO</v>
      </c>
      <c r="BX1415" s="1" t="str">
        <f t="shared" ref="BX1415:BX1478" si="1836">IF(OR(BS1415="TP",BT1415="TP",BU1415="TP"),"YES","NO")</f>
        <v>NO</v>
      </c>
      <c r="BY1415" s="244" t="str">
        <f t="shared" ref="BY1415:BY1478" si="1837">IF(AND(OR(BS1415="TP",BS1415="TN",BT1415="TP",BT1415="TN",BU1415="TP",BU1415="TN")),"YES","NO")</f>
        <v>YES</v>
      </c>
      <c r="BZ1415" s="244" t="str">
        <f t="shared" ref="BZ1415:BZ1478" si="1838">IF(AND(BJ1415&gt;60,BY1415="NO"),"YES","NO")</f>
        <v>NO</v>
      </c>
      <c r="CA1415" s="244" t="str">
        <f t="shared" ref="CA1415:CA1478" si="1839">IF(AND(BJ1415&lt;&gt;"inf",BJ1415&gt;60,BY1415="NO"),"YES","NO")</f>
        <v>NO</v>
      </c>
      <c r="CB1415" s="244" t="str">
        <f t="shared" ref="CB1415:CB1478" si="1840">IF(AND(BJ1415="inf",BY1415="NO"),"YES","NO")</f>
        <v>NO</v>
      </c>
      <c r="CC1415" s="244" t="str">
        <f t="shared" ref="CC1415:CC1478" si="1841">IF(AND(BJ1415&lt;=60,BY1415="NO"),"YES","NO")</f>
        <v>NO</v>
      </c>
      <c r="CD1415" s="244" t="str">
        <f t="shared" si="1817"/>
        <v>YES</v>
      </c>
      <c r="CE1415" s="1" t="str">
        <f t="shared" si="1818"/>
        <v>NO</v>
      </c>
      <c r="CF1415" s="1" t="str">
        <f t="shared" si="1819"/>
        <v>NO</v>
      </c>
      <c r="CG1415" s="1" t="str">
        <f t="shared" si="1820"/>
        <v>NO</v>
      </c>
      <c r="CH1415" s="1" t="str">
        <f t="shared" si="1821"/>
        <v>YES</v>
      </c>
      <c r="CI1415" s="244" t="str">
        <f t="shared" ref="CI1415:CI1478" si="1842">IF(AND(OR(BS1415="FN",BT1415="FN",BU1415="FN")),"YES","NO")</f>
        <v>NO</v>
      </c>
      <c r="CJ1415" s="244" t="str">
        <f t="shared" ref="CJ1415:CJ1478" si="1843">IF(AND(BJ1415&gt;60,OR(BS1415="FN",BT1415="FN",BU1415="FN")),"YES","NO")</f>
        <v>NO</v>
      </c>
      <c r="CK1415" s="244" t="str">
        <f t="shared" ref="CK1415:CK1478" si="1844">IF(AND(BJ1415&lt;&gt;"inf",BJ1415&gt;60,OR(BS1415="FN",BT1415="FN",BU1415="FN")),"YES","NO")</f>
        <v>NO</v>
      </c>
      <c r="CL1415" s="244" t="str">
        <f t="shared" ref="CL1415:CL1478" si="1845">IF(AND(BJ1415="inf",OR(BS1415="FN",BT1415="FN",BU1415="FN")),"YES","NO")</f>
        <v>NO</v>
      </c>
      <c r="CM1415" s="244" t="str">
        <f t="shared" ref="CM1415:CM1478" si="1846">IF(AND(BJ1415&lt;=60,OR(BS1415="FN",BT1415="FN",BU1415="FN")),"YES","NO")</f>
        <v>NO</v>
      </c>
      <c r="CN1415" s="244" t="str">
        <f t="shared" ref="CN1415:CN1478" si="1847">IF(AND(OR(BS1415="FP",BT1415="FP",BU1415="FP")),"YES","NO")</f>
        <v>YES</v>
      </c>
      <c r="CO1415" s="244" t="str">
        <f t="shared" ref="CO1415:CO1478" si="1848">IF(AND(BJ1415&gt;60,OR(BS1415="FP",BT1415="FP",BU1415="FP")),"YES","NO")</f>
        <v>NO</v>
      </c>
      <c r="CP1415" s="244" t="str">
        <f t="shared" ref="CP1415:CP1478" si="1849">IF(AND(BJ1415&lt;&gt;"inf",BJ1415&gt;60,OR(BS1415="FP",BT1415="FP",BU1415="FP")),"YES","NO")</f>
        <v>NO</v>
      </c>
      <c r="CQ1415" s="244" t="str">
        <f t="shared" ref="CQ1415:CQ1478" si="1850">IF(AND(BJ1415="inf",OR(BS1415="FP",BT1415="FP",BU1415="FP")),"YES","NO")</f>
        <v>NO</v>
      </c>
      <c r="CR1415" s="244" t="str">
        <f t="shared" ref="CR1415:CR1478" si="1851">IF(AND(BJ1415&lt;=60,OR(BS1415="FP",BT1415="FP",BU1415="FP")),"YES","NO")</f>
        <v>YES</v>
      </c>
    </row>
    <row r="1416" spans="1:96">
      <c r="A1416" s="64"/>
      <c r="B1416" s="15"/>
      <c r="C1416" s="15"/>
      <c r="D1416" s="15"/>
      <c r="E1416" s="15"/>
      <c r="F1416" s="15"/>
      <c r="G1416" s="15"/>
      <c r="H1416" s="15"/>
      <c r="I1416" s="52" t="s">
        <v>58</v>
      </c>
      <c r="J1416" s="6">
        <v>0.88506420679683995</v>
      </c>
      <c r="K1416" s="6">
        <v>0.10128500410418299</v>
      </c>
      <c r="L1416" s="6">
        <v>1.3650789098976501E-2</v>
      </c>
      <c r="M1416" s="6">
        <v>0.14993408902691399</v>
      </c>
      <c r="N1416" s="6">
        <v>0.71550088288377001</v>
      </c>
      <c r="O1416" s="6">
        <v>0.134565028089314</v>
      </c>
      <c r="P1416" s="6">
        <v>0.14578605977779799</v>
      </c>
      <c r="Q1416" s="6">
        <v>0.58725950303210805</v>
      </c>
      <c r="R1416" s="6">
        <v>0.26695443719009199</v>
      </c>
      <c r="S1416" s="6">
        <v>8.0262844960647797E-2</v>
      </c>
      <c r="T1416" s="6">
        <v>0.74557845204795403</v>
      </c>
      <c r="U1416" s="6">
        <v>0.17415870299139699</v>
      </c>
      <c r="V1416" s="6">
        <v>0.71743423400017303</v>
      </c>
      <c r="W1416" s="6">
        <v>0.233353872057874</v>
      </c>
      <c r="X1416" s="6">
        <v>4.92118939419523E-2</v>
      </c>
      <c r="Y1416" s="6">
        <v>0.98155327561625205</v>
      </c>
      <c r="Z1416" s="6">
        <v>1.7504808962636099E-2</v>
      </c>
      <c r="AA1416" s="6">
        <v>9.4191542111177196E-4</v>
      </c>
      <c r="AB1416" s="6">
        <v>0.41124349203454003</v>
      </c>
      <c r="AC1416" s="6">
        <v>0.45011765189979402</v>
      </c>
      <c r="AD1416" s="6">
        <v>0.13863885606566401</v>
      </c>
      <c r="AE1416" s="6">
        <v>0.25265329086927102</v>
      </c>
      <c r="AF1416" s="6">
        <v>0.23901513447008901</v>
      </c>
      <c r="AG1416" s="310">
        <v>0.50833157466063905</v>
      </c>
      <c r="AH1416" s="211">
        <v>1.2569999999999999</v>
      </c>
      <c r="AI1416" s="211">
        <v>2.2770000000000001</v>
      </c>
      <c r="AJ1416" s="212">
        <v>5.9589999999999996</v>
      </c>
      <c r="AK1416" s="210">
        <v>1.236</v>
      </c>
      <c r="AL1416" s="210">
        <v>2.2949999999999999</v>
      </c>
      <c r="AM1416" s="210">
        <v>5.9749999999999996</v>
      </c>
      <c r="AN1416" s="203"/>
      <c r="AO1416" s="203"/>
      <c r="AP1416" s="203"/>
      <c r="AQ1416" s="203"/>
      <c r="AR1416" s="203">
        <f t="shared" si="1807"/>
        <v>0.69692727427599999</v>
      </c>
      <c r="AS1416" s="203">
        <f t="shared" si="1808"/>
        <v>0.8518</v>
      </c>
      <c r="AT1416" s="203">
        <f t="shared" si="1809"/>
        <v>1.041088886996</v>
      </c>
      <c r="AU1416" s="203">
        <f t="shared" si="1810"/>
        <v>1.8303545495219997</v>
      </c>
      <c r="AV1416" s="203">
        <f t="shared" si="1811"/>
        <v>2.2370999999999999</v>
      </c>
      <c r="AW1416" s="203">
        <f t="shared" si="1812"/>
        <v>2.7342333283619995</v>
      </c>
      <c r="AX1416" s="203">
        <f t="shared" si="1813"/>
        <v>4.4007545552340002</v>
      </c>
      <c r="AY1416" s="203">
        <f t="shared" si="1814"/>
        <v>5.3787000000000003</v>
      </c>
      <c r="AZ1416" s="203">
        <f t="shared" si="1815"/>
        <v>6.5739666547139999</v>
      </c>
      <c r="BB1416" s="1" t="str">
        <f t="shared" si="1794"/>
        <v>P</v>
      </c>
      <c r="BC1416" s="1" t="str">
        <f t="shared" si="1795"/>
        <v>NA</v>
      </c>
      <c r="BD1416" s="1" t="str">
        <f t="shared" si="1796"/>
        <v>NA</v>
      </c>
      <c r="BE1416" s="1" t="str">
        <f t="shared" si="1797"/>
        <v>NO</v>
      </c>
      <c r="BF1416" s="1" t="str">
        <f t="shared" si="1822"/>
        <v>NO</v>
      </c>
      <c r="BG1416" s="1" t="str">
        <f t="shared" si="1823"/>
        <v>NO</v>
      </c>
      <c r="BH1416" s="1" t="str">
        <f t="shared" si="1816"/>
        <v>NO</v>
      </c>
      <c r="BJ1416" s="12">
        <v>12</v>
      </c>
      <c r="BK1416" s="1" t="str">
        <f t="shared" si="1824"/>
        <v>P</v>
      </c>
      <c r="BL1416" s="1" t="str">
        <f t="shared" si="1825"/>
        <v>NA</v>
      </c>
      <c r="BM1416" s="1" t="str">
        <f t="shared" si="1826"/>
        <v>NA</v>
      </c>
      <c r="BN1416" s="1" t="str">
        <f t="shared" si="1827"/>
        <v>NO</v>
      </c>
      <c r="BO1416" s="1" t="str">
        <f t="shared" si="1828"/>
        <v>NO</v>
      </c>
      <c r="BP1416" s="1" t="str">
        <f t="shared" si="1829"/>
        <v>NO</v>
      </c>
      <c r="BQ1416" s="1" t="str">
        <f t="shared" si="1830"/>
        <v>NO</v>
      </c>
      <c r="BS1416" s="1" t="str">
        <f t="shared" si="1831"/>
        <v>TN</v>
      </c>
      <c r="BT1416" s="1" t="str">
        <f t="shared" si="1832"/>
        <v>TN</v>
      </c>
      <c r="BU1416" s="1" t="str">
        <f t="shared" si="1833"/>
        <v>TN</v>
      </c>
      <c r="BV1416" s="1" t="str">
        <f t="shared" si="1834"/>
        <v>NO</v>
      </c>
      <c r="BW1416" s="1" t="str">
        <f t="shared" si="1835"/>
        <v>NO</v>
      </c>
      <c r="BX1416" s="1" t="str">
        <f t="shared" si="1836"/>
        <v>NO</v>
      </c>
      <c r="BY1416" s="244" t="str">
        <f t="shared" si="1837"/>
        <v>YES</v>
      </c>
      <c r="BZ1416" s="244" t="str">
        <f t="shared" si="1838"/>
        <v>NO</v>
      </c>
      <c r="CA1416" s="244" t="str">
        <f t="shared" si="1839"/>
        <v>NO</v>
      </c>
      <c r="CB1416" s="244" t="str">
        <f t="shared" si="1840"/>
        <v>NO</v>
      </c>
      <c r="CC1416" s="244" t="str">
        <f t="shared" si="1841"/>
        <v>NO</v>
      </c>
      <c r="CD1416" s="244" t="str">
        <f t="shared" si="1817"/>
        <v>NO</v>
      </c>
      <c r="CE1416" s="1" t="str">
        <f t="shared" si="1818"/>
        <v>NO</v>
      </c>
      <c r="CF1416" s="1" t="str">
        <f t="shared" si="1819"/>
        <v>NO</v>
      </c>
      <c r="CG1416" s="1" t="str">
        <f t="shared" si="1820"/>
        <v>NO</v>
      </c>
      <c r="CH1416" s="1" t="str">
        <f t="shared" si="1821"/>
        <v>NO</v>
      </c>
      <c r="CI1416" s="244" t="str">
        <f t="shared" si="1842"/>
        <v>NO</v>
      </c>
      <c r="CJ1416" s="244" t="str">
        <f t="shared" si="1843"/>
        <v>NO</v>
      </c>
      <c r="CK1416" s="244" t="str">
        <f t="shared" si="1844"/>
        <v>NO</v>
      </c>
      <c r="CL1416" s="244" t="str">
        <f t="shared" si="1845"/>
        <v>NO</v>
      </c>
      <c r="CM1416" s="244" t="str">
        <f t="shared" si="1846"/>
        <v>NO</v>
      </c>
      <c r="CN1416" s="244" t="str">
        <f t="shared" si="1847"/>
        <v>NO</v>
      </c>
      <c r="CO1416" s="244" t="str">
        <f t="shared" si="1848"/>
        <v>NO</v>
      </c>
      <c r="CP1416" s="244" t="str">
        <f t="shared" si="1849"/>
        <v>NO</v>
      </c>
      <c r="CQ1416" s="244" t="str">
        <f t="shared" si="1850"/>
        <v>NO</v>
      </c>
      <c r="CR1416" s="244" t="str">
        <f t="shared" si="1851"/>
        <v>NO</v>
      </c>
    </row>
    <row r="1417" spans="1:96" ht="16.5" thickBot="1">
      <c r="A1417" s="74"/>
      <c r="B1417" s="75"/>
      <c r="C1417" s="75"/>
      <c r="D1417" s="75"/>
      <c r="E1417" s="75"/>
      <c r="F1417" s="75"/>
      <c r="G1417" s="75"/>
      <c r="H1417" s="75"/>
      <c r="I1417" s="53" t="s">
        <v>59</v>
      </c>
      <c r="J1417" s="8">
        <v>0.56796769396707902</v>
      </c>
      <c r="K1417" s="8">
        <v>0.29744642895588902</v>
      </c>
      <c r="L1417" s="8">
        <v>0.13458587707703101</v>
      </c>
      <c r="M1417" s="8">
        <v>0.27874293599948502</v>
      </c>
      <c r="N1417" s="8">
        <v>0.444369777856366</v>
      </c>
      <c r="O1417" s="8">
        <v>0.27688728614414798</v>
      </c>
      <c r="P1417" s="8">
        <v>0.33723915576876501</v>
      </c>
      <c r="Q1417" s="8">
        <v>0.250708955358112</v>
      </c>
      <c r="R1417" s="8">
        <v>0.412051888873122</v>
      </c>
      <c r="S1417" s="8">
        <v>0.42806476447069097</v>
      </c>
      <c r="T1417" s="8">
        <v>0.429232720997971</v>
      </c>
      <c r="U1417" s="8">
        <v>0.142702514531337</v>
      </c>
      <c r="V1417" s="8">
        <v>0.67659107615717795</v>
      </c>
      <c r="W1417" s="8">
        <v>0.308534442696559</v>
      </c>
      <c r="X1417" s="8">
        <v>1.4874481146262299E-2</v>
      </c>
      <c r="Y1417" s="8">
        <v>0.70837127851410897</v>
      </c>
      <c r="Z1417" s="8">
        <v>0.26530423127125502</v>
      </c>
      <c r="AA1417" s="8">
        <v>2.6324490214635302E-2</v>
      </c>
      <c r="AB1417" s="8">
        <v>0.74768556096042804</v>
      </c>
      <c r="AC1417" s="8">
        <v>0.24451163023573699</v>
      </c>
      <c r="AD1417" s="8">
        <v>7.80280880383343E-3</v>
      </c>
      <c r="AE1417" s="8">
        <v>5.8309265144552098E-2</v>
      </c>
      <c r="AF1417" s="8">
        <v>0.90658771298256402</v>
      </c>
      <c r="AG1417" s="311">
        <v>3.5103021872883097E-2</v>
      </c>
      <c r="AH1417" s="213">
        <v>1.4650000000000001</v>
      </c>
      <c r="AI1417" s="213">
        <v>2.4380000000000002</v>
      </c>
      <c r="AJ1417" s="214">
        <v>5.4909999999999997</v>
      </c>
      <c r="AK1417" s="210">
        <v>1.5069999999999999</v>
      </c>
      <c r="AL1417" s="210">
        <v>2.54</v>
      </c>
      <c r="AM1417" s="210">
        <v>5.5039999999999996</v>
      </c>
      <c r="AN1417" s="203"/>
      <c r="AO1417" s="203"/>
      <c r="AP1417" s="203"/>
      <c r="AQ1417" s="203"/>
      <c r="AR1417" s="203">
        <f t="shared" si="1807"/>
        <v>0.69692727427599999</v>
      </c>
      <c r="AS1417" s="203">
        <f t="shared" si="1808"/>
        <v>0.8518</v>
      </c>
      <c r="AT1417" s="203">
        <f t="shared" si="1809"/>
        <v>1.041088886996</v>
      </c>
      <c r="AU1417" s="203">
        <f t="shared" si="1810"/>
        <v>1.8303545495219997</v>
      </c>
      <c r="AV1417" s="203">
        <f t="shared" si="1811"/>
        <v>2.2370999999999999</v>
      </c>
      <c r="AW1417" s="203">
        <f t="shared" si="1812"/>
        <v>2.7342333283619995</v>
      </c>
      <c r="AX1417" s="203">
        <f t="shared" si="1813"/>
        <v>4.4007545552340002</v>
      </c>
      <c r="AY1417" s="203">
        <f t="shared" si="1814"/>
        <v>5.3787000000000003</v>
      </c>
      <c r="AZ1417" s="203">
        <f t="shared" si="1815"/>
        <v>6.5739666547139999</v>
      </c>
      <c r="BB1417" s="1" t="str">
        <f t="shared" si="1794"/>
        <v>P</v>
      </c>
      <c r="BC1417" s="1" t="str">
        <f t="shared" si="1795"/>
        <v>NA</v>
      </c>
      <c r="BD1417" s="1" t="str">
        <f t="shared" si="1796"/>
        <v>NA</v>
      </c>
      <c r="BE1417" s="1" t="str">
        <f t="shared" si="1797"/>
        <v>NO</v>
      </c>
      <c r="BF1417" s="1" t="str">
        <f t="shared" si="1822"/>
        <v>NO</v>
      </c>
      <c r="BG1417" s="1" t="str">
        <f t="shared" si="1823"/>
        <v>NO</v>
      </c>
      <c r="BH1417" s="1" t="str">
        <f t="shared" si="1816"/>
        <v>NO</v>
      </c>
      <c r="BJ1417" s="12">
        <v>5</v>
      </c>
      <c r="BK1417" s="1" t="str">
        <f t="shared" si="1824"/>
        <v>P</v>
      </c>
      <c r="BL1417" s="1" t="str">
        <f t="shared" si="1825"/>
        <v>NA</v>
      </c>
      <c r="BM1417" s="1" t="str">
        <f t="shared" si="1826"/>
        <v>NA</v>
      </c>
      <c r="BN1417" s="1" t="str">
        <f t="shared" si="1827"/>
        <v>NO</v>
      </c>
      <c r="BO1417" s="1" t="str">
        <f t="shared" si="1828"/>
        <v>NO</v>
      </c>
      <c r="BP1417" s="1" t="str">
        <f t="shared" si="1829"/>
        <v>NO</v>
      </c>
      <c r="BQ1417" s="1" t="str">
        <f t="shared" si="1830"/>
        <v>NO</v>
      </c>
      <c r="BS1417" s="1" t="str">
        <f t="shared" si="1831"/>
        <v>TN</v>
      </c>
      <c r="BT1417" s="1" t="str">
        <f t="shared" si="1832"/>
        <v>TN</v>
      </c>
      <c r="BU1417" s="1" t="str">
        <f t="shared" si="1833"/>
        <v>TN</v>
      </c>
      <c r="BV1417" s="1" t="str">
        <f t="shared" si="1834"/>
        <v>NO</v>
      </c>
      <c r="BW1417" s="1" t="str">
        <f t="shared" si="1835"/>
        <v>NO</v>
      </c>
      <c r="BX1417" s="1" t="str">
        <f t="shared" si="1836"/>
        <v>NO</v>
      </c>
      <c r="BY1417" s="244" t="str">
        <f t="shared" si="1837"/>
        <v>YES</v>
      </c>
      <c r="BZ1417" s="244" t="str">
        <f t="shared" si="1838"/>
        <v>NO</v>
      </c>
      <c r="CA1417" s="244" t="str">
        <f t="shared" si="1839"/>
        <v>NO</v>
      </c>
      <c r="CB1417" s="244" t="str">
        <f t="shared" si="1840"/>
        <v>NO</v>
      </c>
      <c r="CC1417" s="244" t="str">
        <f t="shared" si="1841"/>
        <v>NO</v>
      </c>
      <c r="CD1417" s="244" t="str">
        <f t="shared" si="1817"/>
        <v>NO</v>
      </c>
      <c r="CE1417" s="1" t="str">
        <f t="shared" si="1818"/>
        <v>NO</v>
      </c>
      <c r="CF1417" s="1" t="str">
        <f t="shared" si="1819"/>
        <v>NO</v>
      </c>
      <c r="CG1417" s="1" t="str">
        <f t="shared" si="1820"/>
        <v>NO</v>
      </c>
      <c r="CH1417" s="1" t="str">
        <f t="shared" si="1821"/>
        <v>NO</v>
      </c>
      <c r="CI1417" s="244" t="str">
        <f t="shared" si="1842"/>
        <v>NO</v>
      </c>
      <c r="CJ1417" s="244" t="str">
        <f t="shared" si="1843"/>
        <v>NO</v>
      </c>
      <c r="CK1417" s="244" t="str">
        <f t="shared" si="1844"/>
        <v>NO</v>
      </c>
      <c r="CL1417" s="244" t="str">
        <f t="shared" si="1845"/>
        <v>NO</v>
      </c>
      <c r="CM1417" s="244" t="str">
        <f t="shared" si="1846"/>
        <v>NO</v>
      </c>
      <c r="CN1417" s="244" t="str">
        <f t="shared" si="1847"/>
        <v>NO</v>
      </c>
      <c r="CO1417" s="244" t="str">
        <f t="shared" si="1848"/>
        <v>NO</v>
      </c>
      <c r="CP1417" s="244" t="str">
        <f t="shared" si="1849"/>
        <v>NO</v>
      </c>
      <c r="CQ1417" s="244" t="str">
        <f t="shared" si="1850"/>
        <v>NO</v>
      </c>
      <c r="CR1417" s="244" t="str">
        <f t="shared" si="1851"/>
        <v>NO</v>
      </c>
    </row>
    <row r="1418" spans="1:96">
      <c r="A1418" s="61">
        <v>180</v>
      </c>
      <c r="B1418" s="62">
        <v>360</v>
      </c>
      <c r="C1418" s="62">
        <v>2</v>
      </c>
      <c r="D1418" s="62">
        <v>0.5</v>
      </c>
      <c r="E1418" s="62">
        <v>7840004</v>
      </c>
      <c r="F1418" s="62">
        <f>E1418/1000/60</f>
        <v>130.66673333333333</v>
      </c>
      <c r="G1418" s="62">
        <v>35</v>
      </c>
      <c r="H1418" s="63">
        <f>G1418/B1418*100</f>
        <v>9.7222222222222232</v>
      </c>
      <c r="I1418" s="60" t="s">
        <v>12</v>
      </c>
      <c r="J1418" s="69">
        <v>0.64487700442291096</v>
      </c>
      <c r="K1418" s="69">
        <v>0.34951957853923599</v>
      </c>
      <c r="L1418" s="69">
        <v>5.6034170378523804E-3</v>
      </c>
      <c r="M1418" s="69">
        <v>1.1947058361923999E-2</v>
      </c>
      <c r="N1418" s="69">
        <v>0.50167397915677903</v>
      </c>
      <c r="O1418" s="69">
        <v>0.48637896248129597</v>
      </c>
      <c r="P1418" s="69">
        <v>0.69681237524909101</v>
      </c>
      <c r="Q1418" s="69">
        <v>0.18367113483469699</v>
      </c>
      <c r="R1418" s="69">
        <v>0.11951648991621</v>
      </c>
      <c r="S1418" s="69">
        <v>0.91531522441270896</v>
      </c>
      <c r="T1418" s="69">
        <v>7.2833540500070501E-2</v>
      </c>
      <c r="U1418" s="69">
        <v>1.1851235087219599E-2</v>
      </c>
      <c r="V1418" s="69">
        <v>0.79510191259423302</v>
      </c>
      <c r="W1418" s="69">
        <v>7.2856369315986005E-2</v>
      </c>
      <c r="X1418" s="69">
        <v>0.13204171808977999</v>
      </c>
      <c r="Y1418" s="69">
        <v>0.236129151242709</v>
      </c>
      <c r="Z1418" s="69">
        <v>0.58883625305387799</v>
      </c>
      <c r="AA1418" s="69">
        <v>0.17503459570341101</v>
      </c>
      <c r="AB1418" s="69">
        <v>0.50091695187409102</v>
      </c>
      <c r="AC1418" s="69">
        <v>0.143017844492666</v>
      </c>
      <c r="AD1418" s="69">
        <v>0.35606520363324101</v>
      </c>
      <c r="AE1418" s="69">
        <v>0.86440943899699096</v>
      </c>
      <c r="AF1418" s="69">
        <v>9.5618438563472005E-2</v>
      </c>
      <c r="AG1418" s="309">
        <v>3.9972122439536198E-2</v>
      </c>
      <c r="AH1418" s="208">
        <v>1.319</v>
      </c>
      <c r="AI1418" s="208">
        <v>2.9390000000000001</v>
      </c>
      <c r="AJ1418" s="209">
        <v>6.1820000000000004</v>
      </c>
      <c r="AK1418" s="210">
        <v>1.3109999999999999</v>
      </c>
      <c r="AL1418" s="210">
        <v>2.9430000000000001</v>
      </c>
      <c r="AM1418" s="210">
        <v>6.1420000000000003</v>
      </c>
      <c r="AN1418" s="203">
        <v>1.2084999999999999</v>
      </c>
      <c r="AO1418" s="203">
        <v>2.7267999999999999</v>
      </c>
      <c r="AP1418" s="203">
        <v>5.8274999999999997</v>
      </c>
      <c r="AQ1418" s="203"/>
      <c r="AR1418" s="203">
        <f>$AN$25*0.81818182</f>
        <v>0.98877272946999983</v>
      </c>
      <c r="AS1418" s="203">
        <f>$AN$25</f>
        <v>1.2084999999999999</v>
      </c>
      <c r="AT1418" s="203">
        <f>$AN$25*1.22222222</f>
        <v>1.4770555528699998</v>
      </c>
      <c r="AU1418" s="203">
        <f>$AO$25*0.81818182</f>
        <v>2.2310181867759997</v>
      </c>
      <c r="AV1418" s="203">
        <f>$AO$25</f>
        <v>2.7267999999999999</v>
      </c>
      <c r="AW1418" s="203">
        <f>$AO$25*1.22222222</f>
        <v>3.3327555494959995</v>
      </c>
      <c r="AX1418" s="203">
        <f>$AP$25*0.81818182</f>
        <v>4.7679545560499994</v>
      </c>
      <c r="AY1418" s="203">
        <f>$AP$25</f>
        <v>5.8274999999999997</v>
      </c>
      <c r="AZ1418" s="203">
        <f>$AP$25*1.22222222</f>
        <v>7.1224999870499994</v>
      </c>
      <c r="BB1418" s="1" t="str">
        <f t="shared" si="1794"/>
        <v>NA</v>
      </c>
      <c r="BC1418" s="1" t="str">
        <f t="shared" si="1795"/>
        <v>NA</v>
      </c>
      <c r="BD1418" s="1" t="str">
        <f t="shared" si="1796"/>
        <v>NA</v>
      </c>
      <c r="BE1418" s="1" t="str">
        <f t="shared" si="1797"/>
        <v>NO</v>
      </c>
      <c r="BF1418" s="1" t="str">
        <f t="shared" si="1822"/>
        <v>NO</v>
      </c>
      <c r="BG1418" s="1" t="str">
        <f t="shared" si="1823"/>
        <v>NO</v>
      </c>
      <c r="BH1418" s="1" t="str">
        <f t="shared" si="1816"/>
        <v>YES</v>
      </c>
      <c r="BJ1418" s="1">
        <v>19</v>
      </c>
      <c r="BK1418" s="1" t="str">
        <f t="shared" si="1824"/>
        <v>NA</v>
      </c>
      <c r="BL1418" s="1" t="str">
        <f t="shared" si="1825"/>
        <v>NA</v>
      </c>
      <c r="BM1418" s="1" t="str">
        <f t="shared" si="1826"/>
        <v>NA</v>
      </c>
      <c r="BN1418" s="1" t="str">
        <f t="shared" si="1827"/>
        <v>NO</v>
      </c>
      <c r="BO1418" s="1" t="str">
        <f t="shared" si="1828"/>
        <v>NO</v>
      </c>
      <c r="BP1418" s="1" t="str">
        <f t="shared" si="1829"/>
        <v>NO</v>
      </c>
      <c r="BQ1418" s="1" t="str">
        <f t="shared" si="1830"/>
        <v>YES</v>
      </c>
      <c r="BS1418" s="1" t="str">
        <f t="shared" si="1831"/>
        <v>TN</v>
      </c>
      <c r="BT1418" s="1" t="str">
        <f t="shared" si="1832"/>
        <v>TN</v>
      </c>
      <c r="BU1418" s="1" t="str">
        <f t="shared" si="1833"/>
        <v>TN</v>
      </c>
      <c r="BV1418" s="1" t="str">
        <f t="shared" si="1834"/>
        <v>NO</v>
      </c>
      <c r="BW1418" s="1" t="str">
        <f t="shared" si="1835"/>
        <v>NO</v>
      </c>
      <c r="BX1418" s="1" t="str">
        <f t="shared" si="1836"/>
        <v>NO</v>
      </c>
      <c r="BY1418" s="244" t="str">
        <f t="shared" si="1837"/>
        <v>YES</v>
      </c>
      <c r="BZ1418" s="244" t="str">
        <f t="shared" si="1838"/>
        <v>NO</v>
      </c>
      <c r="CA1418" s="244" t="str">
        <f t="shared" si="1839"/>
        <v>NO</v>
      </c>
      <c r="CB1418" s="244" t="str">
        <f t="shared" si="1840"/>
        <v>NO</v>
      </c>
      <c r="CC1418" s="244" t="str">
        <f t="shared" si="1841"/>
        <v>NO</v>
      </c>
      <c r="CD1418" s="244" t="str">
        <f t="shared" si="1817"/>
        <v>NO</v>
      </c>
      <c r="CE1418" s="1" t="str">
        <f t="shared" si="1818"/>
        <v>NO</v>
      </c>
      <c r="CF1418" s="1" t="str">
        <f t="shared" si="1819"/>
        <v>NO</v>
      </c>
      <c r="CG1418" s="1" t="str">
        <f t="shared" si="1820"/>
        <v>NO</v>
      </c>
      <c r="CH1418" s="1" t="str">
        <f t="shared" si="1821"/>
        <v>NO</v>
      </c>
      <c r="CI1418" s="244" t="str">
        <f t="shared" si="1842"/>
        <v>NO</v>
      </c>
      <c r="CJ1418" s="244" t="str">
        <f t="shared" si="1843"/>
        <v>NO</v>
      </c>
      <c r="CK1418" s="244" t="str">
        <f t="shared" si="1844"/>
        <v>NO</v>
      </c>
      <c r="CL1418" s="244" t="str">
        <f t="shared" si="1845"/>
        <v>NO</v>
      </c>
      <c r="CM1418" s="244" t="str">
        <f t="shared" si="1846"/>
        <v>NO</v>
      </c>
      <c r="CN1418" s="244" t="str">
        <f t="shared" si="1847"/>
        <v>NO</v>
      </c>
      <c r="CO1418" s="244" t="str">
        <f t="shared" si="1848"/>
        <v>NO</v>
      </c>
      <c r="CP1418" s="244" t="str">
        <f t="shared" si="1849"/>
        <v>NO</v>
      </c>
      <c r="CQ1418" s="244" t="str">
        <f t="shared" si="1850"/>
        <v>NO</v>
      </c>
      <c r="CR1418" s="244" t="str">
        <f t="shared" si="1851"/>
        <v>NO</v>
      </c>
    </row>
    <row r="1419" spans="1:96">
      <c r="A1419" s="64"/>
      <c r="B1419" s="15"/>
      <c r="C1419" s="15"/>
      <c r="D1419" s="15"/>
      <c r="E1419" s="15"/>
      <c r="F1419" s="15"/>
      <c r="G1419" s="15"/>
      <c r="H1419" s="15"/>
      <c r="I1419" s="52" t="s">
        <v>13</v>
      </c>
      <c r="J1419" s="6">
        <v>0.95741608491750896</v>
      </c>
      <c r="K1419" s="6">
        <v>3.3693937807227597E-2</v>
      </c>
      <c r="L1419" s="6">
        <v>8.88997727526308E-3</v>
      </c>
      <c r="M1419" s="6">
        <v>0.62797617545581597</v>
      </c>
      <c r="N1419" s="6">
        <v>0.222914145627162</v>
      </c>
      <c r="O1419" s="6">
        <v>0.14910967891702101</v>
      </c>
      <c r="P1419" s="6">
        <v>0.210286416404589</v>
      </c>
      <c r="Q1419" s="6">
        <v>0.29122382184830697</v>
      </c>
      <c r="R1419" s="6">
        <v>0.49848976174710302</v>
      </c>
      <c r="S1419" s="6">
        <v>0.98228807247015704</v>
      </c>
      <c r="T1419" s="6">
        <v>1.0987903416814901E-2</v>
      </c>
      <c r="U1419" s="6">
        <v>6.7240241130270802E-3</v>
      </c>
      <c r="V1419" s="6">
        <v>0.11844280824978901</v>
      </c>
      <c r="W1419" s="6">
        <v>0.34999365812377597</v>
      </c>
      <c r="X1419" s="6">
        <v>0.53156353362643305</v>
      </c>
      <c r="Y1419" s="6">
        <v>0.41190443967083701</v>
      </c>
      <c r="Z1419" s="6">
        <v>0.23230081417225201</v>
      </c>
      <c r="AA1419" s="6">
        <v>0.35579474615690998</v>
      </c>
      <c r="AB1419" s="6">
        <v>0.76473656099236698</v>
      </c>
      <c r="AC1419" s="6">
        <v>0.19068903796072501</v>
      </c>
      <c r="AD1419" s="6">
        <v>4.4574401046907297E-2</v>
      </c>
      <c r="AE1419" s="6">
        <v>0.895883349958847</v>
      </c>
      <c r="AF1419" s="6">
        <v>3.7056770916244201E-2</v>
      </c>
      <c r="AG1419" s="310">
        <v>6.7059879124908003E-2</v>
      </c>
      <c r="AH1419" s="211">
        <v>1.5249999999999999</v>
      </c>
      <c r="AI1419" s="211">
        <v>3.2570000000000001</v>
      </c>
      <c r="AJ1419" s="212">
        <v>5.57</v>
      </c>
      <c r="AK1419" s="210">
        <v>1.5449999999999999</v>
      </c>
      <c r="AL1419" s="210">
        <v>3.4039999999999999</v>
      </c>
      <c r="AM1419" s="210">
        <v>5.6289999999999996</v>
      </c>
      <c r="AN1419" s="203"/>
      <c r="AO1419" s="203"/>
      <c r="AP1419" s="203"/>
      <c r="AQ1419" s="203"/>
      <c r="AR1419" s="203">
        <f t="shared" ref="AR1419:AR1434" si="1852">$AN$25*0.81818182</f>
        <v>0.98877272946999983</v>
      </c>
      <c r="AS1419" s="203">
        <f t="shared" ref="AS1419:AS1434" si="1853">$AN$25</f>
        <v>1.2084999999999999</v>
      </c>
      <c r="AT1419" s="203">
        <f t="shared" ref="AT1419:AT1434" si="1854">$AN$25*1.22222222</f>
        <v>1.4770555528699998</v>
      </c>
      <c r="AU1419" s="203">
        <f t="shared" ref="AU1419:AU1434" si="1855">$AO$25*0.81818182</f>
        <v>2.2310181867759997</v>
      </c>
      <c r="AV1419" s="203">
        <f t="shared" ref="AV1419:AV1434" si="1856">$AO$25</f>
        <v>2.7267999999999999</v>
      </c>
      <c r="AW1419" s="203">
        <f t="shared" ref="AW1419:AW1434" si="1857">$AO$25*1.22222222</f>
        <v>3.3327555494959995</v>
      </c>
      <c r="AX1419" s="203">
        <f t="shared" ref="AX1419:AX1434" si="1858">$AP$25*0.81818182</f>
        <v>4.7679545560499994</v>
      </c>
      <c r="AY1419" s="203">
        <f t="shared" ref="AY1419:AY1434" si="1859">$AP$25</f>
        <v>5.8274999999999997</v>
      </c>
      <c r="AZ1419" s="203">
        <f t="shared" ref="AZ1419:AZ1434" si="1860">$AP$25*1.22222222</f>
        <v>7.1224999870499994</v>
      </c>
      <c r="BB1419" s="1" t="str">
        <f t="shared" si="1794"/>
        <v>P</v>
      </c>
      <c r="BC1419" s="1" t="str">
        <f t="shared" si="1795"/>
        <v>NA</v>
      </c>
      <c r="BD1419" s="1" t="str">
        <f t="shared" si="1796"/>
        <v>NP</v>
      </c>
      <c r="BE1419" s="1" t="str">
        <f t="shared" si="1797"/>
        <v>NO</v>
      </c>
      <c r="BF1419" s="1" t="str">
        <f t="shared" si="1822"/>
        <v>NO</v>
      </c>
      <c r="BG1419" s="1" t="str">
        <f t="shared" si="1823"/>
        <v>NO</v>
      </c>
      <c r="BH1419" s="1" t="str">
        <f t="shared" si="1816"/>
        <v>NO</v>
      </c>
      <c r="BJ1419" s="1">
        <v>14</v>
      </c>
      <c r="BK1419" s="1" t="str">
        <f t="shared" si="1824"/>
        <v>P</v>
      </c>
      <c r="BL1419" s="1" t="str">
        <f t="shared" si="1825"/>
        <v>P</v>
      </c>
      <c r="BM1419" s="1" t="str">
        <f t="shared" si="1826"/>
        <v>NP</v>
      </c>
      <c r="BN1419" s="1" t="str">
        <f t="shared" si="1827"/>
        <v>NO</v>
      </c>
      <c r="BO1419" s="1" t="str">
        <f t="shared" si="1828"/>
        <v>NO</v>
      </c>
      <c r="BP1419" s="1" t="str">
        <f t="shared" si="1829"/>
        <v>NO</v>
      </c>
      <c r="BQ1419" s="1" t="str">
        <f t="shared" si="1830"/>
        <v>NO</v>
      </c>
      <c r="BS1419" s="1" t="str">
        <f t="shared" si="1831"/>
        <v>TN</v>
      </c>
      <c r="BT1419" s="1" t="str">
        <f t="shared" si="1832"/>
        <v>TN</v>
      </c>
      <c r="BU1419" s="1" t="str">
        <f t="shared" si="1833"/>
        <v>TP</v>
      </c>
      <c r="BV1419" s="1" t="str">
        <f t="shared" si="1834"/>
        <v>NO</v>
      </c>
      <c r="BW1419" s="1" t="str">
        <f t="shared" si="1835"/>
        <v>NO</v>
      </c>
      <c r="BX1419" s="1" t="str">
        <f t="shared" si="1836"/>
        <v>YES</v>
      </c>
      <c r="BY1419" s="244" t="str">
        <f t="shared" si="1837"/>
        <v>YES</v>
      </c>
      <c r="BZ1419" s="244" t="str">
        <f t="shared" si="1838"/>
        <v>NO</v>
      </c>
      <c r="CA1419" s="244" t="str">
        <f t="shared" si="1839"/>
        <v>NO</v>
      </c>
      <c r="CB1419" s="244" t="str">
        <f t="shared" si="1840"/>
        <v>NO</v>
      </c>
      <c r="CC1419" s="244" t="str">
        <f t="shared" si="1841"/>
        <v>NO</v>
      </c>
      <c r="CD1419" s="244" t="str">
        <f t="shared" si="1817"/>
        <v>NO</v>
      </c>
      <c r="CE1419" s="1" t="str">
        <f t="shared" si="1818"/>
        <v>NO</v>
      </c>
      <c r="CF1419" s="1" t="str">
        <f t="shared" si="1819"/>
        <v>NO</v>
      </c>
      <c r="CG1419" s="1" t="str">
        <f t="shared" si="1820"/>
        <v>NO</v>
      </c>
      <c r="CH1419" s="1" t="str">
        <f t="shared" si="1821"/>
        <v>NO</v>
      </c>
      <c r="CI1419" s="244" t="str">
        <f t="shared" si="1842"/>
        <v>NO</v>
      </c>
      <c r="CJ1419" s="244" t="str">
        <f t="shared" si="1843"/>
        <v>NO</v>
      </c>
      <c r="CK1419" s="244" t="str">
        <f t="shared" si="1844"/>
        <v>NO</v>
      </c>
      <c r="CL1419" s="244" t="str">
        <f t="shared" si="1845"/>
        <v>NO</v>
      </c>
      <c r="CM1419" s="244" t="str">
        <f t="shared" si="1846"/>
        <v>NO</v>
      </c>
      <c r="CN1419" s="244" t="str">
        <f t="shared" si="1847"/>
        <v>NO</v>
      </c>
      <c r="CO1419" s="244" t="str">
        <f t="shared" si="1848"/>
        <v>NO</v>
      </c>
      <c r="CP1419" s="244" t="str">
        <f t="shared" si="1849"/>
        <v>NO</v>
      </c>
      <c r="CQ1419" s="244" t="str">
        <f t="shared" si="1850"/>
        <v>NO</v>
      </c>
      <c r="CR1419" s="244" t="str">
        <f t="shared" si="1851"/>
        <v>NO</v>
      </c>
    </row>
    <row r="1420" spans="1:96">
      <c r="A1420" s="64"/>
      <c r="B1420" s="15"/>
      <c r="C1420" s="15"/>
      <c r="D1420" s="15"/>
      <c r="E1420" s="15"/>
      <c r="F1420" s="15"/>
      <c r="G1420" s="15"/>
      <c r="H1420" s="15"/>
      <c r="I1420" s="52" t="s">
        <v>14</v>
      </c>
      <c r="J1420" s="6">
        <v>0.389860472836765</v>
      </c>
      <c r="K1420" s="6">
        <v>0.609285472582905</v>
      </c>
      <c r="L1420" s="6">
        <v>8.5405458032938798E-4</v>
      </c>
      <c r="M1420" s="6">
        <v>0.43961157376661703</v>
      </c>
      <c r="N1420" s="6">
        <v>7.4150376857595702E-4</v>
      </c>
      <c r="O1420" s="6">
        <v>0.55964692246480596</v>
      </c>
      <c r="P1420" s="6">
        <v>0.23533562319951101</v>
      </c>
      <c r="Q1420" s="6">
        <v>0.69899915190289397</v>
      </c>
      <c r="R1420" s="6">
        <v>6.5665224897593799E-2</v>
      </c>
      <c r="S1420" s="6">
        <v>0.26042609260913901</v>
      </c>
      <c r="T1420" s="6">
        <v>0.69794760668770395</v>
      </c>
      <c r="U1420" s="6">
        <v>4.1626300703155802E-2</v>
      </c>
      <c r="V1420" s="6">
        <v>0.34922017447260301</v>
      </c>
      <c r="W1420" s="6">
        <v>0.59884231685417399</v>
      </c>
      <c r="X1420" s="6">
        <v>5.19375086732215E-2</v>
      </c>
      <c r="Y1420" s="6">
        <v>0.34425998695565102</v>
      </c>
      <c r="Z1420" s="6">
        <v>0.63512503062004899</v>
      </c>
      <c r="AA1420" s="6">
        <v>2.0614982424298899E-2</v>
      </c>
      <c r="AB1420" s="6">
        <v>0.95533477712756298</v>
      </c>
      <c r="AC1420" s="6">
        <v>6.0302794868752896E-3</v>
      </c>
      <c r="AD1420" s="6">
        <v>3.8634943385561601E-2</v>
      </c>
      <c r="AE1420" s="6">
        <v>0.222197302439502</v>
      </c>
      <c r="AF1420" s="6">
        <v>5.1454763368289101E-2</v>
      </c>
      <c r="AG1420" s="310">
        <v>0.726347934192208</v>
      </c>
      <c r="AH1420" s="211">
        <v>1.06</v>
      </c>
      <c r="AI1420" s="211">
        <v>2.589</v>
      </c>
      <c r="AJ1420" s="212">
        <v>6.4530000000000003</v>
      </c>
      <c r="AK1420" s="210">
        <v>1.105</v>
      </c>
      <c r="AL1420" s="210">
        <v>2.7010000000000001</v>
      </c>
      <c r="AM1420" s="210">
        <v>6.3869999999999996</v>
      </c>
      <c r="AN1420" s="203"/>
      <c r="AO1420" s="203"/>
      <c r="AP1420" s="203"/>
      <c r="AQ1420" s="203"/>
      <c r="AR1420" s="203">
        <f t="shared" si="1852"/>
        <v>0.98877272946999983</v>
      </c>
      <c r="AS1420" s="203">
        <f t="shared" si="1853"/>
        <v>1.2084999999999999</v>
      </c>
      <c r="AT1420" s="203">
        <f t="shared" si="1854"/>
        <v>1.4770555528699998</v>
      </c>
      <c r="AU1420" s="203">
        <f t="shared" si="1855"/>
        <v>2.2310181867759997</v>
      </c>
      <c r="AV1420" s="203">
        <f t="shared" si="1856"/>
        <v>2.7267999999999999</v>
      </c>
      <c r="AW1420" s="203">
        <f t="shared" si="1857"/>
        <v>3.3327555494959995</v>
      </c>
      <c r="AX1420" s="203">
        <f t="shared" si="1858"/>
        <v>4.7679545560499994</v>
      </c>
      <c r="AY1420" s="203">
        <f t="shared" si="1859"/>
        <v>5.8274999999999997</v>
      </c>
      <c r="AZ1420" s="203">
        <f t="shared" si="1860"/>
        <v>7.1224999870499994</v>
      </c>
      <c r="BB1420" s="1" t="str">
        <f t="shared" si="1794"/>
        <v>NP</v>
      </c>
      <c r="BC1420" s="1" t="str">
        <f t="shared" si="1795"/>
        <v>NP</v>
      </c>
      <c r="BD1420" s="1" t="str">
        <f t="shared" si="1796"/>
        <v>NA</v>
      </c>
      <c r="BE1420" s="1" t="str">
        <f t="shared" si="1797"/>
        <v>NO</v>
      </c>
      <c r="BF1420" s="1" t="str">
        <f t="shared" si="1822"/>
        <v>NO</v>
      </c>
      <c r="BG1420" s="1" t="str">
        <f t="shared" si="1823"/>
        <v>NO</v>
      </c>
      <c r="BH1420" s="1" t="str">
        <f t="shared" si="1816"/>
        <v>YES</v>
      </c>
      <c r="BJ1420" s="1">
        <v>47</v>
      </c>
      <c r="BK1420" s="1" t="str">
        <f t="shared" si="1824"/>
        <v>NP</v>
      </c>
      <c r="BL1420" s="1" t="str">
        <f t="shared" si="1825"/>
        <v>NP</v>
      </c>
      <c r="BM1420" s="1" t="str">
        <f t="shared" si="1826"/>
        <v>NA</v>
      </c>
      <c r="BN1420" s="1" t="str">
        <f t="shared" si="1827"/>
        <v>NO</v>
      </c>
      <c r="BO1420" s="1" t="str">
        <f t="shared" si="1828"/>
        <v>NO</v>
      </c>
      <c r="BP1420" s="1" t="str">
        <f t="shared" si="1829"/>
        <v>NO</v>
      </c>
      <c r="BQ1420" s="1" t="str">
        <f t="shared" si="1830"/>
        <v>YES</v>
      </c>
      <c r="BS1420" s="1" t="str">
        <f t="shared" si="1831"/>
        <v>TP</v>
      </c>
      <c r="BT1420" s="1" t="str">
        <f t="shared" si="1832"/>
        <v>TP</v>
      </c>
      <c r="BU1420" s="1" t="str">
        <f t="shared" si="1833"/>
        <v>TN</v>
      </c>
      <c r="BV1420" s="1" t="str">
        <f t="shared" si="1834"/>
        <v>NO</v>
      </c>
      <c r="BW1420" s="1" t="str">
        <f t="shared" si="1835"/>
        <v>YES</v>
      </c>
      <c r="BX1420" s="1" t="str">
        <f t="shared" si="1836"/>
        <v>YES</v>
      </c>
      <c r="BY1420" s="244" t="str">
        <f t="shared" si="1837"/>
        <v>YES</v>
      </c>
      <c r="BZ1420" s="244" t="str">
        <f t="shared" si="1838"/>
        <v>NO</v>
      </c>
      <c r="CA1420" s="244" t="str">
        <f t="shared" si="1839"/>
        <v>NO</v>
      </c>
      <c r="CB1420" s="244" t="str">
        <f t="shared" si="1840"/>
        <v>NO</v>
      </c>
      <c r="CC1420" s="244" t="str">
        <f t="shared" si="1841"/>
        <v>NO</v>
      </c>
      <c r="CD1420" s="244" t="str">
        <f t="shared" si="1817"/>
        <v>NO</v>
      </c>
      <c r="CE1420" s="1" t="str">
        <f t="shared" si="1818"/>
        <v>NO</v>
      </c>
      <c r="CF1420" s="1" t="str">
        <f t="shared" si="1819"/>
        <v>NO</v>
      </c>
      <c r="CG1420" s="1" t="str">
        <f t="shared" si="1820"/>
        <v>NO</v>
      </c>
      <c r="CH1420" s="1" t="str">
        <f t="shared" si="1821"/>
        <v>NO</v>
      </c>
      <c r="CI1420" s="244" t="str">
        <f t="shared" si="1842"/>
        <v>NO</v>
      </c>
      <c r="CJ1420" s="244" t="str">
        <f t="shared" si="1843"/>
        <v>NO</v>
      </c>
      <c r="CK1420" s="244" t="str">
        <f t="shared" si="1844"/>
        <v>NO</v>
      </c>
      <c r="CL1420" s="244" t="str">
        <f t="shared" si="1845"/>
        <v>NO</v>
      </c>
      <c r="CM1420" s="244" t="str">
        <f t="shared" si="1846"/>
        <v>NO</v>
      </c>
      <c r="CN1420" s="244" t="str">
        <f t="shared" si="1847"/>
        <v>NO</v>
      </c>
      <c r="CO1420" s="244" t="str">
        <f t="shared" si="1848"/>
        <v>NO</v>
      </c>
      <c r="CP1420" s="244" t="str">
        <f t="shared" si="1849"/>
        <v>NO</v>
      </c>
      <c r="CQ1420" s="244" t="str">
        <f t="shared" si="1850"/>
        <v>NO</v>
      </c>
      <c r="CR1420" s="244" t="str">
        <f t="shared" si="1851"/>
        <v>NO</v>
      </c>
    </row>
    <row r="1421" spans="1:96">
      <c r="A1421" s="64"/>
      <c r="B1421" s="15"/>
      <c r="C1421" s="15"/>
      <c r="D1421" s="15"/>
      <c r="E1421" s="15"/>
      <c r="F1421" s="15"/>
      <c r="G1421" s="15"/>
      <c r="H1421" s="15"/>
      <c r="I1421" s="52" t="s">
        <v>15</v>
      </c>
      <c r="J1421" s="6">
        <v>0.73669264457489503</v>
      </c>
      <c r="K1421" s="6">
        <v>0.24514771613960001</v>
      </c>
      <c r="L1421" s="6">
        <v>1.8159639285504601E-2</v>
      </c>
      <c r="M1421" s="6">
        <v>0.51857147581949303</v>
      </c>
      <c r="N1421" s="6">
        <v>8.7509694634258103E-2</v>
      </c>
      <c r="O1421" s="6">
        <v>0.39391882954624802</v>
      </c>
      <c r="P1421" s="6">
        <v>0.26822085114447702</v>
      </c>
      <c r="Q1421" s="6">
        <v>0.61727170110482499</v>
      </c>
      <c r="R1421" s="6">
        <v>0.114507447750697</v>
      </c>
      <c r="S1421" s="6">
        <v>0.58426654421087298</v>
      </c>
      <c r="T1421" s="6">
        <v>0.361654027107083</v>
      </c>
      <c r="U1421" s="6">
        <v>5.4079428682043497E-2</v>
      </c>
      <c r="V1421" s="6">
        <v>0.35785110085199701</v>
      </c>
      <c r="W1421" s="6">
        <v>0.119334686008956</v>
      </c>
      <c r="X1421" s="6">
        <v>0.52281421313904597</v>
      </c>
      <c r="Y1421" s="6">
        <v>5.4912021483396002E-2</v>
      </c>
      <c r="Z1421" s="6">
        <v>0.15700897990277499</v>
      </c>
      <c r="AA1421" s="6">
        <v>0.78807899861382802</v>
      </c>
      <c r="AB1421" s="6">
        <v>0.10943982276434799</v>
      </c>
      <c r="AC1421" s="6">
        <v>0.79233714880224304</v>
      </c>
      <c r="AD1421" s="6">
        <v>9.82230284334078E-2</v>
      </c>
      <c r="AE1421" s="6">
        <v>0.48397187481343201</v>
      </c>
      <c r="AF1421" s="6">
        <v>0.47467939644524598</v>
      </c>
      <c r="AG1421" s="310">
        <v>4.1348728741320298E-2</v>
      </c>
      <c r="AH1421" s="211">
        <v>1.1830000000000001</v>
      </c>
      <c r="AI1421" s="211">
        <v>3.8340000000000001</v>
      </c>
      <c r="AJ1421" s="212">
        <v>5.8339999999999996</v>
      </c>
      <c r="AK1421" s="210">
        <v>1.196</v>
      </c>
      <c r="AL1421" s="210">
        <v>3.8250000000000002</v>
      </c>
      <c r="AM1421" s="210">
        <v>5.8490000000000002</v>
      </c>
      <c r="AN1421" s="203"/>
      <c r="AO1421" s="203"/>
      <c r="AP1421" s="203"/>
      <c r="AQ1421" s="203"/>
      <c r="AR1421" s="203">
        <f t="shared" si="1852"/>
        <v>0.98877272946999983</v>
      </c>
      <c r="AS1421" s="203">
        <f t="shared" si="1853"/>
        <v>1.2084999999999999</v>
      </c>
      <c r="AT1421" s="203">
        <f t="shared" si="1854"/>
        <v>1.4770555528699998</v>
      </c>
      <c r="AU1421" s="203">
        <f t="shared" si="1855"/>
        <v>2.2310181867759997</v>
      </c>
      <c r="AV1421" s="203">
        <f t="shared" si="1856"/>
        <v>2.7267999999999999</v>
      </c>
      <c r="AW1421" s="203">
        <f t="shared" si="1857"/>
        <v>3.3327555494959995</v>
      </c>
      <c r="AX1421" s="203">
        <f t="shared" si="1858"/>
        <v>4.7679545560499994</v>
      </c>
      <c r="AY1421" s="203">
        <f t="shared" si="1859"/>
        <v>5.8274999999999997</v>
      </c>
      <c r="AZ1421" s="203">
        <f t="shared" si="1860"/>
        <v>7.1224999870499994</v>
      </c>
      <c r="BB1421" s="1" t="str">
        <f t="shared" si="1794"/>
        <v>NP</v>
      </c>
      <c r="BC1421" s="1" t="str">
        <f t="shared" si="1795"/>
        <v>P</v>
      </c>
      <c r="BD1421" s="1" t="str">
        <f t="shared" si="1796"/>
        <v>NA</v>
      </c>
      <c r="BE1421" s="1" t="str">
        <f t="shared" si="1797"/>
        <v>NO</v>
      </c>
      <c r="BF1421" s="1" t="str">
        <f t="shared" si="1822"/>
        <v>NO</v>
      </c>
      <c r="BG1421" s="1" t="str">
        <f t="shared" si="1823"/>
        <v>NO</v>
      </c>
      <c r="BH1421" s="1" t="str">
        <f t="shared" si="1816"/>
        <v>NO</v>
      </c>
      <c r="BJ1421" s="1">
        <v>19</v>
      </c>
      <c r="BK1421" s="1" t="str">
        <f t="shared" si="1824"/>
        <v>NP</v>
      </c>
      <c r="BL1421" s="1" t="str">
        <f t="shared" si="1825"/>
        <v>P</v>
      </c>
      <c r="BM1421" s="1" t="str">
        <f t="shared" si="1826"/>
        <v>NA</v>
      </c>
      <c r="BN1421" s="1" t="str">
        <f t="shared" si="1827"/>
        <v>NO</v>
      </c>
      <c r="BO1421" s="1" t="str">
        <f t="shared" si="1828"/>
        <v>NO</v>
      </c>
      <c r="BP1421" s="1" t="str">
        <f t="shared" si="1829"/>
        <v>NO</v>
      </c>
      <c r="BQ1421" s="1" t="str">
        <f t="shared" si="1830"/>
        <v>NO</v>
      </c>
      <c r="BS1421" s="1" t="str">
        <f t="shared" si="1831"/>
        <v>TP</v>
      </c>
      <c r="BT1421" s="1" t="str">
        <f t="shared" si="1832"/>
        <v>TN</v>
      </c>
      <c r="BU1421" s="1" t="str">
        <f t="shared" si="1833"/>
        <v>TN</v>
      </c>
      <c r="BV1421" s="1" t="str">
        <f t="shared" si="1834"/>
        <v>NO</v>
      </c>
      <c r="BW1421" s="1" t="str">
        <f t="shared" si="1835"/>
        <v>NO</v>
      </c>
      <c r="BX1421" s="1" t="str">
        <f t="shared" si="1836"/>
        <v>YES</v>
      </c>
      <c r="BY1421" s="244" t="str">
        <f t="shared" si="1837"/>
        <v>YES</v>
      </c>
      <c r="BZ1421" s="244" t="str">
        <f t="shared" si="1838"/>
        <v>NO</v>
      </c>
      <c r="CA1421" s="244" t="str">
        <f t="shared" si="1839"/>
        <v>NO</v>
      </c>
      <c r="CB1421" s="244" t="str">
        <f t="shared" si="1840"/>
        <v>NO</v>
      </c>
      <c r="CC1421" s="244" t="str">
        <f t="shared" si="1841"/>
        <v>NO</v>
      </c>
      <c r="CD1421" s="244" t="str">
        <f t="shared" si="1817"/>
        <v>NO</v>
      </c>
      <c r="CE1421" s="1" t="str">
        <f t="shared" si="1818"/>
        <v>NO</v>
      </c>
      <c r="CF1421" s="1" t="str">
        <f t="shared" si="1819"/>
        <v>NO</v>
      </c>
      <c r="CG1421" s="1" t="str">
        <f t="shared" si="1820"/>
        <v>NO</v>
      </c>
      <c r="CH1421" s="1" t="str">
        <f t="shared" si="1821"/>
        <v>NO</v>
      </c>
      <c r="CI1421" s="244" t="str">
        <f t="shared" si="1842"/>
        <v>NO</v>
      </c>
      <c r="CJ1421" s="244" t="str">
        <f t="shared" si="1843"/>
        <v>NO</v>
      </c>
      <c r="CK1421" s="244" t="str">
        <f t="shared" si="1844"/>
        <v>NO</v>
      </c>
      <c r="CL1421" s="244" t="str">
        <f t="shared" si="1845"/>
        <v>NO</v>
      </c>
      <c r="CM1421" s="244" t="str">
        <f t="shared" si="1846"/>
        <v>NO</v>
      </c>
      <c r="CN1421" s="244" t="str">
        <f t="shared" si="1847"/>
        <v>NO</v>
      </c>
      <c r="CO1421" s="244" t="str">
        <f t="shared" si="1848"/>
        <v>NO</v>
      </c>
      <c r="CP1421" s="244" t="str">
        <f t="shared" si="1849"/>
        <v>NO</v>
      </c>
      <c r="CQ1421" s="244" t="str">
        <f t="shared" si="1850"/>
        <v>NO</v>
      </c>
      <c r="CR1421" s="244" t="str">
        <f t="shared" si="1851"/>
        <v>NO</v>
      </c>
    </row>
    <row r="1422" spans="1:96">
      <c r="A1422" s="64"/>
      <c r="B1422" s="15"/>
      <c r="C1422" s="15"/>
      <c r="D1422" s="15"/>
      <c r="E1422" s="15"/>
      <c r="F1422" s="15"/>
      <c r="G1422" s="15"/>
      <c r="H1422" s="15"/>
      <c r="I1422" s="52" t="s">
        <v>16</v>
      </c>
      <c r="J1422" s="6">
        <v>0.40294995600560901</v>
      </c>
      <c r="K1422" s="6">
        <v>0.59077434177950106</v>
      </c>
      <c r="L1422" s="6">
        <v>6.2757022148888196E-3</v>
      </c>
      <c r="M1422" s="6">
        <v>0.167613803031227</v>
      </c>
      <c r="N1422" s="6">
        <v>0.161400976449117</v>
      </c>
      <c r="O1422" s="6">
        <v>0.67098522051965404</v>
      </c>
      <c r="P1422" s="6">
        <v>0.174628980324262</v>
      </c>
      <c r="Q1422" s="6">
        <v>0.59590253472431498</v>
      </c>
      <c r="R1422" s="6">
        <v>0.229468484951422</v>
      </c>
      <c r="S1422" s="6">
        <v>3.2866918140948297E-2</v>
      </c>
      <c r="T1422" s="6">
        <v>0.94284560669991002</v>
      </c>
      <c r="U1422" s="6">
        <v>2.4287475159141401E-2</v>
      </c>
      <c r="V1422" s="6">
        <v>0.64549051165710103</v>
      </c>
      <c r="W1422" s="6">
        <v>0.241113532197056</v>
      </c>
      <c r="X1422" s="6">
        <v>0.113395956145841</v>
      </c>
      <c r="Y1422" s="6">
        <v>0.40631927000508899</v>
      </c>
      <c r="Z1422" s="6">
        <v>9.3329922837793497E-2</v>
      </c>
      <c r="AA1422" s="6">
        <v>0.50035080715711699</v>
      </c>
      <c r="AB1422" s="6">
        <v>1.38257695268462E-2</v>
      </c>
      <c r="AC1422" s="6">
        <v>0.96699309155258595</v>
      </c>
      <c r="AD1422" s="6">
        <v>1.91811389205674E-2</v>
      </c>
      <c r="AE1422" s="6">
        <v>0.99940564414808897</v>
      </c>
      <c r="AF1422" s="6">
        <v>3.0029612828707999E-4</v>
      </c>
      <c r="AG1422" s="310">
        <v>2.9405972362350698E-4</v>
      </c>
      <c r="AH1422" s="211">
        <v>1.4830000000000001</v>
      </c>
      <c r="AI1422" s="211">
        <v>3.1669999999999998</v>
      </c>
      <c r="AJ1422" s="212">
        <v>5.76</v>
      </c>
      <c r="AK1422" s="210">
        <v>1.452</v>
      </c>
      <c r="AL1422" s="210">
        <v>3.1579999999999999</v>
      </c>
      <c r="AM1422" s="210">
        <v>5.6349999999999998</v>
      </c>
      <c r="AN1422" s="203"/>
      <c r="AO1422" s="203"/>
      <c r="AP1422" s="203"/>
      <c r="AQ1422" s="203"/>
      <c r="AR1422" s="203">
        <f t="shared" si="1852"/>
        <v>0.98877272946999983</v>
      </c>
      <c r="AS1422" s="203">
        <f t="shared" si="1853"/>
        <v>1.2084999999999999</v>
      </c>
      <c r="AT1422" s="203">
        <f t="shared" si="1854"/>
        <v>1.4770555528699998</v>
      </c>
      <c r="AU1422" s="203">
        <f t="shared" si="1855"/>
        <v>2.2310181867759997</v>
      </c>
      <c r="AV1422" s="203">
        <f t="shared" si="1856"/>
        <v>2.7267999999999999</v>
      </c>
      <c r="AW1422" s="203">
        <f t="shared" si="1857"/>
        <v>3.3327555494959995</v>
      </c>
      <c r="AX1422" s="203">
        <f t="shared" si="1858"/>
        <v>4.7679545560499994</v>
      </c>
      <c r="AY1422" s="203">
        <f t="shared" si="1859"/>
        <v>5.8274999999999997</v>
      </c>
      <c r="AZ1422" s="203">
        <f t="shared" si="1860"/>
        <v>7.1224999870499994</v>
      </c>
      <c r="BB1422" s="1" t="str">
        <f t="shared" si="1794"/>
        <v>P</v>
      </c>
      <c r="BC1422" s="1" t="str">
        <f t="shared" si="1795"/>
        <v>NA</v>
      </c>
      <c r="BD1422" s="1" t="str">
        <f t="shared" si="1796"/>
        <v>NP</v>
      </c>
      <c r="BE1422" s="1" t="str">
        <f t="shared" si="1797"/>
        <v>NO</v>
      </c>
      <c r="BF1422" s="1" t="str">
        <f t="shared" si="1822"/>
        <v>NO</v>
      </c>
      <c r="BG1422" s="1" t="str">
        <f t="shared" si="1823"/>
        <v>NO</v>
      </c>
      <c r="BH1422" s="1" t="str">
        <f t="shared" si="1816"/>
        <v>NO</v>
      </c>
      <c r="BJ1422" s="1">
        <v>10</v>
      </c>
      <c r="BK1422" s="1" t="str">
        <f t="shared" si="1824"/>
        <v>NA</v>
      </c>
      <c r="BL1422" s="1" t="str">
        <f t="shared" si="1825"/>
        <v>NA</v>
      </c>
      <c r="BM1422" s="1" t="str">
        <f t="shared" si="1826"/>
        <v>NP</v>
      </c>
      <c r="BN1422" s="1" t="str">
        <f t="shared" si="1827"/>
        <v>NO</v>
      </c>
      <c r="BO1422" s="1" t="str">
        <f t="shared" si="1828"/>
        <v>NO</v>
      </c>
      <c r="BP1422" s="1" t="str">
        <f t="shared" si="1829"/>
        <v>NO</v>
      </c>
      <c r="BQ1422" s="1" t="str">
        <f t="shared" si="1830"/>
        <v>YES</v>
      </c>
      <c r="BS1422" s="1" t="str">
        <f t="shared" si="1831"/>
        <v>TN</v>
      </c>
      <c r="BT1422" s="1" t="str">
        <f t="shared" si="1832"/>
        <v>TN</v>
      </c>
      <c r="BU1422" s="1" t="str">
        <f t="shared" si="1833"/>
        <v>TP</v>
      </c>
      <c r="BV1422" s="1" t="str">
        <f t="shared" si="1834"/>
        <v>NO</v>
      </c>
      <c r="BW1422" s="1" t="str">
        <f t="shared" si="1835"/>
        <v>NO</v>
      </c>
      <c r="BX1422" s="1" t="str">
        <f t="shared" si="1836"/>
        <v>YES</v>
      </c>
      <c r="BY1422" s="244" t="str">
        <f t="shared" si="1837"/>
        <v>YES</v>
      </c>
      <c r="BZ1422" s="244" t="str">
        <f t="shared" si="1838"/>
        <v>NO</v>
      </c>
      <c r="CA1422" s="244" t="str">
        <f t="shared" si="1839"/>
        <v>NO</v>
      </c>
      <c r="CB1422" s="244" t="str">
        <f t="shared" si="1840"/>
        <v>NO</v>
      </c>
      <c r="CC1422" s="244" t="str">
        <f t="shared" si="1841"/>
        <v>NO</v>
      </c>
      <c r="CD1422" s="244" t="str">
        <f t="shared" si="1817"/>
        <v>NO</v>
      </c>
      <c r="CE1422" s="1" t="str">
        <f t="shared" si="1818"/>
        <v>NO</v>
      </c>
      <c r="CF1422" s="1" t="str">
        <f t="shared" si="1819"/>
        <v>NO</v>
      </c>
      <c r="CG1422" s="1" t="str">
        <f t="shared" si="1820"/>
        <v>NO</v>
      </c>
      <c r="CH1422" s="1" t="str">
        <f t="shared" si="1821"/>
        <v>NO</v>
      </c>
      <c r="CI1422" s="244" t="str">
        <f t="shared" si="1842"/>
        <v>NO</v>
      </c>
      <c r="CJ1422" s="244" t="str">
        <f t="shared" si="1843"/>
        <v>NO</v>
      </c>
      <c r="CK1422" s="244" t="str">
        <f t="shared" si="1844"/>
        <v>NO</v>
      </c>
      <c r="CL1422" s="244" t="str">
        <f t="shared" si="1845"/>
        <v>NO</v>
      </c>
      <c r="CM1422" s="244" t="str">
        <f t="shared" si="1846"/>
        <v>NO</v>
      </c>
      <c r="CN1422" s="244" t="str">
        <f t="shared" si="1847"/>
        <v>NO</v>
      </c>
      <c r="CO1422" s="244" t="str">
        <f t="shared" si="1848"/>
        <v>NO</v>
      </c>
      <c r="CP1422" s="244" t="str">
        <f t="shared" si="1849"/>
        <v>NO</v>
      </c>
      <c r="CQ1422" s="244" t="str">
        <f t="shared" si="1850"/>
        <v>NO</v>
      </c>
      <c r="CR1422" s="244" t="str">
        <f t="shared" si="1851"/>
        <v>NO</v>
      </c>
    </row>
    <row r="1423" spans="1:96">
      <c r="A1423" s="64"/>
      <c r="B1423" s="15"/>
      <c r="C1423" s="15"/>
      <c r="D1423" s="15"/>
      <c r="E1423" s="15"/>
      <c r="F1423" s="15"/>
      <c r="G1423" s="15"/>
      <c r="H1423" s="15"/>
      <c r="I1423" s="52" t="s">
        <v>17</v>
      </c>
      <c r="J1423" s="6">
        <v>0.305270353401628</v>
      </c>
      <c r="K1423" s="6">
        <v>0.68339236265554104</v>
      </c>
      <c r="L1423" s="6">
        <v>1.1337283942830101E-2</v>
      </c>
      <c r="M1423" s="6">
        <v>7.2628467704852304E-2</v>
      </c>
      <c r="N1423" s="6">
        <v>7.6562463553833504E-2</v>
      </c>
      <c r="O1423" s="6">
        <v>0.85080906874131401</v>
      </c>
      <c r="P1423" s="6">
        <v>0.91089270570940695</v>
      </c>
      <c r="Q1423" s="6">
        <v>3.4630420725211997E-2</v>
      </c>
      <c r="R1423" s="6">
        <v>5.4476873565380397E-2</v>
      </c>
      <c r="S1423" s="6">
        <v>0.68142843944918496</v>
      </c>
      <c r="T1423" s="6">
        <v>8.2769751110438494E-2</v>
      </c>
      <c r="U1423" s="6">
        <v>0.23580180944037499</v>
      </c>
      <c r="V1423" s="6">
        <v>0.34665979038178801</v>
      </c>
      <c r="W1423" s="6">
        <v>0.218312928060683</v>
      </c>
      <c r="X1423" s="6">
        <v>0.43502728155752801</v>
      </c>
      <c r="Y1423" s="6">
        <v>0.39015366796484802</v>
      </c>
      <c r="Z1423" s="6">
        <v>0.48739523306312399</v>
      </c>
      <c r="AA1423" s="6">
        <v>0.12245109897202699</v>
      </c>
      <c r="AB1423" s="6">
        <v>0.134165829814476</v>
      </c>
      <c r="AC1423" s="6">
        <v>0.65467464922567797</v>
      </c>
      <c r="AD1423" s="6">
        <v>0.211159520959845</v>
      </c>
      <c r="AE1423" s="6">
        <v>0.73559306984250905</v>
      </c>
      <c r="AF1423" s="6">
        <v>0.16473412574458601</v>
      </c>
      <c r="AG1423" s="310">
        <v>9.9672804412904603E-2</v>
      </c>
      <c r="AH1423" s="211">
        <v>2.2709999999999999</v>
      </c>
      <c r="AI1423" s="211">
        <v>2.9790000000000001</v>
      </c>
      <c r="AJ1423" s="212">
        <v>5.6749999999999998</v>
      </c>
      <c r="AK1423" s="210">
        <v>1.268</v>
      </c>
      <c r="AL1423" s="210">
        <v>3.052</v>
      </c>
      <c r="AM1423" s="210">
        <v>5.8810000000000002</v>
      </c>
      <c r="AN1423" s="203"/>
      <c r="AO1423" s="203"/>
      <c r="AP1423" s="203"/>
      <c r="AQ1423" s="203"/>
      <c r="AR1423" s="203">
        <f t="shared" si="1852"/>
        <v>0.98877272946999983</v>
      </c>
      <c r="AS1423" s="203">
        <f t="shared" si="1853"/>
        <v>1.2084999999999999</v>
      </c>
      <c r="AT1423" s="203">
        <f t="shared" si="1854"/>
        <v>1.4770555528699998</v>
      </c>
      <c r="AU1423" s="203">
        <f t="shared" si="1855"/>
        <v>2.2310181867759997</v>
      </c>
      <c r="AV1423" s="203">
        <f t="shared" si="1856"/>
        <v>2.7267999999999999</v>
      </c>
      <c r="AW1423" s="203">
        <f t="shared" si="1857"/>
        <v>3.3327555494959995</v>
      </c>
      <c r="AX1423" s="203">
        <f t="shared" si="1858"/>
        <v>4.7679545560499994</v>
      </c>
      <c r="AY1423" s="203">
        <f t="shared" si="1859"/>
        <v>5.8274999999999997</v>
      </c>
      <c r="AZ1423" s="203">
        <f t="shared" si="1860"/>
        <v>7.1224999870499994</v>
      </c>
      <c r="BB1423" s="1" t="str">
        <f t="shared" si="1794"/>
        <v>P</v>
      </c>
      <c r="BC1423" s="1" t="str">
        <f t="shared" si="1795"/>
        <v>NA</v>
      </c>
      <c r="BD1423" s="1" t="str">
        <f t="shared" si="1796"/>
        <v>NP</v>
      </c>
      <c r="BE1423" s="1" t="str">
        <f t="shared" si="1797"/>
        <v>NO</v>
      </c>
      <c r="BF1423" s="1" t="str">
        <f t="shared" si="1822"/>
        <v>NO</v>
      </c>
      <c r="BG1423" s="1" t="str">
        <f t="shared" si="1823"/>
        <v>NO</v>
      </c>
      <c r="BH1423" s="1" t="str">
        <f t="shared" si="1816"/>
        <v>NO</v>
      </c>
      <c r="BJ1423" s="1">
        <v>39</v>
      </c>
      <c r="BK1423" s="1" t="str">
        <f t="shared" si="1824"/>
        <v>NA</v>
      </c>
      <c r="BL1423" s="1" t="str">
        <f t="shared" si="1825"/>
        <v>NA</v>
      </c>
      <c r="BM1423" s="1" t="str">
        <f t="shared" si="1826"/>
        <v>NA</v>
      </c>
      <c r="BN1423" s="1" t="str">
        <f t="shared" si="1827"/>
        <v>NO</v>
      </c>
      <c r="BO1423" s="1" t="str">
        <f t="shared" si="1828"/>
        <v>NO</v>
      </c>
      <c r="BP1423" s="1" t="str">
        <f t="shared" si="1829"/>
        <v>NO</v>
      </c>
      <c r="BQ1423" s="1" t="str">
        <f t="shared" si="1830"/>
        <v>YES</v>
      </c>
      <c r="BS1423" s="1" t="str">
        <f t="shared" si="1831"/>
        <v>TN</v>
      </c>
      <c r="BT1423" s="1" t="str">
        <f t="shared" si="1832"/>
        <v>TN</v>
      </c>
      <c r="BU1423" s="1" t="str">
        <f t="shared" si="1833"/>
        <v>FP</v>
      </c>
      <c r="BV1423" s="1" t="str">
        <f t="shared" si="1834"/>
        <v>NO</v>
      </c>
      <c r="BW1423" s="1" t="str">
        <f t="shared" si="1835"/>
        <v>NO</v>
      </c>
      <c r="BX1423" s="1" t="str">
        <f t="shared" si="1836"/>
        <v>NO</v>
      </c>
      <c r="BY1423" s="244" t="str">
        <f t="shared" si="1837"/>
        <v>YES</v>
      </c>
      <c r="BZ1423" s="244" t="str">
        <f t="shared" si="1838"/>
        <v>NO</v>
      </c>
      <c r="CA1423" s="244" t="str">
        <f t="shared" si="1839"/>
        <v>NO</v>
      </c>
      <c r="CB1423" s="244" t="str">
        <f t="shared" si="1840"/>
        <v>NO</v>
      </c>
      <c r="CC1423" s="244" t="str">
        <f t="shared" si="1841"/>
        <v>NO</v>
      </c>
      <c r="CD1423" s="244" t="str">
        <f t="shared" si="1817"/>
        <v>YES</v>
      </c>
      <c r="CE1423" s="1" t="str">
        <f t="shared" si="1818"/>
        <v>NO</v>
      </c>
      <c r="CF1423" s="1" t="str">
        <f t="shared" si="1819"/>
        <v>NO</v>
      </c>
      <c r="CG1423" s="1" t="str">
        <f t="shared" si="1820"/>
        <v>NO</v>
      </c>
      <c r="CH1423" s="1" t="str">
        <f t="shared" si="1821"/>
        <v>YES</v>
      </c>
      <c r="CI1423" s="244" t="str">
        <f t="shared" si="1842"/>
        <v>NO</v>
      </c>
      <c r="CJ1423" s="244" t="str">
        <f t="shared" si="1843"/>
        <v>NO</v>
      </c>
      <c r="CK1423" s="244" t="str">
        <f t="shared" si="1844"/>
        <v>NO</v>
      </c>
      <c r="CL1423" s="244" t="str">
        <f t="shared" si="1845"/>
        <v>NO</v>
      </c>
      <c r="CM1423" s="244" t="str">
        <f t="shared" si="1846"/>
        <v>NO</v>
      </c>
      <c r="CN1423" s="244" t="str">
        <f t="shared" si="1847"/>
        <v>YES</v>
      </c>
      <c r="CO1423" s="244" t="str">
        <f t="shared" si="1848"/>
        <v>NO</v>
      </c>
      <c r="CP1423" s="244" t="str">
        <f t="shared" si="1849"/>
        <v>NO</v>
      </c>
      <c r="CQ1423" s="244" t="str">
        <f t="shared" si="1850"/>
        <v>NO</v>
      </c>
      <c r="CR1423" s="244" t="str">
        <f t="shared" si="1851"/>
        <v>YES</v>
      </c>
    </row>
    <row r="1424" spans="1:96">
      <c r="A1424" s="64"/>
      <c r="B1424" s="15"/>
      <c r="C1424" s="15"/>
      <c r="D1424" s="15"/>
      <c r="E1424" s="15"/>
      <c r="F1424" s="15"/>
      <c r="G1424" s="15"/>
      <c r="H1424" s="15"/>
      <c r="I1424" s="52" t="s">
        <v>18</v>
      </c>
      <c r="J1424" s="6">
        <v>0.95278131110257003</v>
      </c>
      <c r="K1424" s="6">
        <v>4.3654726174738499E-2</v>
      </c>
      <c r="L1424" s="6">
        <v>3.5639627226914301E-3</v>
      </c>
      <c r="M1424" s="6">
        <v>0.43346888682871199</v>
      </c>
      <c r="N1424" s="6">
        <v>0.15819557462370901</v>
      </c>
      <c r="O1424" s="6">
        <v>0.40833553854757698</v>
      </c>
      <c r="P1424" s="6">
        <v>0.72834744265534801</v>
      </c>
      <c r="Q1424" s="6">
        <v>0.13584267080555601</v>
      </c>
      <c r="R1424" s="6">
        <v>0.13580988653909401</v>
      </c>
      <c r="S1424" s="6">
        <v>0.20787123292634899</v>
      </c>
      <c r="T1424" s="6">
        <v>0.76414288141071995</v>
      </c>
      <c r="U1424" s="6">
        <v>2.7985885662930199E-2</v>
      </c>
      <c r="V1424" s="6">
        <v>7.9215448547171302E-2</v>
      </c>
      <c r="W1424" s="6">
        <v>0.56747727941924597</v>
      </c>
      <c r="X1424" s="6">
        <v>0.35330727203358098</v>
      </c>
      <c r="Y1424" s="6">
        <v>0.77103071344306595</v>
      </c>
      <c r="Z1424" s="6">
        <v>6.6648342644230502E-2</v>
      </c>
      <c r="AA1424" s="6">
        <v>0.16232094391270199</v>
      </c>
      <c r="AB1424" s="6">
        <v>4.4432632532847301E-2</v>
      </c>
      <c r="AC1424" s="6">
        <v>0.93873866920784899</v>
      </c>
      <c r="AD1424" s="6">
        <v>1.6828698259303301E-2</v>
      </c>
      <c r="AE1424" s="6">
        <v>0.85334540758845601</v>
      </c>
      <c r="AF1424" s="6">
        <v>7.6506009500036207E-2</v>
      </c>
      <c r="AG1424" s="310">
        <v>7.0148582911506996E-2</v>
      </c>
      <c r="AH1424" s="211">
        <v>1.151</v>
      </c>
      <c r="AI1424" s="211">
        <v>3.0169999999999999</v>
      </c>
      <c r="AJ1424" s="212">
        <v>5.9459999999999997</v>
      </c>
      <c r="AK1424" s="210">
        <v>1.1950000000000001</v>
      </c>
      <c r="AL1424" s="210">
        <v>3.0209999999999999</v>
      </c>
      <c r="AM1424" s="210">
        <v>5.718</v>
      </c>
      <c r="AN1424" s="203"/>
      <c r="AO1424" s="203"/>
      <c r="AP1424" s="203"/>
      <c r="AQ1424" s="203"/>
      <c r="AR1424" s="203">
        <f t="shared" si="1852"/>
        <v>0.98877272946999983</v>
      </c>
      <c r="AS1424" s="203">
        <f t="shared" si="1853"/>
        <v>1.2084999999999999</v>
      </c>
      <c r="AT1424" s="203">
        <f t="shared" si="1854"/>
        <v>1.4770555528699998</v>
      </c>
      <c r="AU1424" s="203">
        <f t="shared" si="1855"/>
        <v>2.2310181867759997</v>
      </c>
      <c r="AV1424" s="203">
        <f t="shared" si="1856"/>
        <v>2.7267999999999999</v>
      </c>
      <c r="AW1424" s="203">
        <f t="shared" si="1857"/>
        <v>3.3327555494959995</v>
      </c>
      <c r="AX1424" s="203">
        <f t="shared" si="1858"/>
        <v>4.7679545560499994</v>
      </c>
      <c r="AY1424" s="203">
        <f t="shared" si="1859"/>
        <v>5.8274999999999997</v>
      </c>
      <c r="AZ1424" s="203">
        <f t="shared" si="1860"/>
        <v>7.1224999870499994</v>
      </c>
      <c r="BB1424" s="1" t="str">
        <f t="shared" si="1794"/>
        <v>NP</v>
      </c>
      <c r="BC1424" s="1" t="str">
        <f t="shared" si="1795"/>
        <v>NA</v>
      </c>
      <c r="BD1424" s="1" t="str">
        <f t="shared" si="1796"/>
        <v>NA</v>
      </c>
      <c r="BE1424" s="1" t="str">
        <f t="shared" si="1797"/>
        <v>NO</v>
      </c>
      <c r="BF1424" s="1" t="str">
        <f t="shared" si="1822"/>
        <v>NO</v>
      </c>
      <c r="BG1424" s="1" t="str">
        <f t="shared" si="1823"/>
        <v>NO</v>
      </c>
      <c r="BH1424" s="1" t="str">
        <f t="shared" si="1816"/>
        <v>YES</v>
      </c>
      <c r="BJ1424" s="1">
        <v>39</v>
      </c>
      <c r="BK1424" s="1" t="str">
        <f t="shared" si="1824"/>
        <v>NP</v>
      </c>
      <c r="BL1424" s="1" t="str">
        <f t="shared" si="1825"/>
        <v>NA</v>
      </c>
      <c r="BM1424" s="1" t="str">
        <f t="shared" si="1826"/>
        <v>NP</v>
      </c>
      <c r="BN1424" s="1" t="str">
        <f t="shared" si="1827"/>
        <v>NO</v>
      </c>
      <c r="BO1424" s="1" t="str">
        <f t="shared" si="1828"/>
        <v>NO</v>
      </c>
      <c r="BP1424" s="1" t="str">
        <f t="shared" si="1829"/>
        <v>NO</v>
      </c>
      <c r="BQ1424" s="1" t="str">
        <f t="shared" si="1830"/>
        <v>YES</v>
      </c>
      <c r="BS1424" s="1" t="str">
        <f t="shared" si="1831"/>
        <v>TP</v>
      </c>
      <c r="BT1424" s="1" t="str">
        <f t="shared" si="1832"/>
        <v>TN</v>
      </c>
      <c r="BU1424" s="1" t="str">
        <f t="shared" si="1833"/>
        <v>FN</v>
      </c>
      <c r="BV1424" s="1" t="str">
        <f t="shared" si="1834"/>
        <v>NO</v>
      </c>
      <c r="BW1424" s="1" t="str">
        <f t="shared" si="1835"/>
        <v>NO</v>
      </c>
      <c r="BX1424" s="1" t="str">
        <f t="shared" si="1836"/>
        <v>YES</v>
      </c>
      <c r="BY1424" s="244" t="str">
        <f t="shared" si="1837"/>
        <v>YES</v>
      </c>
      <c r="BZ1424" s="244" t="str">
        <f t="shared" si="1838"/>
        <v>NO</v>
      </c>
      <c r="CA1424" s="244" t="str">
        <f t="shared" si="1839"/>
        <v>NO</v>
      </c>
      <c r="CB1424" s="244" t="str">
        <f t="shared" si="1840"/>
        <v>NO</v>
      </c>
      <c r="CC1424" s="244" t="str">
        <f t="shared" si="1841"/>
        <v>NO</v>
      </c>
      <c r="CD1424" s="244" t="str">
        <f t="shared" si="1817"/>
        <v>YES</v>
      </c>
      <c r="CE1424" s="1" t="str">
        <f t="shared" si="1818"/>
        <v>NO</v>
      </c>
      <c r="CF1424" s="1" t="str">
        <f t="shared" si="1819"/>
        <v>NO</v>
      </c>
      <c r="CG1424" s="1" t="str">
        <f t="shared" si="1820"/>
        <v>NO</v>
      </c>
      <c r="CH1424" s="1" t="str">
        <f t="shared" si="1821"/>
        <v>YES</v>
      </c>
      <c r="CI1424" s="244" t="str">
        <f t="shared" si="1842"/>
        <v>YES</v>
      </c>
      <c r="CJ1424" s="244" t="str">
        <f t="shared" si="1843"/>
        <v>NO</v>
      </c>
      <c r="CK1424" s="244" t="str">
        <f t="shared" si="1844"/>
        <v>NO</v>
      </c>
      <c r="CL1424" s="244" t="str">
        <f t="shared" si="1845"/>
        <v>NO</v>
      </c>
      <c r="CM1424" s="244" t="str">
        <f t="shared" si="1846"/>
        <v>YES</v>
      </c>
      <c r="CN1424" s="244" t="str">
        <f t="shared" si="1847"/>
        <v>NO</v>
      </c>
      <c r="CO1424" s="244" t="str">
        <f t="shared" si="1848"/>
        <v>NO</v>
      </c>
      <c r="CP1424" s="244" t="str">
        <f t="shared" si="1849"/>
        <v>NO</v>
      </c>
      <c r="CQ1424" s="244" t="str">
        <f t="shared" si="1850"/>
        <v>NO</v>
      </c>
      <c r="CR1424" s="244" t="str">
        <f t="shared" si="1851"/>
        <v>NO</v>
      </c>
    </row>
    <row r="1425" spans="1:96">
      <c r="A1425" s="64"/>
      <c r="B1425" s="15"/>
      <c r="C1425" s="15"/>
      <c r="D1425" s="15"/>
      <c r="E1425" s="15"/>
      <c r="F1425" s="15"/>
      <c r="G1425" s="15"/>
      <c r="H1425" s="15"/>
      <c r="I1425" s="52" t="s">
        <v>19</v>
      </c>
      <c r="J1425" s="6">
        <v>0.389860472836765</v>
      </c>
      <c r="K1425" s="6">
        <v>0.609285472582905</v>
      </c>
      <c r="L1425" s="6">
        <v>8.5405458032938798E-4</v>
      </c>
      <c r="M1425" s="6">
        <v>0.43961157376661703</v>
      </c>
      <c r="N1425" s="6">
        <v>7.4150376857595702E-4</v>
      </c>
      <c r="O1425" s="6">
        <v>0.55964692246480596</v>
      </c>
      <c r="P1425" s="6">
        <v>0.23533562319951101</v>
      </c>
      <c r="Q1425" s="6">
        <v>0.69899915190289397</v>
      </c>
      <c r="R1425" s="6">
        <v>6.5665224897593799E-2</v>
      </c>
      <c r="S1425" s="6">
        <v>0.58426654421087298</v>
      </c>
      <c r="T1425" s="6">
        <v>0.361654027107083</v>
      </c>
      <c r="U1425" s="6">
        <v>5.4079428682043497E-2</v>
      </c>
      <c r="V1425" s="6">
        <v>0.35785110085199701</v>
      </c>
      <c r="W1425" s="6">
        <v>0.119334686008956</v>
      </c>
      <c r="X1425" s="6">
        <v>0.52281421313904597</v>
      </c>
      <c r="Y1425" s="6">
        <v>5.4912021483396002E-2</v>
      </c>
      <c r="Z1425" s="6">
        <v>0.15700897990277499</v>
      </c>
      <c r="AA1425" s="6">
        <v>0.78807899861382802</v>
      </c>
      <c r="AB1425" s="6">
        <v>0.10943982276434799</v>
      </c>
      <c r="AC1425" s="6">
        <v>0.79233714880224304</v>
      </c>
      <c r="AD1425" s="6">
        <v>9.82230284334078E-2</v>
      </c>
      <c r="AE1425" s="6">
        <v>0.48397187481343201</v>
      </c>
      <c r="AF1425" s="6">
        <v>0.47467939644524598</v>
      </c>
      <c r="AG1425" s="310">
        <v>4.1348728741320298E-2</v>
      </c>
      <c r="AH1425" s="211">
        <v>1.1180000000000001</v>
      </c>
      <c r="AI1425" s="211">
        <v>3.8460000000000001</v>
      </c>
      <c r="AJ1425" s="212">
        <v>5.8470000000000004</v>
      </c>
      <c r="AK1425" s="210">
        <v>1.17</v>
      </c>
      <c r="AL1425" s="210">
        <v>3.8570000000000002</v>
      </c>
      <c r="AM1425" s="210">
        <v>5.7149999999999999</v>
      </c>
      <c r="AN1425" s="203"/>
      <c r="AO1425" s="203"/>
      <c r="AP1425" s="203"/>
      <c r="AQ1425" s="203"/>
      <c r="AR1425" s="203">
        <f t="shared" si="1852"/>
        <v>0.98877272946999983</v>
      </c>
      <c r="AS1425" s="203">
        <f t="shared" si="1853"/>
        <v>1.2084999999999999</v>
      </c>
      <c r="AT1425" s="203">
        <f t="shared" si="1854"/>
        <v>1.4770555528699998</v>
      </c>
      <c r="AU1425" s="203">
        <f t="shared" si="1855"/>
        <v>2.2310181867759997</v>
      </c>
      <c r="AV1425" s="203">
        <f t="shared" si="1856"/>
        <v>2.7267999999999999</v>
      </c>
      <c r="AW1425" s="203">
        <f t="shared" si="1857"/>
        <v>3.3327555494959995</v>
      </c>
      <c r="AX1425" s="203">
        <f t="shared" si="1858"/>
        <v>4.7679545560499994</v>
      </c>
      <c r="AY1425" s="203">
        <f t="shared" si="1859"/>
        <v>5.8274999999999997</v>
      </c>
      <c r="AZ1425" s="203">
        <f t="shared" si="1860"/>
        <v>7.1224999870499994</v>
      </c>
      <c r="BB1425" s="1" t="str">
        <f t="shared" ref="BB1425:BB1488" si="1861">IF(AH1425&lt;AR1425,"A",IF(AND(AR1425&lt;=AH1425,AH1425&lt;=AS1425),"NP",IF(AND(AS1425&lt;AH1425,AH1425&lt;=AT1425),"NA","P")))</f>
        <v>NP</v>
      </c>
      <c r="BC1425" s="1" t="str">
        <f t="shared" ref="BC1425:BC1488" si="1862">IF(AI1425&lt;AU1425,"A",IF(AND(AU1425&lt;=AI1425,AI1425&lt;=AV1425),"NP",IF(AND(AV1425&lt;AI1425,AI1425&lt;=AW1425),"NA","P")))</f>
        <v>P</v>
      </c>
      <c r="BD1425" s="1" t="str">
        <f t="shared" ref="BD1425:BD1488" si="1863">IF(AJ1425&lt;AX1425,"A",IF(AND(AX1425&lt;=AJ1425,AJ1425&lt;=AY1425),"NP",IF(AND(AY1425&lt;AJ1425,AJ1425&lt;=AZ1425),"NA","P")))</f>
        <v>NA</v>
      </c>
      <c r="BE1425" s="1" t="str">
        <f t="shared" ref="BE1425:BE1488" si="1864">IF(AND(BB1425="A",BC1425="A",BD1425="A"),"YES","NO")</f>
        <v>NO</v>
      </c>
      <c r="BF1425" s="1" t="str">
        <f t="shared" si="1822"/>
        <v>NO</v>
      </c>
      <c r="BG1425" s="1" t="str">
        <f t="shared" si="1823"/>
        <v>NO</v>
      </c>
      <c r="BH1425" s="1" t="str">
        <f t="shared" si="1816"/>
        <v>NO</v>
      </c>
      <c r="BJ1425" s="1">
        <v>16</v>
      </c>
      <c r="BK1425" s="1" t="str">
        <f t="shared" si="1824"/>
        <v>NP</v>
      </c>
      <c r="BL1425" s="1" t="str">
        <f t="shared" si="1825"/>
        <v>P</v>
      </c>
      <c r="BM1425" s="1" t="str">
        <f t="shared" si="1826"/>
        <v>NP</v>
      </c>
      <c r="BN1425" s="1" t="str">
        <f t="shared" si="1827"/>
        <v>NO</v>
      </c>
      <c r="BO1425" s="1" t="str">
        <f t="shared" si="1828"/>
        <v>NO</v>
      </c>
      <c r="BP1425" s="1" t="str">
        <f t="shared" si="1829"/>
        <v>NO</v>
      </c>
      <c r="BQ1425" s="1" t="str">
        <f t="shared" si="1830"/>
        <v>NO</v>
      </c>
      <c r="BS1425" s="1" t="str">
        <f t="shared" si="1831"/>
        <v>TP</v>
      </c>
      <c r="BT1425" s="1" t="str">
        <f t="shared" si="1832"/>
        <v>TN</v>
      </c>
      <c r="BU1425" s="1" t="str">
        <f t="shared" si="1833"/>
        <v>FN</v>
      </c>
      <c r="BV1425" s="1" t="str">
        <f t="shared" si="1834"/>
        <v>NO</v>
      </c>
      <c r="BW1425" s="1" t="str">
        <f t="shared" si="1835"/>
        <v>NO</v>
      </c>
      <c r="BX1425" s="1" t="str">
        <f t="shared" si="1836"/>
        <v>YES</v>
      </c>
      <c r="BY1425" s="244" t="str">
        <f t="shared" si="1837"/>
        <v>YES</v>
      </c>
      <c r="BZ1425" s="244" t="str">
        <f t="shared" si="1838"/>
        <v>NO</v>
      </c>
      <c r="CA1425" s="244" t="str">
        <f t="shared" si="1839"/>
        <v>NO</v>
      </c>
      <c r="CB1425" s="244" t="str">
        <f t="shared" si="1840"/>
        <v>NO</v>
      </c>
      <c r="CC1425" s="244" t="str">
        <f t="shared" si="1841"/>
        <v>NO</v>
      </c>
      <c r="CD1425" s="244" t="str">
        <f t="shared" si="1817"/>
        <v>YES</v>
      </c>
      <c r="CE1425" s="1" t="str">
        <f t="shared" si="1818"/>
        <v>NO</v>
      </c>
      <c r="CF1425" s="1" t="str">
        <f t="shared" si="1819"/>
        <v>NO</v>
      </c>
      <c r="CG1425" s="1" t="str">
        <f t="shared" si="1820"/>
        <v>NO</v>
      </c>
      <c r="CH1425" s="1" t="str">
        <f t="shared" si="1821"/>
        <v>YES</v>
      </c>
      <c r="CI1425" s="244" t="str">
        <f t="shared" si="1842"/>
        <v>YES</v>
      </c>
      <c r="CJ1425" s="244" t="str">
        <f t="shared" si="1843"/>
        <v>NO</v>
      </c>
      <c r="CK1425" s="244" t="str">
        <f t="shared" si="1844"/>
        <v>NO</v>
      </c>
      <c r="CL1425" s="244" t="str">
        <f t="shared" si="1845"/>
        <v>NO</v>
      </c>
      <c r="CM1425" s="244" t="str">
        <f t="shared" si="1846"/>
        <v>YES</v>
      </c>
      <c r="CN1425" s="244" t="str">
        <f t="shared" si="1847"/>
        <v>NO</v>
      </c>
      <c r="CO1425" s="244" t="str">
        <f t="shared" si="1848"/>
        <v>NO</v>
      </c>
      <c r="CP1425" s="244" t="str">
        <f t="shared" si="1849"/>
        <v>NO</v>
      </c>
      <c r="CQ1425" s="244" t="str">
        <f t="shared" si="1850"/>
        <v>NO</v>
      </c>
      <c r="CR1425" s="244" t="str">
        <f t="shared" si="1851"/>
        <v>NO</v>
      </c>
    </row>
    <row r="1426" spans="1:96">
      <c r="A1426" s="64"/>
      <c r="B1426" s="15"/>
      <c r="C1426" s="15"/>
      <c r="D1426" s="15"/>
      <c r="E1426" s="15"/>
      <c r="F1426" s="15"/>
      <c r="G1426" s="15"/>
      <c r="H1426" s="15"/>
      <c r="I1426" s="52" t="s">
        <v>42</v>
      </c>
      <c r="J1426" s="6">
        <v>0.68039802022086104</v>
      </c>
      <c r="K1426" s="6">
        <v>0.31010058826917802</v>
      </c>
      <c r="L1426" s="6">
        <v>9.5013915099595395E-3</v>
      </c>
      <c r="M1426" s="6">
        <v>0.68038166514621801</v>
      </c>
      <c r="N1426" s="6">
        <v>0.20603751250607599</v>
      </c>
      <c r="O1426" s="6">
        <v>0.113580822347704</v>
      </c>
      <c r="P1426" s="6">
        <v>0.56196822148975301</v>
      </c>
      <c r="Q1426" s="6">
        <v>0.43611771927665999</v>
      </c>
      <c r="R1426" s="6">
        <v>1.9140592335854501E-3</v>
      </c>
      <c r="S1426" s="6">
        <v>0.51868654154524996</v>
      </c>
      <c r="T1426" s="6">
        <v>0.22178252909811999</v>
      </c>
      <c r="U1426" s="6">
        <v>0.25953092935662903</v>
      </c>
      <c r="V1426" s="6">
        <v>0.60642911894391105</v>
      </c>
      <c r="W1426" s="6">
        <v>0.36882422034052897</v>
      </c>
      <c r="X1426" s="6">
        <v>2.4746660715559001E-2</v>
      </c>
      <c r="Y1426" s="6">
        <v>0.20925093397102601</v>
      </c>
      <c r="Z1426" s="6">
        <v>0.31952788471664001</v>
      </c>
      <c r="AA1426" s="6">
        <v>0.47122118131233198</v>
      </c>
      <c r="AB1426" s="6">
        <v>0.28624310850781498</v>
      </c>
      <c r="AC1426" s="6">
        <v>0.33753967023827203</v>
      </c>
      <c r="AD1426" s="6">
        <v>0.37621722125391099</v>
      </c>
      <c r="AE1426" s="6">
        <v>0.35577457590030698</v>
      </c>
      <c r="AF1426" s="6">
        <v>0.62519506866500496</v>
      </c>
      <c r="AG1426" s="310">
        <v>1.9030355434686501E-2</v>
      </c>
      <c r="AH1426" s="211">
        <v>1.26</v>
      </c>
      <c r="AI1426" s="211">
        <v>2.9670000000000001</v>
      </c>
      <c r="AJ1426" s="212">
        <v>6.0739999999999998</v>
      </c>
      <c r="AK1426" s="210">
        <v>1.252</v>
      </c>
      <c r="AL1426" s="210">
        <v>3.016</v>
      </c>
      <c r="AM1426" s="210">
        <v>6.0049999999999999</v>
      </c>
      <c r="AN1426" s="203"/>
      <c r="AO1426" s="203"/>
      <c r="AP1426" s="203"/>
      <c r="AQ1426" s="203"/>
      <c r="AR1426" s="203">
        <f t="shared" si="1852"/>
        <v>0.98877272946999983</v>
      </c>
      <c r="AS1426" s="203">
        <f t="shared" si="1853"/>
        <v>1.2084999999999999</v>
      </c>
      <c r="AT1426" s="203">
        <f t="shared" si="1854"/>
        <v>1.4770555528699998</v>
      </c>
      <c r="AU1426" s="203">
        <f t="shared" si="1855"/>
        <v>2.2310181867759997</v>
      </c>
      <c r="AV1426" s="203">
        <f t="shared" si="1856"/>
        <v>2.7267999999999999</v>
      </c>
      <c r="AW1426" s="203">
        <f t="shared" si="1857"/>
        <v>3.3327555494959995</v>
      </c>
      <c r="AX1426" s="203">
        <f t="shared" si="1858"/>
        <v>4.7679545560499994</v>
      </c>
      <c r="AY1426" s="203">
        <f t="shared" si="1859"/>
        <v>5.8274999999999997</v>
      </c>
      <c r="AZ1426" s="203">
        <f t="shared" si="1860"/>
        <v>7.1224999870499994</v>
      </c>
      <c r="BB1426" s="1" t="str">
        <f t="shared" si="1861"/>
        <v>NA</v>
      </c>
      <c r="BC1426" s="1" t="str">
        <f t="shared" si="1862"/>
        <v>NA</v>
      </c>
      <c r="BD1426" s="1" t="str">
        <f t="shared" si="1863"/>
        <v>NA</v>
      </c>
      <c r="BE1426" s="1" t="str">
        <f t="shared" si="1864"/>
        <v>NO</v>
      </c>
      <c r="BF1426" s="1" t="str">
        <f t="shared" si="1822"/>
        <v>NO</v>
      </c>
      <c r="BG1426" s="1" t="str">
        <f t="shared" si="1823"/>
        <v>NO</v>
      </c>
      <c r="BH1426" s="1" t="str">
        <f t="shared" si="1816"/>
        <v>YES</v>
      </c>
      <c r="BJ1426" s="1">
        <v>8</v>
      </c>
      <c r="BK1426" s="1" t="str">
        <f t="shared" si="1824"/>
        <v>NA</v>
      </c>
      <c r="BL1426" s="1" t="str">
        <f t="shared" si="1825"/>
        <v>NA</v>
      </c>
      <c r="BM1426" s="1" t="str">
        <f t="shared" si="1826"/>
        <v>NA</v>
      </c>
      <c r="BN1426" s="1" t="str">
        <f t="shared" si="1827"/>
        <v>NO</v>
      </c>
      <c r="BO1426" s="1" t="str">
        <f t="shared" si="1828"/>
        <v>NO</v>
      </c>
      <c r="BP1426" s="1" t="str">
        <f t="shared" si="1829"/>
        <v>NO</v>
      </c>
      <c r="BQ1426" s="1" t="str">
        <f t="shared" si="1830"/>
        <v>YES</v>
      </c>
      <c r="BS1426" s="1" t="str">
        <f t="shared" si="1831"/>
        <v>TN</v>
      </c>
      <c r="BT1426" s="1" t="str">
        <f t="shared" si="1832"/>
        <v>TN</v>
      </c>
      <c r="BU1426" s="1" t="str">
        <f t="shared" si="1833"/>
        <v>TN</v>
      </c>
      <c r="BV1426" s="1" t="str">
        <f t="shared" si="1834"/>
        <v>NO</v>
      </c>
      <c r="BW1426" s="1" t="str">
        <f t="shared" si="1835"/>
        <v>NO</v>
      </c>
      <c r="BX1426" s="1" t="str">
        <f t="shared" si="1836"/>
        <v>NO</v>
      </c>
      <c r="BY1426" s="244" t="str">
        <f t="shared" si="1837"/>
        <v>YES</v>
      </c>
      <c r="BZ1426" s="244" t="str">
        <f t="shared" si="1838"/>
        <v>NO</v>
      </c>
      <c r="CA1426" s="244" t="str">
        <f t="shared" si="1839"/>
        <v>NO</v>
      </c>
      <c r="CB1426" s="244" t="str">
        <f t="shared" si="1840"/>
        <v>NO</v>
      </c>
      <c r="CC1426" s="244" t="str">
        <f t="shared" si="1841"/>
        <v>NO</v>
      </c>
      <c r="CD1426" s="244" t="str">
        <f t="shared" si="1817"/>
        <v>NO</v>
      </c>
      <c r="CE1426" s="1" t="str">
        <f t="shared" si="1818"/>
        <v>NO</v>
      </c>
      <c r="CF1426" s="1" t="str">
        <f t="shared" si="1819"/>
        <v>NO</v>
      </c>
      <c r="CG1426" s="1" t="str">
        <f t="shared" si="1820"/>
        <v>NO</v>
      </c>
      <c r="CH1426" s="1" t="str">
        <f t="shared" si="1821"/>
        <v>NO</v>
      </c>
      <c r="CI1426" s="244" t="str">
        <f t="shared" si="1842"/>
        <v>NO</v>
      </c>
      <c r="CJ1426" s="244" t="str">
        <f t="shared" si="1843"/>
        <v>NO</v>
      </c>
      <c r="CK1426" s="244" t="str">
        <f t="shared" si="1844"/>
        <v>NO</v>
      </c>
      <c r="CL1426" s="244" t="str">
        <f t="shared" si="1845"/>
        <v>NO</v>
      </c>
      <c r="CM1426" s="244" t="str">
        <f t="shared" si="1846"/>
        <v>NO</v>
      </c>
      <c r="CN1426" s="244" t="str">
        <f t="shared" si="1847"/>
        <v>NO</v>
      </c>
      <c r="CO1426" s="244" t="str">
        <f t="shared" si="1848"/>
        <v>NO</v>
      </c>
      <c r="CP1426" s="244" t="str">
        <f t="shared" si="1849"/>
        <v>NO</v>
      </c>
      <c r="CQ1426" s="244" t="str">
        <f t="shared" si="1850"/>
        <v>NO</v>
      </c>
      <c r="CR1426" s="244" t="str">
        <f t="shared" si="1851"/>
        <v>NO</v>
      </c>
    </row>
    <row r="1427" spans="1:96">
      <c r="A1427" s="64"/>
      <c r="B1427" s="15"/>
      <c r="C1427" s="15"/>
      <c r="D1427" s="15"/>
      <c r="E1427" s="15"/>
      <c r="F1427" s="15"/>
      <c r="G1427" s="15"/>
      <c r="H1427" s="15"/>
      <c r="I1427" s="52" t="s">
        <v>43</v>
      </c>
      <c r="J1427" s="6">
        <v>0.45358513786509402</v>
      </c>
      <c r="K1427" s="6">
        <v>0.50112665123355205</v>
      </c>
      <c r="L1427" s="6">
        <v>4.5288210901353702E-2</v>
      </c>
      <c r="M1427" s="6">
        <v>9.3963079468533703E-2</v>
      </c>
      <c r="N1427" s="6">
        <v>7.0440694686337693E-2</v>
      </c>
      <c r="O1427" s="6">
        <v>0.83559622584512805</v>
      </c>
      <c r="P1427" s="6">
        <v>0.289382887277708</v>
      </c>
      <c r="Q1427" s="6">
        <v>0.12341123239863699</v>
      </c>
      <c r="R1427" s="6">
        <v>0.58720588032365295</v>
      </c>
      <c r="S1427" s="6">
        <v>0.57150299398486504</v>
      </c>
      <c r="T1427" s="6">
        <v>3.54874832561176E-2</v>
      </c>
      <c r="U1427" s="6">
        <v>0.39300952275901602</v>
      </c>
      <c r="V1427" s="6">
        <v>0.61216861848864501</v>
      </c>
      <c r="W1427" s="6">
        <v>0.351888153949862</v>
      </c>
      <c r="X1427" s="6">
        <v>3.5943227561491903E-2</v>
      </c>
      <c r="Y1427" s="6">
        <v>0.57707924953374801</v>
      </c>
      <c r="Z1427" s="6">
        <v>0.30284917851818299</v>
      </c>
      <c r="AA1427" s="6">
        <v>0.120071571948068</v>
      </c>
      <c r="AB1427" s="6">
        <v>5.4913677393275899E-2</v>
      </c>
      <c r="AC1427" s="6">
        <v>2.1027364332311099E-2</v>
      </c>
      <c r="AD1427" s="6">
        <v>0.92405895827441298</v>
      </c>
      <c r="AE1427" s="6">
        <v>0.87719530133963097</v>
      </c>
      <c r="AF1427" s="6">
        <v>9.7468502167037493E-2</v>
      </c>
      <c r="AG1427" s="310">
        <v>2.5336196493331398E-2</v>
      </c>
      <c r="AH1427" s="211">
        <v>2.1549999999999998</v>
      </c>
      <c r="AI1427" s="211">
        <v>2.548</v>
      </c>
      <c r="AJ1427" s="212">
        <v>6.7329999999999997</v>
      </c>
      <c r="AK1427" s="210">
        <v>2.0880000000000001</v>
      </c>
      <c r="AL1427" s="210">
        <v>2.5419999999999998</v>
      </c>
      <c r="AM1427" s="210">
        <v>6.7110000000000003</v>
      </c>
      <c r="AN1427" s="203"/>
      <c r="AO1427" s="203"/>
      <c r="AP1427" s="203"/>
      <c r="AQ1427" s="203"/>
      <c r="AR1427" s="203">
        <f t="shared" si="1852"/>
        <v>0.98877272946999983</v>
      </c>
      <c r="AS1427" s="203">
        <f t="shared" si="1853"/>
        <v>1.2084999999999999</v>
      </c>
      <c r="AT1427" s="203">
        <f t="shared" si="1854"/>
        <v>1.4770555528699998</v>
      </c>
      <c r="AU1427" s="203">
        <f t="shared" si="1855"/>
        <v>2.2310181867759997</v>
      </c>
      <c r="AV1427" s="203">
        <f t="shared" si="1856"/>
        <v>2.7267999999999999</v>
      </c>
      <c r="AW1427" s="203">
        <f t="shared" si="1857"/>
        <v>3.3327555494959995</v>
      </c>
      <c r="AX1427" s="203">
        <f t="shared" si="1858"/>
        <v>4.7679545560499994</v>
      </c>
      <c r="AY1427" s="203">
        <f t="shared" si="1859"/>
        <v>5.8274999999999997</v>
      </c>
      <c r="AZ1427" s="203">
        <f t="shared" si="1860"/>
        <v>7.1224999870499994</v>
      </c>
      <c r="BB1427" s="1" t="str">
        <f t="shared" si="1861"/>
        <v>P</v>
      </c>
      <c r="BC1427" s="1" t="str">
        <f t="shared" si="1862"/>
        <v>NP</v>
      </c>
      <c r="BD1427" s="1" t="str">
        <f t="shared" si="1863"/>
        <v>NA</v>
      </c>
      <c r="BE1427" s="1" t="str">
        <f t="shared" si="1864"/>
        <v>NO</v>
      </c>
      <c r="BF1427" s="1" t="str">
        <f t="shared" si="1822"/>
        <v>NO</v>
      </c>
      <c r="BG1427" s="1" t="str">
        <f t="shared" si="1823"/>
        <v>NO</v>
      </c>
      <c r="BH1427" s="1" t="str">
        <f t="shared" si="1816"/>
        <v>NO</v>
      </c>
      <c r="BJ1427" s="1">
        <v>12</v>
      </c>
      <c r="BK1427" s="1" t="str">
        <f t="shared" si="1824"/>
        <v>P</v>
      </c>
      <c r="BL1427" s="1" t="str">
        <f t="shared" si="1825"/>
        <v>NP</v>
      </c>
      <c r="BM1427" s="1" t="str">
        <f t="shared" si="1826"/>
        <v>NA</v>
      </c>
      <c r="BN1427" s="1" t="str">
        <f t="shared" si="1827"/>
        <v>NO</v>
      </c>
      <c r="BO1427" s="1" t="str">
        <f t="shared" si="1828"/>
        <v>NO</v>
      </c>
      <c r="BP1427" s="1" t="str">
        <f t="shared" si="1829"/>
        <v>NO</v>
      </c>
      <c r="BQ1427" s="1" t="str">
        <f t="shared" si="1830"/>
        <v>NO</v>
      </c>
      <c r="BS1427" s="1" t="str">
        <f t="shared" si="1831"/>
        <v>TN</v>
      </c>
      <c r="BT1427" s="1" t="str">
        <f t="shared" si="1832"/>
        <v>TP</v>
      </c>
      <c r="BU1427" s="1" t="str">
        <f t="shared" si="1833"/>
        <v>TN</v>
      </c>
      <c r="BV1427" s="1" t="str">
        <f t="shared" si="1834"/>
        <v>NO</v>
      </c>
      <c r="BW1427" s="1" t="str">
        <f t="shared" si="1835"/>
        <v>NO</v>
      </c>
      <c r="BX1427" s="1" t="str">
        <f t="shared" si="1836"/>
        <v>YES</v>
      </c>
      <c r="BY1427" s="244" t="str">
        <f t="shared" si="1837"/>
        <v>YES</v>
      </c>
      <c r="BZ1427" s="244" t="str">
        <f t="shared" si="1838"/>
        <v>NO</v>
      </c>
      <c r="CA1427" s="244" t="str">
        <f t="shared" si="1839"/>
        <v>NO</v>
      </c>
      <c r="CB1427" s="244" t="str">
        <f t="shared" si="1840"/>
        <v>NO</v>
      </c>
      <c r="CC1427" s="244" t="str">
        <f t="shared" si="1841"/>
        <v>NO</v>
      </c>
      <c r="CD1427" s="244" t="str">
        <f t="shared" si="1817"/>
        <v>NO</v>
      </c>
      <c r="CE1427" s="1" t="str">
        <f t="shared" si="1818"/>
        <v>NO</v>
      </c>
      <c r="CF1427" s="1" t="str">
        <f t="shared" si="1819"/>
        <v>NO</v>
      </c>
      <c r="CG1427" s="1" t="str">
        <f t="shared" si="1820"/>
        <v>NO</v>
      </c>
      <c r="CH1427" s="1" t="str">
        <f t="shared" si="1821"/>
        <v>NO</v>
      </c>
      <c r="CI1427" s="244" t="str">
        <f t="shared" si="1842"/>
        <v>NO</v>
      </c>
      <c r="CJ1427" s="244" t="str">
        <f t="shared" si="1843"/>
        <v>NO</v>
      </c>
      <c r="CK1427" s="244" t="str">
        <f t="shared" si="1844"/>
        <v>NO</v>
      </c>
      <c r="CL1427" s="244" t="str">
        <f t="shared" si="1845"/>
        <v>NO</v>
      </c>
      <c r="CM1427" s="244" t="str">
        <f t="shared" si="1846"/>
        <v>NO</v>
      </c>
      <c r="CN1427" s="244" t="str">
        <f t="shared" si="1847"/>
        <v>NO</v>
      </c>
      <c r="CO1427" s="244" t="str">
        <f t="shared" si="1848"/>
        <v>NO</v>
      </c>
      <c r="CP1427" s="244" t="str">
        <f t="shared" si="1849"/>
        <v>NO</v>
      </c>
      <c r="CQ1427" s="244" t="str">
        <f t="shared" si="1850"/>
        <v>NO</v>
      </c>
      <c r="CR1427" s="244" t="str">
        <f t="shared" si="1851"/>
        <v>NO</v>
      </c>
    </row>
    <row r="1428" spans="1:96">
      <c r="A1428" s="64"/>
      <c r="B1428" s="15"/>
      <c r="C1428" s="15"/>
      <c r="D1428" s="15"/>
      <c r="E1428" s="15"/>
      <c r="F1428" s="15"/>
      <c r="G1428" s="15"/>
      <c r="H1428" s="15"/>
      <c r="I1428" s="52" t="s">
        <v>45</v>
      </c>
      <c r="J1428" s="6">
        <v>0.50401279338144001</v>
      </c>
      <c r="K1428" s="6">
        <v>0.40399389651247902</v>
      </c>
      <c r="L1428" s="6">
        <v>9.1993310106079904E-2</v>
      </c>
      <c r="M1428" s="6">
        <v>0.67968711101788504</v>
      </c>
      <c r="N1428" s="6">
        <v>5.8385141142412E-2</v>
      </c>
      <c r="O1428" s="6">
        <v>0.26192774783970202</v>
      </c>
      <c r="P1428" s="6">
        <v>0.21309803967479399</v>
      </c>
      <c r="Q1428" s="6">
        <v>0.71313418225529102</v>
      </c>
      <c r="R1428" s="6">
        <v>7.37677780699139E-2</v>
      </c>
      <c r="S1428" s="6">
        <v>0.89526810414129399</v>
      </c>
      <c r="T1428" s="6">
        <v>8.6569348534193805E-2</v>
      </c>
      <c r="U1428" s="6">
        <v>1.8162547324512002E-2</v>
      </c>
      <c r="V1428" s="6">
        <v>0.44974014075757801</v>
      </c>
      <c r="W1428" s="6">
        <v>4.4776361142034801E-2</v>
      </c>
      <c r="X1428" s="6">
        <v>0.50548349810038695</v>
      </c>
      <c r="Y1428" s="6">
        <v>0.13408732822585501</v>
      </c>
      <c r="Z1428" s="6">
        <v>0.15252171191691599</v>
      </c>
      <c r="AA1428" s="6">
        <v>0.713390959857227</v>
      </c>
      <c r="AB1428" s="6">
        <v>0.38294799893375298</v>
      </c>
      <c r="AC1428" s="6">
        <v>0.183502653139161</v>
      </c>
      <c r="AD1428" s="6">
        <v>0.43354934792708399</v>
      </c>
      <c r="AE1428" s="6">
        <v>0.809007503065867</v>
      </c>
      <c r="AF1428" s="6">
        <v>0.13259568700822</v>
      </c>
      <c r="AG1428" s="310">
        <v>5.8396809925912799E-2</v>
      </c>
      <c r="AH1428" s="211">
        <v>1.093</v>
      </c>
      <c r="AI1428" s="211">
        <v>3.96</v>
      </c>
      <c r="AJ1428" s="212">
        <v>6.3170000000000002</v>
      </c>
      <c r="AK1428" s="210">
        <v>1.1259999999999999</v>
      </c>
      <c r="AL1428" s="210">
        <v>3.9540000000000002</v>
      </c>
      <c r="AM1428" s="210">
        <v>6.157</v>
      </c>
      <c r="AN1428" s="203"/>
      <c r="AO1428" s="203"/>
      <c r="AP1428" s="203"/>
      <c r="AQ1428" s="203"/>
      <c r="AR1428" s="203">
        <f t="shared" si="1852"/>
        <v>0.98877272946999983</v>
      </c>
      <c r="AS1428" s="203">
        <f t="shared" si="1853"/>
        <v>1.2084999999999999</v>
      </c>
      <c r="AT1428" s="203">
        <f t="shared" si="1854"/>
        <v>1.4770555528699998</v>
      </c>
      <c r="AU1428" s="203">
        <f t="shared" si="1855"/>
        <v>2.2310181867759997</v>
      </c>
      <c r="AV1428" s="203">
        <f t="shared" si="1856"/>
        <v>2.7267999999999999</v>
      </c>
      <c r="AW1428" s="203">
        <f t="shared" si="1857"/>
        <v>3.3327555494959995</v>
      </c>
      <c r="AX1428" s="203">
        <f t="shared" si="1858"/>
        <v>4.7679545560499994</v>
      </c>
      <c r="AY1428" s="203">
        <f t="shared" si="1859"/>
        <v>5.8274999999999997</v>
      </c>
      <c r="AZ1428" s="203">
        <f t="shared" si="1860"/>
        <v>7.1224999870499994</v>
      </c>
      <c r="BB1428" s="1" t="str">
        <f t="shared" si="1861"/>
        <v>NP</v>
      </c>
      <c r="BC1428" s="1" t="str">
        <f t="shared" si="1862"/>
        <v>P</v>
      </c>
      <c r="BD1428" s="1" t="str">
        <f t="shared" si="1863"/>
        <v>NA</v>
      </c>
      <c r="BE1428" s="1" t="str">
        <f t="shared" si="1864"/>
        <v>NO</v>
      </c>
      <c r="BF1428" s="1" t="str">
        <f t="shared" si="1822"/>
        <v>NO</v>
      </c>
      <c r="BG1428" s="1" t="str">
        <f t="shared" si="1823"/>
        <v>NO</v>
      </c>
      <c r="BH1428" s="1" t="str">
        <f t="shared" si="1816"/>
        <v>NO</v>
      </c>
      <c r="BJ1428" s="1">
        <v>27</v>
      </c>
      <c r="BK1428" s="1" t="str">
        <f t="shared" si="1824"/>
        <v>NP</v>
      </c>
      <c r="BL1428" s="1" t="str">
        <f t="shared" si="1825"/>
        <v>P</v>
      </c>
      <c r="BM1428" s="1" t="str">
        <f t="shared" si="1826"/>
        <v>NA</v>
      </c>
      <c r="BN1428" s="1" t="str">
        <f t="shared" si="1827"/>
        <v>NO</v>
      </c>
      <c r="BO1428" s="1" t="str">
        <f t="shared" si="1828"/>
        <v>NO</v>
      </c>
      <c r="BP1428" s="1" t="str">
        <f t="shared" si="1829"/>
        <v>NO</v>
      </c>
      <c r="BQ1428" s="1" t="str">
        <f t="shared" si="1830"/>
        <v>NO</v>
      </c>
      <c r="BS1428" s="1" t="str">
        <f t="shared" si="1831"/>
        <v>TP</v>
      </c>
      <c r="BT1428" s="1" t="str">
        <f t="shared" si="1832"/>
        <v>TN</v>
      </c>
      <c r="BU1428" s="1" t="str">
        <f t="shared" si="1833"/>
        <v>TN</v>
      </c>
      <c r="BV1428" s="1" t="str">
        <f t="shared" si="1834"/>
        <v>NO</v>
      </c>
      <c r="BW1428" s="1" t="str">
        <f t="shared" si="1835"/>
        <v>NO</v>
      </c>
      <c r="BX1428" s="1" t="str">
        <f t="shared" si="1836"/>
        <v>YES</v>
      </c>
      <c r="BY1428" s="244" t="str">
        <f t="shared" si="1837"/>
        <v>YES</v>
      </c>
      <c r="BZ1428" s="244" t="str">
        <f t="shared" si="1838"/>
        <v>NO</v>
      </c>
      <c r="CA1428" s="244" t="str">
        <f t="shared" si="1839"/>
        <v>NO</v>
      </c>
      <c r="CB1428" s="244" t="str">
        <f t="shared" si="1840"/>
        <v>NO</v>
      </c>
      <c r="CC1428" s="244" t="str">
        <f t="shared" si="1841"/>
        <v>NO</v>
      </c>
      <c r="CD1428" s="244" t="str">
        <f t="shared" si="1817"/>
        <v>NO</v>
      </c>
      <c r="CE1428" s="1" t="str">
        <f t="shared" si="1818"/>
        <v>NO</v>
      </c>
      <c r="CF1428" s="1" t="str">
        <f t="shared" si="1819"/>
        <v>NO</v>
      </c>
      <c r="CG1428" s="1" t="str">
        <f t="shared" si="1820"/>
        <v>NO</v>
      </c>
      <c r="CH1428" s="1" t="str">
        <f t="shared" si="1821"/>
        <v>NO</v>
      </c>
      <c r="CI1428" s="244" t="str">
        <f t="shared" si="1842"/>
        <v>NO</v>
      </c>
      <c r="CJ1428" s="244" t="str">
        <f t="shared" si="1843"/>
        <v>NO</v>
      </c>
      <c r="CK1428" s="244" t="str">
        <f t="shared" si="1844"/>
        <v>NO</v>
      </c>
      <c r="CL1428" s="244" t="str">
        <f t="shared" si="1845"/>
        <v>NO</v>
      </c>
      <c r="CM1428" s="244" t="str">
        <f t="shared" si="1846"/>
        <v>NO</v>
      </c>
      <c r="CN1428" s="244" t="str">
        <f t="shared" si="1847"/>
        <v>NO</v>
      </c>
      <c r="CO1428" s="244" t="str">
        <f t="shared" si="1848"/>
        <v>NO</v>
      </c>
      <c r="CP1428" s="244" t="str">
        <f t="shared" si="1849"/>
        <v>NO</v>
      </c>
      <c r="CQ1428" s="244" t="str">
        <f t="shared" si="1850"/>
        <v>NO</v>
      </c>
      <c r="CR1428" s="244" t="str">
        <f t="shared" si="1851"/>
        <v>NO</v>
      </c>
    </row>
    <row r="1429" spans="1:96">
      <c r="A1429" s="64"/>
      <c r="B1429" s="15"/>
      <c r="C1429" s="15"/>
      <c r="D1429" s="15"/>
      <c r="E1429" s="15"/>
      <c r="F1429" s="15"/>
      <c r="G1429" s="15"/>
      <c r="H1429" s="15"/>
      <c r="I1429" s="52" t="s">
        <v>44</v>
      </c>
      <c r="J1429" s="6">
        <v>0.75207371627581798</v>
      </c>
      <c r="K1429" s="6">
        <v>0.17782251694635101</v>
      </c>
      <c r="L1429" s="6">
        <v>7.0103766777830395E-2</v>
      </c>
      <c r="M1429" s="6">
        <v>7.0362641272057894E-2</v>
      </c>
      <c r="N1429" s="6">
        <v>0.75158116391693397</v>
      </c>
      <c r="O1429" s="6">
        <v>0.17805619481100701</v>
      </c>
      <c r="P1429" s="6">
        <v>0.45881506953115903</v>
      </c>
      <c r="Q1429" s="6">
        <v>0.462277586056415</v>
      </c>
      <c r="R1429" s="6">
        <v>7.8907344412424696E-2</v>
      </c>
      <c r="S1429" s="6">
        <v>0.71104056657294401</v>
      </c>
      <c r="T1429" s="6">
        <v>9.8117411749395797E-2</v>
      </c>
      <c r="U1429" s="6">
        <v>0.19084202167766001</v>
      </c>
      <c r="V1429" s="6">
        <v>0.28753838740132398</v>
      </c>
      <c r="W1429" s="6">
        <v>0.66799307765754401</v>
      </c>
      <c r="X1429" s="6">
        <v>4.44685349411304E-2</v>
      </c>
      <c r="Y1429" s="6">
        <v>0.97984742168235295</v>
      </c>
      <c r="Z1429" s="6">
        <v>1.09513174861304E-2</v>
      </c>
      <c r="AA1429" s="6">
        <v>9.2012608315157306E-3</v>
      </c>
      <c r="AB1429" s="6">
        <v>0.64234976376416697</v>
      </c>
      <c r="AC1429" s="6">
        <v>0.348316653006152</v>
      </c>
      <c r="AD1429" s="6">
        <v>9.3335832296804703E-3</v>
      </c>
      <c r="AE1429" s="6">
        <v>0.65693701250702097</v>
      </c>
      <c r="AF1429" s="6">
        <v>2.4185426405422501E-2</v>
      </c>
      <c r="AG1429" s="310">
        <v>0.31887756108755599</v>
      </c>
      <c r="AH1429" s="211">
        <v>1.4390000000000001</v>
      </c>
      <c r="AI1429" s="211">
        <v>2.7879999999999998</v>
      </c>
      <c r="AJ1429" s="212">
        <v>5.9470000000000001</v>
      </c>
      <c r="AK1429" s="210">
        <v>1.4470000000000001</v>
      </c>
      <c r="AL1429" s="210">
        <v>2.79</v>
      </c>
      <c r="AM1429" s="210">
        <v>6.0140000000000002</v>
      </c>
      <c r="AN1429" s="203"/>
      <c r="AO1429" s="203"/>
      <c r="AP1429" s="203"/>
      <c r="AQ1429" s="203"/>
      <c r="AR1429" s="203">
        <f t="shared" si="1852"/>
        <v>0.98877272946999983</v>
      </c>
      <c r="AS1429" s="203">
        <f t="shared" si="1853"/>
        <v>1.2084999999999999</v>
      </c>
      <c r="AT1429" s="203">
        <f t="shared" si="1854"/>
        <v>1.4770555528699998</v>
      </c>
      <c r="AU1429" s="203">
        <f t="shared" si="1855"/>
        <v>2.2310181867759997</v>
      </c>
      <c r="AV1429" s="203">
        <f t="shared" si="1856"/>
        <v>2.7267999999999999</v>
      </c>
      <c r="AW1429" s="203">
        <f t="shared" si="1857"/>
        <v>3.3327555494959995</v>
      </c>
      <c r="AX1429" s="203">
        <f t="shared" si="1858"/>
        <v>4.7679545560499994</v>
      </c>
      <c r="AY1429" s="203">
        <f t="shared" si="1859"/>
        <v>5.8274999999999997</v>
      </c>
      <c r="AZ1429" s="203">
        <f t="shared" si="1860"/>
        <v>7.1224999870499994</v>
      </c>
      <c r="BB1429" s="1" t="str">
        <f t="shared" si="1861"/>
        <v>NA</v>
      </c>
      <c r="BC1429" s="1" t="str">
        <f t="shared" si="1862"/>
        <v>NA</v>
      </c>
      <c r="BD1429" s="1" t="str">
        <f t="shared" si="1863"/>
        <v>NA</v>
      </c>
      <c r="BE1429" s="1" t="str">
        <f t="shared" si="1864"/>
        <v>NO</v>
      </c>
      <c r="BF1429" s="1" t="str">
        <f t="shared" si="1822"/>
        <v>NO</v>
      </c>
      <c r="BG1429" s="1" t="str">
        <f t="shared" si="1823"/>
        <v>NO</v>
      </c>
      <c r="BH1429" s="1" t="str">
        <f t="shared" si="1816"/>
        <v>YES</v>
      </c>
      <c r="BJ1429" s="1">
        <v>36</v>
      </c>
      <c r="BK1429" s="1" t="str">
        <f t="shared" si="1824"/>
        <v>NA</v>
      </c>
      <c r="BL1429" s="1" t="str">
        <f t="shared" si="1825"/>
        <v>NA</v>
      </c>
      <c r="BM1429" s="1" t="str">
        <f t="shared" si="1826"/>
        <v>NA</v>
      </c>
      <c r="BN1429" s="1" t="str">
        <f t="shared" si="1827"/>
        <v>NO</v>
      </c>
      <c r="BO1429" s="1" t="str">
        <f t="shared" si="1828"/>
        <v>NO</v>
      </c>
      <c r="BP1429" s="1" t="str">
        <f t="shared" si="1829"/>
        <v>NO</v>
      </c>
      <c r="BQ1429" s="1" t="str">
        <f t="shared" si="1830"/>
        <v>YES</v>
      </c>
      <c r="BS1429" s="1" t="str">
        <f t="shared" si="1831"/>
        <v>TN</v>
      </c>
      <c r="BT1429" s="1" t="str">
        <f t="shared" si="1832"/>
        <v>TN</v>
      </c>
      <c r="BU1429" s="1" t="str">
        <f t="shared" si="1833"/>
        <v>TN</v>
      </c>
      <c r="BV1429" s="1" t="str">
        <f t="shared" si="1834"/>
        <v>NO</v>
      </c>
      <c r="BW1429" s="1" t="str">
        <f t="shared" si="1835"/>
        <v>NO</v>
      </c>
      <c r="BX1429" s="1" t="str">
        <f t="shared" si="1836"/>
        <v>NO</v>
      </c>
      <c r="BY1429" s="244" t="str">
        <f t="shared" si="1837"/>
        <v>YES</v>
      </c>
      <c r="BZ1429" s="244" t="str">
        <f t="shared" si="1838"/>
        <v>NO</v>
      </c>
      <c r="CA1429" s="244" t="str">
        <f t="shared" si="1839"/>
        <v>NO</v>
      </c>
      <c r="CB1429" s="244" t="str">
        <f t="shared" si="1840"/>
        <v>NO</v>
      </c>
      <c r="CC1429" s="244" t="str">
        <f t="shared" si="1841"/>
        <v>NO</v>
      </c>
      <c r="CD1429" s="244" t="str">
        <f t="shared" si="1817"/>
        <v>NO</v>
      </c>
      <c r="CE1429" s="1" t="str">
        <f t="shared" si="1818"/>
        <v>NO</v>
      </c>
      <c r="CF1429" s="1" t="str">
        <f t="shared" si="1819"/>
        <v>NO</v>
      </c>
      <c r="CG1429" s="1" t="str">
        <f t="shared" si="1820"/>
        <v>NO</v>
      </c>
      <c r="CH1429" s="1" t="str">
        <f t="shared" si="1821"/>
        <v>NO</v>
      </c>
      <c r="CI1429" s="244" t="str">
        <f t="shared" si="1842"/>
        <v>NO</v>
      </c>
      <c r="CJ1429" s="244" t="str">
        <f t="shared" si="1843"/>
        <v>NO</v>
      </c>
      <c r="CK1429" s="244" t="str">
        <f t="shared" si="1844"/>
        <v>NO</v>
      </c>
      <c r="CL1429" s="244" t="str">
        <f t="shared" si="1845"/>
        <v>NO</v>
      </c>
      <c r="CM1429" s="244" t="str">
        <f t="shared" si="1846"/>
        <v>NO</v>
      </c>
      <c r="CN1429" s="244" t="str">
        <f t="shared" si="1847"/>
        <v>NO</v>
      </c>
      <c r="CO1429" s="244" t="str">
        <f t="shared" si="1848"/>
        <v>NO</v>
      </c>
      <c r="CP1429" s="244" t="str">
        <f t="shared" si="1849"/>
        <v>NO</v>
      </c>
      <c r="CQ1429" s="244" t="str">
        <f t="shared" si="1850"/>
        <v>NO</v>
      </c>
      <c r="CR1429" s="244" t="str">
        <f t="shared" si="1851"/>
        <v>NO</v>
      </c>
    </row>
    <row r="1430" spans="1:96">
      <c r="A1430" s="64"/>
      <c r="B1430" s="15"/>
      <c r="C1430" s="15"/>
      <c r="D1430" s="15"/>
      <c r="E1430" s="15"/>
      <c r="F1430" s="15"/>
      <c r="G1430" s="15"/>
      <c r="H1430" s="15"/>
      <c r="I1430" s="52" t="s">
        <v>20</v>
      </c>
      <c r="J1430" s="6">
        <v>0.20139603689740701</v>
      </c>
      <c r="K1430" s="6">
        <v>0.79198112990529501</v>
      </c>
      <c r="L1430" s="6">
        <v>6.6228331972961697E-3</v>
      </c>
      <c r="M1430" s="6">
        <v>5.07173423737673E-2</v>
      </c>
      <c r="N1430" s="6">
        <v>0.74331031146250004</v>
      </c>
      <c r="O1430" s="6">
        <v>0.205972346163732</v>
      </c>
      <c r="P1430" s="6">
        <v>0.50299081510908505</v>
      </c>
      <c r="Q1430" s="6">
        <v>0.15917828644788501</v>
      </c>
      <c r="R1430" s="6">
        <v>0.33783089844302899</v>
      </c>
      <c r="S1430" s="6">
        <v>0.49217724599020302</v>
      </c>
      <c r="T1430" s="6">
        <v>0.44241509776726401</v>
      </c>
      <c r="U1430" s="6">
        <v>6.5407656242532697E-2</v>
      </c>
      <c r="V1430" s="6">
        <v>0.21626738783278901</v>
      </c>
      <c r="W1430" s="6">
        <v>0.64225063007891103</v>
      </c>
      <c r="X1430" s="6">
        <v>0.14148198208829901</v>
      </c>
      <c r="Y1430" s="6">
        <v>0.40440934387985</v>
      </c>
      <c r="Z1430" s="6">
        <v>0.28013325558292301</v>
      </c>
      <c r="AA1430" s="6">
        <v>0.31545740053722598</v>
      </c>
      <c r="AB1430" s="6">
        <v>0.322535725854592</v>
      </c>
      <c r="AC1430" s="6">
        <v>0.42043681410614198</v>
      </c>
      <c r="AD1430" s="6">
        <v>0.25702746003926402</v>
      </c>
      <c r="AE1430" s="6">
        <v>3.4131096034674201E-2</v>
      </c>
      <c r="AF1430" s="6">
        <v>0.64699119706925801</v>
      </c>
      <c r="AG1430" s="310">
        <v>0.31887770689606698</v>
      </c>
      <c r="AH1430" s="211">
        <v>1.409</v>
      </c>
      <c r="AI1430" s="211">
        <v>2.9630000000000001</v>
      </c>
      <c r="AJ1430" s="212">
        <v>6.1550000000000002</v>
      </c>
      <c r="AK1430" s="210">
        <v>1.4119999999999999</v>
      </c>
      <c r="AL1430" s="210">
        <v>3.0049999999999999</v>
      </c>
      <c r="AM1430" s="210">
        <v>6.1319999999999997</v>
      </c>
      <c r="AN1430" s="203"/>
      <c r="AO1430" s="203"/>
      <c r="AP1430" s="203"/>
      <c r="AQ1430" s="203"/>
      <c r="AR1430" s="203">
        <f t="shared" si="1852"/>
        <v>0.98877272946999983</v>
      </c>
      <c r="AS1430" s="203">
        <f t="shared" si="1853"/>
        <v>1.2084999999999999</v>
      </c>
      <c r="AT1430" s="203">
        <f t="shared" si="1854"/>
        <v>1.4770555528699998</v>
      </c>
      <c r="AU1430" s="203">
        <f t="shared" si="1855"/>
        <v>2.2310181867759997</v>
      </c>
      <c r="AV1430" s="203">
        <f t="shared" si="1856"/>
        <v>2.7267999999999999</v>
      </c>
      <c r="AW1430" s="203">
        <f t="shared" si="1857"/>
        <v>3.3327555494959995</v>
      </c>
      <c r="AX1430" s="203">
        <f t="shared" si="1858"/>
        <v>4.7679545560499994</v>
      </c>
      <c r="AY1430" s="203">
        <f t="shared" si="1859"/>
        <v>5.8274999999999997</v>
      </c>
      <c r="AZ1430" s="203">
        <f t="shared" si="1860"/>
        <v>7.1224999870499994</v>
      </c>
      <c r="BB1430" s="1" t="str">
        <f t="shared" si="1861"/>
        <v>NA</v>
      </c>
      <c r="BC1430" s="1" t="str">
        <f t="shared" si="1862"/>
        <v>NA</v>
      </c>
      <c r="BD1430" s="1" t="str">
        <f t="shared" si="1863"/>
        <v>NA</v>
      </c>
      <c r="BE1430" s="1" t="str">
        <f t="shared" si="1864"/>
        <v>NO</v>
      </c>
      <c r="BF1430" s="1" t="str">
        <f t="shared" si="1822"/>
        <v>NO</v>
      </c>
      <c r="BG1430" s="1" t="str">
        <f t="shared" si="1823"/>
        <v>NO</v>
      </c>
      <c r="BH1430" s="1" t="str">
        <f t="shared" si="1816"/>
        <v>YES</v>
      </c>
      <c r="BJ1430" s="1">
        <v>6</v>
      </c>
      <c r="BK1430" s="1" t="str">
        <f t="shared" si="1824"/>
        <v>NA</v>
      </c>
      <c r="BL1430" s="1" t="str">
        <f t="shared" si="1825"/>
        <v>NA</v>
      </c>
      <c r="BM1430" s="1" t="str">
        <f t="shared" si="1826"/>
        <v>NA</v>
      </c>
      <c r="BN1430" s="1" t="str">
        <f t="shared" si="1827"/>
        <v>NO</v>
      </c>
      <c r="BO1430" s="1" t="str">
        <f t="shared" si="1828"/>
        <v>NO</v>
      </c>
      <c r="BP1430" s="1" t="str">
        <f t="shared" si="1829"/>
        <v>NO</v>
      </c>
      <c r="BQ1430" s="1" t="str">
        <f t="shared" si="1830"/>
        <v>YES</v>
      </c>
      <c r="BS1430" s="1" t="str">
        <f t="shared" si="1831"/>
        <v>TN</v>
      </c>
      <c r="BT1430" s="1" t="str">
        <f t="shared" si="1832"/>
        <v>TN</v>
      </c>
      <c r="BU1430" s="1" t="str">
        <f t="shared" si="1833"/>
        <v>TN</v>
      </c>
      <c r="BV1430" s="1" t="str">
        <f t="shared" si="1834"/>
        <v>NO</v>
      </c>
      <c r="BW1430" s="1" t="str">
        <f t="shared" si="1835"/>
        <v>NO</v>
      </c>
      <c r="BX1430" s="1" t="str">
        <f t="shared" si="1836"/>
        <v>NO</v>
      </c>
      <c r="BY1430" s="244" t="str">
        <f t="shared" si="1837"/>
        <v>YES</v>
      </c>
      <c r="BZ1430" s="244" t="str">
        <f t="shared" si="1838"/>
        <v>NO</v>
      </c>
      <c r="CA1430" s="244" t="str">
        <f t="shared" si="1839"/>
        <v>NO</v>
      </c>
      <c r="CB1430" s="244" t="str">
        <f t="shared" si="1840"/>
        <v>NO</v>
      </c>
      <c r="CC1430" s="244" t="str">
        <f t="shared" si="1841"/>
        <v>NO</v>
      </c>
      <c r="CD1430" s="244" t="str">
        <f t="shared" si="1817"/>
        <v>NO</v>
      </c>
      <c r="CE1430" s="1" t="str">
        <f t="shared" si="1818"/>
        <v>NO</v>
      </c>
      <c r="CF1430" s="1" t="str">
        <f t="shared" si="1819"/>
        <v>NO</v>
      </c>
      <c r="CG1430" s="1" t="str">
        <f t="shared" si="1820"/>
        <v>NO</v>
      </c>
      <c r="CH1430" s="1" t="str">
        <f t="shared" si="1821"/>
        <v>NO</v>
      </c>
      <c r="CI1430" s="244" t="str">
        <f t="shared" si="1842"/>
        <v>NO</v>
      </c>
      <c r="CJ1430" s="244" t="str">
        <f t="shared" si="1843"/>
        <v>NO</v>
      </c>
      <c r="CK1430" s="244" t="str">
        <f t="shared" si="1844"/>
        <v>NO</v>
      </c>
      <c r="CL1430" s="244" t="str">
        <f t="shared" si="1845"/>
        <v>NO</v>
      </c>
      <c r="CM1430" s="244" t="str">
        <f t="shared" si="1846"/>
        <v>NO</v>
      </c>
      <c r="CN1430" s="244" t="str">
        <f t="shared" si="1847"/>
        <v>NO</v>
      </c>
      <c r="CO1430" s="244" t="str">
        <f t="shared" si="1848"/>
        <v>NO</v>
      </c>
      <c r="CP1430" s="244" t="str">
        <f t="shared" si="1849"/>
        <v>NO</v>
      </c>
      <c r="CQ1430" s="244" t="str">
        <f t="shared" si="1850"/>
        <v>NO</v>
      </c>
      <c r="CR1430" s="244" t="str">
        <f t="shared" si="1851"/>
        <v>NO</v>
      </c>
    </row>
    <row r="1431" spans="1:96">
      <c r="A1431" s="64"/>
      <c r="B1431" s="15"/>
      <c r="C1431" s="15"/>
      <c r="D1431" s="15"/>
      <c r="E1431" s="15"/>
      <c r="F1431" s="15"/>
      <c r="G1431" s="15"/>
      <c r="H1431" s="15"/>
      <c r="I1431" s="52" t="s">
        <v>32</v>
      </c>
      <c r="J1431" s="6">
        <v>0.76851382046539696</v>
      </c>
      <c r="K1431" s="6">
        <v>0.22438668110509699</v>
      </c>
      <c r="L1431" s="6">
        <v>7.0994984295048502E-3</v>
      </c>
      <c r="M1431" s="6">
        <v>0.10065090259125101</v>
      </c>
      <c r="N1431" s="6">
        <v>0.84161317681476899</v>
      </c>
      <c r="O1431" s="6">
        <v>5.7735920593978897E-2</v>
      </c>
      <c r="P1431" s="6">
        <v>0.28153332923051999</v>
      </c>
      <c r="Q1431" s="6">
        <v>0.30957795191999099</v>
      </c>
      <c r="R1431" s="6">
        <v>0.40888871884948802</v>
      </c>
      <c r="S1431" s="6">
        <v>0.22073322562744799</v>
      </c>
      <c r="T1431" s="6">
        <v>0.62290965873948401</v>
      </c>
      <c r="U1431" s="6">
        <v>0.15635711563306601</v>
      </c>
      <c r="V1431" s="6">
        <v>0.57479286802085605</v>
      </c>
      <c r="W1431" s="6">
        <v>0.404303681668856</v>
      </c>
      <c r="X1431" s="6">
        <v>2.0903450310287501E-2</v>
      </c>
      <c r="Y1431" s="6">
        <v>0.80759523783132403</v>
      </c>
      <c r="Z1431" s="6">
        <v>0.182180153340643</v>
      </c>
      <c r="AA1431" s="6">
        <v>1.0224608828032101E-2</v>
      </c>
      <c r="AB1431" s="6">
        <v>0.50489616525554304</v>
      </c>
      <c r="AC1431" s="6">
        <v>0.45267789653695101</v>
      </c>
      <c r="AD1431" s="6">
        <v>4.2425938207504697E-2</v>
      </c>
      <c r="AE1431" s="6">
        <v>0.18054680405853099</v>
      </c>
      <c r="AF1431" s="6">
        <v>0.67482907426863303</v>
      </c>
      <c r="AG1431" s="310">
        <v>0.144624121672835</v>
      </c>
      <c r="AH1431" s="211">
        <v>1.603</v>
      </c>
      <c r="AI1431" s="211">
        <v>2.6</v>
      </c>
      <c r="AJ1431" s="212">
        <v>5.6970000000000001</v>
      </c>
      <c r="AK1431" s="210">
        <v>1.6519999999999999</v>
      </c>
      <c r="AL1431" s="210">
        <v>2.577</v>
      </c>
      <c r="AM1431" s="210">
        <v>5.7969999999999997</v>
      </c>
      <c r="AN1431" s="203"/>
      <c r="AO1431" s="203"/>
      <c r="AP1431" s="203"/>
      <c r="AQ1431" s="203"/>
      <c r="AR1431" s="203">
        <f t="shared" si="1852"/>
        <v>0.98877272946999983</v>
      </c>
      <c r="AS1431" s="203">
        <f t="shared" si="1853"/>
        <v>1.2084999999999999</v>
      </c>
      <c r="AT1431" s="203">
        <f t="shared" si="1854"/>
        <v>1.4770555528699998</v>
      </c>
      <c r="AU1431" s="203">
        <f t="shared" si="1855"/>
        <v>2.2310181867759997</v>
      </c>
      <c r="AV1431" s="203">
        <f t="shared" si="1856"/>
        <v>2.7267999999999999</v>
      </c>
      <c r="AW1431" s="203">
        <f t="shared" si="1857"/>
        <v>3.3327555494959995</v>
      </c>
      <c r="AX1431" s="203">
        <f t="shared" si="1858"/>
        <v>4.7679545560499994</v>
      </c>
      <c r="AY1431" s="203">
        <f t="shared" si="1859"/>
        <v>5.8274999999999997</v>
      </c>
      <c r="AZ1431" s="203">
        <f t="shared" si="1860"/>
        <v>7.1224999870499994</v>
      </c>
      <c r="BB1431" s="1" t="str">
        <f t="shared" si="1861"/>
        <v>P</v>
      </c>
      <c r="BC1431" s="1" t="str">
        <f t="shared" si="1862"/>
        <v>NP</v>
      </c>
      <c r="BD1431" s="1" t="str">
        <f t="shared" si="1863"/>
        <v>NP</v>
      </c>
      <c r="BE1431" s="1" t="str">
        <f t="shared" si="1864"/>
        <v>NO</v>
      </c>
      <c r="BF1431" s="1" t="str">
        <f t="shared" si="1822"/>
        <v>NO</v>
      </c>
      <c r="BG1431" s="1" t="str">
        <f t="shared" si="1823"/>
        <v>NO</v>
      </c>
      <c r="BH1431" s="1" t="str">
        <f t="shared" si="1816"/>
        <v>NO</v>
      </c>
      <c r="BJ1431" s="1">
        <v>5</v>
      </c>
      <c r="BK1431" s="1" t="str">
        <f t="shared" si="1824"/>
        <v>P</v>
      </c>
      <c r="BL1431" s="1" t="str">
        <f t="shared" si="1825"/>
        <v>NP</v>
      </c>
      <c r="BM1431" s="1" t="str">
        <f t="shared" si="1826"/>
        <v>NP</v>
      </c>
      <c r="BN1431" s="1" t="str">
        <f t="shared" si="1827"/>
        <v>NO</v>
      </c>
      <c r="BO1431" s="1" t="str">
        <f t="shared" si="1828"/>
        <v>NO</v>
      </c>
      <c r="BP1431" s="1" t="str">
        <f t="shared" si="1829"/>
        <v>NO</v>
      </c>
      <c r="BQ1431" s="1" t="str">
        <f t="shared" si="1830"/>
        <v>NO</v>
      </c>
      <c r="BS1431" s="1" t="str">
        <f t="shared" si="1831"/>
        <v>TN</v>
      </c>
      <c r="BT1431" s="1" t="str">
        <f t="shared" si="1832"/>
        <v>TP</v>
      </c>
      <c r="BU1431" s="1" t="str">
        <f t="shared" si="1833"/>
        <v>TP</v>
      </c>
      <c r="BV1431" s="1" t="str">
        <f t="shared" si="1834"/>
        <v>NO</v>
      </c>
      <c r="BW1431" s="1" t="str">
        <f t="shared" si="1835"/>
        <v>YES</v>
      </c>
      <c r="BX1431" s="1" t="str">
        <f t="shared" si="1836"/>
        <v>YES</v>
      </c>
      <c r="BY1431" s="244" t="str">
        <f t="shared" si="1837"/>
        <v>YES</v>
      </c>
      <c r="BZ1431" s="244" t="str">
        <f t="shared" si="1838"/>
        <v>NO</v>
      </c>
      <c r="CA1431" s="244" t="str">
        <f t="shared" si="1839"/>
        <v>NO</v>
      </c>
      <c r="CB1431" s="244" t="str">
        <f t="shared" si="1840"/>
        <v>NO</v>
      </c>
      <c r="CC1431" s="244" t="str">
        <f t="shared" si="1841"/>
        <v>NO</v>
      </c>
      <c r="CD1431" s="244" t="str">
        <f t="shared" si="1817"/>
        <v>NO</v>
      </c>
      <c r="CE1431" s="1" t="str">
        <f t="shared" si="1818"/>
        <v>NO</v>
      </c>
      <c r="CF1431" s="1" t="str">
        <f t="shared" si="1819"/>
        <v>NO</v>
      </c>
      <c r="CG1431" s="1" t="str">
        <f t="shared" si="1820"/>
        <v>NO</v>
      </c>
      <c r="CH1431" s="1" t="str">
        <f t="shared" si="1821"/>
        <v>NO</v>
      </c>
      <c r="CI1431" s="244" t="str">
        <f t="shared" si="1842"/>
        <v>NO</v>
      </c>
      <c r="CJ1431" s="244" t="str">
        <f t="shared" si="1843"/>
        <v>NO</v>
      </c>
      <c r="CK1431" s="244" t="str">
        <f t="shared" si="1844"/>
        <v>NO</v>
      </c>
      <c r="CL1431" s="244" t="str">
        <f t="shared" si="1845"/>
        <v>NO</v>
      </c>
      <c r="CM1431" s="244" t="str">
        <f t="shared" si="1846"/>
        <v>NO</v>
      </c>
      <c r="CN1431" s="244" t="str">
        <f t="shared" si="1847"/>
        <v>NO</v>
      </c>
      <c r="CO1431" s="244" t="str">
        <f t="shared" si="1848"/>
        <v>NO</v>
      </c>
      <c r="CP1431" s="244" t="str">
        <f t="shared" si="1849"/>
        <v>NO</v>
      </c>
      <c r="CQ1431" s="244" t="str">
        <f t="shared" si="1850"/>
        <v>NO</v>
      </c>
      <c r="CR1431" s="244" t="str">
        <f t="shared" si="1851"/>
        <v>NO</v>
      </c>
    </row>
    <row r="1432" spans="1:96">
      <c r="A1432" s="64"/>
      <c r="B1432" s="15"/>
      <c r="C1432" s="15"/>
      <c r="D1432" s="15"/>
      <c r="E1432" s="15"/>
      <c r="F1432" s="15"/>
      <c r="G1432" s="15"/>
      <c r="H1432" s="15"/>
      <c r="I1432" s="52" t="s">
        <v>31</v>
      </c>
      <c r="J1432" s="6">
        <v>0.40294995600560901</v>
      </c>
      <c r="K1432" s="6">
        <v>0.59077434177950106</v>
      </c>
      <c r="L1432" s="6">
        <v>6.2757022148888196E-3</v>
      </c>
      <c r="M1432" s="6">
        <v>0.167613803031227</v>
      </c>
      <c r="N1432" s="6">
        <v>0.161400976449117</v>
      </c>
      <c r="O1432" s="6">
        <v>0.67098522051965404</v>
      </c>
      <c r="P1432" s="6">
        <v>0.174628980324262</v>
      </c>
      <c r="Q1432" s="6">
        <v>0.59590253472431498</v>
      </c>
      <c r="R1432" s="6">
        <v>0.229468484951422</v>
      </c>
      <c r="S1432" s="6">
        <v>3.2866918140948297E-2</v>
      </c>
      <c r="T1432" s="6">
        <v>0.94284560669991002</v>
      </c>
      <c r="U1432" s="6">
        <v>2.4287475159141401E-2</v>
      </c>
      <c r="V1432" s="6">
        <v>0.64549051165710103</v>
      </c>
      <c r="W1432" s="6">
        <v>0.241113532197056</v>
      </c>
      <c r="X1432" s="6">
        <v>0.113395956145841</v>
      </c>
      <c r="Y1432" s="6">
        <v>0.40631927000508899</v>
      </c>
      <c r="Z1432" s="6">
        <v>9.3329922837793497E-2</v>
      </c>
      <c r="AA1432" s="6">
        <v>0.50035080715711699</v>
      </c>
      <c r="AB1432" s="6">
        <v>1.38257695268462E-2</v>
      </c>
      <c r="AC1432" s="6">
        <v>0.96699309155258595</v>
      </c>
      <c r="AD1432" s="6">
        <v>1.91811389205674E-2</v>
      </c>
      <c r="AE1432" s="6">
        <v>0.39716333463313502</v>
      </c>
      <c r="AF1432" s="6">
        <v>0.52225229232611503</v>
      </c>
      <c r="AG1432" s="310">
        <v>8.0584373040749196E-2</v>
      </c>
      <c r="AH1432" s="211">
        <v>1.496</v>
      </c>
      <c r="AI1432" s="211">
        <v>3.1459999999999999</v>
      </c>
      <c r="AJ1432" s="212">
        <v>5.7009999999999996</v>
      </c>
      <c r="AK1432" s="210">
        <v>1.548</v>
      </c>
      <c r="AL1432" s="210">
        <v>3.2160000000000002</v>
      </c>
      <c r="AM1432" s="210">
        <v>5.9770000000000003</v>
      </c>
      <c r="AN1432" s="203"/>
      <c r="AO1432" s="203"/>
      <c r="AP1432" s="203"/>
      <c r="AQ1432" s="203"/>
      <c r="AR1432" s="203">
        <f t="shared" si="1852"/>
        <v>0.98877272946999983</v>
      </c>
      <c r="AS1432" s="203">
        <f t="shared" si="1853"/>
        <v>1.2084999999999999</v>
      </c>
      <c r="AT1432" s="203">
        <f t="shared" si="1854"/>
        <v>1.4770555528699998</v>
      </c>
      <c r="AU1432" s="203">
        <f t="shared" si="1855"/>
        <v>2.2310181867759997</v>
      </c>
      <c r="AV1432" s="203">
        <f t="shared" si="1856"/>
        <v>2.7267999999999999</v>
      </c>
      <c r="AW1432" s="203">
        <f t="shared" si="1857"/>
        <v>3.3327555494959995</v>
      </c>
      <c r="AX1432" s="203">
        <f t="shared" si="1858"/>
        <v>4.7679545560499994</v>
      </c>
      <c r="AY1432" s="203">
        <f t="shared" si="1859"/>
        <v>5.8274999999999997</v>
      </c>
      <c r="AZ1432" s="203">
        <f t="shared" si="1860"/>
        <v>7.1224999870499994</v>
      </c>
      <c r="BB1432" s="1" t="str">
        <f t="shared" si="1861"/>
        <v>P</v>
      </c>
      <c r="BC1432" s="1" t="str">
        <f t="shared" si="1862"/>
        <v>NA</v>
      </c>
      <c r="BD1432" s="1" t="str">
        <f t="shared" si="1863"/>
        <v>NP</v>
      </c>
      <c r="BE1432" s="1" t="str">
        <f t="shared" si="1864"/>
        <v>NO</v>
      </c>
      <c r="BF1432" s="1" t="str">
        <f t="shared" si="1822"/>
        <v>NO</v>
      </c>
      <c r="BG1432" s="1" t="str">
        <f t="shared" si="1823"/>
        <v>NO</v>
      </c>
      <c r="BH1432" s="1" t="str">
        <f t="shared" si="1816"/>
        <v>NO</v>
      </c>
      <c r="BJ1432" s="1">
        <v>46</v>
      </c>
      <c r="BK1432" s="1" t="str">
        <f t="shared" si="1824"/>
        <v>P</v>
      </c>
      <c r="BL1432" s="1" t="str">
        <f t="shared" si="1825"/>
        <v>NA</v>
      </c>
      <c r="BM1432" s="1" t="str">
        <f t="shared" si="1826"/>
        <v>NA</v>
      </c>
      <c r="BN1432" s="1" t="str">
        <f t="shared" si="1827"/>
        <v>NO</v>
      </c>
      <c r="BO1432" s="1" t="str">
        <f t="shared" si="1828"/>
        <v>NO</v>
      </c>
      <c r="BP1432" s="1" t="str">
        <f t="shared" si="1829"/>
        <v>NO</v>
      </c>
      <c r="BQ1432" s="1" t="str">
        <f t="shared" si="1830"/>
        <v>NO</v>
      </c>
      <c r="BS1432" s="1" t="str">
        <f t="shared" si="1831"/>
        <v>TN</v>
      </c>
      <c r="BT1432" s="1" t="str">
        <f t="shared" si="1832"/>
        <v>TN</v>
      </c>
      <c r="BU1432" s="1" t="str">
        <f t="shared" si="1833"/>
        <v>FP</v>
      </c>
      <c r="BV1432" s="1" t="str">
        <f t="shared" si="1834"/>
        <v>NO</v>
      </c>
      <c r="BW1432" s="1" t="str">
        <f t="shared" si="1835"/>
        <v>NO</v>
      </c>
      <c r="BX1432" s="1" t="str">
        <f t="shared" si="1836"/>
        <v>NO</v>
      </c>
      <c r="BY1432" s="244" t="str">
        <f t="shared" si="1837"/>
        <v>YES</v>
      </c>
      <c r="BZ1432" s="244" t="str">
        <f t="shared" si="1838"/>
        <v>NO</v>
      </c>
      <c r="CA1432" s="244" t="str">
        <f t="shared" si="1839"/>
        <v>NO</v>
      </c>
      <c r="CB1432" s="244" t="str">
        <f t="shared" si="1840"/>
        <v>NO</v>
      </c>
      <c r="CC1432" s="244" t="str">
        <f t="shared" si="1841"/>
        <v>NO</v>
      </c>
      <c r="CD1432" s="244" t="str">
        <f t="shared" si="1817"/>
        <v>YES</v>
      </c>
      <c r="CE1432" s="1" t="str">
        <f t="shared" si="1818"/>
        <v>NO</v>
      </c>
      <c r="CF1432" s="1" t="str">
        <f t="shared" si="1819"/>
        <v>NO</v>
      </c>
      <c r="CG1432" s="1" t="str">
        <f t="shared" si="1820"/>
        <v>NO</v>
      </c>
      <c r="CH1432" s="1" t="str">
        <f t="shared" si="1821"/>
        <v>YES</v>
      </c>
      <c r="CI1432" s="244" t="str">
        <f t="shared" si="1842"/>
        <v>NO</v>
      </c>
      <c r="CJ1432" s="244" t="str">
        <f t="shared" si="1843"/>
        <v>NO</v>
      </c>
      <c r="CK1432" s="244" t="str">
        <f t="shared" si="1844"/>
        <v>NO</v>
      </c>
      <c r="CL1432" s="244" t="str">
        <f t="shared" si="1845"/>
        <v>NO</v>
      </c>
      <c r="CM1432" s="244" t="str">
        <f t="shared" si="1846"/>
        <v>NO</v>
      </c>
      <c r="CN1432" s="244" t="str">
        <f t="shared" si="1847"/>
        <v>YES</v>
      </c>
      <c r="CO1432" s="244" t="str">
        <f t="shared" si="1848"/>
        <v>NO</v>
      </c>
      <c r="CP1432" s="244" t="str">
        <f t="shared" si="1849"/>
        <v>NO</v>
      </c>
      <c r="CQ1432" s="244" t="str">
        <f t="shared" si="1850"/>
        <v>NO</v>
      </c>
      <c r="CR1432" s="244" t="str">
        <f t="shared" si="1851"/>
        <v>YES</v>
      </c>
    </row>
    <row r="1433" spans="1:96">
      <c r="A1433" s="64"/>
      <c r="B1433" s="15"/>
      <c r="C1433" s="15"/>
      <c r="D1433" s="15"/>
      <c r="E1433" s="15"/>
      <c r="F1433" s="15"/>
      <c r="G1433" s="15"/>
      <c r="H1433" s="15"/>
      <c r="I1433" s="52" t="s">
        <v>53</v>
      </c>
      <c r="J1433" s="6">
        <v>0.98741413955430002</v>
      </c>
      <c r="K1433" s="6">
        <v>1.18063336763309E-2</v>
      </c>
      <c r="L1433" s="6">
        <v>7.7952676936809896E-4</v>
      </c>
      <c r="M1433" s="6">
        <v>0.162885121419996</v>
      </c>
      <c r="N1433" s="6">
        <v>8.7790436550512302E-2</v>
      </c>
      <c r="O1433" s="6">
        <v>0.749324442029491</v>
      </c>
      <c r="P1433" s="6">
        <v>0.46674006084307901</v>
      </c>
      <c r="Q1433" s="6">
        <v>0.342343223230961</v>
      </c>
      <c r="R1433" s="6">
        <v>0.19091671592595899</v>
      </c>
      <c r="S1433" s="6">
        <v>0.83848599917550504</v>
      </c>
      <c r="T1433" s="6">
        <v>2.2440843057647201E-2</v>
      </c>
      <c r="U1433" s="6">
        <v>0.13907315776684701</v>
      </c>
      <c r="V1433" s="6">
        <v>0.37584760446488202</v>
      </c>
      <c r="W1433" s="6">
        <v>0.11534177347046499</v>
      </c>
      <c r="X1433" s="6">
        <v>0.508810622064651</v>
      </c>
      <c r="Y1433" s="6">
        <v>0.25964226606936802</v>
      </c>
      <c r="Z1433" s="6">
        <v>0.64771059142948895</v>
      </c>
      <c r="AA1433" s="6">
        <v>9.2647142501142907E-2</v>
      </c>
      <c r="AB1433" s="6">
        <v>0.11646346823661</v>
      </c>
      <c r="AC1433" s="6">
        <v>0.82904689071736903</v>
      </c>
      <c r="AD1433" s="6">
        <v>5.4489641046019603E-2</v>
      </c>
      <c r="AE1433" s="6">
        <v>0.39577910772140501</v>
      </c>
      <c r="AF1433" s="6">
        <v>0.57883587712274198</v>
      </c>
      <c r="AG1433" s="310">
        <v>2.53850151558523E-2</v>
      </c>
      <c r="AH1433" s="211">
        <v>1.1990000000000001</v>
      </c>
      <c r="AI1433" s="211">
        <v>3.105</v>
      </c>
      <c r="AJ1433" s="212">
        <v>5.7610000000000001</v>
      </c>
      <c r="AK1433" s="210">
        <v>1.1579999999999999</v>
      </c>
      <c r="AL1433" s="210">
        <v>3.14</v>
      </c>
      <c r="AM1433" s="210">
        <v>5.9050000000000002</v>
      </c>
      <c r="AN1433" s="203"/>
      <c r="AO1433" s="203"/>
      <c r="AP1433" s="203"/>
      <c r="AQ1433" s="203"/>
      <c r="AR1433" s="203">
        <f t="shared" si="1852"/>
        <v>0.98877272946999983</v>
      </c>
      <c r="AS1433" s="203">
        <f t="shared" si="1853"/>
        <v>1.2084999999999999</v>
      </c>
      <c r="AT1433" s="203">
        <f t="shared" si="1854"/>
        <v>1.4770555528699998</v>
      </c>
      <c r="AU1433" s="203">
        <f t="shared" si="1855"/>
        <v>2.2310181867759997</v>
      </c>
      <c r="AV1433" s="203">
        <f t="shared" si="1856"/>
        <v>2.7267999999999999</v>
      </c>
      <c r="AW1433" s="203">
        <f t="shared" si="1857"/>
        <v>3.3327555494959995</v>
      </c>
      <c r="AX1433" s="203">
        <f t="shared" si="1858"/>
        <v>4.7679545560499994</v>
      </c>
      <c r="AY1433" s="203">
        <f t="shared" si="1859"/>
        <v>5.8274999999999997</v>
      </c>
      <c r="AZ1433" s="203">
        <f t="shared" si="1860"/>
        <v>7.1224999870499994</v>
      </c>
      <c r="BB1433" s="1" t="str">
        <f t="shared" si="1861"/>
        <v>NP</v>
      </c>
      <c r="BC1433" s="1" t="str">
        <f t="shared" si="1862"/>
        <v>NA</v>
      </c>
      <c r="BD1433" s="1" t="str">
        <f t="shared" si="1863"/>
        <v>NP</v>
      </c>
      <c r="BE1433" s="1" t="str">
        <f t="shared" si="1864"/>
        <v>NO</v>
      </c>
      <c r="BF1433" s="1" t="str">
        <f t="shared" si="1822"/>
        <v>NO</v>
      </c>
      <c r="BG1433" s="1" t="str">
        <f t="shared" si="1823"/>
        <v>NO</v>
      </c>
      <c r="BH1433" s="1" t="str">
        <f t="shared" si="1816"/>
        <v>YES</v>
      </c>
      <c r="BJ1433" s="1">
        <v>10</v>
      </c>
      <c r="BK1433" s="1" t="str">
        <f t="shared" si="1824"/>
        <v>NP</v>
      </c>
      <c r="BL1433" s="1" t="str">
        <f t="shared" si="1825"/>
        <v>NA</v>
      </c>
      <c r="BM1433" s="1" t="str">
        <f t="shared" si="1826"/>
        <v>NA</v>
      </c>
      <c r="BN1433" s="1" t="str">
        <f t="shared" si="1827"/>
        <v>NO</v>
      </c>
      <c r="BO1433" s="1" t="str">
        <f t="shared" si="1828"/>
        <v>NO</v>
      </c>
      <c r="BP1433" s="1" t="str">
        <f t="shared" si="1829"/>
        <v>NO</v>
      </c>
      <c r="BQ1433" s="1" t="str">
        <f t="shared" si="1830"/>
        <v>YES</v>
      </c>
      <c r="BS1433" s="1" t="str">
        <f t="shared" si="1831"/>
        <v>TP</v>
      </c>
      <c r="BT1433" s="1" t="str">
        <f t="shared" si="1832"/>
        <v>TN</v>
      </c>
      <c r="BU1433" s="1" t="str">
        <f t="shared" si="1833"/>
        <v>FP</v>
      </c>
      <c r="BV1433" s="1" t="str">
        <f t="shared" si="1834"/>
        <v>NO</v>
      </c>
      <c r="BW1433" s="1" t="str">
        <f t="shared" si="1835"/>
        <v>NO</v>
      </c>
      <c r="BX1433" s="1" t="str">
        <f t="shared" si="1836"/>
        <v>YES</v>
      </c>
      <c r="BY1433" s="244" t="str">
        <f t="shared" si="1837"/>
        <v>YES</v>
      </c>
      <c r="BZ1433" s="244" t="str">
        <f t="shared" si="1838"/>
        <v>NO</v>
      </c>
      <c r="CA1433" s="244" t="str">
        <f t="shared" si="1839"/>
        <v>NO</v>
      </c>
      <c r="CB1433" s="244" t="str">
        <f t="shared" si="1840"/>
        <v>NO</v>
      </c>
      <c r="CC1433" s="244" t="str">
        <f t="shared" si="1841"/>
        <v>NO</v>
      </c>
      <c r="CD1433" s="244" t="str">
        <f t="shared" si="1817"/>
        <v>YES</v>
      </c>
      <c r="CE1433" s="1" t="str">
        <f t="shared" si="1818"/>
        <v>NO</v>
      </c>
      <c r="CF1433" s="1" t="str">
        <f t="shared" si="1819"/>
        <v>NO</v>
      </c>
      <c r="CG1433" s="1" t="str">
        <f t="shared" si="1820"/>
        <v>NO</v>
      </c>
      <c r="CH1433" s="1" t="str">
        <f t="shared" si="1821"/>
        <v>YES</v>
      </c>
      <c r="CI1433" s="244" t="str">
        <f t="shared" si="1842"/>
        <v>NO</v>
      </c>
      <c r="CJ1433" s="244" t="str">
        <f t="shared" si="1843"/>
        <v>NO</v>
      </c>
      <c r="CK1433" s="244" t="str">
        <f t="shared" si="1844"/>
        <v>NO</v>
      </c>
      <c r="CL1433" s="244" t="str">
        <f t="shared" si="1845"/>
        <v>NO</v>
      </c>
      <c r="CM1433" s="244" t="str">
        <f t="shared" si="1846"/>
        <v>NO</v>
      </c>
      <c r="CN1433" s="244" t="str">
        <f t="shared" si="1847"/>
        <v>YES</v>
      </c>
      <c r="CO1433" s="244" t="str">
        <f t="shared" si="1848"/>
        <v>NO</v>
      </c>
      <c r="CP1433" s="244" t="str">
        <f t="shared" si="1849"/>
        <v>NO</v>
      </c>
      <c r="CQ1433" s="244" t="str">
        <f t="shared" si="1850"/>
        <v>NO</v>
      </c>
      <c r="CR1433" s="244" t="str">
        <f t="shared" si="1851"/>
        <v>YES</v>
      </c>
    </row>
    <row r="1434" spans="1:96" ht="16.5" thickBot="1">
      <c r="A1434" s="74"/>
      <c r="B1434" s="75"/>
      <c r="C1434" s="75"/>
      <c r="D1434" s="75"/>
      <c r="E1434" s="75"/>
      <c r="F1434" s="75"/>
      <c r="G1434" s="75"/>
      <c r="H1434" s="75"/>
      <c r="I1434" s="53" t="s">
        <v>54</v>
      </c>
      <c r="J1434" s="8">
        <v>0.47382346474340897</v>
      </c>
      <c r="K1434" s="8">
        <v>0.49340676327742999</v>
      </c>
      <c r="L1434" s="8">
        <v>3.2769771979159597E-2</v>
      </c>
      <c r="M1434" s="8">
        <v>0.52476738938002798</v>
      </c>
      <c r="N1434" s="8">
        <v>0.19644722822676999</v>
      </c>
      <c r="O1434" s="8">
        <v>0.278785382393201</v>
      </c>
      <c r="P1434" s="8">
        <v>0.41736582951958701</v>
      </c>
      <c r="Q1434" s="8">
        <v>0.376808473478211</v>
      </c>
      <c r="R1434" s="8">
        <v>0.20582569700220099</v>
      </c>
      <c r="S1434" s="8">
        <v>0.948908932915006</v>
      </c>
      <c r="T1434" s="8">
        <v>2.238384584441E-2</v>
      </c>
      <c r="U1434" s="8">
        <v>2.8707221240583398E-2</v>
      </c>
      <c r="V1434" s="8">
        <v>0.14836655888941999</v>
      </c>
      <c r="W1434" s="8">
        <v>0.724084343763576</v>
      </c>
      <c r="X1434" s="8">
        <v>0.12754909734700301</v>
      </c>
      <c r="Y1434" s="8">
        <v>0.54886234249398103</v>
      </c>
      <c r="Z1434" s="8">
        <v>0.42610724109713799</v>
      </c>
      <c r="AA1434" s="8">
        <v>2.5030416408879999E-2</v>
      </c>
      <c r="AB1434" s="8">
        <v>0.17349835168446401</v>
      </c>
      <c r="AC1434" s="8">
        <v>0.455021382346526</v>
      </c>
      <c r="AD1434" s="8">
        <v>0.37148026596900802</v>
      </c>
      <c r="AE1434" s="8">
        <v>0.61383898198182696</v>
      </c>
      <c r="AF1434" s="8">
        <v>0.151320644970247</v>
      </c>
      <c r="AG1434" s="311">
        <v>0.23484037304792499</v>
      </c>
      <c r="AH1434" s="213">
        <v>1.232</v>
      </c>
      <c r="AI1434" s="213">
        <v>2.7770000000000001</v>
      </c>
      <c r="AJ1434" s="214">
        <v>6.1920000000000002</v>
      </c>
      <c r="AK1434" s="210">
        <v>1.1890000000000001</v>
      </c>
      <c r="AL1434" s="210">
        <v>2.7320000000000002</v>
      </c>
      <c r="AM1434" s="210">
        <v>6.1890000000000001</v>
      </c>
      <c r="AN1434" s="203"/>
      <c r="AO1434" s="203"/>
      <c r="AP1434" s="203"/>
      <c r="AQ1434" s="203"/>
      <c r="AR1434" s="203">
        <f t="shared" si="1852"/>
        <v>0.98877272946999983</v>
      </c>
      <c r="AS1434" s="203">
        <f t="shared" si="1853"/>
        <v>1.2084999999999999</v>
      </c>
      <c r="AT1434" s="203">
        <f t="shared" si="1854"/>
        <v>1.4770555528699998</v>
      </c>
      <c r="AU1434" s="203">
        <f t="shared" si="1855"/>
        <v>2.2310181867759997</v>
      </c>
      <c r="AV1434" s="203">
        <f t="shared" si="1856"/>
        <v>2.7267999999999999</v>
      </c>
      <c r="AW1434" s="203">
        <f t="shared" si="1857"/>
        <v>3.3327555494959995</v>
      </c>
      <c r="AX1434" s="203">
        <f t="shared" si="1858"/>
        <v>4.7679545560499994</v>
      </c>
      <c r="AY1434" s="203">
        <f t="shared" si="1859"/>
        <v>5.8274999999999997</v>
      </c>
      <c r="AZ1434" s="203">
        <f t="shared" si="1860"/>
        <v>7.1224999870499994</v>
      </c>
      <c r="BB1434" s="1" t="str">
        <f t="shared" si="1861"/>
        <v>NA</v>
      </c>
      <c r="BC1434" s="1" t="str">
        <f t="shared" si="1862"/>
        <v>NA</v>
      </c>
      <c r="BD1434" s="1" t="str">
        <f t="shared" si="1863"/>
        <v>NA</v>
      </c>
      <c r="BE1434" s="1" t="str">
        <f t="shared" si="1864"/>
        <v>NO</v>
      </c>
      <c r="BF1434" s="1" t="str">
        <f t="shared" si="1822"/>
        <v>NO</v>
      </c>
      <c r="BG1434" s="1" t="str">
        <f t="shared" si="1823"/>
        <v>NO</v>
      </c>
      <c r="BH1434" s="1" t="str">
        <f t="shared" si="1816"/>
        <v>YES</v>
      </c>
      <c r="BJ1434" s="1">
        <v>9</v>
      </c>
      <c r="BK1434" s="1" t="str">
        <f t="shared" si="1824"/>
        <v>NP</v>
      </c>
      <c r="BL1434" s="1" t="str">
        <f t="shared" si="1825"/>
        <v>NA</v>
      </c>
      <c r="BM1434" s="1" t="str">
        <f t="shared" si="1826"/>
        <v>NA</v>
      </c>
      <c r="BN1434" s="1" t="str">
        <f t="shared" si="1827"/>
        <v>NO</v>
      </c>
      <c r="BO1434" s="1" t="str">
        <f t="shared" si="1828"/>
        <v>NO</v>
      </c>
      <c r="BP1434" s="1" t="str">
        <f t="shared" si="1829"/>
        <v>NO</v>
      </c>
      <c r="BQ1434" s="1" t="str">
        <f t="shared" si="1830"/>
        <v>YES</v>
      </c>
      <c r="BS1434" s="1" t="str">
        <f t="shared" si="1831"/>
        <v>FN</v>
      </c>
      <c r="BT1434" s="1" t="str">
        <f t="shared" si="1832"/>
        <v>TN</v>
      </c>
      <c r="BU1434" s="1" t="str">
        <f t="shared" si="1833"/>
        <v>TN</v>
      </c>
      <c r="BV1434" s="1" t="str">
        <f t="shared" si="1834"/>
        <v>NO</v>
      </c>
      <c r="BW1434" s="1" t="str">
        <f t="shared" si="1835"/>
        <v>NO</v>
      </c>
      <c r="BX1434" s="1" t="str">
        <f t="shared" si="1836"/>
        <v>NO</v>
      </c>
      <c r="BY1434" s="244" t="str">
        <f t="shared" si="1837"/>
        <v>YES</v>
      </c>
      <c r="BZ1434" s="244" t="str">
        <f t="shared" si="1838"/>
        <v>NO</v>
      </c>
      <c r="CA1434" s="244" t="str">
        <f t="shared" si="1839"/>
        <v>NO</v>
      </c>
      <c r="CB1434" s="244" t="str">
        <f t="shared" si="1840"/>
        <v>NO</v>
      </c>
      <c r="CC1434" s="244" t="str">
        <f t="shared" si="1841"/>
        <v>NO</v>
      </c>
      <c r="CD1434" s="244" t="str">
        <f t="shared" si="1817"/>
        <v>YES</v>
      </c>
      <c r="CE1434" s="1" t="str">
        <f t="shared" si="1818"/>
        <v>NO</v>
      </c>
      <c r="CF1434" s="1" t="str">
        <f t="shared" si="1819"/>
        <v>NO</v>
      </c>
      <c r="CG1434" s="1" t="str">
        <f t="shared" si="1820"/>
        <v>NO</v>
      </c>
      <c r="CH1434" s="1" t="str">
        <f t="shared" si="1821"/>
        <v>YES</v>
      </c>
      <c r="CI1434" s="244" t="str">
        <f t="shared" si="1842"/>
        <v>YES</v>
      </c>
      <c r="CJ1434" s="244" t="str">
        <f t="shared" si="1843"/>
        <v>NO</v>
      </c>
      <c r="CK1434" s="244" t="str">
        <f t="shared" si="1844"/>
        <v>NO</v>
      </c>
      <c r="CL1434" s="244" t="str">
        <f t="shared" si="1845"/>
        <v>NO</v>
      </c>
      <c r="CM1434" s="244" t="str">
        <f t="shared" si="1846"/>
        <v>YES</v>
      </c>
      <c r="CN1434" s="244" t="str">
        <f t="shared" si="1847"/>
        <v>NO</v>
      </c>
      <c r="CO1434" s="244" t="str">
        <f t="shared" si="1848"/>
        <v>NO</v>
      </c>
      <c r="CP1434" s="244" t="str">
        <f t="shared" si="1849"/>
        <v>NO</v>
      </c>
      <c r="CQ1434" s="244" t="str">
        <f t="shared" si="1850"/>
        <v>NO</v>
      </c>
      <c r="CR1434" s="244" t="str">
        <f t="shared" si="1851"/>
        <v>NO</v>
      </c>
    </row>
    <row r="1435" spans="1:96">
      <c r="A1435" s="61">
        <v>180</v>
      </c>
      <c r="B1435" s="62">
        <v>360</v>
      </c>
      <c r="C1435" s="62">
        <v>3</v>
      </c>
      <c r="D1435" s="62">
        <v>0.33</v>
      </c>
      <c r="E1435" s="62">
        <v>14665163</v>
      </c>
      <c r="F1435" s="62">
        <f>E1435/1000/60</f>
        <v>244.41938333333334</v>
      </c>
      <c r="G1435" s="62">
        <v>153</v>
      </c>
      <c r="H1435" s="63">
        <f>G1435/B1435*100</f>
        <v>42.5</v>
      </c>
      <c r="I1435" s="60" t="s">
        <v>12</v>
      </c>
      <c r="J1435" s="69">
        <v>0.76140270353817696</v>
      </c>
      <c r="K1435" s="69">
        <v>0.22788412361638</v>
      </c>
      <c r="L1435" s="69">
        <v>1.0713172845442201E-2</v>
      </c>
      <c r="M1435" s="69">
        <v>0.30557536735825003</v>
      </c>
      <c r="N1435" s="69">
        <v>0.27897927269369899</v>
      </c>
      <c r="O1435" s="69">
        <v>0.41544535994804999</v>
      </c>
      <c r="P1435" s="69">
        <v>0.60783787738487904</v>
      </c>
      <c r="Q1435" s="69">
        <v>7.9078398108447506E-3</v>
      </c>
      <c r="R1435" s="69">
        <v>0.38425428280427598</v>
      </c>
      <c r="S1435" s="69">
        <v>0.71039265037841304</v>
      </c>
      <c r="T1435" s="69">
        <v>8.2644020965919496E-2</v>
      </c>
      <c r="U1435" s="69">
        <v>0.20696332865566699</v>
      </c>
      <c r="V1435" s="69">
        <v>9.1209669480314393E-3</v>
      </c>
      <c r="W1435" s="69">
        <v>0.73490626776430001</v>
      </c>
      <c r="X1435" s="69">
        <v>0.25597276528766799</v>
      </c>
      <c r="Y1435" s="69">
        <v>0.402279945323407</v>
      </c>
      <c r="Z1435" s="69">
        <v>0.24648912830907799</v>
      </c>
      <c r="AA1435" s="69">
        <v>0.35123092636751402</v>
      </c>
      <c r="AB1435" s="69">
        <v>0.51881746940738904</v>
      </c>
      <c r="AC1435" s="69">
        <v>0.18932824810750601</v>
      </c>
      <c r="AD1435" s="69">
        <v>0.29185428248510398</v>
      </c>
      <c r="AE1435" s="69">
        <v>0.93325578501238804</v>
      </c>
      <c r="AF1435" s="69">
        <v>4.1831231417800402E-2</v>
      </c>
      <c r="AG1435" s="309">
        <v>2.4912983569810601E-2</v>
      </c>
      <c r="AH1435" s="208">
        <v>2.0209999999999999</v>
      </c>
      <c r="AI1435" s="208">
        <v>3.6589999999999998</v>
      </c>
      <c r="AJ1435" s="209">
        <v>6.2370000000000001</v>
      </c>
      <c r="AK1435" s="210">
        <v>2.1560000000000001</v>
      </c>
      <c r="AL1435" s="210">
        <v>3.9380000000000002</v>
      </c>
      <c r="AM1435" s="210">
        <v>6.6130000000000004</v>
      </c>
      <c r="AN1435" s="203">
        <v>2.5196000000000001</v>
      </c>
      <c r="AO1435" s="203">
        <v>3.9781</v>
      </c>
      <c r="AP1435" s="203">
        <v>7.1336000000000004</v>
      </c>
      <c r="AQ1435" s="203"/>
      <c r="AR1435" s="203">
        <f>$AN$33*0.81818182</f>
        <v>2.0614909136719999</v>
      </c>
      <c r="AS1435" s="203">
        <f>$AN$33</f>
        <v>2.5196000000000001</v>
      </c>
      <c r="AT1435" s="203">
        <f>$AN$33*1.22222222</f>
        <v>3.0795111055119997</v>
      </c>
      <c r="AU1435" s="203">
        <f>$AO$33*0.81818182</f>
        <v>3.2548090981419997</v>
      </c>
      <c r="AV1435" s="203">
        <f>$AO$33</f>
        <v>3.9781</v>
      </c>
      <c r="AW1435" s="203">
        <f>$AO$33*1.22222222</f>
        <v>4.8621222133819995</v>
      </c>
      <c r="AX1435" s="203">
        <f>$AP$33*0.81818182</f>
        <v>5.8365818311520004</v>
      </c>
      <c r="AY1435" s="203">
        <f>$AP$33</f>
        <v>7.1336000000000004</v>
      </c>
      <c r="AZ1435" s="203">
        <f>$AP$33*1.22222222</f>
        <v>8.7188444285919999</v>
      </c>
      <c r="BB1435" s="1" t="str">
        <f t="shared" si="1861"/>
        <v>A</v>
      </c>
      <c r="BC1435" s="1" t="str">
        <f t="shared" si="1862"/>
        <v>NP</v>
      </c>
      <c r="BD1435" s="1" t="str">
        <f t="shared" si="1863"/>
        <v>NP</v>
      </c>
      <c r="BE1435" s="1" t="str">
        <f t="shared" si="1864"/>
        <v>NO</v>
      </c>
      <c r="BF1435" s="1" t="str">
        <f t="shared" si="1822"/>
        <v>NO</v>
      </c>
      <c r="BG1435" s="1" t="str">
        <f t="shared" si="1823"/>
        <v>YES</v>
      </c>
      <c r="BH1435" s="1" t="str">
        <f t="shared" si="1816"/>
        <v>YES</v>
      </c>
      <c r="BJ1435" s="12">
        <v>21</v>
      </c>
      <c r="BK1435" s="1" t="str">
        <f t="shared" si="1824"/>
        <v>NP</v>
      </c>
      <c r="BL1435" s="1" t="str">
        <f t="shared" si="1825"/>
        <v>NP</v>
      </c>
      <c r="BM1435" s="1" t="str">
        <f t="shared" si="1826"/>
        <v>NP</v>
      </c>
      <c r="BN1435" s="1" t="str">
        <f t="shared" si="1827"/>
        <v>NO</v>
      </c>
      <c r="BO1435" s="1" t="str">
        <f t="shared" si="1828"/>
        <v>NO</v>
      </c>
      <c r="BP1435" s="1" t="str">
        <f t="shared" si="1829"/>
        <v>NO</v>
      </c>
      <c r="BQ1435" s="1" t="str">
        <f t="shared" si="1830"/>
        <v>YES</v>
      </c>
      <c r="BS1435" s="1" t="str">
        <f t="shared" si="1831"/>
        <v>TP</v>
      </c>
      <c r="BT1435" s="1" t="str">
        <f t="shared" si="1832"/>
        <v>TP</v>
      </c>
      <c r="BU1435" s="1" t="str">
        <f t="shared" si="1833"/>
        <v>TP</v>
      </c>
      <c r="BV1435" s="1" t="str">
        <f t="shared" si="1834"/>
        <v>YES</v>
      </c>
      <c r="BW1435" s="1" t="str">
        <f t="shared" si="1835"/>
        <v>YES</v>
      </c>
      <c r="BX1435" s="1" t="str">
        <f t="shared" si="1836"/>
        <v>YES</v>
      </c>
      <c r="BY1435" s="244" t="str">
        <f t="shared" si="1837"/>
        <v>YES</v>
      </c>
      <c r="BZ1435" s="244" t="str">
        <f t="shared" si="1838"/>
        <v>NO</v>
      </c>
      <c r="CA1435" s="244" t="str">
        <f t="shared" si="1839"/>
        <v>NO</v>
      </c>
      <c r="CB1435" s="244" t="str">
        <f t="shared" si="1840"/>
        <v>NO</v>
      </c>
      <c r="CC1435" s="244" t="str">
        <f t="shared" si="1841"/>
        <v>NO</v>
      </c>
      <c r="CD1435" s="244" t="str">
        <f t="shared" si="1817"/>
        <v>NO</v>
      </c>
      <c r="CE1435" s="1" t="str">
        <f t="shared" si="1818"/>
        <v>NO</v>
      </c>
      <c r="CF1435" s="1" t="str">
        <f t="shared" si="1819"/>
        <v>NO</v>
      </c>
      <c r="CG1435" s="1" t="str">
        <f t="shared" si="1820"/>
        <v>NO</v>
      </c>
      <c r="CH1435" s="1" t="str">
        <f t="shared" si="1821"/>
        <v>NO</v>
      </c>
      <c r="CI1435" s="244" t="str">
        <f t="shared" si="1842"/>
        <v>NO</v>
      </c>
      <c r="CJ1435" s="244" t="str">
        <f t="shared" si="1843"/>
        <v>NO</v>
      </c>
      <c r="CK1435" s="244" t="str">
        <f t="shared" si="1844"/>
        <v>NO</v>
      </c>
      <c r="CL1435" s="244" t="str">
        <f t="shared" si="1845"/>
        <v>NO</v>
      </c>
      <c r="CM1435" s="244" t="str">
        <f t="shared" si="1846"/>
        <v>NO</v>
      </c>
      <c r="CN1435" s="244" t="str">
        <f t="shared" si="1847"/>
        <v>NO</v>
      </c>
      <c r="CO1435" s="244" t="str">
        <f t="shared" si="1848"/>
        <v>NO</v>
      </c>
      <c r="CP1435" s="244" t="str">
        <f t="shared" si="1849"/>
        <v>NO</v>
      </c>
      <c r="CQ1435" s="244" t="str">
        <f t="shared" si="1850"/>
        <v>NO</v>
      </c>
      <c r="CR1435" s="244" t="str">
        <f t="shared" si="1851"/>
        <v>NO</v>
      </c>
    </row>
    <row r="1436" spans="1:96">
      <c r="A1436" s="64"/>
      <c r="B1436" s="15"/>
      <c r="C1436" s="15"/>
      <c r="D1436" s="15"/>
      <c r="E1436" s="15"/>
      <c r="F1436" s="15"/>
      <c r="G1436" s="15"/>
      <c r="H1436" s="15"/>
      <c r="I1436" s="52" t="s">
        <v>13</v>
      </c>
      <c r="J1436" s="6">
        <v>0.91481916527454898</v>
      </c>
      <c r="K1436" s="6">
        <v>2.2224298640696999E-2</v>
      </c>
      <c r="L1436" s="6">
        <v>6.2956536084753795E-2</v>
      </c>
      <c r="M1436" s="6">
        <v>9.8400868243881306E-2</v>
      </c>
      <c r="N1436" s="6">
        <v>0.55867820753902098</v>
      </c>
      <c r="O1436" s="6">
        <v>0.34292092421709602</v>
      </c>
      <c r="P1436" s="6">
        <v>0.186624873360733</v>
      </c>
      <c r="Q1436" s="6">
        <v>0.73840955261774699</v>
      </c>
      <c r="R1436" s="6">
        <v>7.4965574021519404E-2</v>
      </c>
      <c r="S1436" s="6">
        <v>0.27121701335223303</v>
      </c>
      <c r="T1436" s="6">
        <v>0.403632960517604</v>
      </c>
      <c r="U1436" s="6">
        <v>0.32515002613016197</v>
      </c>
      <c r="V1436" s="6">
        <v>0.31201628591921399</v>
      </c>
      <c r="W1436" s="6">
        <v>0.50341766610834005</v>
      </c>
      <c r="X1436" s="6">
        <v>0.184566047972445</v>
      </c>
      <c r="Y1436" s="6">
        <v>0.73070357650982798</v>
      </c>
      <c r="Z1436" s="6">
        <v>0.26203358415344402</v>
      </c>
      <c r="AA1436" s="6">
        <v>7.2628393367269997E-3</v>
      </c>
      <c r="AB1436" s="6">
        <v>0.41067323224912899</v>
      </c>
      <c r="AC1436" s="6">
        <v>1.6448948409551599E-2</v>
      </c>
      <c r="AD1436" s="6">
        <v>0.57287781934131898</v>
      </c>
      <c r="AE1436" s="6">
        <v>0.53339856371688399</v>
      </c>
      <c r="AF1436" s="6">
        <v>0.37990322959490103</v>
      </c>
      <c r="AG1436" s="310">
        <v>8.6698206688213805E-2</v>
      </c>
      <c r="AH1436" s="211">
        <v>2.1579999999999999</v>
      </c>
      <c r="AI1436" s="211">
        <v>3.5070000000000001</v>
      </c>
      <c r="AJ1436" s="212">
        <v>6.899</v>
      </c>
      <c r="AK1436" s="210">
        <v>2.2469999999999999</v>
      </c>
      <c r="AL1436" s="210">
        <v>3.3980000000000001</v>
      </c>
      <c r="AM1436" s="210">
        <v>6.9349999999999996</v>
      </c>
      <c r="AN1436" s="203"/>
      <c r="AO1436" s="203"/>
      <c r="AP1436" s="203"/>
      <c r="AQ1436" s="203"/>
      <c r="AR1436" s="203">
        <f t="shared" ref="AR1436:AR1444" si="1865">$AN$33*0.81818182</f>
        <v>2.0614909136719999</v>
      </c>
      <c r="AS1436" s="203">
        <f t="shared" ref="AS1436:AS1444" si="1866">$AN$33</f>
        <v>2.5196000000000001</v>
      </c>
      <c r="AT1436" s="203">
        <f t="shared" ref="AT1436:AT1444" si="1867">$AN$33*1.22222222</f>
        <v>3.0795111055119997</v>
      </c>
      <c r="AU1436" s="203">
        <f t="shared" ref="AU1436:AU1444" si="1868">$AO$33*0.81818182</f>
        <v>3.2548090981419997</v>
      </c>
      <c r="AV1436" s="203">
        <f t="shared" ref="AV1436:AV1444" si="1869">$AO$33</f>
        <v>3.9781</v>
      </c>
      <c r="AW1436" s="203">
        <f t="shared" ref="AW1436:AW1444" si="1870">$AO$33*1.22222222</f>
        <v>4.8621222133819995</v>
      </c>
      <c r="AX1436" s="203">
        <f t="shared" ref="AX1436:AX1444" si="1871">$AP$33*0.81818182</f>
        <v>5.8365818311520004</v>
      </c>
      <c r="AY1436" s="203">
        <f t="shared" ref="AY1436:AY1444" si="1872">$AP$33</f>
        <v>7.1336000000000004</v>
      </c>
      <c r="AZ1436" s="203">
        <f t="shared" ref="AZ1436:AZ1444" si="1873">$AP$33*1.22222222</f>
        <v>8.7188444285919999</v>
      </c>
      <c r="BB1436" s="1" t="str">
        <f t="shared" si="1861"/>
        <v>NP</v>
      </c>
      <c r="BC1436" s="1" t="str">
        <f t="shared" si="1862"/>
        <v>NP</v>
      </c>
      <c r="BD1436" s="1" t="str">
        <f t="shared" si="1863"/>
        <v>NP</v>
      </c>
      <c r="BE1436" s="1" t="str">
        <f t="shared" si="1864"/>
        <v>NO</v>
      </c>
      <c r="BF1436" s="1" t="str">
        <f t="shared" si="1822"/>
        <v>NO</v>
      </c>
      <c r="BG1436" s="1" t="str">
        <f t="shared" si="1823"/>
        <v>NO</v>
      </c>
      <c r="BH1436" s="1" t="str">
        <f t="shared" si="1816"/>
        <v>YES</v>
      </c>
      <c r="BJ1436" s="12">
        <v>30</v>
      </c>
      <c r="BK1436" s="1" t="str">
        <f t="shared" si="1824"/>
        <v>NP</v>
      </c>
      <c r="BL1436" s="1" t="str">
        <f t="shared" si="1825"/>
        <v>NP</v>
      </c>
      <c r="BM1436" s="1" t="str">
        <f t="shared" si="1826"/>
        <v>NP</v>
      </c>
      <c r="BN1436" s="1" t="str">
        <f t="shared" si="1827"/>
        <v>NO</v>
      </c>
      <c r="BO1436" s="1" t="str">
        <f t="shared" si="1828"/>
        <v>NO</v>
      </c>
      <c r="BP1436" s="1" t="str">
        <f t="shared" si="1829"/>
        <v>NO</v>
      </c>
      <c r="BQ1436" s="1" t="str">
        <f t="shared" si="1830"/>
        <v>YES</v>
      </c>
      <c r="BS1436" s="1" t="str">
        <f t="shared" si="1831"/>
        <v>TP</v>
      </c>
      <c r="BT1436" s="1" t="str">
        <f t="shared" si="1832"/>
        <v>TP</v>
      </c>
      <c r="BU1436" s="1" t="str">
        <f t="shared" si="1833"/>
        <v>TP</v>
      </c>
      <c r="BV1436" s="1" t="str">
        <f t="shared" si="1834"/>
        <v>YES</v>
      </c>
      <c r="BW1436" s="1" t="str">
        <f t="shared" si="1835"/>
        <v>YES</v>
      </c>
      <c r="BX1436" s="1" t="str">
        <f t="shared" si="1836"/>
        <v>YES</v>
      </c>
      <c r="BY1436" s="244" t="str">
        <f t="shared" si="1837"/>
        <v>YES</v>
      </c>
      <c r="BZ1436" s="244" t="str">
        <f t="shared" si="1838"/>
        <v>NO</v>
      </c>
      <c r="CA1436" s="244" t="str">
        <f t="shared" si="1839"/>
        <v>NO</v>
      </c>
      <c r="CB1436" s="244" t="str">
        <f t="shared" si="1840"/>
        <v>NO</v>
      </c>
      <c r="CC1436" s="244" t="str">
        <f t="shared" si="1841"/>
        <v>NO</v>
      </c>
      <c r="CD1436" s="244" t="str">
        <f t="shared" si="1817"/>
        <v>NO</v>
      </c>
      <c r="CE1436" s="1" t="str">
        <f t="shared" si="1818"/>
        <v>NO</v>
      </c>
      <c r="CF1436" s="1" t="str">
        <f t="shared" si="1819"/>
        <v>NO</v>
      </c>
      <c r="CG1436" s="1" t="str">
        <f t="shared" si="1820"/>
        <v>NO</v>
      </c>
      <c r="CH1436" s="1" t="str">
        <f t="shared" si="1821"/>
        <v>NO</v>
      </c>
      <c r="CI1436" s="244" t="str">
        <f t="shared" si="1842"/>
        <v>NO</v>
      </c>
      <c r="CJ1436" s="244" t="str">
        <f t="shared" si="1843"/>
        <v>NO</v>
      </c>
      <c r="CK1436" s="244" t="str">
        <f t="shared" si="1844"/>
        <v>NO</v>
      </c>
      <c r="CL1436" s="244" t="str">
        <f t="shared" si="1845"/>
        <v>NO</v>
      </c>
      <c r="CM1436" s="244" t="str">
        <f t="shared" si="1846"/>
        <v>NO</v>
      </c>
      <c r="CN1436" s="244" t="str">
        <f t="shared" si="1847"/>
        <v>NO</v>
      </c>
      <c r="CO1436" s="244" t="str">
        <f t="shared" si="1848"/>
        <v>NO</v>
      </c>
      <c r="CP1436" s="244" t="str">
        <f t="shared" si="1849"/>
        <v>NO</v>
      </c>
      <c r="CQ1436" s="244" t="str">
        <f t="shared" si="1850"/>
        <v>NO</v>
      </c>
      <c r="CR1436" s="244" t="str">
        <f t="shared" si="1851"/>
        <v>NO</v>
      </c>
    </row>
    <row r="1437" spans="1:96">
      <c r="A1437" s="64"/>
      <c r="B1437" s="15"/>
      <c r="C1437" s="15"/>
      <c r="D1437" s="15"/>
      <c r="E1437" s="15"/>
      <c r="F1437" s="15"/>
      <c r="G1437" s="15"/>
      <c r="H1437" s="15"/>
      <c r="I1437" s="52" t="s">
        <v>14</v>
      </c>
      <c r="J1437" s="6">
        <v>0.98898711437502695</v>
      </c>
      <c r="K1437" s="6">
        <v>5.6225557128299899E-3</v>
      </c>
      <c r="L1437" s="6">
        <v>5.39032991214272E-3</v>
      </c>
      <c r="M1437" s="6">
        <v>0.44848870681702402</v>
      </c>
      <c r="N1437" s="6">
        <v>0.11316524603461001</v>
      </c>
      <c r="O1437" s="6">
        <v>0.438346047148365</v>
      </c>
      <c r="P1437" s="6">
        <v>0.82366239345258396</v>
      </c>
      <c r="Q1437" s="6">
        <v>2.23225626608217E-2</v>
      </c>
      <c r="R1437" s="6">
        <v>0.15401504388659301</v>
      </c>
      <c r="S1437" s="6">
        <v>0.67093252492987299</v>
      </c>
      <c r="T1437" s="6">
        <v>0.23880472950263701</v>
      </c>
      <c r="U1437" s="6">
        <v>9.0262745567489797E-2</v>
      </c>
      <c r="V1437" s="6">
        <v>0.334823774346726</v>
      </c>
      <c r="W1437" s="6">
        <v>0.498009003745776</v>
      </c>
      <c r="X1437" s="6">
        <v>0.167167221907496</v>
      </c>
      <c r="Y1437" s="6">
        <v>0.210983904070462</v>
      </c>
      <c r="Z1437" s="6">
        <v>0.140768234517333</v>
      </c>
      <c r="AA1437" s="6">
        <v>0.64824786141220303</v>
      </c>
      <c r="AB1437" s="6">
        <v>3.4210902932259098E-2</v>
      </c>
      <c r="AC1437" s="6">
        <v>0.11308832329671099</v>
      </c>
      <c r="AD1437" s="6">
        <v>0.85270077377102904</v>
      </c>
      <c r="AE1437" s="6">
        <v>0.47190724736295803</v>
      </c>
      <c r="AF1437" s="6">
        <v>0.330554912539198</v>
      </c>
      <c r="AG1437" s="310">
        <v>0.197537840097842</v>
      </c>
      <c r="AH1437" s="211">
        <v>1.506</v>
      </c>
      <c r="AI1437" s="211">
        <v>3.9940000000000002</v>
      </c>
      <c r="AJ1437" s="212">
        <v>7.5439999999999996</v>
      </c>
      <c r="AK1437" s="210">
        <v>1.534</v>
      </c>
      <c r="AL1437" s="210">
        <v>4.0940000000000003</v>
      </c>
      <c r="AM1437" s="210">
        <v>7.383</v>
      </c>
      <c r="AN1437" s="203"/>
      <c r="AO1437" s="203"/>
      <c r="AP1437" s="203"/>
      <c r="AQ1437" s="203"/>
      <c r="AR1437" s="203">
        <f t="shared" si="1865"/>
        <v>2.0614909136719999</v>
      </c>
      <c r="AS1437" s="203">
        <f t="shared" si="1866"/>
        <v>2.5196000000000001</v>
      </c>
      <c r="AT1437" s="203">
        <f t="shared" si="1867"/>
        <v>3.0795111055119997</v>
      </c>
      <c r="AU1437" s="203">
        <f t="shared" si="1868"/>
        <v>3.2548090981419997</v>
      </c>
      <c r="AV1437" s="203">
        <f t="shared" si="1869"/>
        <v>3.9781</v>
      </c>
      <c r="AW1437" s="203">
        <f t="shared" si="1870"/>
        <v>4.8621222133819995</v>
      </c>
      <c r="AX1437" s="203">
        <f t="shared" si="1871"/>
        <v>5.8365818311520004</v>
      </c>
      <c r="AY1437" s="203">
        <f t="shared" si="1872"/>
        <v>7.1336000000000004</v>
      </c>
      <c r="AZ1437" s="203">
        <f t="shared" si="1873"/>
        <v>8.7188444285919999</v>
      </c>
      <c r="BB1437" s="1" t="str">
        <f t="shared" si="1861"/>
        <v>A</v>
      </c>
      <c r="BC1437" s="1" t="str">
        <f t="shared" si="1862"/>
        <v>NA</v>
      </c>
      <c r="BD1437" s="1" t="str">
        <f t="shared" si="1863"/>
        <v>NA</v>
      </c>
      <c r="BE1437" s="1" t="str">
        <f t="shared" si="1864"/>
        <v>NO</v>
      </c>
      <c r="BF1437" s="1" t="str">
        <f t="shared" si="1822"/>
        <v>NO</v>
      </c>
      <c r="BG1437" s="1" t="str">
        <f t="shared" si="1823"/>
        <v>YES</v>
      </c>
      <c r="BH1437" s="1" t="str">
        <f t="shared" si="1816"/>
        <v>YES</v>
      </c>
      <c r="BJ1437" s="12">
        <v>37</v>
      </c>
      <c r="BK1437" s="1" t="str">
        <f t="shared" si="1824"/>
        <v>A</v>
      </c>
      <c r="BL1437" s="1" t="str">
        <f t="shared" si="1825"/>
        <v>NA</v>
      </c>
      <c r="BM1437" s="1" t="str">
        <f t="shared" si="1826"/>
        <v>NA</v>
      </c>
      <c r="BN1437" s="1" t="str">
        <f t="shared" si="1827"/>
        <v>NO</v>
      </c>
      <c r="BO1437" s="1" t="str">
        <f t="shared" si="1828"/>
        <v>NO</v>
      </c>
      <c r="BP1437" s="1" t="str">
        <f t="shared" si="1829"/>
        <v>YES</v>
      </c>
      <c r="BQ1437" s="1" t="str">
        <f t="shared" si="1830"/>
        <v>YES</v>
      </c>
      <c r="BS1437" s="1" t="str">
        <f t="shared" si="1831"/>
        <v>TP</v>
      </c>
      <c r="BT1437" s="1" t="str">
        <f t="shared" si="1832"/>
        <v>TN</v>
      </c>
      <c r="BU1437" s="1" t="str">
        <f t="shared" si="1833"/>
        <v>TN</v>
      </c>
      <c r="BV1437" s="1" t="str">
        <f t="shared" si="1834"/>
        <v>NO</v>
      </c>
      <c r="BW1437" s="1" t="str">
        <f t="shared" si="1835"/>
        <v>NO</v>
      </c>
      <c r="BX1437" s="1" t="str">
        <f t="shared" si="1836"/>
        <v>YES</v>
      </c>
      <c r="BY1437" s="244" t="str">
        <f t="shared" si="1837"/>
        <v>YES</v>
      </c>
      <c r="BZ1437" s="244" t="str">
        <f t="shared" si="1838"/>
        <v>NO</v>
      </c>
      <c r="CA1437" s="244" t="str">
        <f t="shared" si="1839"/>
        <v>NO</v>
      </c>
      <c r="CB1437" s="244" t="str">
        <f t="shared" si="1840"/>
        <v>NO</v>
      </c>
      <c r="CC1437" s="244" t="str">
        <f t="shared" si="1841"/>
        <v>NO</v>
      </c>
      <c r="CD1437" s="244" t="str">
        <f t="shared" si="1817"/>
        <v>NO</v>
      </c>
      <c r="CE1437" s="1" t="str">
        <f t="shared" si="1818"/>
        <v>NO</v>
      </c>
      <c r="CF1437" s="1" t="str">
        <f t="shared" si="1819"/>
        <v>NO</v>
      </c>
      <c r="CG1437" s="1" t="str">
        <f t="shared" si="1820"/>
        <v>NO</v>
      </c>
      <c r="CH1437" s="1" t="str">
        <f t="shared" si="1821"/>
        <v>NO</v>
      </c>
      <c r="CI1437" s="244" t="str">
        <f t="shared" si="1842"/>
        <v>NO</v>
      </c>
      <c r="CJ1437" s="244" t="str">
        <f t="shared" si="1843"/>
        <v>NO</v>
      </c>
      <c r="CK1437" s="244" t="str">
        <f t="shared" si="1844"/>
        <v>NO</v>
      </c>
      <c r="CL1437" s="244" t="str">
        <f t="shared" si="1845"/>
        <v>NO</v>
      </c>
      <c r="CM1437" s="244" t="str">
        <f t="shared" si="1846"/>
        <v>NO</v>
      </c>
      <c r="CN1437" s="244" t="str">
        <f t="shared" si="1847"/>
        <v>NO</v>
      </c>
      <c r="CO1437" s="244" t="str">
        <f t="shared" si="1848"/>
        <v>NO</v>
      </c>
      <c r="CP1437" s="244" t="str">
        <f t="shared" si="1849"/>
        <v>NO</v>
      </c>
      <c r="CQ1437" s="244" t="str">
        <f t="shared" si="1850"/>
        <v>NO</v>
      </c>
      <c r="CR1437" s="244" t="str">
        <f t="shared" si="1851"/>
        <v>NO</v>
      </c>
    </row>
    <row r="1438" spans="1:96">
      <c r="A1438" s="64"/>
      <c r="B1438" s="15"/>
      <c r="C1438" s="15"/>
      <c r="D1438" s="15"/>
      <c r="E1438" s="15"/>
      <c r="F1438" s="15"/>
      <c r="G1438" s="15"/>
      <c r="H1438" s="15"/>
      <c r="I1438" s="52" t="s">
        <v>15</v>
      </c>
      <c r="J1438" s="6">
        <v>0.72487782562140102</v>
      </c>
      <c r="K1438" s="6">
        <v>0.19594288829116099</v>
      </c>
      <c r="L1438" s="6">
        <v>7.9179286087436504E-2</v>
      </c>
      <c r="M1438" s="6">
        <v>0.44847719231690703</v>
      </c>
      <c r="N1438" s="6">
        <v>0.452631863768506</v>
      </c>
      <c r="O1438" s="6">
        <v>9.8890943914585999E-2</v>
      </c>
      <c r="P1438" s="6">
        <v>0.45561386472806598</v>
      </c>
      <c r="Q1438" s="6">
        <v>0.33766434957112801</v>
      </c>
      <c r="R1438" s="6">
        <v>0.20672178570080399</v>
      </c>
      <c r="S1438" s="6">
        <v>0.664532125188388</v>
      </c>
      <c r="T1438" s="6">
        <v>0.194418525944207</v>
      </c>
      <c r="U1438" s="6">
        <v>0.141049348867404</v>
      </c>
      <c r="V1438" s="6">
        <v>0.44860141514997398</v>
      </c>
      <c r="W1438" s="6">
        <v>0.37170159930438701</v>
      </c>
      <c r="X1438" s="6">
        <v>0.17969698554563701</v>
      </c>
      <c r="Y1438" s="6">
        <v>0.61520659387057697</v>
      </c>
      <c r="Z1438" s="6">
        <v>0.22633887627122401</v>
      </c>
      <c r="AA1438" s="6">
        <v>0.158454529858198</v>
      </c>
      <c r="AB1438" s="6">
        <v>5.2035217114211302E-2</v>
      </c>
      <c r="AC1438" s="6">
        <v>0.19110922894705001</v>
      </c>
      <c r="AD1438" s="6">
        <v>0.75685555393873705</v>
      </c>
      <c r="AE1438" s="6">
        <v>0.59773533311307403</v>
      </c>
      <c r="AF1438" s="6">
        <v>0.35836083335140101</v>
      </c>
      <c r="AG1438" s="310">
        <v>4.3903833535524003E-2</v>
      </c>
      <c r="AH1438" s="211">
        <v>1.8859999999999999</v>
      </c>
      <c r="AI1438" s="211">
        <v>3.5470000000000002</v>
      </c>
      <c r="AJ1438" s="212">
        <v>7.3280000000000003</v>
      </c>
      <c r="AK1438" s="210">
        <v>1.905</v>
      </c>
      <c r="AL1438" s="210">
        <v>3.496</v>
      </c>
      <c r="AM1438" s="210">
        <v>7.2770000000000001</v>
      </c>
      <c r="AN1438" s="203"/>
      <c r="AO1438" s="203"/>
      <c r="AP1438" s="203"/>
      <c r="AQ1438" s="203"/>
      <c r="AR1438" s="203">
        <f t="shared" si="1865"/>
        <v>2.0614909136719999</v>
      </c>
      <c r="AS1438" s="203">
        <f t="shared" si="1866"/>
        <v>2.5196000000000001</v>
      </c>
      <c r="AT1438" s="203">
        <f t="shared" si="1867"/>
        <v>3.0795111055119997</v>
      </c>
      <c r="AU1438" s="203">
        <f t="shared" si="1868"/>
        <v>3.2548090981419997</v>
      </c>
      <c r="AV1438" s="203">
        <f t="shared" si="1869"/>
        <v>3.9781</v>
      </c>
      <c r="AW1438" s="203">
        <f t="shared" si="1870"/>
        <v>4.8621222133819995</v>
      </c>
      <c r="AX1438" s="203">
        <f t="shared" si="1871"/>
        <v>5.8365818311520004</v>
      </c>
      <c r="AY1438" s="203">
        <f t="shared" si="1872"/>
        <v>7.1336000000000004</v>
      </c>
      <c r="AZ1438" s="203">
        <f t="shared" si="1873"/>
        <v>8.7188444285919999</v>
      </c>
      <c r="BB1438" s="1" t="str">
        <f t="shared" si="1861"/>
        <v>A</v>
      </c>
      <c r="BC1438" s="1" t="str">
        <f t="shared" si="1862"/>
        <v>NP</v>
      </c>
      <c r="BD1438" s="1" t="str">
        <f t="shared" si="1863"/>
        <v>NA</v>
      </c>
      <c r="BE1438" s="1" t="str">
        <f t="shared" si="1864"/>
        <v>NO</v>
      </c>
      <c r="BF1438" s="1" t="str">
        <f t="shared" si="1822"/>
        <v>NO</v>
      </c>
      <c r="BG1438" s="1" t="str">
        <f t="shared" si="1823"/>
        <v>YES</v>
      </c>
      <c r="BH1438" s="1" t="str">
        <f t="shared" si="1816"/>
        <v>YES</v>
      </c>
      <c r="BJ1438" s="12">
        <v>115</v>
      </c>
      <c r="BK1438" s="1" t="str">
        <f t="shared" si="1824"/>
        <v>A</v>
      </c>
      <c r="BL1438" s="1" t="str">
        <f t="shared" si="1825"/>
        <v>NP</v>
      </c>
      <c r="BM1438" s="1" t="str">
        <f t="shared" si="1826"/>
        <v>NA</v>
      </c>
      <c r="BN1438" s="1" t="str">
        <f t="shared" si="1827"/>
        <v>NO</v>
      </c>
      <c r="BO1438" s="1" t="str">
        <f t="shared" si="1828"/>
        <v>NO</v>
      </c>
      <c r="BP1438" s="1" t="str">
        <f t="shared" si="1829"/>
        <v>YES</v>
      </c>
      <c r="BQ1438" s="1" t="str">
        <f t="shared" si="1830"/>
        <v>YES</v>
      </c>
      <c r="BS1438" s="1" t="str">
        <f t="shared" si="1831"/>
        <v>TP</v>
      </c>
      <c r="BT1438" s="1" t="str">
        <f t="shared" si="1832"/>
        <v>TP</v>
      </c>
      <c r="BU1438" s="1" t="str">
        <f t="shared" si="1833"/>
        <v>TN</v>
      </c>
      <c r="BV1438" s="1" t="str">
        <f t="shared" si="1834"/>
        <v>NO</v>
      </c>
      <c r="BW1438" s="1" t="str">
        <f t="shared" si="1835"/>
        <v>YES</v>
      </c>
      <c r="BX1438" s="1" t="str">
        <f t="shared" si="1836"/>
        <v>YES</v>
      </c>
      <c r="BY1438" s="244" t="str">
        <f t="shared" si="1837"/>
        <v>YES</v>
      </c>
      <c r="BZ1438" s="244" t="str">
        <f t="shared" si="1838"/>
        <v>NO</v>
      </c>
      <c r="CA1438" s="244" t="str">
        <f t="shared" si="1839"/>
        <v>NO</v>
      </c>
      <c r="CB1438" s="244" t="str">
        <f t="shared" si="1840"/>
        <v>NO</v>
      </c>
      <c r="CC1438" s="244" t="str">
        <f t="shared" si="1841"/>
        <v>NO</v>
      </c>
      <c r="CD1438" s="244" t="str">
        <f t="shared" si="1817"/>
        <v>NO</v>
      </c>
      <c r="CE1438" s="1" t="str">
        <f t="shared" si="1818"/>
        <v>NO</v>
      </c>
      <c r="CF1438" s="1" t="str">
        <f t="shared" si="1819"/>
        <v>NO</v>
      </c>
      <c r="CG1438" s="1" t="str">
        <f t="shared" si="1820"/>
        <v>NO</v>
      </c>
      <c r="CH1438" s="1" t="str">
        <f t="shared" si="1821"/>
        <v>NO</v>
      </c>
      <c r="CI1438" s="244" t="str">
        <f t="shared" si="1842"/>
        <v>NO</v>
      </c>
      <c r="CJ1438" s="244" t="str">
        <f t="shared" si="1843"/>
        <v>NO</v>
      </c>
      <c r="CK1438" s="244" t="str">
        <f t="shared" si="1844"/>
        <v>NO</v>
      </c>
      <c r="CL1438" s="244" t="str">
        <f t="shared" si="1845"/>
        <v>NO</v>
      </c>
      <c r="CM1438" s="244" t="str">
        <f t="shared" si="1846"/>
        <v>NO</v>
      </c>
      <c r="CN1438" s="244" t="str">
        <f t="shared" si="1847"/>
        <v>NO</v>
      </c>
      <c r="CO1438" s="244" t="str">
        <f t="shared" si="1848"/>
        <v>NO</v>
      </c>
      <c r="CP1438" s="244" t="str">
        <f t="shared" si="1849"/>
        <v>NO</v>
      </c>
      <c r="CQ1438" s="244" t="str">
        <f t="shared" si="1850"/>
        <v>NO</v>
      </c>
      <c r="CR1438" s="244" t="str">
        <f t="shared" si="1851"/>
        <v>NO</v>
      </c>
    </row>
    <row r="1439" spans="1:96">
      <c r="A1439" s="64"/>
      <c r="B1439" s="15"/>
      <c r="C1439" s="15"/>
      <c r="D1439" s="15"/>
      <c r="E1439" s="15"/>
      <c r="F1439" s="15"/>
      <c r="G1439" s="15"/>
      <c r="H1439" s="15"/>
      <c r="I1439" s="52" t="s">
        <v>16</v>
      </c>
      <c r="J1439" s="6">
        <v>0.95291934596012096</v>
      </c>
      <c r="K1439" s="6">
        <v>8.9050432269063198E-3</v>
      </c>
      <c r="L1439" s="6">
        <v>3.8175610812972702E-2</v>
      </c>
      <c r="M1439" s="6">
        <v>0.96594489363134295</v>
      </c>
      <c r="N1439" s="6">
        <v>3.3865674560325999E-2</v>
      </c>
      <c r="O1439" s="6">
        <v>1.89431808330642E-4</v>
      </c>
      <c r="P1439" s="6">
        <v>0.11453917477336401</v>
      </c>
      <c r="Q1439" s="6">
        <v>0.22754149580503</v>
      </c>
      <c r="R1439" s="6">
        <v>0.65791932942160403</v>
      </c>
      <c r="S1439" s="6">
        <v>0.51650554653943004</v>
      </c>
      <c r="T1439" s="6">
        <v>0.28031482185094703</v>
      </c>
      <c r="U1439" s="6">
        <v>0.20317963160962199</v>
      </c>
      <c r="V1439" s="6">
        <v>0.40049209413403403</v>
      </c>
      <c r="W1439" s="6">
        <v>0.36192241532057301</v>
      </c>
      <c r="X1439" s="6">
        <v>0.23758549054539199</v>
      </c>
      <c r="Y1439" s="6">
        <v>0.81605761382701902</v>
      </c>
      <c r="Z1439" s="6">
        <v>0.124799627744887</v>
      </c>
      <c r="AA1439" s="6">
        <v>5.91427584280926E-2</v>
      </c>
      <c r="AB1439" s="6">
        <v>0.24737083333372301</v>
      </c>
      <c r="AC1439" s="6">
        <v>0.68786868980479099</v>
      </c>
      <c r="AD1439" s="6">
        <v>6.4760476861485103E-2</v>
      </c>
      <c r="AE1439" s="6">
        <v>0.66333449867533401</v>
      </c>
      <c r="AF1439" s="6">
        <v>1.80674626419066E-2</v>
      </c>
      <c r="AG1439" s="310">
        <v>0.31859803868275899</v>
      </c>
      <c r="AH1439" s="211">
        <v>2.4910000000000001</v>
      </c>
      <c r="AI1439" s="211">
        <v>3.3140000000000001</v>
      </c>
      <c r="AJ1439" s="212">
        <v>6.734</v>
      </c>
      <c r="AK1439" s="210">
        <v>2.5139999999999998</v>
      </c>
      <c r="AL1439" s="210">
        <v>3.4529999999999998</v>
      </c>
      <c r="AM1439" s="210">
        <v>6.7670000000000003</v>
      </c>
      <c r="AN1439" s="203"/>
      <c r="AO1439" s="203"/>
      <c r="AP1439" s="203"/>
      <c r="AQ1439" s="203"/>
      <c r="AR1439" s="203">
        <f t="shared" si="1865"/>
        <v>2.0614909136719999</v>
      </c>
      <c r="AS1439" s="203">
        <f t="shared" si="1866"/>
        <v>2.5196000000000001</v>
      </c>
      <c r="AT1439" s="203">
        <f t="shared" si="1867"/>
        <v>3.0795111055119997</v>
      </c>
      <c r="AU1439" s="203">
        <f t="shared" si="1868"/>
        <v>3.2548090981419997</v>
      </c>
      <c r="AV1439" s="203">
        <f t="shared" si="1869"/>
        <v>3.9781</v>
      </c>
      <c r="AW1439" s="203">
        <f t="shared" si="1870"/>
        <v>4.8621222133819995</v>
      </c>
      <c r="AX1439" s="203">
        <f t="shared" si="1871"/>
        <v>5.8365818311520004</v>
      </c>
      <c r="AY1439" s="203">
        <f t="shared" si="1872"/>
        <v>7.1336000000000004</v>
      </c>
      <c r="AZ1439" s="203">
        <f t="shared" si="1873"/>
        <v>8.7188444285919999</v>
      </c>
      <c r="BB1439" s="1" t="str">
        <f t="shared" si="1861"/>
        <v>NP</v>
      </c>
      <c r="BC1439" s="1" t="str">
        <f t="shared" si="1862"/>
        <v>NP</v>
      </c>
      <c r="BD1439" s="1" t="str">
        <f t="shared" si="1863"/>
        <v>NP</v>
      </c>
      <c r="BE1439" s="1" t="str">
        <f t="shared" si="1864"/>
        <v>NO</v>
      </c>
      <c r="BF1439" s="1" t="str">
        <f t="shared" si="1822"/>
        <v>NO</v>
      </c>
      <c r="BG1439" s="1" t="str">
        <f t="shared" si="1823"/>
        <v>NO</v>
      </c>
      <c r="BH1439" s="1" t="str">
        <f t="shared" si="1816"/>
        <v>YES</v>
      </c>
      <c r="BJ1439" s="12">
        <v>6</v>
      </c>
      <c r="BK1439" s="1" t="str">
        <f t="shared" si="1824"/>
        <v>NP</v>
      </c>
      <c r="BL1439" s="1" t="str">
        <f t="shared" si="1825"/>
        <v>NP</v>
      </c>
      <c r="BM1439" s="1" t="str">
        <f t="shared" si="1826"/>
        <v>NP</v>
      </c>
      <c r="BN1439" s="1" t="str">
        <f t="shared" si="1827"/>
        <v>NO</v>
      </c>
      <c r="BO1439" s="1" t="str">
        <f t="shared" si="1828"/>
        <v>NO</v>
      </c>
      <c r="BP1439" s="1" t="str">
        <f t="shared" si="1829"/>
        <v>NO</v>
      </c>
      <c r="BQ1439" s="1" t="str">
        <f t="shared" si="1830"/>
        <v>YES</v>
      </c>
      <c r="BS1439" s="1" t="str">
        <f t="shared" si="1831"/>
        <v>TP</v>
      </c>
      <c r="BT1439" s="1" t="str">
        <f t="shared" si="1832"/>
        <v>TP</v>
      </c>
      <c r="BU1439" s="1" t="str">
        <f t="shared" si="1833"/>
        <v>TP</v>
      </c>
      <c r="BV1439" s="1" t="str">
        <f t="shared" si="1834"/>
        <v>YES</v>
      </c>
      <c r="BW1439" s="1" t="str">
        <f t="shared" si="1835"/>
        <v>YES</v>
      </c>
      <c r="BX1439" s="1" t="str">
        <f t="shared" si="1836"/>
        <v>YES</v>
      </c>
      <c r="BY1439" s="244" t="str">
        <f t="shared" si="1837"/>
        <v>YES</v>
      </c>
      <c r="BZ1439" s="244" t="str">
        <f t="shared" si="1838"/>
        <v>NO</v>
      </c>
      <c r="CA1439" s="244" t="str">
        <f t="shared" si="1839"/>
        <v>NO</v>
      </c>
      <c r="CB1439" s="244" t="str">
        <f t="shared" si="1840"/>
        <v>NO</v>
      </c>
      <c r="CC1439" s="244" t="str">
        <f t="shared" si="1841"/>
        <v>NO</v>
      </c>
      <c r="CD1439" s="244" t="str">
        <f t="shared" si="1817"/>
        <v>NO</v>
      </c>
      <c r="CE1439" s="1" t="str">
        <f t="shared" si="1818"/>
        <v>NO</v>
      </c>
      <c r="CF1439" s="1" t="str">
        <f t="shared" si="1819"/>
        <v>NO</v>
      </c>
      <c r="CG1439" s="1" t="str">
        <f t="shared" si="1820"/>
        <v>NO</v>
      </c>
      <c r="CH1439" s="1" t="str">
        <f t="shared" si="1821"/>
        <v>NO</v>
      </c>
      <c r="CI1439" s="244" t="str">
        <f t="shared" si="1842"/>
        <v>NO</v>
      </c>
      <c r="CJ1439" s="244" t="str">
        <f t="shared" si="1843"/>
        <v>NO</v>
      </c>
      <c r="CK1439" s="244" t="str">
        <f t="shared" si="1844"/>
        <v>NO</v>
      </c>
      <c r="CL1439" s="244" t="str">
        <f t="shared" si="1845"/>
        <v>NO</v>
      </c>
      <c r="CM1439" s="244" t="str">
        <f t="shared" si="1846"/>
        <v>NO</v>
      </c>
      <c r="CN1439" s="244" t="str">
        <f t="shared" si="1847"/>
        <v>NO</v>
      </c>
      <c r="CO1439" s="244" t="str">
        <f t="shared" si="1848"/>
        <v>NO</v>
      </c>
      <c r="CP1439" s="244" t="str">
        <f t="shared" si="1849"/>
        <v>NO</v>
      </c>
      <c r="CQ1439" s="244" t="str">
        <f t="shared" si="1850"/>
        <v>NO</v>
      </c>
      <c r="CR1439" s="244" t="str">
        <f t="shared" si="1851"/>
        <v>NO</v>
      </c>
    </row>
    <row r="1440" spans="1:96">
      <c r="A1440" s="64"/>
      <c r="B1440" s="15"/>
      <c r="C1440" s="15"/>
      <c r="D1440" s="15"/>
      <c r="E1440" s="15"/>
      <c r="F1440" s="15"/>
      <c r="G1440" s="15"/>
      <c r="H1440" s="15"/>
      <c r="I1440" s="52" t="s">
        <v>17</v>
      </c>
      <c r="J1440" s="6">
        <v>0.75512051152966697</v>
      </c>
      <c r="K1440" s="6">
        <v>0.11893276937191501</v>
      </c>
      <c r="L1440" s="6">
        <v>0.12594671909841701</v>
      </c>
      <c r="M1440" s="6">
        <v>3.8889480281735E-2</v>
      </c>
      <c r="N1440" s="6">
        <v>0.36780356018679899</v>
      </c>
      <c r="O1440" s="6">
        <v>0.59330695953146495</v>
      </c>
      <c r="P1440" s="6">
        <v>0.79072579088950101</v>
      </c>
      <c r="Q1440" s="6">
        <v>0.13756243426577999</v>
      </c>
      <c r="R1440" s="6">
        <v>7.1711774844717302E-2</v>
      </c>
      <c r="S1440" s="6">
        <v>0.24631320436457599</v>
      </c>
      <c r="T1440" s="6">
        <v>0.59587961976571902</v>
      </c>
      <c r="U1440" s="6">
        <v>0.157807175869703</v>
      </c>
      <c r="V1440" s="6">
        <v>9.7323448901042206E-2</v>
      </c>
      <c r="W1440" s="6">
        <v>0.51385090788532295</v>
      </c>
      <c r="X1440" s="6">
        <v>0.388825643213634</v>
      </c>
      <c r="Y1440" s="6">
        <v>0.86745401154939805</v>
      </c>
      <c r="Z1440" s="6">
        <v>0.113867854401955</v>
      </c>
      <c r="AA1440" s="6">
        <v>1.86781340486461E-2</v>
      </c>
      <c r="AB1440" s="6">
        <v>5.4917504865499601E-2</v>
      </c>
      <c r="AC1440" s="6">
        <v>0.45517380676872199</v>
      </c>
      <c r="AD1440" s="6">
        <v>0.489908688365778</v>
      </c>
      <c r="AE1440" s="6">
        <v>0.34964557390964202</v>
      </c>
      <c r="AF1440" s="6">
        <v>0.42488081684546802</v>
      </c>
      <c r="AG1440" s="310">
        <v>0.22547360924488899</v>
      </c>
      <c r="AH1440" s="211">
        <v>1.827</v>
      </c>
      <c r="AI1440" s="211">
        <v>3.601</v>
      </c>
      <c r="AJ1440" s="212">
        <v>7.2110000000000003</v>
      </c>
      <c r="AK1440" s="210">
        <v>1.774</v>
      </c>
      <c r="AL1440" s="210">
        <v>3.7</v>
      </c>
      <c r="AM1440" s="210">
        <v>7.202</v>
      </c>
      <c r="AN1440" s="203"/>
      <c r="AO1440" s="203"/>
      <c r="AP1440" s="203"/>
      <c r="AQ1440" s="203"/>
      <c r="AR1440" s="203">
        <f t="shared" si="1865"/>
        <v>2.0614909136719999</v>
      </c>
      <c r="AS1440" s="203">
        <f t="shared" si="1866"/>
        <v>2.5196000000000001</v>
      </c>
      <c r="AT1440" s="203">
        <f t="shared" si="1867"/>
        <v>3.0795111055119997</v>
      </c>
      <c r="AU1440" s="203">
        <f t="shared" si="1868"/>
        <v>3.2548090981419997</v>
      </c>
      <c r="AV1440" s="203">
        <f t="shared" si="1869"/>
        <v>3.9781</v>
      </c>
      <c r="AW1440" s="203">
        <f t="shared" si="1870"/>
        <v>4.8621222133819995</v>
      </c>
      <c r="AX1440" s="203">
        <f t="shared" si="1871"/>
        <v>5.8365818311520004</v>
      </c>
      <c r="AY1440" s="203">
        <f t="shared" si="1872"/>
        <v>7.1336000000000004</v>
      </c>
      <c r="AZ1440" s="203">
        <f t="shared" si="1873"/>
        <v>8.7188444285919999</v>
      </c>
      <c r="BB1440" s="1" t="str">
        <f t="shared" si="1861"/>
        <v>A</v>
      </c>
      <c r="BC1440" s="1" t="str">
        <f t="shared" si="1862"/>
        <v>NP</v>
      </c>
      <c r="BD1440" s="1" t="str">
        <f t="shared" si="1863"/>
        <v>NA</v>
      </c>
      <c r="BE1440" s="1" t="str">
        <f t="shared" si="1864"/>
        <v>NO</v>
      </c>
      <c r="BF1440" s="1" t="str">
        <f t="shared" si="1822"/>
        <v>NO</v>
      </c>
      <c r="BG1440" s="1" t="str">
        <f t="shared" si="1823"/>
        <v>YES</v>
      </c>
      <c r="BH1440" s="1" t="str">
        <f t="shared" si="1816"/>
        <v>YES</v>
      </c>
      <c r="BJ1440" s="12">
        <v>19</v>
      </c>
      <c r="BK1440" s="1" t="str">
        <f t="shared" si="1824"/>
        <v>A</v>
      </c>
      <c r="BL1440" s="1" t="str">
        <f t="shared" si="1825"/>
        <v>NP</v>
      </c>
      <c r="BM1440" s="1" t="str">
        <f t="shared" si="1826"/>
        <v>NA</v>
      </c>
      <c r="BN1440" s="1" t="str">
        <f t="shared" si="1827"/>
        <v>NO</v>
      </c>
      <c r="BO1440" s="1" t="str">
        <f t="shared" si="1828"/>
        <v>NO</v>
      </c>
      <c r="BP1440" s="1" t="str">
        <f t="shared" si="1829"/>
        <v>YES</v>
      </c>
      <c r="BQ1440" s="1" t="str">
        <f t="shared" si="1830"/>
        <v>YES</v>
      </c>
      <c r="BS1440" s="1" t="str">
        <f t="shared" si="1831"/>
        <v>TP</v>
      </c>
      <c r="BT1440" s="1" t="str">
        <f t="shared" si="1832"/>
        <v>TP</v>
      </c>
      <c r="BU1440" s="1" t="str">
        <f t="shared" si="1833"/>
        <v>TN</v>
      </c>
      <c r="BV1440" s="1" t="str">
        <f t="shared" si="1834"/>
        <v>NO</v>
      </c>
      <c r="BW1440" s="1" t="str">
        <f t="shared" si="1835"/>
        <v>YES</v>
      </c>
      <c r="BX1440" s="1" t="str">
        <f t="shared" si="1836"/>
        <v>YES</v>
      </c>
      <c r="BY1440" s="244" t="str">
        <f t="shared" si="1837"/>
        <v>YES</v>
      </c>
      <c r="BZ1440" s="244" t="str">
        <f t="shared" si="1838"/>
        <v>NO</v>
      </c>
      <c r="CA1440" s="244" t="str">
        <f t="shared" si="1839"/>
        <v>NO</v>
      </c>
      <c r="CB1440" s="244" t="str">
        <f t="shared" si="1840"/>
        <v>NO</v>
      </c>
      <c r="CC1440" s="244" t="str">
        <f t="shared" si="1841"/>
        <v>NO</v>
      </c>
      <c r="CD1440" s="244" t="str">
        <f t="shared" si="1817"/>
        <v>NO</v>
      </c>
      <c r="CE1440" s="1" t="str">
        <f t="shared" si="1818"/>
        <v>NO</v>
      </c>
      <c r="CF1440" s="1" t="str">
        <f t="shared" si="1819"/>
        <v>NO</v>
      </c>
      <c r="CG1440" s="1" t="str">
        <f t="shared" si="1820"/>
        <v>NO</v>
      </c>
      <c r="CH1440" s="1" t="str">
        <f t="shared" si="1821"/>
        <v>NO</v>
      </c>
      <c r="CI1440" s="244" t="str">
        <f t="shared" si="1842"/>
        <v>NO</v>
      </c>
      <c r="CJ1440" s="244" t="str">
        <f t="shared" si="1843"/>
        <v>NO</v>
      </c>
      <c r="CK1440" s="244" t="str">
        <f t="shared" si="1844"/>
        <v>NO</v>
      </c>
      <c r="CL1440" s="244" t="str">
        <f t="shared" si="1845"/>
        <v>NO</v>
      </c>
      <c r="CM1440" s="244" t="str">
        <f t="shared" si="1846"/>
        <v>NO</v>
      </c>
      <c r="CN1440" s="244" t="str">
        <f t="shared" si="1847"/>
        <v>NO</v>
      </c>
      <c r="CO1440" s="244" t="str">
        <f t="shared" si="1848"/>
        <v>NO</v>
      </c>
      <c r="CP1440" s="244" t="str">
        <f t="shared" si="1849"/>
        <v>NO</v>
      </c>
      <c r="CQ1440" s="244" t="str">
        <f t="shared" si="1850"/>
        <v>NO</v>
      </c>
      <c r="CR1440" s="244" t="str">
        <f t="shared" si="1851"/>
        <v>NO</v>
      </c>
    </row>
    <row r="1441" spans="1:96">
      <c r="A1441" s="64"/>
      <c r="B1441" s="15"/>
      <c r="C1441" s="15"/>
      <c r="D1441" s="15"/>
      <c r="E1441" s="15"/>
      <c r="F1441" s="15"/>
      <c r="G1441" s="15"/>
      <c r="H1441" s="15"/>
      <c r="I1441" s="52" t="s">
        <v>18</v>
      </c>
      <c r="J1441" s="6">
        <v>0.62366370292488205</v>
      </c>
      <c r="K1441" s="6">
        <v>0.291237478329681</v>
      </c>
      <c r="L1441" s="6">
        <v>8.5098818745435997E-2</v>
      </c>
      <c r="M1441" s="6">
        <v>0.85157937839942799</v>
      </c>
      <c r="N1441" s="6">
        <v>1.33592217705175E-2</v>
      </c>
      <c r="O1441" s="6">
        <v>0.135061399830054</v>
      </c>
      <c r="P1441" s="6">
        <v>0.67827734346923796</v>
      </c>
      <c r="Q1441" s="6">
        <v>0.19018537850894701</v>
      </c>
      <c r="R1441" s="6">
        <v>0.131537278021814</v>
      </c>
      <c r="S1441" s="6">
        <v>0.65763382283016503</v>
      </c>
      <c r="T1441" s="6">
        <v>0.15954766600110401</v>
      </c>
      <c r="U1441" s="6">
        <v>0.18281851116872899</v>
      </c>
      <c r="V1441" s="6">
        <v>0.46802278611242898</v>
      </c>
      <c r="W1441" s="6">
        <v>0.38178595043493602</v>
      </c>
      <c r="X1441" s="6">
        <v>0.15019126345263301</v>
      </c>
      <c r="Y1441" s="6">
        <v>0.80351916962495795</v>
      </c>
      <c r="Z1441" s="6">
        <v>5.04624643215607E-2</v>
      </c>
      <c r="AA1441" s="6">
        <v>0.14601836605348101</v>
      </c>
      <c r="AB1441" s="6">
        <v>0.14648389053074701</v>
      </c>
      <c r="AC1441" s="6">
        <v>0.38518457101499598</v>
      </c>
      <c r="AD1441" s="6">
        <v>0.46833153845425601</v>
      </c>
      <c r="AE1441" s="6">
        <v>0.42880685573595201</v>
      </c>
      <c r="AF1441" s="6">
        <v>0.30360009857379</v>
      </c>
      <c r="AG1441" s="310">
        <v>0.26759304569025699</v>
      </c>
      <c r="AH1441" s="211">
        <v>1.964</v>
      </c>
      <c r="AI1441" s="211">
        <v>3.69</v>
      </c>
      <c r="AJ1441" s="212">
        <v>7.1870000000000003</v>
      </c>
      <c r="AK1441" s="210">
        <v>1.9710000000000001</v>
      </c>
      <c r="AL1441" s="210">
        <v>3.5840000000000001</v>
      </c>
      <c r="AM1441" s="210">
        <v>7.1630000000000003</v>
      </c>
      <c r="AN1441" s="203"/>
      <c r="AO1441" s="203"/>
      <c r="AP1441" s="203"/>
      <c r="AQ1441" s="203"/>
      <c r="AR1441" s="203">
        <f t="shared" si="1865"/>
        <v>2.0614909136719999</v>
      </c>
      <c r="AS1441" s="203">
        <f t="shared" si="1866"/>
        <v>2.5196000000000001</v>
      </c>
      <c r="AT1441" s="203">
        <f t="shared" si="1867"/>
        <v>3.0795111055119997</v>
      </c>
      <c r="AU1441" s="203">
        <f t="shared" si="1868"/>
        <v>3.2548090981419997</v>
      </c>
      <c r="AV1441" s="203">
        <f t="shared" si="1869"/>
        <v>3.9781</v>
      </c>
      <c r="AW1441" s="203">
        <f t="shared" si="1870"/>
        <v>4.8621222133819995</v>
      </c>
      <c r="AX1441" s="203">
        <f t="shared" si="1871"/>
        <v>5.8365818311520004</v>
      </c>
      <c r="AY1441" s="203">
        <f t="shared" si="1872"/>
        <v>7.1336000000000004</v>
      </c>
      <c r="AZ1441" s="203">
        <f t="shared" si="1873"/>
        <v>8.7188444285919999</v>
      </c>
      <c r="BB1441" s="1" t="str">
        <f t="shared" si="1861"/>
        <v>A</v>
      </c>
      <c r="BC1441" s="1" t="str">
        <f t="shared" si="1862"/>
        <v>NP</v>
      </c>
      <c r="BD1441" s="1" t="str">
        <f t="shared" si="1863"/>
        <v>NA</v>
      </c>
      <c r="BE1441" s="1" t="str">
        <f t="shared" si="1864"/>
        <v>NO</v>
      </c>
      <c r="BF1441" s="1" t="str">
        <f t="shared" si="1822"/>
        <v>NO</v>
      </c>
      <c r="BG1441" s="1" t="str">
        <f t="shared" si="1823"/>
        <v>YES</v>
      </c>
      <c r="BH1441" s="1" t="str">
        <f t="shared" si="1816"/>
        <v>YES</v>
      </c>
      <c r="BJ1441" s="12">
        <v>19</v>
      </c>
      <c r="BK1441" s="1" t="str">
        <f t="shared" si="1824"/>
        <v>A</v>
      </c>
      <c r="BL1441" s="1" t="str">
        <f t="shared" si="1825"/>
        <v>NP</v>
      </c>
      <c r="BM1441" s="1" t="str">
        <f t="shared" si="1826"/>
        <v>NA</v>
      </c>
      <c r="BN1441" s="1" t="str">
        <f t="shared" si="1827"/>
        <v>NO</v>
      </c>
      <c r="BO1441" s="1" t="str">
        <f t="shared" si="1828"/>
        <v>NO</v>
      </c>
      <c r="BP1441" s="1" t="str">
        <f t="shared" si="1829"/>
        <v>YES</v>
      </c>
      <c r="BQ1441" s="1" t="str">
        <f t="shared" si="1830"/>
        <v>YES</v>
      </c>
      <c r="BS1441" s="1" t="str">
        <f t="shared" si="1831"/>
        <v>TP</v>
      </c>
      <c r="BT1441" s="1" t="str">
        <f t="shared" si="1832"/>
        <v>TP</v>
      </c>
      <c r="BU1441" s="1" t="str">
        <f t="shared" si="1833"/>
        <v>TN</v>
      </c>
      <c r="BV1441" s="1" t="str">
        <f t="shared" si="1834"/>
        <v>NO</v>
      </c>
      <c r="BW1441" s="1" t="str">
        <f t="shared" si="1835"/>
        <v>YES</v>
      </c>
      <c r="BX1441" s="1" t="str">
        <f t="shared" si="1836"/>
        <v>YES</v>
      </c>
      <c r="BY1441" s="244" t="str">
        <f t="shared" si="1837"/>
        <v>YES</v>
      </c>
      <c r="BZ1441" s="244" t="str">
        <f t="shared" si="1838"/>
        <v>NO</v>
      </c>
      <c r="CA1441" s="244" t="str">
        <f t="shared" si="1839"/>
        <v>NO</v>
      </c>
      <c r="CB1441" s="244" t="str">
        <f t="shared" si="1840"/>
        <v>NO</v>
      </c>
      <c r="CC1441" s="244" t="str">
        <f t="shared" si="1841"/>
        <v>NO</v>
      </c>
      <c r="CD1441" s="244" t="str">
        <f t="shared" si="1817"/>
        <v>NO</v>
      </c>
      <c r="CE1441" s="1" t="str">
        <f t="shared" si="1818"/>
        <v>NO</v>
      </c>
      <c r="CF1441" s="1" t="str">
        <f t="shared" si="1819"/>
        <v>NO</v>
      </c>
      <c r="CG1441" s="1" t="str">
        <f t="shared" si="1820"/>
        <v>NO</v>
      </c>
      <c r="CH1441" s="1" t="str">
        <f t="shared" si="1821"/>
        <v>NO</v>
      </c>
      <c r="CI1441" s="244" t="str">
        <f t="shared" si="1842"/>
        <v>NO</v>
      </c>
      <c r="CJ1441" s="244" t="str">
        <f t="shared" si="1843"/>
        <v>NO</v>
      </c>
      <c r="CK1441" s="244" t="str">
        <f t="shared" si="1844"/>
        <v>NO</v>
      </c>
      <c r="CL1441" s="244" t="str">
        <f t="shared" si="1845"/>
        <v>NO</v>
      </c>
      <c r="CM1441" s="244" t="str">
        <f t="shared" si="1846"/>
        <v>NO</v>
      </c>
      <c r="CN1441" s="244" t="str">
        <f t="shared" si="1847"/>
        <v>NO</v>
      </c>
      <c r="CO1441" s="244" t="str">
        <f t="shared" si="1848"/>
        <v>NO</v>
      </c>
      <c r="CP1441" s="244" t="str">
        <f t="shared" si="1849"/>
        <v>NO</v>
      </c>
      <c r="CQ1441" s="244" t="str">
        <f t="shared" si="1850"/>
        <v>NO</v>
      </c>
      <c r="CR1441" s="244" t="str">
        <f t="shared" si="1851"/>
        <v>NO</v>
      </c>
    </row>
    <row r="1442" spans="1:96">
      <c r="A1442" s="64"/>
      <c r="B1442" s="15"/>
      <c r="C1442" s="15"/>
      <c r="D1442" s="15"/>
      <c r="E1442" s="15"/>
      <c r="F1442" s="15"/>
      <c r="G1442" s="15"/>
      <c r="H1442" s="15"/>
      <c r="I1442" s="52" t="s">
        <v>19</v>
      </c>
      <c r="J1442" s="6">
        <v>0.86658930205544005</v>
      </c>
      <c r="K1442" s="6">
        <v>3.2894016306017002E-2</v>
      </c>
      <c r="L1442" s="6">
        <v>0.10051668163854199</v>
      </c>
      <c r="M1442" s="6">
        <v>0.62398429103641795</v>
      </c>
      <c r="N1442" s="6">
        <v>0.27601507905646799</v>
      </c>
      <c r="O1442" s="6">
        <v>0.100000629907112</v>
      </c>
      <c r="P1442" s="6">
        <v>0.710002701570565</v>
      </c>
      <c r="Q1442" s="6">
        <v>0.283692128200773</v>
      </c>
      <c r="R1442" s="6">
        <v>6.3051702286608304E-3</v>
      </c>
      <c r="S1442" s="6">
        <v>0.53420245633491803</v>
      </c>
      <c r="T1442" s="6">
        <v>0.24605119124376701</v>
      </c>
      <c r="U1442" s="6">
        <v>0.21974635242131399</v>
      </c>
      <c r="V1442" s="6">
        <v>0.38137329149869598</v>
      </c>
      <c r="W1442" s="6">
        <v>0.42751465045169101</v>
      </c>
      <c r="X1442" s="6">
        <v>0.19111205804961101</v>
      </c>
      <c r="Y1442" s="6">
        <v>7.17538769925542E-2</v>
      </c>
      <c r="Z1442" s="6">
        <v>0.62939931501819901</v>
      </c>
      <c r="AA1442" s="6">
        <v>0.29884680798924601</v>
      </c>
      <c r="AB1442" s="6">
        <v>0.12860683796227601</v>
      </c>
      <c r="AC1442" s="6">
        <v>7.6824932946469901E-2</v>
      </c>
      <c r="AD1442" s="6">
        <v>0.79456822909125302</v>
      </c>
      <c r="AE1442" s="6">
        <v>0.48457887185334197</v>
      </c>
      <c r="AF1442" s="6">
        <v>4.1939301876962903E-2</v>
      </c>
      <c r="AG1442" s="310">
        <v>0.47348182626969398</v>
      </c>
      <c r="AH1442" s="211">
        <v>1.7410000000000001</v>
      </c>
      <c r="AI1442" s="211">
        <v>3.746</v>
      </c>
      <c r="AJ1442" s="212">
        <v>7.9790000000000001</v>
      </c>
      <c r="AK1442" s="210">
        <v>1.7809999999999999</v>
      </c>
      <c r="AL1442" s="210">
        <v>3.87</v>
      </c>
      <c r="AM1442" s="210">
        <v>8.0449999999999999</v>
      </c>
      <c r="AN1442" s="203"/>
      <c r="AO1442" s="203"/>
      <c r="AP1442" s="203"/>
      <c r="AQ1442" s="203"/>
      <c r="AR1442" s="203">
        <f t="shared" si="1865"/>
        <v>2.0614909136719999</v>
      </c>
      <c r="AS1442" s="203">
        <f t="shared" si="1866"/>
        <v>2.5196000000000001</v>
      </c>
      <c r="AT1442" s="203">
        <f t="shared" si="1867"/>
        <v>3.0795111055119997</v>
      </c>
      <c r="AU1442" s="203">
        <f t="shared" si="1868"/>
        <v>3.2548090981419997</v>
      </c>
      <c r="AV1442" s="203">
        <f t="shared" si="1869"/>
        <v>3.9781</v>
      </c>
      <c r="AW1442" s="203">
        <f t="shared" si="1870"/>
        <v>4.8621222133819995</v>
      </c>
      <c r="AX1442" s="203">
        <f t="shared" si="1871"/>
        <v>5.8365818311520004</v>
      </c>
      <c r="AY1442" s="203">
        <f t="shared" si="1872"/>
        <v>7.1336000000000004</v>
      </c>
      <c r="AZ1442" s="203">
        <f t="shared" si="1873"/>
        <v>8.7188444285919999</v>
      </c>
      <c r="BB1442" s="1" t="str">
        <f t="shared" si="1861"/>
        <v>A</v>
      </c>
      <c r="BC1442" s="1" t="str">
        <f t="shared" si="1862"/>
        <v>NP</v>
      </c>
      <c r="BD1442" s="1" t="str">
        <f t="shared" si="1863"/>
        <v>NA</v>
      </c>
      <c r="BE1442" s="1" t="str">
        <f t="shared" si="1864"/>
        <v>NO</v>
      </c>
      <c r="BF1442" s="1" t="str">
        <f t="shared" si="1822"/>
        <v>NO</v>
      </c>
      <c r="BG1442" s="1" t="str">
        <f t="shared" si="1823"/>
        <v>YES</v>
      </c>
      <c r="BH1442" s="1" t="str">
        <f t="shared" si="1816"/>
        <v>YES</v>
      </c>
      <c r="BJ1442" s="12">
        <v>12</v>
      </c>
      <c r="BK1442" s="1" t="str">
        <f t="shared" si="1824"/>
        <v>A</v>
      </c>
      <c r="BL1442" s="1" t="str">
        <f t="shared" si="1825"/>
        <v>NP</v>
      </c>
      <c r="BM1442" s="1" t="str">
        <f t="shared" si="1826"/>
        <v>NA</v>
      </c>
      <c r="BN1442" s="1" t="str">
        <f t="shared" si="1827"/>
        <v>NO</v>
      </c>
      <c r="BO1442" s="1" t="str">
        <f t="shared" si="1828"/>
        <v>NO</v>
      </c>
      <c r="BP1442" s="1" t="str">
        <f t="shared" si="1829"/>
        <v>YES</v>
      </c>
      <c r="BQ1442" s="1" t="str">
        <f t="shared" si="1830"/>
        <v>YES</v>
      </c>
      <c r="BS1442" s="1" t="str">
        <f t="shared" si="1831"/>
        <v>TP</v>
      </c>
      <c r="BT1442" s="1" t="str">
        <f t="shared" si="1832"/>
        <v>TP</v>
      </c>
      <c r="BU1442" s="1" t="str">
        <f t="shared" si="1833"/>
        <v>TN</v>
      </c>
      <c r="BV1442" s="1" t="str">
        <f t="shared" si="1834"/>
        <v>NO</v>
      </c>
      <c r="BW1442" s="1" t="str">
        <f t="shared" si="1835"/>
        <v>YES</v>
      </c>
      <c r="BX1442" s="1" t="str">
        <f t="shared" si="1836"/>
        <v>YES</v>
      </c>
      <c r="BY1442" s="244" t="str">
        <f t="shared" si="1837"/>
        <v>YES</v>
      </c>
      <c r="BZ1442" s="244" t="str">
        <f t="shared" si="1838"/>
        <v>NO</v>
      </c>
      <c r="CA1442" s="244" t="str">
        <f t="shared" si="1839"/>
        <v>NO</v>
      </c>
      <c r="CB1442" s="244" t="str">
        <f t="shared" si="1840"/>
        <v>NO</v>
      </c>
      <c r="CC1442" s="244" t="str">
        <f t="shared" si="1841"/>
        <v>NO</v>
      </c>
      <c r="CD1442" s="244" t="str">
        <f t="shared" si="1817"/>
        <v>NO</v>
      </c>
      <c r="CE1442" s="1" t="str">
        <f t="shared" si="1818"/>
        <v>NO</v>
      </c>
      <c r="CF1442" s="1" t="str">
        <f t="shared" si="1819"/>
        <v>NO</v>
      </c>
      <c r="CG1442" s="1" t="str">
        <f t="shared" si="1820"/>
        <v>NO</v>
      </c>
      <c r="CH1442" s="1" t="str">
        <f t="shared" si="1821"/>
        <v>NO</v>
      </c>
      <c r="CI1442" s="244" t="str">
        <f t="shared" si="1842"/>
        <v>NO</v>
      </c>
      <c r="CJ1442" s="244" t="str">
        <f t="shared" si="1843"/>
        <v>NO</v>
      </c>
      <c r="CK1442" s="244" t="str">
        <f t="shared" si="1844"/>
        <v>NO</v>
      </c>
      <c r="CL1442" s="244" t="str">
        <f t="shared" si="1845"/>
        <v>NO</v>
      </c>
      <c r="CM1442" s="244" t="str">
        <f t="shared" si="1846"/>
        <v>NO</v>
      </c>
      <c r="CN1442" s="244" t="str">
        <f t="shared" si="1847"/>
        <v>NO</v>
      </c>
      <c r="CO1442" s="244" t="str">
        <f t="shared" si="1848"/>
        <v>NO</v>
      </c>
      <c r="CP1442" s="244" t="str">
        <f t="shared" si="1849"/>
        <v>NO</v>
      </c>
      <c r="CQ1442" s="244" t="str">
        <f t="shared" si="1850"/>
        <v>NO</v>
      </c>
      <c r="CR1442" s="244" t="str">
        <f t="shared" si="1851"/>
        <v>NO</v>
      </c>
    </row>
    <row r="1443" spans="1:96">
      <c r="A1443" s="64"/>
      <c r="B1443" s="15"/>
      <c r="C1443" s="15"/>
      <c r="D1443" s="15"/>
      <c r="E1443" s="15"/>
      <c r="F1443" s="15"/>
      <c r="G1443" s="15"/>
      <c r="H1443" s="15"/>
      <c r="I1443" s="52" t="s">
        <v>42</v>
      </c>
      <c r="J1443" s="6">
        <v>0.84064207555391302</v>
      </c>
      <c r="K1443" s="6">
        <v>8.4748236816090297E-2</v>
      </c>
      <c r="L1443" s="6">
        <v>7.4609687629996299E-2</v>
      </c>
      <c r="M1443" s="6">
        <v>0.444595402430699</v>
      </c>
      <c r="N1443" s="6">
        <v>0.11484809202589701</v>
      </c>
      <c r="O1443" s="6">
        <v>0.44055650554340198</v>
      </c>
      <c r="P1443" s="6">
        <v>0.60554117153703102</v>
      </c>
      <c r="Q1443" s="6">
        <v>0.14962854042215301</v>
      </c>
      <c r="R1443" s="6">
        <v>0.244830288040815</v>
      </c>
      <c r="S1443" s="6">
        <v>0.95168759478027098</v>
      </c>
      <c r="T1443" s="6">
        <v>1.3491961808762499E-3</v>
      </c>
      <c r="U1443" s="6">
        <v>4.6963209038852302E-2</v>
      </c>
      <c r="V1443" s="6">
        <v>4.5818112954990303E-2</v>
      </c>
      <c r="W1443" s="6">
        <v>0.456850402079163</v>
      </c>
      <c r="X1443" s="6">
        <v>0.49733148496584501</v>
      </c>
      <c r="Y1443" s="6">
        <v>0.85210341662998401</v>
      </c>
      <c r="Z1443" s="6">
        <v>1.07352722850413E-2</v>
      </c>
      <c r="AA1443" s="6">
        <v>0.13716131108497301</v>
      </c>
      <c r="AB1443" s="6">
        <v>0.32089511828012701</v>
      </c>
      <c r="AC1443" s="6">
        <v>0.35484536162382702</v>
      </c>
      <c r="AD1443" s="6">
        <v>0.32425952009604497</v>
      </c>
      <c r="AE1443" s="6">
        <v>0.83849179498012305</v>
      </c>
      <c r="AF1443" s="6">
        <v>0.144641662207697</v>
      </c>
      <c r="AG1443" s="310">
        <v>1.6866542812178399E-2</v>
      </c>
      <c r="AH1443" s="211">
        <v>1.649</v>
      </c>
      <c r="AI1443" s="211">
        <v>3.7490000000000001</v>
      </c>
      <c r="AJ1443" s="212">
        <v>6.2960000000000003</v>
      </c>
      <c r="AK1443" s="210">
        <v>1.7250000000000001</v>
      </c>
      <c r="AL1443" s="210">
        <v>3.8879999999999999</v>
      </c>
      <c r="AM1443" s="210">
        <v>6.5330000000000004</v>
      </c>
      <c r="AN1443" s="203"/>
      <c r="AO1443" s="203"/>
      <c r="AP1443" s="203"/>
      <c r="AQ1443" s="203"/>
      <c r="AR1443" s="203">
        <f t="shared" si="1865"/>
        <v>2.0614909136719999</v>
      </c>
      <c r="AS1443" s="203">
        <f t="shared" si="1866"/>
        <v>2.5196000000000001</v>
      </c>
      <c r="AT1443" s="203">
        <f t="shared" si="1867"/>
        <v>3.0795111055119997</v>
      </c>
      <c r="AU1443" s="203">
        <f t="shared" si="1868"/>
        <v>3.2548090981419997</v>
      </c>
      <c r="AV1443" s="203">
        <f t="shared" si="1869"/>
        <v>3.9781</v>
      </c>
      <c r="AW1443" s="203">
        <f t="shared" si="1870"/>
        <v>4.8621222133819995</v>
      </c>
      <c r="AX1443" s="203">
        <f t="shared" si="1871"/>
        <v>5.8365818311520004</v>
      </c>
      <c r="AY1443" s="203">
        <f t="shared" si="1872"/>
        <v>7.1336000000000004</v>
      </c>
      <c r="AZ1443" s="203">
        <f t="shared" si="1873"/>
        <v>8.7188444285919999</v>
      </c>
      <c r="BB1443" s="1" t="str">
        <f t="shared" si="1861"/>
        <v>A</v>
      </c>
      <c r="BC1443" s="1" t="str">
        <f t="shared" si="1862"/>
        <v>NP</v>
      </c>
      <c r="BD1443" s="1" t="str">
        <f t="shared" si="1863"/>
        <v>NP</v>
      </c>
      <c r="BE1443" s="1" t="str">
        <f t="shared" si="1864"/>
        <v>NO</v>
      </c>
      <c r="BF1443" s="1" t="str">
        <f t="shared" si="1822"/>
        <v>NO</v>
      </c>
      <c r="BG1443" s="1" t="str">
        <f t="shared" si="1823"/>
        <v>YES</v>
      </c>
      <c r="BH1443" s="1" t="str">
        <f t="shared" si="1816"/>
        <v>YES</v>
      </c>
      <c r="BJ1443" s="12">
        <v>68</v>
      </c>
      <c r="BK1443" s="1" t="str">
        <f t="shared" si="1824"/>
        <v>A</v>
      </c>
      <c r="BL1443" s="1" t="str">
        <f t="shared" si="1825"/>
        <v>NP</v>
      </c>
      <c r="BM1443" s="1" t="str">
        <f t="shared" si="1826"/>
        <v>NP</v>
      </c>
      <c r="BN1443" s="1" t="str">
        <f t="shared" si="1827"/>
        <v>NO</v>
      </c>
      <c r="BO1443" s="1" t="str">
        <f t="shared" si="1828"/>
        <v>NO</v>
      </c>
      <c r="BP1443" s="1" t="str">
        <f t="shared" si="1829"/>
        <v>YES</v>
      </c>
      <c r="BQ1443" s="1" t="str">
        <f t="shared" si="1830"/>
        <v>YES</v>
      </c>
      <c r="BS1443" s="1" t="str">
        <f t="shared" si="1831"/>
        <v>TP</v>
      </c>
      <c r="BT1443" s="1" t="str">
        <f t="shared" si="1832"/>
        <v>TP</v>
      </c>
      <c r="BU1443" s="1" t="str">
        <f t="shared" si="1833"/>
        <v>TP</v>
      </c>
      <c r="BV1443" s="1" t="str">
        <f t="shared" si="1834"/>
        <v>YES</v>
      </c>
      <c r="BW1443" s="1" t="str">
        <f t="shared" si="1835"/>
        <v>YES</v>
      </c>
      <c r="BX1443" s="1" t="str">
        <f t="shared" si="1836"/>
        <v>YES</v>
      </c>
      <c r="BY1443" s="244" t="str">
        <f t="shared" si="1837"/>
        <v>YES</v>
      </c>
      <c r="BZ1443" s="244" t="str">
        <f t="shared" si="1838"/>
        <v>NO</v>
      </c>
      <c r="CA1443" s="244" t="str">
        <f t="shared" si="1839"/>
        <v>NO</v>
      </c>
      <c r="CB1443" s="244" t="str">
        <f t="shared" si="1840"/>
        <v>NO</v>
      </c>
      <c r="CC1443" s="244" t="str">
        <f t="shared" si="1841"/>
        <v>NO</v>
      </c>
      <c r="CD1443" s="244" t="str">
        <f t="shared" si="1817"/>
        <v>NO</v>
      </c>
      <c r="CE1443" s="1" t="str">
        <f t="shared" si="1818"/>
        <v>NO</v>
      </c>
      <c r="CF1443" s="1" t="str">
        <f t="shared" si="1819"/>
        <v>NO</v>
      </c>
      <c r="CG1443" s="1" t="str">
        <f t="shared" si="1820"/>
        <v>NO</v>
      </c>
      <c r="CH1443" s="1" t="str">
        <f t="shared" si="1821"/>
        <v>NO</v>
      </c>
      <c r="CI1443" s="244" t="str">
        <f t="shared" si="1842"/>
        <v>NO</v>
      </c>
      <c r="CJ1443" s="244" t="str">
        <f t="shared" si="1843"/>
        <v>NO</v>
      </c>
      <c r="CK1443" s="244" t="str">
        <f t="shared" si="1844"/>
        <v>NO</v>
      </c>
      <c r="CL1443" s="244" t="str">
        <f t="shared" si="1845"/>
        <v>NO</v>
      </c>
      <c r="CM1443" s="244" t="str">
        <f t="shared" si="1846"/>
        <v>NO</v>
      </c>
      <c r="CN1443" s="244" t="str">
        <f t="shared" si="1847"/>
        <v>NO</v>
      </c>
      <c r="CO1443" s="244" t="str">
        <f t="shared" si="1848"/>
        <v>NO</v>
      </c>
      <c r="CP1443" s="244" t="str">
        <f t="shared" si="1849"/>
        <v>NO</v>
      </c>
      <c r="CQ1443" s="244" t="str">
        <f t="shared" si="1850"/>
        <v>NO</v>
      </c>
      <c r="CR1443" s="244" t="str">
        <f t="shared" si="1851"/>
        <v>NO</v>
      </c>
    </row>
    <row r="1444" spans="1:96" ht="16.5" thickBot="1">
      <c r="A1444" s="74"/>
      <c r="B1444" s="75"/>
      <c r="C1444" s="75"/>
      <c r="D1444" s="75"/>
      <c r="E1444" s="75"/>
      <c r="F1444" s="75"/>
      <c r="G1444" s="75"/>
      <c r="H1444" s="75"/>
      <c r="I1444" s="53" t="s">
        <v>43</v>
      </c>
      <c r="J1444" s="8">
        <v>0.67614638309610298</v>
      </c>
      <c r="K1444" s="8">
        <v>0.235814529454586</v>
      </c>
      <c r="L1444" s="8">
        <v>8.8039087449310299E-2</v>
      </c>
      <c r="M1444" s="8">
        <v>0.40515253912196297</v>
      </c>
      <c r="N1444" s="8">
        <v>8.3537688201130306E-2</v>
      </c>
      <c r="O1444" s="8">
        <v>0.51130977267690603</v>
      </c>
      <c r="P1444" s="8">
        <v>0.38051622069534002</v>
      </c>
      <c r="Q1444" s="8">
        <v>0.54136827935576703</v>
      </c>
      <c r="R1444" s="8">
        <v>7.8115499948892497E-2</v>
      </c>
      <c r="S1444" s="8">
        <v>0.84006374727185895</v>
      </c>
      <c r="T1444" s="8">
        <v>1.95354989276754E-2</v>
      </c>
      <c r="U1444" s="8">
        <v>0.14040075380046499</v>
      </c>
      <c r="V1444" s="8">
        <v>0.33144725001210401</v>
      </c>
      <c r="W1444" s="8">
        <v>0.379897057408626</v>
      </c>
      <c r="X1444" s="8">
        <v>0.28865569257926899</v>
      </c>
      <c r="Y1444" s="8">
        <v>0.96632509434620695</v>
      </c>
      <c r="Z1444" s="8">
        <v>3.2932393813288599E-3</v>
      </c>
      <c r="AA1444" s="8">
        <v>3.03816662724633E-2</v>
      </c>
      <c r="AB1444" s="8">
        <v>0.18103689835890299</v>
      </c>
      <c r="AC1444" s="8">
        <v>7.9106096498992695E-2</v>
      </c>
      <c r="AD1444" s="8">
        <v>0.73985700514210295</v>
      </c>
      <c r="AE1444" s="8">
        <v>0.40028515969198802</v>
      </c>
      <c r="AF1444" s="8">
        <v>0.12917097551372</v>
      </c>
      <c r="AG1444" s="311">
        <v>0.47054386479429</v>
      </c>
      <c r="AH1444" s="213">
        <v>1.762</v>
      </c>
      <c r="AI1444" s="213">
        <v>3.5209999999999999</v>
      </c>
      <c r="AJ1444" s="214">
        <v>7.7949999999999999</v>
      </c>
      <c r="AK1444" s="210">
        <v>1.7430000000000001</v>
      </c>
      <c r="AL1444" s="210">
        <v>3.47</v>
      </c>
      <c r="AM1444" s="210">
        <v>7.734</v>
      </c>
      <c r="AN1444" s="203"/>
      <c r="AO1444" s="203"/>
      <c r="AP1444" s="203"/>
      <c r="AQ1444" s="203"/>
      <c r="AR1444" s="203">
        <f t="shared" si="1865"/>
        <v>2.0614909136719999</v>
      </c>
      <c r="AS1444" s="203">
        <f t="shared" si="1866"/>
        <v>2.5196000000000001</v>
      </c>
      <c r="AT1444" s="203">
        <f t="shared" si="1867"/>
        <v>3.0795111055119997</v>
      </c>
      <c r="AU1444" s="203">
        <f t="shared" si="1868"/>
        <v>3.2548090981419997</v>
      </c>
      <c r="AV1444" s="203">
        <f t="shared" si="1869"/>
        <v>3.9781</v>
      </c>
      <c r="AW1444" s="203">
        <f t="shared" si="1870"/>
        <v>4.8621222133819995</v>
      </c>
      <c r="AX1444" s="203">
        <f t="shared" si="1871"/>
        <v>5.8365818311520004</v>
      </c>
      <c r="AY1444" s="203">
        <f t="shared" si="1872"/>
        <v>7.1336000000000004</v>
      </c>
      <c r="AZ1444" s="203">
        <f t="shared" si="1873"/>
        <v>8.7188444285919999</v>
      </c>
      <c r="BB1444" s="1" t="str">
        <f t="shared" si="1861"/>
        <v>A</v>
      </c>
      <c r="BC1444" s="1" t="str">
        <f t="shared" si="1862"/>
        <v>NP</v>
      </c>
      <c r="BD1444" s="1" t="str">
        <f t="shared" si="1863"/>
        <v>NA</v>
      </c>
      <c r="BE1444" s="1" t="str">
        <f t="shared" si="1864"/>
        <v>NO</v>
      </c>
      <c r="BF1444" s="1" t="str">
        <f t="shared" si="1822"/>
        <v>NO</v>
      </c>
      <c r="BG1444" s="1" t="str">
        <f t="shared" si="1823"/>
        <v>YES</v>
      </c>
      <c r="BH1444" s="1" t="str">
        <f t="shared" si="1816"/>
        <v>YES</v>
      </c>
      <c r="BJ1444" s="12">
        <v>20</v>
      </c>
      <c r="BK1444" s="1" t="str">
        <f t="shared" si="1824"/>
        <v>A</v>
      </c>
      <c r="BL1444" s="1" t="str">
        <f t="shared" si="1825"/>
        <v>NP</v>
      </c>
      <c r="BM1444" s="1" t="str">
        <f t="shared" si="1826"/>
        <v>NA</v>
      </c>
      <c r="BN1444" s="1" t="str">
        <f t="shared" si="1827"/>
        <v>NO</v>
      </c>
      <c r="BO1444" s="1" t="str">
        <f t="shared" si="1828"/>
        <v>NO</v>
      </c>
      <c r="BP1444" s="1" t="str">
        <f t="shared" si="1829"/>
        <v>YES</v>
      </c>
      <c r="BQ1444" s="1" t="str">
        <f t="shared" si="1830"/>
        <v>YES</v>
      </c>
      <c r="BS1444" s="1" t="str">
        <f t="shared" si="1831"/>
        <v>TP</v>
      </c>
      <c r="BT1444" s="1" t="str">
        <f t="shared" si="1832"/>
        <v>TP</v>
      </c>
      <c r="BU1444" s="1" t="str">
        <f t="shared" si="1833"/>
        <v>TN</v>
      </c>
      <c r="BV1444" s="1" t="str">
        <f t="shared" si="1834"/>
        <v>NO</v>
      </c>
      <c r="BW1444" s="1" t="str">
        <f t="shared" si="1835"/>
        <v>YES</v>
      </c>
      <c r="BX1444" s="1" t="str">
        <f t="shared" si="1836"/>
        <v>YES</v>
      </c>
      <c r="BY1444" s="244" t="str">
        <f t="shared" si="1837"/>
        <v>YES</v>
      </c>
      <c r="BZ1444" s="244" t="str">
        <f t="shared" si="1838"/>
        <v>NO</v>
      </c>
      <c r="CA1444" s="244" t="str">
        <f t="shared" si="1839"/>
        <v>NO</v>
      </c>
      <c r="CB1444" s="244" t="str">
        <f t="shared" si="1840"/>
        <v>NO</v>
      </c>
      <c r="CC1444" s="244" t="str">
        <f t="shared" si="1841"/>
        <v>NO</v>
      </c>
      <c r="CD1444" s="244" t="str">
        <f t="shared" si="1817"/>
        <v>NO</v>
      </c>
      <c r="CE1444" s="1" t="str">
        <f t="shared" si="1818"/>
        <v>NO</v>
      </c>
      <c r="CF1444" s="1" t="str">
        <f t="shared" si="1819"/>
        <v>NO</v>
      </c>
      <c r="CG1444" s="1" t="str">
        <f t="shared" si="1820"/>
        <v>NO</v>
      </c>
      <c r="CH1444" s="1" t="str">
        <f t="shared" si="1821"/>
        <v>NO</v>
      </c>
      <c r="CI1444" s="244" t="str">
        <f t="shared" si="1842"/>
        <v>NO</v>
      </c>
      <c r="CJ1444" s="244" t="str">
        <f t="shared" si="1843"/>
        <v>NO</v>
      </c>
      <c r="CK1444" s="244" t="str">
        <f t="shared" si="1844"/>
        <v>NO</v>
      </c>
      <c r="CL1444" s="244" t="str">
        <f t="shared" si="1845"/>
        <v>NO</v>
      </c>
      <c r="CM1444" s="244" t="str">
        <f t="shared" si="1846"/>
        <v>NO</v>
      </c>
      <c r="CN1444" s="244" t="str">
        <f t="shared" si="1847"/>
        <v>NO</v>
      </c>
      <c r="CO1444" s="244" t="str">
        <f t="shared" si="1848"/>
        <v>NO</v>
      </c>
      <c r="CP1444" s="244" t="str">
        <f t="shared" si="1849"/>
        <v>NO</v>
      </c>
      <c r="CQ1444" s="244" t="str">
        <f t="shared" si="1850"/>
        <v>NO</v>
      </c>
      <c r="CR1444" s="244" t="str">
        <f t="shared" si="1851"/>
        <v>NO</v>
      </c>
    </row>
    <row r="1445" spans="1:96">
      <c r="A1445" s="61">
        <v>180</v>
      </c>
      <c r="B1445" s="62">
        <v>360</v>
      </c>
      <c r="C1445" s="62">
        <v>4</v>
      </c>
      <c r="D1445" s="62">
        <v>0.25</v>
      </c>
      <c r="E1445" s="62">
        <v>19602985</v>
      </c>
      <c r="F1445" s="62">
        <f>E1445/1000/60</f>
        <v>326.7164166666667</v>
      </c>
      <c r="G1445" s="62">
        <v>281</v>
      </c>
      <c r="H1445" s="63">
        <f>G1445/B1445*100</f>
        <v>78.055555555555557</v>
      </c>
      <c r="I1445" s="60" t="s">
        <v>12</v>
      </c>
      <c r="J1445" s="69">
        <v>0.96342234634687995</v>
      </c>
      <c r="K1445" s="69">
        <v>8.3593235109996594E-3</v>
      </c>
      <c r="L1445" s="69">
        <v>2.8218330142120201E-2</v>
      </c>
      <c r="M1445" s="69">
        <v>0.87493525644900405</v>
      </c>
      <c r="N1445" s="69">
        <v>2.80641120516145E-2</v>
      </c>
      <c r="O1445" s="69">
        <v>9.7000631499380499E-2</v>
      </c>
      <c r="P1445" s="69">
        <v>0.1913919745755</v>
      </c>
      <c r="Q1445" s="69">
        <v>0.40324336441824099</v>
      </c>
      <c r="R1445" s="69">
        <v>0.40536466100625801</v>
      </c>
      <c r="S1445" s="69">
        <v>0.323525527561558</v>
      </c>
      <c r="T1445" s="69">
        <v>0.182886969566562</v>
      </c>
      <c r="U1445" s="69">
        <v>0.49358750287187902</v>
      </c>
      <c r="V1445" s="69">
        <v>9.5975292437592896E-2</v>
      </c>
      <c r="W1445" s="69">
        <v>0.23977164655425401</v>
      </c>
      <c r="X1445" s="69">
        <v>0.66425306100815196</v>
      </c>
      <c r="Y1445" s="69">
        <v>0.85371465067810304</v>
      </c>
      <c r="Z1445" s="69">
        <v>0.142659555171887</v>
      </c>
      <c r="AA1445" s="69">
        <v>3.62579415000929E-3</v>
      </c>
      <c r="AB1445" s="69">
        <v>0.56671184208054504</v>
      </c>
      <c r="AC1445" s="69">
        <v>0.42179785574411599</v>
      </c>
      <c r="AD1445" s="69">
        <v>1.14903021753379E-2</v>
      </c>
      <c r="AE1445" s="69">
        <v>0.87990908848572602</v>
      </c>
      <c r="AF1445" s="69">
        <v>6.7427496288660696E-2</v>
      </c>
      <c r="AG1445" s="309">
        <v>5.2663415225613103E-2</v>
      </c>
      <c r="AH1445" s="208">
        <v>3.8050000000000002</v>
      </c>
      <c r="AI1445" s="208">
        <v>5.1040000000000001</v>
      </c>
      <c r="AJ1445" s="209">
        <v>7.1239999999999997</v>
      </c>
      <c r="AK1445" s="210">
        <v>3.7829999999999999</v>
      </c>
      <c r="AL1445" s="210">
        <v>5.3239999999999998</v>
      </c>
      <c r="AM1445" s="210">
        <v>7.3090000000000002</v>
      </c>
      <c r="AN1445" s="203">
        <v>3.6139999999999999</v>
      </c>
      <c r="AO1445" s="203">
        <v>5.3277999999999999</v>
      </c>
      <c r="AP1445" s="203">
        <v>8.3733000000000004</v>
      </c>
      <c r="AQ1445" s="203"/>
      <c r="AR1445" s="203">
        <f>$AN$35*0.81818182</f>
        <v>2.9569090974799996</v>
      </c>
      <c r="AS1445" s="203">
        <f>$AN$35</f>
        <v>3.6139999999999999</v>
      </c>
      <c r="AT1445" s="203">
        <f>$AN$35*1.22222222</f>
        <v>4.4171111030799999</v>
      </c>
      <c r="AU1445" s="203">
        <f>$AO$35*0.81818182</f>
        <v>4.3591091005959992</v>
      </c>
      <c r="AV1445" s="203">
        <f>$AO$35</f>
        <v>5.3277999999999999</v>
      </c>
      <c r="AW1445" s="203">
        <f>$AO$35*1.22222222</f>
        <v>6.5117555437159993</v>
      </c>
      <c r="AX1445" s="203">
        <f>$AP$35*0.81818182</f>
        <v>6.8508818334059995</v>
      </c>
      <c r="AY1445" s="203">
        <f>$AP$35</f>
        <v>8.3733000000000004</v>
      </c>
      <c r="AZ1445" s="203">
        <f>$AP$35*1.22222222</f>
        <v>10.234033314726</v>
      </c>
      <c r="BB1445" s="1" t="str">
        <f t="shared" si="1861"/>
        <v>NA</v>
      </c>
      <c r="BC1445" s="1" t="str">
        <f t="shared" si="1862"/>
        <v>NP</v>
      </c>
      <c r="BD1445" s="1" t="str">
        <f t="shared" si="1863"/>
        <v>NP</v>
      </c>
      <c r="BE1445" s="1" t="str">
        <f t="shared" si="1864"/>
        <v>NO</v>
      </c>
      <c r="BF1445" s="1" t="str">
        <f t="shared" si="1822"/>
        <v>NO</v>
      </c>
      <c r="BG1445" s="1" t="str">
        <f t="shared" si="1823"/>
        <v>NO</v>
      </c>
      <c r="BH1445" s="1" t="str">
        <f t="shared" si="1816"/>
        <v>YES</v>
      </c>
      <c r="BJ1445" s="12">
        <v>24</v>
      </c>
      <c r="BK1445" s="1" t="str">
        <f t="shared" si="1824"/>
        <v>NA</v>
      </c>
      <c r="BL1445" s="1" t="str">
        <f t="shared" si="1825"/>
        <v>NP</v>
      </c>
      <c r="BM1445" s="1" t="str">
        <f t="shared" si="1826"/>
        <v>NP</v>
      </c>
      <c r="BN1445" s="1" t="str">
        <f t="shared" si="1827"/>
        <v>NO</v>
      </c>
      <c r="BO1445" s="1" t="str">
        <f t="shared" si="1828"/>
        <v>NO</v>
      </c>
      <c r="BP1445" s="1" t="str">
        <f t="shared" si="1829"/>
        <v>NO</v>
      </c>
      <c r="BQ1445" s="1" t="str">
        <f t="shared" si="1830"/>
        <v>YES</v>
      </c>
      <c r="BS1445" s="1" t="str">
        <f t="shared" si="1831"/>
        <v>TN</v>
      </c>
      <c r="BT1445" s="1" t="str">
        <f t="shared" si="1832"/>
        <v>TP</v>
      </c>
      <c r="BU1445" s="1" t="str">
        <f t="shared" si="1833"/>
        <v>TP</v>
      </c>
      <c r="BV1445" s="1" t="str">
        <f t="shared" si="1834"/>
        <v>NO</v>
      </c>
      <c r="BW1445" s="1" t="str">
        <f t="shared" si="1835"/>
        <v>YES</v>
      </c>
      <c r="BX1445" s="1" t="str">
        <f t="shared" si="1836"/>
        <v>YES</v>
      </c>
      <c r="BY1445" s="244" t="str">
        <f t="shared" si="1837"/>
        <v>YES</v>
      </c>
      <c r="BZ1445" s="244" t="str">
        <f t="shared" si="1838"/>
        <v>NO</v>
      </c>
      <c r="CA1445" s="244" t="str">
        <f t="shared" si="1839"/>
        <v>NO</v>
      </c>
      <c r="CB1445" s="244" t="str">
        <f t="shared" si="1840"/>
        <v>NO</v>
      </c>
      <c r="CC1445" s="244" t="str">
        <f t="shared" si="1841"/>
        <v>NO</v>
      </c>
      <c r="CD1445" s="244" t="str">
        <f t="shared" si="1817"/>
        <v>NO</v>
      </c>
      <c r="CE1445" s="1" t="str">
        <f t="shared" si="1818"/>
        <v>NO</v>
      </c>
      <c r="CF1445" s="1" t="str">
        <f t="shared" si="1819"/>
        <v>NO</v>
      </c>
      <c r="CG1445" s="1" t="str">
        <f t="shared" si="1820"/>
        <v>NO</v>
      </c>
      <c r="CH1445" s="1" t="str">
        <f t="shared" si="1821"/>
        <v>NO</v>
      </c>
      <c r="CI1445" s="244" t="str">
        <f t="shared" si="1842"/>
        <v>NO</v>
      </c>
      <c r="CJ1445" s="244" t="str">
        <f t="shared" si="1843"/>
        <v>NO</v>
      </c>
      <c r="CK1445" s="244" t="str">
        <f t="shared" si="1844"/>
        <v>NO</v>
      </c>
      <c r="CL1445" s="244" t="str">
        <f t="shared" si="1845"/>
        <v>NO</v>
      </c>
      <c r="CM1445" s="244" t="str">
        <f t="shared" si="1846"/>
        <v>NO</v>
      </c>
      <c r="CN1445" s="244" t="str">
        <f t="shared" si="1847"/>
        <v>NO</v>
      </c>
      <c r="CO1445" s="244" t="str">
        <f t="shared" si="1848"/>
        <v>NO</v>
      </c>
      <c r="CP1445" s="244" t="str">
        <f t="shared" si="1849"/>
        <v>NO</v>
      </c>
      <c r="CQ1445" s="244" t="str">
        <f t="shared" si="1850"/>
        <v>NO</v>
      </c>
      <c r="CR1445" s="244" t="str">
        <f t="shared" si="1851"/>
        <v>NO</v>
      </c>
    </row>
    <row r="1446" spans="1:96">
      <c r="A1446" s="64"/>
      <c r="B1446" s="15"/>
      <c r="C1446" s="15"/>
      <c r="D1446" s="15"/>
      <c r="E1446" s="15"/>
      <c r="F1446" s="15"/>
      <c r="G1446" s="15"/>
      <c r="H1446" s="15"/>
      <c r="I1446" s="52" t="s">
        <v>13</v>
      </c>
      <c r="J1446" s="6">
        <v>0.755971882963966</v>
      </c>
      <c r="K1446" s="6">
        <v>0.166331408289078</v>
      </c>
      <c r="L1446" s="6">
        <v>7.7696708746954696E-2</v>
      </c>
      <c r="M1446" s="6">
        <v>0.18407145027829799</v>
      </c>
      <c r="N1446" s="6">
        <v>0.80239085177232605</v>
      </c>
      <c r="O1446" s="6">
        <v>1.3537697949374599E-2</v>
      </c>
      <c r="P1446" s="6">
        <v>0.59748752943633598</v>
      </c>
      <c r="Q1446" s="6">
        <v>4.2674774976322299E-2</v>
      </c>
      <c r="R1446" s="6">
        <v>0.35983769558734102</v>
      </c>
      <c r="S1446" s="6">
        <v>0.83801423810106801</v>
      </c>
      <c r="T1446" s="6">
        <v>1.3243767575116101E-2</v>
      </c>
      <c r="U1446" s="6">
        <v>0.14874199432381499</v>
      </c>
      <c r="V1446" s="6">
        <v>0.41041640701764198</v>
      </c>
      <c r="W1446" s="6">
        <v>0.58779691061427797</v>
      </c>
      <c r="X1446" s="6">
        <v>1.7866823680787701E-3</v>
      </c>
      <c r="Y1446" s="6">
        <v>0.391071702823998</v>
      </c>
      <c r="Z1446" s="6">
        <v>0.52031116376121</v>
      </c>
      <c r="AA1446" s="6">
        <v>8.8617133414790897E-2</v>
      </c>
      <c r="AB1446" s="6">
        <v>0.13826158380165501</v>
      </c>
      <c r="AC1446" s="6">
        <v>0.40142385404874598</v>
      </c>
      <c r="AD1446" s="6">
        <v>0.46031456214959798</v>
      </c>
      <c r="AE1446" s="6">
        <v>0.84832648606863803</v>
      </c>
      <c r="AF1446" s="6">
        <v>0.149367058689898</v>
      </c>
      <c r="AG1446" s="310">
        <v>2.3064552414636601E-3</v>
      </c>
      <c r="AH1446" s="211">
        <v>3.0339999999999998</v>
      </c>
      <c r="AI1446" s="211">
        <v>4.6079999999999997</v>
      </c>
      <c r="AJ1446" s="212">
        <v>7.8780000000000001</v>
      </c>
      <c r="AK1446" s="210">
        <v>2.9279999999999999</v>
      </c>
      <c r="AL1446" s="210">
        <v>4.4809999999999999</v>
      </c>
      <c r="AM1446" s="210">
        <v>7.8410000000000002</v>
      </c>
      <c r="AN1446" s="203"/>
      <c r="AO1446" s="203"/>
      <c r="AP1446" s="203"/>
      <c r="AQ1446" s="203"/>
      <c r="AR1446" s="203">
        <f t="shared" ref="AR1446:AR1450" si="1874">$AN$35*0.81818182</f>
        <v>2.9569090974799996</v>
      </c>
      <c r="AS1446" s="203">
        <f t="shared" ref="AS1446:AS1450" si="1875">$AN$35</f>
        <v>3.6139999999999999</v>
      </c>
      <c r="AT1446" s="203">
        <f t="shared" ref="AT1446:AT1450" si="1876">$AN$35*1.22222222</f>
        <v>4.4171111030799999</v>
      </c>
      <c r="AU1446" s="203">
        <f t="shared" ref="AU1446:AU1450" si="1877">$AO$35*0.81818182</f>
        <v>4.3591091005959992</v>
      </c>
      <c r="AV1446" s="203">
        <f t="shared" ref="AV1446:AV1450" si="1878">$AO$35</f>
        <v>5.3277999999999999</v>
      </c>
      <c r="AW1446" s="203">
        <f t="shared" ref="AW1446:AW1450" si="1879">$AO$35*1.22222222</f>
        <v>6.5117555437159993</v>
      </c>
      <c r="AX1446" s="203">
        <f t="shared" ref="AX1446:AX1450" si="1880">$AP$35*0.81818182</f>
        <v>6.8508818334059995</v>
      </c>
      <c r="AY1446" s="203">
        <f t="shared" ref="AY1446:AY1450" si="1881">$AP$35</f>
        <v>8.3733000000000004</v>
      </c>
      <c r="AZ1446" s="203">
        <f t="shared" ref="AZ1446:AZ1450" si="1882">$AP$35*1.22222222</f>
        <v>10.234033314726</v>
      </c>
      <c r="BB1446" s="1" t="str">
        <f t="shared" si="1861"/>
        <v>NP</v>
      </c>
      <c r="BC1446" s="1" t="str">
        <f t="shared" si="1862"/>
        <v>NP</v>
      </c>
      <c r="BD1446" s="1" t="str">
        <f t="shared" si="1863"/>
        <v>NP</v>
      </c>
      <c r="BE1446" s="1" t="str">
        <f t="shared" si="1864"/>
        <v>NO</v>
      </c>
      <c r="BF1446" s="1" t="str">
        <f t="shared" si="1822"/>
        <v>NO</v>
      </c>
      <c r="BG1446" s="1" t="str">
        <f t="shared" si="1823"/>
        <v>NO</v>
      </c>
      <c r="BH1446" s="1" t="str">
        <f t="shared" si="1816"/>
        <v>YES</v>
      </c>
      <c r="BJ1446" s="12">
        <v>89</v>
      </c>
      <c r="BK1446" s="1" t="str">
        <f t="shared" si="1824"/>
        <v>A</v>
      </c>
      <c r="BL1446" s="1" t="str">
        <f t="shared" si="1825"/>
        <v>NP</v>
      </c>
      <c r="BM1446" s="1" t="str">
        <f t="shared" si="1826"/>
        <v>NP</v>
      </c>
      <c r="BN1446" s="1" t="str">
        <f t="shared" si="1827"/>
        <v>NO</v>
      </c>
      <c r="BO1446" s="1" t="str">
        <f t="shared" si="1828"/>
        <v>NO</v>
      </c>
      <c r="BP1446" s="1" t="str">
        <f t="shared" si="1829"/>
        <v>YES</v>
      </c>
      <c r="BQ1446" s="1" t="str">
        <f t="shared" si="1830"/>
        <v>YES</v>
      </c>
      <c r="BS1446" s="1" t="str">
        <f t="shared" si="1831"/>
        <v>TP</v>
      </c>
      <c r="BT1446" s="1" t="str">
        <f t="shared" si="1832"/>
        <v>TP</v>
      </c>
      <c r="BU1446" s="1" t="str">
        <f t="shared" si="1833"/>
        <v>TP</v>
      </c>
      <c r="BV1446" s="1" t="str">
        <f t="shared" si="1834"/>
        <v>YES</v>
      </c>
      <c r="BW1446" s="1" t="str">
        <f t="shared" si="1835"/>
        <v>YES</v>
      </c>
      <c r="BX1446" s="1" t="str">
        <f t="shared" si="1836"/>
        <v>YES</v>
      </c>
      <c r="BY1446" s="244" t="str">
        <f t="shared" si="1837"/>
        <v>YES</v>
      </c>
      <c r="BZ1446" s="244" t="str">
        <f t="shared" si="1838"/>
        <v>NO</v>
      </c>
      <c r="CA1446" s="244" t="str">
        <f t="shared" si="1839"/>
        <v>NO</v>
      </c>
      <c r="CB1446" s="244" t="str">
        <f t="shared" si="1840"/>
        <v>NO</v>
      </c>
      <c r="CC1446" s="244" t="str">
        <f t="shared" si="1841"/>
        <v>NO</v>
      </c>
      <c r="CD1446" s="244" t="str">
        <f t="shared" si="1817"/>
        <v>NO</v>
      </c>
      <c r="CE1446" s="1" t="str">
        <f t="shared" si="1818"/>
        <v>NO</v>
      </c>
      <c r="CF1446" s="1" t="str">
        <f t="shared" si="1819"/>
        <v>NO</v>
      </c>
      <c r="CG1446" s="1" t="str">
        <f t="shared" si="1820"/>
        <v>NO</v>
      </c>
      <c r="CH1446" s="1" t="str">
        <f t="shared" si="1821"/>
        <v>NO</v>
      </c>
      <c r="CI1446" s="244" t="str">
        <f t="shared" si="1842"/>
        <v>NO</v>
      </c>
      <c r="CJ1446" s="244" t="str">
        <f t="shared" si="1843"/>
        <v>NO</v>
      </c>
      <c r="CK1446" s="244" t="str">
        <f t="shared" si="1844"/>
        <v>NO</v>
      </c>
      <c r="CL1446" s="244" t="str">
        <f t="shared" si="1845"/>
        <v>NO</v>
      </c>
      <c r="CM1446" s="244" t="str">
        <f t="shared" si="1846"/>
        <v>NO</v>
      </c>
      <c r="CN1446" s="244" t="str">
        <f t="shared" si="1847"/>
        <v>NO</v>
      </c>
      <c r="CO1446" s="244" t="str">
        <f t="shared" si="1848"/>
        <v>NO</v>
      </c>
      <c r="CP1446" s="244" t="str">
        <f t="shared" si="1849"/>
        <v>NO</v>
      </c>
      <c r="CQ1446" s="244" t="str">
        <f t="shared" si="1850"/>
        <v>NO</v>
      </c>
      <c r="CR1446" s="244" t="str">
        <f t="shared" si="1851"/>
        <v>NO</v>
      </c>
    </row>
    <row r="1447" spans="1:96">
      <c r="A1447" s="64"/>
      <c r="B1447" s="15"/>
      <c r="C1447" s="15"/>
      <c r="D1447" s="15"/>
      <c r="E1447" s="15"/>
      <c r="F1447" s="15"/>
      <c r="G1447" s="15"/>
      <c r="H1447" s="15"/>
      <c r="I1447" s="52" t="s">
        <v>14</v>
      </c>
      <c r="J1447" s="6">
        <v>0.81749812841594904</v>
      </c>
      <c r="K1447" s="6">
        <v>0.15334689829906201</v>
      </c>
      <c r="L1447" s="6">
        <v>2.91549732849882E-2</v>
      </c>
      <c r="M1447" s="6">
        <v>0.26265000667506899</v>
      </c>
      <c r="N1447" s="6">
        <v>0.182478743180124</v>
      </c>
      <c r="O1447" s="6">
        <v>0.55487125014480598</v>
      </c>
      <c r="P1447" s="6">
        <v>0.61945230355138203</v>
      </c>
      <c r="Q1447" s="6">
        <v>0.15479079777454199</v>
      </c>
      <c r="R1447" s="6">
        <v>0.225756898674074</v>
      </c>
      <c r="S1447" s="6">
        <v>0.41427715181747099</v>
      </c>
      <c r="T1447" s="6">
        <v>0.185829787953948</v>
      </c>
      <c r="U1447" s="6">
        <v>0.39989306022857901</v>
      </c>
      <c r="V1447" s="6">
        <v>0.389699073529299</v>
      </c>
      <c r="W1447" s="6">
        <v>0.32040583304520698</v>
      </c>
      <c r="X1447" s="6">
        <v>0.28989509342549202</v>
      </c>
      <c r="Y1447" s="6">
        <v>0.99488689390780305</v>
      </c>
      <c r="Z1447" s="6">
        <v>3.9028023926195301E-3</v>
      </c>
      <c r="AA1447" s="6">
        <v>1.21030369957697E-3</v>
      </c>
      <c r="AB1447" s="6">
        <v>3.79304843443381E-2</v>
      </c>
      <c r="AC1447" s="6">
        <v>0.55536831139736298</v>
      </c>
      <c r="AD1447" s="6">
        <v>0.40670120425829798</v>
      </c>
      <c r="AE1447" s="6">
        <v>0.42035532721115498</v>
      </c>
      <c r="AF1447" s="6">
        <v>0.30899993933889502</v>
      </c>
      <c r="AG1447" s="310">
        <v>0.27064473344994799</v>
      </c>
      <c r="AH1447" s="211">
        <v>2.956</v>
      </c>
      <c r="AI1447" s="211">
        <v>4.1890000000000001</v>
      </c>
      <c r="AJ1447" s="212">
        <v>8.0579999999999998</v>
      </c>
      <c r="AK1447" s="210">
        <v>2.9390000000000001</v>
      </c>
      <c r="AL1447" s="210">
        <v>4.2649999999999997</v>
      </c>
      <c r="AM1447" s="210">
        <v>8.0820000000000007</v>
      </c>
      <c r="AN1447" s="203"/>
      <c r="AO1447" s="203"/>
      <c r="AP1447" s="203"/>
      <c r="AQ1447" s="203"/>
      <c r="AR1447" s="203">
        <f t="shared" si="1874"/>
        <v>2.9569090974799996</v>
      </c>
      <c r="AS1447" s="203">
        <f t="shared" si="1875"/>
        <v>3.6139999999999999</v>
      </c>
      <c r="AT1447" s="203">
        <f t="shared" si="1876"/>
        <v>4.4171111030799999</v>
      </c>
      <c r="AU1447" s="203">
        <f t="shared" si="1877"/>
        <v>4.3591091005959992</v>
      </c>
      <c r="AV1447" s="203">
        <f t="shared" si="1878"/>
        <v>5.3277999999999999</v>
      </c>
      <c r="AW1447" s="203">
        <f t="shared" si="1879"/>
        <v>6.5117555437159993</v>
      </c>
      <c r="AX1447" s="203">
        <f t="shared" si="1880"/>
        <v>6.8508818334059995</v>
      </c>
      <c r="AY1447" s="203">
        <f t="shared" si="1881"/>
        <v>8.3733000000000004</v>
      </c>
      <c r="AZ1447" s="203">
        <f t="shared" si="1882"/>
        <v>10.234033314726</v>
      </c>
      <c r="BB1447" s="1" t="str">
        <f t="shared" si="1861"/>
        <v>A</v>
      </c>
      <c r="BC1447" s="1" t="str">
        <f t="shared" si="1862"/>
        <v>A</v>
      </c>
      <c r="BD1447" s="1" t="str">
        <f t="shared" si="1863"/>
        <v>NP</v>
      </c>
      <c r="BE1447" s="1" t="str">
        <f t="shared" si="1864"/>
        <v>NO</v>
      </c>
      <c r="BF1447" s="1" t="str">
        <f t="shared" si="1822"/>
        <v>YES</v>
      </c>
      <c r="BG1447" s="1" t="str">
        <f t="shared" si="1823"/>
        <v>YES</v>
      </c>
      <c r="BH1447" s="1" t="str">
        <f t="shared" si="1816"/>
        <v>YES</v>
      </c>
      <c r="BJ1447" s="12">
        <v>29</v>
      </c>
      <c r="BK1447" s="1" t="str">
        <f t="shared" si="1824"/>
        <v>A</v>
      </c>
      <c r="BL1447" s="1" t="str">
        <f t="shared" si="1825"/>
        <v>A</v>
      </c>
      <c r="BM1447" s="1" t="str">
        <f t="shared" si="1826"/>
        <v>NP</v>
      </c>
      <c r="BN1447" s="1" t="str">
        <f t="shared" si="1827"/>
        <v>NO</v>
      </c>
      <c r="BO1447" s="1" t="str">
        <f t="shared" si="1828"/>
        <v>YES</v>
      </c>
      <c r="BP1447" s="1" t="str">
        <f t="shared" si="1829"/>
        <v>YES</v>
      </c>
      <c r="BQ1447" s="1" t="str">
        <f t="shared" si="1830"/>
        <v>YES</v>
      </c>
      <c r="BS1447" s="1" t="str">
        <f t="shared" si="1831"/>
        <v>TP</v>
      </c>
      <c r="BT1447" s="1" t="str">
        <f t="shared" si="1832"/>
        <v>TP</v>
      </c>
      <c r="BU1447" s="1" t="str">
        <f t="shared" si="1833"/>
        <v>TP</v>
      </c>
      <c r="BV1447" s="1" t="str">
        <f t="shared" si="1834"/>
        <v>YES</v>
      </c>
      <c r="BW1447" s="1" t="str">
        <f t="shared" si="1835"/>
        <v>YES</v>
      </c>
      <c r="BX1447" s="1" t="str">
        <f t="shared" si="1836"/>
        <v>YES</v>
      </c>
      <c r="BY1447" s="244" t="str">
        <f t="shared" si="1837"/>
        <v>YES</v>
      </c>
      <c r="BZ1447" s="244" t="str">
        <f t="shared" si="1838"/>
        <v>NO</v>
      </c>
      <c r="CA1447" s="244" t="str">
        <f t="shared" si="1839"/>
        <v>NO</v>
      </c>
      <c r="CB1447" s="244" t="str">
        <f t="shared" si="1840"/>
        <v>NO</v>
      </c>
      <c r="CC1447" s="244" t="str">
        <f t="shared" si="1841"/>
        <v>NO</v>
      </c>
      <c r="CD1447" s="244" t="str">
        <f t="shared" si="1817"/>
        <v>NO</v>
      </c>
      <c r="CE1447" s="1" t="str">
        <f t="shared" si="1818"/>
        <v>NO</v>
      </c>
      <c r="CF1447" s="1" t="str">
        <f t="shared" si="1819"/>
        <v>NO</v>
      </c>
      <c r="CG1447" s="1" t="str">
        <f t="shared" si="1820"/>
        <v>NO</v>
      </c>
      <c r="CH1447" s="1" t="str">
        <f t="shared" si="1821"/>
        <v>NO</v>
      </c>
      <c r="CI1447" s="244" t="str">
        <f t="shared" si="1842"/>
        <v>NO</v>
      </c>
      <c r="CJ1447" s="244" t="str">
        <f t="shared" si="1843"/>
        <v>NO</v>
      </c>
      <c r="CK1447" s="244" t="str">
        <f t="shared" si="1844"/>
        <v>NO</v>
      </c>
      <c r="CL1447" s="244" t="str">
        <f t="shared" si="1845"/>
        <v>NO</v>
      </c>
      <c r="CM1447" s="244" t="str">
        <f t="shared" si="1846"/>
        <v>NO</v>
      </c>
      <c r="CN1447" s="244" t="str">
        <f t="shared" si="1847"/>
        <v>NO</v>
      </c>
      <c r="CO1447" s="244" t="str">
        <f t="shared" si="1848"/>
        <v>NO</v>
      </c>
      <c r="CP1447" s="244" t="str">
        <f t="shared" si="1849"/>
        <v>NO</v>
      </c>
      <c r="CQ1447" s="244" t="str">
        <f t="shared" si="1850"/>
        <v>NO</v>
      </c>
      <c r="CR1447" s="244" t="str">
        <f t="shared" si="1851"/>
        <v>NO</v>
      </c>
    </row>
    <row r="1448" spans="1:96">
      <c r="A1448" s="64"/>
      <c r="B1448" s="15"/>
      <c r="C1448" s="15"/>
      <c r="D1448" s="15"/>
      <c r="E1448" s="15"/>
      <c r="F1448" s="15"/>
      <c r="G1448" s="15"/>
      <c r="H1448" s="15"/>
      <c r="I1448" s="52" t="s">
        <v>15</v>
      </c>
      <c r="J1448" s="6">
        <v>0.85706236298316596</v>
      </c>
      <c r="K1448" s="6">
        <v>8.3200710686945401E-2</v>
      </c>
      <c r="L1448" s="6">
        <v>5.9736926329888002E-2</v>
      </c>
      <c r="M1448" s="6">
        <v>0.88466530299229196</v>
      </c>
      <c r="N1448" s="6">
        <v>9.4762219901381894E-2</v>
      </c>
      <c r="O1448" s="6">
        <v>2.0572477106326099E-2</v>
      </c>
      <c r="P1448" s="6">
        <v>0.72223576161740399</v>
      </c>
      <c r="Q1448" s="6">
        <v>0.22917340567862701</v>
      </c>
      <c r="R1448" s="6">
        <v>4.8590832703968002E-2</v>
      </c>
      <c r="S1448" s="6">
        <v>0.88778816854464404</v>
      </c>
      <c r="T1448" s="6">
        <v>8.1839453674058801E-2</v>
      </c>
      <c r="U1448" s="6">
        <v>3.0372377781296402E-2</v>
      </c>
      <c r="V1448" s="6">
        <v>0.37892164936700101</v>
      </c>
      <c r="W1448" s="6">
        <v>0.319717570222807</v>
      </c>
      <c r="X1448" s="6">
        <v>0.30136078041019099</v>
      </c>
      <c r="Y1448" s="6">
        <v>0.82127021835078495</v>
      </c>
      <c r="Z1448" s="6">
        <v>0.105881425503896</v>
      </c>
      <c r="AA1448" s="6">
        <v>7.2848356145318302E-2</v>
      </c>
      <c r="AB1448" s="6">
        <v>3.5723081855451803E-2</v>
      </c>
      <c r="AC1448" s="6">
        <v>0.314476772989635</v>
      </c>
      <c r="AD1448" s="6">
        <v>0.64980014515491202</v>
      </c>
      <c r="AE1448" s="6">
        <v>0.66777781668721603</v>
      </c>
      <c r="AF1448" s="6">
        <v>0.31782979698128799</v>
      </c>
      <c r="AG1448" s="310">
        <v>1.4392386331495E-2</v>
      </c>
      <c r="AH1448" s="211">
        <v>2.3090000000000002</v>
      </c>
      <c r="AI1448" s="211">
        <v>4.4939999999999998</v>
      </c>
      <c r="AJ1448" s="212">
        <v>8.1509999999999998</v>
      </c>
      <c r="AK1448" s="210">
        <v>2.298</v>
      </c>
      <c r="AL1448" s="210">
        <v>4.4960000000000004</v>
      </c>
      <c r="AM1448" s="210">
        <v>8.0570000000000004</v>
      </c>
      <c r="AN1448" s="203"/>
      <c r="AO1448" s="203"/>
      <c r="AP1448" s="203"/>
      <c r="AQ1448" s="203"/>
      <c r="AR1448" s="203">
        <f t="shared" si="1874"/>
        <v>2.9569090974799996</v>
      </c>
      <c r="AS1448" s="203">
        <f t="shared" si="1875"/>
        <v>3.6139999999999999</v>
      </c>
      <c r="AT1448" s="203">
        <f t="shared" si="1876"/>
        <v>4.4171111030799999</v>
      </c>
      <c r="AU1448" s="203">
        <f t="shared" si="1877"/>
        <v>4.3591091005959992</v>
      </c>
      <c r="AV1448" s="203">
        <f t="shared" si="1878"/>
        <v>5.3277999999999999</v>
      </c>
      <c r="AW1448" s="203">
        <f t="shared" si="1879"/>
        <v>6.5117555437159993</v>
      </c>
      <c r="AX1448" s="203">
        <f t="shared" si="1880"/>
        <v>6.8508818334059995</v>
      </c>
      <c r="AY1448" s="203">
        <f t="shared" si="1881"/>
        <v>8.3733000000000004</v>
      </c>
      <c r="AZ1448" s="203">
        <f t="shared" si="1882"/>
        <v>10.234033314726</v>
      </c>
      <c r="BB1448" s="1" t="str">
        <f t="shared" si="1861"/>
        <v>A</v>
      </c>
      <c r="BC1448" s="1" t="str">
        <f t="shared" si="1862"/>
        <v>NP</v>
      </c>
      <c r="BD1448" s="1" t="str">
        <f t="shared" si="1863"/>
        <v>NP</v>
      </c>
      <c r="BE1448" s="1" t="str">
        <f t="shared" si="1864"/>
        <v>NO</v>
      </c>
      <c r="BF1448" s="1" t="str">
        <f t="shared" si="1822"/>
        <v>NO</v>
      </c>
      <c r="BG1448" s="1" t="str">
        <f t="shared" si="1823"/>
        <v>YES</v>
      </c>
      <c r="BH1448" s="1" t="str">
        <f t="shared" si="1816"/>
        <v>YES</v>
      </c>
      <c r="BJ1448" s="12">
        <v>115</v>
      </c>
      <c r="BK1448" s="1" t="str">
        <f t="shared" si="1824"/>
        <v>A</v>
      </c>
      <c r="BL1448" s="1" t="str">
        <f t="shared" si="1825"/>
        <v>NP</v>
      </c>
      <c r="BM1448" s="1" t="str">
        <f t="shared" si="1826"/>
        <v>NP</v>
      </c>
      <c r="BN1448" s="1" t="str">
        <f t="shared" si="1827"/>
        <v>NO</v>
      </c>
      <c r="BO1448" s="1" t="str">
        <f t="shared" si="1828"/>
        <v>NO</v>
      </c>
      <c r="BP1448" s="1" t="str">
        <f t="shared" si="1829"/>
        <v>YES</v>
      </c>
      <c r="BQ1448" s="1" t="str">
        <f t="shared" si="1830"/>
        <v>YES</v>
      </c>
      <c r="BS1448" s="1" t="str">
        <f t="shared" si="1831"/>
        <v>TP</v>
      </c>
      <c r="BT1448" s="1" t="str">
        <f t="shared" si="1832"/>
        <v>TP</v>
      </c>
      <c r="BU1448" s="1" t="str">
        <f t="shared" si="1833"/>
        <v>TP</v>
      </c>
      <c r="BV1448" s="1" t="str">
        <f t="shared" si="1834"/>
        <v>YES</v>
      </c>
      <c r="BW1448" s="1" t="str">
        <f t="shared" si="1835"/>
        <v>YES</v>
      </c>
      <c r="BX1448" s="1" t="str">
        <f t="shared" si="1836"/>
        <v>YES</v>
      </c>
      <c r="BY1448" s="244" t="str">
        <f t="shared" si="1837"/>
        <v>YES</v>
      </c>
      <c r="BZ1448" s="244" t="str">
        <f t="shared" si="1838"/>
        <v>NO</v>
      </c>
      <c r="CA1448" s="244" t="str">
        <f t="shared" si="1839"/>
        <v>NO</v>
      </c>
      <c r="CB1448" s="244" t="str">
        <f t="shared" si="1840"/>
        <v>NO</v>
      </c>
      <c r="CC1448" s="244" t="str">
        <f t="shared" si="1841"/>
        <v>NO</v>
      </c>
      <c r="CD1448" s="244" t="str">
        <f t="shared" si="1817"/>
        <v>NO</v>
      </c>
      <c r="CE1448" s="1" t="str">
        <f t="shared" si="1818"/>
        <v>NO</v>
      </c>
      <c r="CF1448" s="1" t="str">
        <f t="shared" si="1819"/>
        <v>NO</v>
      </c>
      <c r="CG1448" s="1" t="str">
        <f t="shared" si="1820"/>
        <v>NO</v>
      </c>
      <c r="CH1448" s="1" t="str">
        <f t="shared" si="1821"/>
        <v>NO</v>
      </c>
      <c r="CI1448" s="244" t="str">
        <f t="shared" si="1842"/>
        <v>NO</v>
      </c>
      <c r="CJ1448" s="244" t="str">
        <f t="shared" si="1843"/>
        <v>NO</v>
      </c>
      <c r="CK1448" s="244" t="str">
        <f t="shared" si="1844"/>
        <v>NO</v>
      </c>
      <c r="CL1448" s="244" t="str">
        <f t="shared" si="1845"/>
        <v>NO</v>
      </c>
      <c r="CM1448" s="244" t="str">
        <f t="shared" si="1846"/>
        <v>NO</v>
      </c>
      <c r="CN1448" s="244" t="str">
        <f t="shared" si="1847"/>
        <v>NO</v>
      </c>
      <c r="CO1448" s="244" t="str">
        <f t="shared" si="1848"/>
        <v>NO</v>
      </c>
      <c r="CP1448" s="244" t="str">
        <f t="shared" si="1849"/>
        <v>NO</v>
      </c>
      <c r="CQ1448" s="244" t="str">
        <f t="shared" si="1850"/>
        <v>NO</v>
      </c>
      <c r="CR1448" s="244" t="str">
        <f t="shared" si="1851"/>
        <v>NO</v>
      </c>
    </row>
    <row r="1449" spans="1:96">
      <c r="A1449" s="64"/>
      <c r="B1449" s="15"/>
      <c r="C1449" s="15"/>
      <c r="D1449" s="15"/>
      <c r="E1449" s="15"/>
      <c r="F1449" s="15"/>
      <c r="G1449" s="15"/>
      <c r="H1449" s="15"/>
      <c r="I1449" s="52" t="s">
        <v>16</v>
      </c>
      <c r="J1449" s="6">
        <v>0.93111789939641798</v>
      </c>
      <c r="K1449" s="6">
        <v>5.6263487943986903E-2</v>
      </c>
      <c r="L1449" s="6">
        <v>1.26186126595947E-2</v>
      </c>
      <c r="M1449" s="6">
        <v>0.69052533154211104</v>
      </c>
      <c r="N1449" s="6">
        <v>0.14802984368275901</v>
      </c>
      <c r="O1449" s="6">
        <v>0.161444824775129</v>
      </c>
      <c r="P1449" s="6">
        <v>0.490412296350137</v>
      </c>
      <c r="Q1449" s="6">
        <v>3.8153873091063703E-2</v>
      </c>
      <c r="R1449" s="6">
        <v>0.47143383055879901</v>
      </c>
      <c r="S1449" s="6">
        <v>0.89391060569310199</v>
      </c>
      <c r="T1449" s="6">
        <v>3.7832276481173599E-2</v>
      </c>
      <c r="U1449" s="6">
        <v>6.8257117825723995E-2</v>
      </c>
      <c r="V1449" s="6">
        <v>0.20204429014071201</v>
      </c>
      <c r="W1449" s="6">
        <v>0.48719754882404598</v>
      </c>
      <c r="X1449" s="6">
        <v>0.31075816103524101</v>
      </c>
      <c r="Y1449" s="6">
        <v>0.75128947914646704</v>
      </c>
      <c r="Z1449" s="6">
        <v>0.17242178194376201</v>
      </c>
      <c r="AA1449" s="6">
        <v>7.6288738909770198E-2</v>
      </c>
      <c r="AB1449" s="6">
        <v>0.301480592854806</v>
      </c>
      <c r="AC1449" s="6">
        <v>0.68942420078619204</v>
      </c>
      <c r="AD1449" s="6">
        <v>9.0952063590009607E-3</v>
      </c>
      <c r="AE1449" s="6">
        <v>0.76147616060687195</v>
      </c>
      <c r="AF1449" s="6">
        <v>2.1623816871452602E-2</v>
      </c>
      <c r="AG1449" s="310">
        <v>0.21690002252167501</v>
      </c>
      <c r="AH1449" s="211">
        <v>2.7050000000000001</v>
      </c>
      <c r="AI1449" s="211">
        <v>4.7640000000000002</v>
      </c>
      <c r="AJ1449" s="212">
        <v>7.7169999999999996</v>
      </c>
      <c r="AK1449" s="210">
        <v>2.6970000000000001</v>
      </c>
      <c r="AL1449" s="210">
        <v>4.9009999999999998</v>
      </c>
      <c r="AM1449" s="210">
        <v>7.7750000000000004</v>
      </c>
      <c r="AN1449" s="203"/>
      <c r="AO1449" s="203"/>
      <c r="AP1449" s="203"/>
      <c r="AQ1449" s="203"/>
      <c r="AR1449" s="203">
        <f t="shared" si="1874"/>
        <v>2.9569090974799996</v>
      </c>
      <c r="AS1449" s="203">
        <f t="shared" si="1875"/>
        <v>3.6139999999999999</v>
      </c>
      <c r="AT1449" s="203">
        <f t="shared" si="1876"/>
        <v>4.4171111030799999</v>
      </c>
      <c r="AU1449" s="203">
        <f t="shared" si="1877"/>
        <v>4.3591091005959992</v>
      </c>
      <c r="AV1449" s="203">
        <f t="shared" si="1878"/>
        <v>5.3277999999999999</v>
      </c>
      <c r="AW1449" s="203">
        <f t="shared" si="1879"/>
        <v>6.5117555437159993</v>
      </c>
      <c r="AX1449" s="203">
        <f t="shared" si="1880"/>
        <v>6.8508818334059995</v>
      </c>
      <c r="AY1449" s="203">
        <f t="shared" si="1881"/>
        <v>8.3733000000000004</v>
      </c>
      <c r="AZ1449" s="203">
        <f t="shared" si="1882"/>
        <v>10.234033314726</v>
      </c>
      <c r="BB1449" s="1" t="str">
        <f t="shared" si="1861"/>
        <v>A</v>
      </c>
      <c r="BC1449" s="1" t="str">
        <f t="shared" si="1862"/>
        <v>NP</v>
      </c>
      <c r="BD1449" s="1" t="str">
        <f t="shared" si="1863"/>
        <v>NP</v>
      </c>
      <c r="BE1449" s="1" t="str">
        <f t="shared" si="1864"/>
        <v>NO</v>
      </c>
      <c r="BF1449" s="1" t="str">
        <f t="shared" si="1822"/>
        <v>NO</v>
      </c>
      <c r="BG1449" s="1" t="str">
        <f t="shared" si="1823"/>
        <v>YES</v>
      </c>
      <c r="BH1449" s="1" t="str">
        <f t="shared" si="1816"/>
        <v>YES</v>
      </c>
      <c r="BJ1449" s="12">
        <v>22</v>
      </c>
      <c r="BK1449" s="1" t="str">
        <f t="shared" si="1824"/>
        <v>A</v>
      </c>
      <c r="BL1449" s="1" t="str">
        <f t="shared" si="1825"/>
        <v>NP</v>
      </c>
      <c r="BM1449" s="1" t="str">
        <f t="shared" si="1826"/>
        <v>NP</v>
      </c>
      <c r="BN1449" s="1" t="str">
        <f t="shared" si="1827"/>
        <v>NO</v>
      </c>
      <c r="BO1449" s="1" t="str">
        <f t="shared" si="1828"/>
        <v>NO</v>
      </c>
      <c r="BP1449" s="1" t="str">
        <f t="shared" si="1829"/>
        <v>YES</v>
      </c>
      <c r="BQ1449" s="1" t="str">
        <f t="shared" si="1830"/>
        <v>YES</v>
      </c>
      <c r="BS1449" s="1" t="str">
        <f t="shared" si="1831"/>
        <v>TP</v>
      </c>
      <c r="BT1449" s="1" t="str">
        <f t="shared" si="1832"/>
        <v>TP</v>
      </c>
      <c r="BU1449" s="1" t="str">
        <f t="shared" si="1833"/>
        <v>TP</v>
      </c>
      <c r="BV1449" s="1" t="str">
        <f t="shared" si="1834"/>
        <v>YES</v>
      </c>
      <c r="BW1449" s="1" t="str">
        <f t="shared" si="1835"/>
        <v>YES</v>
      </c>
      <c r="BX1449" s="1" t="str">
        <f t="shared" si="1836"/>
        <v>YES</v>
      </c>
      <c r="BY1449" s="244" t="str">
        <f t="shared" si="1837"/>
        <v>YES</v>
      </c>
      <c r="BZ1449" s="244" t="str">
        <f t="shared" si="1838"/>
        <v>NO</v>
      </c>
      <c r="CA1449" s="244" t="str">
        <f t="shared" si="1839"/>
        <v>NO</v>
      </c>
      <c r="CB1449" s="244" t="str">
        <f t="shared" si="1840"/>
        <v>NO</v>
      </c>
      <c r="CC1449" s="244" t="str">
        <f t="shared" si="1841"/>
        <v>NO</v>
      </c>
      <c r="CD1449" s="244" t="str">
        <f t="shared" si="1817"/>
        <v>NO</v>
      </c>
      <c r="CE1449" s="1" t="str">
        <f t="shared" si="1818"/>
        <v>NO</v>
      </c>
      <c r="CF1449" s="1" t="str">
        <f t="shared" si="1819"/>
        <v>NO</v>
      </c>
      <c r="CG1449" s="1" t="str">
        <f t="shared" si="1820"/>
        <v>NO</v>
      </c>
      <c r="CH1449" s="1" t="str">
        <f t="shared" si="1821"/>
        <v>NO</v>
      </c>
      <c r="CI1449" s="244" t="str">
        <f t="shared" si="1842"/>
        <v>NO</v>
      </c>
      <c r="CJ1449" s="244" t="str">
        <f t="shared" si="1843"/>
        <v>NO</v>
      </c>
      <c r="CK1449" s="244" t="str">
        <f t="shared" si="1844"/>
        <v>NO</v>
      </c>
      <c r="CL1449" s="244" t="str">
        <f t="shared" si="1845"/>
        <v>NO</v>
      </c>
      <c r="CM1449" s="244" t="str">
        <f t="shared" si="1846"/>
        <v>NO</v>
      </c>
      <c r="CN1449" s="244" t="str">
        <f t="shared" si="1847"/>
        <v>NO</v>
      </c>
      <c r="CO1449" s="244" t="str">
        <f t="shared" si="1848"/>
        <v>NO</v>
      </c>
      <c r="CP1449" s="244" t="str">
        <f t="shared" si="1849"/>
        <v>NO</v>
      </c>
      <c r="CQ1449" s="244" t="str">
        <f t="shared" si="1850"/>
        <v>NO</v>
      </c>
      <c r="CR1449" s="244" t="str">
        <f t="shared" si="1851"/>
        <v>NO</v>
      </c>
    </row>
    <row r="1450" spans="1:96" ht="16.5" thickBot="1">
      <c r="A1450" s="74"/>
      <c r="B1450" s="75"/>
      <c r="C1450" s="75"/>
      <c r="D1450" s="75"/>
      <c r="E1450" s="75"/>
      <c r="F1450" s="75"/>
      <c r="G1450" s="75"/>
      <c r="H1450" s="75"/>
      <c r="I1450" s="53" t="s">
        <v>17</v>
      </c>
      <c r="J1450" s="8">
        <v>0.93111789939641798</v>
      </c>
      <c r="K1450" s="8">
        <v>5.6263487943986903E-2</v>
      </c>
      <c r="L1450" s="8">
        <v>1.26186126595947E-2</v>
      </c>
      <c r="M1450" s="8">
        <v>0.69052533154211104</v>
      </c>
      <c r="N1450" s="8">
        <v>0.14802984368275901</v>
      </c>
      <c r="O1450" s="8">
        <v>0.161444824775129</v>
      </c>
      <c r="P1450" s="8">
        <v>0.490412296350137</v>
      </c>
      <c r="Q1450" s="8">
        <v>3.8153873091063703E-2</v>
      </c>
      <c r="R1450" s="8">
        <v>0.47143383055879901</v>
      </c>
      <c r="S1450" s="8">
        <v>0.89391060569310199</v>
      </c>
      <c r="T1450" s="8">
        <v>3.7832276481173599E-2</v>
      </c>
      <c r="U1450" s="8">
        <v>6.8257117825723995E-2</v>
      </c>
      <c r="V1450" s="8">
        <v>0.20204429014071201</v>
      </c>
      <c r="W1450" s="8">
        <v>0.48719754882404598</v>
      </c>
      <c r="X1450" s="8">
        <v>0.31075816103524101</v>
      </c>
      <c r="Y1450" s="8">
        <v>0.75128947914646704</v>
      </c>
      <c r="Z1450" s="8">
        <v>0.17242178194376201</v>
      </c>
      <c r="AA1450" s="8">
        <v>7.6288738909770198E-2</v>
      </c>
      <c r="AB1450" s="8">
        <v>0.301480592854806</v>
      </c>
      <c r="AC1450" s="8">
        <v>0.68942420078619204</v>
      </c>
      <c r="AD1450" s="8">
        <v>9.0952063590009607E-3</v>
      </c>
      <c r="AE1450" s="8">
        <v>0.969958207820388</v>
      </c>
      <c r="AF1450" s="8">
        <v>2.2867620576354698E-2</v>
      </c>
      <c r="AG1450" s="311">
        <v>7.1741716032565003E-3</v>
      </c>
      <c r="AH1450" s="213">
        <v>2.782</v>
      </c>
      <c r="AI1450" s="213">
        <v>4.63</v>
      </c>
      <c r="AJ1450" s="214">
        <v>7.3250000000000002</v>
      </c>
      <c r="AK1450" s="210">
        <v>2.6819999999999999</v>
      </c>
      <c r="AL1450" s="210">
        <v>4.9020000000000001</v>
      </c>
      <c r="AM1450" s="210">
        <v>7.681</v>
      </c>
      <c r="AN1450" s="203"/>
      <c r="AO1450" s="203"/>
      <c r="AP1450" s="203"/>
      <c r="AQ1450" s="203"/>
      <c r="AR1450" s="203">
        <f t="shared" si="1874"/>
        <v>2.9569090974799996</v>
      </c>
      <c r="AS1450" s="203">
        <f t="shared" si="1875"/>
        <v>3.6139999999999999</v>
      </c>
      <c r="AT1450" s="203">
        <f t="shared" si="1876"/>
        <v>4.4171111030799999</v>
      </c>
      <c r="AU1450" s="203">
        <f t="shared" si="1877"/>
        <v>4.3591091005959992</v>
      </c>
      <c r="AV1450" s="203">
        <f t="shared" si="1878"/>
        <v>5.3277999999999999</v>
      </c>
      <c r="AW1450" s="203">
        <f t="shared" si="1879"/>
        <v>6.5117555437159993</v>
      </c>
      <c r="AX1450" s="203">
        <f t="shared" si="1880"/>
        <v>6.8508818334059995</v>
      </c>
      <c r="AY1450" s="203">
        <f t="shared" si="1881"/>
        <v>8.3733000000000004</v>
      </c>
      <c r="AZ1450" s="203">
        <f t="shared" si="1882"/>
        <v>10.234033314726</v>
      </c>
      <c r="BB1450" s="1" t="str">
        <f t="shared" si="1861"/>
        <v>A</v>
      </c>
      <c r="BC1450" s="1" t="str">
        <f t="shared" si="1862"/>
        <v>NP</v>
      </c>
      <c r="BD1450" s="1" t="str">
        <f t="shared" si="1863"/>
        <v>NP</v>
      </c>
      <c r="BE1450" s="1" t="str">
        <f t="shared" si="1864"/>
        <v>NO</v>
      </c>
      <c r="BF1450" s="1" t="str">
        <f t="shared" si="1822"/>
        <v>NO</v>
      </c>
      <c r="BG1450" s="1" t="str">
        <f t="shared" si="1823"/>
        <v>YES</v>
      </c>
      <c r="BH1450" s="1" t="str">
        <f t="shared" si="1816"/>
        <v>YES</v>
      </c>
      <c r="BJ1450" s="12">
        <v>15</v>
      </c>
      <c r="BK1450" s="1" t="str">
        <f t="shared" si="1824"/>
        <v>A</v>
      </c>
      <c r="BL1450" s="1" t="str">
        <f t="shared" si="1825"/>
        <v>NP</v>
      </c>
      <c r="BM1450" s="1" t="str">
        <f t="shared" si="1826"/>
        <v>NP</v>
      </c>
      <c r="BN1450" s="1" t="str">
        <f t="shared" si="1827"/>
        <v>NO</v>
      </c>
      <c r="BO1450" s="1" t="str">
        <f t="shared" si="1828"/>
        <v>NO</v>
      </c>
      <c r="BP1450" s="1" t="str">
        <f t="shared" si="1829"/>
        <v>YES</v>
      </c>
      <c r="BQ1450" s="1" t="str">
        <f t="shared" si="1830"/>
        <v>YES</v>
      </c>
      <c r="BS1450" s="1" t="str">
        <f t="shared" si="1831"/>
        <v>TP</v>
      </c>
      <c r="BT1450" s="1" t="str">
        <f t="shared" si="1832"/>
        <v>TP</v>
      </c>
      <c r="BU1450" s="1" t="str">
        <f t="shared" si="1833"/>
        <v>TP</v>
      </c>
      <c r="BV1450" s="1" t="str">
        <f t="shared" si="1834"/>
        <v>YES</v>
      </c>
      <c r="BW1450" s="1" t="str">
        <f t="shared" si="1835"/>
        <v>YES</v>
      </c>
      <c r="BX1450" s="1" t="str">
        <f t="shared" si="1836"/>
        <v>YES</v>
      </c>
      <c r="BY1450" s="244" t="str">
        <f t="shared" si="1837"/>
        <v>YES</v>
      </c>
      <c r="BZ1450" s="244" t="str">
        <f t="shared" si="1838"/>
        <v>NO</v>
      </c>
      <c r="CA1450" s="244" t="str">
        <f t="shared" si="1839"/>
        <v>NO</v>
      </c>
      <c r="CB1450" s="244" t="str">
        <f t="shared" si="1840"/>
        <v>NO</v>
      </c>
      <c r="CC1450" s="244" t="str">
        <f t="shared" si="1841"/>
        <v>NO</v>
      </c>
      <c r="CD1450" s="244" t="str">
        <f t="shared" si="1817"/>
        <v>NO</v>
      </c>
      <c r="CE1450" s="1" t="str">
        <f t="shared" si="1818"/>
        <v>NO</v>
      </c>
      <c r="CF1450" s="1" t="str">
        <f t="shared" si="1819"/>
        <v>NO</v>
      </c>
      <c r="CG1450" s="1" t="str">
        <f t="shared" si="1820"/>
        <v>NO</v>
      </c>
      <c r="CH1450" s="1" t="str">
        <f t="shared" si="1821"/>
        <v>NO</v>
      </c>
      <c r="CI1450" s="244" t="str">
        <f t="shared" si="1842"/>
        <v>NO</v>
      </c>
      <c r="CJ1450" s="244" t="str">
        <f t="shared" si="1843"/>
        <v>NO</v>
      </c>
      <c r="CK1450" s="244" t="str">
        <f t="shared" si="1844"/>
        <v>NO</v>
      </c>
      <c r="CL1450" s="244" t="str">
        <f t="shared" si="1845"/>
        <v>NO</v>
      </c>
      <c r="CM1450" s="244" t="str">
        <f t="shared" si="1846"/>
        <v>NO</v>
      </c>
      <c r="CN1450" s="244" t="str">
        <f t="shared" si="1847"/>
        <v>NO</v>
      </c>
      <c r="CO1450" s="244" t="str">
        <f t="shared" si="1848"/>
        <v>NO</v>
      </c>
      <c r="CP1450" s="244" t="str">
        <f t="shared" si="1849"/>
        <v>NO</v>
      </c>
      <c r="CQ1450" s="244" t="str">
        <f t="shared" si="1850"/>
        <v>NO</v>
      </c>
      <c r="CR1450" s="244" t="str">
        <f t="shared" si="1851"/>
        <v>NO</v>
      </c>
    </row>
    <row r="1451" spans="1:96">
      <c r="A1451" s="61">
        <v>180</v>
      </c>
      <c r="B1451" s="62">
        <v>360</v>
      </c>
      <c r="C1451" s="62">
        <v>5</v>
      </c>
      <c r="D1451" s="62">
        <v>0.2</v>
      </c>
      <c r="E1451" s="62">
        <v>21711327</v>
      </c>
      <c r="F1451" s="62">
        <f>E1451/1000/60</f>
        <v>361.85545000000002</v>
      </c>
      <c r="G1451" s="62">
        <v>354</v>
      </c>
      <c r="H1451" s="63">
        <f>G1451/B1451*100</f>
        <v>98.333333333333329</v>
      </c>
      <c r="I1451" s="60" t="s">
        <v>12</v>
      </c>
      <c r="J1451" s="69">
        <v>0.86863680443208302</v>
      </c>
      <c r="K1451" s="69">
        <v>2.91558328310437E-3</v>
      </c>
      <c r="L1451" s="69">
        <v>0.128447612284812</v>
      </c>
      <c r="M1451" s="69">
        <v>0.15250316240898401</v>
      </c>
      <c r="N1451" s="69">
        <v>0.646062611777526</v>
      </c>
      <c r="O1451" s="69">
        <v>0.20143422581348799</v>
      </c>
      <c r="P1451" s="69">
        <v>0.54553751467926404</v>
      </c>
      <c r="Q1451" s="69">
        <v>0.25448787206818402</v>
      </c>
      <c r="R1451" s="69">
        <v>0.199974613252551</v>
      </c>
      <c r="S1451" s="69">
        <v>0.81049031180275799</v>
      </c>
      <c r="T1451" s="69">
        <v>0.117375087864694</v>
      </c>
      <c r="U1451" s="69">
        <v>7.2134600332546303E-2</v>
      </c>
      <c r="V1451" s="69">
        <v>2.8580959545470599E-2</v>
      </c>
      <c r="W1451" s="69">
        <v>0.56474172060230998</v>
      </c>
      <c r="X1451" s="69">
        <v>0.406677319852219</v>
      </c>
      <c r="Y1451" s="69">
        <v>0.89755528489660197</v>
      </c>
      <c r="Z1451" s="69">
        <v>7.3913555735184294E-2</v>
      </c>
      <c r="AA1451" s="69">
        <v>2.85311593682132E-2</v>
      </c>
      <c r="AB1451" s="69">
        <v>0.127287880781148</v>
      </c>
      <c r="AC1451" s="69">
        <v>0.47268016018982101</v>
      </c>
      <c r="AD1451" s="69">
        <v>0.40003195902902899</v>
      </c>
      <c r="AE1451" s="69">
        <v>0.343074135055769</v>
      </c>
      <c r="AF1451" s="69">
        <v>0.49978731070091298</v>
      </c>
      <c r="AG1451" s="309">
        <v>0.15713855424331699</v>
      </c>
      <c r="AH1451" s="208">
        <v>3.847</v>
      </c>
      <c r="AI1451" s="208">
        <v>7.0659999999999998</v>
      </c>
      <c r="AJ1451" s="209">
        <v>11.206</v>
      </c>
      <c r="AK1451" s="210">
        <v>4.0380000000000003</v>
      </c>
      <c r="AL1451" s="210">
        <v>7.2939999999999996</v>
      </c>
      <c r="AM1451" s="210">
        <v>11.67</v>
      </c>
      <c r="AN1451" s="203">
        <v>5.5549999999999997</v>
      </c>
      <c r="AO1451" s="203">
        <v>7.4057000000000004</v>
      </c>
      <c r="AP1451" s="203">
        <v>10.4861</v>
      </c>
      <c r="AQ1451" s="203"/>
      <c r="AR1451" s="203">
        <f>$AN$41*0.81818182</f>
        <v>4.5450000100999999</v>
      </c>
      <c r="AS1451" s="203">
        <f>$AN$41</f>
        <v>5.5549999999999997</v>
      </c>
      <c r="AT1451" s="203">
        <f>$AN$41*1.22222222</f>
        <v>6.7894444320999989</v>
      </c>
      <c r="AU1451" s="203">
        <f>$AO$41*0.81818182</f>
        <v>6.0592091043740002</v>
      </c>
      <c r="AV1451" s="203">
        <f>$AO$41</f>
        <v>7.4057000000000004</v>
      </c>
      <c r="AW1451" s="203">
        <f>$AO$41*1.22222222</f>
        <v>9.0514110946540001</v>
      </c>
      <c r="AX1451" s="203">
        <f>$AP$41*0.81818182</f>
        <v>8.579536382701999</v>
      </c>
      <c r="AY1451" s="203">
        <f>$AP$41</f>
        <v>10.4861</v>
      </c>
      <c r="AZ1451" s="203">
        <f>$AP$41*1.22222222</f>
        <v>12.816344421142</v>
      </c>
      <c r="BB1451" s="1" t="str">
        <f t="shared" si="1861"/>
        <v>A</v>
      </c>
      <c r="BC1451" s="1" t="str">
        <f t="shared" si="1862"/>
        <v>NP</v>
      </c>
      <c r="BD1451" s="1" t="str">
        <f t="shared" si="1863"/>
        <v>NA</v>
      </c>
      <c r="BE1451" s="1" t="str">
        <f t="shared" si="1864"/>
        <v>NO</v>
      </c>
      <c r="BF1451" s="1" t="str">
        <f t="shared" si="1822"/>
        <v>NO</v>
      </c>
      <c r="BG1451" s="1" t="str">
        <f t="shared" si="1823"/>
        <v>YES</v>
      </c>
      <c r="BH1451" s="1" t="str">
        <f t="shared" si="1816"/>
        <v>YES</v>
      </c>
      <c r="BJ1451" s="1">
        <v>1476</v>
      </c>
      <c r="BK1451" s="1" t="str">
        <f t="shared" si="1824"/>
        <v>A</v>
      </c>
      <c r="BL1451" s="1" t="str">
        <f t="shared" si="1825"/>
        <v>NP</v>
      </c>
      <c r="BM1451" s="1" t="str">
        <f t="shared" si="1826"/>
        <v>NA</v>
      </c>
      <c r="BN1451" s="1" t="str">
        <f t="shared" si="1827"/>
        <v>NO</v>
      </c>
      <c r="BO1451" s="1" t="str">
        <f t="shared" si="1828"/>
        <v>NO</v>
      </c>
      <c r="BP1451" s="1" t="str">
        <f t="shared" si="1829"/>
        <v>YES</v>
      </c>
      <c r="BQ1451" s="1" t="str">
        <f t="shared" si="1830"/>
        <v>YES</v>
      </c>
      <c r="BS1451" s="1" t="str">
        <f t="shared" si="1831"/>
        <v>TP</v>
      </c>
      <c r="BT1451" s="1" t="str">
        <f t="shared" si="1832"/>
        <v>TP</v>
      </c>
      <c r="BU1451" s="1" t="str">
        <f t="shared" si="1833"/>
        <v>TN</v>
      </c>
      <c r="BV1451" s="1" t="str">
        <f t="shared" si="1834"/>
        <v>NO</v>
      </c>
      <c r="BW1451" s="1" t="str">
        <f t="shared" si="1835"/>
        <v>YES</v>
      </c>
      <c r="BX1451" s="1" t="str">
        <f t="shared" si="1836"/>
        <v>YES</v>
      </c>
      <c r="BY1451" s="244" t="str">
        <f t="shared" si="1837"/>
        <v>YES</v>
      </c>
      <c r="BZ1451" s="244" t="str">
        <f t="shared" si="1838"/>
        <v>NO</v>
      </c>
      <c r="CA1451" s="244" t="str">
        <f t="shared" si="1839"/>
        <v>NO</v>
      </c>
      <c r="CB1451" s="244" t="str">
        <f t="shared" si="1840"/>
        <v>NO</v>
      </c>
      <c r="CC1451" s="244" t="str">
        <f t="shared" si="1841"/>
        <v>NO</v>
      </c>
      <c r="CD1451" s="244" t="str">
        <f t="shared" si="1817"/>
        <v>NO</v>
      </c>
      <c r="CE1451" s="1" t="str">
        <f t="shared" si="1818"/>
        <v>NO</v>
      </c>
      <c r="CF1451" s="1" t="str">
        <f t="shared" si="1819"/>
        <v>NO</v>
      </c>
      <c r="CG1451" s="1" t="str">
        <f t="shared" si="1820"/>
        <v>NO</v>
      </c>
      <c r="CH1451" s="1" t="str">
        <f t="shared" si="1821"/>
        <v>NO</v>
      </c>
      <c r="CI1451" s="244" t="str">
        <f t="shared" si="1842"/>
        <v>NO</v>
      </c>
      <c r="CJ1451" s="244" t="str">
        <f t="shared" si="1843"/>
        <v>NO</v>
      </c>
      <c r="CK1451" s="244" t="str">
        <f t="shared" si="1844"/>
        <v>NO</v>
      </c>
      <c r="CL1451" s="244" t="str">
        <f t="shared" si="1845"/>
        <v>NO</v>
      </c>
      <c r="CM1451" s="244" t="str">
        <f t="shared" si="1846"/>
        <v>NO</v>
      </c>
      <c r="CN1451" s="244" t="str">
        <f t="shared" si="1847"/>
        <v>NO</v>
      </c>
      <c r="CO1451" s="244" t="str">
        <f t="shared" si="1848"/>
        <v>NO</v>
      </c>
      <c r="CP1451" s="244" t="str">
        <f t="shared" si="1849"/>
        <v>NO</v>
      </c>
      <c r="CQ1451" s="244" t="str">
        <f t="shared" si="1850"/>
        <v>NO</v>
      </c>
      <c r="CR1451" s="244" t="str">
        <f t="shared" si="1851"/>
        <v>NO</v>
      </c>
    </row>
    <row r="1452" spans="1:96">
      <c r="A1452" s="64"/>
      <c r="B1452" s="15"/>
      <c r="C1452" s="15"/>
      <c r="D1452" s="15"/>
      <c r="E1452" s="15"/>
      <c r="F1452" s="15"/>
      <c r="G1452" s="15"/>
      <c r="H1452" s="15"/>
      <c r="I1452" s="52" t="s">
        <v>13</v>
      </c>
      <c r="J1452" s="6">
        <v>0.66241631635934906</v>
      </c>
      <c r="K1452" s="6">
        <v>0.27698347411627999</v>
      </c>
      <c r="L1452" s="6">
        <v>6.0600209524369099E-2</v>
      </c>
      <c r="M1452" s="6">
        <v>0.79929409672563301</v>
      </c>
      <c r="N1452" s="6">
        <v>8.2708207137414599E-2</v>
      </c>
      <c r="O1452" s="6">
        <v>0.11799769613695101</v>
      </c>
      <c r="P1452" s="6">
        <v>0.381089499107229</v>
      </c>
      <c r="Q1452" s="6">
        <v>0.19299588667926301</v>
      </c>
      <c r="R1452" s="6">
        <v>0.42591461421350701</v>
      </c>
      <c r="S1452" s="6">
        <v>0.78505219604637799</v>
      </c>
      <c r="T1452" s="6">
        <v>0.13115501531939799</v>
      </c>
      <c r="U1452" s="6">
        <v>8.3792788634223694E-2</v>
      </c>
      <c r="V1452" s="6">
        <v>6.12902862187895E-2</v>
      </c>
      <c r="W1452" s="6">
        <v>0.74082413931215196</v>
      </c>
      <c r="X1452" s="6">
        <v>0.197885574469057</v>
      </c>
      <c r="Y1452" s="6">
        <v>0.54463769504361703</v>
      </c>
      <c r="Z1452" s="6">
        <v>0.11155615481069101</v>
      </c>
      <c r="AA1452" s="6">
        <v>0.34380615014569099</v>
      </c>
      <c r="AB1452" s="6">
        <v>0.49522521039693201</v>
      </c>
      <c r="AC1452" s="6">
        <v>0.13746647389963701</v>
      </c>
      <c r="AD1452" s="6">
        <v>0.36730831570342998</v>
      </c>
      <c r="AE1452" s="6">
        <v>0.12724460793839201</v>
      </c>
      <c r="AF1452" s="6">
        <v>0.24029340266577501</v>
      </c>
      <c r="AG1452" s="310">
        <v>0.63246198939583098</v>
      </c>
      <c r="AH1452" s="211">
        <v>4.657</v>
      </c>
      <c r="AI1452" s="211">
        <v>6.9569999999999999</v>
      </c>
      <c r="AJ1452" s="212">
        <v>10.565</v>
      </c>
      <c r="AK1452" s="210">
        <v>4.6379999999999999</v>
      </c>
      <c r="AL1452" s="210">
        <v>7.085</v>
      </c>
      <c r="AM1452" s="210">
        <v>10.340999999999999</v>
      </c>
      <c r="AN1452" s="203"/>
      <c r="AO1452" s="203"/>
      <c r="AP1452" s="203"/>
      <c r="AQ1452" s="203"/>
      <c r="AR1452" s="203">
        <f t="shared" ref="AR1452:AR1464" si="1883">$AN$41*0.81818182</f>
        <v>4.5450000100999999</v>
      </c>
      <c r="AS1452" s="203">
        <f t="shared" ref="AS1452:AS1464" si="1884">$AN$41</f>
        <v>5.5549999999999997</v>
      </c>
      <c r="AT1452" s="203">
        <f t="shared" ref="AT1452:AT1464" si="1885">$AN$41*1.22222222</f>
        <v>6.7894444320999989</v>
      </c>
      <c r="AU1452" s="203">
        <f t="shared" ref="AU1452:AU1464" si="1886">$AO$41*0.81818182</f>
        <v>6.0592091043740002</v>
      </c>
      <c r="AV1452" s="203">
        <f t="shared" ref="AV1452:AV1464" si="1887">$AO$41</f>
        <v>7.4057000000000004</v>
      </c>
      <c r="AW1452" s="203">
        <f t="shared" ref="AW1452:AW1464" si="1888">$AO$41*1.22222222</f>
        <v>9.0514110946540001</v>
      </c>
      <c r="AX1452" s="203">
        <f t="shared" ref="AX1452:AX1464" si="1889">$AP$41*0.81818182</f>
        <v>8.579536382701999</v>
      </c>
      <c r="AY1452" s="203">
        <f t="shared" ref="AY1452:AY1464" si="1890">$AP$41</f>
        <v>10.4861</v>
      </c>
      <c r="AZ1452" s="203">
        <f t="shared" ref="AZ1452:AZ1464" si="1891">$AP$41*1.22222222</f>
        <v>12.816344421142</v>
      </c>
      <c r="BB1452" s="1" t="str">
        <f t="shared" si="1861"/>
        <v>NP</v>
      </c>
      <c r="BC1452" s="1" t="str">
        <f t="shared" si="1862"/>
        <v>NP</v>
      </c>
      <c r="BD1452" s="1" t="str">
        <f t="shared" si="1863"/>
        <v>NA</v>
      </c>
      <c r="BE1452" s="1" t="str">
        <f t="shared" si="1864"/>
        <v>NO</v>
      </c>
      <c r="BF1452" s="1" t="str">
        <f t="shared" si="1822"/>
        <v>NO</v>
      </c>
      <c r="BG1452" s="1" t="str">
        <f t="shared" si="1823"/>
        <v>NO</v>
      </c>
      <c r="BH1452" s="1" t="str">
        <f t="shared" si="1816"/>
        <v>YES</v>
      </c>
      <c r="BJ1452" s="1">
        <v>125</v>
      </c>
      <c r="BK1452" s="1" t="str">
        <f t="shared" si="1824"/>
        <v>NP</v>
      </c>
      <c r="BL1452" s="1" t="str">
        <f t="shared" si="1825"/>
        <v>NP</v>
      </c>
      <c r="BM1452" s="1" t="str">
        <f t="shared" si="1826"/>
        <v>NP</v>
      </c>
      <c r="BN1452" s="1" t="str">
        <f t="shared" si="1827"/>
        <v>NO</v>
      </c>
      <c r="BO1452" s="1" t="str">
        <f t="shared" si="1828"/>
        <v>NO</v>
      </c>
      <c r="BP1452" s="1" t="str">
        <f t="shared" si="1829"/>
        <v>NO</v>
      </c>
      <c r="BQ1452" s="1" t="str">
        <f t="shared" si="1830"/>
        <v>YES</v>
      </c>
      <c r="BS1452" s="1" t="str">
        <f t="shared" si="1831"/>
        <v>TP</v>
      </c>
      <c r="BT1452" s="1" t="str">
        <f t="shared" si="1832"/>
        <v>TP</v>
      </c>
      <c r="BU1452" s="1" t="str">
        <f t="shared" si="1833"/>
        <v>FN</v>
      </c>
      <c r="BV1452" s="1" t="str">
        <f t="shared" si="1834"/>
        <v>NO</v>
      </c>
      <c r="BW1452" s="1" t="str">
        <f t="shared" si="1835"/>
        <v>YES</v>
      </c>
      <c r="BX1452" s="1" t="str">
        <f t="shared" si="1836"/>
        <v>YES</v>
      </c>
      <c r="BY1452" s="244" t="str">
        <f t="shared" si="1837"/>
        <v>YES</v>
      </c>
      <c r="BZ1452" s="244" t="str">
        <f t="shared" si="1838"/>
        <v>NO</v>
      </c>
      <c r="CA1452" s="244" t="str">
        <f t="shared" si="1839"/>
        <v>NO</v>
      </c>
      <c r="CB1452" s="244" t="str">
        <f t="shared" si="1840"/>
        <v>NO</v>
      </c>
      <c r="CC1452" s="244" t="str">
        <f t="shared" si="1841"/>
        <v>NO</v>
      </c>
      <c r="CD1452" s="244" t="str">
        <f t="shared" si="1817"/>
        <v>YES</v>
      </c>
      <c r="CE1452" s="1" t="str">
        <f t="shared" si="1818"/>
        <v>YES</v>
      </c>
      <c r="CF1452" s="1" t="str">
        <f t="shared" si="1819"/>
        <v>YES</v>
      </c>
      <c r="CG1452" s="1" t="str">
        <f t="shared" si="1820"/>
        <v>NO</v>
      </c>
      <c r="CH1452" s="1" t="str">
        <f t="shared" si="1821"/>
        <v>NO</v>
      </c>
      <c r="CI1452" s="244" t="str">
        <f t="shared" si="1842"/>
        <v>YES</v>
      </c>
      <c r="CJ1452" s="244" t="str">
        <f t="shared" si="1843"/>
        <v>YES</v>
      </c>
      <c r="CK1452" s="244" t="str">
        <f t="shared" si="1844"/>
        <v>YES</v>
      </c>
      <c r="CL1452" s="244" t="str">
        <f t="shared" si="1845"/>
        <v>NO</v>
      </c>
      <c r="CM1452" s="244" t="str">
        <f t="shared" si="1846"/>
        <v>NO</v>
      </c>
      <c r="CN1452" s="244" t="str">
        <f t="shared" si="1847"/>
        <v>NO</v>
      </c>
      <c r="CO1452" s="244" t="str">
        <f t="shared" si="1848"/>
        <v>NO</v>
      </c>
      <c r="CP1452" s="244" t="str">
        <f t="shared" si="1849"/>
        <v>NO</v>
      </c>
      <c r="CQ1452" s="244" t="str">
        <f t="shared" si="1850"/>
        <v>NO</v>
      </c>
      <c r="CR1452" s="244" t="str">
        <f t="shared" si="1851"/>
        <v>NO</v>
      </c>
    </row>
    <row r="1453" spans="1:96">
      <c r="A1453" s="64"/>
      <c r="B1453" s="15"/>
      <c r="C1453" s="15"/>
      <c r="D1453" s="15"/>
      <c r="E1453" s="15"/>
      <c r="F1453" s="15"/>
      <c r="G1453" s="15"/>
      <c r="H1453" s="15"/>
      <c r="I1453" s="52" t="s">
        <v>14</v>
      </c>
      <c r="J1453" s="6">
        <v>0.182646428706501</v>
      </c>
      <c r="K1453" s="6">
        <v>0.61626704984549496</v>
      </c>
      <c r="L1453" s="6">
        <v>0.20108652144800301</v>
      </c>
      <c r="M1453" s="6">
        <v>0.17227616612688901</v>
      </c>
      <c r="N1453" s="6">
        <v>0.48066613239552203</v>
      </c>
      <c r="O1453" s="6">
        <v>0.34705770147758802</v>
      </c>
      <c r="P1453" s="6">
        <v>0.68163830112906698</v>
      </c>
      <c r="Q1453" s="6">
        <v>0.259100618526935</v>
      </c>
      <c r="R1453" s="6">
        <v>5.9261080343996797E-2</v>
      </c>
      <c r="S1453" s="6">
        <v>0.581172993231307</v>
      </c>
      <c r="T1453" s="6">
        <v>0.14175288128085201</v>
      </c>
      <c r="U1453" s="6">
        <v>0.277074125487839</v>
      </c>
      <c r="V1453" s="6">
        <v>7.7215348376714094E-2</v>
      </c>
      <c r="W1453" s="6">
        <v>0.41812362486066301</v>
      </c>
      <c r="X1453" s="6">
        <v>0.50466102676262203</v>
      </c>
      <c r="Y1453" s="6">
        <v>0.60659827342649997</v>
      </c>
      <c r="Z1453" s="6">
        <v>9.2304578190989903E-2</v>
      </c>
      <c r="AA1453" s="6">
        <v>0.30109714838250901</v>
      </c>
      <c r="AB1453" s="6">
        <v>0.125658080360464</v>
      </c>
      <c r="AC1453" s="6">
        <v>0.20272979686547399</v>
      </c>
      <c r="AD1453" s="6">
        <v>0.67161212277406102</v>
      </c>
      <c r="AE1453" s="6">
        <v>0.96162759815175003</v>
      </c>
      <c r="AF1453" s="6">
        <v>3.82788268556453E-2</v>
      </c>
      <c r="AG1453" s="310">
        <v>9.3574992604206195E-5</v>
      </c>
      <c r="AH1453" s="211">
        <v>4.6369999999999996</v>
      </c>
      <c r="AI1453" s="211">
        <v>7.7450000000000001</v>
      </c>
      <c r="AJ1453" s="212">
        <v>10.324</v>
      </c>
      <c r="AK1453" s="210">
        <v>4.585</v>
      </c>
      <c r="AL1453" s="210">
        <v>7.399</v>
      </c>
      <c r="AM1453" s="210">
        <v>10.436</v>
      </c>
      <c r="AN1453" s="203"/>
      <c r="AO1453" s="203"/>
      <c r="AP1453" s="203"/>
      <c r="AQ1453" s="203"/>
      <c r="AR1453" s="203">
        <f t="shared" si="1883"/>
        <v>4.5450000100999999</v>
      </c>
      <c r="AS1453" s="203">
        <f t="shared" si="1884"/>
        <v>5.5549999999999997</v>
      </c>
      <c r="AT1453" s="203">
        <f t="shared" si="1885"/>
        <v>6.7894444320999989</v>
      </c>
      <c r="AU1453" s="203">
        <f t="shared" si="1886"/>
        <v>6.0592091043740002</v>
      </c>
      <c r="AV1453" s="203">
        <f t="shared" si="1887"/>
        <v>7.4057000000000004</v>
      </c>
      <c r="AW1453" s="203">
        <f t="shared" si="1888"/>
        <v>9.0514110946540001</v>
      </c>
      <c r="AX1453" s="203">
        <f t="shared" si="1889"/>
        <v>8.579536382701999</v>
      </c>
      <c r="AY1453" s="203">
        <f t="shared" si="1890"/>
        <v>10.4861</v>
      </c>
      <c r="AZ1453" s="203">
        <f t="shared" si="1891"/>
        <v>12.816344421142</v>
      </c>
      <c r="BB1453" s="1" t="str">
        <f t="shared" si="1861"/>
        <v>NP</v>
      </c>
      <c r="BC1453" s="1" t="str">
        <f t="shared" si="1862"/>
        <v>NA</v>
      </c>
      <c r="BD1453" s="1" t="str">
        <f t="shared" si="1863"/>
        <v>NP</v>
      </c>
      <c r="BE1453" s="1" t="str">
        <f t="shared" si="1864"/>
        <v>NO</v>
      </c>
      <c r="BF1453" s="1" t="str">
        <f t="shared" si="1822"/>
        <v>NO</v>
      </c>
      <c r="BG1453" s="1" t="str">
        <f t="shared" si="1823"/>
        <v>NO</v>
      </c>
      <c r="BH1453" s="1" t="str">
        <f t="shared" si="1816"/>
        <v>YES</v>
      </c>
      <c r="BJ1453" s="1">
        <v>147</v>
      </c>
      <c r="BK1453" s="1" t="str">
        <f t="shared" si="1824"/>
        <v>NP</v>
      </c>
      <c r="BL1453" s="1" t="str">
        <f t="shared" si="1825"/>
        <v>NP</v>
      </c>
      <c r="BM1453" s="1" t="str">
        <f t="shared" si="1826"/>
        <v>NP</v>
      </c>
      <c r="BN1453" s="1" t="str">
        <f t="shared" si="1827"/>
        <v>NO</v>
      </c>
      <c r="BO1453" s="1" t="str">
        <f t="shared" si="1828"/>
        <v>NO</v>
      </c>
      <c r="BP1453" s="1" t="str">
        <f t="shared" si="1829"/>
        <v>NO</v>
      </c>
      <c r="BQ1453" s="1" t="str">
        <f t="shared" si="1830"/>
        <v>YES</v>
      </c>
      <c r="BS1453" s="1" t="str">
        <f t="shared" si="1831"/>
        <v>TP</v>
      </c>
      <c r="BT1453" s="1" t="str">
        <f t="shared" si="1832"/>
        <v>FN</v>
      </c>
      <c r="BU1453" s="1" t="str">
        <f t="shared" si="1833"/>
        <v>TP</v>
      </c>
      <c r="BV1453" s="1" t="str">
        <f t="shared" si="1834"/>
        <v>NO</v>
      </c>
      <c r="BW1453" s="1" t="str">
        <f t="shared" si="1835"/>
        <v>YES</v>
      </c>
      <c r="BX1453" s="1" t="str">
        <f t="shared" si="1836"/>
        <v>YES</v>
      </c>
      <c r="BY1453" s="244" t="str">
        <f t="shared" si="1837"/>
        <v>YES</v>
      </c>
      <c r="BZ1453" s="244" t="str">
        <f t="shared" si="1838"/>
        <v>NO</v>
      </c>
      <c r="CA1453" s="244" t="str">
        <f t="shared" si="1839"/>
        <v>NO</v>
      </c>
      <c r="CB1453" s="244" t="str">
        <f t="shared" si="1840"/>
        <v>NO</v>
      </c>
      <c r="CC1453" s="244" t="str">
        <f t="shared" si="1841"/>
        <v>NO</v>
      </c>
      <c r="CD1453" s="244" t="str">
        <f t="shared" si="1817"/>
        <v>YES</v>
      </c>
      <c r="CE1453" s="1" t="str">
        <f t="shared" si="1818"/>
        <v>YES</v>
      </c>
      <c r="CF1453" s="1" t="str">
        <f t="shared" si="1819"/>
        <v>YES</v>
      </c>
      <c r="CG1453" s="1" t="str">
        <f t="shared" si="1820"/>
        <v>NO</v>
      </c>
      <c r="CH1453" s="1" t="str">
        <f t="shared" si="1821"/>
        <v>NO</v>
      </c>
      <c r="CI1453" s="244" t="str">
        <f t="shared" si="1842"/>
        <v>YES</v>
      </c>
      <c r="CJ1453" s="244" t="str">
        <f t="shared" si="1843"/>
        <v>YES</v>
      </c>
      <c r="CK1453" s="244" t="str">
        <f t="shared" si="1844"/>
        <v>YES</v>
      </c>
      <c r="CL1453" s="244" t="str">
        <f t="shared" si="1845"/>
        <v>NO</v>
      </c>
      <c r="CM1453" s="244" t="str">
        <f t="shared" si="1846"/>
        <v>NO</v>
      </c>
      <c r="CN1453" s="244" t="str">
        <f t="shared" si="1847"/>
        <v>NO</v>
      </c>
      <c r="CO1453" s="244" t="str">
        <f t="shared" si="1848"/>
        <v>NO</v>
      </c>
      <c r="CP1453" s="244" t="str">
        <f t="shared" si="1849"/>
        <v>NO</v>
      </c>
      <c r="CQ1453" s="244" t="str">
        <f t="shared" si="1850"/>
        <v>NO</v>
      </c>
      <c r="CR1453" s="244" t="str">
        <f t="shared" si="1851"/>
        <v>NO</v>
      </c>
    </row>
    <row r="1454" spans="1:96">
      <c r="A1454" s="64"/>
      <c r="B1454" s="15"/>
      <c r="C1454" s="15"/>
      <c r="D1454" s="15"/>
      <c r="E1454" s="15"/>
      <c r="F1454" s="15"/>
      <c r="G1454" s="15"/>
      <c r="H1454" s="15"/>
      <c r="I1454" s="52" t="s">
        <v>15</v>
      </c>
      <c r="J1454" s="6">
        <v>2.8378544870142099E-2</v>
      </c>
      <c r="K1454" s="6">
        <v>0.80028838915955502</v>
      </c>
      <c r="L1454" s="6">
        <v>0.17133306597030201</v>
      </c>
      <c r="M1454" s="6">
        <v>0.98065506979167405</v>
      </c>
      <c r="N1454" s="6">
        <v>1.88176017600096E-2</v>
      </c>
      <c r="O1454" s="6">
        <v>5.2732844831582205E-4</v>
      </c>
      <c r="P1454" s="6">
        <v>0.10331557093190399</v>
      </c>
      <c r="Q1454" s="6">
        <v>0.153725533349096</v>
      </c>
      <c r="R1454" s="6">
        <v>0.74295889571899898</v>
      </c>
      <c r="S1454" s="6">
        <v>4.4798764101781498E-2</v>
      </c>
      <c r="T1454" s="6">
        <v>0.61811173876561298</v>
      </c>
      <c r="U1454" s="6">
        <v>0.337089497132604</v>
      </c>
      <c r="V1454" s="6">
        <v>3.9316207374690201E-2</v>
      </c>
      <c r="W1454" s="6">
        <v>0.85037968443437195</v>
      </c>
      <c r="X1454" s="6">
        <v>0.110304108190937</v>
      </c>
      <c r="Y1454" s="6">
        <v>0.62748562769845395</v>
      </c>
      <c r="Z1454" s="6">
        <v>0.130558854272849</v>
      </c>
      <c r="AA1454" s="6">
        <v>0.241955518028695</v>
      </c>
      <c r="AB1454" s="6">
        <v>0.98334361235168</v>
      </c>
      <c r="AC1454" s="6">
        <v>1.6663777697091199E-3</v>
      </c>
      <c r="AD1454" s="6">
        <v>1.4990009878610801E-2</v>
      </c>
      <c r="AE1454" s="6">
        <v>0.16822910849043399</v>
      </c>
      <c r="AF1454" s="6">
        <v>0.27208483616595902</v>
      </c>
      <c r="AG1454" s="310">
        <v>0.55968605534360505</v>
      </c>
      <c r="AH1454" s="211">
        <v>4.9390000000000001</v>
      </c>
      <c r="AI1454" s="211">
        <v>6.7160000000000002</v>
      </c>
      <c r="AJ1454" s="212">
        <v>10.446999999999999</v>
      </c>
      <c r="AK1454" s="210">
        <v>4.9489999999999998</v>
      </c>
      <c r="AL1454" s="210">
        <v>6.6310000000000002</v>
      </c>
      <c r="AM1454" s="210">
        <v>10.74</v>
      </c>
      <c r="AN1454" s="203"/>
      <c r="AO1454" s="203"/>
      <c r="AP1454" s="203"/>
      <c r="AQ1454" s="203"/>
      <c r="AR1454" s="203">
        <f t="shared" si="1883"/>
        <v>4.5450000100999999</v>
      </c>
      <c r="AS1454" s="203">
        <f t="shared" si="1884"/>
        <v>5.5549999999999997</v>
      </c>
      <c r="AT1454" s="203">
        <f t="shared" si="1885"/>
        <v>6.7894444320999989</v>
      </c>
      <c r="AU1454" s="203">
        <f t="shared" si="1886"/>
        <v>6.0592091043740002</v>
      </c>
      <c r="AV1454" s="203">
        <f t="shared" si="1887"/>
        <v>7.4057000000000004</v>
      </c>
      <c r="AW1454" s="203">
        <f t="shared" si="1888"/>
        <v>9.0514110946540001</v>
      </c>
      <c r="AX1454" s="203">
        <f t="shared" si="1889"/>
        <v>8.579536382701999</v>
      </c>
      <c r="AY1454" s="203">
        <f t="shared" si="1890"/>
        <v>10.4861</v>
      </c>
      <c r="AZ1454" s="203">
        <f t="shared" si="1891"/>
        <v>12.816344421142</v>
      </c>
      <c r="BB1454" s="1" t="str">
        <f t="shared" si="1861"/>
        <v>NP</v>
      </c>
      <c r="BC1454" s="1" t="str">
        <f t="shared" si="1862"/>
        <v>NP</v>
      </c>
      <c r="BD1454" s="1" t="str">
        <f t="shared" si="1863"/>
        <v>NP</v>
      </c>
      <c r="BE1454" s="1" t="str">
        <f t="shared" si="1864"/>
        <v>NO</v>
      </c>
      <c r="BF1454" s="1" t="str">
        <f t="shared" si="1822"/>
        <v>NO</v>
      </c>
      <c r="BG1454" s="1" t="str">
        <f t="shared" si="1823"/>
        <v>NO</v>
      </c>
      <c r="BH1454" s="1" t="str">
        <f t="shared" si="1816"/>
        <v>YES</v>
      </c>
      <c r="BJ1454" s="1">
        <v>92</v>
      </c>
      <c r="BK1454" s="1" t="str">
        <f t="shared" si="1824"/>
        <v>NP</v>
      </c>
      <c r="BL1454" s="1" t="str">
        <f t="shared" si="1825"/>
        <v>NP</v>
      </c>
      <c r="BM1454" s="1" t="str">
        <f t="shared" si="1826"/>
        <v>NA</v>
      </c>
      <c r="BN1454" s="1" t="str">
        <f t="shared" si="1827"/>
        <v>NO</v>
      </c>
      <c r="BO1454" s="1" t="str">
        <f t="shared" si="1828"/>
        <v>NO</v>
      </c>
      <c r="BP1454" s="1" t="str">
        <f t="shared" si="1829"/>
        <v>NO</v>
      </c>
      <c r="BQ1454" s="1" t="str">
        <f t="shared" si="1830"/>
        <v>YES</v>
      </c>
      <c r="BS1454" s="1" t="str">
        <f t="shared" si="1831"/>
        <v>TP</v>
      </c>
      <c r="BT1454" s="1" t="str">
        <f t="shared" si="1832"/>
        <v>TP</v>
      </c>
      <c r="BU1454" s="1" t="str">
        <f t="shared" si="1833"/>
        <v>FP</v>
      </c>
      <c r="BV1454" s="1" t="str">
        <f t="shared" si="1834"/>
        <v>NO</v>
      </c>
      <c r="BW1454" s="1" t="str">
        <f t="shared" si="1835"/>
        <v>YES</v>
      </c>
      <c r="BX1454" s="1" t="str">
        <f t="shared" si="1836"/>
        <v>YES</v>
      </c>
      <c r="BY1454" s="244" t="str">
        <f t="shared" si="1837"/>
        <v>YES</v>
      </c>
      <c r="BZ1454" s="244" t="str">
        <f t="shared" si="1838"/>
        <v>NO</v>
      </c>
      <c r="CA1454" s="244" t="str">
        <f t="shared" si="1839"/>
        <v>NO</v>
      </c>
      <c r="CB1454" s="244" t="str">
        <f t="shared" si="1840"/>
        <v>NO</v>
      </c>
      <c r="CC1454" s="244" t="str">
        <f t="shared" si="1841"/>
        <v>NO</v>
      </c>
      <c r="CD1454" s="244" t="str">
        <f t="shared" si="1817"/>
        <v>YES</v>
      </c>
      <c r="CE1454" s="1" t="str">
        <f t="shared" si="1818"/>
        <v>YES</v>
      </c>
      <c r="CF1454" s="1" t="str">
        <f t="shared" si="1819"/>
        <v>YES</v>
      </c>
      <c r="CG1454" s="1" t="str">
        <f t="shared" si="1820"/>
        <v>NO</v>
      </c>
      <c r="CH1454" s="1" t="str">
        <f t="shared" si="1821"/>
        <v>NO</v>
      </c>
      <c r="CI1454" s="244" t="str">
        <f t="shared" si="1842"/>
        <v>NO</v>
      </c>
      <c r="CJ1454" s="244" t="str">
        <f t="shared" si="1843"/>
        <v>NO</v>
      </c>
      <c r="CK1454" s="244" t="str">
        <f t="shared" si="1844"/>
        <v>NO</v>
      </c>
      <c r="CL1454" s="244" t="str">
        <f t="shared" si="1845"/>
        <v>NO</v>
      </c>
      <c r="CM1454" s="244" t="str">
        <f t="shared" si="1846"/>
        <v>NO</v>
      </c>
      <c r="CN1454" s="244" t="str">
        <f t="shared" si="1847"/>
        <v>YES</v>
      </c>
      <c r="CO1454" s="244" t="str">
        <f t="shared" si="1848"/>
        <v>YES</v>
      </c>
      <c r="CP1454" s="244" t="str">
        <f t="shared" si="1849"/>
        <v>YES</v>
      </c>
      <c r="CQ1454" s="244" t="str">
        <f t="shared" si="1850"/>
        <v>NO</v>
      </c>
      <c r="CR1454" s="244" t="str">
        <f t="shared" si="1851"/>
        <v>NO</v>
      </c>
    </row>
    <row r="1455" spans="1:96">
      <c r="A1455" s="64"/>
      <c r="B1455" s="15"/>
      <c r="C1455" s="15"/>
      <c r="D1455" s="15"/>
      <c r="E1455" s="15"/>
      <c r="F1455" s="15"/>
      <c r="G1455" s="15"/>
      <c r="H1455" s="15"/>
      <c r="I1455" s="52" t="s">
        <v>16</v>
      </c>
      <c r="J1455" s="6">
        <v>0.98363211123413197</v>
      </c>
      <c r="K1455" s="6">
        <v>1.6324158175095801E-2</v>
      </c>
      <c r="L1455" s="6">
        <v>4.3730590771673399E-5</v>
      </c>
      <c r="M1455" s="6">
        <v>0.612294322713689</v>
      </c>
      <c r="N1455" s="6">
        <v>0.32120523140033602</v>
      </c>
      <c r="O1455" s="6">
        <v>6.6500445885974105E-2</v>
      </c>
      <c r="P1455" s="6">
        <v>7.5491206562418395E-2</v>
      </c>
      <c r="Q1455" s="6">
        <v>0.366596271041567</v>
      </c>
      <c r="R1455" s="6">
        <v>0.55791252239601397</v>
      </c>
      <c r="S1455" s="6">
        <v>0.29638969380438301</v>
      </c>
      <c r="T1455" s="6">
        <v>0.62355837520184099</v>
      </c>
      <c r="U1455" s="6">
        <v>8.0051930993775805E-2</v>
      </c>
      <c r="V1455" s="6">
        <v>0.15454902659164799</v>
      </c>
      <c r="W1455" s="6">
        <v>0.30879819759147398</v>
      </c>
      <c r="X1455" s="6">
        <v>0.53665277581687698</v>
      </c>
      <c r="Y1455" s="6">
        <v>0.69854734492459003</v>
      </c>
      <c r="Z1455" s="6">
        <v>0.28473924929658101</v>
      </c>
      <c r="AA1455" s="6">
        <v>1.67134057788282E-2</v>
      </c>
      <c r="AB1455" s="6">
        <v>0.388457981701614</v>
      </c>
      <c r="AC1455" s="6">
        <v>0.42160810150328798</v>
      </c>
      <c r="AD1455" s="6">
        <v>0.189933916795097</v>
      </c>
      <c r="AE1455" s="6">
        <v>0.66738592244139905</v>
      </c>
      <c r="AF1455" s="6">
        <v>0.29024485102153802</v>
      </c>
      <c r="AG1455" s="310">
        <v>4.2369226537061502E-2</v>
      </c>
      <c r="AH1455" s="211">
        <v>6.8620000000000001</v>
      </c>
      <c r="AI1455" s="211">
        <v>7.5049999999999999</v>
      </c>
      <c r="AJ1455" s="212">
        <v>9.1669999999999998</v>
      </c>
      <c r="AK1455" s="210">
        <v>6.657</v>
      </c>
      <c r="AL1455" s="210">
        <v>7.383</v>
      </c>
      <c r="AM1455" s="210">
        <v>9.2279999999999998</v>
      </c>
      <c r="AN1455" s="203"/>
      <c r="AO1455" s="203"/>
      <c r="AP1455" s="203"/>
      <c r="AQ1455" s="203"/>
      <c r="AR1455" s="203">
        <f t="shared" si="1883"/>
        <v>4.5450000100999999</v>
      </c>
      <c r="AS1455" s="203">
        <f t="shared" si="1884"/>
        <v>5.5549999999999997</v>
      </c>
      <c r="AT1455" s="203">
        <f t="shared" si="1885"/>
        <v>6.7894444320999989</v>
      </c>
      <c r="AU1455" s="203">
        <f t="shared" si="1886"/>
        <v>6.0592091043740002</v>
      </c>
      <c r="AV1455" s="203">
        <f t="shared" si="1887"/>
        <v>7.4057000000000004</v>
      </c>
      <c r="AW1455" s="203">
        <f t="shared" si="1888"/>
        <v>9.0514110946540001</v>
      </c>
      <c r="AX1455" s="203">
        <f t="shared" si="1889"/>
        <v>8.579536382701999</v>
      </c>
      <c r="AY1455" s="203">
        <f t="shared" si="1890"/>
        <v>10.4861</v>
      </c>
      <c r="AZ1455" s="203">
        <f t="shared" si="1891"/>
        <v>12.816344421142</v>
      </c>
      <c r="BB1455" s="1" t="str">
        <f t="shared" si="1861"/>
        <v>P</v>
      </c>
      <c r="BC1455" s="1" t="str">
        <f t="shared" si="1862"/>
        <v>NA</v>
      </c>
      <c r="BD1455" s="1" t="str">
        <f t="shared" si="1863"/>
        <v>NP</v>
      </c>
      <c r="BE1455" s="1" t="str">
        <f t="shared" si="1864"/>
        <v>NO</v>
      </c>
      <c r="BF1455" s="1" t="str">
        <f t="shared" si="1822"/>
        <v>NO</v>
      </c>
      <c r="BG1455" s="1" t="str">
        <f t="shared" si="1823"/>
        <v>NO</v>
      </c>
      <c r="BH1455" s="1" t="str">
        <f t="shared" si="1816"/>
        <v>NO</v>
      </c>
      <c r="BJ1455" s="1">
        <v>100</v>
      </c>
      <c r="BK1455" s="1" t="str">
        <f t="shared" si="1824"/>
        <v>NA</v>
      </c>
      <c r="BL1455" s="1" t="str">
        <f t="shared" si="1825"/>
        <v>NP</v>
      </c>
      <c r="BM1455" s="1" t="str">
        <f t="shared" si="1826"/>
        <v>NP</v>
      </c>
      <c r="BN1455" s="1" t="str">
        <f t="shared" si="1827"/>
        <v>NO</v>
      </c>
      <c r="BO1455" s="1" t="str">
        <f t="shared" si="1828"/>
        <v>NO</v>
      </c>
      <c r="BP1455" s="1" t="str">
        <f t="shared" si="1829"/>
        <v>NO</v>
      </c>
      <c r="BQ1455" s="1" t="str">
        <f t="shared" si="1830"/>
        <v>YES</v>
      </c>
      <c r="BS1455" s="1" t="str">
        <f t="shared" si="1831"/>
        <v>TN</v>
      </c>
      <c r="BT1455" s="1" t="str">
        <f t="shared" si="1832"/>
        <v>FN</v>
      </c>
      <c r="BU1455" s="1" t="str">
        <f t="shared" si="1833"/>
        <v>TP</v>
      </c>
      <c r="BV1455" s="1" t="str">
        <f t="shared" si="1834"/>
        <v>NO</v>
      </c>
      <c r="BW1455" s="1" t="str">
        <f t="shared" si="1835"/>
        <v>NO</v>
      </c>
      <c r="BX1455" s="1" t="str">
        <f t="shared" si="1836"/>
        <v>YES</v>
      </c>
      <c r="BY1455" s="244" t="str">
        <f t="shared" si="1837"/>
        <v>YES</v>
      </c>
      <c r="BZ1455" s="244" t="str">
        <f t="shared" si="1838"/>
        <v>NO</v>
      </c>
      <c r="CA1455" s="244" t="str">
        <f t="shared" si="1839"/>
        <v>NO</v>
      </c>
      <c r="CB1455" s="244" t="str">
        <f t="shared" si="1840"/>
        <v>NO</v>
      </c>
      <c r="CC1455" s="244" t="str">
        <f t="shared" si="1841"/>
        <v>NO</v>
      </c>
      <c r="CD1455" s="244" t="str">
        <f t="shared" si="1817"/>
        <v>YES</v>
      </c>
      <c r="CE1455" s="1" t="str">
        <f t="shared" si="1818"/>
        <v>YES</v>
      </c>
      <c r="CF1455" s="1" t="str">
        <f t="shared" si="1819"/>
        <v>YES</v>
      </c>
      <c r="CG1455" s="1" t="str">
        <f t="shared" si="1820"/>
        <v>NO</v>
      </c>
      <c r="CH1455" s="1" t="str">
        <f t="shared" si="1821"/>
        <v>NO</v>
      </c>
      <c r="CI1455" s="244" t="str">
        <f t="shared" si="1842"/>
        <v>YES</v>
      </c>
      <c r="CJ1455" s="244" t="str">
        <f t="shared" si="1843"/>
        <v>YES</v>
      </c>
      <c r="CK1455" s="244" t="str">
        <f t="shared" si="1844"/>
        <v>YES</v>
      </c>
      <c r="CL1455" s="244" t="str">
        <f t="shared" si="1845"/>
        <v>NO</v>
      </c>
      <c r="CM1455" s="244" t="str">
        <f t="shared" si="1846"/>
        <v>NO</v>
      </c>
      <c r="CN1455" s="244" t="str">
        <f t="shared" si="1847"/>
        <v>NO</v>
      </c>
      <c r="CO1455" s="244" t="str">
        <f t="shared" si="1848"/>
        <v>NO</v>
      </c>
      <c r="CP1455" s="244" t="str">
        <f t="shared" si="1849"/>
        <v>NO</v>
      </c>
      <c r="CQ1455" s="244" t="str">
        <f t="shared" si="1850"/>
        <v>NO</v>
      </c>
      <c r="CR1455" s="244" t="str">
        <f t="shared" si="1851"/>
        <v>NO</v>
      </c>
    </row>
    <row r="1456" spans="1:96">
      <c r="A1456" s="64"/>
      <c r="B1456" s="15"/>
      <c r="C1456" s="15"/>
      <c r="D1456" s="15"/>
      <c r="E1456" s="15"/>
      <c r="F1456" s="15"/>
      <c r="G1456" s="15"/>
      <c r="H1456" s="15"/>
      <c r="I1456" s="52" t="s">
        <v>17</v>
      </c>
      <c r="J1456" s="6">
        <v>0.71323617950768603</v>
      </c>
      <c r="K1456" s="6">
        <v>0.177994175165747</v>
      </c>
      <c r="L1456" s="6">
        <v>0.10876964532656599</v>
      </c>
      <c r="M1456" s="6">
        <v>0.22961880030533599</v>
      </c>
      <c r="N1456" s="6">
        <v>9.4543575076792494E-2</v>
      </c>
      <c r="O1456" s="6">
        <v>0.67583762461787</v>
      </c>
      <c r="P1456" s="6">
        <v>1.8495551974195799E-2</v>
      </c>
      <c r="Q1456" s="6">
        <v>0.13075081724277801</v>
      </c>
      <c r="R1456" s="6">
        <v>0.85075363078302502</v>
      </c>
      <c r="S1456" s="6">
        <v>0.574775309819056</v>
      </c>
      <c r="T1456" s="6">
        <v>0.40330369721944598</v>
      </c>
      <c r="U1456" s="6">
        <v>2.1920992961496601E-2</v>
      </c>
      <c r="V1456" s="6">
        <v>6.6882859917799506E-2</v>
      </c>
      <c r="W1456" s="6">
        <v>0.73971028351378498</v>
      </c>
      <c r="X1456" s="6">
        <v>0.193406856568414</v>
      </c>
      <c r="Y1456" s="6">
        <v>0.39466208237150702</v>
      </c>
      <c r="Z1456" s="6">
        <v>0.53907887578371505</v>
      </c>
      <c r="AA1456" s="6">
        <v>6.6259041844777905E-2</v>
      </c>
      <c r="AB1456" s="6">
        <v>0.826191925231885</v>
      </c>
      <c r="AC1456" s="6">
        <v>2.6340417510898499E-2</v>
      </c>
      <c r="AD1456" s="6">
        <v>0.147467657257216</v>
      </c>
      <c r="AE1456" s="6">
        <v>0.42199588776154701</v>
      </c>
      <c r="AF1456" s="6">
        <v>0.40372853327205099</v>
      </c>
      <c r="AG1456" s="310">
        <v>0.174275578966401</v>
      </c>
      <c r="AH1456" s="211">
        <v>6.5</v>
      </c>
      <c r="AI1456" s="211">
        <v>6.8070000000000004</v>
      </c>
      <c r="AJ1456" s="212">
        <v>9.4459999999999997</v>
      </c>
      <c r="AK1456" s="210">
        <v>6.7670000000000003</v>
      </c>
      <c r="AL1456" s="210">
        <v>6.9630000000000001</v>
      </c>
      <c r="AM1456" s="210">
        <v>9.609</v>
      </c>
      <c r="AN1456" s="203"/>
      <c r="AO1456" s="203"/>
      <c r="AP1456" s="203"/>
      <c r="AQ1456" s="203"/>
      <c r="AR1456" s="203">
        <f t="shared" si="1883"/>
        <v>4.5450000100999999</v>
      </c>
      <c r="AS1456" s="203">
        <f t="shared" si="1884"/>
        <v>5.5549999999999997</v>
      </c>
      <c r="AT1456" s="203">
        <f t="shared" si="1885"/>
        <v>6.7894444320999989</v>
      </c>
      <c r="AU1456" s="203">
        <f t="shared" si="1886"/>
        <v>6.0592091043740002</v>
      </c>
      <c r="AV1456" s="203">
        <f t="shared" si="1887"/>
        <v>7.4057000000000004</v>
      </c>
      <c r="AW1456" s="203">
        <f t="shared" si="1888"/>
        <v>9.0514110946540001</v>
      </c>
      <c r="AX1456" s="203">
        <f t="shared" si="1889"/>
        <v>8.579536382701999</v>
      </c>
      <c r="AY1456" s="203">
        <f t="shared" si="1890"/>
        <v>10.4861</v>
      </c>
      <c r="AZ1456" s="203">
        <f t="shared" si="1891"/>
        <v>12.816344421142</v>
      </c>
      <c r="BB1456" s="1" t="str">
        <f t="shared" si="1861"/>
        <v>NA</v>
      </c>
      <c r="BC1456" s="1" t="str">
        <f t="shared" si="1862"/>
        <v>NP</v>
      </c>
      <c r="BD1456" s="1" t="str">
        <f t="shared" si="1863"/>
        <v>NP</v>
      </c>
      <c r="BE1456" s="1" t="str">
        <f t="shared" si="1864"/>
        <v>NO</v>
      </c>
      <c r="BF1456" s="1" t="str">
        <f t="shared" si="1822"/>
        <v>NO</v>
      </c>
      <c r="BG1456" s="1" t="str">
        <f t="shared" si="1823"/>
        <v>NO</v>
      </c>
      <c r="BH1456" s="1" t="str">
        <f t="shared" si="1816"/>
        <v>YES</v>
      </c>
      <c r="BJ1456" s="1">
        <v>107</v>
      </c>
      <c r="BK1456" s="1" t="str">
        <f t="shared" si="1824"/>
        <v>NA</v>
      </c>
      <c r="BL1456" s="1" t="str">
        <f t="shared" si="1825"/>
        <v>NP</v>
      </c>
      <c r="BM1456" s="1" t="str">
        <f t="shared" si="1826"/>
        <v>NP</v>
      </c>
      <c r="BN1456" s="1" t="str">
        <f t="shared" si="1827"/>
        <v>NO</v>
      </c>
      <c r="BO1456" s="1" t="str">
        <f t="shared" si="1828"/>
        <v>NO</v>
      </c>
      <c r="BP1456" s="1" t="str">
        <f t="shared" si="1829"/>
        <v>NO</v>
      </c>
      <c r="BQ1456" s="1" t="str">
        <f t="shared" si="1830"/>
        <v>YES</v>
      </c>
      <c r="BS1456" s="1" t="str">
        <f t="shared" si="1831"/>
        <v>TN</v>
      </c>
      <c r="BT1456" s="1" t="str">
        <f t="shared" si="1832"/>
        <v>TP</v>
      </c>
      <c r="BU1456" s="1" t="str">
        <f t="shared" si="1833"/>
        <v>TP</v>
      </c>
      <c r="BV1456" s="1" t="str">
        <f t="shared" si="1834"/>
        <v>NO</v>
      </c>
      <c r="BW1456" s="1" t="str">
        <f t="shared" si="1835"/>
        <v>YES</v>
      </c>
      <c r="BX1456" s="1" t="str">
        <f t="shared" si="1836"/>
        <v>YES</v>
      </c>
      <c r="BY1456" s="244" t="str">
        <f t="shared" si="1837"/>
        <v>YES</v>
      </c>
      <c r="BZ1456" s="244" t="str">
        <f t="shared" si="1838"/>
        <v>NO</v>
      </c>
      <c r="CA1456" s="244" t="str">
        <f t="shared" si="1839"/>
        <v>NO</v>
      </c>
      <c r="CB1456" s="244" t="str">
        <f t="shared" si="1840"/>
        <v>NO</v>
      </c>
      <c r="CC1456" s="244" t="str">
        <f t="shared" si="1841"/>
        <v>NO</v>
      </c>
      <c r="CD1456" s="244" t="str">
        <f t="shared" si="1817"/>
        <v>NO</v>
      </c>
      <c r="CE1456" s="1" t="str">
        <f t="shared" si="1818"/>
        <v>NO</v>
      </c>
      <c r="CF1456" s="1" t="str">
        <f t="shared" si="1819"/>
        <v>NO</v>
      </c>
      <c r="CG1456" s="1" t="str">
        <f t="shared" si="1820"/>
        <v>NO</v>
      </c>
      <c r="CH1456" s="1" t="str">
        <f t="shared" si="1821"/>
        <v>NO</v>
      </c>
      <c r="CI1456" s="244" t="str">
        <f t="shared" si="1842"/>
        <v>NO</v>
      </c>
      <c r="CJ1456" s="244" t="str">
        <f t="shared" si="1843"/>
        <v>NO</v>
      </c>
      <c r="CK1456" s="244" t="str">
        <f t="shared" si="1844"/>
        <v>NO</v>
      </c>
      <c r="CL1456" s="244" t="str">
        <f t="shared" si="1845"/>
        <v>NO</v>
      </c>
      <c r="CM1456" s="244" t="str">
        <f t="shared" si="1846"/>
        <v>NO</v>
      </c>
      <c r="CN1456" s="244" t="str">
        <f t="shared" si="1847"/>
        <v>NO</v>
      </c>
      <c r="CO1456" s="244" t="str">
        <f t="shared" si="1848"/>
        <v>NO</v>
      </c>
      <c r="CP1456" s="244" t="str">
        <f t="shared" si="1849"/>
        <v>NO</v>
      </c>
      <c r="CQ1456" s="244" t="str">
        <f t="shared" si="1850"/>
        <v>NO</v>
      </c>
      <c r="CR1456" s="244" t="str">
        <f t="shared" si="1851"/>
        <v>NO</v>
      </c>
    </row>
    <row r="1457" spans="1:96">
      <c r="A1457" s="64"/>
      <c r="B1457" s="15"/>
      <c r="C1457" s="15"/>
      <c r="D1457" s="15"/>
      <c r="E1457" s="15"/>
      <c r="F1457" s="15"/>
      <c r="G1457" s="15"/>
      <c r="H1457" s="15"/>
      <c r="I1457" s="52" t="s">
        <v>18</v>
      </c>
      <c r="J1457" s="6">
        <v>0.22964933823053801</v>
      </c>
      <c r="K1457" s="6">
        <v>0.70393650733154101</v>
      </c>
      <c r="L1457" s="6">
        <v>6.6414154437919398E-2</v>
      </c>
      <c r="M1457" s="6">
        <v>7.0215632427491695E-2</v>
      </c>
      <c r="N1457" s="6">
        <v>0.171453289471732</v>
      </c>
      <c r="O1457" s="6">
        <v>0.75833107810077605</v>
      </c>
      <c r="P1457" s="6">
        <v>0.23894259893491299</v>
      </c>
      <c r="Q1457" s="6">
        <v>0.70756140499966602</v>
      </c>
      <c r="R1457" s="6">
        <v>5.3495996065420201E-2</v>
      </c>
      <c r="S1457" s="6">
        <v>0.175654320180575</v>
      </c>
      <c r="T1457" s="6">
        <v>0.66293954170816605</v>
      </c>
      <c r="U1457" s="6">
        <v>0.16140613811125701</v>
      </c>
      <c r="V1457" s="6">
        <v>0.61409440736787702</v>
      </c>
      <c r="W1457" s="6">
        <v>0.21484558174764301</v>
      </c>
      <c r="X1457" s="6">
        <v>0.171060010884479</v>
      </c>
      <c r="Y1457" s="6">
        <v>0.46418488961085003</v>
      </c>
      <c r="Z1457" s="6">
        <v>0.32792652644289999</v>
      </c>
      <c r="AA1457" s="6">
        <v>0.20788858394624801</v>
      </c>
      <c r="AB1457" s="6">
        <v>0.26414153653496197</v>
      </c>
      <c r="AC1457" s="6">
        <v>0.124145010941603</v>
      </c>
      <c r="AD1457" s="6">
        <v>0.61171345252343401</v>
      </c>
      <c r="AE1457" s="6">
        <v>0.79689690414780601</v>
      </c>
      <c r="AF1457" s="6">
        <v>0.197128871240524</v>
      </c>
      <c r="AG1457" s="310">
        <v>5.9742246116687402E-3</v>
      </c>
      <c r="AH1457" s="211">
        <v>4.4649999999999999</v>
      </c>
      <c r="AI1457" s="211">
        <v>7.21</v>
      </c>
      <c r="AJ1457" s="212">
        <v>10.686</v>
      </c>
      <c r="AK1457" s="210">
        <v>4.5590000000000002</v>
      </c>
      <c r="AL1457" s="210">
        <v>7.2130000000000001</v>
      </c>
      <c r="AM1457" s="210">
        <v>10.885999999999999</v>
      </c>
      <c r="AN1457" s="203"/>
      <c r="AO1457" s="203"/>
      <c r="AP1457" s="203"/>
      <c r="AQ1457" s="203"/>
      <c r="AR1457" s="203">
        <f t="shared" si="1883"/>
        <v>4.5450000100999999</v>
      </c>
      <c r="AS1457" s="203">
        <f t="shared" si="1884"/>
        <v>5.5549999999999997</v>
      </c>
      <c r="AT1457" s="203">
        <f t="shared" si="1885"/>
        <v>6.7894444320999989</v>
      </c>
      <c r="AU1457" s="203">
        <f t="shared" si="1886"/>
        <v>6.0592091043740002</v>
      </c>
      <c r="AV1457" s="203">
        <f t="shared" si="1887"/>
        <v>7.4057000000000004</v>
      </c>
      <c r="AW1457" s="203">
        <f t="shared" si="1888"/>
        <v>9.0514110946540001</v>
      </c>
      <c r="AX1457" s="203">
        <f t="shared" si="1889"/>
        <v>8.579536382701999</v>
      </c>
      <c r="AY1457" s="203">
        <f t="shared" si="1890"/>
        <v>10.4861</v>
      </c>
      <c r="AZ1457" s="203">
        <f t="shared" si="1891"/>
        <v>12.816344421142</v>
      </c>
      <c r="BB1457" s="1" t="str">
        <f t="shared" si="1861"/>
        <v>A</v>
      </c>
      <c r="BC1457" s="1" t="str">
        <f t="shared" si="1862"/>
        <v>NP</v>
      </c>
      <c r="BD1457" s="1" t="str">
        <f t="shared" si="1863"/>
        <v>NA</v>
      </c>
      <c r="BE1457" s="1" t="str">
        <f t="shared" si="1864"/>
        <v>NO</v>
      </c>
      <c r="BF1457" s="1" t="str">
        <f t="shared" si="1822"/>
        <v>NO</v>
      </c>
      <c r="BG1457" s="1" t="str">
        <f t="shared" si="1823"/>
        <v>YES</v>
      </c>
      <c r="BH1457" s="1" t="str">
        <f t="shared" si="1816"/>
        <v>YES</v>
      </c>
      <c r="BJ1457" s="1">
        <v>111</v>
      </c>
      <c r="BK1457" s="1" t="str">
        <f t="shared" si="1824"/>
        <v>NP</v>
      </c>
      <c r="BL1457" s="1" t="str">
        <f t="shared" si="1825"/>
        <v>NP</v>
      </c>
      <c r="BM1457" s="1" t="str">
        <f t="shared" si="1826"/>
        <v>NA</v>
      </c>
      <c r="BN1457" s="1" t="str">
        <f t="shared" si="1827"/>
        <v>NO</v>
      </c>
      <c r="BO1457" s="1" t="str">
        <f t="shared" si="1828"/>
        <v>NO</v>
      </c>
      <c r="BP1457" s="1" t="str">
        <f t="shared" si="1829"/>
        <v>NO</v>
      </c>
      <c r="BQ1457" s="1" t="str">
        <f t="shared" si="1830"/>
        <v>YES</v>
      </c>
      <c r="BS1457" s="1" t="str">
        <f t="shared" si="1831"/>
        <v>TP</v>
      </c>
      <c r="BT1457" s="1" t="str">
        <f t="shared" si="1832"/>
        <v>TP</v>
      </c>
      <c r="BU1457" s="1" t="str">
        <f t="shared" si="1833"/>
        <v>TN</v>
      </c>
      <c r="BV1457" s="1" t="str">
        <f t="shared" si="1834"/>
        <v>NO</v>
      </c>
      <c r="BW1457" s="1" t="str">
        <f t="shared" si="1835"/>
        <v>YES</v>
      </c>
      <c r="BX1457" s="1" t="str">
        <f t="shared" si="1836"/>
        <v>YES</v>
      </c>
      <c r="BY1457" s="244" t="str">
        <f t="shared" si="1837"/>
        <v>YES</v>
      </c>
      <c r="BZ1457" s="244" t="str">
        <f t="shared" si="1838"/>
        <v>NO</v>
      </c>
      <c r="CA1457" s="244" t="str">
        <f t="shared" si="1839"/>
        <v>NO</v>
      </c>
      <c r="CB1457" s="244" t="str">
        <f t="shared" si="1840"/>
        <v>NO</v>
      </c>
      <c r="CC1457" s="244" t="str">
        <f t="shared" si="1841"/>
        <v>NO</v>
      </c>
      <c r="CD1457" s="244" t="str">
        <f t="shared" si="1817"/>
        <v>NO</v>
      </c>
      <c r="CE1457" s="1" t="str">
        <f t="shared" si="1818"/>
        <v>NO</v>
      </c>
      <c r="CF1457" s="1" t="str">
        <f t="shared" si="1819"/>
        <v>NO</v>
      </c>
      <c r="CG1457" s="1" t="str">
        <f t="shared" si="1820"/>
        <v>NO</v>
      </c>
      <c r="CH1457" s="1" t="str">
        <f t="shared" si="1821"/>
        <v>NO</v>
      </c>
      <c r="CI1457" s="244" t="str">
        <f t="shared" si="1842"/>
        <v>NO</v>
      </c>
      <c r="CJ1457" s="244" t="str">
        <f t="shared" si="1843"/>
        <v>NO</v>
      </c>
      <c r="CK1457" s="244" t="str">
        <f t="shared" si="1844"/>
        <v>NO</v>
      </c>
      <c r="CL1457" s="244" t="str">
        <f t="shared" si="1845"/>
        <v>NO</v>
      </c>
      <c r="CM1457" s="244" t="str">
        <f t="shared" si="1846"/>
        <v>NO</v>
      </c>
      <c r="CN1457" s="244" t="str">
        <f t="shared" si="1847"/>
        <v>NO</v>
      </c>
      <c r="CO1457" s="244" t="str">
        <f t="shared" si="1848"/>
        <v>NO</v>
      </c>
      <c r="CP1457" s="244" t="str">
        <f t="shared" si="1849"/>
        <v>NO</v>
      </c>
      <c r="CQ1457" s="244" t="str">
        <f t="shared" si="1850"/>
        <v>NO</v>
      </c>
      <c r="CR1457" s="244" t="str">
        <f t="shared" si="1851"/>
        <v>NO</v>
      </c>
    </row>
    <row r="1458" spans="1:96">
      <c r="A1458" s="64"/>
      <c r="B1458" s="15"/>
      <c r="C1458" s="15"/>
      <c r="D1458" s="15"/>
      <c r="E1458" s="15"/>
      <c r="F1458" s="15"/>
      <c r="G1458" s="15"/>
      <c r="H1458" s="15"/>
      <c r="I1458" s="52" t="s">
        <v>19</v>
      </c>
      <c r="J1458" s="6">
        <v>0.84249904411070597</v>
      </c>
      <c r="K1458" s="6">
        <v>7.59248504164107E-2</v>
      </c>
      <c r="L1458" s="6">
        <v>8.1576105472883104E-2</v>
      </c>
      <c r="M1458" s="6">
        <v>0.316473383546584</v>
      </c>
      <c r="N1458" s="6">
        <v>0.55966229899187603</v>
      </c>
      <c r="O1458" s="6">
        <v>0.123864317461539</v>
      </c>
      <c r="P1458" s="6">
        <v>0.45576716037651199</v>
      </c>
      <c r="Q1458" s="6">
        <v>8.9008048159114103E-2</v>
      </c>
      <c r="R1458" s="6">
        <v>0.455224791464373</v>
      </c>
      <c r="S1458" s="6">
        <v>0.68564363016929397</v>
      </c>
      <c r="T1458" s="6">
        <v>0.127829525489843</v>
      </c>
      <c r="U1458" s="6">
        <v>0.186526844340862</v>
      </c>
      <c r="V1458" s="6">
        <v>0.57396624894951997</v>
      </c>
      <c r="W1458" s="6">
        <v>6.3130236418416197E-2</v>
      </c>
      <c r="X1458" s="6">
        <v>0.362903514632062</v>
      </c>
      <c r="Y1458" s="6">
        <v>0.503876284176483</v>
      </c>
      <c r="Z1458" s="6">
        <v>0.32200143940950099</v>
      </c>
      <c r="AA1458" s="6">
        <v>0.17412227641401501</v>
      </c>
      <c r="AB1458" s="6">
        <v>7.6741194389516806E-2</v>
      </c>
      <c r="AC1458" s="6">
        <v>0.609106486477756</v>
      </c>
      <c r="AD1458" s="6">
        <v>0.31415231913272601</v>
      </c>
      <c r="AE1458" s="6">
        <v>0.46273432857442998</v>
      </c>
      <c r="AF1458" s="6">
        <v>0.234482909012976</v>
      </c>
      <c r="AG1458" s="310">
        <v>0.302782762412593</v>
      </c>
      <c r="AH1458" s="211">
        <v>5.556</v>
      </c>
      <c r="AI1458" s="211">
        <v>7.1239999999999997</v>
      </c>
      <c r="AJ1458" s="212">
        <v>10.403</v>
      </c>
      <c r="AK1458" s="210">
        <v>5.7249999999999996</v>
      </c>
      <c r="AL1458" s="210">
        <v>7.0270000000000001</v>
      </c>
      <c r="AM1458" s="210">
        <v>10.276</v>
      </c>
      <c r="AN1458" s="203"/>
      <c r="AO1458" s="203"/>
      <c r="AP1458" s="203"/>
      <c r="AQ1458" s="203"/>
      <c r="AR1458" s="203">
        <f t="shared" si="1883"/>
        <v>4.5450000100999999</v>
      </c>
      <c r="AS1458" s="203">
        <f t="shared" si="1884"/>
        <v>5.5549999999999997</v>
      </c>
      <c r="AT1458" s="203">
        <f t="shared" si="1885"/>
        <v>6.7894444320999989</v>
      </c>
      <c r="AU1458" s="203">
        <f t="shared" si="1886"/>
        <v>6.0592091043740002</v>
      </c>
      <c r="AV1458" s="203">
        <f t="shared" si="1887"/>
        <v>7.4057000000000004</v>
      </c>
      <c r="AW1458" s="203">
        <f t="shared" si="1888"/>
        <v>9.0514110946540001</v>
      </c>
      <c r="AX1458" s="203">
        <f t="shared" si="1889"/>
        <v>8.579536382701999</v>
      </c>
      <c r="AY1458" s="203">
        <f t="shared" si="1890"/>
        <v>10.4861</v>
      </c>
      <c r="AZ1458" s="203">
        <f t="shared" si="1891"/>
        <v>12.816344421142</v>
      </c>
      <c r="BB1458" s="1" t="str">
        <f t="shared" si="1861"/>
        <v>NA</v>
      </c>
      <c r="BC1458" s="1" t="str">
        <f t="shared" si="1862"/>
        <v>NP</v>
      </c>
      <c r="BD1458" s="1" t="str">
        <f t="shared" si="1863"/>
        <v>NP</v>
      </c>
      <c r="BE1458" s="1" t="str">
        <f t="shared" si="1864"/>
        <v>NO</v>
      </c>
      <c r="BF1458" s="1" t="str">
        <f t="shared" si="1822"/>
        <v>NO</v>
      </c>
      <c r="BG1458" s="1" t="str">
        <f t="shared" si="1823"/>
        <v>NO</v>
      </c>
      <c r="BH1458" s="1" t="str">
        <f t="shared" si="1816"/>
        <v>YES</v>
      </c>
      <c r="BJ1458" s="1">
        <v>948</v>
      </c>
      <c r="BK1458" s="1" t="str">
        <f t="shared" si="1824"/>
        <v>NA</v>
      </c>
      <c r="BL1458" s="1" t="str">
        <f t="shared" si="1825"/>
        <v>NP</v>
      </c>
      <c r="BM1458" s="1" t="str">
        <f t="shared" si="1826"/>
        <v>NP</v>
      </c>
      <c r="BN1458" s="1" t="str">
        <f t="shared" si="1827"/>
        <v>NO</v>
      </c>
      <c r="BO1458" s="1" t="str">
        <f t="shared" si="1828"/>
        <v>NO</v>
      </c>
      <c r="BP1458" s="1" t="str">
        <f t="shared" si="1829"/>
        <v>NO</v>
      </c>
      <c r="BQ1458" s="1" t="str">
        <f t="shared" si="1830"/>
        <v>YES</v>
      </c>
      <c r="BS1458" s="1" t="str">
        <f t="shared" si="1831"/>
        <v>TN</v>
      </c>
      <c r="BT1458" s="1" t="str">
        <f t="shared" si="1832"/>
        <v>TP</v>
      </c>
      <c r="BU1458" s="1" t="str">
        <f t="shared" si="1833"/>
        <v>TP</v>
      </c>
      <c r="BV1458" s="1" t="str">
        <f t="shared" si="1834"/>
        <v>NO</v>
      </c>
      <c r="BW1458" s="1" t="str">
        <f t="shared" si="1835"/>
        <v>YES</v>
      </c>
      <c r="BX1458" s="1" t="str">
        <f t="shared" si="1836"/>
        <v>YES</v>
      </c>
      <c r="BY1458" s="244" t="str">
        <f t="shared" si="1837"/>
        <v>YES</v>
      </c>
      <c r="BZ1458" s="244" t="str">
        <f t="shared" si="1838"/>
        <v>NO</v>
      </c>
      <c r="CA1458" s="244" t="str">
        <f t="shared" si="1839"/>
        <v>NO</v>
      </c>
      <c r="CB1458" s="244" t="str">
        <f t="shared" si="1840"/>
        <v>NO</v>
      </c>
      <c r="CC1458" s="244" t="str">
        <f t="shared" si="1841"/>
        <v>NO</v>
      </c>
      <c r="CD1458" s="244" t="str">
        <f t="shared" si="1817"/>
        <v>NO</v>
      </c>
      <c r="CE1458" s="1" t="str">
        <f t="shared" si="1818"/>
        <v>NO</v>
      </c>
      <c r="CF1458" s="1" t="str">
        <f t="shared" si="1819"/>
        <v>NO</v>
      </c>
      <c r="CG1458" s="1" t="str">
        <f t="shared" si="1820"/>
        <v>NO</v>
      </c>
      <c r="CH1458" s="1" t="str">
        <f t="shared" si="1821"/>
        <v>NO</v>
      </c>
      <c r="CI1458" s="244" t="str">
        <f t="shared" si="1842"/>
        <v>NO</v>
      </c>
      <c r="CJ1458" s="244" t="str">
        <f t="shared" si="1843"/>
        <v>NO</v>
      </c>
      <c r="CK1458" s="244" t="str">
        <f t="shared" si="1844"/>
        <v>NO</v>
      </c>
      <c r="CL1458" s="244" t="str">
        <f t="shared" si="1845"/>
        <v>NO</v>
      </c>
      <c r="CM1458" s="244" t="str">
        <f t="shared" si="1846"/>
        <v>NO</v>
      </c>
      <c r="CN1458" s="244" t="str">
        <f t="shared" si="1847"/>
        <v>NO</v>
      </c>
      <c r="CO1458" s="244" t="str">
        <f t="shared" si="1848"/>
        <v>NO</v>
      </c>
      <c r="CP1458" s="244" t="str">
        <f t="shared" si="1849"/>
        <v>NO</v>
      </c>
      <c r="CQ1458" s="244" t="str">
        <f t="shared" si="1850"/>
        <v>NO</v>
      </c>
      <c r="CR1458" s="244" t="str">
        <f t="shared" si="1851"/>
        <v>NO</v>
      </c>
    </row>
    <row r="1459" spans="1:96">
      <c r="A1459" s="64"/>
      <c r="B1459" s="15"/>
      <c r="C1459" s="15"/>
      <c r="D1459" s="15"/>
      <c r="E1459" s="15"/>
      <c r="F1459" s="15"/>
      <c r="G1459" s="15"/>
      <c r="H1459" s="15"/>
      <c r="I1459" s="52" t="s">
        <v>42</v>
      </c>
      <c r="J1459" s="6">
        <v>0.798721232004443</v>
      </c>
      <c r="K1459" s="6">
        <v>0.15693976635106999</v>
      </c>
      <c r="L1459" s="6">
        <v>4.4339001644486099E-2</v>
      </c>
      <c r="M1459" s="6">
        <v>0.95676851495177495</v>
      </c>
      <c r="N1459" s="6">
        <v>5.1060847993630301E-3</v>
      </c>
      <c r="O1459" s="6">
        <v>3.8125400248861102E-2</v>
      </c>
      <c r="P1459" s="6">
        <v>0.69129006627066703</v>
      </c>
      <c r="Q1459" s="6">
        <v>0.29753776949879301</v>
      </c>
      <c r="R1459" s="6">
        <v>1.1172164230538399E-2</v>
      </c>
      <c r="S1459" s="6">
        <v>0.59011347574311401</v>
      </c>
      <c r="T1459" s="6">
        <v>1.3184556600117E-2</v>
      </c>
      <c r="U1459" s="6">
        <v>0.39670196765676802</v>
      </c>
      <c r="V1459" s="6">
        <v>8.8057737221678506E-2</v>
      </c>
      <c r="W1459" s="6">
        <v>9.1976640715992694E-3</v>
      </c>
      <c r="X1459" s="6">
        <v>0.90274459870672197</v>
      </c>
      <c r="Y1459" s="6">
        <v>0.291081553915714</v>
      </c>
      <c r="Z1459" s="6">
        <v>0.57866742848867603</v>
      </c>
      <c r="AA1459" s="6">
        <v>0.130251017595608</v>
      </c>
      <c r="AB1459" s="6">
        <v>0.11220827330514201</v>
      </c>
      <c r="AC1459" s="6">
        <v>0.51226654623739198</v>
      </c>
      <c r="AD1459" s="6">
        <v>0.37552518045746502</v>
      </c>
      <c r="AE1459" s="6">
        <v>0.80889239364656496</v>
      </c>
      <c r="AF1459" s="6">
        <v>6.3448836679548995E-2</v>
      </c>
      <c r="AG1459" s="310">
        <v>0.12765876967388501</v>
      </c>
      <c r="AH1459" s="211">
        <v>4.3490000000000002</v>
      </c>
      <c r="AI1459" s="211">
        <v>8.8819999999999997</v>
      </c>
      <c r="AJ1459" s="212">
        <v>9.7409999999999997</v>
      </c>
      <c r="AK1459" s="210">
        <v>4.367</v>
      </c>
      <c r="AL1459" s="210">
        <v>8.8810000000000002</v>
      </c>
      <c r="AM1459" s="210">
        <v>9.5350000000000001</v>
      </c>
      <c r="AN1459" s="203"/>
      <c r="AO1459" s="203"/>
      <c r="AP1459" s="203"/>
      <c r="AQ1459" s="203"/>
      <c r="AR1459" s="203">
        <f t="shared" si="1883"/>
        <v>4.5450000100999999</v>
      </c>
      <c r="AS1459" s="203">
        <f t="shared" si="1884"/>
        <v>5.5549999999999997</v>
      </c>
      <c r="AT1459" s="203">
        <f t="shared" si="1885"/>
        <v>6.7894444320999989</v>
      </c>
      <c r="AU1459" s="203">
        <f t="shared" si="1886"/>
        <v>6.0592091043740002</v>
      </c>
      <c r="AV1459" s="203">
        <f t="shared" si="1887"/>
        <v>7.4057000000000004</v>
      </c>
      <c r="AW1459" s="203">
        <f t="shared" si="1888"/>
        <v>9.0514110946540001</v>
      </c>
      <c r="AX1459" s="203">
        <f t="shared" si="1889"/>
        <v>8.579536382701999</v>
      </c>
      <c r="AY1459" s="203">
        <f t="shared" si="1890"/>
        <v>10.4861</v>
      </c>
      <c r="AZ1459" s="203">
        <f t="shared" si="1891"/>
        <v>12.816344421142</v>
      </c>
      <c r="BB1459" s="1" t="str">
        <f t="shared" si="1861"/>
        <v>A</v>
      </c>
      <c r="BC1459" s="1" t="str">
        <f t="shared" si="1862"/>
        <v>NA</v>
      </c>
      <c r="BD1459" s="1" t="str">
        <f t="shared" si="1863"/>
        <v>NP</v>
      </c>
      <c r="BE1459" s="1" t="str">
        <f t="shared" si="1864"/>
        <v>NO</v>
      </c>
      <c r="BF1459" s="1" t="str">
        <f t="shared" si="1822"/>
        <v>NO</v>
      </c>
      <c r="BG1459" s="1" t="str">
        <f t="shared" si="1823"/>
        <v>YES</v>
      </c>
      <c r="BH1459" s="1" t="str">
        <f t="shared" si="1816"/>
        <v>YES</v>
      </c>
      <c r="BJ1459" s="1">
        <v>98</v>
      </c>
      <c r="BK1459" s="1" t="str">
        <f t="shared" si="1824"/>
        <v>A</v>
      </c>
      <c r="BL1459" s="1" t="str">
        <f t="shared" si="1825"/>
        <v>NA</v>
      </c>
      <c r="BM1459" s="1" t="str">
        <f t="shared" si="1826"/>
        <v>NP</v>
      </c>
      <c r="BN1459" s="1" t="str">
        <f t="shared" si="1827"/>
        <v>NO</v>
      </c>
      <c r="BO1459" s="1" t="str">
        <f t="shared" si="1828"/>
        <v>NO</v>
      </c>
      <c r="BP1459" s="1" t="str">
        <f t="shared" si="1829"/>
        <v>YES</v>
      </c>
      <c r="BQ1459" s="1" t="str">
        <f t="shared" si="1830"/>
        <v>YES</v>
      </c>
      <c r="BS1459" s="1" t="str">
        <f t="shared" si="1831"/>
        <v>TP</v>
      </c>
      <c r="BT1459" s="1" t="str">
        <f t="shared" si="1832"/>
        <v>TN</v>
      </c>
      <c r="BU1459" s="1" t="str">
        <f t="shared" si="1833"/>
        <v>TP</v>
      </c>
      <c r="BV1459" s="1" t="str">
        <f t="shared" si="1834"/>
        <v>NO</v>
      </c>
      <c r="BW1459" s="1" t="str">
        <f t="shared" si="1835"/>
        <v>YES</v>
      </c>
      <c r="BX1459" s="1" t="str">
        <f t="shared" si="1836"/>
        <v>YES</v>
      </c>
      <c r="BY1459" s="244" t="str">
        <f t="shared" si="1837"/>
        <v>YES</v>
      </c>
      <c r="BZ1459" s="244" t="str">
        <f t="shared" si="1838"/>
        <v>NO</v>
      </c>
      <c r="CA1459" s="244" t="str">
        <f t="shared" si="1839"/>
        <v>NO</v>
      </c>
      <c r="CB1459" s="244" t="str">
        <f t="shared" si="1840"/>
        <v>NO</v>
      </c>
      <c r="CC1459" s="244" t="str">
        <f t="shared" si="1841"/>
        <v>NO</v>
      </c>
      <c r="CD1459" s="244" t="str">
        <f t="shared" si="1817"/>
        <v>NO</v>
      </c>
      <c r="CE1459" s="1" t="str">
        <f t="shared" si="1818"/>
        <v>NO</v>
      </c>
      <c r="CF1459" s="1" t="str">
        <f t="shared" si="1819"/>
        <v>NO</v>
      </c>
      <c r="CG1459" s="1" t="str">
        <f t="shared" si="1820"/>
        <v>NO</v>
      </c>
      <c r="CH1459" s="1" t="str">
        <f t="shared" si="1821"/>
        <v>NO</v>
      </c>
      <c r="CI1459" s="244" t="str">
        <f t="shared" si="1842"/>
        <v>NO</v>
      </c>
      <c r="CJ1459" s="244" t="str">
        <f t="shared" si="1843"/>
        <v>NO</v>
      </c>
      <c r="CK1459" s="244" t="str">
        <f t="shared" si="1844"/>
        <v>NO</v>
      </c>
      <c r="CL1459" s="244" t="str">
        <f t="shared" si="1845"/>
        <v>NO</v>
      </c>
      <c r="CM1459" s="244" t="str">
        <f t="shared" si="1846"/>
        <v>NO</v>
      </c>
      <c r="CN1459" s="244" t="str">
        <f t="shared" si="1847"/>
        <v>NO</v>
      </c>
      <c r="CO1459" s="244" t="str">
        <f t="shared" si="1848"/>
        <v>NO</v>
      </c>
      <c r="CP1459" s="244" t="str">
        <f t="shared" si="1849"/>
        <v>NO</v>
      </c>
      <c r="CQ1459" s="244" t="str">
        <f t="shared" si="1850"/>
        <v>NO</v>
      </c>
      <c r="CR1459" s="244" t="str">
        <f t="shared" si="1851"/>
        <v>NO</v>
      </c>
    </row>
    <row r="1460" spans="1:96">
      <c r="A1460" s="64"/>
      <c r="B1460" s="15"/>
      <c r="C1460" s="15"/>
      <c r="D1460" s="15"/>
      <c r="E1460" s="15"/>
      <c r="F1460" s="15"/>
      <c r="G1460" s="15"/>
      <c r="H1460" s="15"/>
      <c r="I1460" s="52" t="s">
        <v>43</v>
      </c>
      <c r="J1460" s="6">
        <v>0.91969571130835703</v>
      </c>
      <c r="K1460" s="6">
        <v>6.2889922657953304E-2</v>
      </c>
      <c r="L1460" s="6">
        <v>1.74143660336896E-2</v>
      </c>
      <c r="M1460" s="6">
        <v>0.54192737218105602</v>
      </c>
      <c r="N1460" s="6">
        <v>0.198554425842313</v>
      </c>
      <c r="O1460" s="6">
        <v>0.25951820197663</v>
      </c>
      <c r="P1460" s="6">
        <v>0.530972738927457</v>
      </c>
      <c r="Q1460" s="6">
        <v>0.260665951284831</v>
      </c>
      <c r="R1460" s="6">
        <v>0.208361309787711</v>
      </c>
      <c r="S1460" s="6">
        <v>0.224977721587788</v>
      </c>
      <c r="T1460" s="6">
        <v>7.7386382949695603E-2</v>
      </c>
      <c r="U1460" s="6">
        <v>0.69763589546251603</v>
      </c>
      <c r="V1460" s="6">
        <v>5.4795856418606799E-2</v>
      </c>
      <c r="W1460" s="6">
        <v>0.50099358889191203</v>
      </c>
      <c r="X1460" s="6">
        <v>0.44421055468948101</v>
      </c>
      <c r="Y1460" s="6">
        <v>5.5540320294123702E-2</v>
      </c>
      <c r="Z1460" s="6">
        <v>0.62112342522575104</v>
      </c>
      <c r="AA1460" s="6">
        <v>0.32333625448012399</v>
      </c>
      <c r="AB1460" s="6">
        <v>0.34640359811117699</v>
      </c>
      <c r="AC1460" s="6">
        <v>0.21557572567543501</v>
      </c>
      <c r="AD1460" s="6">
        <v>0.43802067621338697</v>
      </c>
      <c r="AE1460" s="6">
        <v>0.40910914247470098</v>
      </c>
      <c r="AF1460" s="6">
        <v>0.42020048067091098</v>
      </c>
      <c r="AG1460" s="310">
        <v>0.17069037685438701</v>
      </c>
      <c r="AH1460" s="211">
        <v>5.28</v>
      </c>
      <c r="AI1460" s="211">
        <v>7.383</v>
      </c>
      <c r="AJ1460" s="212">
        <v>9.6379999999999999</v>
      </c>
      <c r="AK1460" s="210">
        <v>5.1909999999999998</v>
      </c>
      <c r="AL1460" s="210">
        <v>7.3019999999999996</v>
      </c>
      <c r="AM1460" s="210">
        <v>9.5269999999999992</v>
      </c>
      <c r="AN1460" s="203"/>
      <c r="AO1460" s="203"/>
      <c r="AP1460" s="203"/>
      <c r="AQ1460" s="203"/>
      <c r="AR1460" s="203">
        <f t="shared" si="1883"/>
        <v>4.5450000100999999</v>
      </c>
      <c r="AS1460" s="203">
        <f t="shared" si="1884"/>
        <v>5.5549999999999997</v>
      </c>
      <c r="AT1460" s="203">
        <f t="shared" si="1885"/>
        <v>6.7894444320999989</v>
      </c>
      <c r="AU1460" s="203">
        <f t="shared" si="1886"/>
        <v>6.0592091043740002</v>
      </c>
      <c r="AV1460" s="203">
        <f t="shared" si="1887"/>
        <v>7.4057000000000004</v>
      </c>
      <c r="AW1460" s="203">
        <f t="shared" si="1888"/>
        <v>9.0514110946540001</v>
      </c>
      <c r="AX1460" s="203">
        <f t="shared" si="1889"/>
        <v>8.579536382701999</v>
      </c>
      <c r="AY1460" s="203">
        <f t="shared" si="1890"/>
        <v>10.4861</v>
      </c>
      <c r="AZ1460" s="203">
        <f t="shared" si="1891"/>
        <v>12.816344421142</v>
      </c>
      <c r="BB1460" s="1" t="str">
        <f t="shared" si="1861"/>
        <v>NP</v>
      </c>
      <c r="BC1460" s="1" t="str">
        <f t="shared" si="1862"/>
        <v>NP</v>
      </c>
      <c r="BD1460" s="1" t="str">
        <f t="shared" si="1863"/>
        <v>NP</v>
      </c>
      <c r="BE1460" s="1" t="str">
        <f t="shared" si="1864"/>
        <v>NO</v>
      </c>
      <c r="BF1460" s="1" t="str">
        <f t="shared" si="1822"/>
        <v>NO</v>
      </c>
      <c r="BG1460" s="1" t="str">
        <f t="shared" si="1823"/>
        <v>NO</v>
      </c>
      <c r="BH1460" s="1" t="str">
        <f t="shared" si="1816"/>
        <v>YES</v>
      </c>
      <c r="BJ1460" s="1">
        <v>40</v>
      </c>
      <c r="BK1460" s="1" t="str">
        <f t="shared" si="1824"/>
        <v>NP</v>
      </c>
      <c r="BL1460" s="1" t="str">
        <f t="shared" si="1825"/>
        <v>NP</v>
      </c>
      <c r="BM1460" s="1" t="str">
        <f t="shared" si="1826"/>
        <v>NP</v>
      </c>
      <c r="BN1460" s="1" t="str">
        <f t="shared" si="1827"/>
        <v>NO</v>
      </c>
      <c r="BO1460" s="1" t="str">
        <f t="shared" si="1828"/>
        <v>NO</v>
      </c>
      <c r="BP1460" s="1" t="str">
        <f t="shared" si="1829"/>
        <v>NO</v>
      </c>
      <c r="BQ1460" s="1" t="str">
        <f t="shared" si="1830"/>
        <v>YES</v>
      </c>
      <c r="BS1460" s="1" t="str">
        <f t="shared" si="1831"/>
        <v>TP</v>
      </c>
      <c r="BT1460" s="1" t="str">
        <f t="shared" si="1832"/>
        <v>TP</v>
      </c>
      <c r="BU1460" s="1" t="str">
        <f t="shared" si="1833"/>
        <v>TP</v>
      </c>
      <c r="BV1460" s="1" t="str">
        <f t="shared" si="1834"/>
        <v>YES</v>
      </c>
      <c r="BW1460" s="1" t="str">
        <f t="shared" si="1835"/>
        <v>YES</v>
      </c>
      <c r="BX1460" s="1" t="str">
        <f t="shared" si="1836"/>
        <v>YES</v>
      </c>
      <c r="BY1460" s="244" t="str">
        <f t="shared" si="1837"/>
        <v>YES</v>
      </c>
      <c r="BZ1460" s="244" t="str">
        <f t="shared" si="1838"/>
        <v>NO</v>
      </c>
      <c r="CA1460" s="244" t="str">
        <f t="shared" si="1839"/>
        <v>NO</v>
      </c>
      <c r="CB1460" s="244" t="str">
        <f t="shared" si="1840"/>
        <v>NO</v>
      </c>
      <c r="CC1460" s="244" t="str">
        <f t="shared" si="1841"/>
        <v>NO</v>
      </c>
      <c r="CD1460" s="244" t="str">
        <f t="shared" si="1817"/>
        <v>NO</v>
      </c>
      <c r="CE1460" s="1" t="str">
        <f t="shared" si="1818"/>
        <v>NO</v>
      </c>
      <c r="CF1460" s="1" t="str">
        <f t="shared" si="1819"/>
        <v>NO</v>
      </c>
      <c r="CG1460" s="1" t="str">
        <f t="shared" si="1820"/>
        <v>NO</v>
      </c>
      <c r="CH1460" s="1" t="str">
        <f t="shared" si="1821"/>
        <v>NO</v>
      </c>
      <c r="CI1460" s="244" t="str">
        <f t="shared" si="1842"/>
        <v>NO</v>
      </c>
      <c r="CJ1460" s="244" t="str">
        <f t="shared" si="1843"/>
        <v>NO</v>
      </c>
      <c r="CK1460" s="244" t="str">
        <f t="shared" si="1844"/>
        <v>NO</v>
      </c>
      <c r="CL1460" s="244" t="str">
        <f t="shared" si="1845"/>
        <v>NO</v>
      </c>
      <c r="CM1460" s="244" t="str">
        <f t="shared" si="1846"/>
        <v>NO</v>
      </c>
      <c r="CN1460" s="244" t="str">
        <f t="shared" si="1847"/>
        <v>NO</v>
      </c>
      <c r="CO1460" s="244" t="str">
        <f t="shared" si="1848"/>
        <v>NO</v>
      </c>
      <c r="CP1460" s="244" t="str">
        <f t="shared" si="1849"/>
        <v>NO</v>
      </c>
      <c r="CQ1460" s="244" t="str">
        <f t="shared" si="1850"/>
        <v>NO</v>
      </c>
      <c r="CR1460" s="244" t="str">
        <f t="shared" si="1851"/>
        <v>NO</v>
      </c>
    </row>
    <row r="1461" spans="1:96">
      <c r="A1461" s="64"/>
      <c r="B1461" s="15"/>
      <c r="C1461" s="15"/>
      <c r="D1461" s="15"/>
      <c r="E1461" s="15"/>
      <c r="F1461" s="15"/>
      <c r="G1461" s="15"/>
      <c r="H1461" s="15"/>
      <c r="I1461" s="52" t="s">
        <v>45</v>
      </c>
      <c r="J1461" s="6">
        <v>0.15250964531053099</v>
      </c>
      <c r="K1461" s="6">
        <v>0.65892439622170196</v>
      </c>
      <c r="L1461" s="6">
        <v>0.188565958467766</v>
      </c>
      <c r="M1461" s="6">
        <v>0.92670214321029198</v>
      </c>
      <c r="N1461" s="6">
        <v>1.5701353089587901E-2</v>
      </c>
      <c r="O1461" s="6">
        <v>5.7596503700119303E-2</v>
      </c>
      <c r="P1461" s="6">
        <v>0.25106080480719301</v>
      </c>
      <c r="Q1461" s="6">
        <v>0.44497036109863197</v>
      </c>
      <c r="R1461" s="6">
        <v>0.30396883409417302</v>
      </c>
      <c r="S1461" s="6">
        <v>0.40009980408041801</v>
      </c>
      <c r="T1461" s="6">
        <v>0.46901377220166202</v>
      </c>
      <c r="U1461" s="6">
        <v>0.130886423717919</v>
      </c>
      <c r="V1461" s="6">
        <v>0.24374752272914901</v>
      </c>
      <c r="W1461" s="6">
        <v>8.6760329156816807E-2</v>
      </c>
      <c r="X1461" s="6">
        <v>0.66949214811403301</v>
      </c>
      <c r="Y1461" s="6">
        <v>3.9592110141161901E-2</v>
      </c>
      <c r="Z1461" s="6">
        <v>0.74851560081287705</v>
      </c>
      <c r="AA1461" s="6">
        <v>0.21189228904596</v>
      </c>
      <c r="AB1461" s="6">
        <v>0.37936566426295898</v>
      </c>
      <c r="AC1461" s="6">
        <v>0.43652475758295001</v>
      </c>
      <c r="AD1461" s="6">
        <v>0.18410957815408999</v>
      </c>
      <c r="AE1461" s="6">
        <v>0.98509599095139599</v>
      </c>
      <c r="AF1461" s="6">
        <v>9.6284811828972697E-3</v>
      </c>
      <c r="AG1461" s="310">
        <v>5.2755278657061703E-3</v>
      </c>
      <c r="AH1461" s="211">
        <v>5.2169999999999996</v>
      </c>
      <c r="AI1461" s="211">
        <v>8.25</v>
      </c>
      <c r="AJ1461" s="212">
        <v>9.7170000000000005</v>
      </c>
      <c r="AK1461" s="210">
        <v>5.0780000000000003</v>
      </c>
      <c r="AL1461" s="210">
        <v>7.6459999999999999</v>
      </c>
      <c r="AM1461" s="210">
        <v>9.5709999999999997</v>
      </c>
      <c r="AN1461" s="203"/>
      <c r="AO1461" s="203"/>
      <c r="AP1461" s="203"/>
      <c r="AQ1461" s="203"/>
      <c r="AR1461" s="203">
        <f t="shared" si="1883"/>
        <v>4.5450000100999999</v>
      </c>
      <c r="AS1461" s="203">
        <f t="shared" si="1884"/>
        <v>5.5549999999999997</v>
      </c>
      <c r="AT1461" s="203">
        <f t="shared" si="1885"/>
        <v>6.7894444320999989</v>
      </c>
      <c r="AU1461" s="203">
        <f t="shared" si="1886"/>
        <v>6.0592091043740002</v>
      </c>
      <c r="AV1461" s="203">
        <f t="shared" si="1887"/>
        <v>7.4057000000000004</v>
      </c>
      <c r="AW1461" s="203">
        <f t="shared" si="1888"/>
        <v>9.0514110946540001</v>
      </c>
      <c r="AX1461" s="203">
        <f t="shared" si="1889"/>
        <v>8.579536382701999</v>
      </c>
      <c r="AY1461" s="203">
        <f t="shared" si="1890"/>
        <v>10.4861</v>
      </c>
      <c r="AZ1461" s="203">
        <f t="shared" si="1891"/>
        <v>12.816344421142</v>
      </c>
      <c r="BB1461" s="1" t="str">
        <f t="shared" si="1861"/>
        <v>NP</v>
      </c>
      <c r="BC1461" s="1" t="str">
        <f t="shared" si="1862"/>
        <v>NA</v>
      </c>
      <c r="BD1461" s="1" t="str">
        <f t="shared" si="1863"/>
        <v>NP</v>
      </c>
      <c r="BE1461" s="1" t="str">
        <f t="shared" si="1864"/>
        <v>NO</v>
      </c>
      <c r="BF1461" s="1" t="str">
        <f t="shared" si="1822"/>
        <v>NO</v>
      </c>
      <c r="BG1461" s="1" t="str">
        <f t="shared" si="1823"/>
        <v>NO</v>
      </c>
      <c r="BH1461" s="1" t="str">
        <f t="shared" si="1816"/>
        <v>YES</v>
      </c>
      <c r="BJ1461" s="1">
        <v>52</v>
      </c>
      <c r="BK1461" s="1" t="str">
        <f t="shared" si="1824"/>
        <v>NP</v>
      </c>
      <c r="BL1461" s="1" t="str">
        <f t="shared" si="1825"/>
        <v>NA</v>
      </c>
      <c r="BM1461" s="1" t="str">
        <f t="shared" si="1826"/>
        <v>NP</v>
      </c>
      <c r="BN1461" s="1" t="str">
        <f t="shared" si="1827"/>
        <v>NO</v>
      </c>
      <c r="BO1461" s="1" t="str">
        <f t="shared" si="1828"/>
        <v>NO</v>
      </c>
      <c r="BP1461" s="1" t="str">
        <f t="shared" si="1829"/>
        <v>NO</v>
      </c>
      <c r="BQ1461" s="1" t="str">
        <f t="shared" si="1830"/>
        <v>YES</v>
      </c>
      <c r="BS1461" s="1" t="str">
        <f t="shared" si="1831"/>
        <v>TP</v>
      </c>
      <c r="BT1461" s="1" t="str">
        <f t="shared" si="1832"/>
        <v>TN</v>
      </c>
      <c r="BU1461" s="1" t="str">
        <f t="shared" si="1833"/>
        <v>TP</v>
      </c>
      <c r="BV1461" s="1" t="str">
        <f t="shared" si="1834"/>
        <v>NO</v>
      </c>
      <c r="BW1461" s="1" t="str">
        <f t="shared" si="1835"/>
        <v>YES</v>
      </c>
      <c r="BX1461" s="1" t="str">
        <f t="shared" si="1836"/>
        <v>YES</v>
      </c>
      <c r="BY1461" s="244" t="str">
        <f t="shared" si="1837"/>
        <v>YES</v>
      </c>
      <c r="BZ1461" s="244" t="str">
        <f t="shared" si="1838"/>
        <v>NO</v>
      </c>
      <c r="CA1461" s="244" t="str">
        <f t="shared" si="1839"/>
        <v>NO</v>
      </c>
      <c r="CB1461" s="244" t="str">
        <f t="shared" si="1840"/>
        <v>NO</v>
      </c>
      <c r="CC1461" s="244" t="str">
        <f t="shared" si="1841"/>
        <v>NO</v>
      </c>
      <c r="CD1461" s="244" t="str">
        <f t="shared" si="1817"/>
        <v>NO</v>
      </c>
      <c r="CE1461" s="1" t="str">
        <f t="shared" si="1818"/>
        <v>NO</v>
      </c>
      <c r="CF1461" s="1" t="str">
        <f t="shared" si="1819"/>
        <v>NO</v>
      </c>
      <c r="CG1461" s="1" t="str">
        <f t="shared" si="1820"/>
        <v>NO</v>
      </c>
      <c r="CH1461" s="1" t="str">
        <f t="shared" si="1821"/>
        <v>NO</v>
      </c>
      <c r="CI1461" s="244" t="str">
        <f t="shared" si="1842"/>
        <v>NO</v>
      </c>
      <c r="CJ1461" s="244" t="str">
        <f t="shared" si="1843"/>
        <v>NO</v>
      </c>
      <c r="CK1461" s="244" t="str">
        <f t="shared" si="1844"/>
        <v>NO</v>
      </c>
      <c r="CL1461" s="244" t="str">
        <f t="shared" si="1845"/>
        <v>NO</v>
      </c>
      <c r="CM1461" s="244" t="str">
        <f t="shared" si="1846"/>
        <v>NO</v>
      </c>
      <c r="CN1461" s="244" t="str">
        <f t="shared" si="1847"/>
        <v>NO</v>
      </c>
      <c r="CO1461" s="244" t="str">
        <f t="shared" si="1848"/>
        <v>NO</v>
      </c>
      <c r="CP1461" s="244" t="str">
        <f t="shared" si="1849"/>
        <v>NO</v>
      </c>
      <c r="CQ1461" s="244" t="str">
        <f t="shared" si="1850"/>
        <v>NO</v>
      </c>
      <c r="CR1461" s="244" t="str">
        <f t="shared" si="1851"/>
        <v>NO</v>
      </c>
    </row>
    <row r="1462" spans="1:96">
      <c r="A1462" s="64"/>
      <c r="B1462" s="15"/>
      <c r="C1462" s="15"/>
      <c r="D1462" s="15"/>
      <c r="E1462" s="15"/>
      <c r="F1462" s="15"/>
      <c r="G1462" s="15"/>
      <c r="H1462" s="15"/>
      <c r="I1462" s="52" t="s">
        <v>44</v>
      </c>
      <c r="J1462" s="6">
        <v>0.97265351625635499</v>
      </c>
      <c r="K1462" s="6">
        <v>1.04648149934014E-2</v>
      </c>
      <c r="L1462" s="6">
        <v>1.68816687502427E-2</v>
      </c>
      <c r="M1462" s="6">
        <v>0.76748329853152197</v>
      </c>
      <c r="N1462" s="6">
        <v>0.20578623006799801</v>
      </c>
      <c r="O1462" s="6">
        <v>2.6730471400478899E-2</v>
      </c>
      <c r="P1462" s="6">
        <v>0.20774722539316301</v>
      </c>
      <c r="Q1462" s="6">
        <v>0.38188200901081298</v>
      </c>
      <c r="R1462" s="6">
        <v>0.41037076559602298</v>
      </c>
      <c r="S1462" s="6">
        <v>0.117379267278907</v>
      </c>
      <c r="T1462" s="6">
        <v>0.255330570224999</v>
      </c>
      <c r="U1462" s="6">
        <v>0.62729016249609204</v>
      </c>
      <c r="V1462" s="6">
        <v>4.3259238837722799E-3</v>
      </c>
      <c r="W1462" s="6">
        <v>0.71924348913888403</v>
      </c>
      <c r="X1462" s="6">
        <v>0.27643058697734302</v>
      </c>
      <c r="Y1462" s="6">
        <v>0.82631644190804299</v>
      </c>
      <c r="Z1462" s="6">
        <v>0.13775568489927301</v>
      </c>
      <c r="AA1462" s="6">
        <v>3.59278731926835E-2</v>
      </c>
      <c r="AB1462" s="6">
        <v>0.82869034296993904</v>
      </c>
      <c r="AC1462" s="6">
        <v>7.2678049551373206E-2</v>
      </c>
      <c r="AD1462" s="6">
        <v>9.8631607478687294E-2</v>
      </c>
      <c r="AE1462" s="6">
        <v>0.92621969820415895</v>
      </c>
      <c r="AF1462" s="6">
        <v>3.3478392489658497E-2</v>
      </c>
      <c r="AG1462" s="310">
        <v>4.0301909306182097E-2</v>
      </c>
      <c r="AH1462" s="211">
        <v>5.9880000000000004</v>
      </c>
      <c r="AI1462" s="211">
        <v>7.8259999999999996</v>
      </c>
      <c r="AJ1462" s="212">
        <v>8.298</v>
      </c>
      <c r="AK1462" s="210">
        <v>6.7329999999999997</v>
      </c>
      <c r="AL1462" s="210">
        <v>8.4350000000000005</v>
      </c>
      <c r="AM1462" s="210">
        <v>9.0920000000000005</v>
      </c>
      <c r="AN1462" s="203"/>
      <c r="AO1462" s="203"/>
      <c r="AP1462" s="203"/>
      <c r="AQ1462" s="203"/>
      <c r="AR1462" s="203">
        <f t="shared" si="1883"/>
        <v>4.5450000100999999</v>
      </c>
      <c r="AS1462" s="203">
        <f t="shared" si="1884"/>
        <v>5.5549999999999997</v>
      </c>
      <c r="AT1462" s="203">
        <f t="shared" si="1885"/>
        <v>6.7894444320999989</v>
      </c>
      <c r="AU1462" s="203">
        <f t="shared" si="1886"/>
        <v>6.0592091043740002</v>
      </c>
      <c r="AV1462" s="203">
        <f t="shared" si="1887"/>
        <v>7.4057000000000004</v>
      </c>
      <c r="AW1462" s="203">
        <f t="shared" si="1888"/>
        <v>9.0514110946540001</v>
      </c>
      <c r="AX1462" s="203">
        <f t="shared" si="1889"/>
        <v>8.579536382701999</v>
      </c>
      <c r="AY1462" s="203">
        <f t="shared" si="1890"/>
        <v>10.4861</v>
      </c>
      <c r="AZ1462" s="203">
        <f t="shared" si="1891"/>
        <v>12.816344421142</v>
      </c>
      <c r="BB1462" s="1" t="str">
        <f t="shared" si="1861"/>
        <v>NA</v>
      </c>
      <c r="BC1462" s="1" t="str">
        <f t="shared" si="1862"/>
        <v>NA</v>
      </c>
      <c r="BD1462" s="1" t="str">
        <f t="shared" si="1863"/>
        <v>A</v>
      </c>
      <c r="BE1462" s="1" t="str">
        <f t="shared" si="1864"/>
        <v>NO</v>
      </c>
      <c r="BF1462" s="1" t="str">
        <f t="shared" si="1822"/>
        <v>NO</v>
      </c>
      <c r="BG1462" s="1" t="str">
        <f t="shared" si="1823"/>
        <v>YES</v>
      </c>
      <c r="BH1462" s="1" t="str">
        <f t="shared" si="1816"/>
        <v>YES</v>
      </c>
      <c r="BJ1462" s="1">
        <v>143</v>
      </c>
      <c r="BK1462" s="1" t="str">
        <f t="shared" si="1824"/>
        <v>NA</v>
      </c>
      <c r="BL1462" s="1" t="str">
        <f t="shared" si="1825"/>
        <v>NA</v>
      </c>
      <c r="BM1462" s="1" t="str">
        <f t="shared" si="1826"/>
        <v>NP</v>
      </c>
      <c r="BN1462" s="1" t="str">
        <f t="shared" si="1827"/>
        <v>NO</v>
      </c>
      <c r="BO1462" s="1" t="str">
        <f t="shared" si="1828"/>
        <v>NO</v>
      </c>
      <c r="BP1462" s="1" t="str">
        <f t="shared" si="1829"/>
        <v>NO</v>
      </c>
      <c r="BQ1462" s="1" t="str">
        <f t="shared" si="1830"/>
        <v>YES</v>
      </c>
      <c r="BS1462" s="1" t="str">
        <f t="shared" si="1831"/>
        <v>TN</v>
      </c>
      <c r="BT1462" s="1" t="str">
        <f t="shared" si="1832"/>
        <v>TN</v>
      </c>
      <c r="BU1462" s="1" t="str">
        <f t="shared" si="1833"/>
        <v>TP</v>
      </c>
      <c r="BV1462" s="1" t="str">
        <f t="shared" si="1834"/>
        <v>NO</v>
      </c>
      <c r="BW1462" s="1" t="str">
        <f t="shared" si="1835"/>
        <v>NO</v>
      </c>
      <c r="BX1462" s="1" t="str">
        <f t="shared" si="1836"/>
        <v>YES</v>
      </c>
      <c r="BY1462" s="244" t="str">
        <f t="shared" si="1837"/>
        <v>YES</v>
      </c>
      <c r="BZ1462" s="244" t="str">
        <f t="shared" si="1838"/>
        <v>NO</v>
      </c>
      <c r="CA1462" s="244" t="str">
        <f t="shared" si="1839"/>
        <v>NO</v>
      </c>
      <c r="CB1462" s="244" t="str">
        <f t="shared" si="1840"/>
        <v>NO</v>
      </c>
      <c r="CC1462" s="244" t="str">
        <f t="shared" si="1841"/>
        <v>NO</v>
      </c>
      <c r="CD1462" s="244" t="str">
        <f t="shared" si="1817"/>
        <v>NO</v>
      </c>
      <c r="CE1462" s="1" t="str">
        <f t="shared" si="1818"/>
        <v>NO</v>
      </c>
      <c r="CF1462" s="1" t="str">
        <f t="shared" si="1819"/>
        <v>NO</v>
      </c>
      <c r="CG1462" s="1" t="str">
        <f t="shared" si="1820"/>
        <v>NO</v>
      </c>
      <c r="CH1462" s="1" t="str">
        <f t="shared" si="1821"/>
        <v>NO</v>
      </c>
      <c r="CI1462" s="244" t="str">
        <f t="shared" si="1842"/>
        <v>NO</v>
      </c>
      <c r="CJ1462" s="244" t="str">
        <f t="shared" si="1843"/>
        <v>NO</v>
      </c>
      <c r="CK1462" s="244" t="str">
        <f t="shared" si="1844"/>
        <v>NO</v>
      </c>
      <c r="CL1462" s="244" t="str">
        <f t="shared" si="1845"/>
        <v>NO</v>
      </c>
      <c r="CM1462" s="244" t="str">
        <f t="shared" si="1846"/>
        <v>NO</v>
      </c>
      <c r="CN1462" s="244" t="str">
        <f t="shared" si="1847"/>
        <v>NO</v>
      </c>
      <c r="CO1462" s="244" t="str">
        <f t="shared" si="1848"/>
        <v>NO</v>
      </c>
      <c r="CP1462" s="244" t="str">
        <f t="shared" si="1849"/>
        <v>NO</v>
      </c>
      <c r="CQ1462" s="244" t="str">
        <f t="shared" si="1850"/>
        <v>NO</v>
      </c>
      <c r="CR1462" s="244" t="str">
        <f t="shared" si="1851"/>
        <v>NO</v>
      </c>
    </row>
    <row r="1463" spans="1:96">
      <c r="A1463" s="64"/>
      <c r="B1463" s="15"/>
      <c r="C1463" s="15"/>
      <c r="D1463" s="15"/>
      <c r="E1463" s="15"/>
      <c r="F1463" s="15"/>
      <c r="G1463" s="15"/>
      <c r="H1463" s="15"/>
      <c r="I1463" s="52" t="s">
        <v>20</v>
      </c>
      <c r="J1463" s="6">
        <v>0.56002223643496096</v>
      </c>
      <c r="K1463" s="6">
        <v>0.34458039934968598</v>
      </c>
      <c r="L1463" s="6">
        <v>9.5397364215351999E-2</v>
      </c>
      <c r="M1463" s="6">
        <v>0.22961880030533599</v>
      </c>
      <c r="N1463" s="6">
        <v>9.4543575076792494E-2</v>
      </c>
      <c r="O1463" s="6">
        <v>0.67583762461787</v>
      </c>
      <c r="P1463" s="6">
        <v>1.8495551974195799E-2</v>
      </c>
      <c r="Q1463" s="6">
        <v>0.13075081724277801</v>
      </c>
      <c r="R1463" s="6">
        <v>0.85075363078302502</v>
      </c>
      <c r="S1463" s="6">
        <v>0.574775309819056</v>
      </c>
      <c r="T1463" s="6">
        <v>0.40330369721944598</v>
      </c>
      <c r="U1463" s="6">
        <v>2.1920992961496601E-2</v>
      </c>
      <c r="V1463" s="6">
        <v>6.6882859917799506E-2</v>
      </c>
      <c r="W1463" s="6">
        <v>0.73971028351378498</v>
      </c>
      <c r="X1463" s="6">
        <v>0.193406856568414</v>
      </c>
      <c r="Y1463" s="6">
        <v>0.39466208237150702</v>
      </c>
      <c r="Z1463" s="6">
        <v>0.53907887578371505</v>
      </c>
      <c r="AA1463" s="6">
        <v>6.6259041844777905E-2</v>
      </c>
      <c r="AB1463" s="6">
        <v>0.826191925231885</v>
      </c>
      <c r="AC1463" s="6">
        <v>2.6340417510898499E-2</v>
      </c>
      <c r="AD1463" s="6">
        <v>0.147467657257216</v>
      </c>
      <c r="AE1463" s="6">
        <v>0.42199588776154701</v>
      </c>
      <c r="AF1463" s="6">
        <v>0.40372853327205099</v>
      </c>
      <c r="AG1463" s="310">
        <v>0.174275578966401</v>
      </c>
      <c r="AH1463" s="211">
        <v>6.2770000000000001</v>
      </c>
      <c r="AI1463" s="211">
        <v>6.4390000000000001</v>
      </c>
      <c r="AJ1463" s="212">
        <v>9.5549999999999997</v>
      </c>
      <c r="AK1463" s="210">
        <v>6.8710000000000004</v>
      </c>
      <c r="AL1463" s="210">
        <v>6.524</v>
      </c>
      <c r="AM1463" s="210">
        <v>9.9559999999999995</v>
      </c>
      <c r="AN1463" s="203"/>
      <c r="AO1463" s="203"/>
      <c r="AP1463" s="203"/>
      <c r="AQ1463" s="203"/>
      <c r="AR1463" s="203">
        <f t="shared" si="1883"/>
        <v>4.5450000100999999</v>
      </c>
      <c r="AS1463" s="203">
        <f t="shared" si="1884"/>
        <v>5.5549999999999997</v>
      </c>
      <c r="AT1463" s="203">
        <f t="shared" si="1885"/>
        <v>6.7894444320999989</v>
      </c>
      <c r="AU1463" s="203">
        <f t="shared" si="1886"/>
        <v>6.0592091043740002</v>
      </c>
      <c r="AV1463" s="203">
        <f t="shared" si="1887"/>
        <v>7.4057000000000004</v>
      </c>
      <c r="AW1463" s="203">
        <f t="shared" si="1888"/>
        <v>9.0514110946540001</v>
      </c>
      <c r="AX1463" s="203">
        <f t="shared" si="1889"/>
        <v>8.579536382701999</v>
      </c>
      <c r="AY1463" s="203">
        <f t="shared" si="1890"/>
        <v>10.4861</v>
      </c>
      <c r="AZ1463" s="203">
        <f t="shared" si="1891"/>
        <v>12.816344421142</v>
      </c>
      <c r="BB1463" s="1" t="str">
        <f t="shared" si="1861"/>
        <v>NA</v>
      </c>
      <c r="BC1463" s="1" t="str">
        <f t="shared" si="1862"/>
        <v>NP</v>
      </c>
      <c r="BD1463" s="1" t="str">
        <f t="shared" si="1863"/>
        <v>NP</v>
      </c>
      <c r="BE1463" s="1" t="str">
        <f t="shared" si="1864"/>
        <v>NO</v>
      </c>
      <c r="BF1463" s="1" t="str">
        <f t="shared" si="1822"/>
        <v>NO</v>
      </c>
      <c r="BG1463" s="1" t="str">
        <f t="shared" si="1823"/>
        <v>NO</v>
      </c>
      <c r="BH1463" s="1" t="str">
        <f t="shared" si="1816"/>
        <v>YES</v>
      </c>
      <c r="BJ1463" s="1">
        <v>63</v>
      </c>
      <c r="BK1463" s="1" t="str">
        <f t="shared" si="1824"/>
        <v>P</v>
      </c>
      <c r="BL1463" s="1" t="str">
        <f t="shared" si="1825"/>
        <v>NP</v>
      </c>
      <c r="BM1463" s="1" t="str">
        <f t="shared" si="1826"/>
        <v>NP</v>
      </c>
      <c r="BN1463" s="1" t="str">
        <f t="shared" si="1827"/>
        <v>NO</v>
      </c>
      <c r="BO1463" s="1" t="str">
        <f t="shared" si="1828"/>
        <v>NO</v>
      </c>
      <c r="BP1463" s="1" t="str">
        <f t="shared" si="1829"/>
        <v>NO</v>
      </c>
      <c r="BQ1463" s="1" t="str">
        <f t="shared" si="1830"/>
        <v>NO</v>
      </c>
      <c r="BS1463" s="1" t="str">
        <f t="shared" si="1831"/>
        <v>TN</v>
      </c>
      <c r="BT1463" s="1" t="str">
        <f t="shared" si="1832"/>
        <v>TP</v>
      </c>
      <c r="BU1463" s="1" t="str">
        <f t="shared" si="1833"/>
        <v>TP</v>
      </c>
      <c r="BV1463" s="1" t="str">
        <f t="shared" si="1834"/>
        <v>NO</v>
      </c>
      <c r="BW1463" s="1" t="str">
        <f t="shared" si="1835"/>
        <v>YES</v>
      </c>
      <c r="BX1463" s="1" t="str">
        <f t="shared" si="1836"/>
        <v>YES</v>
      </c>
      <c r="BY1463" s="244" t="str">
        <f t="shared" si="1837"/>
        <v>YES</v>
      </c>
      <c r="BZ1463" s="244" t="str">
        <f t="shared" si="1838"/>
        <v>NO</v>
      </c>
      <c r="CA1463" s="244" t="str">
        <f t="shared" si="1839"/>
        <v>NO</v>
      </c>
      <c r="CB1463" s="244" t="str">
        <f t="shared" si="1840"/>
        <v>NO</v>
      </c>
      <c r="CC1463" s="244" t="str">
        <f t="shared" si="1841"/>
        <v>NO</v>
      </c>
      <c r="CD1463" s="244" t="str">
        <f t="shared" si="1817"/>
        <v>NO</v>
      </c>
      <c r="CE1463" s="1" t="str">
        <f t="shared" si="1818"/>
        <v>NO</v>
      </c>
      <c r="CF1463" s="1" t="str">
        <f t="shared" si="1819"/>
        <v>NO</v>
      </c>
      <c r="CG1463" s="1" t="str">
        <f t="shared" si="1820"/>
        <v>NO</v>
      </c>
      <c r="CH1463" s="1" t="str">
        <f t="shared" si="1821"/>
        <v>NO</v>
      </c>
      <c r="CI1463" s="244" t="str">
        <f t="shared" si="1842"/>
        <v>NO</v>
      </c>
      <c r="CJ1463" s="244" t="str">
        <f t="shared" si="1843"/>
        <v>NO</v>
      </c>
      <c r="CK1463" s="244" t="str">
        <f t="shared" si="1844"/>
        <v>NO</v>
      </c>
      <c r="CL1463" s="244" t="str">
        <f t="shared" si="1845"/>
        <v>NO</v>
      </c>
      <c r="CM1463" s="244" t="str">
        <f t="shared" si="1846"/>
        <v>NO</v>
      </c>
      <c r="CN1463" s="244" t="str">
        <f t="shared" si="1847"/>
        <v>NO</v>
      </c>
      <c r="CO1463" s="244" t="str">
        <f t="shared" si="1848"/>
        <v>NO</v>
      </c>
      <c r="CP1463" s="244" t="str">
        <f t="shared" si="1849"/>
        <v>NO</v>
      </c>
      <c r="CQ1463" s="244" t="str">
        <f t="shared" si="1850"/>
        <v>NO</v>
      </c>
      <c r="CR1463" s="244" t="str">
        <f t="shared" si="1851"/>
        <v>NO</v>
      </c>
    </row>
    <row r="1464" spans="1:96" ht="16.5" thickBot="1">
      <c r="A1464" s="74"/>
      <c r="B1464" s="75"/>
      <c r="C1464" s="75"/>
      <c r="D1464" s="75"/>
      <c r="E1464" s="75"/>
      <c r="F1464" s="75"/>
      <c r="G1464" s="75"/>
      <c r="H1464" s="75"/>
      <c r="I1464" s="53" t="s">
        <v>32</v>
      </c>
      <c r="J1464" s="8">
        <v>0.71363051026796398</v>
      </c>
      <c r="K1464" s="8">
        <v>0.26537664345085998</v>
      </c>
      <c r="L1464" s="8">
        <v>2.0992846281175301E-2</v>
      </c>
      <c r="M1464" s="8">
        <v>5.3572092931918301E-3</v>
      </c>
      <c r="N1464" s="8">
        <v>0.40288143852516001</v>
      </c>
      <c r="O1464" s="8">
        <v>0.59176135218164705</v>
      </c>
      <c r="P1464" s="8">
        <v>1.0692919481035601E-3</v>
      </c>
      <c r="Q1464" s="8">
        <v>0.36701545726429202</v>
      </c>
      <c r="R1464" s="8">
        <v>0.63191525078760402</v>
      </c>
      <c r="S1464" s="8">
        <v>3.5576940206027197E-2</v>
      </c>
      <c r="T1464" s="8">
        <v>0.35244613722609403</v>
      </c>
      <c r="U1464" s="8">
        <v>0.61197692256787795</v>
      </c>
      <c r="V1464" s="8">
        <v>0.44077643841180902</v>
      </c>
      <c r="W1464" s="8">
        <v>0.50459419437006003</v>
      </c>
      <c r="X1464" s="8">
        <v>5.4629367218129499E-2</v>
      </c>
      <c r="Y1464" s="8">
        <v>0.74935023219367702</v>
      </c>
      <c r="Z1464" s="8">
        <v>0.13430507681812801</v>
      </c>
      <c r="AA1464" s="8">
        <v>0.116344690988193</v>
      </c>
      <c r="AB1464" s="8">
        <v>0.36183922629749399</v>
      </c>
      <c r="AC1464" s="8">
        <v>0.21728329919609601</v>
      </c>
      <c r="AD1464" s="8">
        <v>0.420877474506409</v>
      </c>
      <c r="AE1464" s="8">
        <v>0.23650868368215899</v>
      </c>
      <c r="AF1464" s="8">
        <v>0.28931966971195899</v>
      </c>
      <c r="AG1464" s="311">
        <v>0.47417164660588101</v>
      </c>
      <c r="AH1464" s="213">
        <v>6.1180000000000003</v>
      </c>
      <c r="AI1464" s="213">
        <v>5.6079999999999997</v>
      </c>
      <c r="AJ1464" s="214">
        <v>10.298999999999999</v>
      </c>
      <c r="AK1464" s="210">
        <v>6.72</v>
      </c>
      <c r="AL1464" s="210">
        <v>5.9359999999999999</v>
      </c>
      <c r="AM1464" s="210">
        <v>10.612</v>
      </c>
      <c r="AN1464" s="203"/>
      <c r="AO1464" s="203"/>
      <c r="AP1464" s="203"/>
      <c r="AQ1464" s="203"/>
      <c r="AR1464" s="203">
        <f t="shared" si="1883"/>
        <v>4.5450000100999999</v>
      </c>
      <c r="AS1464" s="203">
        <f t="shared" si="1884"/>
        <v>5.5549999999999997</v>
      </c>
      <c r="AT1464" s="203">
        <f t="shared" si="1885"/>
        <v>6.7894444320999989</v>
      </c>
      <c r="AU1464" s="203">
        <f t="shared" si="1886"/>
        <v>6.0592091043740002</v>
      </c>
      <c r="AV1464" s="203">
        <f t="shared" si="1887"/>
        <v>7.4057000000000004</v>
      </c>
      <c r="AW1464" s="203">
        <f t="shared" si="1888"/>
        <v>9.0514110946540001</v>
      </c>
      <c r="AX1464" s="203">
        <f t="shared" si="1889"/>
        <v>8.579536382701999</v>
      </c>
      <c r="AY1464" s="203">
        <f t="shared" si="1890"/>
        <v>10.4861</v>
      </c>
      <c r="AZ1464" s="203">
        <f t="shared" si="1891"/>
        <v>12.816344421142</v>
      </c>
      <c r="BB1464" s="1" t="str">
        <f t="shared" si="1861"/>
        <v>NA</v>
      </c>
      <c r="BC1464" s="1" t="str">
        <f t="shared" si="1862"/>
        <v>A</v>
      </c>
      <c r="BD1464" s="1" t="str">
        <f t="shared" si="1863"/>
        <v>NP</v>
      </c>
      <c r="BE1464" s="1" t="str">
        <f t="shared" si="1864"/>
        <v>NO</v>
      </c>
      <c r="BF1464" s="1" t="str">
        <f t="shared" si="1822"/>
        <v>NO</v>
      </c>
      <c r="BG1464" s="1" t="str">
        <f t="shared" si="1823"/>
        <v>YES</v>
      </c>
      <c r="BH1464" s="1" t="str">
        <f t="shared" si="1816"/>
        <v>YES</v>
      </c>
      <c r="BJ1464" s="1">
        <v>100</v>
      </c>
      <c r="BK1464" s="1" t="str">
        <f t="shared" si="1824"/>
        <v>NA</v>
      </c>
      <c r="BL1464" s="1" t="str">
        <f t="shared" si="1825"/>
        <v>A</v>
      </c>
      <c r="BM1464" s="1" t="str">
        <f t="shared" si="1826"/>
        <v>NA</v>
      </c>
      <c r="BN1464" s="1" t="str">
        <f t="shared" si="1827"/>
        <v>NO</v>
      </c>
      <c r="BO1464" s="1" t="str">
        <f t="shared" si="1828"/>
        <v>NO</v>
      </c>
      <c r="BP1464" s="1" t="str">
        <f t="shared" si="1829"/>
        <v>YES</v>
      </c>
      <c r="BQ1464" s="1" t="str">
        <f t="shared" si="1830"/>
        <v>YES</v>
      </c>
      <c r="BS1464" s="1" t="str">
        <f t="shared" si="1831"/>
        <v>TN</v>
      </c>
      <c r="BT1464" s="1" t="str">
        <f t="shared" si="1832"/>
        <v>TP</v>
      </c>
      <c r="BU1464" s="1" t="str">
        <f t="shared" si="1833"/>
        <v>FP</v>
      </c>
      <c r="BV1464" s="1" t="str">
        <f t="shared" si="1834"/>
        <v>NO</v>
      </c>
      <c r="BW1464" s="1" t="str">
        <f t="shared" si="1835"/>
        <v>NO</v>
      </c>
      <c r="BX1464" s="1" t="str">
        <f t="shared" si="1836"/>
        <v>YES</v>
      </c>
      <c r="BY1464" s="244" t="str">
        <f t="shared" si="1837"/>
        <v>YES</v>
      </c>
      <c r="BZ1464" s="244" t="str">
        <f t="shared" si="1838"/>
        <v>NO</v>
      </c>
      <c r="CA1464" s="244" t="str">
        <f t="shared" si="1839"/>
        <v>NO</v>
      </c>
      <c r="CB1464" s="244" t="str">
        <f t="shared" si="1840"/>
        <v>NO</v>
      </c>
      <c r="CC1464" s="244" t="str">
        <f t="shared" si="1841"/>
        <v>NO</v>
      </c>
      <c r="CD1464" s="244" t="str">
        <f t="shared" si="1817"/>
        <v>YES</v>
      </c>
      <c r="CE1464" s="1" t="str">
        <f t="shared" si="1818"/>
        <v>YES</v>
      </c>
      <c r="CF1464" s="1" t="str">
        <f t="shared" si="1819"/>
        <v>YES</v>
      </c>
      <c r="CG1464" s="1" t="str">
        <f t="shared" si="1820"/>
        <v>NO</v>
      </c>
      <c r="CH1464" s="1" t="str">
        <f t="shared" si="1821"/>
        <v>NO</v>
      </c>
      <c r="CI1464" s="244" t="str">
        <f t="shared" si="1842"/>
        <v>NO</v>
      </c>
      <c r="CJ1464" s="244" t="str">
        <f t="shared" si="1843"/>
        <v>NO</v>
      </c>
      <c r="CK1464" s="244" t="str">
        <f t="shared" si="1844"/>
        <v>NO</v>
      </c>
      <c r="CL1464" s="244" t="str">
        <f t="shared" si="1845"/>
        <v>NO</v>
      </c>
      <c r="CM1464" s="244" t="str">
        <f t="shared" si="1846"/>
        <v>NO</v>
      </c>
      <c r="CN1464" s="244" t="str">
        <f t="shared" si="1847"/>
        <v>YES</v>
      </c>
      <c r="CO1464" s="244" t="str">
        <f t="shared" si="1848"/>
        <v>YES</v>
      </c>
      <c r="CP1464" s="244" t="str">
        <f t="shared" si="1849"/>
        <v>YES</v>
      </c>
      <c r="CQ1464" s="244" t="str">
        <f t="shared" si="1850"/>
        <v>NO</v>
      </c>
      <c r="CR1464" s="244" t="str">
        <f t="shared" si="1851"/>
        <v>NO</v>
      </c>
    </row>
    <row r="1465" spans="1:96">
      <c r="A1465" s="61">
        <v>360</v>
      </c>
      <c r="B1465" s="62">
        <v>360</v>
      </c>
      <c r="C1465" s="62">
        <v>1</v>
      </c>
      <c r="D1465" s="62">
        <v>1</v>
      </c>
      <c r="E1465" s="62">
        <v>6285504</v>
      </c>
      <c r="F1465" s="62">
        <f>E1465/1000/60</f>
        <v>104.75839999999999</v>
      </c>
      <c r="G1465" s="62">
        <v>34</v>
      </c>
      <c r="H1465" s="63">
        <f>G1465/B1465*100</f>
        <v>9.4444444444444446</v>
      </c>
      <c r="I1465" s="60" t="s">
        <v>12</v>
      </c>
      <c r="J1465" s="69">
        <v>0.55986071170769003</v>
      </c>
      <c r="K1465" s="69">
        <v>0.42194079904744503</v>
      </c>
      <c r="L1465" s="69">
        <v>1.8198489244863499E-2</v>
      </c>
      <c r="M1465" s="69">
        <v>0.66382146206660497</v>
      </c>
      <c r="N1465" s="69">
        <v>9.8065258728488897E-2</v>
      </c>
      <c r="O1465" s="69">
        <v>0.23811327920490499</v>
      </c>
      <c r="P1465" s="69">
        <v>0.99143194464931395</v>
      </c>
      <c r="Q1465" s="69">
        <v>7.0876885331665404E-3</v>
      </c>
      <c r="R1465" s="69">
        <v>1.4803668175188401E-3</v>
      </c>
      <c r="S1465" s="69">
        <v>0.95000035864368404</v>
      </c>
      <c r="T1465" s="69">
        <v>1.5099903622690199E-2</v>
      </c>
      <c r="U1465" s="69">
        <v>3.4899737733625202E-2</v>
      </c>
      <c r="V1465" s="69">
        <v>0.63049672228070197</v>
      </c>
      <c r="W1465" s="69">
        <v>0.23947421445690201</v>
      </c>
      <c r="X1465" s="69">
        <v>0.130029063262394</v>
      </c>
      <c r="Y1465" s="69">
        <v>0.107743481965312</v>
      </c>
      <c r="Z1465" s="69">
        <v>0.19740923191572099</v>
      </c>
      <c r="AA1465" s="69">
        <v>0.69484728611896596</v>
      </c>
      <c r="AB1465" s="69">
        <v>0.91787845128142798</v>
      </c>
      <c r="AC1465" s="69">
        <v>7.1927597037509505E-2</v>
      </c>
      <c r="AD1465" s="69">
        <v>1.01939516810625E-2</v>
      </c>
      <c r="AE1465" s="69">
        <v>0.62563229383624896</v>
      </c>
      <c r="AF1465" s="69">
        <v>0.28741383014521199</v>
      </c>
      <c r="AG1465" s="309">
        <v>8.6953876018538101E-2</v>
      </c>
      <c r="AH1465" s="208">
        <v>0.67200000000000004</v>
      </c>
      <c r="AI1465" s="208">
        <v>2.8119999999999998</v>
      </c>
      <c r="AJ1465" s="209">
        <v>5.1219999999999999</v>
      </c>
      <c r="AK1465" s="210">
        <v>0.66500000000000004</v>
      </c>
      <c r="AL1465" s="210">
        <v>2.9279999999999999</v>
      </c>
      <c r="AM1465" s="210">
        <v>5.2869999999999999</v>
      </c>
      <c r="AN1465" s="203">
        <v>0.55630000000000002</v>
      </c>
      <c r="AO1465" s="203">
        <v>2.0175000000000001</v>
      </c>
      <c r="AP1465" s="203">
        <v>5.0681000000000003</v>
      </c>
      <c r="AQ1465" s="203"/>
      <c r="AR1465" s="203">
        <f>$AN$6*0.81818182</f>
        <v>0.45515454646600001</v>
      </c>
      <c r="AS1465" s="203">
        <f>$AN$6</f>
        <v>0.55630000000000002</v>
      </c>
      <c r="AT1465" s="203">
        <f>$AN$6*1.22222222</f>
        <v>0.67992222098599997</v>
      </c>
      <c r="AU1465" s="203">
        <f>$AO$6*0.81818182</f>
        <v>1.6506818218499999</v>
      </c>
      <c r="AV1465" s="203">
        <f>$AO$6</f>
        <v>2.0175000000000001</v>
      </c>
      <c r="AW1465" s="203">
        <f>$AO$6*1.22222222</f>
        <v>2.4658333288500001</v>
      </c>
      <c r="AX1465" s="203">
        <f>$AP$6*0.81818182</f>
        <v>4.146627281942</v>
      </c>
      <c r="AY1465" s="203">
        <f>$AP$6</f>
        <v>5.0681000000000003</v>
      </c>
      <c r="AZ1465" s="203">
        <f>$AP$6*1.22222222</f>
        <v>6.1943444331819997</v>
      </c>
      <c r="BB1465" s="1" t="str">
        <f t="shared" si="1861"/>
        <v>NA</v>
      </c>
      <c r="BC1465" s="1" t="str">
        <f t="shared" si="1862"/>
        <v>P</v>
      </c>
      <c r="BD1465" s="1" t="str">
        <f t="shared" si="1863"/>
        <v>NA</v>
      </c>
      <c r="BE1465" s="1" t="str">
        <f t="shared" si="1864"/>
        <v>NO</v>
      </c>
      <c r="BF1465" s="1" t="str">
        <f t="shared" si="1822"/>
        <v>NO</v>
      </c>
      <c r="BG1465" s="1" t="str">
        <f t="shared" si="1823"/>
        <v>NO</v>
      </c>
      <c r="BH1465" s="1" t="str">
        <f t="shared" si="1816"/>
        <v>NO</v>
      </c>
      <c r="BJ1465" s="1">
        <v>26</v>
      </c>
      <c r="BK1465" s="1" t="str">
        <f t="shared" si="1824"/>
        <v>NA</v>
      </c>
      <c r="BL1465" s="1" t="str">
        <f t="shared" si="1825"/>
        <v>P</v>
      </c>
      <c r="BM1465" s="1" t="str">
        <f t="shared" si="1826"/>
        <v>NA</v>
      </c>
      <c r="BN1465" s="1" t="str">
        <f t="shared" si="1827"/>
        <v>NO</v>
      </c>
      <c r="BO1465" s="1" t="str">
        <f t="shared" si="1828"/>
        <v>NO</v>
      </c>
      <c r="BP1465" s="1" t="str">
        <f t="shared" si="1829"/>
        <v>NO</v>
      </c>
      <c r="BQ1465" s="1" t="str">
        <f t="shared" si="1830"/>
        <v>NO</v>
      </c>
      <c r="BS1465" s="1" t="str">
        <f t="shared" si="1831"/>
        <v>TN</v>
      </c>
      <c r="BT1465" s="1" t="str">
        <f t="shared" si="1832"/>
        <v>TN</v>
      </c>
      <c r="BU1465" s="1" t="str">
        <f t="shared" si="1833"/>
        <v>TN</v>
      </c>
      <c r="BV1465" s="1" t="str">
        <f t="shared" si="1834"/>
        <v>NO</v>
      </c>
      <c r="BW1465" s="1" t="str">
        <f t="shared" si="1835"/>
        <v>NO</v>
      </c>
      <c r="BX1465" s="1" t="str">
        <f t="shared" si="1836"/>
        <v>NO</v>
      </c>
      <c r="BY1465" s="244" t="str">
        <f t="shared" si="1837"/>
        <v>YES</v>
      </c>
      <c r="BZ1465" s="244" t="str">
        <f t="shared" si="1838"/>
        <v>NO</v>
      </c>
      <c r="CA1465" s="244" t="str">
        <f t="shared" si="1839"/>
        <v>NO</v>
      </c>
      <c r="CB1465" s="244" t="str">
        <f t="shared" si="1840"/>
        <v>NO</v>
      </c>
      <c r="CC1465" s="244" t="str">
        <f t="shared" si="1841"/>
        <v>NO</v>
      </c>
      <c r="CD1465" s="244" t="str">
        <f t="shared" si="1817"/>
        <v>NO</v>
      </c>
      <c r="CE1465" s="1" t="str">
        <f t="shared" si="1818"/>
        <v>NO</v>
      </c>
      <c r="CF1465" s="1" t="str">
        <f t="shared" si="1819"/>
        <v>NO</v>
      </c>
      <c r="CG1465" s="1" t="str">
        <f t="shared" si="1820"/>
        <v>NO</v>
      </c>
      <c r="CH1465" s="1" t="str">
        <f t="shared" si="1821"/>
        <v>NO</v>
      </c>
      <c r="CI1465" s="244" t="str">
        <f t="shared" si="1842"/>
        <v>NO</v>
      </c>
      <c r="CJ1465" s="244" t="str">
        <f t="shared" si="1843"/>
        <v>NO</v>
      </c>
      <c r="CK1465" s="244" t="str">
        <f t="shared" si="1844"/>
        <v>NO</v>
      </c>
      <c r="CL1465" s="244" t="str">
        <f t="shared" si="1845"/>
        <v>NO</v>
      </c>
      <c r="CM1465" s="244" t="str">
        <f t="shared" si="1846"/>
        <v>NO</v>
      </c>
      <c r="CN1465" s="244" t="str">
        <f t="shared" si="1847"/>
        <v>NO</v>
      </c>
      <c r="CO1465" s="244" t="str">
        <f t="shared" si="1848"/>
        <v>NO</v>
      </c>
      <c r="CP1465" s="244" t="str">
        <f t="shared" si="1849"/>
        <v>NO</v>
      </c>
      <c r="CQ1465" s="244" t="str">
        <f t="shared" si="1850"/>
        <v>NO</v>
      </c>
      <c r="CR1465" s="244" t="str">
        <f t="shared" si="1851"/>
        <v>NO</v>
      </c>
    </row>
    <row r="1466" spans="1:96">
      <c r="A1466" s="64"/>
      <c r="B1466" s="15"/>
      <c r="C1466" s="15"/>
      <c r="D1466" s="15"/>
      <c r="E1466" s="15"/>
      <c r="F1466" s="15"/>
      <c r="G1466" s="15"/>
      <c r="H1466" s="15"/>
      <c r="I1466" s="52" t="s">
        <v>13</v>
      </c>
      <c r="J1466" s="6">
        <v>0.95191421073243698</v>
      </c>
      <c r="K1466" s="6">
        <v>2.0935860523271101E-2</v>
      </c>
      <c r="L1466" s="6">
        <v>2.7149928744291001E-2</v>
      </c>
      <c r="M1466" s="6">
        <v>0.51093320356320704</v>
      </c>
      <c r="N1466" s="6">
        <v>0.249566527866043</v>
      </c>
      <c r="O1466" s="6">
        <v>0.23950026857074899</v>
      </c>
      <c r="P1466" s="6">
        <v>1.1753409782349599E-2</v>
      </c>
      <c r="Q1466" s="6">
        <v>0.73657295193172501</v>
      </c>
      <c r="R1466" s="6">
        <v>0.25167363828592498</v>
      </c>
      <c r="S1466" s="6">
        <v>0.97093480141548505</v>
      </c>
      <c r="T1466" s="6">
        <v>1.3499254546347201E-2</v>
      </c>
      <c r="U1466" s="6">
        <v>1.5565944038167299E-2</v>
      </c>
      <c r="V1466" s="6">
        <v>0.88754615462212505</v>
      </c>
      <c r="W1466" s="6">
        <v>6.1445264573179802E-2</v>
      </c>
      <c r="X1466" s="6">
        <v>5.1008580804694101E-2</v>
      </c>
      <c r="Y1466" s="6">
        <v>0.61031103825444799</v>
      </c>
      <c r="Z1466" s="6">
        <v>0.109667251200031</v>
      </c>
      <c r="AA1466" s="6">
        <v>0.28002171054552</v>
      </c>
      <c r="AB1466" s="6">
        <v>0.66033236362805003</v>
      </c>
      <c r="AC1466" s="6">
        <v>0.31423854740260598</v>
      </c>
      <c r="AD1466" s="6">
        <v>2.5429088969342799E-2</v>
      </c>
      <c r="AE1466" s="6">
        <v>0.99647711504690695</v>
      </c>
      <c r="AF1466" s="6">
        <v>3.4546395629009199E-4</v>
      </c>
      <c r="AG1466" s="310">
        <v>3.1774209968024E-3</v>
      </c>
      <c r="AH1466" s="211">
        <v>0.85399999999999998</v>
      </c>
      <c r="AI1466" s="211">
        <v>2.36</v>
      </c>
      <c r="AJ1466" s="212">
        <v>5.0860000000000003</v>
      </c>
      <c r="AK1466" s="210">
        <v>0.872</v>
      </c>
      <c r="AL1466" s="210">
        <v>2.3620000000000001</v>
      </c>
      <c r="AM1466" s="210">
        <v>5.1509999999999998</v>
      </c>
      <c r="AN1466" s="203"/>
      <c r="AO1466" s="203"/>
      <c r="AP1466" s="203"/>
      <c r="AQ1466" s="203"/>
      <c r="AR1466" s="203">
        <f t="shared" ref="AR1466:AR1485" si="1892">$AN$6*0.81818182</f>
        <v>0.45515454646600001</v>
      </c>
      <c r="AS1466" s="203">
        <f t="shared" ref="AS1466:AS1485" si="1893">$AN$6</f>
        <v>0.55630000000000002</v>
      </c>
      <c r="AT1466" s="203">
        <f t="shared" ref="AT1466:AT1485" si="1894">$AN$6*1.22222222</f>
        <v>0.67992222098599997</v>
      </c>
      <c r="AU1466" s="203">
        <f t="shared" ref="AU1466:AU1485" si="1895">$AO$6*0.81818182</f>
        <v>1.6506818218499999</v>
      </c>
      <c r="AV1466" s="203">
        <f t="shared" ref="AV1466:AV1485" si="1896">$AO$6</f>
        <v>2.0175000000000001</v>
      </c>
      <c r="AW1466" s="203">
        <f t="shared" ref="AW1466:AW1485" si="1897">$AO$6*1.22222222</f>
        <v>2.4658333288500001</v>
      </c>
      <c r="AX1466" s="203">
        <f t="shared" ref="AX1466:AX1485" si="1898">$AP$6*0.81818182</f>
        <v>4.146627281942</v>
      </c>
      <c r="AY1466" s="203">
        <f t="shared" ref="AY1466:AY1485" si="1899">$AP$6</f>
        <v>5.0681000000000003</v>
      </c>
      <c r="AZ1466" s="203">
        <f t="shared" ref="AZ1466:AZ1485" si="1900">$AP$6*1.22222222</f>
        <v>6.1943444331819997</v>
      </c>
      <c r="BB1466" s="1" t="str">
        <f t="shared" si="1861"/>
        <v>P</v>
      </c>
      <c r="BC1466" s="1" t="str">
        <f t="shared" si="1862"/>
        <v>NA</v>
      </c>
      <c r="BD1466" s="1" t="str">
        <f t="shared" si="1863"/>
        <v>NA</v>
      </c>
      <c r="BE1466" s="1" t="str">
        <f t="shared" si="1864"/>
        <v>NO</v>
      </c>
      <c r="BF1466" s="1" t="str">
        <f t="shared" si="1822"/>
        <v>NO</v>
      </c>
      <c r="BG1466" s="1" t="str">
        <f t="shared" si="1823"/>
        <v>NO</v>
      </c>
      <c r="BH1466" s="1" t="str">
        <f t="shared" si="1816"/>
        <v>NO</v>
      </c>
      <c r="BJ1466" s="1">
        <v>14</v>
      </c>
      <c r="BK1466" s="1" t="str">
        <f t="shared" si="1824"/>
        <v>P</v>
      </c>
      <c r="BL1466" s="1" t="str">
        <f t="shared" si="1825"/>
        <v>NA</v>
      </c>
      <c r="BM1466" s="1" t="str">
        <f t="shared" si="1826"/>
        <v>NA</v>
      </c>
      <c r="BN1466" s="1" t="str">
        <f t="shared" si="1827"/>
        <v>NO</v>
      </c>
      <c r="BO1466" s="1" t="str">
        <f t="shared" si="1828"/>
        <v>NO</v>
      </c>
      <c r="BP1466" s="1" t="str">
        <f t="shared" si="1829"/>
        <v>NO</v>
      </c>
      <c r="BQ1466" s="1" t="str">
        <f t="shared" si="1830"/>
        <v>NO</v>
      </c>
      <c r="BS1466" s="1" t="str">
        <f t="shared" si="1831"/>
        <v>TN</v>
      </c>
      <c r="BT1466" s="1" t="str">
        <f t="shared" si="1832"/>
        <v>TN</v>
      </c>
      <c r="BU1466" s="1" t="str">
        <f t="shared" si="1833"/>
        <v>TN</v>
      </c>
      <c r="BV1466" s="1" t="str">
        <f t="shared" si="1834"/>
        <v>NO</v>
      </c>
      <c r="BW1466" s="1" t="str">
        <f t="shared" si="1835"/>
        <v>NO</v>
      </c>
      <c r="BX1466" s="1" t="str">
        <f t="shared" si="1836"/>
        <v>NO</v>
      </c>
      <c r="BY1466" s="244" t="str">
        <f t="shared" si="1837"/>
        <v>YES</v>
      </c>
      <c r="BZ1466" s="244" t="str">
        <f t="shared" si="1838"/>
        <v>NO</v>
      </c>
      <c r="CA1466" s="244" t="str">
        <f t="shared" si="1839"/>
        <v>NO</v>
      </c>
      <c r="CB1466" s="244" t="str">
        <f t="shared" si="1840"/>
        <v>NO</v>
      </c>
      <c r="CC1466" s="244" t="str">
        <f t="shared" si="1841"/>
        <v>NO</v>
      </c>
      <c r="CD1466" s="244" t="str">
        <f t="shared" si="1817"/>
        <v>NO</v>
      </c>
      <c r="CE1466" s="1" t="str">
        <f t="shared" si="1818"/>
        <v>NO</v>
      </c>
      <c r="CF1466" s="1" t="str">
        <f t="shared" si="1819"/>
        <v>NO</v>
      </c>
      <c r="CG1466" s="1" t="str">
        <f t="shared" si="1820"/>
        <v>NO</v>
      </c>
      <c r="CH1466" s="1" t="str">
        <f t="shared" si="1821"/>
        <v>NO</v>
      </c>
      <c r="CI1466" s="244" t="str">
        <f t="shared" si="1842"/>
        <v>NO</v>
      </c>
      <c r="CJ1466" s="244" t="str">
        <f t="shared" si="1843"/>
        <v>NO</v>
      </c>
      <c r="CK1466" s="244" t="str">
        <f t="shared" si="1844"/>
        <v>NO</v>
      </c>
      <c r="CL1466" s="244" t="str">
        <f t="shared" si="1845"/>
        <v>NO</v>
      </c>
      <c r="CM1466" s="244" t="str">
        <f t="shared" si="1846"/>
        <v>NO</v>
      </c>
      <c r="CN1466" s="244" t="str">
        <f t="shared" si="1847"/>
        <v>NO</v>
      </c>
      <c r="CO1466" s="244" t="str">
        <f t="shared" si="1848"/>
        <v>NO</v>
      </c>
      <c r="CP1466" s="244" t="str">
        <f t="shared" si="1849"/>
        <v>NO</v>
      </c>
      <c r="CQ1466" s="244" t="str">
        <f t="shared" si="1850"/>
        <v>NO</v>
      </c>
      <c r="CR1466" s="244" t="str">
        <f t="shared" si="1851"/>
        <v>NO</v>
      </c>
    </row>
    <row r="1467" spans="1:96">
      <c r="A1467" s="64"/>
      <c r="B1467" s="15"/>
      <c r="C1467" s="15"/>
      <c r="D1467" s="15"/>
      <c r="E1467" s="15"/>
      <c r="F1467" s="15"/>
      <c r="G1467" s="15"/>
      <c r="H1467" s="15"/>
      <c r="I1467" s="52" t="s">
        <v>14</v>
      </c>
      <c r="J1467" s="6">
        <v>5.4555616769282098E-2</v>
      </c>
      <c r="K1467" s="6">
        <v>0.91902340479971101</v>
      </c>
      <c r="L1467" s="6">
        <v>2.6420978431006398E-2</v>
      </c>
      <c r="M1467" s="6">
        <v>0.96677869617988899</v>
      </c>
      <c r="N1467" s="6">
        <v>9.8490863725677596E-3</v>
      </c>
      <c r="O1467" s="6">
        <v>2.3372217447542601E-2</v>
      </c>
      <c r="P1467" s="6">
        <v>0.51682868893758604</v>
      </c>
      <c r="Q1467" s="6">
        <v>0.47107955954241199</v>
      </c>
      <c r="R1467" s="6">
        <v>1.20917515200015E-2</v>
      </c>
      <c r="S1467" s="6">
        <v>0.380285490341154</v>
      </c>
      <c r="T1467" s="6">
        <v>0.41473960885521499</v>
      </c>
      <c r="U1467" s="6">
        <v>0.20497490080363001</v>
      </c>
      <c r="V1467" s="6">
        <v>0.87824230678449999</v>
      </c>
      <c r="W1467" s="6">
        <v>3.1703807619520102E-2</v>
      </c>
      <c r="X1467" s="6">
        <v>9.0053885595979405E-2</v>
      </c>
      <c r="Y1467" s="6">
        <v>0.76671713018070697</v>
      </c>
      <c r="Z1467" s="6">
        <v>0.13009662225082699</v>
      </c>
      <c r="AA1467" s="6">
        <v>0.10318624756846501</v>
      </c>
      <c r="AB1467" s="6">
        <v>0.55880598203786602</v>
      </c>
      <c r="AC1467" s="6">
        <v>0.23311897278304999</v>
      </c>
      <c r="AD1467" s="6">
        <v>0.20807504517908201</v>
      </c>
      <c r="AE1467" s="6">
        <v>0.92710981138024195</v>
      </c>
      <c r="AF1467" s="6">
        <v>3.32165922191546E-2</v>
      </c>
      <c r="AG1467" s="310">
        <v>3.9673596400603001E-2</v>
      </c>
      <c r="AH1467" s="211">
        <v>0.75800000000000001</v>
      </c>
      <c r="AI1467" s="211">
        <v>2.286</v>
      </c>
      <c r="AJ1467" s="212">
        <v>5.4889999999999999</v>
      </c>
      <c r="AK1467" s="210">
        <v>0.749</v>
      </c>
      <c r="AL1467" s="210">
        <v>2.3519999999999999</v>
      </c>
      <c r="AM1467" s="210">
        <v>5.3579999999999997</v>
      </c>
      <c r="AN1467" s="203"/>
      <c r="AO1467" s="203"/>
      <c r="AP1467" s="203"/>
      <c r="AQ1467" s="203"/>
      <c r="AR1467" s="203">
        <f t="shared" si="1892"/>
        <v>0.45515454646600001</v>
      </c>
      <c r="AS1467" s="203">
        <f t="shared" si="1893"/>
        <v>0.55630000000000002</v>
      </c>
      <c r="AT1467" s="203">
        <f t="shared" si="1894"/>
        <v>0.67992222098599997</v>
      </c>
      <c r="AU1467" s="203">
        <f t="shared" si="1895"/>
        <v>1.6506818218499999</v>
      </c>
      <c r="AV1467" s="203">
        <f t="shared" si="1896"/>
        <v>2.0175000000000001</v>
      </c>
      <c r="AW1467" s="203">
        <f t="shared" si="1897"/>
        <v>2.4658333288500001</v>
      </c>
      <c r="AX1467" s="203">
        <f t="shared" si="1898"/>
        <v>4.146627281942</v>
      </c>
      <c r="AY1467" s="203">
        <f t="shared" si="1899"/>
        <v>5.0681000000000003</v>
      </c>
      <c r="AZ1467" s="203">
        <f t="shared" si="1900"/>
        <v>6.1943444331819997</v>
      </c>
      <c r="BB1467" s="1" t="str">
        <f t="shared" si="1861"/>
        <v>P</v>
      </c>
      <c r="BC1467" s="1" t="str">
        <f t="shared" si="1862"/>
        <v>NA</v>
      </c>
      <c r="BD1467" s="1" t="str">
        <f t="shared" si="1863"/>
        <v>NA</v>
      </c>
      <c r="BE1467" s="1" t="str">
        <f t="shared" si="1864"/>
        <v>NO</v>
      </c>
      <c r="BF1467" s="1" t="str">
        <f t="shared" si="1822"/>
        <v>NO</v>
      </c>
      <c r="BG1467" s="1" t="str">
        <f t="shared" si="1823"/>
        <v>NO</v>
      </c>
      <c r="BH1467" s="1" t="str">
        <f t="shared" si="1816"/>
        <v>NO</v>
      </c>
      <c r="BJ1467" s="1">
        <v>12</v>
      </c>
      <c r="BK1467" s="1" t="str">
        <f t="shared" si="1824"/>
        <v>P</v>
      </c>
      <c r="BL1467" s="1" t="str">
        <f t="shared" si="1825"/>
        <v>NA</v>
      </c>
      <c r="BM1467" s="1" t="str">
        <f t="shared" si="1826"/>
        <v>NA</v>
      </c>
      <c r="BN1467" s="1" t="str">
        <f t="shared" si="1827"/>
        <v>NO</v>
      </c>
      <c r="BO1467" s="1" t="str">
        <f t="shared" si="1828"/>
        <v>NO</v>
      </c>
      <c r="BP1467" s="1" t="str">
        <f t="shared" si="1829"/>
        <v>NO</v>
      </c>
      <c r="BQ1467" s="1" t="str">
        <f t="shared" si="1830"/>
        <v>NO</v>
      </c>
      <c r="BS1467" s="1" t="str">
        <f t="shared" si="1831"/>
        <v>TN</v>
      </c>
      <c r="BT1467" s="1" t="str">
        <f t="shared" si="1832"/>
        <v>TN</v>
      </c>
      <c r="BU1467" s="1" t="str">
        <f t="shared" si="1833"/>
        <v>TN</v>
      </c>
      <c r="BV1467" s="1" t="str">
        <f t="shared" si="1834"/>
        <v>NO</v>
      </c>
      <c r="BW1467" s="1" t="str">
        <f t="shared" si="1835"/>
        <v>NO</v>
      </c>
      <c r="BX1467" s="1" t="str">
        <f t="shared" si="1836"/>
        <v>NO</v>
      </c>
      <c r="BY1467" s="244" t="str">
        <f t="shared" si="1837"/>
        <v>YES</v>
      </c>
      <c r="BZ1467" s="244" t="str">
        <f t="shared" si="1838"/>
        <v>NO</v>
      </c>
      <c r="CA1467" s="244" t="str">
        <f t="shared" si="1839"/>
        <v>NO</v>
      </c>
      <c r="CB1467" s="244" t="str">
        <f t="shared" si="1840"/>
        <v>NO</v>
      </c>
      <c r="CC1467" s="244" t="str">
        <f t="shared" si="1841"/>
        <v>NO</v>
      </c>
      <c r="CD1467" s="244" t="str">
        <f t="shared" si="1817"/>
        <v>NO</v>
      </c>
      <c r="CE1467" s="1" t="str">
        <f t="shared" si="1818"/>
        <v>NO</v>
      </c>
      <c r="CF1467" s="1" t="str">
        <f t="shared" si="1819"/>
        <v>NO</v>
      </c>
      <c r="CG1467" s="1" t="str">
        <f t="shared" si="1820"/>
        <v>NO</v>
      </c>
      <c r="CH1467" s="1" t="str">
        <f t="shared" si="1821"/>
        <v>NO</v>
      </c>
      <c r="CI1467" s="244" t="str">
        <f t="shared" si="1842"/>
        <v>NO</v>
      </c>
      <c r="CJ1467" s="244" t="str">
        <f t="shared" si="1843"/>
        <v>NO</v>
      </c>
      <c r="CK1467" s="244" t="str">
        <f t="shared" si="1844"/>
        <v>NO</v>
      </c>
      <c r="CL1467" s="244" t="str">
        <f t="shared" si="1845"/>
        <v>NO</v>
      </c>
      <c r="CM1467" s="244" t="str">
        <f t="shared" si="1846"/>
        <v>NO</v>
      </c>
      <c r="CN1467" s="244" t="str">
        <f t="shared" si="1847"/>
        <v>NO</v>
      </c>
      <c r="CO1467" s="244" t="str">
        <f t="shared" si="1848"/>
        <v>NO</v>
      </c>
      <c r="CP1467" s="244" t="str">
        <f t="shared" si="1849"/>
        <v>NO</v>
      </c>
      <c r="CQ1467" s="244" t="str">
        <f t="shared" si="1850"/>
        <v>NO</v>
      </c>
      <c r="CR1467" s="244" t="str">
        <f t="shared" si="1851"/>
        <v>NO</v>
      </c>
    </row>
    <row r="1468" spans="1:96">
      <c r="A1468" s="64"/>
      <c r="B1468" s="15"/>
      <c r="C1468" s="15"/>
      <c r="D1468" s="15"/>
      <c r="E1468" s="15"/>
      <c r="F1468" s="15"/>
      <c r="G1468" s="15"/>
      <c r="H1468" s="15"/>
      <c r="I1468" s="52" t="s">
        <v>15</v>
      </c>
      <c r="J1468" s="6">
        <v>0.96864399113599597</v>
      </c>
      <c r="K1468" s="6">
        <v>7.1121347576657001E-3</v>
      </c>
      <c r="L1468" s="6">
        <v>2.4243874106338201E-2</v>
      </c>
      <c r="M1468" s="6">
        <v>0.40616077770763698</v>
      </c>
      <c r="N1468" s="6">
        <v>0.46130139741953602</v>
      </c>
      <c r="O1468" s="6">
        <v>0.13253782487282501</v>
      </c>
      <c r="P1468" s="6">
        <v>0.448528940283421</v>
      </c>
      <c r="Q1468" s="6">
        <v>0.54939154430005699</v>
      </c>
      <c r="R1468" s="6">
        <v>2.0795154165211801E-3</v>
      </c>
      <c r="S1468" s="6">
        <v>0.88381058254644296</v>
      </c>
      <c r="T1468" s="6">
        <v>6.8352984331785202E-2</v>
      </c>
      <c r="U1468" s="6">
        <v>4.7836433121770897E-2</v>
      </c>
      <c r="V1468" s="6">
        <v>0.764617863440889</v>
      </c>
      <c r="W1468" s="6">
        <v>0.16367265323504601</v>
      </c>
      <c r="X1468" s="6">
        <v>7.17094833240636E-2</v>
      </c>
      <c r="Y1468" s="6">
        <v>0.73006267806145697</v>
      </c>
      <c r="Z1468" s="6">
        <v>0.15059022875452399</v>
      </c>
      <c r="AA1468" s="6">
        <v>0.119347093184018</v>
      </c>
      <c r="AB1468" s="6">
        <v>0.81776541365121203</v>
      </c>
      <c r="AC1468" s="6">
        <v>9.7618451127015601E-2</v>
      </c>
      <c r="AD1468" s="6">
        <v>8.4616135221772207E-2</v>
      </c>
      <c r="AE1468" s="6">
        <v>0.351118649235867</v>
      </c>
      <c r="AF1468" s="6">
        <v>0.18516989730764</v>
      </c>
      <c r="AG1468" s="310">
        <v>0.46371145345649101</v>
      </c>
      <c r="AH1468" s="211">
        <v>0.64800000000000002</v>
      </c>
      <c r="AI1468" s="211">
        <v>2.2530000000000001</v>
      </c>
      <c r="AJ1468" s="212">
        <v>5.6219999999999999</v>
      </c>
      <c r="AK1468" s="210">
        <v>0.64900000000000002</v>
      </c>
      <c r="AL1468" s="210">
        <v>2.3260000000000001</v>
      </c>
      <c r="AM1468" s="210">
        <v>5.7140000000000004</v>
      </c>
      <c r="AN1468" s="203"/>
      <c r="AO1468" s="203"/>
      <c r="AP1468" s="203"/>
      <c r="AQ1468" s="203"/>
      <c r="AR1468" s="203">
        <f t="shared" si="1892"/>
        <v>0.45515454646600001</v>
      </c>
      <c r="AS1468" s="203">
        <f t="shared" si="1893"/>
        <v>0.55630000000000002</v>
      </c>
      <c r="AT1468" s="203">
        <f t="shared" si="1894"/>
        <v>0.67992222098599997</v>
      </c>
      <c r="AU1468" s="203">
        <f t="shared" si="1895"/>
        <v>1.6506818218499999</v>
      </c>
      <c r="AV1468" s="203">
        <f t="shared" si="1896"/>
        <v>2.0175000000000001</v>
      </c>
      <c r="AW1468" s="203">
        <f t="shared" si="1897"/>
        <v>2.4658333288500001</v>
      </c>
      <c r="AX1468" s="203">
        <f t="shared" si="1898"/>
        <v>4.146627281942</v>
      </c>
      <c r="AY1468" s="203">
        <f t="shared" si="1899"/>
        <v>5.0681000000000003</v>
      </c>
      <c r="AZ1468" s="203">
        <f t="shared" si="1900"/>
        <v>6.1943444331819997</v>
      </c>
      <c r="BB1468" s="1" t="str">
        <f t="shared" si="1861"/>
        <v>NA</v>
      </c>
      <c r="BC1468" s="1" t="str">
        <f t="shared" si="1862"/>
        <v>NA</v>
      </c>
      <c r="BD1468" s="1" t="str">
        <f t="shared" si="1863"/>
        <v>NA</v>
      </c>
      <c r="BE1468" s="1" t="str">
        <f t="shared" si="1864"/>
        <v>NO</v>
      </c>
      <c r="BF1468" s="1" t="str">
        <f t="shared" si="1822"/>
        <v>NO</v>
      </c>
      <c r="BG1468" s="1" t="str">
        <f t="shared" si="1823"/>
        <v>NO</v>
      </c>
      <c r="BH1468" s="1" t="str">
        <f t="shared" ref="BH1468:BH1531" si="1901">IF(OR(BB1468="P",BC1468="P",BD1468="P"),"NO","YES")</f>
        <v>YES</v>
      </c>
      <c r="BJ1468" s="1">
        <v>10</v>
      </c>
      <c r="BK1468" s="1" t="str">
        <f t="shared" si="1824"/>
        <v>NA</v>
      </c>
      <c r="BL1468" s="1" t="str">
        <f t="shared" si="1825"/>
        <v>NA</v>
      </c>
      <c r="BM1468" s="1" t="str">
        <f t="shared" si="1826"/>
        <v>NA</v>
      </c>
      <c r="BN1468" s="1" t="str">
        <f t="shared" si="1827"/>
        <v>NO</v>
      </c>
      <c r="BO1468" s="1" t="str">
        <f t="shared" si="1828"/>
        <v>NO</v>
      </c>
      <c r="BP1468" s="1" t="str">
        <f t="shared" si="1829"/>
        <v>NO</v>
      </c>
      <c r="BQ1468" s="1" t="str">
        <f t="shared" si="1830"/>
        <v>YES</v>
      </c>
      <c r="BS1468" s="1" t="str">
        <f t="shared" si="1831"/>
        <v>TN</v>
      </c>
      <c r="BT1468" s="1" t="str">
        <f t="shared" si="1832"/>
        <v>TN</v>
      </c>
      <c r="BU1468" s="1" t="str">
        <f t="shared" si="1833"/>
        <v>TN</v>
      </c>
      <c r="BV1468" s="1" t="str">
        <f t="shared" si="1834"/>
        <v>NO</v>
      </c>
      <c r="BW1468" s="1" t="str">
        <f t="shared" si="1835"/>
        <v>NO</v>
      </c>
      <c r="BX1468" s="1" t="str">
        <f t="shared" si="1836"/>
        <v>NO</v>
      </c>
      <c r="BY1468" s="244" t="str">
        <f t="shared" si="1837"/>
        <v>YES</v>
      </c>
      <c r="BZ1468" s="244" t="str">
        <f t="shared" si="1838"/>
        <v>NO</v>
      </c>
      <c r="CA1468" s="244" t="str">
        <f t="shared" si="1839"/>
        <v>NO</v>
      </c>
      <c r="CB1468" s="244" t="str">
        <f t="shared" si="1840"/>
        <v>NO</v>
      </c>
      <c r="CC1468" s="244" t="str">
        <f t="shared" si="1841"/>
        <v>NO</v>
      </c>
      <c r="CD1468" s="244" t="str">
        <f t="shared" si="1817"/>
        <v>NO</v>
      </c>
      <c r="CE1468" s="1" t="str">
        <f t="shared" si="1818"/>
        <v>NO</v>
      </c>
      <c r="CF1468" s="1" t="str">
        <f t="shared" si="1819"/>
        <v>NO</v>
      </c>
      <c r="CG1468" s="1" t="str">
        <f t="shared" si="1820"/>
        <v>NO</v>
      </c>
      <c r="CH1468" s="1" t="str">
        <f t="shared" si="1821"/>
        <v>NO</v>
      </c>
      <c r="CI1468" s="244" t="str">
        <f t="shared" si="1842"/>
        <v>NO</v>
      </c>
      <c r="CJ1468" s="244" t="str">
        <f t="shared" si="1843"/>
        <v>NO</v>
      </c>
      <c r="CK1468" s="244" t="str">
        <f t="shared" si="1844"/>
        <v>NO</v>
      </c>
      <c r="CL1468" s="244" t="str">
        <f t="shared" si="1845"/>
        <v>NO</v>
      </c>
      <c r="CM1468" s="244" t="str">
        <f t="shared" si="1846"/>
        <v>NO</v>
      </c>
      <c r="CN1468" s="244" t="str">
        <f t="shared" si="1847"/>
        <v>NO</v>
      </c>
      <c r="CO1468" s="244" t="str">
        <f t="shared" si="1848"/>
        <v>NO</v>
      </c>
      <c r="CP1468" s="244" t="str">
        <f t="shared" si="1849"/>
        <v>NO</v>
      </c>
      <c r="CQ1468" s="244" t="str">
        <f t="shared" si="1850"/>
        <v>NO</v>
      </c>
      <c r="CR1468" s="244" t="str">
        <f t="shared" si="1851"/>
        <v>NO</v>
      </c>
    </row>
    <row r="1469" spans="1:96">
      <c r="A1469" s="64"/>
      <c r="B1469" s="15"/>
      <c r="C1469" s="15"/>
      <c r="D1469" s="15"/>
      <c r="E1469" s="15"/>
      <c r="F1469" s="15"/>
      <c r="G1469" s="15"/>
      <c r="H1469" s="15"/>
      <c r="I1469" s="52" t="s">
        <v>16</v>
      </c>
      <c r="J1469" s="6">
        <v>0.63809795657074497</v>
      </c>
      <c r="K1469" s="6">
        <v>0.25593144609574497</v>
      </c>
      <c r="L1469" s="6">
        <v>0.105970597333509</v>
      </c>
      <c r="M1469" s="6">
        <v>0.62293651402011896</v>
      </c>
      <c r="N1469" s="6">
        <v>0.32932527010392798</v>
      </c>
      <c r="O1469" s="6">
        <v>4.7738215875951701E-2</v>
      </c>
      <c r="P1469" s="6">
        <v>0.98138319358880599</v>
      </c>
      <c r="Q1469" s="6">
        <v>1.7867628736713399E-2</v>
      </c>
      <c r="R1469" s="6">
        <v>7.4917767448046103E-4</v>
      </c>
      <c r="S1469" s="6">
        <v>0.20868580664973299</v>
      </c>
      <c r="T1469" s="6">
        <v>0.55749605096643795</v>
      </c>
      <c r="U1469" s="6">
        <v>0.233818142383828</v>
      </c>
      <c r="V1469" s="6">
        <v>0.80111455643609797</v>
      </c>
      <c r="W1469" s="6">
        <v>0.19357412576216801</v>
      </c>
      <c r="X1469" s="6">
        <v>5.3113178017324403E-3</v>
      </c>
      <c r="Y1469" s="6">
        <v>0.72991695070375195</v>
      </c>
      <c r="Z1469" s="6">
        <v>0.259699861050114</v>
      </c>
      <c r="AA1469" s="6">
        <v>1.03831882461326E-2</v>
      </c>
      <c r="AB1469" s="6">
        <v>0.430759457136555</v>
      </c>
      <c r="AC1469" s="6">
        <v>0.25445759512051502</v>
      </c>
      <c r="AD1469" s="6">
        <v>0.31478294774292898</v>
      </c>
      <c r="AE1469" s="6">
        <v>0.78869019039065003</v>
      </c>
      <c r="AF1469" s="6">
        <v>0.13829340074549901</v>
      </c>
      <c r="AG1469" s="310">
        <v>7.3016408863850593E-2</v>
      </c>
      <c r="AH1469" s="211">
        <v>0.873</v>
      </c>
      <c r="AI1469" s="211">
        <v>2.1240000000000001</v>
      </c>
      <c r="AJ1469" s="212">
        <v>5.625</v>
      </c>
      <c r="AK1469" s="210">
        <v>0.88700000000000001</v>
      </c>
      <c r="AL1469" s="210">
        <v>2.2160000000000002</v>
      </c>
      <c r="AM1469" s="210">
        <v>5.6050000000000004</v>
      </c>
      <c r="AN1469" s="203"/>
      <c r="AO1469" s="203"/>
      <c r="AP1469" s="203"/>
      <c r="AQ1469" s="203"/>
      <c r="AR1469" s="203">
        <f t="shared" si="1892"/>
        <v>0.45515454646600001</v>
      </c>
      <c r="AS1469" s="203">
        <f t="shared" si="1893"/>
        <v>0.55630000000000002</v>
      </c>
      <c r="AT1469" s="203">
        <f t="shared" si="1894"/>
        <v>0.67992222098599997</v>
      </c>
      <c r="AU1469" s="203">
        <f t="shared" si="1895"/>
        <v>1.6506818218499999</v>
      </c>
      <c r="AV1469" s="203">
        <f t="shared" si="1896"/>
        <v>2.0175000000000001</v>
      </c>
      <c r="AW1469" s="203">
        <f t="shared" si="1897"/>
        <v>2.4658333288500001</v>
      </c>
      <c r="AX1469" s="203">
        <f t="shared" si="1898"/>
        <v>4.146627281942</v>
      </c>
      <c r="AY1469" s="203">
        <f t="shared" si="1899"/>
        <v>5.0681000000000003</v>
      </c>
      <c r="AZ1469" s="203">
        <f t="shared" si="1900"/>
        <v>6.1943444331819997</v>
      </c>
      <c r="BB1469" s="1" t="str">
        <f t="shared" si="1861"/>
        <v>P</v>
      </c>
      <c r="BC1469" s="1" t="str">
        <f t="shared" si="1862"/>
        <v>NA</v>
      </c>
      <c r="BD1469" s="1" t="str">
        <f t="shared" si="1863"/>
        <v>NA</v>
      </c>
      <c r="BE1469" s="1" t="str">
        <f t="shared" si="1864"/>
        <v>NO</v>
      </c>
      <c r="BF1469" s="1" t="str">
        <f t="shared" si="1822"/>
        <v>NO</v>
      </c>
      <c r="BG1469" s="1" t="str">
        <f t="shared" si="1823"/>
        <v>NO</v>
      </c>
      <c r="BH1469" s="1" t="str">
        <f t="shared" si="1901"/>
        <v>NO</v>
      </c>
      <c r="BJ1469" s="1">
        <v>56</v>
      </c>
      <c r="BK1469" s="1" t="str">
        <f t="shared" si="1824"/>
        <v>P</v>
      </c>
      <c r="BL1469" s="1" t="str">
        <f t="shared" si="1825"/>
        <v>NA</v>
      </c>
      <c r="BM1469" s="1" t="str">
        <f t="shared" si="1826"/>
        <v>NA</v>
      </c>
      <c r="BN1469" s="1" t="str">
        <f t="shared" si="1827"/>
        <v>NO</v>
      </c>
      <c r="BO1469" s="1" t="str">
        <f t="shared" si="1828"/>
        <v>NO</v>
      </c>
      <c r="BP1469" s="1" t="str">
        <f t="shared" si="1829"/>
        <v>NO</v>
      </c>
      <c r="BQ1469" s="1" t="str">
        <f t="shared" si="1830"/>
        <v>NO</v>
      </c>
      <c r="BS1469" s="1" t="str">
        <f t="shared" si="1831"/>
        <v>TN</v>
      </c>
      <c r="BT1469" s="1" t="str">
        <f t="shared" si="1832"/>
        <v>TN</v>
      </c>
      <c r="BU1469" s="1" t="str">
        <f t="shared" si="1833"/>
        <v>TN</v>
      </c>
      <c r="BV1469" s="1" t="str">
        <f t="shared" si="1834"/>
        <v>NO</v>
      </c>
      <c r="BW1469" s="1" t="str">
        <f t="shared" si="1835"/>
        <v>NO</v>
      </c>
      <c r="BX1469" s="1" t="str">
        <f t="shared" si="1836"/>
        <v>NO</v>
      </c>
      <c r="BY1469" s="244" t="str">
        <f t="shared" si="1837"/>
        <v>YES</v>
      </c>
      <c r="BZ1469" s="244" t="str">
        <f t="shared" si="1838"/>
        <v>NO</v>
      </c>
      <c r="CA1469" s="244" t="str">
        <f t="shared" si="1839"/>
        <v>NO</v>
      </c>
      <c r="CB1469" s="244" t="str">
        <f t="shared" si="1840"/>
        <v>NO</v>
      </c>
      <c r="CC1469" s="244" t="str">
        <f t="shared" si="1841"/>
        <v>NO</v>
      </c>
      <c r="CD1469" s="244" t="str">
        <f t="shared" si="1817"/>
        <v>NO</v>
      </c>
      <c r="CE1469" s="1" t="str">
        <f t="shared" si="1818"/>
        <v>NO</v>
      </c>
      <c r="CF1469" s="1" t="str">
        <f t="shared" si="1819"/>
        <v>NO</v>
      </c>
      <c r="CG1469" s="1" t="str">
        <f t="shared" si="1820"/>
        <v>NO</v>
      </c>
      <c r="CH1469" s="1" t="str">
        <f t="shared" si="1821"/>
        <v>NO</v>
      </c>
      <c r="CI1469" s="244" t="str">
        <f t="shared" si="1842"/>
        <v>NO</v>
      </c>
      <c r="CJ1469" s="244" t="str">
        <f t="shared" si="1843"/>
        <v>NO</v>
      </c>
      <c r="CK1469" s="244" t="str">
        <f t="shared" si="1844"/>
        <v>NO</v>
      </c>
      <c r="CL1469" s="244" t="str">
        <f t="shared" si="1845"/>
        <v>NO</v>
      </c>
      <c r="CM1469" s="244" t="str">
        <f t="shared" si="1846"/>
        <v>NO</v>
      </c>
      <c r="CN1469" s="244" t="str">
        <f t="shared" si="1847"/>
        <v>NO</v>
      </c>
      <c r="CO1469" s="244" t="str">
        <f t="shared" si="1848"/>
        <v>NO</v>
      </c>
      <c r="CP1469" s="244" t="str">
        <f t="shared" si="1849"/>
        <v>NO</v>
      </c>
      <c r="CQ1469" s="244" t="str">
        <f t="shared" si="1850"/>
        <v>NO</v>
      </c>
      <c r="CR1469" s="244" t="str">
        <f t="shared" si="1851"/>
        <v>NO</v>
      </c>
    </row>
    <row r="1470" spans="1:96">
      <c r="A1470" s="64"/>
      <c r="B1470" s="15"/>
      <c r="C1470" s="15"/>
      <c r="D1470" s="15"/>
      <c r="E1470" s="15"/>
      <c r="F1470" s="15"/>
      <c r="G1470" s="15"/>
      <c r="H1470" s="15"/>
      <c r="I1470" s="52" t="s">
        <v>17</v>
      </c>
      <c r="J1470" s="6">
        <v>0.235759759087872</v>
      </c>
      <c r="K1470" s="6">
        <v>0.72304456683547103</v>
      </c>
      <c r="L1470" s="6">
        <v>4.1195674076655399E-2</v>
      </c>
      <c r="M1470" s="6">
        <v>0.16020010966468001</v>
      </c>
      <c r="N1470" s="6">
        <v>0.13406691817969199</v>
      </c>
      <c r="O1470" s="6">
        <v>0.70573297215562703</v>
      </c>
      <c r="P1470" s="6">
        <v>0.442593399983989</v>
      </c>
      <c r="Q1470" s="6">
        <v>0.52986240365918003</v>
      </c>
      <c r="R1470" s="6">
        <v>2.75441963568301E-2</v>
      </c>
      <c r="S1470" s="6">
        <v>0.62464197872492699</v>
      </c>
      <c r="T1470" s="6">
        <v>0.216757163111715</v>
      </c>
      <c r="U1470" s="6">
        <v>0.15860085816335601</v>
      </c>
      <c r="V1470" s="6">
        <v>0.48532025620320202</v>
      </c>
      <c r="W1470" s="6">
        <v>0.22063082719579899</v>
      </c>
      <c r="X1470" s="6">
        <v>0.29404891660099802</v>
      </c>
      <c r="Y1470" s="6">
        <v>0.26825077191295299</v>
      </c>
      <c r="Z1470" s="6">
        <v>0.57438465002239303</v>
      </c>
      <c r="AA1470" s="6">
        <v>0.15736457806465301</v>
      </c>
      <c r="AB1470" s="6">
        <v>0.64756035083036301</v>
      </c>
      <c r="AC1470" s="6">
        <v>0.19530394525477399</v>
      </c>
      <c r="AD1470" s="6">
        <v>0.15713570391486201</v>
      </c>
      <c r="AE1470" s="6">
        <v>0.77021205263293802</v>
      </c>
      <c r="AF1470" s="6">
        <v>0.219035620993178</v>
      </c>
      <c r="AG1470" s="310">
        <v>1.0752326373883099E-2</v>
      </c>
      <c r="AH1470" s="211">
        <v>0.77400000000000002</v>
      </c>
      <c r="AI1470" s="211">
        <v>2.5219999999999998</v>
      </c>
      <c r="AJ1470" s="212">
        <v>5.3150000000000004</v>
      </c>
      <c r="AK1470" s="210">
        <v>0.74299999999999999</v>
      </c>
      <c r="AL1470" s="210">
        <v>2.4769999999999999</v>
      </c>
      <c r="AM1470" s="210">
        <v>5.2489999999999997</v>
      </c>
      <c r="AN1470" s="203"/>
      <c r="AO1470" s="203"/>
      <c r="AP1470" s="203"/>
      <c r="AQ1470" s="203"/>
      <c r="AR1470" s="203">
        <f t="shared" si="1892"/>
        <v>0.45515454646600001</v>
      </c>
      <c r="AS1470" s="203">
        <f t="shared" si="1893"/>
        <v>0.55630000000000002</v>
      </c>
      <c r="AT1470" s="203">
        <f t="shared" si="1894"/>
        <v>0.67992222098599997</v>
      </c>
      <c r="AU1470" s="203">
        <f t="shared" si="1895"/>
        <v>1.6506818218499999</v>
      </c>
      <c r="AV1470" s="203">
        <f t="shared" si="1896"/>
        <v>2.0175000000000001</v>
      </c>
      <c r="AW1470" s="203">
        <f t="shared" si="1897"/>
        <v>2.4658333288500001</v>
      </c>
      <c r="AX1470" s="203">
        <f t="shared" si="1898"/>
        <v>4.146627281942</v>
      </c>
      <c r="AY1470" s="203">
        <f t="shared" si="1899"/>
        <v>5.0681000000000003</v>
      </c>
      <c r="AZ1470" s="203">
        <f t="shared" si="1900"/>
        <v>6.1943444331819997</v>
      </c>
      <c r="BB1470" s="1" t="str">
        <f t="shared" si="1861"/>
        <v>P</v>
      </c>
      <c r="BC1470" s="1" t="str">
        <f t="shared" si="1862"/>
        <v>P</v>
      </c>
      <c r="BD1470" s="1" t="str">
        <f t="shared" si="1863"/>
        <v>NA</v>
      </c>
      <c r="BE1470" s="1" t="str">
        <f t="shared" si="1864"/>
        <v>NO</v>
      </c>
      <c r="BF1470" s="1" t="str">
        <f t="shared" si="1822"/>
        <v>NO</v>
      </c>
      <c r="BG1470" s="1" t="str">
        <f t="shared" si="1823"/>
        <v>NO</v>
      </c>
      <c r="BH1470" s="1" t="str">
        <f t="shared" si="1901"/>
        <v>NO</v>
      </c>
      <c r="BJ1470" s="1">
        <v>6</v>
      </c>
      <c r="BK1470" s="1" t="str">
        <f t="shared" si="1824"/>
        <v>P</v>
      </c>
      <c r="BL1470" s="1" t="str">
        <f t="shared" si="1825"/>
        <v>P</v>
      </c>
      <c r="BM1470" s="1" t="str">
        <f t="shared" si="1826"/>
        <v>NA</v>
      </c>
      <c r="BN1470" s="1" t="str">
        <f t="shared" si="1827"/>
        <v>NO</v>
      </c>
      <c r="BO1470" s="1" t="str">
        <f t="shared" si="1828"/>
        <v>NO</v>
      </c>
      <c r="BP1470" s="1" t="str">
        <f t="shared" si="1829"/>
        <v>NO</v>
      </c>
      <c r="BQ1470" s="1" t="str">
        <f t="shared" si="1830"/>
        <v>NO</v>
      </c>
      <c r="BS1470" s="1" t="str">
        <f t="shared" si="1831"/>
        <v>TN</v>
      </c>
      <c r="BT1470" s="1" t="str">
        <f t="shared" si="1832"/>
        <v>TN</v>
      </c>
      <c r="BU1470" s="1" t="str">
        <f t="shared" si="1833"/>
        <v>TN</v>
      </c>
      <c r="BV1470" s="1" t="str">
        <f t="shared" si="1834"/>
        <v>NO</v>
      </c>
      <c r="BW1470" s="1" t="str">
        <f t="shared" si="1835"/>
        <v>NO</v>
      </c>
      <c r="BX1470" s="1" t="str">
        <f t="shared" si="1836"/>
        <v>NO</v>
      </c>
      <c r="BY1470" s="244" t="str">
        <f t="shared" si="1837"/>
        <v>YES</v>
      </c>
      <c r="BZ1470" s="244" t="str">
        <f t="shared" si="1838"/>
        <v>NO</v>
      </c>
      <c r="CA1470" s="244" t="str">
        <f t="shared" si="1839"/>
        <v>NO</v>
      </c>
      <c r="CB1470" s="244" t="str">
        <f t="shared" si="1840"/>
        <v>NO</v>
      </c>
      <c r="CC1470" s="244" t="str">
        <f t="shared" si="1841"/>
        <v>NO</v>
      </c>
      <c r="CD1470" s="244" t="str">
        <f t="shared" si="1817"/>
        <v>NO</v>
      </c>
      <c r="CE1470" s="1" t="str">
        <f t="shared" si="1818"/>
        <v>NO</v>
      </c>
      <c r="CF1470" s="1" t="str">
        <f t="shared" si="1819"/>
        <v>NO</v>
      </c>
      <c r="CG1470" s="1" t="str">
        <f t="shared" si="1820"/>
        <v>NO</v>
      </c>
      <c r="CH1470" s="1" t="str">
        <f t="shared" si="1821"/>
        <v>NO</v>
      </c>
      <c r="CI1470" s="244" t="str">
        <f t="shared" si="1842"/>
        <v>NO</v>
      </c>
      <c r="CJ1470" s="244" t="str">
        <f t="shared" si="1843"/>
        <v>NO</v>
      </c>
      <c r="CK1470" s="244" t="str">
        <f t="shared" si="1844"/>
        <v>NO</v>
      </c>
      <c r="CL1470" s="244" t="str">
        <f t="shared" si="1845"/>
        <v>NO</v>
      </c>
      <c r="CM1470" s="244" t="str">
        <f t="shared" si="1846"/>
        <v>NO</v>
      </c>
      <c r="CN1470" s="244" t="str">
        <f t="shared" si="1847"/>
        <v>NO</v>
      </c>
      <c r="CO1470" s="244" t="str">
        <f t="shared" si="1848"/>
        <v>NO</v>
      </c>
      <c r="CP1470" s="244" t="str">
        <f t="shared" si="1849"/>
        <v>NO</v>
      </c>
      <c r="CQ1470" s="244" t="str">
        <f t="shared" si="1850"/>
        <v>NO</v>
      </c>
      <c r="CR1470" s="244" t="str">
        <f t="shared" si="1851"/>
        <v>NO</v>
      </c>
    </row>
    <row r="1471" spans="1:96">
      <c r="A1471" s="64"/>
      <c r="B1471" s="15"/>
      <c r="C1471" s="15"/>
      <c r="D1471" s="15"/>
      <c r="E1471" s="15"/>
      <c r="F1471" s="15"/>
      <c r="G1471" s="15"/>
      <c r="H1471" s="15"/>
      <c r="I1471" s="52" t="s">
        <v>18</v>
      </c>
      <c r="J1471" s="6">
        <v>0.79761160647264895</v>
      </c>
      <c r="K1471" s="6">
        <v>0.16712324546434301</v>
      </c>
      <c r="L1471" s="6">
        <v>3.5265148063006603E-2</v>
      </c>
      <c r="M1471" s="6">
        <v>0.15652798596326101</v>
      </c>
      <c r="N1471" s="6">
        <v>0.33232735645768402</v>
      </c>
      <c r="O1471" s="6">
        <v>0.51114465757905403</v>
      </c>
      <c r="P1471" s="6">
        <v>0.141505671601039</v>
      </c>
      <c r="Q1471" s="6">
        <v>0.61653109968302</v>
      </c>
      <c r="R1471" s="6">
        <v>0.24196322871594</v>
      </c>
      <c r="S1471" s="6">
        <v>0.95217946004640797</v>
      </c>
      <c r="T1471" s="6">
        <v>3.5843122148648397E-2</v>
      </c>
      <c r="U1471" s="6">
        <v>1.1977417804942899E-2</v>
      </c>
      <c r="V1471" s="6">
        <v>0.84046967986917598</v>
      </c>
      <c r="W1471" s="6">
        <v>3.8174230140427798E-2</v>
      </c>
      <c r="X1471" s="6">
        <v>0.121356089990395</v>
      </c>
      <c r="Y1471" s="6">
        <v>0.97075948747228802</v>
      </c>
      <c r="Z1471" s="6">
        <v>1.8136321322399201E-2</v>
      </c>
      <c r="AA1471" s="6">
        <v>1.11041912053121E-2</v>
      </c>
      <c r="AB1471" s="6">
        <v>0.173659080971406</v>
      </c>
      <c r="AC1471" s="6">
        <v>7.7084610630138101E-3</v>
      </c>
      <c r="AD1471" s="6">
        <v>0.81863245796557904</v>
      </c>
      <c r="AE1471" s="6">
        <v>0.45830225196260299</v>
      </c>
      <c r="AF1471" s="6">
        <v>4.2067644684408101E-2</v>
      </c>
      <c r="AG1471" s="310">
        <v>0.49963010335298802</v>
      </c>
      <c r="AH1471" s="211">
        <v>0.78200000000000003</v>
      </c>
      <c r="AI1471" s="211">
        <v>2.1230000000000002</v>
      </c>
      <c r="AJ1471" s="212">
        <v>6.609</v>
      </c>
      <c r="AK1471" s="210">
        <v>0.80100000000000005</v>
      </c>
      <c r="AL1471" s="210">
        <v>2.125</v>
      </c>
      <c r="AM1471" s="210">
        <v>6.4660000000000002</v>
      </c>
      <c r="AN1471" s="203"/>
      <c r="AO1471" s="203"/>
      <c r="AP1471" s="203"/>
      <c r="AQ1471" s="203"/>
      <c r="AR1471" s="203">
        <f t="shared" si="1892"/>
        <v>0.45515454646600001</v>
      </c>
      <c r="AS1471" s="203">
        <f t="shared" si="1893"/>
        <v>0.55630000000000002</v>
      </c>
      <c r="AT1471" s="203">
        <f t="shared" si="1894"/>
        <v>0.67992222098599997</v>
      </c>
      <c r="AU1471" s="203">
        <f t="shared" si="1895"/>
        <v>1.6506818218499999</v>
      </c>
      <c r="AV1471" s="203">
        <f t="shared" si="1896"/>
        <v>2.0175000000000001</v>
      </c>
      <c r="AW1471" s="203">
        <f t="shared" si="1897"/>
        <v>2.4658333288500001</v>
      </c>
      <c r="AX1471" s="203">
        <f t="shared" si="1898"/>
        <v>4.146627281942</v>
      </c>
      <c r="AY1471" s="203">
        <f t="shared" si="1899"/>
        <v>5.0681000000000003</v>
      </c>
      <c r="AZ1471" s="203">
        <f t="shared" si="1900"/>
        <v>6.1943444331819997</v>
      </c>
      <c r="BB1471" s="1" t="str">
        <f t="shared" si="1861"/>
        <v>P</v>
      </c>
      <c r="BC1471" s="1" t="str">
        <f t="shared" si="1862"/>
        <v>NA</v>
      </c>
      <c r="BD1471" s="1" t="str">
        <f t="shared" si="1863"/>
        <v>P</v>
      </c>
      <c r="BE1471" s="1" t="str">
        <f t="shared" si="1864"/>
        <v>NO</v>
      </c>
      <c r="BF1471" s="1" t="str">
        <f t="shared" si="1822"/>
        <v>NO</v>
      </c>
      <c r="BG1471" s="1" t="str">
        <f t="shared" si="1823"/>
        <v>NO</v>
      </c>
      <c r="BH1471" s="1" t="str">
        <f t="shared" si="1901"/>
        <v>NO</v>
      </c>
      <c r="BJ1471" s="1">
        <v>5</v>
      </c>
      <c r="BK1471" s="1" t="str">
        <f t="shared" si="1824"/>
        <v>P</v>
      </c>
      <c r="BL1471" s="1" t="str">
        <f t="shared" si="1825"/>
        <v>NA</v>
      </c>
      <c r="BM1471" s="1" t="str">
        <f t="shared" si="1826"/>
        <v>P</v>
      </c>
      <c r="BN1471" s="1" t="str">
        <f t="shared" si="1827"/>
        <v>NO</v>
      </c>
      <c r="BO1471" s="1" t="str">
        <f t="shared" si="1828"/>
        <v>NO</v>
      </c>
      <c r="BP1471" s="1" t="str">
        <f t="shared" si="1829"/>
        <v>NO</v>
      </c>
      <c r="BQ1471" s="1" t="str">
        <f t="shared" si="1830"/>
        <v>NO</v>
      </c>
      <c r="BS1471" s="1" t="str">
        <f t="shared" si="1831"/>
        <v>TN</v>
      </c>
      <c r="BT1471" s="1" t="str">
        <f t="shared" si="1832"/>
        <v>TN</v>
      </c>
      <c r="BU1471" s="1" t="str">
        <f t="shared" si="1833"/>
        <v>TN</v>
      </c>
      <c r="BV1471" s="1" t="str">
        <f t="shared" si="1834"/>
        <v>NO</v>
      </c>
      <c r="BW1471" s="1" t="str">
        <f t="shared" si="1835"/>
        <v>NO</v>
      </c>
      <c r="BX1471" s="1" t="str">
        <f t="shared" si="1836"/>
        <v>NO</v>
      </c>
      <c r="BY1471" s="244" t="str">
        <f t="shared" si="1837"/>
        <v>YES</v>
      </c>
      <c r="BZ1471" s="244" t="str">
        <f t="shared" si="1838"/>
        <v>NO</v>
      </c>
      <c r="CA1471" s="244" t="str">
        <f t="shared" si="1839"/>
        <v>NO</v>
      </c>
      <c r="CB1471" s="244" t="str">
        <f t="shared" si="1840"/>
        <v>NO</v>
      </c>
      <c r="CC1471" s="244" t="str">
        <f t="shared" si="1841"/>
        <v>NO</v>
      </c>
      <c r="CD1471" s="244" t="str">
        <f t="shared" si="1817"/>
        <v>NO</v>
      </c>
      <c r="CE1471" s="1" t="str">
        <f t="shared" si="1818"/>
        <v>NO</v>
      </c>
      <c r="CF1471" s="1" t="str">
        <f t="shared" si="1819"/>
        <v>NO</v>
      </c>
      <c r="CG1471" s="1" t="str">
        <f t="shared" si="1820"/>
        <v>NO</v>
      </c>
      <c r="CH1471" s="1" t="str">
        <f t="shared" si="1821"/>
        <v>NO</v>
      </c>
      <c r="CI1471" s="244" t="str">
        <f t="shared" si="1842"/>
        <v>NO</v>
      </c>
      <c r="CJ1471" s="244" t="str">
        <f t="shared" si="1843"/>
        <v>NO</v>
      </c>
      <c r="CK1471" s="244" t="str">
        <f t="shared" si="1844"/>
        <v>NO</v>
      </c>
      <c r="CL1471" s="244" t="str">
        <f t="shared" si="1845"/>
        <v>NO</v>
      </c>
      <c r="CM1471" s="244" t="str">
        <f t="shared" si="1846"/>
        <v>NO</v>
      </c>
      <c r="CN1471" s="244" t="str">
        <f t="shared" si="1847"/>
        <v>NO</v>
      </c>
      <c r="CO1471" s="244" t="str">
        <f t="shared" si="1848"/>
        <v>NO</v>
      </c>
      <c r="CP1471" s="244" t="str">
        <f t="shared" si="1849"/>
        <v>NO</v>
      </c>
      <c r="CQ1471" s="244" t="str">
        <f t="shared" si="1850"/>
        <v>NO</v>
      </c>
      <c r="CR1471" s="244" t="str">
        <f t="shared" si="1851"/>
        <v>NO</v>
      </c>
    </row>
    <row r="1472" spans="1:96">
      <c r="A1472" s="64"/>
      <c r="B1472" s="15"/>
      <c r="C1472" s="15"/>
      <c r="D1472" s="15"/>
      <c r="E1472" s="15"/>
      <c r="F1472" s="15"/>
      <c r="G1472" s="15"/>
      <c r="H1472" s="15"/>
      <c r="I1472" s="52" t="s">
        <v>19</v>
      </c>
      <c r="J1472" s="6">
        <v>0.92088909240709604</v>
      </c>
      <c r="K1472" s="6">
        <v>2.9036022614439799E-2</v>
      </c>
      <c r="L1472" s="6">
        <v>5.0074884978463401E-2</v>
      </c>
      <c r="M1472" s="6">
        <v>0.33988990866067698</v>
      </c>
      <c r="N1472" s="6">
        <v>0.243581611999245</v>
      </c>
      <c r="O1472" s="6">
        <v>0.41652847934007597</v>
      </c>
      <c r="P1472" s="6">
        <v>0.96779694931717597</v>
      </c>
      <c r="Q1472" s="6">
        <v>2.5791800380645501E-2</v>
      </c>
      <c r="R1472" s="6">
        <v>6.41125030217781E-3</v>
      </c>
      <c r="S1472" s="6">
        <v>0.75855387181608003</v>
      </c>
      <c r="T1472" s="6">
        <v>0.23033420153888901</v>
      </c>
      <c r="U1472" s="6">
        <v>1.11119266450298E-2</v>
      </c>
      <c r="V1472" s="6">
        <v>0.71607336312314895</v>
      </c>
      <c r="W1472" s="6">
        <v>4.7524832954627297E-2</v>
      </c>
      <c r="X1472" s="6">
        <v>0.23640180392222301</v>
      </c>
      <c r="Y1472" s="6">
        <v>0.55744164468354995</v>
      </c>
      <c r="Z1472" s="6">
        <v>0.36483029622261998</v>
      </c>
      <c r="AA1472" s="6">
        <v>7.77280590938286E-2</v>
      </c>
      <c r="AB1472" s="6">
        <v>0.43794908544342198</v>
      </c>
      <c r="AC1472" s="6">
        <v>0.43103037923952697</v>
      </c>
      <c r="AD1472" s="6">
        <v>0.13102053531704899</v>
      </c>
      <c r="AE1472" s="6">
        <v>0.59145370029262401</v>
      </c>
      <c r="AF1472" s="6">
        <v>0.35418992097992102</v>
      </c>
      <c r="AG1472" s="310">
        <v>5.4356378727454802E-2</v>
      </c>
      <c r="AH1472" s="211">
        <v>0.57899999999999996</v>
      </c>
      <c r="AI1472" s="211">
        <v>2.3809999999999998</v>
      </c>
      <c r="AJ1472" s="212">
        <v>5.33</v>
      </c>
      <c r="AK1472" s="210">
        <v>0.58499999999999996</v>
      </c>
      <c r="AL1472" s="210">
        <v>2.4420000000000002</v>
      </c>
      <c r="AM1472" s="210">
        <v>5.3449999999999998</v>
      </c>
      <c r="AN1472" s="203"/>
      <c r="AO1472" s="203"/>
      <c r="AP1472" s="203"/>
      <c r="AQ1472" s="203"/>
      <c r="AR1472" s="203">
        <f t="shared" si="1892"/>
        <v>0.45515454646600001</v>
      </c>
      <c r="AS1472" s="203">
        <f t="shared" si="1893"/>
        <v>0.55630000000000002</v>
      </c>
      <c r="AT1472" s="203">
        <f t="shared" si="1894"/>
        <v>0.67992222098599997</v>
      </c>
      <c r="AU1472" s="203">
        <f t="shared" si="1895"/>
        <v>1.6506818218499999</v>
      </c>
      <c r="AV1472" s="203">
        <f t="shared" si="1896"/>
        <v>2.0175000000000001</v>
      </c>
      <c r="AW1472" s="203">
        <f t="shared" si="1897"/>
        <v>2.4658333288500001</v>
      </c>
      <c r="AX1472" s="203">
        <f t="shared" si="1898"/>
        <v>4.146627281942</v>
      </c>
      <c r="AY1472" s="203">
        <f t="shared" si="1899"/>
        <v>5.0681000000000003</v>
      </c>
      <c r="AZ1472" s="203">
        <f t="shared" si="1900"/>
        <v>6.1943444331819997</v>
      </c>
      <c r="BB1472" s="1" t="str">
        <f t="shared" si="1861"/>
        <v>NA</v>
      </c>
      <c r="BC1472" s="1" t="str">
        <f t="shared" si="1862"/>
        <v>NA</v>
      </c>
      <c r="BD1472" s="1" t="str">
        <f t="shared" si="1863"/>
        <v>NA</v>
      </c>
      <c r="BE1472" s="1" t="str">
        <f t="shared" si="1864"/>
        <v>NO</v>
      </c>
      <c r="BF1472" s="1" t="str">
        <f t="shared" si="1822"/>
        <v>NO</v>
      </c>
      <c r="BG1472" s="1" t="str">
        <f t="shared" si="1823"/>
        <v>NO</v>
      </c>
      <c r="BH1472" s="1" t="str">
        <f t="shared" si="1901"/>
        <v>YES</v>
      </c>
      <c r="BJ1472" s="1">
        <v>28</v>
      </c>
      <c r="BK1472" s="1" t="str">
        <f t="shared" si="1824"/>
        <v>NA</v>
      </c>
      <c r="BL1472" s="1" t="str">
        <f t="shared" si="1825"/>
        <v>NA</v>
      </c>
      <c r="BM1472" s="1" t="str">
        <f t="shared" si="1826"/>
        <v>NA</v>
      </c>
      <c r="BN1472" s="1" t="str">
        <f t="shared" si="1827"/>
        <v>NO</v>
      </c>
      <c r="BO1472" s="1" t="str">
        <f t="shared" si="1828"/>
        <v>NO</v>
      </c>
      <c r="BP1472" s="1" t="str">
        <f t="shared" si="1829"/>
        <v>NO</v>
      </c>
      <c r="BQ1472" s="1" t="str">
        <f t="shared" si="1830"/>
        <v>YES</v>
      </c>
      <c r="BS1472" s="1" t="str">
        <f t="shared" si="1831"/>
        <v>TN</v>
      </c>
      <c r="BT1472" s="1" t="str">
        <f t="shared" si="1832"/>
        <v>TN</v>
      </c>
      <c r="BU1472" s="1" t="str">
        <f t="shared" si="1833"/>
        <v>TN</v>
      </c>
      <c r="BV1472" s="1" t="str">
        <f t="shared" si="1834"/>
        <v>NO</v>
      </c>
      <c r="BW1472" s="1" t="str">
        <f t="shared" si="1835"/>
        <v>NO</v>
      </c>
      <c r="BX1472" s="1" t="str">
        <f t="shared" si="1836"/>
        <v>NO</v>
      </c>
      <c r="BY1472" s="244" t="str">
        <f t="shared" si="1837"/>
        <v>YES</v>
      </c>
      <c r="BZ1472" s="244" t="str">
        <f t="shared" si="1838"/>
        <v>NO</v>
      </c>
      <c r="CA1472" s="244" t="str">
        <f t="shared" si="1839"/>
        <v>NO</v>
      </c>
      <c r="CB1472" s="244" t="str">
        <f t="shared" si="1840"/>
        <v>NO</v>
      </c>
      <c r="CC1472" s="244" t="str">
        <f t="shared" si="1841"/>
        <v>NO</v>
      </c>
      <c r="CD1472" s="244" t="str">
        <f t="shared" si="1817"/>
        <v>NO</v>
      </c>
      <c r="CE1472" s="1" t="str">
        <f t="shared" si="1818"/>
        <v>NO</v>
      </c>
      <c r="CF1472" s="1" t="str">
        <f t="shared" si="1819"/>
        <v>NO</v>
      </c>
      <c r="CG1472" s="1" t="str">
        <f t="shared" si="1820"/>
        <v>NO</v>
      </c>
      <c r="CH1472" s="1" t="str">
        <f t="shared" si="1821"/>
        <v>NO</v>
      </c>
      <c r="CI1472" s="244" t="str">
        <f t="shared" si="1842"/>
        <v>NO</v>
      </c>
      <c r="CJ1472" s="244" t="str">
        <f t="shared" si="1843"/>
        <v>NO</v>
      </c>
      <c r="CK1472" s="244" t="str">
        <f t="shared" si="1844"/>
        <v>NO</v>
      </c>
      <c r="CL1472" s="244" t="str">
        <f t="shared" si="1845"/>
        <v>NO</v>
      </c>
      <c r="CM1472" s="244" t="str">
        <f t="shared" si="1846"/>
        <v>NO</v>
      </c>
      <c r="CN1472" s="244" t="str">
        <f t="shared" si="1847"/>
        <v>NO</v>
      </c>
      <c r="CO1472" s="244" t="str">
        <f t="shared" si="1848"/>
        <v>NO</v>
      </c>
      <c r="CP1472" s="244" t="str">
        <f t="shared" si="1849"/>
        <v>NO</v>
      </c>
      <c r="CQ1472" s="244" t="str">
        <f t="shared" si="1850"/>
        <v>NO</v>
      </c>
      <c r="CR1472" s="244" t="str">
        <f t="shared" si="1851"/>
        <v>NO</v>
      </c>
    </row>
    <row r="1473" spans="1:96">
      <c r="A1473" s="64"/>
      <c r="B1473" s="15"/>
      <c r="C1473" s="15"/>
      <c r="D1473" s="15"/>
      <c r="E1473" s="15"/>
      <c r="F1473" s="15"/>
      <c r="G1473" s="15"/>
      <c r="H1473" s="15"/>
      <c r="I1473" s="52" t="s">
        <v>42</v>
      </c>
      <c r="J1473" s="6">
        <v>0.993911106875487</v>
      </c>
      <c r="K1473" s="6">
        <v>3.77832133860012E-3</v>
      </c>
      <c r="L1473" s="6">
        <v>2.3105717859125399E-3</v>
      </c>
      <c r="M1473" s="6">
        <v>0.97217541309659605</v>
      </c>
      <c r="N1473" s="6">
        <v>8.9481115453843296E-3</v>
      </c>
      <c r="O1473" s="6">
        <v>1.8876475358019201E-2</v>
      </c>
      <c r="P1473" s="6">
        <v>0.105745760167159</v>
      </c>
      <c r="Q1473" s="6">
        <v>3.4385763829283898E-2</v>
      </c>
      <c r="R1473" s="6">
        <v>0.85986847600355598</v>
      </c>
      <c r="S1473" s="6">
        <v>0.223613189940566</v>
      </c>
      <c r="T1473" s="6">
        <v>0.27385361137414199</v>
      </c>
      <c r="U1473" s="6">
        <v>0.502533198685291</v>
      </c>
      <c r="V1473" s="6">
        <v>4.2521347610073403E-2</v>
      </c>
      <c r="W1473" s="6">
        <v>0.89847815519171703</v>
      </c>
      <c r="X1473" s="6">
        <v>5.9000497198209198E-2</v>
      </c>
      <c r="Y1473" s="6">
        <v>0.28962887701944701</v>
      </c>
      <c r="Z1473" s="6">
        <v>9.4192732227559195E-2</v>
      </c>
      <c r="AA1473" s="6">
        <v>0.61617839075299297</v>
      </c>
      <c r="AB1473" s="6">
        <v>0.93233624603686305</v>
      </c>
      <c r="AC1473" s="6">
        <v>4.5759024515122398E-2</v>
      </c>
      <c r="AD1473" s="6">
        <v>2.19047294480142E-2</v>
      </c>
      <c r="AE1473" s="6">
        <v>0.51858805336277503</v>
      </c>
      <c r="AF1473" s="6">
        <v>0.45676685417082102</v>
      </c>
      <c r="AG1473" s="310">
        <v>2.46450924664035E-2</v>
      </c>
      <c r="AH1473" s="211">
        <v>1.863</v>
      </c>
      <c r="AI1473" s="211">
        <v>2.7120000000000002</v>
      </c>
      <c r="AJ1473" s="212">
        <v>5.0720000000000001</v>
      </c>
      <c r="AK1473" s="210">
        <v>1.865</v>
      </c>
      <c r="AL1473" s="210">
        <v>2.6480000000000001</v>
      </c>
      <c r="AM1473" s="210">
        <v>5.077</v>
      </c>
      <c r="AN1473" s="203"/>
      <c r="AO1473" s="203"/>
      <c r="AP1473" s="203"/>
      <c r="AQ1473" s="203"/>
      <c r="AR1473" s="203">
        <f t="shared" si="1892"/>
        <v>0.45515454646600001</v>
      </c>
      <c r="AS1473" s="203">
        <f t="shared" si="1893"/>
        <v>0.55630000000000002</v>
      </c>
      <c r="AT1473" s="203">
        <f t="shared" si="1894"/>
        <v>0.67992222098599997</v>
      </c>
      <c r="AU1473" s="203">
        <f t="shared" si="1895"/>
        <v>1.6506818218499999</v>
      </c>
      <c r="AV1473" s="203">
        <f t="shared" si="1896"/>
        <v>2.0175000000000001</v>
      </c>
      <c r="AW1473" s="203">
        <f t="shared" si="1897"/>
        <v>2.4658333288500001</v>
      </c>
      <c r="AX1473" s="203">
        <f t="shared" si="1898"/>
        <v>4.146627281942</v>
      </c>
      <c r="AY1473" s="203">
        <f t="shared" si="1899"/>
        <v>5.0681000000000003</v>
      </c>
      <c r="AZ1473" s="203">
        <f t="shared" si="1900"/>
        <v>6.1943444331819997</v>
      </c>
      <c r="BB1473" s="1" t="str">
        <f t="shared" si="1861"/>
        <v>P</v>
      </c>
      <c r="BC1473" s="1" t="str">
        <f t="shared" si="1862"/>
        <v>P</v>
      </c>
      <c r="BD1473" s="1" t="str">
        <f t="shared" si="1863"/>
        <v>NA</v>
      </c>
      <c r="BE1473" s="1" t="str">
        <f t="shared" si="1864"/>
        <v>NO</v>
      </c>
      <c r="BF1473" s="1" t="str">
        <f t="shared" si="1822"/>
        <v>NO</v>
      </c>
      <c r="BG1473" s="1" t="str">
        <f t="shared" si="1823"/>
        <v>NO</v>
      </c>
      <c r="BH1473" s="1" t="str">
        <f t="shared" si="1901"/>
        <v>NO</v>
      </c>
      <c r="BJ1473" s="1">
        <v>18</v>
      </c>
      <c r="BK1473" s="1" t="str">
        <f t="shared" si="1824"/>
        <v>P</v>
      </c>
      <c r="BL1473" s="1" t="str">
        <f t="shared" si="1825"/>
        <v>P</v>
      </c>
      <c r="BM1473" s="1" t="str">
        <f t="shared" si="1826"/>
        <v>NA</v>
      </c>
      <c r="BN1473" s="1" t="str">
        <f t="shared" si="1827"/>
        <v>NO</v>
      </c>
      <c r="BO1473" s="1" t="str">
        <f t="shared" si="1828"/>
        <v>NO</v>
      </c>
      <c r="BP1473" s="1" t="str">
        <f t="shared" si="1829"/>
        <v>NO</v>
      </c>
      <c r="BQ1473" s="1" t="str">
        <f t="shared" si="1830"/>
        <v>NO</v>
      </c>
      <c r="BS1473" s="1" t="str">
        <f t="shared" si="1831"/>
        <v>TN</v>
      </c>
      <c r="BT1473" s="1" t="str">
        <f t="shared" si="1832"/>
        <v>TN</v>
      </c>
      <c r="BU1473" s="1" t="str">
        <f t="shared" si="1833"/>
        <v>TN</v>
      </c>
      <c r="BV1473" s="1" t="str">
        <f t="shared" si="1834"/>
        <v>NO</v>
      </c>
      <c r="BW1473" s="1" t="str">
        <f t="shared" si="1835"/>
        <v>NO</v>
      </c>
      <c r="BX1473" s="1" t="str">
        <f t="shared" si="1836"/>
        <v>NO</v>
      </c>
      <c r="BY1473" s="244" t="str">
        <f t="shared" si="1837"/>
        <v>YES</v>
      </c>
      <c r="BZ1473" s="244" t="str">
        <f t="shared" si="1838"/>
        <v>NO</v>
      </c>
      <c r="CA1473" s="244" t="str">
        <f t="shared" si="1839"/>
        <v>NO</v>
      </c>
      <c r="CB1473" s="244" t="str">
        <f t="shared" si="1840"/>
        <v>NO</v>
      </c>
      <c r="CC1473" s="244" t="str">
        <f t="shared" si="1841"/>
        <v>NO</v>
      </c>
      <c r="CD1473" s="244" t="str">
        <f t="shared" si="1817"/>
        <v>NO</v>
      </c>
      <c r="CE1473" s="1" t="str">
        <f t="shared" si="1818"/>
        <v>NO</v>
      </c>
      <c r="CF1473" s="1" t="str">
        <f t="shared" si="1819"/>
        <v>NO</v>
      </c>
      <c r="CG1473" s="1" t="str">
        <f t="shared" si="1820"/>
        <v>NO</v>
      </c>
      <c r="CH1473" s="1" t="str">
        <f t="shared" si="1821"/>
        <v>NO</v>
      </c>
      <c r="CI1473" s="244" t="str">
        <f t="shared" si="1842"/>
        <v>NO</v>
      </c>
      <c r="CJ1473" s="244" t="str">
        <f t="shared" si="1843"/>
        <v>NO</v>
      </c>
      <c r="CK1473" s="244" t="str">
        <f t="shared" si="1844"/>
        <v>NO</v>
      </c>
      <c r="CL1473" s="244" t="str">
        <f t="shared" si="1845"/>
        <v>NO</v>
      </c>
      <c r="CM1473" s="244" t="str">
        <f t="shared" si="1846"/>
        <v>NO</v>
      </c>
      <c r="CN1473" s="244" t="str">
        <f t="shared" si="1847"/>
        <v>NO</v>
      </c>
      <c r="CO1473" s="244" t="str">
        <f t="shared" si="1848"/>
        <v>NO</v>
      </c>
      <c r="CP1473" s="244" t="str">
        <f t="shared" si="1849"/>
        <v>NO</v>
      </c>
      <c r="CQ1473" s="244" t="str">
        <f t="shared" si="1850"/>
        <v>NO</v>
      </c>
      <c r="CR1473" s="244" t="str">
        <f t="shared" si="1851"/>
        <v>NO</v>
      </c>
    </row>
    <row r="1474" spans="1:96">
      <c r="A1474" s="64"/>
      <c r="B1474" s="15"/>
      <c r="C1474" s="15"/>
      <c r="D1474" s="15"/>
      <c r="E1474" s="15"/>
      <c r="F1474" s="15"/>
      <c r="G1474" s="15"/>
      <c r="H1474" s="15"/>
      <c r="I1474" s="52" t="s">
        <v>43</v>
      </c>
      <c r="J1474" s="6">
        <v>0.910184742375584</v>
      </c>
      <c r="K1474" s="6">
        <v>4.1647021973850902E-2</v>
      </c>
      <c r="L1474" s="6">
        <v>4.8168235650564897E-2</v>
      </c>
      <c r="M1474" s="6">
        <v>0.47513035839664097</v>
      </c>
      <c r="N1474" s="6">
        <v>0.32105032762649299</v>
      </c>
      <c r="O1474" s="6">
        <v>0.20381931397686501</v>
      </c>
      <c r="P1474" s="6">
        <v>0.402462603746576</v>
      </c>
      <c r="Q1474" s="6">
        <v>5.2044888182286898E-2</v>
      </c>
      <c r="R1474" s="6">
        <v>0.54549250807113603</v>
      </c>
      <c r="S1474" s="6">
        <v>0.81069043313359401</v>
      </c>
      <c r="T1474" s="6">
        <v>3.3006911484009402E-2</v>
      </c>
      <c r="U1474" s="6">
        <v>0.15630265538239499</v>
      </c>
      <c r="V1474" s="6">
        <v>0.99798354451779103</v>
      </c>
      <c r="W1474" s="6">
        <v>1.33807665421525E-3</v>
      </c>
      <c r="X1474" s="6">
        <v>6.7837882799359696E-4</v>
      </c>
      <c r="Y1474" s="6">
        <v>0.36871092073937001</v>
      </c>
      <c r="Z1474" s="6">
        <v>0.60015775278960504</v>
      </c>
      <c r="AA1474" s="6">
        <v>3.1131326471024099E-2</v>
      </c>
      <c r="AB1474" s="6">
        <v>0.42411554920663702</v>
      </c>
      <c r="AC1474" s="6">
        <v>0.41690978842285598</v>
      </c>
      <c r="AD1474" s="6">
        <v>0.158974662370505</v>
      </c>
      <c r="AE1474" s="6">
        <v>0.246578643829406</v>
      </c>
      <c r="AF1474" s="6">
        <v>0.74291879444542797</v>
      </c>
      <c r="AG1474" s="310">
        <v>1.0502561725164899E-2</v>
      </c>
      <c r="AH1474" s="211">
        <v>1.2989999999999999</v>
      </c>
      <c r="AI1474" s="211">
        <v>2.0390000000000001</v>
      </c>
      <c r="AJ1474" s="212">
        <v>5.2359999999999998</v>
      </c>
      <c r="AK1474" s="210">
        <v>1.373</v>
      </c>
      <c r="AL1474" s="210">
        <v>2.109</v>
      </c>
      <c r="AM1474" s="210">
        <v>5.2640000000000002</v>
      </c>
      <c r="AN1474" s="203"/>
      <c r="AO1474" s="203"/>
      <c r="AP1474" s="203"/>
      <c r="AQ1474" s="203"/>
      <c r="AR1474" s="203">
        <f t="shared" si="1892"/>
        <v>0.45515454646600001</v>
      </c>
      <c r="AS1474" s="203">
        <f t="shared" si="1893"/>
        <v>0.55630000000000002</v>
      </c>
      <c r="AT1474" s="203">
        <f t="shared" si="1894"/>
        <v>0.67992222098599997</v>
      </c>
      <c r="AU1474" s="203">
        <f t="shared" si="1895"/>
        <v>1.6506818218499999</v>
      </c>
      <c r="AV1474" s="203">
        <f t="shared" si="1896"/>
        <v>2.0175000000000001</v>
      </c>
      <c r="AW1474" s="203">
        <f t="shared" si="1897"/>
        <v>2.4658333288500001</v>
      </c>
      <c r="AX1474" s="203">
        <f t="shared" si="1898"/>
        <v>4.146627281942</v>
      </c>
      <c r="AY1474" s="203">
        <f t="shared" si="1899"/>
        <v>5.0681000000000003</v>
      </c>
      <c r="AZ1474" s="203">
        <f t="shared" si="1900"/>
        <v>6.1943444331819997</v>
      </c>
      <c r="BB1474" s="1" t="str">
        <f t="shared" si="1861"/>
        <v>P</v>
      </c>
      <c r="BC1474" s="1" t="str">
        <f t="shared" si="1862"/>
        <v>NA</v>
      </c>
      <c r="BD1474" s="1" t="str">
        <f t="shared" si="1863"/>
        <v>NA</v>
      </c>
      <c r="BE1474" s="1" t="str">
        <f t="shared" si="1864"/>
        <v>NO</v>
      </c>
      <c r="BF1474" s="1" t="str">
        <f t="shared" si="1822"/>
        <v>NO</v>
      </c>
      <c r="BG1474" s="1" t="str">
        <f t="shared" si="1823"/>
        <v>NO</v>
      </c>
      <c r="BH1474" s="1" t="str">
        <f t="shared" si="1901"/>
        <v>NO</v>
      </c>
      <c r="BJ1474" s="1">
        <v>6</v>
      </c>
      <c r="BK1474" s="1" t="str">
        <f t="shared" si="1824"/>
        <v>P</v>
      </c>
      <c r="BL1474" s="1" t="str">
        <f t="shared" si="1825"/>
        <v>NA</v>
      </c>
      <c r="BM1474" s="1" t="str">
        <f t="shared" si="1826"/>
        <v>NA</v>
      </c>
      <c r="BN1474" s="1" t="str">
        <f t="shared" si="1827"/>
        <v>NO</v>
      </c>
      <c r="BO1474" s="1" t="str">
        <f t="shared" si="1828"/>
        <v>NO</v>
      </c>
      <c r="BP1474" s="1" t="str">
        <f t="shared" si="1829"/>
        <v>NO</v>
      </c>
      <c r="BQ1474" s="1" t="str">
        <f t="shared" si="1830"/>
        <v>NO</v>
      </c>
      <c r="BS1474" s="1" t="str">
        <f t="shared" si="1831"/>
        <v>TN</v>
      </c>
      <c r="BT1474" s="1" t="str">
        <f t="shared" si="1832"/>
        <v>TN</v>
      </c>
      <c r="BU1474" s="1" t="str">
        <f t="shared" si="1833"/>
        <v>TN</v>
      </c>
      <c r="BV1474" s="1" t="str">
        <f t="shared" si="1834"/>
        <v>NO</v>
      </c>
      <c r="BW1474" s="1" t="str">
        <f t="shared" si="1835"/>
        <v>NO</v>
      </c>
      <c r="BX1474" s="1" t="str">
        <f t="shared" si="1836"/>
        <v>NO</v>
      </c>
      <c r="BY1474" s="244" t="str">
        <f t="shared" si="1837"/>
        <v>YES</v>
      </c>
      <c r="BZ1474" s="244" t="str">
        <f t="shared" si="1838"/>
        <v>NO</v>
      </c>
      <c r="CA1474" s="244" t="str">
        <f t="shared" si="1839"/>
        <v>NO</v>
      </c>
      <c r="CB1474" s="244" t="str">
        <f t="shared" si="1840"/>
        <v>NO</v>
      </c>
      <c r="CC1474" s="244" t="str">
        <f t="shared" si="1841"/>
        <v>NO</v>
      </c>
      <c r="CD1474" s="244" t="str">
        <f t="shared" si="1817"/>
        <v>NO</v>
      </c>
      <c r="CE1474" s="1" t="str">
        <f t="shared" si="1818"/>
        <v>NO</v>
      </c>
      <c r="CF1474" s="1" t="str">
        <f t="shared" si="1819"/>
        <v>NO</v>
      </c>
      <c r="CG1474" s="1" t="str">
        <f t="shared" si="1820"/>
        <v>NO</v>
      </c>
      <c r="CH1474" s="1" t="str">
        <f t="shared" si="1821"/>
        <v>NO</v>
      </c>
      <c r="CI1474" s="244" t="str">
        <f t="shared" si="1842"/>
        <v>NO</v>
      </c>
      <c r="CJ1474" s="244" t="str">
        <f t="shared" si="1843"/>
        <v>NO</v>
      </c>
      <c r="CK1474" s="244" t="str">
        <f t="shared" si="1844"/>
        <v>NO</v>
      </c>
      <c r="CL1474" s="244" t="str">
        <f t="shared" si="1845"/>
        <v>NO</v>
      </c>
      <c r="CM1474" s="244" t="str">
        <f t="shared" si="1846"/>
        <v>NO</v>
      </c>
      <c r="CN1474" s="244" t="str">
        <f t="shared" si="1847"/>
        <v>NO</v>
      </c>
      <c r="CO1474" s="244" t="str">
        <f t="shared" si="1848"/>
        <v>NO</v>
      </c>
      <c r="CP1474" s="244" t="str">
        <f t="shared" si="1849"/>
        <v>NO</v>
      </c>
      <c r="CQ1474" s="244" t="str">
        <f t="shared" si="1850"/>
        <v>NO</v>
      </c>
      <c r="CR1474" s="244" t="str">
        <f t="shared" si="1851"/>
        <v>NO</v>
      </c>
    </row>
    <row r="1475" spans="1:96">
      <c r="A1475" s="64"/>
      <c r="B1475" s="15"/>
      <c r="C1475" s="15"/>
      <c r="D1475" s="15"/>
      <c r="E1475" s="15"/>
      <c r="F1475" s="15"/>
      <c r="G1475" s="15"/>
      <c r="H1475" s="15"/>
      <c r="I1475" s="52" t="s">
        <v>45</v>
      </c>
      <c r="J1475" s="6">
        <v>0.719294868904226</v>
      </c>
      <c r="K1475" s="6">
        <v>0.25205831449924898</v>
      </c>
      <c r="L1475" s="6">
        <v>2.8646816596523999E-2</v>
      </c>
      <c r="M1475" s="6">
        <v>0.569005725916785</v>
      </c>
      <c r="N1475" s="6">
        <v>0.36744355017901498</v>
      </c>
      <c r="O1475" s="6">
        <v>6.3550723904199094E-2</v>
      </c>
      <c r="P1475" s="6">
        <v>0.96768991984010599</v>
      </c>
      <c r="Q1475" s="6">
        <v>7.8882595412645903E-3</v>
      </c>
      <c r="R1475" s="6">
        <v>2.44218206186292E-2</v>
      </c>
      <c r="S1475" s="6">
        <v>0.327437862613148</v>
      </c>
      <c r="T1475" s="6">
        <v>0.44404974847230999</v>
      </c>
      <c r="U1475" s="6">
        <v>0.22851238891454101</v>
      </c>
      <c r="V1475" s="6">
        <v>7.70688034661699E-2</v>
      </c>
      <c r="W1475" s="6">
        <v>0.51150073610970803</v>
      </c>
      <c r="X1475" s="6">
        <v>0.41143046042412101</v>
      </c>
      <c r="Y1475" s="6">
        <v>0.988936823131631</v>
      </c>
      <c r="Z1475" s="6">
        <v>4.9894591316821304E-3</v>
      </c>
      <c r="AA1475" s="6">
        <v>6.07371773668641E-3</v>
      </c>
      <c r="AB1475" s="6">
        <v>0.729077666160039</v>
      </c>
      <c r="AC1475" s="6">
        <v>0.24626337863916201</v>
      </c>
      <c r="AD1475" s="6">
        <v>2.4658955200797601E-2</v>
      </c>
      <c r="AE1475" s="6">
        <v>0.82022468749324196</v>
      </c>
      <c r="AF1475" s="6">
        <v>5.0343476222652103E-2</v>
      </c>
      <c r="AG1475" s="310">
        <v>0.12943183628410501</v>
      </c>
      <c r="AH1475" s="211">
        <v>0.81</v>
      </c>
      <c r="AI1475" s="211">
        <v>2.488</v>
      </c>
      <c r="AJ1475" s="212">
        <v>5.1749999999999998</v>
      </c>
      <c r="AK1475" s="210">
        <v>0.81899999999999995</v>
      </c>
      <c r="AL1475" s="210">
        <v>2.5070000000000001</v>
      </c>
      <c r="AM1475" s="210">
        <v>5.3239999999999998</v>
      </c>
      <c r="AN1475" s="203"/>
      <c r="AO1475" s="203"/>
      <c r="AP1475" s="203"/>
      <c r="AQ1475" s="203"/>
      <c r="AR1475" s="203">
        <f t="shared" si="1892"/>
        <v>0.45515454646600001</v>
      </c>
      <c r="AS1475" s="203">
        <f t="shared" si="1893"/>
        <v>0.55630000000000002</v>
      </c>
      <c r="AT1475" s="203">
        <f t="shared" si="1894"/>
        <v>0.67992222098599997</v>
      </c>
      <c r="AU1475" s="203">
        <f t="shared" si="1895"/>
        <v>1.6506818218499999</v>
      </c>
      <c r="AV1475" s="203">
        <f t="shared" si="1896"/>
        <v>2.0175000000000001</v>
      </c>
      <c r="AW1475" s="203">
        <f t="shared" si="1897"/>
        <v>2.4658333288500001</v>
      </c>
      <c r="AX1475" s="203">
        <f t="shared" si="1898"/>
        <v>4.146627281942</v>
      </c>
      <c r="AY1475" s="203">
        <f t="shared" si="1899"/>
        <v>5.0681000000000003</v>
      </c>
      <c r="AZ1475" s="203">
        <f t="shared" si="1900"/>
        <v>6.1943444331819997</v>
      </c>
      <c r="BB1475" s="1" t="str">
        <f t="shared" si="1861"/>
        <v>P</v>
      </c>
      <c r="BC1475" s="1" t="str">
        <f t="shared" si="1862"/>
        <v>P</v>
      </c>
      <c r="BD1475" s="1" t="str">
        <f t="shared" si="1863"/>
        <v>NA</v>
      </c>
      <c r="BE1475" s="1" t="str">
        <f t="shared" si="1864"/>
        <v>NO</v>
      </c>
      <c r="BF1475" s="1" t="str">
        <f t="shared" si="1822"/>
        <v>NO</v>
      </c>
      <c r="BG1475" s="1" t="str">
        <f t="shared" si="1823"/>
        <v>NO</v>
      </c>
      <c r="BH1475" s="1" t="str">
        <f t="shared" si="1901"/>
        <v>NO</v>
      </c>
      <c r="BJ1475" s="1">
        <v>11</v>
      </c>
      <c r="BK1475" s="1" t="str">
        <f t="shared" si="1824"/>
        <v>P</v>
      </c>
      <c r="BL1475" s="1" t="str">
        <f t="shared" si="1825"/>
        <v>P</v>
      </c>
      <c r="BM1475" s="1" t="str">
        <f t="shared" si="1826"/>
        <v>NA</v>
      </c>
      <c r="BN1475" s="1" t="str">
        <f t="shared" si="1827"/>
        <v>NO</v>
      </c>
      <c r="BO1475" s="1" t="str">
        <f t="shared" si="1828"/>
        <v>NO</v>
      </c>
      <c r="BP1475" s="1" t="str">
        <f t="shared" si="1829"/>
        <v>NO</v>
      </c>
      <c r="BQ1475" s="1" t="str">
        <f t="shared" si="1830"/>
        <v>NO</v>
      </c>
      <c r="BS1475" s="1" t="str">
        <f t="shared" si="1831"/>
        <v>TN</v>
      </c>
      <c r="BT1475" s="1" t="str">
        <f t="shared" si="1832"/>
        <v>TN</v>
      </c>
      <c r="BU1475" s="1" t="str">
        <f t="shared" si="1833"/>
        <v>TN</v>
      </c>
      <c r="BV1475" s="1" t="str">
        <f t="shared" si="1834"/>
        <v>NO</v>
      </c>
      <c r="BW1475" s="1" t="str">
        <f t="shared" si="1835"/>
        <v>NO</v>
      </c>
      <c r="BX1475" s="1" t="str">
        <f t="shared" si="1836"/>
        <v>NO</v>
      </c>
      <c r="BY1475" s="244" t="str">
        <f t="shared" si="1837"/>
        <v>YES</v>
      </c>
      <c r="BZ1475" s="244" t="str">
        <f t="shared" si="1838"/>
        <v>NO</v>
      </c>
      <c r="CA1475" s="244" t="str">
        <f t="shared" si="1839"/>
        <v>NO</v>
      </c>
      <c r="CB1475" s="244" t="str">
        <f t="shared" si="1840"/>
        <v>NO</v>
      </c>
      <c r="CC1475" s="244" t="str">
        <f t="shared" si="1841"/>
        <v>NO</v>
      </c>
      <c r="CD1475" s="244" t="str">
        <f t="shared" si="1817"/>
        <v>NO</v>
      </c>
      <c r="CE1475" s="1" t="str">
        <f t="shared" si="1818"/>
        <v>NO</v>
      </c>
      <c r="CF1475" s="1" t="str">
        <f t="shared" si="1819"/>
        <v>NO</v>
      </c>
      <c r="CG1475" s="1" t="str">
        <f t="shared" si="1820"/>
        <v>NO</v>
      </c>
      <c r="CH1475" s="1" t="str">
        <f t="shared" si="1821"/>
        <v>NO</v>
      </c>
      <c r="CI1475" s="244" t="str">
        <f t="shared" si="1842"/>
        <v>NO</v>
      </c>
      <c r="CJ1475" s="244" t="str">
        <f t="shared" si="1843"/>
        <v>NO</v>
      </c>
      <c r="CK1475" s="244" t="str">
        <f t="shared" si="1844"/>
        <v>NO</v>
      </c>
      <c r="CL1475" s="244" t="str">
        <f t="shared" si="1845"/>
        <v>NO</v>
      </c>
      <c r="CM1475" s="244" t="str">
        <f t="shared" si="1846"/>
        <v>NO</v>
      </c>
      <c r="CN1475" s="244" t="str">
        <f t="shared" si="1847"/>
        <v>NO</v>
      </c>
      <c r="CO1475" s="244" t="str">
        <f t="shared" si="1848"/>
        <v>NO</v>
      </c>
      <c r="CP1475" s="244" t="str">
        <f t="shared" si="1849"/>
        <v>NO</v>
      </c>
      <c r="CQ1475" s="244" t="str">
        <f t="shared" si="1850"/>
        <v>NO</v>
      </c>
      <c r="CR1475" s="244" t="str">
        <f t="shared" si="1851"/>
        <v>NO</v>
      </c>
    </row>
    <row r="1476" spans="1:96">
      <c r="A1476" s="64"/>
      <c r="B1476" s="15"/>
      <c r="C1476" s="15"/>
      <c r="D1476" s="15"/>
      <c r="E1476" s="15"/>
      <c r="F1476" s="15"/>
      <c r="G1476" s="15"/>
      <c r="H1476" s="15"/>
      <c r="I1476" s="52" t="s">
        <v>44</v>
      </c>
      <c r="J1476" s="6">
        <v>0.83723722228596098</v>
      </c>
      <c r="K1476" s="6">
        <v>0.101459903709363</v>
      </c>
      <c r="L1476" s="6">
        <v>6.1302874004675198E-2</v>
      </c>
      <c r="M1476" s="6">
        <v>8.6501892672548694E-2</v>
      </c>
      <c r="N1476" s="6">
        <v>0.45927781013261898</v>
      </c>
      <c r="O1476" s="6">
        <v>0.45422029719483198</v>
      </c>
      <c r="P1476" s="6">
        <v>0.97075827094529199</v>
      </c>
      <c r="Q1476" s="6">
        <v>1.97740072085799E-2</v>
      </c>
      <c r="R1476" s="6">
        <v>9.4677218461280896E-3</v>
      </c>
      <c r="S1476" s="6">
        <v>0.867249198750217</v>
      </c>
      <c r="T1476" s="6">
        <v>4.9317858422058602E-2</v>
      </c>
      <c r="U1476" s="6">
        <v>8.3432942827723899E-2</v>
      </c>
      <c r="V1476" s="6">
        <v>0.92463266291976398</v>
      </c>
      <c r="W1476" s="6">
        <v>7.8632485443672594E-3</v>
      </c>
      <c r="X1476" s="6">
        <v>6.7504088535868201E-2</v>
      </c>
      <c r="Y1476" s="6">
        <v>0.98196188697319498</v>
      </c>
      <c r="Z1476" s="6">
        <v>3.3705175815199602E-3</v>
      </c>
      <c r="AA1476" s="6">
        <v>1.4667595445284801E-2</v>
      </c>
      <c r="AB1476" s="6">
        <v>0.47876223102407001</v>
      </c>
      <c r="AC1476" s="6">
        <v>5.3264621183861799E-2</v>
      </c>
      <c r="AD1476" s="6">
        <v>0.467973147792067</v>
      </c>
      <c r="AE1476" s="6">
        <v>0.33258817411473701</v>
      </c>
      <c r="AF1476" s="6">
        <v>0.55997212802333196</v>
      </c>
      <c r="AG1476" s="310">
        <v>0.10743969786193</v>
      </c>
      <c r="AH1476" s="211">
        <v>0.68100000000000005</v>
      </c>
      <c r="AI1476" s="211">
        <v>2.161</v>
      </c>
      <c r="AJ1476" s="212">
        <v>5.6280000000000001</v>
      </c>
      <c r="AK1476" s="210">
        <v>0.68100000000000005</v>
      </c>
      <c r="AL1476" s="210">
        <v>2.145</v>
      </c>
      <c r="AM1476" s="210">
        <v>5.673</v>
      </c>
      <c r="AN1476" s="203"/>
      <c r="AO1476" s="203"/>
      <c r="AP1476" s="203"/>
      <c r="AQ1476" s="203"/>
      <c r="AR1476" s="203">
        <f t="shared" si="1892"/>
        <v>0.45515454646600001</v>
      </c>
      <c r="AS1476" s="203">
        <f t="shared" si="1893"/>
        <v>0.55630000000000002</v>
      </c>
      <c r="AT1476" s="203">
        <f t="shared" si="1894"/>
        <v>0.67992222098599997</v>
      </c>
      <c r="AU1476" s="203">
        <f t="shared" si="1895"/>
        <v>1.6506818218499999</v>
      </c>
      <c r="AV1476" s="203">
        <f t="shared" si="1896"/>
        <v>2.0175000000000001</v>
      </c>
      <c r="AW1476" s="203">
        <f t="shared" si="1897"/>
        <v>2.4658333288500001</v>
      </c>
      <c r="AX1476" s="203">
        <f t="shared" si="1898"/>
        <v>4.146627281942</v>
      </c>
      <c r="AY1476" s="203">
        <f t="shared" si="1899"/>
        <v>5.0681000000000003</v>
      </c>
      <c r="AZ1476" s="203">
        <f t="shared" si="1900"/>
        <v>6.1943444331819997</v>
      </c>
      <c r="BB1476" s="1" t="str">
        <f t="shared" si="1861"/>
        <v>P</v>
      </c>
      <c r="BC1476" s="1" t="str">
        <f t="shared" si="1862"/>
        <v>NA</v>
      </c>
      <c r="BD1476" s="1" t="str">
        <f t="shared" si="1863"/>
        <v>NA</v>
      </c>
      <c r="BE1476" s="1" t="str">
        <f t="shared" si="1864"/>
        <v>NO</v>
      </c>
      <c r="BF1476" s="1" t="str">
        <f t="shared" si="1822"/>
        <v>NO</v>
      </c>
      <c r="BG1476" s="1" t="str">
        <f t="shared" si="1823"/>
        <v>NO</v>
      </c>
      <c r="BH1476" s="1" t="str">
        <f t="shared" si="1901"/>
        <v>NO</v>
      </c>
      <c r="BJ1476" s="1">
        <v>6</v>
      </c>
      <c r="BK1476" s="1" t="str">
        <f t="shared" si="1824"/>
        <v>P</v>
      </c>
      <c r="BL1476" s="1" t="str">
        <f t="shared" si="1825"/>
        <v>NA</v>
      </c>
      <c r="BM1476" s="1" t="str">
        <f t="shared" si="1826"/>
        <v>NA</v>
      </c>
      <c r="BN1476" s="1" t="str">
        <f t="shared" si="1827"/>
        <v>NO</v>
      </c>
      <c r="BO1476" s="1" t="str">
        <f t="shared" si="1828"/>
        <v>NO</v>
      </c>
      <c r="BP1476" s="1" t="str">
        <f t="shared" si="1829"/>
        <v>NO</v>
      </c>
      <c r="BQ1476" s="1" t="str">
        <f t="shared" si="1830"/>
        <v>NO</v>
      </c>
      <c r="BS1476" s="1" t="str">
        <f t="shared" si="1831"/>
        <v>TN</v>
      </c>
      <c r="BT1476" s="1" t="str">
        <f t="shared" si="1832"/>
        <v>TN</v>
      </c>
      <c r="BU1476" s="1" t="str">
        <f t="shared" si="1833"/>
        <v>TN</v>
      </c>
      <c r="BV1476" s="1" t="str">
        <f t="shared" si="1834"/>
        <v>NO</v>
      </c>
      <c r="BW1476" s="1" t="str">
        <f t="shared" si="1835"/>
        <v>NO</v>
      </c>
      <c r="BX1476" s="1" t="str">
        <f t="shared" si="1836"/>
        <v>NO</v>
      </c>
      <c r="BY1476" s="244" t="str">
        <f t="shared" si="1837"/>
        <v>YES</v>
      </c>
      <c r="BZ1476" s="244" t="str">
        <f t="shared" si="1838"/>
        <v>NO</v>
      </c>
      <c r="CA1476" s="244" t="str">
        <f t="shared" si="1839"/>
        <v>NO</v>
      </c>
      <c r="CB1476" s="244" t="str">
        <f t="shared" si="1840"/>
        <v>NO</v>
      </c>
      <c r="CC1476" s="244" t="str">
        <f t="shared" si="1841"/>
        <v>NO</v>
      </c>
      <c r="CD1476" s="244" t="str">
        <f t="shared" si="1817"/>
        <v>NO</v>
      </c>
      <c r="CE1476" s="1" t="str">
        <f t="shared" si="1818"/>
        <v>NO</v>
      </c>
      <c r="CF1476" s="1" t="str">
        <f t="shared" si="1819"/>
        <v>NO</v>
      </c>
      <c r="CG1476" s="1" t="str">
        <f t="shared" si="1820"/>
        <v>NO</v>
      </c>
      <c r="CH1476" s="1" t="str">
        <f t="shared" si="1821"/>
        <v>NO</v>
      </c>
      <c r="CI1476" s="244" t="str">
        <f t="shared" si="1842"/>
        <v>NO</v>
      </c>
      <c r="CJ1476" s="244" t="str">
        <f t="shared" si="1843"/>
        <v>NO</v>
      </c>
      <c r="CK1476" s="244" t="str">
        <f t="shared" si="1844"/>
        <v>NO</v>
      </c>
      <c r="CL1476" s="244" t="str">
        <f t="shared" si="1845"/>
        <v>NO</v>
      </c>
      <c r="CM1476" s="244" t="str">
        <f t="shared" si="1846"/>
        <v>NO</v>
      </c>
      <c r="CN1476" s="244" t="str">
        <f t="shared" si="1847"/>
        <v>NO</v>
      </c>
      <c r="CO1476" s="244" t="str">
        <f t="shared" si="1848"/>
        <v>NO</v>
      </c>
      <c r="CP1476" s="244" t="str">
        <f t="shared" si="1849"/>
        <v>NO</v>
      </c>
      <c r="CQ1476" s="244" t="str">
        <f t="shared" si="1850"/>
        <v>NO</v>
      </c>
      <c r="CR1476" s="244" t="str">
        <f t="shared" si="1851"/>
        <v>NO</v>
      </c>
    </row>
    <row r="1477" spans="1:96">
      <c r="A1477" s="64"/>
      <c r="B1477" s="15"/>
      <c r="C1477" s="15"/>
      <c r="D1477" s="15"/>
      <c r="E1477" s="15"/>
      <c r="F1477" s="15"/>
      <c r="G1477" s="15"/>
      <c r="H1477" s="15"/>
      <c r="I1477" s="52" t="s">
        <v>20</v>
      </c>
      <c r="J1477" s="6">
        <v>0.903136159527689</v>
      </c>
      <c r="K1477" s="6">
        <v>4.1741257354853997E-2</v>
      </c>
      <c r="L1477" s="6">
        <v>5.51225831174562E-2</v>
      </c>
      <c r="M1477" s="6">
        <v>0.27121979433000298</v>
      </c>
      <c r="N1477" s="6">
        <v>0.34337903075205001</v>
      </c>
      <c r="O1477" s="6">
        <v>0.38540117491794601</v>
      </c>
      <c r="P1477" s="6">
        <v>0.12050786287026399</v>
      </c>
      <c r="Q1477" s="6">
        <v>0.831679659939488</v>
      </c>
      <c r="R1477" s="6">
        <v>4.7812477190247497E-2</v>
      </c>
      <c r="S1477" s="6">
        <v>0.51464727209976002</v>
      </c>
      <c r="T1477" s="6">
        <v>0.43475239408648397</v>
      </c>
      <c r="U1477" s="6">
        <v>5.0600333813754297E-2</v>
      </c>
      <c r="V1477" s="6">
        <v>0.66551579358607005</v>
      </c>
      <c r="W1477" s="6">
        <v>0.26210245932422699</v>
      </c>
      <c r="X1477" s="6">
        <v>7.2381747089702603E-2</v>
      </c>
      <c r="Y1477" s="6">
        <v>0.74074426608149302</v>
      </c>
      <c r="Z1477" s="6">
        <v>8.4786983115409706E-2</v>
      </c>
      <c r="AA1477" s="6">
        <v>0.17446875080309601</v>
      </c>
      <c r="AB1477" s="6">
        <v>0.13585203005344201</v>
      </c>
      <c r="AC1477" s="6">
        <v>9.2234563167707603E-2</v>
      </c>
      <c r="AD1477" s="6">
        <v>0.77191340677884901</v>
      </c>
      <c r="AE1477" s="6">
        <v>8.3416772890147595E-2</v>
      </c>
      <c r="AF1477" s="6">
        <v>0.39564516621366203</v>
      </c>
      <c r="AG1477" s="310">
        <v>0.52093806089618999</v>
      </c>
      <c r="AH1477" s="211">
        <v>0.64100000000000001</v>
      </c>
      <c r="AI1477" s="211">
        <v>2.282</v>
      </c>
      <c r="AJ1477" s="212">
        <v>6.5549999999999997</v>
      </c>
      <c r="AK1477" s="210">
        <v>0.64600000000000002</v>
      </c>
      <c r="AL1477" s="210">
        <v>2.2789999999999999</v>
      </c>
      <c r="AM1477" s="210">
        <v>6.4850000000000003</v>
      </c>
      <c r="AN1477" s="203"/>
      <c r="AO1477" s="203"/>
      <c r="AP1477" s="203"/>
      <c r="AQ1477" s="203"/>
      <c r="AR1477" s="203">
        <f t="shared" si="1892"/>
        <v>0.45515454646600001</v>
      </c>
      <c r="AS1477" s="203">
        <f t="shared" si="1893"/>
        <v>0.55630000000000002</v>
      </c>
      <c r="AT1477" s="203">
        <f t="shared" si="1894"/>
        <v>0.67992222098599997</v>
      </c>
      <c r="AU1477" s="203">
        <f t="shared" si="1895"/>
        <v>1.6506818218499999</v>
      </c>
      <c r="AV1477" s="203">
        <f t="shared" si="1896"/>
        <v>2.0175000000000001</v>
      </c>
      <c r="AW1477" s="203">
        <f t="shared" si="1897"/>
        <v>2.4658333288500001</v>
      </c>
      <c r="AX1477" s="203">
        <f t="shared" si="1898"/>
        <v>4.146627281942</v>
      </c>
      <c r="AY1477" s="203">
        <f t="shared" si="1899"/>
        <v>5.0681000000000003</v>
      </c>
      <c r="AZ1477" s="203">
        <f t="shared" si="1900"/>
        <v>6.1943444331819997</v>
      </c>
      <c r="BB1477" s="1" t="str">
        <f t="shared" si="1861"/>
        <v>NA</v>
      </c>
      <c r="BC1477" s="1" t="str">
        <f t="shared" si="1862"/>
        <v>NA</v>
      </c>
      <c r="BD1477" s="1" t="str">
        <f t="shared" si="1863"/>
        <v>P</v>
      </c>
      <c r="BE1477" s="1" t="str">
        <f t="shared" si="1864"/>
        <v>NO</v>
      </c>
      <c r="BF1477" s="1" t="str">
        <f t="shared" si="1822"/>
        <v>NO</v>
      </c>
      <c r="BG1477" s="1" t="str">
        <f t="shared" si="1823"/>
        <v>NO</v>
      </c>
      <c r="BH1477" s="1" t="str">
        <f t="shared" si="1901"/>
        <v>NO</v>
      </c>
      <c r="BJ1477" s="1">
        <v>25</v>
      </c>
      <c r="BK1477" s="1" t="str">
        <f t="shared" si="1824"/>
        <v>NA</v>
      </c>
      <c r="BL1477" s="1" t="str">
        <f t="shared" si="1825"/>
        <v>NA</v>
      </c>
      <c r="BM1477" s="1" t="str">
        <f t="shared" si="1826"/>
        <v>P</v>
      </c>
      <c r="BN1477" s="1" t="str">
        <f t="shared" si="1827"/>
        <v>NO</v>
      </c>
      <c r="BO1477" s="1" t="str">
        <f t="shared" si="1828"/>
        <v>NO</v>
      </c>
      <c r="BP1477" s="1" t="str">
        <f t="shared" si="1829"/>
        <v>NO</v>
      </c>
      <c r="BQ1477" s="1" t="str">
        <f t="shared" si="1830"/>
        <v>NO</v>
      </c>
      <c r="BS1477" s="1" t="str">
        <f t="shared" si="1831"/>
        <v>TN</v>
      </c>
      <c r="BT1477" s="1" t="str">
        <f t="shared" si="1832"/>
        <v>TN</v>
      </c>
      <c r="BU1477" s="1" t="str">
        <f t="shared" si="1833"/>
        <v>TN</v>
      </c>
      <c r="BV1477" s="1" t="str">
        <f t="shared" si="1834"/>
        <v>NO</v>
      </c>
      <c r="BW1477" s="1" t="str">
        <f t="shared" si="1835"/>
        <v>NO</v>
      </c>
      <c r="BX1477" s="1" t="str">
        <f t="shared" si="1836"/>
        <v>NO</v>
      </c>
      <c r="BY1477" s="244" t="str">
        <f t="shared" si="1837"/>
        <v>YES</v>
      </c>
      <c r="BZ1477" s="244" t="str">
        <f t="shared" si="1838"/>
        <v>NO</v>
      </c>
      <c r="CA1477" s="244" t="str">
        <f t="shared" si="1839"/>
        <v>NO</v>
      </c>
      <c r="CB1477" s="244" t="str">
        <f t="shared" si="1840"/>
        <v>NO</v>
      </c>
      <c r="CC1477" s="244" t="str">
        <f t="shared" si="1841"/>
        <v>NO</v>
      </c>
      <c r="CD1477" s="244" t="str">
        <f t="shared" si="1817"/>
        <v>NO</v>
      </c>
      <c r="CE1477" s="1" t="str">
        <f t="shared" si="1818"/>
        <v>NO</v>
      </c>
      <c r="CF1477" s="1" t="str">
        <f t="shared" si="1819"/>
        <v>NO</v>
      </c>
      <c r="CG1477" s="1" t="str">
        <f t="shared" si="1820"/>
        <v>NO</v>
      </c>
      <c r="CH1477" s="1" t="str">
        <f t="shared" si="1821"/>
        <v>NO</v>
      </c>
      <c r="CI1477" s="244" t="str">
        <f t="shared" si="1842"/>
        <v>NO</v>
      </c>
      <c r="CJ1477" s="244" t="str">
        <f t="shared" si="1843"/>
        <v>NO</v>
      </c>
      <c r="CK1477" s="244" t="str">
        <f t="shared" si="1844"/>
        <v>NO</v>
      </c>
      <c r="CL1477" s="244" t="str">
        <f t="shared" si="1845"/>
        <v>NO</v>
      </c>
      <c r="CM1477" s="244" t="str">
        <f t="shared" si="1846"/>
        <v>NO</v>
      </c>
      <c r="CN1477" s="244" t="str">
        <f t="shared" si="1847"/>
        <v>NO</v>
      </c>
      <c r="CO1477" s="244" t="str">
        <f t="shared" si="1848"/>
        <v>NO</v>
      </c>
      <c r="CP1477" s="244" t="str">
        <f t="shared" si="1849"/>
        <v>NO</v>
      </c>
      <c r="CQ1477" s="244" t="str">
        <f t="shared" si="1850"/>
        <v>NO</v>
      </c>
      <c r="CR1477" s="244" t="str">
        <f t="shared" si="1851"/>
        <v>NO</v>
      </c>
    </row>
    <row r="1478" spans="1:96">
      <c r="A1478" s="64"/>
      <c r="B1478" s="15"/>
      <c r="C1478" s="15"/>
      <c r="D1478" s="15"/>
      <c r="E1478" s="15"/>
      <c r="F1478" s="15"/>
      <c r="G1478" s="15"/>
      <c r="H1478" s="15"/>
      <c r="I1478" s="52" t="s">
        <v>32</v>
      </c>
      <c r="J1478" s="6">
        <v>0.97726563235507602</v>
      </c>
      <c r="K1478" s="6">
        <v>7.8286510758474002E-3</v>
      </c>
      <c r="L1478" s="6">
        <v>1.49057165690764E-2</v>
      </c>
      <c r="M1478" s="6">
        <v>0.696257500771569</v>
      </c>
      <c r="N1478" s="6">
        <v>4.3280916905651001E-2</v>
      </c>
      <c r="O1478" s="6">
        <v>0.260461582322779</v>
      </c>
      <c r="P1478" s="6">
        <v>0.86231186806650295</v>
      </c>
      <c r="Q1478" s="6">
        <v>7.4798384334497899E-3</v>
      </c>
      <c r="R1478" s="6">
        <v>0.13020829350004701</v>
      </c>
      <c r="S1478" s="6">
        <v>0.71398862627441795</v>
      </c>
      <c r="T1478" s="6">
        <v>0.149096524875477</v>
      </c>
      <c r="U1478" s="6">
        <v>0.13691484885010399</v>
      </c>
      <c r="V1478" s="6">
        <v>2.7997886262765601E-2</v>
      </c>
      <c r="W1478" s="6">
        <v>0.36636471385960401</v>
      </c>
      <c r="X1478" s="6">
        <v>0.60563739987762999</v>
      </c>
      <c r="Y1478" s="6">
        <v>0.71384677645037597</v>
      </c>
      <c r="Z1478" s="6">
        <v>0.19009020231255699</v>
      </c>
      <c r="AA1478" s="6">
        <v>9.6063021237066407E-2</v>
      </c>
      <c r="AB1478" s="6">
        <v>0.80222605756501497</v>
      </c>
      <c r="AC1478" s="6">
        <v>0.19322656872132901</v>
      </c>
      <c r="AD1478" s="6">
        <v>4.54737371365521E-3</v>
      </c>
      <c r="AE1478" s="6">
        <v>0.91091427522360602</v>
      </c>
      <c r="AF1478" s="6">
        <v>1.33773731526822E-2</v>
      </c>
      <c r="AG1478" s="310">
        <v>7.5708351623711506E-2</v>
      </c>
      <c r="AH1478" s="211">
        <v>0.82299999999999995</v>
      </c>
      <c r="AI1478" s="211">
        <v>2.7970000000000002</v>
      </c>
      <c r="AJ1478" s="212">
        <v>5.1180000000000003</v>
      </c>
      <c r="AK1478" s="210">
        <v>0.80200000000000005</v>
      </c>
      <c r="AL1478" s="210">
        <v>2.7730000000000001</v>
      </c>
      <c r="AM1478" s="210">
        <v>5.157</v>
      </c>
      <c r="AN1478" s="203"/>
      <c r="AO1478" s="203"/>
      <c r="AP1478" s="203"/>
      <c r="AQ1478" s="203"/>
      <c r="AR1478" s="203">
        <f t="shared" si="1892"/>
        <v>0.45515454646600001</v>
      </c>
      <c r="AS1478" s="203">
        <f t="shared" si="1893"/>
        <v>0.55630000000000002</v>
      </c>
      <c r="AT1478" s="203">
        <f t="shared" si="1894"/>
        <v>0.67992222098599997</v>
      </c>
      <c r="AU1478" s="203">
        <f t="shared" si="1895"/>
        <v>1.6506818218499999</v>
      </c>
      <c r="AV1478" s="203">
        <f t="shared" si="1896"/>
        <v>2.0175000000000001</v>
      </c>
      <c r="AW1478" s="203">
        <f t="shared" si="1897"/>
        <v>2.4658333288500001</v>
      </c>
      <c r="AX1478" s="203">
        <f t="shared" si="1898"/>
        <v>4.146627281942</v>
      </c>
      <c r="AY1478" s="203">
        <f t="shared" si="1899"/>
        <v>5.0681000000000003</v>
      </c>
      <c r="AZ1478" s="203">
        <f t="shared" si="1900"/>
        <v>6.1943444331819997</v>
      </c>
      <c r="BB1478" s="1" t="str">
        <f t="shared" si="1861"/>
        <v>P</v>
      </c>
      <c r="BC1478" s="1" t="str">
        <f t="shared" si="1862"/>
        <v>P</v>
      </c>
      <c r="BD1478" s="1" t="str">
        <f t="shared" si="1863"/>
        <v>NA</v>
      </c>
      <c r="BE1478" s="1" t="str">
        <f t="shared" si="1864"/>
        <v>NO</v>
      </c>
      <c r="BF1478" s="1" t="str">
        <f t="shared" si="1822"/>
        <v>NO</v>
      </c>
      <c r="BG1478" s="1" t="str">
        <f t="shared" si="1823"/>
        <v>NO</v>
      </c>
      <c r="BH1478" s="1" t="str">
        <f t="shared" si="1901"/>
        <v>NO</v>
      </c>
      <c r="BJ1478" s="1">
        <v>16</v>
      </c>
      <c r="BK1478" s="1" t="str">
        <f t="shared" si="1824"/>
        <v>P</v>
      </c>
      <c r="BL1478" s="1" t="str">
        <f t="shared" si="1825"/>
        <v>P</v>
      </c>
      <c r="BM1478" s="1" t="str">
        <f t="shared" si="1826"/>
        <v>NA</v>
      </c>
      <c r="BN1478" s="1" t="str">
        <f t="shared" si="1827"/>
        <v>NO</v>
      </c>
      <c r="BO1478" s="1" t="str">
        <f t="shared" si="1828"/>
        <v>NO</v>
      </c>
      <c r="BP1478" s="1" t="str">
        <f t="shared" si="1829"/>
        <v>NO</v>
      </c>
      <c r="BQ1478" s="1" t="str">
        <f t="shared" si="1830"/>
        <v>NO</v>
      </c>
      <c r="BS1478" s="1" t="str">
        <f t="shared" si="1831"/>
        <v>TN</v>
      </c>
      <c r="BT1478" s="1" t="str">
        <f t="shared" si="1832"/>
        <v>TN</v>
      </c>
      <c r="BU1478" s="1" t="str">
        <f t="shared" si="1833"/>
        <v>TN</v>
      </c>
      <c r="BV1478" s="1" t="str">
        <f t="shared" si="1834"/>
        <v>NO</v>
      </c>
      <c r="BW1478" s="1" t="str">
        <f t="shared" si="1835"/>
        <v>NO</v>
      </c>
      <c r="BX1478" s="1" t="str">
        <f t="shared" si="1836"/>
        <v>NO</v>
      </c>
      <c r="BY1478" s="244" t="str">
        <f t="shared" si="1837"/>
        <v>YES</v>
      </c>
      <c r="BZ1478" s="244" t="str">
        <f t="shared" si="1838"/>
        <v>NO</v>
      </c>
      <c r="CA1478" s="244" t="str">
        <f t="shared" si="1839"/>
        <v>NO</v>
      </c>
      <c r="CB1478" s="244" t="str">
        <f t="shared" si="1840"/>
        <v>NO</v>
      </c>
      <c r="CC1478" s="244" t="str">
        <f t="shared" si="1841"/>
        <v>NO</v>
      </c>
      <c r="CD1478" s="244" t="str">
        <f t="shared" ref="CD1478:CD1541" si="1902">IF(AND(OR(BS1478="FP",BS1478="FN",BT1478="FP",BT1478="FN",BU1478="FP",BU1478="FN")),"YES","NO")</f>
        <v>NO</v>
      </c>
      <c r="CE1478" s="1" t="str">
        <f t="shared" ref="CE1478:CE1541" si="1903">IF(AND(BJ1478&gt;60,OR(BS1478="FP",BS1478="FN",BT1478="FP",BT1478="FN",BU1478="FP",BU1478="FN")),"YES","NO")</f>
        <v>NO</v>
      </c>
      <c r="CF1478" s="1" t="str">
        <f t="shared" ref="CF1478:CF1541" si="1904">IF(AND(BJ1478&lt;&gt;"inf",BJ1478&gt;60,OR(BS1478="FP",BS1478="FN",BT1478="FP",BT1478="FN",BU1478="FP",BU1478="FN")),"YES","NO")</f>
        <v>NO</v>
      </c>
      <c r="CG1478" s="1" t="str">
        <f t="shared" ref="CG1478:CG1541" si="1905">IF(AND(BJ1478="inf",OR(BS1478="FP",BS1478="FN",BT1478="FP",BT1478="FN",BU1478="FP",BU1478="FN")),"YES","NO")</f>
        <v>NO</v>
      </c>
      <c r="CH1478" s="1" t="str">
        <f t="shared" ref="CH1478:CH1541" si="1906">IF(AND(BJ1478&lt;=60,OR(BS1478="FP",BS1478="FN",BT1478="FP",BT1478="FN",BU1478="FP",BU1478="FN")),"YES","NO")</f>
        <v>NO</v>
      </c>
      <c r="CI1478" s="244" t="str">
        <f t="shared" si="1842"/>
        <v>NO</v>
      </c>
      <c r="CJ1478" s="244" t="str">
        <f t="shared" si="1843"/>
        <v>NO</v>
      </c>
      <c r="CK1478" s="244" t="str">
        <f t="shared" si="1844"/>
        <v>NO</v>
      </c>
      <c r="CL1478" s="244" t="str">
        <f t="shared" si="1845"/>
        <v>NO</v>
      </c>
      <c r="CM1478" s="244" t="str">
        <f t="shared" si="1846"/>
        <v>NO</v>
      </c>
      <c r="CN1478" s="244" t="str">
        <f t="shared" si="1847"/>
        <v>NO</v>
      </c>
      <c r="CO1478" s="244" t="str">
        <f t="shared" si="1848"/>
        <v>NO</v>
      </c>
      <c r="CP1478" s="244" t="str">
        <f t="shared" si="1849"/>
        <v>NO</v>
      </c>
      <c r="CQ1478" s="244" t="str">
        <f t="shared" si="1850"/>
        <v>NO</v>
      </c>
      <c r="CR1478" s="244" t="str">
        <f t="shared" si="1851"/>
        <v>NO</v>
      </c>
    </row>
    <row r="1479" spans="1:96">
      <c r="A1479" s="64"/>
      <c r="B1479" s="15"/>
      <c r="C1479" s="15"/>
      <c r="D1479" s="15"/>
      <c r="E1479" s="15"/>
      <c r="F1479" s="15"/>
      <c r="G1479" s="15"/>
      <c r="H1479" s="15"/>
      <c r="I1479" s="52" t="s">
        <v>31</v>
      </c>
      <c r="J1479" s="6">
        <v>0.73201451426354203</v>
      </c>
      <c r="K1479" s="6">
        <v>0.21070830655827699</v>
      </c>
      <c r="L1479" s="6">
        <v>5.7277179178180003E-2</v>
      </c>
      <c r="M1479" s="6">
        <v>0.89263283613630495</v>
      </c>
      <c r="N1479" s="6">
        <v>1.69824319513046E-2</v>
      </c>
      <c r="O1479" s="6">
        <v>9.0384731912389701E-2</v>
      </c>
      <c r="P1479" s="6">
        <v>0.54952741782222603</v>
      </c>
      <c r="Q1479" s="6">
        <v>8.8882638002185599E-2</v>
      </c>
      <c r="R1479" s="6">
        <v>0.36158994417558699</v>
      </c>
      <c r="S1479" s="6">
        <v>0.12742642056095599</v>
      </c>
      <c r="T1479" s="6">
        <v>0.44707743778857401</v>
      </c>
      <c r="U1479" s="6">
        <v>0.42549614165046901</v>
      </c>
      <c r="V1479" s="6">
        <v>0.63287427269735397</v>
      </c>
      <c r="W1479" s="6">
        <v>0.340623758971835</v>
      </c>
      <c r="X1479" s="6">
        <v>2.6501968330810199E-2</v>
      </c>
      <c r="Y1479" s="6">
        <v>0.60620545963655403</v>
      </c>
      <c r="Z1479" s="6">
        <v>0.24829167416570699</v>
      </c>
      <c r="AA1479" s="6">
        <v>0.145502866197738</v>
      </c>
      <c r="AB1479" s="6">
        <v>0.85233919885748699</v>
      </c>
      <c r="AC1479" s="6">
        <v>0.143694066169922</v>
      </c>
      <c r="AD1479" s="6">
        <v>3.9667349725893697E-3</v>
      </c>
      <c r="AE1479" s="6">
        <v>0.800237176681451</v>
      </c>
      <c r="AF1479" s="6">
        <v>2.8362358327804399E-2</v>
      </c>
      <c r="AG1479" s="310">
        <v>0.17140046499074399</v>
      </c>
      <c r="AH1479" s="211">
        <v>1.43</v>
      </c>
      <c r="AI1479" s="211">
        <v>2.2730000000000001</v>
      </c>
      <c r="AJ1479" s="212">
        <v>5.1740000000000004</v>
      </c>
      <c r="AK1479" s="210">
        <v>1.4279999999999999</v>
      </c>
      <c r="AL1479" s="210">
        <v>2.2890000000000001</v>
      </c>
      <c r="AM1479" s="210">
        <v>5.2359999999999998</v>
      </c>
      <c r="AN1479" s="203"/>
      <c r="AO1479" s="203"/>
      <c r="AP1479" s="203"/>
      <c r="AQ1479" s="203"/>
      <c r="AR1479" s="203">
        <f t="shared" si="1892"/>
        <v>0.45515454646600001</v>
      </c>
      <c r="AS1479" s="203">
        <f t="shared" si="1893"/>
        <v>0.55630000000000002</v>
      </c>
      <c r="AT1479" s="203">
        <f t="shared" si="1894"/>
        <v>0.67992222098599997</v>
      </c>
      <c r="AU1479" s="203">
        <f t="shared" si="1895"/>
        <v>1.6506818218499999</v>
      </c>
      <c r="AV1479" s="203">
        <f t="shared" si="1896"/>
        <v>2.0175000000000001</v>
      </c>
      <c r="AW1479" s="203">
        <f t="shared" si="1897"/>
        <v>2.4658333288500001</v>
      </c>
      <c r="AX1479" s="203">
        <f t="shared" si="1898"/>
        <v>4.146627281942</v>
      </c>
      <c r="AY1479" s="203">
        <f t="shared" si="1899"/>
        <v>5.0681000000000003</v>
      </c>
      <c r="AZ1479" s="203">
        <f t="shared" si="1900"/>
        <v>6.1943444331819997</v>
      </c>
      <c r="BB1479" s="1" t="str">
        <f t="shared" si="1861"/>
        <v>P</v>
      </c>
      <c r="BC1479" s="1" t="str">
        <f t="shared" si="1862"/>
        <v>NA</v>
      </c>
      <c r="BD1479" s="1" t="str">
        <f t="shared" si="1863"/>
        <v>NA</v>
      </c>
      <c r="BE1479" s="1" t="str">
        <f t="shared" si="1864"/>
        <v>NO</v>
      </c>
      <c r="BF1479" s="1" t="str">
        <f t="shared" ref="BF1479:BF1542" si="1907">IF(OR(AND(BB1479="A",BC1479="A"),AND(BB1479="A",BD1479="A"),AND(BC1479="A",BD1479="A")),"YES","NO")</f>
        <v>NO</v>
      </c>
      <c r="BG1479" s="1" t="str">
        <f t="shared" ref="BG1479:BG1542" si="1908">IF(OR(BB1479="A",BC1479="A",BD1479="A"),"YES","NO")</f>
        <v>NO</v>
      </c>
      <c r="BH1479" s="1" t="str">
        <f t="shared" si="1901"/>
        <v>NO</v>
      </c>
      <c r="BJ1479" s="1">
        <v>4</v>
      </c>
      <c r="BK1479" s="1" t="str">
        <f t="shared" ref="BK1479:BK1542" si="1909">IF(AK1479&lt;AR1479,"A",IF(AND(AR1479&lt;=AK1479,AK1479&lt;=AS1479),"NP",IF(AND(AS1479&lt;AK1479,AK1479&lt;=AT1479),"NA","P")))</f>
        <v>P</v>
      </c>
      <c r="BL1479" s="1" t="str">
        <f t="shared" ref="BL1479:BL1542" si="1910">IF(AL1479&lt;AU1479,"A",IF(AND(AU1479&lt;=AL1479,AL1479&lt;=AV1479),"NP",IF(AND(AV1479&lt;AL1479,AL1479&lt;=AW1479),"NA","P")))</f>
        <v>NA</v>
      </c>
      <c r="BM1479" s="1" t="str">
        <f t="shared" ref="BM1479:BM1542" si="1911">IF(AM1479&lt;AX1479,"A",IF(AND(AX1479&lt;=AM1479,AM1479&lt;=AY1479),"NP",IF(AND(AY1479&lt;AM1479,AM1479&lt;=AZ1479),"NA","P")))</f>
        <v>NA</v>
      </c>
      <c r="BN1479" s="1" t="str">
        <f t="shared" ref="BN1479:BN1542" si="1912">IF(AND(BK1479="A",BL1479="A",BM1479="A"),"YES","NO")</f>
        <v>NO</v>
      </c>
      <c r="BO1479" s="1" t="str">
        <f t="shared" ref="BO1479:BO1542" si="1913">IF(OR(AND(BK1479="A",BL1479="A"),AND(BK1479="A",BM1479="A"),AND(BL1479="A",BM1479="A")),"YES","NO")</f>
        <v>NO</v>
      </c>
      <c r="BP1479" s="1" t="str">
        <f t="shared" ref="BP1479:BP1542" si="1914">IF(OR(BK1479="A",BL1479="A",BM1479="A"),"YES","NO")</f>
        <v>NO</v>
      </c>
      <c r="BQ1479" s="1" t="str">
        <f t="shared" ref="BQ1479:BQ1542" si="1915">IF(OR(BK1479="P",BL1479="P",BM1479="P"),"NO","YES")</f>
        <v>NO</v>
      </c>
      <c r="BS1479" s="1" t="str">
        <f t="shared" ref="BS1479:BS1542" si="1916">IF(OR(AND(BB1479="A",BK1479="A"),AND(BB1479="A",BK1479="NP"),AND(BB1479="NP",BK1479="A"),AND(BB1479="NP",BK1479="NP")),"TP",IF(OR(AND(BB1479="A",BK1479="NA"),AND(BB1479="A",BK1479="P"),AND(BB1479="NP",BK1479="NA"),AND(BB1479="NP",BK1479="P")),"FP",IF(OR(AND(BB1479="NA",BK1479="A"),AND(BB1479="NA",BK1479="NP"),AND(BB1479="P",BK1479="A"),AND(BB1479="P",BK1479="NP")),"FN","TN")))</f>
        <v>TN</v>
      </c>
      <c r="BT1479" s="1" t="str">
        <f t="shared" ref="BT1479:BT1542" si="1917">IF(OR(AND(BC1479="A",BL1479="A"),AND(BC1479="A",BL1479="NP"),AND(BC1479="NP",BL1479="A"),AND(BC1479="NP",BL1479="NP")),"TP",IF(OR(AND(BC1479="A",BL1479="NA"),AND(BC1479="A",BL1479="P"),AND(BC1479="NP",BL1479="NA"),AND(BC1479="NP",BL1479="P")),"FP",IF(OR(AND(BC1479="NA",BL1479="A"),AND(BC1479="NA",BL1479="NP"),AND(BC1479="P",BL1479="A"),AND(BC1479="P",BL1479="NP")),"FN","TN")))</f>
        <v>TN</v>
      </c>
      <c r="BU1479" s="1" t="str">
        <f t="shared" ref="BU1479:BU1542" si="1918">IF(OR(AND(BD1479="A",BM1479="A"),AND(BD1479="A",BM1479="NP"),AND(BD1479="NP",BM1479="A"),AND(BD1479="NP",BM1479="NP")),"TP",IF(OR(AND(BD1479="A",BM1479="NA"),AND(BD1479="A",BM1479="P"),AND(BD1479="NP",BM1479="NA"),AND(BD1479="NP",BM1479="P")),"FP",IF(OR(AND(BD1479="NA",BM1479="A"),AND(BD1479="NA",BM1479="NP"),AND(BD1479="P",BM1479="A"),AND(BD1479="P",BM1479="NP")),"FN","TN")))</f>
        <v>TN</v>
      </c>
      <c r="BV1479" s="1" t="str">
        <f t="shared" ref="BV1479:BV1542" si="1919">IF(AND(BS1479="TP",BT1479="TP",BU1479="TP"),"YES","NO")</f>
        <v>NO</v>
      </c>
      <c r="BW1479" s="1" t="str">
        <f t="shared" ref="BW1479:BW1542" si="1920">IF(OR(AND(BS1479="TP",BT1479="TP"),AND(BS1479="TP",BU1479="TP"),AND(BT1479="TP",BU1479="TP")),"YES","NO")</f>
        <v>NO</v>
      </c>
      <c r="BX1479" s="1" t="str">
        <f t="shared" ref="BX1479:BX1542" si="1921">IF(OR(BS1479="TP",BT1479="TP",BU1479="TP"),"YES","NO")</f>
        <v>NO</v>
      </c>
      <c r="BY1479" s="244" t="str">
        <f t="shared" ref="BY1479:BY1542" si="1922">IF(AND(OR(BS1479="TP",BS1479="TN",BT1479="TP",BT1479="TN",BU1479="TP",BU1479="TN")),"YES","NO")</f>
        <v>YES</v>
      </c>
      <c r="BZ1479" s="244" t="str">
        <f t="shared" ref="BZ1479:BZ1542" si="1923">IF(AND(BJ1479&gt;60,BY1479="NO"),"YES","NO")</f>
        <v>NO</v>
      </c>
      <c r="CA1479" s="244" t="str">
        <f t="shared" ref="CA1479:CA1542" si="1924">IF(AND(BJ1479&lt;&gt;"inf",BJ1479&gt;60,BY1479="NO"),"YES","NO")</f>
        <v>NO</v>
      </c>
      <c r="CB1479" s="244" t="str">
        <f t="shared" ref="CB1479:CB1542" si="1925">IF(AND(BJ1479="inf",BY1479="NO"),"YES","NO")</f>
        <v>NO</v>
      </c>
      <c r="CC1479" s="244" t="str">
        <f t="shared" ref="CC1479:CC1542" si="1926">IF(AND(BJ1479&lt;=60,BY1479="NO"),"YES","NO")</f>
        <v>NO</v>
      </c>
      <c r="CD1479" s="244" t="str">
        <f t="shared" si="1902"/>
        <v>NO</v>
      </c>
      <c r="CE1479" s="1" t="str">
        <f t="shared" si="1903"/>
        <v>NO</v>
      </c>
      <c r="CF1479" s="1" t="str">
        <f t="shared" si="1904"/>
        <v>NO</v>
      </c>
      <c r="CG1479" s="1" t="str">
        <f t="shared" si="1905"/>
        <v>NO</v>
      </c>
      <c r="CH1479" s="1" t="str">
        <f t="shared" si="1906"/>
        <v>NO</v>
      </c>
      <c r="CI1479" s="244" t="str">
        <f t="shared" ref="CI1479:CI1542" si="1927">IF(AND(OR(BS1479="FN",BT1479="FN",BU1479="FN")),"YES","NO")</f>
        <v>NO</v>
      </c>
      <c r="CJ1479" s="244" t="str">
        <f t="shared" ref="CJ1479:CJ1542" si="1928">IF(AND(BJ1479&gt;60,OR(BS1479="FN",BT1479="FN",BU1479="FN")),"YES","NO")</f>
        <v>NO</v>
      </c>
      <c r="CK1479" s="244" t="str">
        <f t="shared" ref="CK1479:CK1542" si="1929">IF(AND(BJ1479&lt;&gt;"inf",BJ1479&gt;60,OR(BS1479="FN",BT1479="FN",BU1479="FN")),"YES","NO")</f>
        <v>NO</v>
      </c>
      <c r="CL1479" s="244" t="str">
        <f t="shared" ref="CL1479:CL1542" si="1930">IF(AND(BJ1479="inf",OR(BS1479="FN",BT1479="FN",BU1479="FN")),"YES","NO")</f>
        <v>NO</v>
      </c>
      <c r="CM1479" s="244" t="str">
        <f t="shared" ref="CM1479:CM1542" si="1931">IF(AND(BJ1479&lt;=60,OR(BS1479="FN",BT1479="FN",BU1479="FN")),"YES","NO")</f>
        <v>NO</v>
      </c>
      <c r="CN1479" s="244" t="str">
        <f t="shared" ref="CN1479:CN1542" si="1932">IF(AND(OR(BS1479="FP",BT1479="FP",BU1479="FP")),"YES","NO")</f>
        <v>NO</v>
      </c>
      <c r="CO1479" s="244" t="str">
        <f t="shared" ref="CO1479:CO1542" si="1933">IF(AND(BJ1479&gt;60,OR(BS1479="FP",BT1479="FP",BU1479="FP")),"YES","NO")</f>
        <v>NO</v>
      </c>
      <c r="CP1479" s="244" t="str">
        <f t="shared" ref="CP1479:CP1542" si="1934">IF(AND(BJ1479&lt;&gt;"inf",BJ1479&gt;60,OR(BS1479="FP",BT1479="FP",BU1479="FP")),"YES","NO")</f>
        <v>NO</v>
      </c>
      <c r="CQ1479" s="244" t="str">
        <f t="shared" ref="CQ1479:CQ1542" si="1935">IF(AND(BJ1479="inf",OR(BS1479="FP",BT1479="FP",BU1479="FP")),"YES","NO")</f>
        <v>NO</v>
      </c>
      <c r="CR1479" s="244" t="str">
        <f t="shared" ref="CR1479:CR1542" si="1936">IF(AND(BJ1479&lt;=60,OR(BS1479="FP",BT1479="FP",BU1479="FP")),"YES","NO")</f>
        <v>NO</v>
      </c>
    </row>
    <row r="1480" spans="1:96">
      <c r="A1480" s="64"/>
      <c r="B1480" s="15"/>
      <c r="C1480" s="15"/>
      <c r="D1480" s="15"/>
      <c r="E1480" s="15"/>
      <c r="F1480" s="15"/>
      <c r="G1480" s="15"/>
      <c r="H1480" s="15"/>
      <c r="I1480" s="52" t="s">
        <v>53</v>
      </c>
      <c r="J1480" s="6">
        <v>0.73047949066165996</v>
      </c>
      <c r="K1480" s="6">
        <v>0.26847538736266702</v>
      </c>
      <c r="L1480" s="6">
        <v>1.0451219756716301E-3</v>
      </c>
      <c r="M1480" s="6">
        <v>0.51014292189898902</v>
      </c>
      <c r="N1480" s="6">
        <v>5.62155378389112E-2</v>
      </c>
      <c r="O1480" s="6">
        <v>0.433641540262099</v>
      </c>
      <c r="P1480" s="6">
        <v>9.27187448965449E-2</v>
      </c>
      <c r="Q1480" s="6">
        <v>3.4582315030808802E-2</v>
      </c>
      <c r="R1480" s="6">
        <v>0.87269894007264603</v>
      </c>
      <c r="S1480" s="6">
        <v>0.28121800353660498</v>
      </c>
      <c r="T1480" s="6">
        <v>0.244819504863618</v>
      </c>
      <c r="U1480" s="6">
        <v>0.47396249159977599</v>
      </c>
      <c r="V1480" s="6">
        <v>0.78236155691652498</v>
      </c>
      <c r="W1480" s="6">
        <v>0.14355511142748401</v>
      </c>
      <c r="X1480" s="6">
        <v>7.4083331655989307E-2</v>
      </c>
      <c r="Y1480" s="6">
        <v>0.75160513999987799</v>
      </c>
      <c r="Z1480" s="6">
        <v>0.20965932712038601</v>
      </c>
      <c r="AA1480" s="6">
        <v>3.8735532879734698E-2</v>
      </c>
      <c r="AB1480" s="6">
        <v>0.16884501682031</v>
      </c>
      <c r="AC1480" s="6">
        <v>0.65903196754566895</v>
      </c>
      <c r="AD1480" s="6">
        <v>0.17212301563401899</v>
      </c>
      <c r="AE1480" s="6">
        <v>0.94058149906141997</v>
      </c>
      <c r="AF1480" s="6">
        <v>1.2990331232705E-2</v>
      </c>
      <c r="AG1480" s="310">
        <v>4.6428169705874898E-2</v>
      </c>
      <c r="AH1480" s="211">
        <v>1.907</v>
      </c>
      <c r="AI1480" s="211">
        <v>2.0950000000000002</v>
      </c>
      <c r="AJ1480" s="212">
        <v>5.2329999999999997</v>
      </c>
      <c r="AK1480" s="210">
        <v>1.875</v>
      </c>
      <c r="AL1480" s="210">
        <v>2.0699999999999998</v>
      </c>
      <c r="AM1480" s="210">
        <v>5.1050000000000004</v>
      </c>
      <c r="AN1480" s="203"/>
      <c r="AO1480" s="203"/>
      <c r="AP1480" s="203"/>
      <c r="AQ1480" s="203"/>
      <c r="AR1480" s="203">
        <f t="shared" si="1892"/>
        <v>0.45515454646600001</v>
      </c>
      <c r="AS1480" s="203">
        <f t="shared" si="1893"/>
        <v>0.55630000000000002</v>
      </c>
      <c r="AT1480" s="203">
        <f t="shared" si="1894"/>
        <v>0.67992222098599997</v>
      </c>
      <c r="AU1480" s="203">
        <f t="shared" si="1895"/>
        <v>1.6506818218499999</v>
      </c>
      <c r="AV1480" s="203">
        <f t="shared" si="1896"/>
        <v>2.0175000000000001</v>
      </c>
      <c r="AW1480" s="203">
        <f t="shared" si="1897"/>
        <v>2.4658333288500001</v>
      </c>
      <c r="AX1480" s="203">
        <f t="shared" si="1898"/>
        <v>4.146627281942</v>
      </c>
      <c r="AY1480" s="203">
        <f t="shared" si="1899"/>
        <v>5.0681000000000003</v>
      </c>
      <c r="AZ1480" s="203">
        <f t="shared" si="1900"/>
        <v>6.1943444331819997</v>
      </c>
      <c r="BB1480" s="1" t="str">
        <f t="shared" si="1861"/>
        <v>P</v>
      </c>
      <c r="BC1480" s="1" t="str">
        <f t="shared" si="1862"/>
        <v>NA</v>
      </c>
      <c r="BD1480" s="1" t="str">
        <f t="shared" si="1863"/>
        <v>NA</v>
      </c>
      <c r="BE1480" s="1" t="str">
        <f t="shared" si="1864"/>
        <v>NO</v>
      </c>
      <c r="BF1480" s="1" t="str">
        <f t="shared" si="1907"/>
        <v>NO</v>
      </c>
      <c r="BG1480" s="1" t="str">
        <f t="shared" si="1908"/>
        <v>NO</v>
      </c>
      <c r="BH1480" s="1" t="str">
        <f t="shared" si="1901"/>
        <v>NO</v>
      </c>
      <c r="BJ1480" s="1">
        <v>12</v>
      </c>
      <c r="BK1480" s="1" t="str">
        <f t="shared" si="1909"/>
        <v>P</v>
      </c>
      <c r="BL1480" s="1" t="str">
        <f t="shared" si="1910"/>
        <v>NA</v>
      </c>
      <c r="BM1480" s="1" t="str">
        <f t="shared" si="1911"/>
        <v>NA</v>
      </c>
      <c r="BN1480" s="1" t="str">
        <f t="shared" si="1912"/>
        <v>NO</v>
      </c>
      <c r="BO1480" s="1" t="str">
        <f t="shared" si="1913"/>
        <v>NO</v>
      </c>
      <c r="BP1480" s="1" t="str">
        <f t="shared" si="1914"/>
        <v>NO</v>
      </c>
      <c r="BQ1480" s="1" t="str">
        <f t="shared" si="1915"/>
        <v>NO</v>
      </c>
      <c r="BS1480" s="1" t="str">
        <f t="shared" si="1916"/>
        <v>TN</v>
      </c>
      <c r="BT1480" s="1" t="str">
        <f t="shared" si="1917"/>
        <v>TN</v>
      </c>
      <c r="BU1480" s="1" t="str">
        <f t="shared" si="1918"/>
        <v>TN</v>
      </c>
      <c r="BV1480" s="1" t="str">
        <f t="shared" si="1919"/>
        <v>NO</v>
      </c>
      <c r="BW1480" s="1" t="str">
        <f t="shared" si="1920"/>
        <v>NO</v>
      </c>
      <c r="BX1480" s="1" t="str">
        <f t="shared" si="1921"/>
        <v>NO</v>
      </c>
      <c r="BY1480" s="244" t="str">
        <f t="shared" si="1922"/>
        <v>YES</v>
      </c>
      <c r="BZ1480" s="244" t="str">
        <f t="shared" si="1923"/>
        <v>NO</v>
      </c>
      <c r="CA1480" s="244" t="str">
        <f t="shared" si="1924"/>
        <v>NO</v>
      </c>
      <c r="CB1480" s="244" t="str">
        <f t="shared" si="1925"/>
        <v>NO</v>
      </c>
      <c r="CC1480" s="244" t="str">
        <f t="shared" si="1926"/>
        <v>NO</v>
      </c>
      <c r="CD1480" s="244" t="str">
        <f t="shared" si="1902"/>
        <v>NO</v>
      </c>
      <c r="CE1480" s="1" t="str">
        <f t="shared" si="1903"/>
        <v>NO</v>
      </c>
      <c r="CF1480" s="1" t="str">
        <f t="shared" si="1904"/>
        <v>NO</v>
      </c>
      <c r="CG1480" s="1" t="str">
        <f t="shared" si="1905"/>
        <v>NO</v>
      </c>
      <c r="CH1480" s="1" t="str">
        <f t="shared" si="1906"/>
        <v>NO</v>
      </c>
      <c r="CI1480" s="244" t="str">
        <f t="shared" si="1927"/>
        <v>NO</v>
      </c>
      <c r="CJ1480" s="244" t="str">
        <f t="shared" si="1928"/>
        <v>NO</v>
      </c>
      <c r="CK1480" s="244" t="str">
        <f t="shared" si="1929"/>
        <v>NO</v>
      </c>
      <c r="CL1480" s="244" t="str">
        <f t="shared" si="1930"/>
        <v>NO</v>
      </c>
      <c r="CM1480" s="244" t="str">
        <f t="shared" si="1931"/>
        <v>NO</v>
      </c>
      <c r="CN1480" s="244" t="str">
        <f t="shared" si="1932"/>
        <v>NO</v>
      </c>
      <c r="CO1480" s="244" t="str">
        <f t="shared" si="1933"/>
        <v>NO</v>
      </c>
      <c r="CP1480" s="244" t="str">
        <f t="shared" si="1934"/>
        <v>NO</v>
      </c>
      <c r="CQ1480" s="244" t="str">
        <f t="shared" si="1935"/>
        <v>NO</v>
      </c>
      <c r="CR1480" s="244" t="str">
        <f t="shared" si="1936"/>
        <v>NO</v>
      </c>
    </row>
    <row r="1481" spans="1:96">
      <c r="A1481" s="64"/>
      <c r="B1481" s="15"/>
      <c r="C1481" s="15"/>
      <c r="D1481" s="15"/>
      <c r="E1481" s="15"/>
      <c r="F1481" s="15"/>
      <c r="G1481" s="15"/>
      <c r="H1481" s="15"/>
      <c r="I1481" s="52" t="s">
        <v>54</v>
      </c>
      <c r="J1481" s="6">
        <v>0.89069302613837698</v>
      </c>
      <c r="K1481" s="6">
        <v>2.11465276579988E-2</v>
      </c>
      <c r="L1481" s="6">
        <v>8.8160446203623899E-2</v>
      </c>
      <c r="M1481" s="6">
        <v>0.49521881735952999</v>
      </c>
      <c r="N1481" s="6">
        <v>0.15113184251414499</v>
      </c>
      <c r="O1481" s="6">
        <v>0.35364934012632399</v>
      </c>
      <c r="P1481" s="6">
        <v>0.97330605073691201</v>
      </c>
      <c r="Q1481" s="6">
        <v>3.6858416031894099E-3</v>
      </c>
      <c r="R1481" s="6">
        <v>2.3008107659898001E-2</v>
      </c>
      <c r="S1481" s="6">
        <v>0.140173544920215</v>
      </c>
      <c r="T1481" s="6">
        <v>0.70342237845699096</v>
      </c>
      <c r="U1481" s="6">
        <v>0.15640407662279299</v>
      </c>
      <c r="V1481" s="6">
        <v>6.8872531246367802E-2</v>
      </c>
      <c r="W1481" s="6">
        <v>0.90404197992661905</v>
      </c>
      <c r="X1481" s="6">
        <v>2.7085488827012599E-2</v>
      </c>
      <c r="Y1481" s="6">
        <v>0.30219365114852198</v>
      </c>
      <c r="Z1481" s="6">
        <v>0.50284842006040098</v>
      </c>
      <c r="AA1481" s="6">
        <v>0.19495792879107501</v>
      </c>
      <c r="AB1481" s="6">
        <v>0.88994691223302202</v>
      </c>
      <c r="AC1481" s="6">
        <v>8.2504397531764501E-2</v>
      </c>
      <c r="AD1481" s="6">
        <v>2.7548690235212499E-2</v>
      </c>
      <c r="AE1481" s="6">
        <v>0.75755739857271998</v>
      </c>
      <c r="AF1481" s="6">
        <v>0.11046119954328899</v>
      </c>
      <c r="AG1481" s="310">
        <v>0.13198140188398999</v>
      </c>
      <c r="AH1481" s="211">
        <v>0.80900000000000005</v>
      </c>
      <c r="AI1481" s="211">
        <v>2.359</v>
      </c>
      <c r="AJ1481" s="212">
        <v>5.2990000000000004</v>
      </c>
      <c r="AK1481" s="210">
        <v>0.82399999999999995</v>
      </c>
      <c r="AL1481" s="210">
        <v>2.3679999999999999</v>
      </c>
      <c r="AM1481" s="210">
        <v>5.3289999999999997</v>
      </c>
      <c r="AN1481" s="203"/>
      <c r="AO1481" s="203"/>
      <c r="AP1481" s="203"/>
      <c r="AQ1481" s="203"/>
      <c r="AR1481" s="203">
        <f t="shared" si="1892"/>
        <v>0.45515454646600001</v>
      </c>
      <c r="AS1481" s="203">
        <f t="shared" si="1893"/>
        <v>0.55630000000000002</v>
      </c>
      <c r="AT1481" s="203">
        <f t="shared" si="1894"/>
        <v>0.67992222098599997</v>
      </c>
      <c r="AU1481" s="203">
        <f t="shared" si="1895"/>
        <v>1.6506818218499999</v>
      </c>
      <c r="AV1481" s="203">
        <f t="shared" si="1896"/>
        <v>2.0175000000000001</v>
      </c>
      <c r="AW1481" s="203">
        <f t="shared" si="1897"/>
        <v>2.4658333288500001</v>
      </c>
      <c r="AX1481" s="203">
        <f t="shared" si="1898"/>
        <v>4.146627281942</v>
      </c>
      <c r="AY1481" s="203">
        <f t="shared" si="1899"/>
        <v>5.0681000000000003</v>
      </c>
      <c r="AZ1481" s="203">
        <f t="shared" si="1900"/>
        <v>6.1943444331819997</v>
      </c>
      <c r="BB1481" s="1" t="str">
        <f t="shared" si="1861"/>
        <v>P</v>
      </c>
      <c r="BC1481" s="1" t="str">
        <f t="shared" si="1862"/>
        <v>NA</v>
      </c>
      <c r="BD1481" s="1" t="str">
        <f t="shared" si="1863"/>
        <v>NA</v>
      </c>
      <c r="BE1481" s="1" t="str">
        <f t="shared" si="1864"/>
        <v>NO</v>
      </c>
      <c r="BF1481" s="1" t="str">
        <f t="shared" si="1907"/>
        <v>NO</v>
      </c>
      <c r="BG1481" s="1" t="str">
        <f t="shared" si="1908"/>
        <v>NO</v>
      </c>
      <c r="BH1481" s="1" t="str">
        <f t="shared" si="1901"/>
        <v>NO</v>
      </c>
      <c r="BJ1481" s="1">
        <v>30</v>
      </c>
      <c r="BK1481" s="1" t="str">
        <f t="shared" si="1909"/>
        <v>P</v>
      </c>
      <c r="BL1481" s="1" t="str">
        <f t="shared" si="1910"/>
        <v>NA</v>
      </c>
      <c r="BM1481" s="1" t="str">
        <f t="shared" si="1911"/>
        <v>NA</v>
      </c>
      <c r="BN1481" s="1" t="str">
        <f t="shared" si="1912"/>
        <v>NO</v>
      </c>
      <c r="BO1481" s="1" t="str">
        <f t="shared" si="1913"/>
        <v>NO</v>
      </c>
      <c r="BP1481" s="1" t="str">
        <f t="shared" si="1914"/>
        <v>NO</v>
      </c>
      <c r="BQ1481" s="1" t="str">
        <f t="shared" si="1915"/>
        <v>NO</v>
      </c>
      <c r="BS1481" s="1" t="str">
        <f t="shared" si="1916"/>
        <v>TN</v>
      </c>
      <c r="BT1481" s="1" t="str">
        <f t="shared" si="1917"/>
        <v>TN</v>
      </c>
      <c r="BU1481" s="1" t="str">
        <f t="shared" si="1918"/>
        <v>TN</v>
      </c>
      <c r="BV1481" s="1" t="str">
        <f t="shared" si="1919"/>
        <v>NO</v>
      </c>
      <c r="BW1481" s="1" t="str">
        <f t="shared" si="1920"/>
        <v>NO</v>
      </c>
      <c r="BX1481" s="1" t="str">
        <f t="shared" si="1921"/>
        <v>NO</v>
      </c>
      <c r="BY1481" s="244" t="str">
        <f t="shared" si="1922"/>
        <v>YES</v>
      </c>
      <c r="BZ1481" s="244" t="str">
        <f t="shared" si="1923"/>
        <v>NO</v>
      </c>
      <c r="CA1481" s="244" t="str">
        <f t="shared" si="1924"/>
        <v>NO</v>
      </c>
      <c r="CB1481" s="244" t="str">
        <f t="shared" si="1925"/>
        <v>NO</v>
      </c>
      <c r="CC1481" s="244" t="str">
        <f t="shared" si="1926"/>
        <v>NO</v>
      </c>
      <c r="CD1481" s="244" t="str">
        <f t="shared" si="1902"/>
        <v>NO</v>
      </c>
      <c r="CE1481" s="1" t="str">
        <f t="shared" si="1903"/>
        <v>NO</v>
      </c>
      <c r="CF1481" s="1" t="str">
        <f t="shared" si="1904"/>
        <v>NO</v>
      </c>
      <c r="CG1481" s="1" t="str">
        <f t="shared" si="1905"/>
        <v>NO</v>
      </c>
      <c r="CH1481" s="1" t="str">
        <f t="shared" si="1906"/>
        <v>NO</v>
      </c>
      <c r="CI1481" s="244" t="str">
        <f t="shared" si="1927"/>
        <v>NO</v>
      </c>
      <c r="CJ1481" s="244" t="str">
        <f t="shared" si="1928"/>
        <v>NO</v>
      </c>
      <c r="CK1481" s="244" t="str">
        <f t="shared" si="1929"/>
        <v>NO</v>
      </c>
      <c r="CL1481" s="244" t="str">
        <f t="shared" si="1930"/>
        <v>NO</v>
      </c>
      <c r="CM1481" s="244" t="str">
        <f t="shared" si="1931"/>
        <v>NO</v>
      </c>
      <c r="CN1481" s="244" t="str">
        <f t="shared" si="1932"/>
        <v>NO</v>
      </c>
      <c r="CO1481" s="244" t="str">
        <f t="shared" si="1933"/>
        <v>NO</v>
      </c>
      <c r="CP1481" s="244" t="str">
        <f t="shared" si="1934"/>
        <v>NO</v>
      </c>
      <c r="CQ1481" s="244" t="str">
        <f t="shared" si="1935"/>
        <v>NO</v>
      </c>
      <c r="CR1481" s="244" t="str">
        <f t="shared" si="1936"/>
        <v>NO</v>
      </c>
    </row>
    <row r="1482" spans="1:96">
      <c r="A1482" s="64"/>
      <c r="B1482" s="15"/>
      <c r="C1482" s="15"/>
      <c r="D1482" s="15"/>
      <c r="E1482" s="15"/>
      <c r="F1482" s="15"/>
      <c r="G1482" s="15"/>
      <c r="H1482" s="15"/>
      <c r="I1482" s="52" t="s">
        <v>55</v>
      </c>
      <c r="J1482" s="6">
        <v>0.67874011445793603</v>
      </c>
      <c r="K1482" s="6">
        <v>0.24985946616562399</v>
      </c>
      <c r="L1482" s="6">
        <v>7.1400419376438803E-2</v>
      </c>
      <c r="M1482" s="6">
        <v>0.68445845130177296</v>
      </c>
      <c r="N1482" s="6">
        <v>8.3560022959597805E-3</v>
      </c>
      <c r="O1482" s="6">
        <v>0.30718554640226597</v>
      </c>
      <c r="P1482" s="6">
        <v>0.16423823162020201</v>
      </c>
      <c r="Q1482" s="6">
        <v>0.71350037404276101</v>
      </c>
      <c r="R1482" s="6">
        <v>0.12226139433703601</v>
      </c>
      <c r="S1482" s="6">
        <v>0.72156698994379198</v>
      </c>
      <c r="T1482" s="6">
        <v>0.21422936854233701</v>
      </c>
      <c r="U1482" s="6">
        <v>6.4203641513870202E-2</v>
      </c>
      <c r="V1482" s="6">
        <v>0.92934002588262299</v>
      </c>
      <c r="W1482" s="6">
        <v>4.5099708557441602E-2</v>
      </c>
      <c r="X1482" s="6">
        <v>2.5560265559934899E-2</v>
      </c>
      <c r="Y1482" s="6">
        <v>0.79108720128911103</v>
      </c>
      <c r="Z1482" s="6">
        <v>7.1926993020021202E-2</v>
      </c>
      <c r="AA1482" s="6">
        <v>0.13698580569086599</v>
      </c>
      <c r="AB1482" s="6">
        <v>0.82135802621516896</v>
      </c>
      <c r="AC1482" s="6">
        <v>1.0928161180366399E-2</v>
      </c>
      <c r="AD1482" s="6">
        <v>0.167713812604463</v>
      </c>
      <c r="AE1482" s="6">
        <v>0.93185301401520304</v>
      </c>
      <c r="AF1482" s="6">
        <v>6.5015765192561803E-2</v>
      </c>
      <c r="AG1482" s="310">
        <v>3.1312207922344899E-3</v>
      </c>
      <c r="AH1482" s="211">
        <v>0.83599999999999997</v>
      </c>
      <c r="AI1482" s="211">
        <v>2.2709999999999999</v>
      </c>
      <c r="AJ1482" s="212">
        <v>5.4130000000000003</v>
      </c>
      <c r="AK1482" s="210">
        <v>0.80800000000000005</v>
      </c>
      <c r="AL1482" s="210">
        <v>2.2799999999999998</v>
      </c>
      <c r="AM1482" s="210">
        <v>5.3639999999999999</v>
      </c>
      <c r="AN1482" s="203"/>
      <c r="AO1482" s="203"/>
      <c r="AP1482" s="203"/>
      <c r="AQ1482" s="203"/>
      <c r="AR1482" s="203">
        <f t="shared" si="1892"/>
        <v>0.45515454646600001</v>
      </c>
      <c r="AS1482" s="203">
        <f t="shared" si="1893"/>
        <v>0.55630000000000002</v>
      </c>
      <c r="AT1482" s="203">
        <f t="shared" si="1894"/>
        <v>0.67992222098599997</v>
      </c>
      <c r="AU1482" s="203">
        <f t="shared" si="1895"/>
        <v>1.6506818218499999</v>
      </c>
      <c r="AV1482" s="203">
        <f t="shared" si="1896"/>
        <v>2.0175000000000001</v>
      </c>
      <c r="AW1482" s="203">
        <f t="shared" si="1897"/>
        <v>2.4658333288500001</v>
      </c>
      <c r="AX1482" s="203">
        <f t="shared" si="1898"/>
        <v>4.146627281942</v>
      </c>
      <c r="AY1482" s="203">
        <f t="shared" si="1899"/>
        <v>5.0681000000000003</v>
      </c>
      <c r="AZ1482" s="203">
        <f t="shared" si="1900"/>
        <v>6.1943444331819997</v>
      </c>
      <c r="BB1482" s="1" t="str">
        <f t="shared" si="1861"/>
        <v>P</v>
      </c>
      <c r="BC1482" s="1" t="str">
        <f t="shared" si="1862"/>
        <v>NA</v>
      </c>
      <c r="BD1482" s="1" t="str">
        <f t="shared" si="1863"/>
        <v>NA</v>
      </c>
      <c r="BE1482" s="1" t="str">
        <f t="shared" si="1864"/>
        <v>NO</v>
      </c>
      <c r="BF1482" s="1" t="str">
        <f t="shared" si="1907"/>
        <v>NO</v>
      </c>
      <c r="BG1482" s="1" t="str">
        <f t="shared" si="1908"/>
        <v>NO</v>
      </c>
      <c r="BH1482" s="1" t="str">
        <f t="shared" si="1901"/>
        <v>NO</v>
      </c>
      <c r="BJ1482" s="1">
        <v>12</v>
      </c>
      <c r="BK1482" s="1" t="str">
        <f t="shared" si="1909"/>
        <v>P</v>
      </c>
      <c r="BL1482" s="1" t="str">
        <f t="shared" si="1910"/>
        <v>NA</v>
      </c>
      <c r="BM1482" s="1" t="str">
        <f t="shared" si="1911"/>
        <v>NA</v>
      </c>
      <c r="BN1482" s="1" t="str">
        <f t="shared" si="1912"/>
        <v>NO</v>
      </c>
      <c r="BO1482" s="1" t="str">
        <f t="shared" si="1913"/>
        <v>NO</v>
      </c>
      <c r="BP1482" s="1" t="str">
        <f t="shared" si="1914"/>
        <v>NO</v>
      </c>
      <c r="BQ1482" s="1" t="str">
        <f t="shared" si="1915"/>
        <v>NO</v>
      </c>
      <c r="BS1482" s="1" t="str">
        <f t="shared" si="1916"/>
        <v>TN</v>
      </c>
      <c r="BT1482" s="1" t="str">
        <f t="shared" si="1917"/>
        <v>TN</v>
      </c>
      <c r="BU1482" s="1" t="str">
        <f t="shared" si="1918"/>
        <v>TN</v>
      </c>
      <c r="BV1482" s="1" t="str">
        <f t="shared" si="1919"/>
        <v>NO</v>
      </c>
      <c r="BW1482" s="1" t="str">
        <f t="shared" si="1920"/>
        <v>NO</v>
      </c>
      <c r="BX1482" s="1" t="str">
        <f t="shared" si="1921"/>
        <v>NO</v>
      </c>
      <c r="BY1482" s="244" t="str">
        <f t="shared" si="1922"/>
        <v>YES</v>
      </c>
      <c r="BZ1482" s="244" t="str">
        <f t="shared" si="1923"/>
        <v>NO</v>
      </c>
      <c r="CA1482" s="244" t="str">
        <f t="shared" si="1924"/>
        <v>NO</v>
      </c>
      <c r="CB1482" s="244" t="str">
        <f t="shared" si="1925"/>
        <v>NO</v>
      </c>
      <c r="CC1482" s="244" t="str">
        <f t="shared" si="1926"/>
        <v>NO</v>
      </c>
      <c r="CD1482" s="244" t="str">
        <f t="shared" si="1902"/>
        <v>NO</v>
      </c>
      <c r="CE1482" s="1" t="str">
        <f t="shared" si="1903"/>
        <v>NO</v>
      </c>
      <c r="CF1482" s="1" t="str">
        <f t="shared" si="1904"/>
        <v>NO</v>
      </c>
      <c r="CG1482" s="1" t="str">
        <f t="shared" si="1905"/>
        <v>NO</v>
      </c>
      <c r="CH1482" s="1" t="str">
        <f t="shared" si="1906"/>
        <v>NO</v>
      </c>
      <c r="CI1482" s="244" t="str">
        <f t="shared" si="1927"/>
        <v>NO</v>
      </c>
      <c r="CJ1482" s="244" t="str">
        <f t="shared" si="1928"/>
        <v>NO</v>
      </c>
      <c r="CK1482" s="244" t="str">
        <f t="shared" si="1929"/>
        <v>NO</v>
      </c>
      <c r="CL1482" s="244" t="str">
        <f t="shared" si="1930"/>
        <v>NO</v>
      </c>
      <c r="CM1482" s="244" t="str">
        <f t="shared" si="1931"/>
        <v>NO</v>
      </c>
      <c r="CN1482" s="244" t="str">
        <f t="shared" si="1932"/>
        <v>NO</v>
      </c>
      <c r="CO1482" s="244" t="str">
        <f t="shared" si="1933"/>
        <v>NO</v>
      </c>
      <c r="CP1482" s="244" t="str">
        <f t="shared" si="1934"/>
        <v>NO</v>
      </c>
      <c r="CQ1482" s="244" t="str">
        <f t="shared" si="1935"/>
        <v>NO</v>
      </c>
      <c r="CR1482" s="244" t="str">
        <f t="shared" si="1936"/>
        <v>NO</v>
      </c>
    </row>
    <row r="1483" spans="1:96">
      <c r="A1483" s="64"/>
      <c r="B1483" s="15"/>
      <c r="C1483" s="15"/>
      <c r="D1483" s="15"/>
      <c r="E1483" s="15"/>
      <c r="F1483" s="15"/>
      <c r="G1483" s="15"/>
      <c r="H1483" s="15"/>
      <c r="I1483" s="52" t="s">
        <v>56</v>
      </c>
      <c r="J1483" s="6">
        <v>0.48011853475902899</v>
      </c>
      <c r="K1483" s="6">
        <v>0.468757396972389</v>
      </c>
      <c r="L1483" s="6">
        <v>5.1124068268580798E-2</v>
      </c>
      <c r="M1483" s="6">
        <v>5.7196285799248903E-2</v>
      </c>
      <c r="N1483" s="6">
        <v>0.18229210117609601</v>
      </c>
      <c r="O1483" s="6">
        <v>0.76051161302465498</v>
      </c>
      <c r="P1483" s="6">
        <v>0.69041972824656295</v>
      </c>
      <c r="Q1483" s="6">
        <v>0.155991612406847</v>
      </c>
      <c r="R1483" s="6">
        <v>0.153588659346588</v>
      </c>
      <c r="S1483" s="6">
        <v>0.85610535172763502</v>
      </c>
      <c r="T1483" s="6">
        <v>4.1817727612632201E-2</v>
      </c>
      <c r="U1483" s="6">
        <v>0.10207692065973099</v>
      </c>
      <c r="V1483" s="6">
        <v>0.23387744888291601</v>
      </c>
      <c r="W1483" s="6">
        <v>0.68253874818998495</v>
      </c>
      <c r="X1483" s="6">
        <v>8.35838029270983E-2</v>
      </c>
      <c r="Y1483" s="6">
        <v>0.93344281443238997</v>
      </c>
      <c r="Z1483" s="6">
        <v>4.6620927661078997E-2</v>
      </c>
      <c r="AA1483" s="6">
        <v>1.9936257906530801E-2</v>
      </c>
      <c r="AB1483" s="6">
        <v>0.61127823623878697</v>
      </c>
      <c r="AC1483" s="6">
        <v>0.109095260434402</v>
      </c>
      <c r="AD1483" s="6">
        <v>0.279626503326809</v>
      </c>
      <c r="AE1483" s="6">
        <v>0.88921060744195002</v>
      </c>
      <c r="AF1483" s="6">
        <v>0.100313546683513</v>
      </c>
      <c r="AG1483" s="310">
        <v>1.04758458745359E-2</v>
      </c>
      <c r="AH1483" s="211">
        <v>0.86399999999999999</v>
      </c>
      <c r="AI1483" s="211">
        <v>2.1709999999999998</v>
      </c>
      <c r="AJ1483" s="212">
        <v>5.3090000000000002</v>
      </c>
      <c r="AK1483" s="210">
        <v>0.84099999999999997</v>
      </c>
      <c r="AL1483" s="210">
        <v>2.222</v>
      </c>
      <c r="AM1483" s="210">
        <v>5.4649999999999999</v>
      </c>
      <c r="AN1483" s="203"/>
      <c r="AO1483" s="203"/>
      <c r="AP1483" s="203"/>
      <c r="AQ1483" s="203"/>
      <c r="AR1483" s="203">
        <f t="shared" si="1892"/>
        <v>0.45515454646600001</v>
      </c>
      <c r="AS1483" s="203">
        <f t="shared" si="1893"/>
        <v>0.55630000000000002</v>
      </c>
      <c r="AT1483" s="203">
        <f t="shared" si="1894"/>
        <v>0.67992222098599997</v>
      </c>
      <c r="AU1483" s="203">
        <f t="shared" si="1895"/>
        <v>1.6506818218499999</v>
      </c>
      <c r="AV1483" s="203">
        <f t="shared" si="1896"/>
        <v>2.0175000000000001</v>
      </c>
      <c r="AW1483" s="203">
        <f t="shared" si="1897"/>
        <v>2.4658333288500001</v>
      </c>
      <c r="AX1483" s="203">
        <f t="shared" si="1898"/>
        <v>4.146627281942</v>
      </c>
      <c r="AY1483" s="203">
        <f t="shared" si="1899"/>
        <v>5.0681000000000003</v>
      </c>
      <c r="AZ1483" s="203">
        <f t="shared" si="1900"/>
        <v>6.1943444331819997</v>
      </c>
      <c r="BB1483" s="1" t="str">
        <f t="shared" si="1861"/>
        <v>P</v>
      </c>
      <c r="BC1483" s="1" t="str">
        <f t="shared" si="1862"/>
        <v>NA</v>
      </c>
      <c r="BD1483" s="1" t="str">
        <f t="shared" si="1863"/>
        <v>NA</v>
      </c>
      <c r="BE1483" s="1" t="str">
        <f t="shared" si="1864"/>
        <v>NO</v>
      </c>
      <c r="BF1483" s="1" t="str">
        <f t="shared" si="1907"/>
        <v>NO</v>
      </c>
      <c r="BG1483" s="1" t="str">
        <f t="shared" si="1908"/>
        <v>NO</v>
      </c>
      <c r="BH1483" s="1" t="str">
        <f t="shared" si="1901"/>
        <v>NO</v>
      </c>
      <c r="BJ1483" s="1">
        <v>68</v>
      </c>
      <c r="BK1483" s="1" t="str">
        <f t="shared" si="1909"/>
        <v>P</v>
      </c>
      <c r="BL1483" s="1" t="str">
        <f t="shared" si="1910"/>
        <v>NA</v>
      </c>
      <c r="BM1483" s="1" t="str">
        <f t="shared" si="1911"/>
        <v>NA</v>
      </c>
      <c r="BN1483" s="1" t="str">
        <f t="shared" si="1912"/>
        <v>NO</v>
      </c>
      <c r="BO1483" s="1" t="str">
        <f t="shared" si="1913"/>
        <v>NO</v>
      </c>
      <c r="BP1483" s="1" t="str">
        <f t="shared" si="1914"/>
        <v>NO</v>
      </c>
      <c r="BQ1483" s="1" t="str">
        <f t="shared" si="1915"/>
        <v>NO</v>
      </c>
      <c r="BS1483" s="1" t="str">
        <f t="shared" si="1916"/>
        <v>TN</v>
      </c>
      <c r="BT1483" s="1" t="str">
        <f t="shared" si="1917"/>
        <v>TN</v>
      </c>
      <c r="BU1483" s="1" t="str">
        <f t="shared" si="1918"/>
        <v>TN</v>
      </c>
      <c r="BV1483" s="1" t="str">
        <f t="shared" si="1919"/>
        <v>NO</v>
      </c>
      <c r="BW1483" s="1" t="str">
        <f t="shared" si="1920"/>
        <v>NO</v>
      </c>
      <c r="BX1483" s="1" t="str">
        <f t="shared" si="1921"/>
        <v>NO</v>
      </c>
      <c r="BY1483" s="244" t="str">
        <f t="shared" si="1922"/>
        <v>YES</v>
      </c>
      <c r="BZ1483" s="244" t="str">
        <f t="shared" si="1923"/>
        <v>NO</v>
      </c>
      <c r="CA1483" s="244" t="str">
        <f t="shared" si="1924"/>
        <v>NO</v>
      </c>
      <c r="CB1483" s="244" t="str">
        <f t="shared" si="1925"/>
        <v>NO</v>
      </c>
      <c r="CC1483" s="244" t="str">
        <f t="shared" si="1926"/>
        <v>NO</v>
      </c>
      <c r="CD1483" s="244" t="str">
        <f t="shared" si="1902"/>
        <v>NO</v>
      </c>
      <c r="CE1483" s="1" t="str">
        <f t="shared" si="1903"/>
        <v>NO</v>
      </c>
      <c r="CF1483" s="1" t="str">
        <f t="shared" si="1904"/>
        <v>NO</v>
      </c>
      <c r="CG1483" s="1" t="str">
        <f t="shared" si="1905"/>
        <v>NO</v>
      </c>
      <c r="CH1483" s="1" t="str">
        <f t="shared" si="1906"/>
        <v>NO</v>
      </c>
      <c r="CI1483" s="244" t="str">
        <f t="shared" si="1927"/>
        <v>NO</v>
      </c>
      <c r="CJ1483" s="244" t="str">
        <f t="shared" si="1928"/>
        <v>NO</v>
      </c>
      <c r="CK1483" s="244" t="str">
        <f t="shared" si="1929"/>
        <v>NO</v>
      </c>
      <c r="CL1483" s="244" t="str">
        <f t="shared" si="1930"/>
        <v>NO</v>
      </c>
      <c r="CM1483" s="244" t="str">
        <f t="shared" si="1931"/>
        <v>NO</v>
      </c>
      <c r="CN1483" s="244" t="str">
        <f t="shared" si="1932"/>
        <v>NO</v>
      </c>
      <c r="CO1483" s="244" t="str">
        <f t="shared" si="1933"/>
        <v>NO</v>
      </c>
      <c r="CP1483" s="244" t="str">
        <f t="shared" si="1934"/>
        <v>NO</v>
      </c>
      <c r="CQ1483" s="244" t="str">
        <f t="shared" si="1935"/>
        <v>NO</v>
      </c>
      <c r="CR1483" s="244" t="str">
        <f t="shared" si="1936"/>
        <v>NO</v>
      </c>
    </row>
    <row r="1484" spans="1:96">
      <c r="A1484" s="64"/>
      <c r="B1484" s="15"/>
      <c r="C1484" s="15"/>
      <c r="D1484" s="15"/>
      <c r="E1484" s="15"/>
      <c r="F1484" s="15"/>
      <c r="G1484" s="15"/>
      <c r="H1484" s="15"/>
      <c r="I1484" s="52" t="s">
        <v>57</v>
      </c>
      <c r="J1484" s="6">
        <v>0.93400216093366994</v>
      </c>
      <c r="K1484" s="6">
        <v>2.85821739706307E-2</v>
      </c>
      <c r="L1484" s="6">
        <v>3.7415665095699199E-2</v>
      </c>
      <c r="M1484" s="6">
        <v>7.2459203243199904E-2</v>
      </c>
      <c r="N1484" s="6">
        <v>0.73481621387699303</v>
      </c>
      <c r="O1484" s="6">
        <v>0.19272458287980601</v>
      </c>
      <c r="P1484" s="6">
        <v>0.47179372768949701</v>
      </c>
      <c r="Q1484" s="6">
        <v>0.107496793753504</v>
      </c>
      <c r="R1484" s="6">
        <v>0.42070947855699697</v>
      </c>
      <c r="S1484" s="6">
        <v>0.70099216149752697</v>
      </c>
      <c r="T1484" s="6">
        <v>5.2989501591419103E-2</v>
      </c>
      <c r="U1484" s="6">
        <v>0.24601833691105299</v>
      </c>
      <c r="V1484" s="6">
        <v>0.67297571490697194</v>
      </c>
      <c r="W1484" s="6">
        <v>0.110402373402003</v>
      </c>
      <c r="X1484" s="6">
        <v>0.21662191169102299</v>
      </c>
      <c r="Y1484" s="6">
        <v>0.77173391535866198</v>
      </c>
      <c r="Z1484" s="6">
        <v>0.12827203514271401</v>
      </c>
      <c r="AA1484" s="6">
        <v>9.9994049498622894E-2</v>
      </c>
      <c r="AB1484" s="6">
        <v>8.8200664254634007E-5</v>
      </c>
      <c r="AC1484" s="6">
        <v>0.95896160941862496</v>
      </c>
      <c r="AD1484" s="6">
        <v>4.0950189917119899E-2</v>
      </c>
      <c r="AE1484" s="6">
        <v>0.83708127824496403</v>
      </c>
      <c r="AF1484" s="6">
        <v>0.150058317050629</v>
      </c>
      <c r="AG1484" s="310">
        <v>1.28604047044063E-2</v>
      </c>
      <c r="AH1484" s="211">
        <v>1.1839999999999999</v>
      </c>
      <c r="AI1484" s="211">
        <v>2.2559999999999998</v>
      </c>
      <c r="AJ1484" s="212">
        <v>5.1859999999999999</v>
      </c>
      <c r="AK1484" s="210">
        <v>1.206</v>
      </c>
      <c r="AL1484" s="210">
        <v>2.306</v>
      </c>
      <c r="AM1484" s="210">
        <v>5.3159999999999998</v>
      </c>
      <c r="AN1484" s="203"/>
      <c r="AO1484" s="203"/>
      <c r="AP1484" s="203"/>
      <c r="AQ1484" s="203"/>
      <c r="AR1484" s="203">
        <f t="shared" si="1892"/>
        <v>0.45515454646600001</v>
      </c>
      <c r="AS1484" s="203">
        <f t="shared" si="1893"/>
        <v>0.55630000000000002</v>
      </c>
      <c r="AT1484" s="203">
        <f t="shared" si="1894"/>
        <v>0.67992222098599997</v>
      </c>
      <c r="AU1484" s="203">
        <f t="shared" si="1895"/>
        <v>1.6506818218499999</v>
      </c>
      <c r="AV1484" s="203">
        <f t="shared" si="1896"/>
        <v>2.0175000000000001</v>
      </c>
      <c r="AW1484" s="203">
        <f t="shared" si="1897"/>
        <v>2.4658333288500001</v>
      </c>
      <c r="AX1484" s="203">
        <f t="shared" si="1898"/>
        <v>4.146627281942</v>
      </c>
      <c r="AY1484" s="203">
        <f t="shared" si="1899"/>
        <v>5.0681000000000003</v>
      </c>
      <c r="AZ1484" s="203">
        <f t="shared" si="1900"/>
        <v>6.1943444331819997</v>
      </c>
      <c r="BB1484" s="1" t="str">
        <f t="shared" si="1861"/>
        <v>P</v>
      </c>
      <c r="BC1484" s="1" t="str">
        <f t="shared" si="1862"/>
        <v>NA</v>
      </c>
      <c r="BD1484" s="1" t="str">
        <f t="shared" si="1863"/>
        <v>NA</v>
      </c>
      <c r="BE1484" s="1" t="str">
        <f t="shared" si="1864"/>
        <v>NO</v>
      </c>
      <c r="BF1484" s="1" t="str">
        <f t="shared" si="1907"/>
        <v>NO</v>
      </c>
      <c r="BG1484" s="1" t="str">
        <f t="shared" si="1908"/>
        <v>NO</v>
      </c>
      <c r="BH1484" s="1" t="str">
        <f t="shared" si="1901"/>
        <v>NO</v>
      </c>
      <c r="BJ1484" s="1">
        <v>23</v>
      </c>
      <c r="BK1484" s="1" t="str">
        <f t="shared" si="1909"/>
        <v>P</v>
      </c>
      <c r="BL1484" s="1" t="str">
        <f t="shared" si="1910"/>
        <v>NA</v>
      </c>
      <c r="BM1484" s="1" t="str">
        <f t="shared" si="1911"/>
        <v>NA</v>
      </c>
      <c r="BN1484" s="1" t="str">
        <f t="shared" si="1912"/>
        <v>NO</v>
      </c>
      <c r="BO1484" s="1" t="str">
        <f t="shared" si="1913"/>
        <v>NO</v>
      </c>
      <c r="BP1484" s="1" t="str">
        <f t="shared" si="1914"/>
        <v>NO</v>
      </c>
      <c r="BQ1484" s="1" t="str">
        <f t="shared" si="1915"/>
        <v>NO</v>
      </c>
      <c r="BS1484" s="1" t="str">
        <f t="shared" si="1916"/>
        <v>TN</v>
      </c>
      <c r="BT1484" s="1" t="str">
        <f t="shared" si="1917"/>
        <v>TN</v>
      </c>
      <c r="BU1484" s="1" t="str">
        <f t="shared" si="1918"/>
        <v>TN</v>
      </c>
      <c r="BV1484" s="1" t="str">
        <f t="shared" si="1919"/>
        <v>NO</v>
      </c>
      <c r="BW1484" s="1" t="str">
        <f t="shared" si="1920"/>
        <v>NO</v>
      </c>
      <c r="BX1484" s="1" t="str">
        <f t="shared" si="1921"/>
        <v>NO</v>
      </c>
      <c r="BY1484" s="244" t="str">
        <f t="shared" si="1922"/>
        <v>YES</v>
      </c>
      <c r="BZ1484" s="244" t="str">
        <f t="shared" si="1923"/>
        <v>NO</v>
      </c>
      <c r="CA1484" s="244" t="str">
        <f t="shared" si="1924"/>
        <v>NO</v>
      </c>
      <c r="CB1484" s="244" t="str">
        <f t="shared" si="1925"/>
        <v>NO</v>
      </c>
      <c r="CC1484" s="244" t="str">
        <f t="shared" si="1926"/>
        <v>NO</v>
      </c>
      <c r="CD1484" s="244" t="str">
        <f t="shared" si="1902"/>
        <v>NO</v>
      </c>
      <c r="CE1484" s="1" t="str">
        <f t="shared" si="1903"/>
        <v>NO</v>
      </c>
      <c r="CF1484" s="1" t="str">
        <f t="shared" si="1904"/>
        <v>NO</v>
      </c>
      <c r="CG1484" s="1" t="str">
        <f t="shared" si="1905"/>
        <v>NO</v>
      </c>
      <c r="CH1484" s="1" t="str">
        <f t="shared" si="1906"/>
        <v>NO</v>
      </c>
      <c r="CI1484" s="244" t="str">
        <f t="shared" si="1927"/>
        <v>NO</v>
      </c>
      <c r="CJ1484" s="244" t="str">
        <f t="shared" si="1928"/>
        <v>NO</v>
      </c>
      <c r="CK1484" s="244" t="str">
        <f t="shared" si="1929"/>
        <v>NO</v>
      </c>
      <c r="CL1484" s="244" t="str">
        <f t="shared" si="1930"/>
        <v>NO</v>
      </c>
      <c r="CM1484" s="244" t="str">
        <f t="shared" si="1931"/>
        <v>NO</v>
      </c>
      <c r="CN1484" s="244" t="str">
        <f t="shared" si="1932"/>
        <v>NO</v>
      </c>
      <c r="CO1484" s="244" t="str">
        <f t="shared" si="1933"/>
        <v>NO</v>
      </c>
      <c r="CP1484" s="244" t="str">
        <f t="shared" si="1934"/>
        <v>NO</v>
      </c>
      <c r="CQ1484" s="244" t="str">
        <f t="shared" si="1935"/>
        <v>NO</v>
      </c>
      <c r="CR1484" s="244" t="str">
        <f t="shared" si="1936"/>
        <v>NO</v>
      </c>
    </row>
    <row r="1485" spans="1:96" ht="16.5" thickBot="1">
      <c r="A1485" s="74"/>
      <c r="B1485" s="75"/>
      <c r="C1485" s="75"/>
      <c r="D1485" s="75"/>
      <c r="E1485" s="75"/>
      <c r="F1485" s="75"/>
      <c r="G1485" s="75"/>
      <c r="H1485" s="75"/>
      <c r="I1485" s="53" t="s">
        <v>58</v>
      </c>
      <c r="J1485" s="8">
        <v>0.45989583098583098</v>
      </c>
      <c r="K1485" s="8">
        <v>0.52501994783907102</v>
      </c>
      <c r="L1485" s="8">
        <v>1.50842211750971E-2</v>
      </c>
      <c r="M1485" s="8">
        <v>0.31653436505620702</v>
      </c>
      <c r="N1485" s="8">
        <v>0.15805924273149699</v>
      </c>
      <c r="O1485" s="8">
        <v>0.52540639221229501</v>
      </c>
      <c r="P1485" s="8">
        <v>0.86889986642753003</v>
      </c>
      <c r="Q1485" s="8">
        <v>4.22537596665973E-2</v>
      </c>
      <c r="R1485" s="8">
        <v>8.8846373905872494E-2</v>
      </c>
      <c r="S1485" s="8">
        <v>0.25407566760606598</v>
      </c>
      <c r="T1485" s="8">
        <v>0.60772823256501396</v>
      </c>
      <c r="U1485" s="8">
        <v>0.13819609982891801</v>
      </c>
      <c r="V1485" s="8">
        <v>0.58404352027908502</v>
      </c>
      <c r="W1485" s="8">
        <v>0.40410099822955903</v>
      </c>
      <c r="X1485" s="8">
        <v>1.18554814913548E-2</v>
      </c>
      <c r="Y1485" s="8">
        <v>0.78604947096893696</v>
      </c>
      <c r="Z1485" s="8">
        <v>0.19663978656461101</v>
      </c>
      <c r="AA1485" s="8">
        <v>1.7310742466451399E-2</v>
      </c>
      <c r="AB1485" s="8">
        <v>0.89379055527971696</v>
      </c>
      <c r="AC1485" s="8">
        <v>4.5707053779674399E-2</v>
      </c>
      <c r="AD1485" s="8">
        <v>6.0502390940607997E-2</v>
      </c>
      <c r="AE1485" s="8">
        <v>0.35740236551959098</v>
      </c>
      <c r="AF1485" s="8">
        <v>0.101601305673368</v>
      </c>
      <c r="AG1485" s="311">
        <v>0.54099632880703996</v>
      </c>
      <c r="AH1485" s="213">
        <v>0.80500000000000005</v>
      </c>
      <c r="AI1485" s="213">
        <v>2.113</v>
      </c>
      <c r="AJ1485" s="214">
        <v>5.82</v>
      </c>
      <c r="AK1485" s="210">
        <v>0.85299999999999998</v>
      </c>
      <c r="AL1485" s="210">
        <v>2.1339999999999999</v>
      </c>
      <c r="AM1485" s="210">
        <v>5.7709999999999999</v>
      </c>
      <c r="AN1485" s="203"/>
      <c r="AO1485" s="203"/>
      <c r="AP1485" s="203"/>
      <c r="AQ1485" s="203"/>
      <c r="AR1485" s="203">
        <f t="shared" si="1892"/>
        <v>0.45515454646600001</v>
      </c>
      <c r="AS1485" s="203">
        <f t="shared" si="1893"/>
        <v>0.55630000000000002</v>
      </c>
      <c r="AT1485" s="203">
        <f t="shared" si="1894"/>
        <v>0.67992222098599997</v>
      </c>
      <c r="AU1485" s="203">
        <f t="shared" si="1895"/>
        <v>1.6506818218499999</v>
      </c>
      <c r="AV1485" s="203">
        <f t="shared" si="1896"/>
        <v>2.0175000000000001</v>
      </c>
      <c r="AW1485" s="203">
        <f t="shared" si="1897"/>
        <v>2.4658333288500001</v>
      </c>
      <c r="AX1485" s="203">
        <f t="shared" si="1898"/>
        <v>4.146627281942</v>
      </c>
      <c r="AY1485" s="203">
        <f t="shared" si="1899"/>
        <v>5.0681000000000003</v>
      </c>
      <c r="AZ1485" s="203">
        <f t="shared" si="1900"/>
        <v>6.1943444331819997</v>
      </c>
      <c r="BB1485" s="1" t="str">
        <f t="shared" si="1861"/>
        <v>P</v>
      </c>
      <c r="BC1485" s="1" t="str">
        <f t="shared" si="1862"/>
        <v>NA</v>
      </c>
      <c r="BD1485" s="1" t="str">
        <f t="shared" si="1863"/>
        <v>NA</v>
      </c>
      <c r="BE1485" s="1" t="str">
        <f t="shared" si="1864"/>
        <v>NO</v>
      </c>
      <c r="BF1485" s="1" t="str">
        <f t="shared" si="1907"/>
        <v>NO</v>
      </c>
      <c r="BG1485" s="1" t="str">
        <f t="shared" si="1908"/>
        <v>NO</v>
      </c>
      <c r="BH1485" s="1" t="str">
        <f t="shared" si="1901"/>
        <v>NO</v>
      </c>
      <c r="BJ1485" s="1">
        <v>20</v>
      </c>
      <c r="BK1485" s="1" t="str">
        <f t="shared" si="1909"/>
        <v>P</v>
      </c>
      <c r="BL1485" s="1" t="str">
        <f t="shared" si="1910"/>
        <v>NA</v>
      </c>
      <c r="BM1485" s="1" t="str">
        <f t="shared" si="1911"/>
        <v>NA</v>
      </c>
      <c r="BN1485" s="1" t="str">
        <f t="shared" si="1912"/>
        <v>NO</v>
      </c>
      <c r="BO1485" s="1" t="str">
        <f t="shared" si="1913"/>
        <v>NO</v>
      </c>
      <c r="BP1485" s="1" t="str">
        <f t="shared" si="1914"/>
        <v>NO</v>
      </c>
      <c r="BQ1485" s="1" t="str">
        <f t="shared" si="1915"/>
        <v>NO</v>
      </c>
      <c r="BS1485" s="1" t="str">
        <f t="shared" si="1916"/>
        <v>TN</v>
      </c>
      <c r="BT1485" s="1" t="str">
        <f t="shared" si="1917"/>
        <v>TN</v>
      </c>
      <c r="BU1485" s="1" t="str">
        <f t="shared" si="1918"/>
        <v>TN</v>
      </c>
      <c r="BV1485" s="1" t="str">
        <f t="shared" si="1919"/>
        <v>NO</v>
      </c>
      <c r="BW1485" s="1" t="str">
        <f t="shared" si="1920"/>
        <v>NO</v>
      </c>
      <c r="BX1485" s="1" t="str">
        <f t="shared" si="1921"/>
        <v>NO</v>
      </c>
      <c r="BY1485" s="244" t="str">
        <f t="shared" si="1922"/>
        <v>YES</v>
      </c>
      <c r="BZ1485" s="244" t="str">
        <f t="shared" si="1923"/>
        <v>NO</v>
      </c>
      <c r="CA1485" s="244" t="str">
        <f t="shared" si="1924"/>
        <v>NO</v>
      </c>
      <c r="CB1485" s="244" t="str">
        <f t="shared" si="1925"/>
        <v>NO</v>
      </c>
      <c r="CC1485" s="244" t="str">
        <f t="shared" si="1926"/>
        <v>NO</v>
      </c>
      <c r="CD1485" s="244" t="str">
        <f t="shared" si="1902"/>
        <v>NO</v>
      </c>
      <c r="CE1485" s="1" t="str">
        <f t="shared" si="1903"/>
        <v>NO</v>
      </c>
      <c r="CF1485" s="1" t="str">
        <f t="shared" si="1904"/>
        <v>NO</v>
      </c>
      <c r="CG1485" s="1" t="str">
        <f t="shared" si="1905"/>
        <v>NO</v>
      </c>
      <c r="CH1485" s="1" t="str">
        <f t="shared" si="1906"/>
        <v>NO</v>
      </c>
      <c r="CI1485" s="244" t="str">
        <f t="shared" si="1927"/>
        <v>NO</v>
      </c>
      <c r="CJ1485" s="244" t="str">
        <f t="shared" si="1928"/>
        <v>NO</v>
      </c>
      <c r="CK1485" s="244" t="str">
        <f t="shared" si="1929"/>
        <v>NO</v>
      </c>
      <c r="CL1485" s="244" t="str">
        <f t="shared" si="1930"/>
        <v>NO</v>
      </c>
      <c r="CM1485" s="244" t="str">
        <f t="shared" si="1931"/>
        <v>NO</v>
      </c>
      <c r="CN1485" s="244" t="str">
        <f t="shared" si="1932"/>
        <v>NO</v>
      </c>
      <c r="CO1485" s="244" t="str">
        <f t="shared" si="1933"/>
        <v>NO</v>
      </c>
      <c r="CP1485" s="244" t="str">
        <f t="shared" si="1934"/>
        <v>NO</v>
      </c>
      <c r="CQ1485" s="244" t="str">
        <f t="shared" si="1935"/>
        <v>NO</v>
      </c>
      <c r="CR1485" s="244" t="str">
        <f t="shared" si="1936"/>
        <v>NO</v>
      </c>
    </row>
    <row r="1486" spans="1:96">
      <c r="A1486" s="61">
        <v>360</v>
      </c>
      <c r="B1486" s="62">
        <v>360</v>
      </c>
      <c r="C1486" s="62">
        <v>1.5</v>
      </c>
      <c r="D1486" s="62">
        <v>0.66</v>
      </c>
      <c r="E1486" s="62">
        <v>6367721</v>
      </c>
      <c r="F1486" s="62">
        <f>E1486/1000/60</f>
        <v>106.12868333333333</v>
      </c>
      <c r="G1486" s="62">
        <v>16</v>
      </c>
      <c r="H1486" s="63">
        <f>G1486/B1486*100</f>
        <v>4.4444444444444446</v>
      </c>
      <c r="I1486" s="60" t="s">
        <v>12</v>
      </c>
      <c r="J1486" s="69">
        <v>0.90586372012252003</v>
      </c>
      <c r="K1486" s="69">
        <v>2.5001153612100799E-2</v>
      </c>
      <c r="L1486" s="69">
        <v>6.9135126265378904E-2</v>
      </c>
      <c r="M1486" s="69">
        <v>0.53954807563505303</v>
      </c>
      <c r="N1486" s="69">
        <v>0.37907835526301298</v>
      </c>
      <c r="O1486" s="69">
        <v>8.1373569101932899E-2</v>
      </c>
      <c r="P1486" s="69">
        <v>0.142065143057759</v>
      </c>
      <c r="Q1486" s="69">
        <v>0.62021245922253998</v>
      </c>
      <c r="R1486" s="69">
        <v>0.2377223977197</v>
      </c>
      <c r="S1486" s="69">
        <v>0.89387693205249996</v>
      </c>
      <c r="T1486" s="69">
        <v>8.9444323543553195E-2</v>
      </c>
      <c r="U1486" s="69">
        <v>1.6678744403946601E-2</v>
      </c>
      <c r="V1486" s="69">
        <v>0.20453455813781601</v>
      </c>
      <c r="W1486" s="69">
        <v>0.56680085835724403</v>
      </c>
      <c r="X1486" s="69">
        <v>0.22866458350493801</v>
      </c>
      <c r="Y1486" s="69">
        <v>0.55220038400122695</v>
      </c>
      <c r="Z1486" s="69">
        <v>0.14191316727008099</v>
      </c>
      <c r="AA1486" s="69">
        <v>0.30588644872868997</v>
      </c>
      <c r="AB1486" s="69">
        <v>0.52660550921994398</v>
      </c>
      <c r="AC1486" s="69">
        <v>0.228861024678743</v>
      </c>
      <c r="AD1486" s="69">
        <v>0.24453346610131199</v>
      </c>
      <c r="AE1486" s="69">
        <v>0.19378500939329499</v>
      </c>
      <c r="AF1486" s="69">
        <v>0.72951527267319405</v>
      </c>
      <c r="AG1486" s="309">
        <v>7.6699717933509604E-2</v>
      </c>
      <c r="AH1486" s="208">
        <v>1.083</v>
      </c>
      <c r="AI1486" s="208">
        <v>2.859</v>
      </c>
      <c r="AJ1486" s="209">
        <v>5.4889999999999999</v>
      </c>
      <c r="AK1486" s="210">
        <v>1.087</v>
      </c>
      <c r="AL1486" s="210">
        <v>2.9020000000000001</v>
      </c>
      <c r="AM1486" s="210">
        <v>5.7610000000000001</v>
      </c>
      <c r="AN1486" s="203">
        <v>0.8518</v>
      </c>
      <c r="AO1486" s="203">
        <v>2.2370999999999999</v>
      </c>
      <c r="AP1486" s="203">
        <v>5.3787000000000003</v>
      </c>
      <c r="AQ1486" s="203"/>
      <c r="AR1486" s="203">
        <f>$AN$16*0.81818182</f>
        <v>0.69692727427599999</v>
      </c>
      <c r="AS1486" s="203">
        <f>$AN$16</f>
        <v>0.8518</v>
      </c>
      <c r="AT1486" s="203">
        <f>$AN$16*1.22222222</f>
        <v>1.041088886996</v>
      </c>
      <c r="AU1486" s="203">
        <f>$AO$16*0.81818182</f>
        <v>1.8303545495219997</v>
      </c>
      <c r="AV1486" s="203">
        <f>$AO$16</f>
        <v>2.2370999999999999</v>
      </c>
      <c r="AW1486" s="203">
        <f>$AO$16*1.22222222</f>
        <v>2.7342333283619995</v>
      </c>
      <c r="AX1486" s="203">
        <f>$AP$16*0.81818182</f>
        <v>4.4007545552340002</v>
      </c>
      <c r="AY1486" s="203">
        <f>$AP$16</f>
        <v>5.3787000000000003</v>
      </c>
      <c r="AZ1486" s="203">
        <f>$AP$16*1.22222222</f>
        <v>6.5739666547139999</v>
      </c>
      <c r="BB1486" s="1" t="str">
        <f t="shared" si="1861"/>
        <v>P</v>
      </c>
      <c r="BC1486" s="1" t="str">
        <f t="shared" si="1862"/>
        <v>P</v>
      </c>
      <c r="BD1486" s="1" t="str">
        <f t="shared" si="1863"/>
        <v>NA</v>
      </c>
      <c r="BE1486" s="1" t="str">
        <f t="shared" si="1864"/>
        <v>NO</v>
      </c>
      <c r="BF1486" s="1" t="str">
        <f t="shared" si="1907"/>
        <v>NO</v>
      </c>
      <c r="BG1486" s="1" t="str">
        <f t="shared" si="1908"/>
        <v>NO</v>
      </c>
      <c r="BH1486" s="1" t="str">
        <f t="shared" si="1901"/>
        <v>NO</v>
      </c>
      <c r="BJ1486" s="12">
        <v>8</v>
      </c>
      <c r="BK1486" s="1" t="str">
        <f t="shared" si="1909"/>
        <v>P</v>
      </c>
      <c r="BL1486" s="1" t="str">
        <f t="shared" si="1910"/>
        <v>P</v>
      </c>
      <c r="BM1486" s="1" t="str">
        <f t="shared" si="1911"/>
        <v>NA</v>
      </c>
      <c r="BN1486" s="1" t="str">
        <f t="shared" si="1912"/>
        <v>NO</v>
      </c>
      <c r="BO1486" s="1" t="str">
        <f t="shared" si="1913"/>
        <v>NO</v>
      </c>
      <c r="BP1486" s="1" t="str">
        <f t="shared" si="1914"/>
        <v>NO</v>
      </c>
      <c r="BQ1486" s="1" t="str">
        <f t="shared" si="1915"/>
        <v>NO</v>
      </c>
      <c r="BS1486" s="1" t="str">
        <f t="shared" si="1916"/>
        <v>TN</v>
      </c>
      <c r="BT1486" s="1" t="str">
        <f t="shared" si="1917"/>
        <v>TN</v>
      </c>
      <c r="BU1486" s="1" t="str">
        <f t="shared" si="1918"/>
        <v>TN</v>
      </c>
      <c r="BV1486" s="1" t="str">
        <f t="shared" si="1919"/>
        <v>NO</v>
      </c>
      <c r="BW1486" s="1" t="str">
        <f t="shared" si="1920"/>
        <v>NO</v>
      </c>
      <c r="BX1486" s="1" t="str">
        <f t="shared" si="1921"/>
        <v>NO</v>
      </c>
      <c r="BY1486" s="244" t="str">
        <f t="shared" si="1922"/>
        <v>YES</v>
      </c>
      <c r="BZ1486" s="244" t="str">
        <f t="shared" si="1923"/>
        <v>NO</v>
      </c>
      <c r="CA1486" s="244" t="str">
        <f t="shared" si="1924"/>
        <v>NO</v>
      </c>
      <c r="CB1486" s="244" t="str">
        <f t="shared" si="1925"/>
        <v>NO</v>
      </c>
      <c r="CC1486" s="244" t="str">
        <f t="shared" si="1926"/>
        <v>NO</v>
      </c>
      <c r="CD1486" s="244" t="str">
        <f t="shared" si="1902"/>
        <v>NO</v>
      </c>
      <c r="CE1486" s="1" t="str">
        <f t="shared" si="1903"/>
        <v>NO</v>
      </c>
      <c r="CF1486" s="1" t="str">
        <f t="shared" si="1904"/>
        <v>NO</v>
      </c>
      <c r="CG1486" s="1" t="str">
        <f t="shared" si="1905"/>
        <v>NO</v>
      </c>
      <c r="CH1486" s="1" t="str">
        <f t="shared" si="1906"/>
        <v>NO</v>
      </c>
      <c r="CI1486" s="244" t="str">
        <f t="shared" si="1927"/>
        <v>NO</v>
      </c>
      <c r="CJ1486" s="244" t="str">
        <f t="shared" si="1928"/>
        <v>NO</v>
      </c>
      <c r="CK1486" s="244" t="str">
        <f t="shared" si="1929"/>
        <v>NO</v>
      </c>
      <c r="CL1486" s="244" t="str">
        <f t="shared" si="1930"/>
        <v>NO</v>
      </c>
      <c r="CM1486" s="244" t="str">
        <f t="shared" si="1931"/>
        <v>NO</v>
      </c>
      <c r="CN1486" s="244" t="str">
        <f t="shared" si="1932"/>
        <v>NO</v>
      </c>
      <c r="CO1486" s="244" t="str">
        <f t="shared" si="1933"/>
        <v>NO</v>
      </c>
      <c r="CP1486" s="244" t="str">
        <f t="shared" si="1934"/>
        <v>NO</v>
      </c>
      <c r="CQ1486" s="244" t="str">
        <f t="shared" si="1935"/>
        <v>NO</v>
      </c>
      <c r="CR1486" s="244" t="str">
        <f t="shared" si="1936"/>
        <v>NO</v>
      </c>
    </row>
    <row r="1487" spans="1:96">
      <c r="A1487" s="64"/>
      <c r="B1487" s="15"/>
      <c r="C1487" s="15"/>
      <c r="D1487" s="15"/>
      <c r="E1487" s="15"/>
      <c r="F1487" s="15"/>
      <c r="G1487" s="15"/>
      <c r="H1487" s="15"/>
      <c r="I1487" s="52" t="s">
        <v>13</v>
      </c>
      <c r="J1487" s="6">
        <v>0.90681762161858603</v>
      </c>
      <c r="K1487" s="6">
        <v>6.9896708984589495E-2</v>
      </c>
      <c r="L1487" s="6">
        <v>2.3285669396823999E-2</v>
      </c>
      <c r="M1487" s="6">
        <v>0.89202620815676303</v>
      </c>
      <c r="N1487" s="6">
        <v>3.3100834714110003E-2</v>
      </c>
      <c r="O1487" s="6">
        <v>7.48729571291262E-2</v>
      </c>
      <c r="P1487" s="6">
        <v>0.394333328738185</v>
      </c>
      <c r="Q1487" s="6">
        <v>0.58705105428069604</v>
      </c>
      <c r="R1487" s="6">
        <v>1.8615616981117199E-2</v>
      </c>
      <c r="S1487" s="6">
        <v>0.44102453442148898</v>
      </c>
      <c r="T1487" s="6">
        <v>0.13667962688531901</v>
      </c>
      <c r="U1487" s="6">
        <v>0.42229583869319098</v>
      </c>
      <c r="V1487" s="6">
        <v>0.83581913636902205</v>
      </c>
      <c r="W1487" s="6">
        <v>0.120360072268495</v>
      </c>
      <c r="X1487" s="6">
        <v>4.3820791362481903E-2</v>
      </c>
      <c r="Y1487" s="6">
        <v>0.75924717246710405</v>
      </c>
      <c r="Z1487" s="6">
        <v>0.18859344406922801</v>
      </c>
      <c r="AA1487" s="6">
        <v>5.2159383463667199E-2</v>
      </c>
      <c r="AB1487" s="6">
        <v>0.94930472952295397</v>
      </c>
      <c r="AC1487" s="6">
        <v>3.12739059694699E-3</v>
      </c>
      <c r="AD1487" s="6">
        <v>4.7567879880098203E-2</v>
      </c>
      <c r="AE1487" s="6">
        <v>0.96396769287175599</v>
      </c>
      <c r="AF1487" s="6">
        <v>3.49330814146223E-2</v>
      </c>
      <c r="AG1487" s="310">
        <v>1.0992257136209699E-3</v>
      </c>
      <c r="AH1487" s="211">
        <v>1.3839999999999999</v>
      </c>
      <c r="AI1487" s="211">
        <v>2.5670000000000002</v>
      </c>
      <c r="AJ1487" s="212">
        <v>5.5949999999999998</v>
      </c>
      <c r="AK1487" s="210">
        <v>1.306</v>
      </c>
      <c r="AL1487" s="210">
        <v>2.4849999999999999</v>
      </c>
      <c r="AM1487" s="210">
        <v>5.6150000000000002</v>
      </c>
      <c r="AN1487" s="203"/>
      <c r="AO1487" s="203"/>
      <c r="AP1487" s="203"/>
      <c r="AQ1487" s="203"/>
      <c r="AR1487" s="203">
        <f t="shared" ref="AR1487:AR1505" si="1937">$AN$16*0.81818182</f>
        <v>0.69692727427599999</v>
      </c>
      <c r="AS1487" s="203">
        <f t="shared" ref="AS1487:AS1505" si="1938">$AN$16</f>
        <v>0.8518</v>
      </c>
      <c r="AT1487" s="203">
        <f t="shared" ref="AT1487:AT1505" si="1939">$AN$16*1.22222222</f>
        <v>1.041088886996</v>
      </c>
      <c r="AU1487" s="203">
        <f t="shared" ref="AU1487:AU1505" si="1940">$AO$16*0.81818182</f>
        <v>1.8303545495219997</v>
      </c>
      <c r="AV1487" s="203">
        <f t="shared" ref="AV1487:AV1505" si="1941">$AO$16</f>
        <v>2.2370999999999999</v>
      </c>
      <c r="AW1487" s="203">
        <f t="shared" ref="AW1487:AW1505" si="1942">$AO$16*1.22222222</f>
        <v>2.7342333283619995</v>
      </c>
      <c r="AX1487" s="203">
        <f t="shared" ref="AX1487:AX1505" si="1943">$AP$16*0.81818182</f>
        <v>4.4007545552340002</v>
      </c>
      <c r="AY1487" s="203">
        <f t="shared" ref="AY1487:AY1505" si="1944">$AP$16</f>
        <v>5.3787000000000003</v>
      </c>
      <c r="AZ1487" s="203">
        <f t="shared" ref="AZ1487:AZ1505" si="1945">$AP$16*1.22222222</f>
        <v>6.5739666547139999</v>
      </c>
      <c r="BB1487" s="1" t="str">
        <f t="shared" si="1861"/>
        <v>P</v>
      </c>
      <c r="BC1487" s="1" t="str">
        <f t="shared" si="1862"/>
        <v>NA</v>
      </c>
      <c r="BD1487" s="1" t="str">
        <f t="shared" si="1863"/>
        <v>NA</v>
      </c>
      <c r="BE1487" s="1" t="str">
        <f t="shared" si="1864"/>
        <v>NO</v>
      </c>
      <c r="BF1487" s="1" t="str">
        <f t="shared" si="1907"/>
        <v>NO</v>
      </c>
      <c r="BG1487" s="1" t="str">
        <f t="shared" si="1908"/>
        <v>NO</v>
      </c>
      <c r="BH1487" s="1" t="str">
        <f t="shared" si="1901"/>
        <v>NO</v>
      </c>
      <c r="BJ1487" s="12">
        <v>10</v>
      </c>
      <c r="BK1487" s="1" t="str">
        <f t="shared" si="1909"/>
        <v>P</v>
      </c>
      <c r="BL1487" s="1" t="str">
        <f t="shared" si="1910"/>
        <v>NA</v>
      </c>
      <c r="BM1487" s="1" t="str">
        <f t="shared" si="1911"/>
        <v>NA</v>
      </c>
      <c r="BN1487" s="1" t="str">
        <f t="shared" si="1912"/>
        <v>NO</v>
      </c>
      <c r="BO1487" s="1" t="str">
        <f t="shared" si="1913"/>
        <v>NO</v>
      </c>
      <c r="BP1487" s="1" t="str">
        <f t="shared" si="1914"/>
        <v>NO</v>
      </c>
      <c r="BQ1487" s="1" t="str">
        <f t="shared" si="1915"/>
        <v>NO</v>
      </c>
      <c r="BS1487" s="1" t="str">
        <f t="shared" si="1916"/>
        <v>TN</v>
      </c>
      <c r="BT1487" s="1" t="str">
        <f t="shared" si="1917"/>
        <v>TN</v>
      </c>
      <c r="BU1487" s="1" t="str">
        <f t="shared" si="1918"/>
        <v>TN</v>
      </c>
      <c r="BV1487" s="1" t="str">
        <f t="shared" si="1919"/>
        <v>NO</v>
      </c>
      <c r="BW1487" s="1" t="str">
        <f t="shared" si="1920"/>
        <v>NO</v>
      </c>
      <c r="BX1487" s="1" t="str">
        <f t="shared" si="1921"/>
        <v>NO</v>
      </c>
      <c r="BY1487" s="244" t="str">
        <f t="shared" si="1922"/>
        <v>YES</v>
      </c>
      <c r="BZ1487" s="244" t="str">
        <f t="shared" si="1923"/>
        <v>NO</v>
      </c>
      <c r="CA1487" s="244" t="str">
        <f t="shared" si="1924"/>
        <v>NO</v>
      </c>
      <c r="CB1487" s="244" t="str">
        <f t="shared" si="1925"/>
        <v>NO</v>
      </c>
      <c r="CC1487" s="244" t="str">
        <f t="shared" si="1926"/>
        <v>NO</v>
      </c>
      <c r="CD1487" s="244" t="str">
        <f t="shared" si="1902"/>
        <v>NO</v>
      </c>
      <c r="CE1487" s="1" t="str">
        <f t="shared" si="1903"/>
        <v>NO</v>
      </c>
      <c r="CF1487" s="1" t="str">
        <f t="shared" si="1904"/>
        <v>NO</v>
      </c>
      <c r="CG1487" s="1" t="str">
        <f t="shared" si="1905"/>
        <v>NO</v>
      </c>
      <c r="CH1487" s="1" t="str">
        <f t="shared" si="1906"/>
        <v>NO</v>
      </c>
      <c r="CI1487" s="244" t="str">
        <f t="shared" si="1927"/>
        <v>NO</v>
      </c>
      <c r="CJ1487" s="244" t="str">
        <f t="shared" si="1928"/>
        <v>NO</v>
      </c>
      <c r="CK1487" s="244" t="str">
        <f t="shared" si="1929"/>
        <v>NO</v>
      </c>
      <c r="CL1487" s="244" t="str">
        <f t="shared" si="1930"/>
        <v>NO</v>
      </c>
      <c r="CM1487" s="244" t="str">
        <f t="shared" si="1931"/>
        <v>NO</v>
      </c>
      <c r="CN1487" s="244" t="str">
        <f t="shared" si="1932"/>
        <v>NO</v>
      </c>
      <c r="CO1487" s="244" t="str">
        <f t="shared" si="1933"/>
        <v>NO</v>
      </c>
      <c r="CP1487" s="244" t="str">
        <f t="shared" si="1934"/>
        <v>NO</v>
      </c>
      <c r="CQ1487" s="244" t="str">
        <f t="shared" si="1935"/>
        <v>NO</v>
      </c>
      <c r="CR1487" s="244" t="str">
        <f t="shared" si="1936"/>
        <v>NO</v>
      </c>
    </row>
    <row r="1488" spans="1:96">
      <c r="A1488" s="64"/>
      <c r="B1488" s="15"/>
      <c r="C1488" s="15"/>
      <c r="D1488" s="15"/>
      <c r="E1488" s="15"/>
      <c r="F1488" s="15"/>
      <c r="G1488" s="15"/>
      <c r="H1488" s="15"/>
      <c r="I1488" s="52" t="s">
        <v>14</v>
      </c>
      <c r="J1488" s="6">
        <v>0.96747416333066505</v>
      </c>
      <c r="K1488" s="6">
        <v>2.3371796771448999E-2</v>
      </c>
      <c r="L1488" s="6">
        <v>9.1540398978857598E-3</v>
      </c>
      <c r="M1488" s="6">
        <v>0.46920448873041798</v>
      </c>
      <c r="N1488" s="6">
        <v>0.21016837136060201</v>
      </c>
      <c r="O1488" s="6">
        <v>0.32062713990897801</v>
      </c>
      <c r="P1488" s="6">
        <v>0.78785723393459695</v>
      </c>
      <c r="Q1488" s="6">
        <v>0.202874868880251</v>
      </c>
      <c r="R1488" s="6">
        <v>9.2678971851509698E-3</v>
      </c>
      <c r="S1488" s="6">
        <v>0.368211415789642</v>
      </c>
      <c r="T1488" s="6">
        <v>0.36972588251500799</v>
      </c>
      <c r="U1488" s="6">
        <v>0.26206270169534801</v>
      </c>
      <c r="V1488" s="6">
        <v>0.74218587909946099</v>
      </c>
      <c r="W1488" s="6">
        <v>0.245469414440002</v>
      </c>
      <c r="X1488" s="6">
        <v>1.23447064605365E-2</v>
      </c>
      <c r="Y1488" s="6">
        <v>0.89615918469253597</v>
      </c>
      <c r="Z1488" s="6">
        <v>0.100366096560551</v>
      </c>
      <c r="AA1488" s="6">
        <v>3.4747187469126302E-3</v>
      </c>
      <c r="AB1488" s="6">
        <v>0.49504349172464701</v>
      </c>
      <c r="AC1488" s="6">
        <v>0.108793269601621</v>
      </c>
      <c r="AD1488" s="6">
        <v>0.39616323867373099</v>
      </c>
      <c r="AE1488" s="6">
        <v>0.30943926102341801</v>
      </c>
      <c r="AF1488" s="6">
        <v>0.496040762399866</v>
      </c>
      <c r="AG1488" s="310">
        <v>0.19451997657671499</v>
      </c>
      <c r="AH1488" s="211">
        <v>1.0640000000000001</v>
      </c>
      <c r="AI1488" s="211">
        <v>2.3130000000000002</v>
      </c>
      <c r="AJ1488" s="212">
        <v>5.952</v>
      </c>
      <c r="AK1488" s="210">
        <v>1.08</v>
      </c>
      <c r="AL1488" s="210">
        <v>2.3159999999999998</v>
      </c>
      <c r="AM1488" s="210">
        <v>5.9779999999999998</v>
      </c>
      <c r="AN1488" s="203"/>
      <c r="AO1488" s="203"/>
      <c r="AP1488" s="203"/>
      <c r="AQ1488" s="203"/>
      <c r="AR1488" s="203">
        <f t="shared" si="1937"/>
        <v>0.69692727427599999</v>
      </c>
      <c r="AS1488" s="203">
        <f t="shared" si="1938"/>
        <v>0.8518</v>
      </c>
      <c r="AT1488" s="203">
        <f t="shared" si="1939"/>
        <v>1.041088886996</v>
      </c>
      <c r="AU1488" s="203">
        <f t="shared" si="1940"/>
        <v>1.8303545495219997</v>
      </c>
      <c r="AV1488" s="203">
        <f t="shared" si="1941"/>
        <v>2.2370999999999999</v>
      </c>
      <c r="AW1488" s="203">
        <f t="shared" si="1942"/>
        <v>2.7342333283619995</v>
      </c>
      <c r="AX1488" s="203">
        <f t="shared" si="1943"/>
        <v>4.4007545552340002</v>
      </c>
      <c r="AY1488" s="203">
        <f t="shared" si="1944"/>
        <v>5.3787000000000003</v>
      </c>
      <c r="AZ1488" s="203">
        <f t="shared" si="1945"/>
        <v>6.5739666547139999</v>
      </c>
      <c r="BB1488" s="1" t="str">
        <f t="shared" si="1861"/>
        <v>P</v>
      </c>
      <c r="BC1488" s="1" t="str">
        <f t="shared" si="1862"/>
        <v>NA</v>
      </c>
      <c r="BD1488" s="1" t="str">
        <f t="shared" si="1863"/>
        <v>NA</v>
      </c>
      <c r="BE1488" s="1" t="str">
        <f t="shared" si="1864"/>
        <v>NO</v>
      </c>
      <c r="BF1488" s="1" t="str">
        <f t="shared" si="1907"/>
        <v>NO</v>
      </c>
      <c r="BG1488" s="1" t="str">
        <f t="shared" si="1908"/>
        <v>NO</v>
      </c>
      <c r="BH1488" s="1" t="str">
        <f t="shared" si="1901"/>
        <v>NO</v>
      </c>
      <c r="BJ1488" s="12">
        <v>760</v>
      </c>
      <c r="BK1488" s="1" t="str">
        <f t="shared" si="1909"/>
        <v>P</v>
      </c>
      <c r="BL1488" s="1" t="str">
        <f t="shared" si="1910"/>
        <v>NA</v>
      </c>
      <c r="BM1488" s="1" t="str">
        <f t="shared" si="1911"/>
        <v>NA</v>
      </c>
      <c r="BN1488" s="1" t="str">
        <f t="shared" si="1912"/>
        <v>NO</v>
      </c>
      <c r="BO1488" s="1" t="str">
        <f t="shared" si="1913"/>
        <v>NO</v>
      </c>
      <c r="BP1488" s="1" t="str">
        <f t="shared" si="1914"/>
        <v>NO</v>
      </c>
      <c r="BQ1488" s="1" t="str">
        <f t="shared" si="1915"/>
        <v>NO</v>
      </c>
      <c r="BS1488" s="1" t="str">
        <f t="shared" si="1916"/>
        <v>TN</v>
      </c>
      <c r="BT1488" s="1" t="str">
        <f t="shared" si="1917"/>
        <v>TN</v>
      </c>
      <c r="BU1488" s="1" t="str">
        <f t="shared" si="1918"/>
        <v>TN</v>
      </c>
      <c r="BV1488" s="1" t="str">
        <f t="shared" si="1919"/>
        <v>NO</v>
      </c>
      <c r="BW1488" s="1" t="str">
        <f t="shared" si="1920"/>
        <v>NO</v>
      </c>
      <c r="BX1488" s="1" t="str">
        <f t="shared" si="1921"/>
        <v>NO</v>
      </c>
      <c r="BY1488" s="244" t="str">
        <f t="shared" si="1922"/>
        <v>YES</v>
      </c>
      <c r="BZ1488" s="244" t="str">
        <f t="shared" si="1923"/>
        <v>NO</v>
      </c>
      <c r="CA1488" s="244" t="str">
        <f t="shared" si="1924"/>
        <v>NO</v>
      </c>
      <c r="CB1488" s="244" t="str">
        <f t="shared" si="1925"/>
        <v>NO</v>
      </c>
      <c r="CC1488" s="244" t="str">
        <f t="shared" si="1926"/>
        <v>NO</v>
      </c>
      <c r="CD1488" s="244" t="str">
        <f t="shared" si="1902"/>
        <v>NO</v>
      </c>
      <c r="CE1488" s="1" t="str">
        <f t="shared" si="1903"/>
        <v>NO</v>
      </c>
      <c r="CF1488" s="1" t="str">
        <f t="shared" si="1904"/>
        <v>NO</v>
      </c>
      <c r="CG1488" s="1" t="str">
        <f t="shared" si="1905"/>
        <v>NO</v>
      </c>
      <c r="CH1488" s="1" t="str">
        <f t="shared" si="1906"/>
        <v>NO</v>
      </c>
      <c r="CI1488" s="244" t="str">
        <f t="shared" si="1927"/>
        <v>NO</v>
      </c>
      <c r="CJ1488" s="244" t="str">
        <f t="shared" si="1928"/>
        <v>NO</v>
      </c>
      <c r="CK1488" s="244" t="str">
        <f t="shared" si="1929"/>
        <v>NO</v>
      </c>
      <c r="CL1488" s="244" t="str">
        <f t="shared" si="1930"/>
        <v>NO</v>
      </c>
      <c r="CM1488" s="244" t="str">
        <f t="shared" si="1931"/>
        <v>NO</v>
      </c>
      <c r="CN1488" s="244" t="str">
        <f t="shared" si="1932"/>
        <v>NO</v>
      </c>
      <c r="CO1488" s="244" t="str">
        <f t="shared" si="1933"/>
        <v>NO</v>
      </c>
      <c r="CP1488" s="244" t="str">
        <f t="shared" si="1934"/>
        <v>NO</v>
      </c>
      <c r="CQ1488" s="244" t="str">
        <f t="shared" si="1935"/>
        <v>NO</v>
      </c>
      <c r="CR1488" s="244" t="str">
        <f t="shared" si="1936"/>
        <v>NO</v>
      </c>
    </row>
    <row r="1489" spans="1:96">
      <c r="A1489" s="64"/>
      <c r="B1489" s="15"/>
      <c r="C1489" s="15"/>
      <c r="D1489" s="15"/>
      <c r="E1489" s="15"/>
      <c r="F1489" s="15"/>
      <c r="G1489" s="15"/>
      <c r="H1489" s="15"/>
      <c r="I1489" s="52" t="s">
        <v>15</v>
      </c>
      <c r="J1489" s="6">
        <v>0.94763842611680005</v>
      </c>
      <c r="K1489" s="6">
        <v>5.0967884303383303E-2</v>
      </c>
      <c r="L1489" s="6">
        <v>1.3936895798157801E-3</v>
      </c>
      <c r="M1489" s="6">
        <v>0.397389632995509</v>
      </c>
      <c r="N1489" s="6">
        <v>0.431955163728512</v>
      </c>
      <c r="O1489" s="6">
        <v>0.170655203275978</v>
      </c>
      <c r="P1489" s="6">
        <v>0.91096910446314106</v>
      </c>
      <c r="Q1489" s="6">
        <v>7.9918054813899006E-2</v>
      </c>
      <c r="R1489" s="6">
        <v>9.1128407229596996E-3</v>
      </c>
      <c r="S1489" s="6">
        <v>0.34172938750971699</v>
      </c>
      <c r="T1489" s="6">
        <v>0.52784012451541795</v>
      </c>
      <c r="U1489" s="6">
        <v>0.13043048797486301</v>
      </c>
      <c r="V1489" s="6">
        <v>0.55349461154140001</v>
      </c>
      <c r="W1489" s="6">
        <v>0.20246563453618899</v>
      </c>
      <c r="X1489" s="6">
        <v>0.24403975392241001</v>
      </c>
      <c r="Y1489" s="6">
        <v>0.175274980562625</v>
      </c>
      <c r="Z1489" s="6">
        <v>0.17352668662161799</v>
      </c>
      <c r="AA1489" s="6">
        <v>0.65119833281575601</v>
      </c>
      <c r="AB1489" s="6">
        <v>0.43917044203385502</v>
      </c>
      <c r="AC1489" s="6">
        <v>0.43780920202597501</v>
      </c>
      <c r="AD1489" s="6">
        <v>0.123020355940169</v>
      </c>
      <c r="AE1489" s="6">
        <v>0.81651204531532995</v>
      </c>
      <c r="AF1489" s="6">
        <v>5.36356827546495E-2</v>
      </c>
      <c r="AG1489" s="310">
        <v>0.129852271930019</v>
      </c>
      <c r="AH1489" s="211">
        <v>0.877</v>
      </c>
      <c r="AI1489" s="211">
        <v>3.101</v>
      </c>
      <c r="AJ1489" s="212">
        <v>5.4390000000000001</v>
      </c>
      <c r="AK1489" s="210">
        <v>0.85499999999999998</v>
      </c>
      <c r="AL1489" s="210">
        <v>3.1659999999999999</v>
      </c>
      <c r="AM1489" s="210">
        <v>5.5350000000000001</v>
      </c>
      <c r="AN1489" s="203"/>
      <c r="AO1489" s="203"/>
      <c r="AP1489" s="203"/>
      <c r="AQ1489" s="203"/>
      <c r="AR1489" s="203">
        <f t="shared" si="1937"/>
        <v>0.69692727427599999</v>
      </c>
      <c r="AS1489" s="203">
        <f t="shared" si="1938"/>
        <v>0.8518</v>
      </c>
      <c r="AT1489" s="203">
        <f t="shared" si="1939"/>
        <v>1.041088886996</v>
      </c>
      <c r="AU1489" s="203">
        <f t="shared" si="1940"/>
        <v>1.8303545495219997</v>
      </c>
      <c r="AV1489" s="203">
        <f t="shared" si="1941"/>
        <v>2.2370999999999999</v>
      </c>
      <c r="AW1489" s="203">
        <f t="shared" si="1942"/>
        <v>2.7342333283619995</v>
      </c>
      <c r="AX1489" s="203">
        <f t="shared" si="1943"/>
        <v>4.4007545552340002</v>
      </c>
      <c r="AY1489" s="203">
        <f t="shared" si="1944"/>
        <v>5.3787000000000003</v>
      </c>
      <c r="AZ1489" s="203">
        <f t="shared" si="1945"/>
        <v>6.5739666547139999</v>
      </c>
      <c r="BB1489" s="1" t="str">
        <f t="shared" ref="BB1489:BB1552" si="1946">IF(AH1489&lt;AR1489,"A",IF(AND(AR1489&lt;=AH1489,AH1489&lt;=AS1489),"NP",IF(AND(AS1489&lt;AH1489,AH1489&lt;=AT1489),"NA","P")))</f>
        <v>NA</v>
      </c>
      <c r="BC1489" s="1" t="str">
        <f t="shared" ref="BC1489:BC1552" si="1947">IF(AI1489&lt;AU1489,"A",IF(AND(AU1489&lt;=AI1489,AI1489&lt;=AV1489),"NP",IF(AND(AV1489&lt;AI1489,AI1489&lt;=AW1489),"NA","P")))</f>
        <v>P</v>
      </c>
      <c r="BD1489" s="1" t="str">
        <f t="shared" ref="BD1489:BD1552" si="1948">IF(AJ1489&lt;AX1489,"A",IF(AND(AX1489&lt;=AJ1489,AJ1489&lt;=AY1489),"NP",IF(AND(AY1489&lt;AJ1489,AJ1489&lt;=AZ1489),"NA","P")))</f>
        <v>NA</v>
      </c>
      <c r="BE1489" s="1" t="str">
        <f t="shared" ref="BE1489:BE1552" si="1949">IF(AND(BB1489="A",BC1489="A",BD1489="A"),"YES","NO")</f>
        <v>NO</v>
      </c>
      <c r="BF1489" s="1" t="str">
        <f t="shared" si="1907"/>
        <v>NO</v>
      </c>
      <c r="BG1489" s="1" t="str">
        <f t="shared" si="1908"/>
        <v>NO</v>
      </c>
      <c r="BH1489" s="1" t="str">
        <f t="shared" si="1901"/>
        <v>NO</v>
      </c>
      <c r="BJ1489" s="12">
        <v>5</v>
      </c>
      <c r="BK1489" s="1" t="str">
        <f t="shared" si="1909"/>
        <v>NA</v>
      </c>
      <c r="BL1489" s="1" t="str">
        <f t="shared" si="1910"/>
        <v>P</v>
      </c>
      <c r="BM1489" s="1" t="str">
        <f t="shared" si="1911"/>
        <v>NA</v>
      </c>
      <c r="BN1489" s="1" t="str">
        <f t="shared" si="1912"/>
        <v>NO</v>
      </c>
      <c r="BO1489" s="1" t="str">
        <f t="shared" si="1913"/>
        <v>NO</v>
      </c>
      <c r="BP1489" s="1" t="str">
        <f t="shared" si="1914"/>
        <v>NO</v>
      </c>
      <c r="BQ1489" s="1" t="str">
        <f t="shared" si="1915"/>
        <v>NO</v>
      </c>
      <c r="BS1489" s="1" t="str">
        <f t="shared" si="1916"/>
        <v>TN</v>
      </c>
      <c r="BT1489" s="1" t="str">
        <f t="shared" si="1917"/>
        <v>TN</v>
      </c>
      <c r="BU1489" s="1" t="str">
        <f t="shared" si="1918"/>
        <v>TN</v>
      </c>
      <c r="BV1489" s="1" t="str">
        <f t="shared" si="1919"/>
        <v>NO</v>
      </c>
      <c r="BW1489" s="1" t="str">
        <f t="shared" si="1920"/>
        <v>NO</v>
      </c>
      <c r="BX1489" s="1" t="str">
        <f t="shared" si="1921"/>
        <v>NO</v>
      </c>
      <c r="BY1489" s="244" t="str">
        <f t="shared" si="1922"/>
        <v>YES</v>
      </c>
      <c r="BZ1489" s="244" t="str">
        <f t="shared" si="1923"/>
        <v>NO</v>
      </c>
      <c r="CA1489" s="244" t="str">
        <f t="shared" si="1924"/>
        <v>NO</v>
      </c>
      <c r="CB1489" s="244" t="str">
        <f t="shared" si="1925"/>
        <v>NO</v>
      </c>
      <c r="CC1489" s="244" t="str">
        <f t="shared" si="1926"/>
        <v>NO</v>
      </c>
      <c r="CD1489" s="244" t="str">
        <f t="shared" si="1902"/>
        <v>NO</v>
      </c>
      <c r="CE1489" s="1" t="str">
        <f t="shared" si="1903"/>
        <v>NO</v>
      </c>
      <c r="CF1489" s="1" t="str">
        <f t="shared" si="1904"/>
        <v>NO</v>
      </c>
      <c r="CG1489" s="1" t="str">
        <f t="shared" si="1905"/>
        <v>NO</v>
      </c>
      <c r="CH1489" s="1" t="str">
        <f t="shared" si="1906"/>
        <v>NO</v>
      </c>
      <c r="CI1489" s="244" t="str">
        <f t="shared" si="1927"/>
        <v>NO</v>
      </c>
      <c r="CJ1489" s="244" t="str">
        <f t="shared" si="1928"/>
        <v>NO</v>
      </c>
      <c r="CK1489" s="244" t="str">
        <f t="shared" si="1929"/>
        <v>NO</v>
      </c>
      <c r="CL1489" s="244" t="str">
        <f t="shared" si="1930"/>
        <v>NO</v>
      </c>
      <c r="CM1489" s="244" t="str">
        <f t="shared" si="1931"/>
        <v>NO</v>
      </c>
      <c r="CN1489" s="244" t="str">
        <f t="shared" si="1932"/>
        <v>NO</v>
      </c>
      <c r="CO1489" s="244" t="str">
        <f t="shared" si="1933"/>
        <v>NO</v>
      </c>
      <c r="CP1489" s="244" t="str">
        <f t="shared" si="1934"/>
        <v>NO</v>
      </c>
      <c r="CQ1489" s="244" t="str">
        <f t="shared" si="1935"/>
        <v>NO</v>
      </c>
      <c r="CR1489" s="244" t="str">
        <f t="shared" si="1936"/>
        <v>NO</v>
      </c>
    </row>
    <row r="1490" spans="1:96">
      <c r="A1490" s="64"/>
      <c r="B1490" s="15"/>
      <c r="C1490" s="15"/>
      <c r="D1490" s="15"/>
      <c r="E1490" s="15"/>
      <c r="F1490" s="15"/>
      <c r="G1490" s="15"/>
      <c r="H1490" s="15"/>
      <c r="I1490" s="52" t="s">
        <v>16</v>
      </c>
      <c r="J1490" s="6">
        <v>0.73742027136086696</v>
      </c>
      <c r="K1490" s="6">
        <v>0.21820073006819901</v>
      </c>
      <c r="L1490" s="6">
        <v>4.4378998570933401E-2</v>
      </c>
      <c r="M1490" s="6">
        <v>0.62688510342372905</v>
      </c>
      <c r="N1490" s="6">
        <v>5.3883869095044098E-2</v>
      </c>
      <c r="O1490" s="6">
        <v>0.319231027481226</v>
      </c>
      <c r="P1490" s="6">
        <v>0.95685713070651501</v>
      </c>
      <c r="Q1490" s="6">
        <v>2.66472268258066E-2</v>
      </c>
      <c r="R1490" s="6">
        <v>1.64956424676782E-2</v>
      </c>
      <c r="S1490" s="6">
        <v>0.67910921053925499</v>
      </c>
      <c r="T1490" s="6">
        <v>9.1113652245673804E-2</v>
      </c>
      <c r="U1490" s="6">
        <v>0.22977713721507001</v>
      </c>
      <c r="V1490" s="6">
        <v>0.75788710505217405</v>
      </c>
      <c r="W1490" s="6">
        <v>2.1324758378389201E-2</v>
      </c>
      <c r="X1490" s="6">
        <v>0.22078813656943599</v>
      </c>
      <c r="Y1490" s="6">
        <v>0.98302237605729703</v>
      </c>
      <c r="Z1490" s="6">
        <v>1.3833953479687E-2</v>
      </c>
      <c r="AA1490" s="6">
        <v>3.14367046301533E-3</v>
      </c>
      <c r="AB1490" s="6">
        <v>8.0871977838931394E-2</v>
      </c>
      <c r="AC1490" s="6">
        <v>0.64885780997681997</v>
      </c>
      <c r="AD1490" s="6">
        <v>0.27027021218424802</v>
      </c>
      <c r="AE1490" s="6">
        <v>4.6175111591356698E-2</v>
      </c>
      <c r="AF1490" s="6">
        <v>0.94172061217214098</v>
      </c>
      <c r="AG1490" s="310">
        <v>1.21042762365013E-2</v>
      </c>
      <c r="AH1490" s="211">
        <v>1.008</v>
      </c>
      <c r="AI1490" s="211">
        <v>2.5059999999999998</v>
      </c>
      <c r="AJ1490" s="212">
        <v>5.6719999999999997</v>
      </c>
      <c r="AK1490" s="210">
        <v>0.94899999999999995</v>
      </c>
      <c r="AL1490" s="210">
        <v>2.456</v>
      </c>
      <c r="AM1490" s="210">
        <v>5.5810000000000004</v>
      </c>
      <c r="AN1490" s="203"/>
      <c r="AO1490" s="203"/>
      <c r="AP1490" s="203"/>
      <c r="AQ1490" s="203"/>
      <c r="AR1490" s="203">
        <f t="shared" si="1937"/>
        <v>0.69692727427599999</v>
      </c>
      <c r="AS1490" s="203">
        <f t="shared" si="1938"/>
        <v>0.8518</v>
      </c>
      <c r="AT1490" s="203">
        <f t="shared" si="1939"/>
        <v>1.041088886996</v>
      </c>
      <c r="AU1490" s="203">
        <f t="shared" si="1940"/>
        <v>1.8303545495219997</v>
      </c>
      <c r="AV1490" s="203">
        <f t="shared" si="1941"/>
        <v>2.2370999999999999</v>
      </c>
      <c r="AW1490" s="203">
        <f t="shared" si="1942"/>
        <v>2.7342333283619995</v>
      </c>
      <c r="AX1490" s="203">
        <f t="shared" si="1943"/>
        <v>4.4007545552340002</v>
      </c>
      <c r="AY1490" s="203">
        <f t="shared" si="1944"/>
        <v>5.3787000000000003</v>
      </c>
      <c r="AZ1490" s="203">
        <f t="shared" si="1945"/>
        <v>6.5739666547139999</v>
      </c>
      <c r="BB1490" s="1" t="str">
        <f t="shared" si="1946"/>
        <v>NA</v>
      </c>
      <c r="BC1490" s="1" t="str">
        <f t="shared" si="1947"/>
        <v>NA</v>
      </c>
      <c r="BD1490" s="1" t="str">
        <f t="shared" si="1948"/>
        <v>NA</v>
      </c>
      <c r="BE1490" s="1" t="str">
        <f t="shared" si="1949"/>
        <v>NO</v>
      </c>
      <c r="BF1490" s="1" t="str">
        <f t="shared" si="1907"/>
        <v>NO</v>
      </c>
      <c r="BG1490" s="1" t="str">
        <f t="shared" si="1908"/>
        <v>NO</v>
      </c>
      <c r="BH1490" s="1" t="str">
        <f t="shared" si="1901"/>
        <v>YES</v>
      </c>
      <c r="BJ1490" s="12">
        <v>5</v>
      </c>
      <c r="BK1490" s="1" t="str">
        <f t="shared" si="1909"/>
        <v>NA</v>
      </c>
      <c r="BL1490" s="1" t="str">
        <f t="shared" si="1910"/>
        <v>NA</v>
      </c>
      <c r="BM1490" s="1" t="str">
        <f t="shared" si="1911"/>
        <v>NA</v>
      </c>
      <c r="BN1490" s="1" t="str">
        <f t="shared" si="1912"/>
        <v>NO</v>
      </c>
      <c r="BO1490" s="1" t="str">
        <f t="shared" si="1913"/>
        <v>NO</v>
      </c>
      <c r="BP1490" s="1" t="str">
        <f t="shared" si="1914"/>
        <v>NO</v>
      </c>
      <c r="BQ1490" s="1" t="str">
        <f t="shared" si="1915"/>
        <v>YES</v>
      </c>
      <c r="BS1490" s="1" t="str">
        <f t="shared" si="1916"/>
        <v>TN</v>
      </c>
      <c r="BT1490" s="1" t="str">
        <f t="shared" si="1917"/>
        <v>TN</v>
      </c>
      <c r="BU1490" s="1" t="str">
        <f t="shared" si="1918"/>
        <v>TN</v>
      </c>
      <c r="BV1490" s="1" t="str">
        <f t="shared" si="1919"/>
        <v>NO</v>
      </c>
      <c r="BW1490" s="1" t="str">
        <f t="shared" si="1920"/>
        <v>NO</v>
      </c>
      <c r="BX1490" s="1" t="str">
        <f t="shared" si="1921"/>
        <v>NO</v>
      </c>
      <c r="BY1490" s="244" t="str">
        <f t="shared" si="1922"/>
        <v>YES</v>
      </c>
      <c r="BZ1490" s="244" t="str">
        <f t="shared" si="1923"/>
        <v>NO</v>
      </c>
      <c r="CA1490" s="244" t="str">
        <f t="shared" si="1924"/>
        <v>NO</v>
      </c>
      <c r="CB1490" s="244" t="str">
        <f t="shared" si="1925"/>
        <v>NO</v>
      </c>
      <c r="CC1490" s="244" t="str">
        <f t="shared" si="1926"/>
        <v>NO</v>
      </c>
      <c r="CD1490" s="244" t="str">
        <f t="shared" si="1902"/>
        <v>NO</v>
      </c>
      <c r="CE1490" s="1" t="str">
        <f t="shared" si="1903"/>
        <v>NO</v>
      </c>
      <c r="CF1490" s="1" t="str">
        <f t="shared" si="1904"/>
        <v>NO</v>
      </c>
      <c r="CG1490" s="1" t="str">
        <f t="shared" si="1905"/>
        <v>NO</v>
      </c>
      <c r="CH1490" s="1" t="str">
        <f t="shared" si="1906"/>
        <v>NO</v>
      </c>
      <c r="CI1490" s="244" t="str">
        <f t="shared" si="1927"/>
        <v>NO</v>
      </c>
      <c r="CJ1490" s="244" t="str">
        <f t="shared" si="1928"/>
        <v>NO</v>
      </c>
      <c r="CK1490" s="244" t="str">
        <f t="shared" si="1929"/>
        <v>NO</v>
      </c>
      <c r="CL1490" s="244" t="str">
        <f t="shared" si="1930"/>
        <v>NO</v>
      </c>
      <c r="CM1490" s="244" t="str">
        <f t="shared" si="1931"/>
        <v>NO</v>
      </c>
      <c r="CN1490" s="244" t="str">
        <f t="shared" si="1932"/>
        <v>NO</v>
      </c>
      <c r="CO1490" s="244" t="str">
        <f t="shared" si="1933"/>
        <v>NO</v>
      </c>
      <c r="CP1490" s="244" t="str">
        <f t="shared" si="1934"/>
        <v>NO</v>
      </c>
      <c r="CQ1490" s="244" t="str">
        <f t="shared" si="1935"/>
        <v>NO</v>
      </c>
      <c r="CR1490" s="244" t="str">
        <f t="shared" si="1936"/>
        <v>NO</v>
      </c>
    </row>
    <row r="1491" spans="1:96">
      <c r="A1491" s="64"/>
      <c r="B1491" s="15"/>
      <c r="C1491" s="15"/>
      <c r="D1491" s="15"/>
      <c r="E1491" s="15"/>
      <c r="F1491" s="15"/>
      <c r="G1491" s="15"/>
      <c r="H1491" s="15"/>
      <c r="I1491" s="52" t="s">
        <v>17</v>
      </c>
      <c r="J1491" s="6">
        <v>0.91456565454608196</v>
      </c>
      <c r="K1491" s="6">
        <v>5.8847694567761698E-2</v>
      </c>
      <c r="L1491" s="6">
        <v>2.6586650886155999E-2</v>
      </c>
      <c r="M1491" s="6">
        <v>0.42410958580050301</v>
      </c>
      <c r="N1491" s="6">
        <v>0.17865546586644601</v>
      </c>
      <c r="O1491" s="6">
        <v>0.39723494833305001</v>
      </c>
      <c r="P1491" s="6">
        <v>0.47420554501911899</v>
      </c>
      <c r="Q1491" s="6">
        <v>0.46099718469613699</v>
      </c>
      <c r="R1491" s="6">
        <v>6.4797270284742498E-2</v>
      </c>
      <c r="S1491" s="6">
        <v>0.61588258612301805</v>
      </c>
      <c r="T1491" s="6">
        <v>0.35346975817568999</v>
      </c>
      <c r="U1491" s="6">
        <v>3.0647655701290601E-2</v>
      </c>
      <c r="V1491" s="6">
        <v>0.56329688516514798</v>
      </c>
      <c r="W1491" s="6">
        <v>0.40408543093142402</v>
      </c>
      <c r="X1491" s="6">
        <v>3.2617683903427203E-2</v>
      </c>
      <c r="Y1491" s="6">
        <v>0.86273979269219903</v>
      </c>
      <c r="Z1491" s="6">
        <v>6.9746804372318699E-2</v>
      </c>
      <c r="AA1491" s="6">
        <v>6.7513402935481498E-2</v>
      </c>
      <c r="AB1491" s="6">
        <v>0.12336142100533699</v>
      </c>
      <c r="AC1491" s="6">
        <v>0.15150816256284499</v>
      </c>
      <c r="AD1491" s="6">
        <v>0.72513041643181697</v>
      </c>
      <c r="AE1491" s="6">
        <v>0.84415741403317501</v>
      </c>
      <c r="AF1491" s="6">
        <v>9.1107218712115495E-2</v>
      </c>
      <c r="AG1491" s="310">
        <v>6.4735367254708603E-2</v>
      </c>
      <c r="AH1491" s="211">
        <v>0.79</v>
      </c>
      <c r="AI1491" s="211">
        <v>2.2410000000000001</v>
      </c>
      <c r="AJ1491" s="212">
        <v>6.1719999999999997</v>
      </c>
      <c r="AK1491" s="210">
        <v>0.82399999999999995</v>
      </c>
      <c r="AL1491" s="210">
        <v>2.2789999999999999</v>
      </c>
      <c r="AM1491" s="210">
        <v>6.1139999999999999</v>
      </c>
      <c r="AN1491" s="203"/>
      <c r="AO1491" s="203"/>
      <c r="AP1491" s="203"/>
      <c r="AQ1491" s="203"/>
      <c r="AR1491" s="203">
        <f t="shared" si="1937"/>
        <v>0.69692727427599999</v>
      </c>
      <c r="AS1491" s="203">
        <f t="shared" si="1938"/>
        <v>0.8518</v>
      </c>
      <c r="AT1491" s="203">
        <f t="shared" si="1939"/>
        <v>1.041088886996</v>
      </c>
      <c r="AU1491" s="203">
        <f t="shared" si="1940"/>
        <v>1.8303545495219997</v>
      </c>
      <c r="AV1491" s="203">
        <f t="shared" si="1941"/>
        <v>2.2370999999999999</v>
      </c>
      <c r="AW1491" s="203">
        <f t="shared" si="1942"/>
        <v>2.7342333283619995</v>
      </c>
      <c r="AX1491" s="203">
        <f t="shared" si="1943"/>
        <v>4.4007545552340002</v>
      </c>
      <c r="AY1491" s="203">
        <f t="shared" si="1944"/>
        <v>5.3787000000000003</v>
      </c>
      <c r="AZ1491" s="203">
        <f t="shared" si="1945"/>
        <v>6.5739666547139999</v>
      </c>
      <c r="BB1491" s="1" t="str">
        <f t="shared" si="1946"/>
        <v>NP</v>
      </c>
      <c r="BC1491" s="1" t="str">
        <f t="shared" si="1947"/>
        <v>NA</v>
      </c>
      <c r="BD1491" s="1" t="str">
        <f t="shared" si="1948"/>
        <v>NA</v>
      </c>
      <c r="BE1491" s="1" t="str">
        <f t="shared" si="1949"/>
        <v>NO</v>
      </c>
      <c r="BF1491" s="1" t="str">
        <f t="shared" si="1907"/>
        <v>NO</v>
      </c>
      <c r="BG1491" s="1" t="str">
        <f t="shared" si="1908"/>
        <v>NO</v>
      </c>
      <c r="BH1491" s="1" t="str">
        <f t="shared" si="1901"/>
        <v>YES</v>
      </c>
      <c r="BJ1491" s="12">
        <v>7</v>
      </c>
      <c r="BK1491" s="1" t="str">
        <f t="shared" si="1909"/>
        <v>NP</v>
      </c>
      <c r="BL1491" s="1" t="str">
        <f t="shared" si="1910"/>
        <v>NA</v>
      </c>
      <c r="BM1491" s="1" t="str">
        <f t="shared" si="1911"/>
        <v>NA</v>
      </c>
      <c r="BN1491" s="1" t="str">
        <f t="shared" si="1912"/>
        <v>NO</v>
      </c>
      <c r="BO1491" s="1" t="str">
        <f t="shared" si="1913"/>
        <v>NO</v>
      </c>
      <c r="BP1491" s="1" t="str">
        <f t="shared" si="1914"/>
        <v>NO</v>
      </c>
      <c r="BQ1491" s="1" t="str">
        <f t="shared" si="1915"/>
        <v>YES</v>
      </c>
      <c r="BS1491" s="1" t="str">
        <f t="shared" si="1916"/>
        <v>TP</v>
      </c>
      <c r="BT1491" s="1" t="str">
        <f t="shared" si="1917"/>
        <v>TN</v>
      </c>
      <c r="BU1491" s="1" t="str">
        <f t="shared" si="1918"/>
        <v>TN</v>
      </c>
      <c r="BV1491" s="1" t="str">
        <f t="shared" si="1919"/>
        <v>NO</v>
      </c>
      <c r="BW1491" s="1" t="str">
        <f t="shared" si="1920"/>
        <v>NO</v>
      </c>
      <c r="BX1491" s="1" t="str">
        <f t="shared" si="1921"/>
        <v>YES</v>
      </c>
      <c r="BY1491" s="244" t="str">
        <f t="shared" si="1922"/>
        <v>YES</v>
      </c>
      <c r="BZ1491" s="244" t="str">
        <f t="shared" si="1923"/>
        <v>NO</v>
      </c>
      <c r="CA1491" s="244" t="str">
        <f t="shared" si="1924"/>
        <v>NO</v>
      </c>
      <c r="CB1491" s="244" t="str">
        <f t="shared" si="1925"/>
        <v>NO</v>
      </c>
      <c r="CC1491" s="244" t="str">
        <f t="shared" si="1926"/>
        <v>NO</v>
      </c>
      <c r="CD1491" s="244" t="str">
        <f t="shared" si="1902"/>
        <v>NO</v>
      </c>
      <c r="CE1491" s="1" t="str">
        <f t="shared" si="1903"/>
        <v>NO</v>
      </c>
      <c r="CF1491" s="1" t="str">
        <f t="shared" si="1904"/>
        <v>NO</v>
      </c>
      <c r="CG1491" s="1" t="str">
        <f t="shared" si="1905"/>
        <v>NO</v>
      </c>
      <c r="CH1491" s="1" t="str">
        <f t="shared" si="1906"/>
        <v>NO</v>
      </c>
      <c r="CI1491" s="244" t="str">
        <f t="shared" si="1927"/>
        <v>NO</v>
      </c>
      <c r="CJ1491" s="244" t="str">
        <f t="shared" si="1928"/>
        <v>NO</v>
      </c>
      <c r="CK1491" s="244" t="str">
        <f t="shared" si="1929"/>
        <v>NO</v>
      </c>
      <c r="CL1491" s="244" t="str">
        <f t="shared" si="1930"/>
        <v>NO</v>
      </c>
      <c r="CM1491" s="244" t="str">
        <f t="shared" si="1931"/>
        <v>NO</v>
      </c>
      <c r="CN1491" s="244" t="str">
        <f t="shared" si="1932"/>
        <v>NO</v>
      </c>
      <c r="CO1491" s="244" t="str">
        <f t="shared" si="1933"/>
        <v>NO</v>
      </c>
      <c r="CP1491" s="244" t="str">
        <f t="shared" si="1934"/>
        <v>NO</v>
      </c>
      <c r="CQ1491" s="244" t="str">
        <f t="shared" si="1935"/>
        <v>NO</v>
      </c>
      <c r="CR1491" s="244" t="str">
        <f t="shared" si="1936"/>
        <v>NO</v>
      </c>
    </row>
    <row r="1492" spans="1:96">
      <c r="A1492" s="64"/>
      <c r="B1492" s="15"/>
      <c r="C1492" s="15"/>
      <c r="D1492" s="15"/>
      <c r="E1492" s="15"/>
      <c r="F1492" s="15"/>
      <c r="G1492" s="15"/>
      <c r="H1492" s="15"/>
      <c r="I1492" s="52" t="s">
        <v>18</v>
      </c>
      <c r="J1492" s="6">
        <v>0.87317763708905705</v>
      </c>
      <c r="K1492" s="6">
        <v>5.3104405076682099E-2</v>
      </c>
      <c r="L1492" s="6">
        <v>7.37179578342603E-2</v>
      </c>
      <c r="M1492" s="6">
        <v>0.79018852002172302</v>
      </c>
      <c r="N1492" s="6">
        <v>0.152618807084304</v>
      </c>
      <c r="O1492" s="6">
        <v>5.7192672893972098E-2</v>
      </c>
      <c r="P1492" s="6">
        <v>0.92826075214531201</v>
      </c>
      <c r="Q1492" s="6">
        <v>3.2689453184910698E-2</v>
      </c>
      <c r="R1492" s="6">
        <v>3.9049794669777198E-2</v>
      </c>
      <c r="S1492" s="6">
        <v>0.65979779772875502</v>
      </c>
      <c r="T1492" s="6">
        <v>3.4373614183383E-2</v>
      </c>
      <c r="U1492" s="6">
        <v>0.30582858808786101</v>
      </c>
      <c r="V1492" s="6">
        <v>0.55332624295208199</v>
      </c>
      <c r="W1492" s="6">
        <v>0.436089230746948</v>
      </c>
      <c r="X1492" s="6">
        <v>1.0584526300969E-2</v>
      </c>
      <c r="Y1492" s="6">
        <v>0.67114991798558499</v>
      </c>
      <c r="Z1492" s="6">
        <v>0.20651593869839799</v>
      </c>
      <c r="AA1492" s="6">
        <v>0.122334143316016</v>
      </c>
      <c r="AB1492" s="6">
        <v>0.59234339461525798</v>
      </c>
      <c r="AC1492" s="6">
        <v>8.1736711864519501E-2</v>
      </c>
      <c r="AD1492" s="6">
        <v>0.32591989352022199</v>
      </c>
      <c r="AE1492" s="6">
        <v>0.54335971660877103</v>
      </c>
      <c r="AF1492" s="6">
        <v>0.30881767324383602</v>
      </c>
      <c r="AG1492" s="310">
        <v>0.14782261014739201</v>
      </c>
      <c r="AH1492" s="211">
        <v>1.1719999999999999</v>
      </c>
      <c r="AI1492" s="211">
        <v>2.4660000000000002</v>
      </c>
      <c r="AJ1492" s="212">
        <v>5.8040000000000003</v>
      </c>
      <c r="AK1492" s="210">
        <v>1.236</v>
      </c>
      <c r="AL1492" s="210">
        <v>2.5409999999999999</v>
      </c>
      <c r="AM1492" s="210">
        <v>5.9379999999999997</v>
      </c>
      <c r="AN1492" s="203"/>
      <c r="AO1492" s="203"/>
      <c r="AP1492" s="203"/>
      <c r="AQ1492" s="203"/>
      <c r="AR1492" s="203">
        <f t="shared" si="1937"/>
        <v>0.69692727427599999</v>
      </c>
      <c r="AS1492" s="203">
        <f t="shared" si="1938"/>
        <v>0.8518</v>
      </c>
      <c r="AT1492" s="203">
        <f t="shared" si="1939"/>
        <v>1.041088886996</v>
      </c>
      <c r="AU1492" s="203">
        <f t="shared" si="1940"/>
        <v>1.8303545495219997</v>
      </c>
      <c r="AV1492" s="203">
        <f t="shared" si="1941"/>
        <v>2.2370999999999999</v>
      </c>
      <c r="AW1492" s="203">
        <f t="shared" si="1942"/>
        <v>2.7342333283619995</v>
      </c>
      <c r="AX1492" s="203">
        <f t="shared" si="1943"/>
        <v>4.4007545552340002</v>
      </c>
      <c r="AY1492" s="203">
        <f t="shared" si="1944"/>
        <v>5.3787000000000003</v>
      </c>
      <c r="AZ1492" s="203">
        <f t="shared" si="1945"/>
        <v>6.5739666547139999</v>
      </c>
      <c r="BB1492" s="1" t="str">
        <f t="shared" si="1946"/>
        <v>P</v>
      </c>
      <c r="BC1492" s="1" t="str">
        <f t="shared" si="1947"/>
        <v>NA</v>
      </c>
      <c r="BD1492" s="1" t="str">
        <f t="shared" si="1948"/>
        <v>NA</v>
      </c>
      <c r="BE1492" s="1" t="str">
        <f t="shared" si="1949"/>
        <v>NO</v>
      </c>
      <c r="BF1492" s="1" t="str">
        <f t="shared" si="1907"/>
        <v>NO</v>
      </c>
      <c r="BG1492" s="1" t="str">
        <f t="shared" si="1908"/>
        <v>NO</v>
      </c>
      <c r="BH1492" s="1" t="str">
        <f t="shared" si="1901"/>
        <v>NO</v>
      </c>
      <c r="BJ1492" s="12">
        <v>7</v>
      </c>
      <c r="BK1492" s="1" t="str">
        <f t="shared" si="1909"/>
        <v>P</v>
      </c>
      <c r="BL1492" s="1" t="str">
        <f t="shared" si="1910"/>
        <v>NA</v>
      </c>
      <c r="BM1492" s="1" t="str">
        <f t="shared" si="1911"/>
        <v>NA</v>
      </c>
      <c r="BN1492" s="1" t="str">
        <f t="shared" si="1912"/>
        <v>NO</v>
      </c>
      <c r="BO1492" s="1" t="str">
        <f t="shared" si="1913"/>
        <v>NO</v>
      </c>
      <c r="BP1492" s="1" t="str">
        <f t="shared" si="1914"/>
        <v>NO</v>
      </c>
      <c r="BQ1492" s="1" t="str">
        <f t="shared" si="1915"/>
        <v>NO</v>
      </c>
      <c r="BS1492" s="1" t="str">
        <f t="shared" si="1916"/>
        <v>TN</v>
      </c>
      <c r="BT1492" s="1" t="str">
        <f t="shared" si="1917"/>
        <v>TN</v>
      </c>
      <c r="BU1492" s="1" t="str">
        <f t="shared" si="1918"/>
        <v>TN</v>
      </c>
      <c r="BV1492" s="1" t="str">
        <f t="shared" si="1919"/>
        <v>NO</v>
      </c>
      <c r="BW1492" s="1" t="str">
        <f t="shared" si="1920"/>
        <v>NO</v>
      </c>
      <c r="BX1492" s="1" t="str">
        <f t="shared" si="1921"/>
        <v>NO</v>
      </c>
      <c r="BY1492" s="244" t="str">
        <f t="shared" si="1922"/>
        <v>YES</v>
      </c>
      <c r="BZ1492" s="244" t="str">
        <f t="shared" si="1923"/>
        <v>NO</v>
      </c>
      <c r="CA1492" s="244" t="str">
        <f t="shared" si="1924"/>
        <v>NO</v>
      </c>
      <c r="CB1492" s="244" t="str">
        <f t="shared" si="1925"/>
        <v>NO</v>
      </c>
      <c r="CC1492" s="244" t="str">
        <f t="shared" si="1926"/>
        <v>NO</v>
      </c>
      <c r="CD1492" s="244" t="str">
        <f t="shared" si="1902"/>
        <v>NO</v>
      </c>
      <c r="CE1492" s="1" t="str">
        <f t="shared" si="1903"/>
        <v>NO</v>
      </c>
      <c r="CF1492" s="1" t="str">
        <f t="shared" si="1904"/>
        <v>NO</v>
      </c>
      <c r="CG1492" s="1" t="str">
        <f t="shared" si="1905"/>
        <v>NO</v>
      </c>
      <c r="CH1492" s="1" t="str">
        <f t="shared" si="1906"/>
        <v>NO</v>
      </c>
      <c r="CI1492" s="244" t="str">
        <f t="shared" si="1927"/>
        <v>NO</v>
      </c>
      <c r="CJ1492" s="244" t="str">
        <f t="shared" si="1928"/>
        <v>NO</v>
      </c>
      <c r="CK1492" s="244" t="str">
        <f t="shared" si="1929"/>
        <v>NO</v>
      </c>
      <c r="CL1492" s="244" t="str">
        <f t="shared" si="1930"/>
        <v>NO</v>
      </c>
      <c r="CM1492" s="244" t="str">
        <f t="shared" si="1931"/>
        <v>NO</v>
      </c>
      <c r="CN1492" s="244" t="str">
        <f t="shared" si="1932"/>
        <v>NO</v>
      </c>
      <c r="CO1492" s="244" t="str">
        <f t="shared" si="1933"/>
        <v>NO</v>
      </c>
      <c r="CP1492" s="244" t="str">
        <f t="shared" si="1934"/>
        <v>NO</v>
      </c>
      <c r="CQ1492" s="244" t="str">
        <f t="shared" si="1935"/>
        <v>NO</v>
      </c>
      <c r="CR1492" s="244" t="str">
        <f t="shared" si="1936"/>
        <v>NO</v>
      </c>
    </row>
    <row r="1493" spans="1:96">
      <c r="A1493" s="64"/>
      <c r="B1493" s="15"/>
      <c r="C1493" s="15"/>
      <c r="D1493" s="15"/>
      <c r="E1493" s="15"/>
      <c r="F1493" s="15"/>
      <c r="G1493" s="15"/>
      <c r="H1493" s="15"/>
      <c r="I1493" s="52" t="s">
        <v>19</v>
      </c>
      <c r="J1493" s="6">
        <v>0.80387157761237105</v>
      </c>
      <c r="K1493" s="6">
        <v>0.193734386336295</v>
      </c>
      <c r="L1493" s="6">
        <v>2.3940360513332501E-3</v>
      </c>
      <c r="M1493" s="6">
        <v>0.24976740646608001</v>
      </c>
      <c r="N1493" s="6">
        <v>0.62024447760547596</v>
      </c>
      <c r="O1493" s="6">
        <v>0.129988115928443</v>
      </c>
      <c r="P1493" s="6">
        <v>0.29400621402368599</v>
      </c>
      <c r="Q1493" s="6">
        <v>0.32357717349520698</v>
      </c>
      <c r="R1493" s="6">
        <v>0.38241661248110598</v>
      </c>
      <c r="S1493" s="6">
        <v>0.11614694675192801</v>
      </c>
      <c r="T1493" s="6">
        <v>0.82836942336599195</v>
      </c>
      <c r="U1493" s="6">
        <v>5.5483629882079402E-2</v>
      </c>
      <c r="V1493" s="6">
        <v>0.26207753977256498</v>
      </c>
      <c r="W1493" s="6">
        <v>0.14686500598805999</v>
      </c>
      <c r="X1493" s="6">
        <v>0.59105745423937395</v>
      </c>
      <c r="Y1493" s="6">
        <v>8.4367544549200105E-2</v>
      </c>
      <c r="Z1493" s="6">
        <v>0.14223467228320999</v>
      </c>
      <c r="AA1493" s="6">
        <v>0.773397783167589</v>
      </c>
      <c r="AB1493" s="6">
        <v>0.7459909242892</v>
      </c>
      <c r="AC1493" s="6">
        <v>0.20263847987133601</v>
      </c>
      <c r="AD1493" s="6">
        <v>5.1370595839463101E-2</v>
      </c>
      <c r="AE1493" s="6">
        <v>0.87376324004733197</v>
      </c>
      <c r="AF1493" s="6">
        <v>7.6823012988554804E-2</v>
      </c>
      <c r="AG1493" s="310">
        <v>4.9413746964112902E-2</v>
      </c>
      <c r="AH1493" s="211">
        <v>1.1859999999999999</v>
      </c>
      <c r="AI1493" s="211">
        <v>3.5910000000000002</v>
      </c>
      <c r="AJ1493" s="212">
        <v>5.327</v>
      </c>
      <c r="AK1493" s="210">
        <v>1.1839999999999999</v>
      </c>
      <c r="AL1493" s="210">
        <v>3.6909999999999998</v>
      </c>
      <c r="AM1493" s="210">
        <v>5.3849999999999998</v>
      </c>
      <c r="AN1493" s="203"/>
      <c r="AO1493" s="203"/>
      <c r="AP1493" s="203"/>
      <c r="AQ1493" s="203"/>
      <c r="AR1493" s="203">
        <f t="shared" si="1937"/>
        <v>0.69692727427599999</v>
      </c>
      <c r="AS1493" s="203">
        <f t="shared" si="1938"/>
        <v>0.8518</v>
      </c>
      <c r="AT1493" s="203">
        <f t="shared" si="1939"/>
        <v>1.041088886996</v>
      </c>
      <c r="AU1493" s="203">
        <f t="shared" si="1940"/>
        <v>1.8303545495219997</v>
      </c>
      <c r="AV1493" s="203">
        <f t="shared" si="1941"/>
        <v>2.2370999999999999</v>
      </c>
      <c r="AW1493" s="203">
        <f t="shared" si="1942"/>
        <v>2.7342333283619995</v>
      </c>
      <c r="AX1493" s="203">
        <f t="shared" si="1943"/>
        <v>4.4007545552340002</v>
      </c>
      <c r="AY1493" s="203">
        <f t="shared" si="1944"/>
        <v>5.3787000000000003</v>
      </c>
      <c r="AZ1493" s="203">
        <f t="shared" si="1945"/>
        <v>6.5739666547139999</v>
      </c>
      <c r="BB1493" s="1" t="str">
        <f t="shared" si="1946"/>
        <v>P</v>
      </c>
      <c r="BC1493" s="1" t="str">
        <f t="shared" si="1947"/>
        <v>P</v>
      </c>
      <c r="BD1493" s="1" t="str">
        <f t="shared" si="1948"/>
        <v>NP</v>
      </c>
      <c r="BE1493" s="1" t="str">
        <f t="shared" si="1949"/>
        <v>NO</v>
      </c>
      <c r="BF1493" s="1" t="str">
        <f t="shared" si="1907"/>
        <v>NO</v>
      </c>
      <c r="BG1493" s="1" t="str">
        <f t="shared" si="1908"/>
        <v>NO</v>
      </c>
      <c r="BH1493" s="1" t="str">
        <f t="shared" si="1901"/>
        <v>NO</v>
      </c>
      <c r="BJ1493" s="12">
        <v>16</v>
      </c>
      <c r="BK1493" s="1" t="str">
        <f t="shared" si="1909"/>
        <v>P</v>
      </c>
      <c r="BL1493" s="1" t="str">
        <f t="shared" si="1910"/>
        <v>P</v>
      </c>
      <c r="BM1493" s="1" t="str">
        <f t="shared" si="1911"/>
        <v>NA</v>
      </c>
      <c r="BN1493" s="1" t="str">
        <f t="shared" si="1912"/>
        <v>NO</v>
      </c>
      <c r="BO1493" s="1" t="str">
        <f t="shared" si="1913"/>
        <v>NO</v>
      </c>
      <c r="BP1493" s="1" t="str">
        <f t="shared" si="1914"/>
        <v>NO</v>
      </c>
      <c r="BQ1493" s="1" t="str">
        <f t="shared" si="1915"/>
        <v>NO</v>
      </c>
      <c r="BS1493" s="1" t="str">
        <f t="shared" si="1916"/>
        <v>TN</v>
      </c>
      <c r="BT1493" s="1" t="str">
        <f t="shared" si="1917"/>
        <v>TN</v>
      </c>
      <c r="BU1493" s="1" t="str">
        <f t="shared" si="1918"/>
        <v>FP</v>
      </c>
      <c r="BV1493" s="1" t="str">
        <f t="shared" si="1919"/>
        <v>NO</v>
      </c>
      <c r="BW1493" s="1" t="str">
        <f t="shared" si="1920"/>
        <v>NO</v>
      </c>
      <c r="BX1493" s="1" t="str">
        <f t="shared" si="1921"/>
        <v>NO</v>
      </c>
      <c r="BY1493" s="244" t="str">
        <f t="shared" si="1922"/>
        <v>YES</v>
      </c>
      <c r="BZ1493" s="244" t="str">
        <f t="shared" si="1923"/>
        <v>NO</v>
      </c>
      <c r="CA1493" s="244" t="str">
        <f t="shared" si="1924"/>
        <v>NO</v>
      </c>
      <c r="CB1493" s="244" t="str">
        <f t="shared" si="1925"/>
        <v>NO</v>
      </c>
      <c r="CC1493" s="244" t="str">
        <f t="shared" si="1926"/>
        <v>NO</v>
      </c>
      <c r="CD1493" s="244" t="str">
        <f t="shared" si="1902"/>
        <v>YES</v>
      </c>
      <c r="CE1493" s="1" t="str">
        <f t="shared" si="1903"/>
        <v>NO</v>
      </c>
      <c r="CF1493" s="1" t="str">
        <f t="shared" si="1904"/>
        <v>NO</v>
      </c>
      <c r="CG1493" s="1" t="str">
        <f t="shared" si="1905"/>
        <v>NO</v>
      </c>
      <c r="CH1493" s="1" t="str">
        <f t="shared" si="1906"/>
        <v>YES</v>
      </c>
      <c r="CI1493" s="244" t="str">
        <f t="shared" si="1927"/>
        <v>NO</v>
      </c>
      <c r="CJ1493" s="244" t="str">
        <f t="shared" si="1928"/>
        <v>NO</v>
      </c>
      <c r="CK1493" s="244" t="str">
        <f t="shared" si="1929"/>
        <v>NO</v>
      </c>
      <c r="CL1493" s="244" t="str">
        <f t="shared" si="1930"/>
        <v>NO</v>
      </c>
      <c r="CM1493" s="244" t="str">
        <f t="shared" si="1931"/>
        <v>NO</v>
      </c>
      <c r="CN1493" s="244" t="str">
        <f t="shared" si="1932"/>
        <v>YES</v>
      </c>
      <c r="CO1493" s="244" t="str">
        <f t="shared" si="1933"/>
        <v>NO</v>
      </c>
      <c r="CP1493" s="244" t="str">
        <f t="shared" si="1934"/>
        <v>NO</v>
      </c>
      <c r="CQ1493" s="244" t="str">
        <f t="shared" si="1935"/>
        <v>NO</v>
      </c>
      <c r="CR1493" s="244" t="str">
        <f t="shared" si="1936"/>
        <v>YES</v>
      </c>
    </row>
    <row r="1494" spans="1:96">
      <c r="A1494" s="64"/>
      <c r="B1494" s="15"/>
      <c r="C1494" s="15"/>
      <c r="D1494" s="15"/>
      <c r="E1494" s="15"/>
      <c r="F1494" s="15"/>
      <c r="G1494" s="15"/>
      <c r="H1494" s="15"/>
      <c r="I1494" s="52" t="s">
        <v>42</v>
      </c>
      <c r="J1494" s="6">
        <v>0.95936027524851897</v>
      </c>
      <c r="K1494" s="6">
        <v>4.4298833505141896E-3</v>
      </c>
      <c r="L1494" s="6">
        <v>3.62098414009661E-2</v>
      </c>
      <c r="M1494" s="6">
        <v>0.228056198399673</v>
      </c>
      <c r="N1494" s="6">
        <v>0.67998002094328303</v>
      </c>
      <c r="O1494" s="6">
        <v>9.1963780657043095E-2</v>
      </c>
      <c r="P1494" s="6">
        <v>0.22178112802129599</v>
      </c>
      <c r="Q1494" s="6">
        <v>0.77058913380237803</v>
      </c>
      <c r="R1494" s="6">
        <v>7.6297381763254998E-3</v>
      </c>
      <c r="S1494" s="6">
        <v>0.18816860249331299</v>
      </c>
      <c r="T1494" s="6">
        <v>0.80055576078691604</v>
      </c>
      <c r="U1494" s="6">
        <v>1.1275636719769999E-2</v>
      </c>
      <c r="V1494" s="6">
        <v>0.64790971543975195</v>
      </c>
      <c r="W1494" s="6">
        <v>6.1927815744713899E-2</v>
      </c>
      <c r="X1494" s="6">
        <v>0.29016246881553298</v>
      </c>
      <c r="Y1494" s="6">
        <v>9.8090296008924299E-2</v>
      </c>
      <c r="Z1494" s="6">
        <v>0.86945954501188805</v>
      </c>
      <c r="AA1494" s="6">
        <v>3.2450158979187099E-2</v>
      </c>
      <c r="AB1494" s="6">
        <v>0.72065402640402898</v>
      </c>
      <c r="AC1494" s="6">
        <v>0.168157784504186</v>
      </c>
      <c r="AD1494" s="6">
        <v>0.111188189091783</v>
      </c>
      <c r="AE1494" s="6">
        <v>0.31213215418156198</v>
      </c>
      <c r="AF1494" s="6">
        <v>0.48733524642878701</v>
      </c>
      <c r="AG1494" s="310">
        <v>0.20053259938964901</v>
      </c>
      <c r="AH1494" s="211">
        <v>0.86599999999999999</v>
      </c>
      <c r="AI1494" s="211">
        <v>2.6419999999999999</v>
      </c>
      <c r="AJ1494" s="212">
        <v>5.7839999999999998</v>
      </c>
      <c r="AK1494" s="210">
        <v>0.86599999999999999</v>
      </c>
      <c r="AL1494" s="210">
        <v>2.6120000000000001</v>
      </c>
      <c r="AM1494" s="210">
        <v>5.5679999999999996</v>
      </c>
      <c r="AN1494" s="203"/>
      <c r="AO1494" s="203"/>
      <c r="AP1494" s="203"/>
      <c r="AQ1494" s="203"/>
      <c r="AR1494" s="203">
        <f t="shared" si="1937"/>
        <v>0.69692727427599999</v>
      </c>
      <c r="AS1494" s="203">
        <f t="shared" si="1938"/>
        <v>0.8518</v>
      </c>
      <c r="AT1494" s="203">
        <f t="shared" si="1939"/>
        <v>1.041088886996</v>
      </c>
      <c r="AU1494" s="203">
        <f t="shared" si="1940"/>
        <v>1.8303545495219997</v>
      </c>
      <c r="AV1494" s="203">
        <f t="shared" si="1941"/>
        <v>2.2370999999999999</v>
      </c>
      <c r="AW1494" s="203">
        <f t="shared" si="1942"/>
        <v>2.7342333283619995</v>
      </c>
      <c r="AX1494" s="203">
        <f t="shared" si="1943"/>
        <v>4.4007545552340002</v>
      </c>
      <c r="AY1494" s="203">
        <f t="shared" si="1944"/>
        <v>5.3787000000000003</v>
      </c>
      <c r="AZ1494" s="203">
        <f t="shared" si="1945"/>
        <v>6.5739666547139999</v>
      </c>
      <c r="BB1494" s="1" t="str">
        <f t="shared" si="1946"/>
        <v>NA</v>
      </c>
      <c r="BC1494" s="1" t="str">
        <f t="shared" si="1947"/>
        <v>NA</v>
      </c>
      <c r="BD1494" s="1" t="str">
        <f t="shared" si="1948"/>
        <v>NA</v>
      </c>
      <c r="BE1494" s="1" t="str">
        <f t="shared" si="1949"/>
        <v>NO</v>
      </c>
      <c r="BF1494" s="1" t="str">
        <f t="shared" si="1907"/>
        <v>NO</v>
      </c>
      <c r="BG1494" s="1" t="str">
        <f t="shared" si="1908"/>
        <v>NO</v>
      </c>
      <c r="BH1494" s="1" t="str">
        <f t="shared" si="1901"/>
        <v>YES</v>
      </c>
      <c r="BJ1494" s="12">
        <v>17</v>
      </c>
      <c r="BK1494" s="1" t="str">
        <f t="shared" si="1909"/>
        <v>NA</v>
      </c>
      <c r="BL1494" s="1" t="str">
        <f t="shared" si="1910"/>
        <v>NA</v>
      </c>
      <c r="BM1494" s="1" t="str">
        <f t="shared" si="1911"/>
        <v>NA</v>
      </c>
      <c r="BN1494" s="1" t="str">
        <f t="shared" si="1912"/>
        <v>NO</v>
      </c>
      <c r="BO1494" s="1" t="str">
        <f t="shared" si="1913"/>
        <v>NO</v>
      </c>
      <c r="BP1494" s="1" t="str">
        <f t="shared" si="1914"/>
        <v>NO</v>
      </c>
      <c r="BQ1494" s="1" t="str">
        <f t="shared" si="1915"/>
        <v>YES</v>
      </c>
      <c r="BS1494" s="1" t="str">
        <f t="shared" si="1916"/>
        <v>TN</v>
      </c>
      <c r="BT1494" s="1" t="str">
        <f t="shared" si="1917"/>
        <v>TN</v>
      </c>
      <c r="BU1494" s="1" t="str">
        <f t="shared" si="1918"/>
        <v>TN</v>
      </c>
      <c r="BV1494" s="1" t="str">
        <f t="shared" si="1919"/>
        <v>NO</v>
      </c>
      <c r="BW1494" s="1" t="str">
        <f t="shared" si="1920"/>
        <v>NO</v>
      </c>
      <c r="BX1494" s="1" t="str">
        <f t="shared" si="1921"/>
        <v>NO</v>
      </c>
      <c r="BY1494" s="244" t="str">
        <f t="shared" si="1922"/>
        <v>YES</v>
      </c>
      <c r="BZ1494" s="244" t="str">
        <f t="shared" si="1923"/>
        <v>NO</v>
      </c>
      <c r="CA1494" s="244" t="str">
        <f t="shared" si="1924"/>
        <v>NO</v>
      </c>
      <c r="CB1494" s="244" t="str">
        <f t="shared" si="1925"/>
        <v>NO</v>
      </c>
      <c r="CC1494" s="244" t="str">
        <f t="shared" si="1926"/>
        <v>NO</v>
      </c>
      <c r="CD1494" s="244" t="str">
        <f t="shared" si="1902"/>
        <v>NO</v>
      </c>
      <c r="CE1494" s="1" t="str">
        <f t="shared" si="1903"/>
        <v>NO</v>
      </c>
      <c r="CF1494" s="1" t="str">
        <f t="shared" si="1904"/>
        <v>NO</v>
      </c>
      <c r="CG1494" s="1" t="str">
        <f t="shared" si="1905"/>
        <v>NO</v>
      </c>
      <c r="CH1494" s="1" t="str">
        <f t="shared" si="1906"/>
        <v>NO</v>
      </c>
      <c r="CI1494" s="244" t="str">
        <f t="shared" si="1927"/>
        <v>NO</v>
      </c>
      <c r="CJ1494" s="244" t="str">
        <f t="shared" si="1928"/>
        <v>NO</v>
      </c>
      <c r="CK1494" s="244" t="str">
        <f t="shared" si="1929"/>
        <v>NO</v>
      </c>
      <c r="CL1494" s="244" t="str">
        <f t="shared" si="1930"/>
        <v>NO</v>
      </c>
      <c r="CM1494" s="244" t="str">
        <f t="shared" si="1931"/>
        <v>NO</v>
      </c>
      <c r="CN1494" s="244" t="str">
        <f t="shared" si="1932"/>
        <v>NO</v>
      </c>
      <c r="CO1494" s="244" t="str">
        <f t="shared" si="1933"/>
        <v>NO</v>
      </c>
      <c r="CP1494" s="244" t="str">
        <f t="shared" si="1934"/>
        <v>NO</v>
      </c>
      <c r="CQ1494" s="244" t="str">
        <f t="shared" si="1935"/>
        <v>NO</v>
      </c>
      <c r="CR1494" s="244" t="str">
        <f t="shared" si="1936"/>
        <v>NO</v>
      </c>
    </row>
    <row r="1495" spans="1:96">
      <c r="A1495" s="64"/>
      <c r="B1495" s="15"/>
      <c r="C1495" s="15"/>
      <c r="D1495" s="15"/>
      <c r="E1495" s="15"/>
      <c r="F1495" s="15"/>
      <c r="G1495" s="15"/>
      <c r="H1495" s="15"/>
      <c r="I1495" s="52" t="s">
        <v>43</v>
      </c>
      <c r="J1495" s="6">
        <v>0.88254878587061603</v>
      </c>
      <c r="K1495" s="6">
        <v>9.2390085670405797E-2</v>
      </c>
      <c r="L1495" s="6">
        <v>2.5061128458977299E-2</v>
      </c>
      <c r="M1495" s="6">
        <v>0.98948882748557199</v>
      </c>
      <c r="N1495" s="6">
        <v>9.9653708559441691E-3</v>
      </c>
      <c r="O1495" s="6">
        <v>5.4580165848316898E-4</v>
      </c>
      <c r="P1495" s="6">
        <v>0.55579669346604199</v>
      </c>
      <c r="Q1495" s="6">
        <v>0.282721276164492</v>
      </c>
      <c r="R1495" s="6">
        <v>0.16148203036946401</v>
      </c>
      <c r="S1495" s="6">
        <v>0.55966505065452399</v>
      </c>
      <c r="T1495" s="6">
        <v>0.42440957142049801</v>
      </c>
      <c r="U1495" s="6">
        <v>1.5925377924977099E-2</v>
      </c>
      <c r="V1495" s="6">
        <v>0.43175567323911801</v>
      </c>
      <c r="W1495" s="6">
        <v>0.26319178830933598</v>
      </c>
      <c r="X1495" s="6">
        <v>0.30505253845154501</v>
      </c>
      <c r="Y1495" s="6">
        <v>0.89660212452467702</v>
      </c>
      <c r="Z1495" s="6">
        <v>5.1867031877359297E-2</v>
      </c>
      <c r="AA1495" s="6">
        <v>5.1530843597963602E-2</v>
      </c>
      <c r="AB1495" s="6">
        <v>0.63844133917049795</v>
      </c>
      <c r="AC1495" s="6">
        <v>0.18056597605830901</v>
      </c>
      <c r="AD1495" s="6">
        <v>0.18099268477119199</v>
      </c>
      <c r="AE1495" s="6">
        <v>0.68483465643311703</v>
      </c>
      <c r="AF1495" s="6">
        <v>0.250157595173922</v>
      </c>
      <c r="AG1495" s="310">
        <v>6.5007748392959697E-2</v>
      </c>
      <c r="AH1495" s="211">
        <v>0.93500000000000005</v>
      </c>
      <c r="AI1495" s="211">
        <v>2.6</v>
      </c>
      <c r="AJ1495" s="212">
        <v>5.6059999999999999</v>
      </c>
      <c r="AK1495" s="210">
        <v>0.94199999999999995</v>
      </c>
      <c r="AL1495" s="210">
        <v>2.6909999999999998</v>
      </c>
      <c r="AM1495" s="210">
        <v>5.5830000000000002</v>
      </c>
      <c r="AN1495" s="203"/>
      <c r="AO1495" s="203"/>
      <c r="AP1495" s="203"/>
      <c r="AQ1495" s="203"/>
      <c r="AR1495" s="203">
        <f t="shared" si="1937"/>
        <v>0.69692727427599999</v>
      </c>
      <c r="AS1495" s="203">
        <f t="shared" si="1938"/>
        <v>0.8518</v>
      </c>
      <c r="AT1495" s="203">
        <f t="shared" si="1939"/>
        <v>1.041088886996</v>
      </c>
      <c r="AU1495" s="203">
        <f t="shared" si="1940"/>
        <v>1.8303545495219997</v>
      </c>
      <c r="AV1495" s="203">
        <f t="shared" si="1941"/>
        <v>2.2370999999999999</v>
      </c>
      <c r="AW1495" s="203">
        <f t="shared" si="1942"/>
        <v>2.7342333283619995</v>
      </c>
      <c r="AX1495" s="203">
        <f t="shared" si="1943"/>
        <v>4.4007545552340002</v>
      </c>
      <c r="AY1495" s="203">
        <f t="shared" si="1944"/>
        <v>5.3787000000000003</v>
      </c>
      <c r="AZ1495" s="203">
        <f t="shared" si="1945"/>
        <v>6.5739666547139999</v>
      </c>
      <c r="BB1495" s="1" t="str">
        <f t="shared" si="1946"/>
        <v>NA</v>
      </c>
      <c r="BC1495" s="1" t="str">
        <f t="shared" si="1947"/>
        <v>NA</v>
      </c>
      <c r="BD1495" s="1" t="str">
        <f t="shared" si="1948"/>
        <v>NA</v>
      </c>
      <c r="BE1495" s="1" t="str">
        <f t="shared" si="1949"/>
        <v>NO</v>
      </c>
      <c r="BF1495" s="1" t="str">
        <f t="shared" si="1907"/>
        <v>NO</v>
      </c>
      <c r="BG1495" s="1" t="str">
        <f t="shared" si="1908"/>
        <v>NO</v>
      </c>
      <c r="BH1495" s="1" t="str">
        <f t="shared" si="1901"/>
        <v>YES</v>
      </c>
      <c r="BJ1495" s="12">
        <v>13</v>
      </c>
      <c r="BK1495" s="1" t="str">
        <f t="shared" si="1909"/>
        <v>NA</v>
      </c>
      <c r="BL1495" s="1" t="str">
        <f t="shared" si="1910"/>
        <v>NA</v>
      </c>
      <c r="BM1495" s="1" t="str">
        <f t="shared" si="1911"/>
        <v>NA</v>
      </c>
      <c r="BN1495" s="1" t="str">
        <f t="shared" si="1912"/>
        <v>NO</v>
      </c>
      <c r="BO1495" s="1" t="str">
        <f t="shared" si="1913"/>
        <v>NO</v>
      </c>
      <c r="BP1495" s="1" t="str">
        <f t="shared" si="1914"/>
        <v>NO</v>
      </c>
      <c r="BQ1495" s="1" t="str">
        <f t="shared" si="1915"/>
        <v>YES</v>
      </c>
      <c r="BS1495" s="1" t="str">
        <f t="shared" si="1916"/>
        <v>TN</v>
      </c>
      <c r="BT1495" s="1" t="str">
        <f t="shared" si="1917"/>
        <v>TN</v>
      </c>
      <c r="BU1495" s="1" t="str">
        <f t="shared" si="1918"/>
        <v>TN</v>
      </c>
      <c r="BV1495" s="1" t="str">
        <f t="shared" si="1919"/>
        <v>NO</v>
      </c>
      <c r="BW1495" s="1" t="str">
        <f t="shared" si="1920"/>
        <v>NO</v>
      </c>
      <c r="BX1495" s="1" t="str">
        <f t="shared" si="1921"/>
        <v>NO</v>
      </c>
      <c r="BY1495" s="244" t="str">
        <f t="shared" si="1922"/>
        <v>YES</v>
      </c>
      <c r="BZ1495" s="244" t="str">
        <f t="shared" si="1923"/>
        <v>NO</v>
      </c>
      <c r="CA1495" s="244" t="str">
        <f t="shared" si="1924"/>
        <v>NO</v>
      </c>
      <c r="CB1495" s="244" t="str">
        <f t="shared" si="1925"/>
        <v>NO</v>
      </c>
      <c r="CC1495" s="244" t="str">
        <f t="shared" si="1926"/>
        <v>NO</v>
      </c>
      <c r="CD1495" s="244" t="str">
        <f t="shared" si="1902"/>
        <v>NO</v>
      </c>
      <c r="CE1495" s="1" t="str">
        <f t="shared" si="1903"/>
        <v>NO</v>
      </c>
      <c r="CF1495" s="1" t="str">
        <f t="shared" si="1904"/>
        <v>NO</v>
      </c>
      <c r="CG1495" s="1" t="str">
        <f t="shared" si="1905"/>
        <v>NO</v>
      </c>
      <c r="CH1495" s="1" t="str">
        <f t="shared" si="1906"/>
        <v>NO</v>
      </c>
      <c r="CI1495" s="244" t="str">
        <f t="shared" si="1927"/>
        <v>NO</v>
      </c>
      <c r="CJ1495" s="244" t="str">
        <f t="shared" si="1928"/>
        <v>NO</v>
      </c>
      <c r="CK1495" s="244" t="str">
        <f t="shared" si="1929"/>
        <v>NO</v>
      </c>
      <c r="CL1495" s="244" t="str">
        <f t="shared" si="1930"/>
        <v>NO</v>
      </c>
      <c r="CM1495" s="244" t="str">
        <f t="shared" si="1931"/>
        <v>NO</v>
      </c>
      <c r="CN1495" s="244" t="str">
        <f t="shared" si="1932"/>
        <v>NO</v>
      </c>
      <c r="CO1495" s="244" t="str">
        <f t="shared" si="1933"/>
        <v>NO</v>
      </c>
      <c r="CP1495" s="244" t="str">
        <f t="shared" si="1934"/>
        <v>NO</v>
      </c>
      <c r="CQ1495" s="244" t="str">
        <f t="shared" si="1935"/>
        <v>NO</v>
      </c>
      <c r="CR1495" s="244" t="str">
        <f t="shared" si="1936"/>
        <v>NO</v>
      </c>
    </row>
    <row r="1496" spans="1:96">
      <c r="A1496" s="64"/>
      <c r="B1496" s="15"/>
      <c r="C1496" s="15"/>
      <c r="D1496" s="15"/>
      <c r="E1496" s="15"/>
      <c r="F1496" s="15"/>
      <c r="G1496" s="15"/>
      <c r="H1496" s="15"/>
      <c r="I1496" s="52" t="s">
        <v>45</v>
      </c>
      <c r="J1496" s="6">
        <v>0.97299526944396397</v>
      </c>
      <c r="K1496" s="6">
        <v>3.6552030035779102E-3</v>
      </c>
      <c r="L1496" s="6">
        <v>2.3349527552457401E-2</v>
      </c>
      <c r="M1496" s="6">
        <v>0.58666238154022499</v>
      </c>
      <c r="N1496" s="6">
        <v>2.94266378398335E-2</v>
      </c>
      <c r="O1496" s="6">
        <v>0.38391098061994</v>
      </c>
      <c r="P1496" s="6">
        <v>0.282869529780577</v>
      </c>
      <c r="Q1496" s="6">
        <v>0.36336318715591898</v>
      </c>
      <c r="R1496" s="6">
        <v>0.35376728306350202</v>
      </c>
      <c r="S1496" s="6">
        <v>0.930041515604623</v>
      </c>
      <c r="T1496" s="6">
        <v>4.7746184084061999E-3</v>
      </c>
      <c r="U1496" s="6">
        <v>6.5183865986969902E-2</v>
      </c>
      <c r="V1496" s="6">
        <v>0.890545491083643</v>
      </c>
      <c r="W1496" s="6">
        <v>9.20244613767804E-2</v>
      </c>
      <c r="X1496" s="6">
        <v>1.74300475395756E-2</v>
      </c>
      <c r="Y1496" s="6">
        <v>0.750617144123227</v>
      </c>
      <c r="Z1496" s="6">
        <v>0.24688444229253001</v>
      </c>
      <c r="AA1496" s="6">
        <v>2.4984135842418499E-3</v>
      </c>
      <c r="AB1496" s="6">
        <v>0.18439020656361699</v>
      </c>
      <c r="AC1496" s="6">
        <v>0.38484206249464498</v>
      </c>
      <c r="AD1496" s="6">
        <v>0.43076773094173598</v>
      </c>
      <c r="AE1496" s="6">
        <v>0.61754296149372101</v>
      </c>
      <c r="AF1496" s="6">
        <v>0.14998303900753199</v>
      </c>
      <c r="AG1496" s="310">
        <v>0.232473999498746</v>
      </c>
      <c r="AH1496" s="211">
        <v>1.1930000000000001</v>
      </c>
      <c r="AI1496" s="211">
        <v>2.2160000000000002</v>
      </c>
      <c r="AJ1496" s="212">
        <v>6.01</v>
      </c>
      <c r="AK1496" s="210">
        <v>1.1739999999999999</v>
      </c>
      <c r="AL1496" s="210">
        <v>2.214</v>
      </c>
      <c r="AM1496" s="210">
        <v>5.9960000000000004</v>
      </c>
      <c r="AN1496" s="203"/>
      <c r="AO1496" s="203"/>
      <c r="AP1496" s="203"/>
      <c r="AQ1496" s="203"/>
      <c r="AR1496" s="203">
        <f t="shared" si="1937"/>
        <v>0.69692727427599999</v>
      </c>
      <c r="AS1496" s="203">
        <f t="shared" si="1938"/>
        <v>0.8518</v>
      </c>
      <c r="AT1496" s="203">
        <f t="shared" si="1939"/>
        <v>1.041088886996</v>
      </c>
      <c r="AU1496" s="203">
        <f t="shared" si="1940"/>
        <v>1.8303545495219997</v>
      </c>
      <c r="AV1496" s="203">
        <f t="shared" si="1941"/>
        <v>2.2370999999999999</v>
      </c>
      <c r="AW1496" s="203">
        <f t="shared" si="1942"/>
        <v>2.7342333283619995</v>
      </c>
      <c r="AX1496" s="203">
        <f t="shared" si="1943"/>
        <v>4.4007545552340002</v>
      </c>
      <c r="AY1496" s="203">
        <f t="shared" si="1944"/>
        <v>5.3787000000000003</v>
      </c>
      <c r="AZ1496" s="203">
        <f t="shared" si="1945"/>
        <v>6.5739666547139999</v>
      </c>
      <c r="BB1496" s="1" t="str">
        <f t="shared" si="1946"/>
        <v>P</v>
      </c>
      <c r="BC1496" s="1" t="str">
        <f t="shared" si="1947"/>
        <v>NP</v>
      </c>
      <c r="BD1496" s="1" t="str">
        <f t="shared" si="1948"/>
        <v>NA</v>
      </c>
      <c r="BE1496" s="1" t="str">
        <f t="shared" si="1949"/>
        <v>NO</v>
      </c>
      <c r="BF1496" s="1" t="str">
        <f t="shared" si="1907"/>
        <v>NO</v>
      </c>
      <c r="BG1496" s="1" t="str">
        <f t="shared" si="1908"/>
        <v>NO</v>
      </c>
      <c r="BH1496" s="1" t="str">
        <f t="shared" si="1901"/>
        <v>NO</v>
      </c>
      <c r="BJ1496" s="12">
        <v>7</v>
      </c>
      <c r="BK1496" s="1" t="str">
        <f t="shared" si="1909"/>
        <v>P</v>
      </c>
      <c r="BL1496" s="1" t="str">
        <f t="shared" si="1910"/>
        <v>NP</v>
      </c>
      <c r="BM1496" s="1" t="str">
        <f t="shared" si="1911"/>
        <v>NA</v>
      </c>
      <c r="BN1496" s="1" t="str">
        <f t="shared" si="1912"/>
        <v>NO</v>
      </c>
      <c r="BO1496" s="1" t="str">
        <f t="shared" si="1913"/>
        <v>NO</v>
      </c>
      <c r="BP1496" s="1" t="str">
        <f t="shared" si="1914"/>
        <v>NO</v>
      </c>
      <c r="BQ1496" s="1" t="str">
        <f t="shared" si="1915"/>
        <v>NO</v>
      </c>
      <c r="BS1496" s="1" t="str">
        <f t="shared" si="1916"/>
        <v>TN</v>
      </c>
      <c r="BT1496" s="1" t="str">
        <f t="shared" si="1917"/>
        <v>TP</v>
      </c>
      <c r="BU1496" s="1" t="str">
        <f t="shared" si="1918"/>
        <v>TN</v>
      </c>
      <c r="BV1496" s="1" t="str">
        <f t="shared" si="1919"/>
        <v>NO</v>
      </c>
      <c r="BW1496" s="1" t="str">
        <f t="shared" si="1920"/>
        <v>NO</v>
      </c>
      <c r="BX1496" s="1" t="str">
        <f t="shared" si="1921"/>
        <v>YES</v>
      </c>
      <c r="BY1496" s="244" t="str">
        <f t="shared" si="1922"/>
        <v>YES</v>
      </c>
      <c r="BZ1496" s="244" t="str">
        <f t="shared" si="1923"/>
        <v>NO</v>
      </c>
      <c r="CA1496" s="244" t="str">
        <f t="shared" si="1924"/>
        <v>NO</v>
      </c>
      <c r="CB1496" s="244" t="str">
        <f t="shared" si="1925"/>
        <v>NO</v>
      </c>
      <c r="CC1496" s="244" t="str">
        <f t="shared" si="1926"/>
        <v>NO</v>
      </c>
      <c r="CD1496" s="244" t="str">
        <f t="shared" si="1902"/>
        <v>NO</v>
      </c>
      <c r="CE1496" s="1" t="str">
        <f t="shared" si="1903"/>
        <v>NO</v>
      </c>
      <c r="CF1496" s="1" t="str">
        <f t="shared" si="1904"/>
        <v>NO</v>
      </c>
      <c r="CG1496" s="1" t="str">
        <f t="shared" si="1905"/>
        <v>NO</v>
      </c>
      <c r="CH1496" s="1" t="str">
        <f t="shared" si="1906"/>
        <v>NO</v>
      </c>
      <c r="CI1496" s="244" t="str">
        <f t="shared" si="1927"/>
        <v>NO</v>
      </c>
      <c r="CJ1496" s="244" t="str">
        <f t="shared" si="1928"/>
        <v>NO</v>
      </c>
      <c r="CK1496" s="244" t="str">
        <f t="shared" si="1929"/>
        <v>NO</v>
      </c>
      <c r="CL1496" s="244" t="str">
        <f t="shared" si="1930"/>
        <v>NO</v>
      </c>
      <c r="CM1496" s="244" t="str">
        <f t="shared" si="1931"/>
        <v>NO</v>
      </c>
      <c r="CN1496" s="244" t="str">
        <f t="shared" si="1932"/>
        <v>NO</v>
      </c>
      <c r="CO1496" s="244" t="str">
        <f t="shared" si="1933"/>
        <v>NO</v>
      </c>
      <c r="CP1496" s="244" t="str">
        <f t="shared" si="1934"/>
        <v>NO</v>
      </c>
      <c r="CQ1496" s="244" t="str">
        <f t="shared" si="1935"/>
        <v>NO</v>
      </c>
      <c r="CR1496" s="244" t="str">
        <f t="shared" si="1936"/>
        <v>NO</v>
      </c>
    </row>
    <row r="1497" spans="1:96">
      <c r="A1497" s="64"/>
      <c r="B1497" s="15"/>
      <c r="C1497" s="15"/>
      <c r="D1497" s="15"/>
      <c r="E1497" s="15"/>
      <c r="F1497" s="15"/>
      <c r="G1497" s="15"/>
      <c r="H1497" s="15"/>
      <c r="I1497" s="52" t="s">
        <v>44</v>
      </c>
      <c r="J1497" s="6">
        <v>0.84459437623163103</v>
      </c>
      <c r="K1497" s="6">
        <v>0.10414912022440299</v>
      </c>
      <c r="L1497" s="6">
        <v>5.1256503543965402E-2</v>
      </c>
      <c r="M1497" s="6">
        <v>0.74873742108622598</v>
      </c>
      <c r="N1497" s="6">
        <v>1.02401057494648E-2</v>
      </c>
      <c r="O1497" s="6">
        <v>0.241022473164308</v>
      </c>
      <c r="P1497" s="6">
        <v>0.58819724511496996</v>
      </c>
      <c r="Q1497" s="6">
        <v>0.28529070665079098</v>
      </c>
      <c r="R1497" s="6">
        <v>0.12651204823423801</v>
      </c>
      <c r="S1497" s="6">
        <v>0.538455285802932</v>
      </c>
      <c r="T1497" s="6">
        <v>6.5553061322734002E-2</v>
      </c>
      <c r="U1497" s="6">
        <v>0.39599165287433302</v>
      </c>
      <c r="V1497" s="6">
        <v>0.177775535942061</v>
      </c>
      <c r="W1497" s="6">
        <v>0.66620394571271901</v>
      </c>
      <c r="X1497" s="6">
        <v>0.15602051834521899</v>
      </c>
      <c r="Y1497" s="6">
        <v>0.91261951499565896</v>
      </c>
      <c r="Z1497" s="6">
        <v>5.9015318164097601E-2</v>
      </c>
      <c r="AA1497" s="6">
        <v>2.8365166840242501E-2</v>
      </c>
      <c r="AB1497" s="6">
        <v>0.91157752609207499</v>
      </c>
      <c r="AC1497" s="6">
        <v>8.0281384734849207E-2</v>
      </c>
      <c r="AD1497" s="6">
        <v>8.1410891730755407E-3</v>
      </c>
      <c r="AE1497" s="6">
        <v>4.7552085675987101E-2</v>
      </c>
      <c r="AF1497" s="6">
        <v>0.90672703756357398</v>
      </c>
      <c r="AG1497" s="310">
        <v>4.5720876760437998E-2</v>
      </c>
      <c r="AH1497" s="211">
        <v>1.3660000000000001</v>
      </c>
      <c r="AI1497" s="211">
        <v>2.585</v>
      </c>
      <c r="AJ1497" s="212">
        <v>5.3559999999999999</v>
      </c>
      <c r="AK1497" s="210">
        <v>1.359</v>
      </c>
      <c r="AL1497" s="210">
        <v>2.5129999999999999</v>
      </c>
      <c r="AM1497" s="210">
        <v>5.4569999999999999</v>
      </c>
      <c r="AN1497" s="203"/>
      <c r="AO1497" s="203"/>
      <c r="AP1497" s="203"/>
      <c r="AQ1497" s="203"/>
      <c r="AR1497" s="203">
        <f t="shared" si="1937"/>
        <v>0.69692727427599999</v>
      </c>
      <c r="AS1497" s="203">
        <f t="shared" si="1938"/>
        <v>0.8518</v>
      </c>
      <c r="AT1497" s="203">
        <f t="shared" si="1939"/>
        <v>1.041088886996</v>
      </c>
      <c r="AU1497" s="203">
        <f t="shared" si="1940"/>
        <v>1.8303545495219997</v>
      </c>
      <c r="AV1497" s="203">
        <f t="shared" si="1941"/>
        <v>2.2370999999999999</v>
      </c>
      <c r="AW1497" s="203">
        <f t="shared" si="1942"/>
        <v>2.7342333283619995</v>
      </c>
      <c r="AX1497" s="203">
        <f t="shared" si="1943"/>
        <v>4.4007545552340002</v>
      </c>
      <c r="AY1497" s="203">
        <f t="shared" si="1944"/>
        <v>5.3787000000000003</v>
      </c>
      <c r="AZ1497" s="203">
        <f t="shared" si="1945"/>
        <v>6.5739666547139999</v>
      </c>
      <c r="BB1497" s="1" t="str">
        <f t="shared" si="1946"/>
        <v>P</v>
      </c>
      <c r="BC1497" s="1" t="str">
        <f t="shared" si="1947"/>
        <v>NA</v>
      </c>
      <c r="BD1497" s="1" t="str">
        <f t="shared" si="1948"/>
        <v>NP</v>
      </c>
      <c r="BE1497" s="1" t="str">
        <f t="shared" si="1949"/>
        <v>NO</v>
      </c>
      <c r="BF1497" s="1" t="str">
        <f t="shared" si="1907"/>
        <v>NO</v>
      </c>
      <c r="BG1497" s="1" t="str">
        <f t="shared" si="1908"/>
        <v>NO</v>
      </c>
      <c r="BH1497" s="1" t="str">
        <f t="shared" si="1901"/>
        <v>NO</v>
      </c>
      <c r="BJ1497" s="12">
        <v>15</v>
      </c>
      <c r="BK1497" s="1" t="str">
        <f t="shared" si="1909"/>
        <v>P</v>
      </c>
      <c r="BL1497" s="1" t="str">
        <f t="shared" si="1910"/>
        <v>NA</v>
      </c>
      <c r="BM1497" s="1" t="str">
        <f t="shared" si="1911"/>
        <v>NA</v>
      </c>
      <c r="BN1497" s="1" t="str">
        <f t="shared" si="1912"/>
        <v>NO</v>
      </c>
      <c r="BO1497" s="1" t="str">
        <f t="shared" si="1913"/>
        <v>NO</v>
      </c>
      <c r="BP1497" s="1" t="str">
        <f t="shared" si="1914"/>
        <v>NO</v>
      </c>
      <c r="BQ1497" s="1" t="str">
        <f t="shared" si="1915"/>
        <v>NO</v>
      </c>
      <c r="BS1497" s="1" t="str">
        <f t="shared" si="1916"/>
        <v>TN</v>
      </c>
      <c r="BT1497" s="1" t="str">
        <f t="shared" si="1917"/>
        <v>TN</v>
      </c>
      <c r="BU1497" s="1" t="str">
        <f t="shared" si="1918"/>
        <v>FP</v>
      </c>
      <c r="BV1497" s="1" t="str">
        <f t="shared" si="1919"/>
        <v>NO</v>
      </c>
      <c r="BW1497" s="1" t="str">
        <f t="shared" si="1920"/>
        <v>NO</v>
      </c>
      <c r="BX1497" s="1" t="str">
        <f t="shared" si="1921"/>
        <v>NO</v>
      </c>
      <c r="BY1497" s="244" t="str">
        <f t="shared" si="1922"/>
        <v>YES</v>
      </c>
      <c r="BZ1497" s="244" t="str">
        <f t="shared" si="1923"/>
        <v>NO</v>
      </c>
      <c r="CA1497" s="244" t="str">
        <f t="shared" si="1924"/>
        <v>NO</v>
      </c>
      <c r="CB1497" s="244" t="str">
        <f t="shared" si="1925"/>
        <v>NO</v>
      </c>
      <c r="CC1497" s="244" t="str">
        <f t="shared" si="1926"/>
        <v>NO</v>
      </c>
      <c r="CD1497" s="244" t="str">
        <f t="shared" si="1902"/>
        <v>YES</v>
      </c>
      <c r="CE1497" s="1" t="str">
        <f t="shared" si="1903"/>
        <v>NO</v>
      </c>
      <c r="CF1497" s="1" t="str">
        <f t="shared" si="1904"/>
        <v>NO</v>
      </c>
      <c r="CG1497" s="1" t="str">
        <f t="shared" si="1905"/>
        <v>NO</v>
      </c>
      <c r="CH1497" s="1" t="str">
        <f t="shared" si="1906"/>
        <v>YES</v>
      </c>
      <c r="CI1497" s="244" t="str">
        <f t="shared" si="1927"/>
        <v>NO</v>
      </c>
      <c r="CJ1497" s="244" t="str">
        <f t="shared" si="1928"/>
        <v>NO</v>
      </c>
      <c r="CK1497" s="244" t="str">
        <f t="shared" si="1929"/>
        <v>NO</v>
      </c>
      <c r="CL1497" s="244" t="str">
        <f t="shared" si="1930"/>
        <v>NO</v>
      </c>
      <c r="CM1497" s="244" t="str">
        <f t="shared" si="1931"/>
        <v>NO</v>
      </c>
      <c r="CN1497" s="244" t="str">
        <f t="shared" si="1932"/>
        <v>YES</v>
      </c>
      <c r="CO1497" s="244" t="str">
        <f t="shared" si="1933"/>
        <v>NO</v>
      </c>
      <c r="CP1497" s="244" t="str">
        <f t="shared" si="1934"/>
        <v>NO</v>
      </c>
      <c r="CQ1497" s="244" t="str">
        <f t="shared" si="1935"/>
        <v>NO</v>
      </c>
      <c r="CR1497" s="244" t="str">
        <f t="shared" si="1936"/>
        <v>YES</v>
      </c>
    </row>
    <row r="1498" spans="1:96">
      <c r="A1498" s="64"/>
      <c r="B1498" s="15"/>
      <c r="C1498" s="15"/>
      <c r="D1498" s="15"/>
      <c r="E1498" s="15"/>
      <c r="F1498" s="15"/>
      <c r="G1498" s="15"/>
      <c r="H1498" s="15"/>
      <c r="I1498" s="52" t="s">
        <v>20</v>
      </c>
      <c r="J1498" s="6">
        <v>0.90209432901985798</v>
      </c>
      <c r="K1498" s="6">
        <v>7.1054583338010596E-2</v>
      </c>
      <c r="L1498" s="6">
        <v>2.6851087642131101E-2</v>
      </c>
      <c r="M1498" s="6">
        <v>0.23043540108566801</v>
      </c>
      <c r="N1498" s="6">
        <v>0.47834382069398701</v>
      </c>
      <c r="O1498" s="6">
        <v>0.29122077822034398</v>
      </c>
      <c r="P1498" s="6">
        <v>0.92342890505887398</v>
      </c>
      <c r="Q1498" s="6">
        <v>7.2769602445743695E-2</v>
      </c>
      <c r="R1498" s="6">
        <v>3.8014924953818602E-3</v>
      </c>
      <c r="S1498" s="6">
        <v>0.63790190619839104</v>
      </c>
      <c r="T1498" s="6">
        <v>0.24619684527205801</v>
      </c>
      <c r="U1498" s="6">
        <v>0.11590124852955</v>
      </c>
      <c r="V1498" s="6">
        <v>0.80047148264460999</v>
      </c>
      <c r="W1498" s="6">
        <v>7.9983951399900097E-2</v>
      </c>
      <c r="X1498" s="6">
        <v>0.119544565955489</v>
      </c>
      <c r="Y1498" s="6">
        <v>0.37995018590470198</v>
      </c>
      <c r="Z1498" s="6">
        <v>0.44837125777136999</v>
      </c>
      <c r="AA1498" s="6">
        <v>0.17167855632392701</v>
      </c>
      <c r="AB1498" s="6">
        <v>7.4300796128522195E-2</v>
      </c>
      <c r="AC1498" s="6">
        <v>0.38083586102828498</v>
      </c>
      <c r="AD1498" s="6">
        <v>0.54486334284319204</v>
      </c>
      <c r="AE1498" s="6">
        <v>0.955198481201459</v>
      </c>
      <c r="AF1498" s="6">
        <v>4.0229066237188298E-2</v>
      </c>
      <c r="AG1498" s="310">
        <v>4.57245256135196E-3</v>
      </c>
      <c r="AH1498" s="211">
        <v>0.86099999999999999</v>
      </c>
      <c r="AI1498" s="211">
        <v>2.597</v>
      </c>
      <c r="AJ1498" s="212">
        <v>6.048</v>
      </c>
      <c r="AK1498" s="210">
        <v>0.80800000000000005</v>
      </c>
      <c r="AL1498" s="210">
        <v>2.5099999999999998</v>
      </c>
      <c r="AM1498" s="210">
        <v>5.8970000000000002</v>
      </c>
      <c r="AN1498" s="203"/>
      <c r="AO1498" s="203"/>
      <c r="AP1498" s="203"/>
      <c r="AQ1498" s="203"/>
      <c r="AR1498" s="203">
        <f t="shared" si="1937"/>
        <v>0.69692727427599999</v>
      </c>
      <c r="AS1498" s="203">
        <f t="shared" si="1938"/>
        <v>0.8518</v>
      </c>
      <c r="AT1498" s="203">
        <f t="shared" si="1939"/>
        <v>1.041088886996</v>
      </c>
      <c r="AU1498" s="203">
        <f t="shared" si="1940"/>
        <v>1.8303545495219997</v>
      </c>
      <c r="AV1498" s="203">
        <f t="shared" si="1941"/>
        <v>2.2370999999999999</v>
      </c>
      <c r="AW1498" s="203">
        <f t="shared" si="1942"/>
        <v>2.7342333283619995</v>
      </c>
      <c r="AX1498" s="203">
        <f t="shared" si="1943"/>
        <v>4.4007545552340002</v>
      </c>
      <c r="AY1498" s="203">
        <f t="shared" si="1944"/>
        <v>5.3787000000000003</v>
      </c>
      <c r="AZ1498" s="203">
        <f t="shared" si="1945"/>
        <v>6.5739666547139999</v>
      </c>
      <c r="BB1498" s="1" t="str">
        <f t="shared" si="1946"/>
        <v>NA</v>
      </c>
      <c r="BC1498" s="1" t="str">
        <f t="shared" si="1947"/>
        <v>NA</v>
      </c>
      <c r="BD1498" s="1" t="str">
        <f t="shared" si="1948"/>
        <v>NA</v>
      </c>
      <c r="BE1498" s="1" t="str">
        <f t="shared" si="1949"/>
        <v>NO</v>
      </c>
      <c r="BF1498" s="1" t="str">
        <f t="shared" si="1907"/>
        <v>NO</v>
      </c>
      <c r="BG1498" s="1" t="str">
        <f t="shared" si="1908"/>
        <v>NO</v>
      </c>
      <c r="BH1498" s="1" t="str">
        <f t="shared" si="1901"/>
        <v>YES</v>
      </c>
      <c r="BJ1498" s="12">
        <v>15</v>
      </c>
      <c r="BK1498" s="1" t="str">
        <f t="shared" si="1909"/>
        <v>NP</v>
      </c>
      <c r="BL1498" s="1" t="str">
        <f t="shared" si="1910"/>
        <v>NA</v>
      </c>
      <c r="BM1498" s="1" t="str">
        <f t="shared" si="1911"/>
        <v>NA</v>
      </c>
      <c r="BN1498" s="1" t="str">
        <f t="shared" si="1912"/>
        <v>NO</v>
      </c>
      <c r="BO1498" s="1" t="str">
        <f t="shared" si="1913"/>
        <v>NO</v>
      </c>
      <c r="BP1498" s="1" t="str">
        <f t="shared" si="1914"/>
        <v>NO</v>
      </c>
      <c r="BQ1498" s="1" t="str">
        <f t="shared" si="1915"/>
        <v>YES</v>
      </c>
      <c r="BS1498" s="1" t="str">
        <f t="shared" si="1916"/>
        <v>FN</v>
      </c>
      <c r="BT1498" s="1" t="str">
        <f t="shared" si="1917"/>
        <v>TN</v>
      </c>
      <c r="BU1498" s="1" t="str">
        <f t="shared" si="1918"/>
        <v>TN</v>
      </c>
      <c r="BV1498" s="1" t="str">
        <f t="shared" si="1919"/>
        <v>NO</v>
      </c>
      <c r="BW1498" s="1" t="str">
        <f t="shared" si="1920"/>
        <v>NO</v>
      </c>
      <c r="BX1498" s="1" t="str">
        <f t="shared" si="1921"/>
        <v>NO</v>
      </c>
      <c r="BY1498" s="244" t="str">
        <f t="shared" si="1922"/>
        <v>YES</v>
      </c>
      <c r="BZ1498" s="244" t="str">
        <f t="shared" si="1923"/>
        <v>NO</v>
      </c>
      <c r="CA1498" s="244" t="str">
        <f t="shared" si="1924"/>
        <v>NO</v>
      </c>
      <c r="CB1498" s="244" t="str">
        <f t="shared" si="1925"/>
        <v>NO</v>
      </c>
      <c r="CC1498" s="244" t="str">
        <f t="shared" si="1926"/>
        <v>NO</v>
      </c>
      <c r="CD1498" s="244" t="str">
        <f t="shared" si="1902"/>
        <v>YES</v>
      </c>
      <c r="CE1498" s="1" t="str">
        <f t="shared" si="1903"/>
        <v>NO</v>
      </c>
      <c r="CF1498" s="1" t="str">
        <f t="shared" si="1904"/>
        <v>NO</v>
      </c>
      <c r="CG1498" s="1" t="str">
        <f t="shared" si="1905"/>
        <v>NO</v>
      </c>
      <c r="CH1498" s="1" t="str">
        <f t="shared" si="1906"/>
        <v>YES</v>
      </c>
      <c r="CI1498" s="244" t="str">
        <f t="shared" si="1927"/>
        <v>YES</v>
      </c>
      <c r="CJ1498" s="244" t="str">
        <f t="shared" si="1928"/>
        <v>NO</v>
      </c>
      <c r="CK1498" s="244" t="str">
        <f t="shared" si="1929"/>
        <v>NO</v>
      </c>
      <c r="CL1498" s="244" t="str">
        <f t="shared" si="1930"/>
        <v>NO</v>
      </c>
      <c r="CM1498" s="244" t="str">
        <f t="shared" si="1931"/>
        <v>YES</v>
      </c>
      <c r="CN1498" s="244" t="str">
        <f t="shared" si="1932"/>
        <v>NO</v>
      </c>
      <c r="CO1498" s="244" t="str">
        <f t="shared" si="1933"/>
        <v>NO</v>
      </c>
      <c r="CP1498" s="244" t="str">
        <f t="shared" si="1934"/>
        <v>NO</v>
      </c>
      <c r="CQ1498" s="244" t="str">
        <f t="shared" si="1935"/>
        <v>NO</v>
      </c>
      <c r="CR1498" s="244" t="str">
        <f t="shared" si="1936"/>
        <v>NO</v>
      </c>
    </row>
    <row r="1499" spans="1:96">
      <c r="A1499" s="64"/>
      <c r="B1499" s="15"/>
      <c r="C1499" s="15"/>
      <c r="D1499" s="15"/>
      <c r="E1499" s="15"/>
      <c r="F1499" s="15"/>
      <c r="G1499" s="15"/>
      <c r="H1499" s="15"/>
      <c r="I1499" s="52" t="s">
        <v>32</v>
      </c>
      <c r="J1499" s="6">
        <v>0.97361415864864398</v>
      </c>
      <c r="K1499" s="6">
        <v>1.4174432443295E-2</v>
      </c>
      <c r="L1499" s="6">
        <v>1.2211408908060399E-2</v>
      </c>
      <c r="M1499" s="6">
        <v>2.22202470022289E-2</v>
      </c>
      <c r="N1499" s="6">
        <v>0.13405416211419899</v>
      </c>
      <c r="O1499" s="6">
        <v>0.84372559088357102</v>
      </c>
      <c r="P1499" s="6">
        <v>0.40032106085374403</v>
      </c>
      <c r="Q1499" s="6">
        <v>0.59223206383687699</v>
      </c>
      <c r="R1499" s="6">
        <v>7.44687530937893E-3</v>
      </c>
      <c r="S1499" s="6">
        <v>0.89114756379958504</v>
      </c>
      <c r="T1499" s="6">
        <v>5.6205733009989302E-2</v>
      </c>
      <c r="U1499" s="6">
        <v>5.2646703190424998E-2</v>
      </c>
      <c r="V1499" s="6">
        <v>0.33406297451448802</v>
      </c>
      <c r="W1499" s="6">
        <v>0.614899442431596</v>
      </c>
      <c r="X1499" s="6">
        <v>5.1037583053915501E-2</v>
      </c>
      <c r="Y1499" s="6">
        <v>0.38123073031530602</v>
      </c>
      <c r="Z1499" s="6">
        <v>0.30783227686421499</v>
      </c>
      <c r="AA1499" s="6">
        <v>0.31093699282047799</v>
      </c>
      <c r="AB1499" s="6">
        <v>3.4586708034450998E-2</v>
      </c>
      <c r="AC1499" s="6">
        <v>0.71156754151743595</v>
      </c>
      <c r="AD1499" s="6">
        <v>0.25384575044811197</v>
      </c>
      <c r="AE1499" s="6">
        <v>0.64515005271033199</v>
      </c>
      <c r="AF1499" s="6">
        <v>0.339412892374992</v>
      </c>
      <c r="AG1499" s="310">
        <v>1.5437054914675501E-2</v>
      </c>
      <c r="AH1499" s="211">
        <v>0.78</v>
      </c>
      <c r="AI1499" s="211">
        <v>2.7639999999999998</v>
      </c>
      <c r="AJ1499" s="212">
        <v>5.702</v>
      </c>
      <c r="AK1499" s="210">
        <v>0.77500000000000002</v>
      </c>
      <c r="AL1499" s="210">
        <v>2.645</v>
      </c>
      <c r="AM1499" s="210">
        <v>5.5990000000000002</v>
      </c>
      <c r="AN1499" s="203"/>
      <c r="AO1499" s="203"/>
      <c r="AP1499" s="203"/>
      <c r="AQ1499" s="203"/>
      <c r="AR1499" s="203">
        <f t="shared" si="1937"/>
        <v>0.69692727427599999</v>
      </c>
      <c r="AS1499" s="203">
        <f t="shared" si="1938"/>
        <v>0.8518</v>
      </c>
      <c r="AT1499" s="203">
        <f t="shared" si="1939"/>
        <v>1.041088886996</v>
      </c>
      <c r="AU1499" s="203">
        <f t="shared" si="1940"/>
        <v>1.8303545495219997</v>
      </c>
      <c r="AV1499" s="203">
        <f t="shared" si="1941"/>
        <v>2.2370999999999999</v>
      </c>
      <c r="AW1499" s="203">
        <f t="shared" si="1942"/>
        <v>2.7342333283619995</v>
      </c>
      <c r="AX1499" s="203">
        <f t="shared" si="1943"/>
        <v>4.4007545552340002</v>
      </c>
      <c r="AY1499" s="203">
        <f t="shared" si="1944"/>
        <v>5.3787000000000003</v>
      </c>
      <c r="AZ1499" s="203">
        <f t="shared" si="1945"/>
        <v>6.5739666547139999</v>
      </c>
      <c r="BB1499" s="1" t="str">
        <f t="shared" si="1946"/>
        <v>NP</v>
      </c>
      <c r="BC1499" s="1" t="str">
        <f t="shared" si="1947"/>
        <v>P</v>
      </c>
      <c r="BD1499" s="1" t="str">
        <f t="shared" si="1948"/>
        <v>NA</v>
      </c>
      <c r="BE1499" s="1" t="str">
        <f t="shared" si="1949"/>
        <v>NO</v>
      </c>
      <c r="BF1499" s="1" t="str">
        <f t="shared" si="1907"/>
        <v>NO</v>
      </c>
      <c r="BG1499" s="1" t="str">
        <f t="shared" si="1908"/>
        <v>NO</v>
      </c>
      <c r="BH1499" s="1" t="str">
        <f t="shared" si="1901"/>
        <v>NO</v>
      </c>
      <c r="BJ1499" s="12">
        <v>17</v>
      </c>
      <c r="BK1499" s="1" t="str">
        <f t="shared" si="1909"/>
        <v>NP</v>
      </c>
      <c r="BL1499" s="1" t="str">
        <f t="shared" si="1910"/>
        <v>NA</v>
      </c>
      <c r="BM1499" s="1" t="str">
        <f t="shared" si="1911"/>
        <v>NA</v>
      </c>
      <c r="BN1499" s="1" t="str">
        <f t="shared" si="1912"/>
        <v>NO</v>
      </c>
      <c r="BO1499" s="1" t="str">
        <f t="shared" si="1913"/>
        <v>NO</v>
      </c>
      <c r="BP1499" s="1" t="str">
        <f t="shared" si="1914"/>
        <v>NO</v>
      </c>
      <c r="BQ1499" s="1" t="str">
        <f t="shared" si="1915"/>
        <v>YES</v>
      </c>
      <c r="BS1499" s="1" t="str">
        <f t="shared" si="1916"/>
        <v>TP</v>
      </c>
      <c r="BT1499" s="1" t="str">
        <f t="shared" si="1917"/>
        <v>TN</v>
      </c>
      <c r="BU1499" s="1" t="str">
        <f t="shared" si="1918"/>
        <v>TN</v>
      </c>
      <c r="BV1499" s="1" t="str">
        <f t="shared" si="1919"/>
        <v>NO</v>
      </c>
      <c r="BW1499" s="1" t="str">
        <f t="shared" si="1920"/>
        <v>NO</v>
      </c>
      <c r="BX1499" s="1" t="str">
        <f t="shared" si="1921"/>
        <v>YES</v>
      </c>
      <c r="BY1499" s="244" t="str">
        <f t="shared" si="1922"/>
        <v>YES</v>
      </c>
      <c r="BZ1499" s="244" t="str">
        <f t="shared" si="1923"/>
        <v>NO</v>
      </c>
      <c r="CA1499" s="244" t="str">
        <f t="shared" si="1924"/>
        <v>NO</v>
      </c>
      <c r="CB1499" s="244" t="str">
        <f t="shared" si="1925"/>
        <v>NO</v>
      </c>
      <c r="CC1499" s="244" t="str">
        <f t="shared" si="1926"/>
        <v>NO</v>
      </c>
      <c r="CD1499" s="244" t="str">
        <f t="shared" si="1902"/>
        <v>NO</v>
      </c>
      <c r="CE1499" s="1" t="str">
        <f t="shared" si="1903"/>
        <v>NO</v>
      </c>
      <c r="CF1499" s="1" t="str">
        <f t="shared" si="1904"/>
        <v>NO</v>
      </c>
      <c r="CG1499" s="1" t="str">
        <f t="shared" si="1905"/>
        <v>NO</v>
      </c>
      <c r="CH1499" s="1" t="str">
        <f t="shared" si="1906"/>
        <v>NO</v>
      </c>
      <c r="CI1499" s="244" t="str">
        <f t="shared" si="1927"/>
        <v>NO</v>
      </c>
      <c r="CJ1499" s="244" t="str">
        <f t="shared" si="1928"/>
        <v>NO</v>
      </c>
      <c r="CK1499" s="244" t="str">
        <f t="shared" si="1929"/>
        <v>NO</v>
      </c>
      <c r="CL1499" s="244" t="str">
        <f t="shared" si="1930"/>
        <v>NO</v>
      </c>
      <c r="CM1499" s="244" t="str">
        <f t="shared" si="1931"/>
        <v>NO</v>
      </c>
      <c r="CN1499" s="244" t="str">
        <f t="shared" si="1932"/>
        <v>NO</v>
      </c>
      <c r="CO1499" s="244" t="str">
        <f t="shared" si="1933"/>
        <v>NO</v>
      </c>
      <c r="CP1499" s="244" t="str">
        <f t="shared" si="1934"/>
        <v>NO</v>
      </c>
      <c r="CQ1499" s="244" t="str">
        <f t="shared" si="1935"/>
        <v>NO</v>
      </c>
      <c r="CR1499" s="244" t="str">
        <f t="shared" si="1936"/>
        <v>NO</v>
      </c>
    </row>
    <row r="1500" spans="1:96">
      <c r="A1500" s="64"/>
      <c r="B1500" s="15"/>
      <c r="C1500" s="15"/>
      <c r="D1500" s="15"/>
      <c r="E1500" s="15"/>
      <c r="F1500" s="15"/>
      <c r="G1500" s="15"/>
      <c r="H1500" s="15"/>
      <c r="I1500" s="52" t="s">
        <v>31</v>
      </c>
      <c r="J1500" s="6">
        <v>0.39757090062314498</v>
      </c>
      <c r="K1500" s="6">
        <v>0.56659620566186197</v>
      </c>
      <c r="L1500" s="6">
        <v>3.58328937149925E-2</v>
      </c>
      <c r="M1500" s="6">
        <v>0.59355500931472704</v>
      </c>
      <c r="N1500" s="6">
        <v>4.1061938362136202E-2</v>
      </c>
      <c r="O1500" s="6">
        <v>0.365383052323136</v>
      </c>
      <c r="P1500" s="6">
        <v>7.1497597067733801E-2</v>
      </c>
      <c r="Q1500" s="6">
        <v>0.858248153711483</v>
      </c>
      <c r="R1500" s="6">
        <v>7.02542492207828E-2</v>
      </c>
      <c r="S1500" s="6">
        <v>0.881032785926256</v>
      </c>
      <c r="T1500" s="6">
        <v>5.9391222912284797E-2</v>
      </c>
      <c r="U1500" s="6">
        <v>5.9575991161459001E-2</v>
      </c>
      <c r="V1500" s="6">
        <v>3.04553065777016E-2</v>
      </c>
      <c r="W1500" s="6">
        <v>0.338885920661327</v>
      </c>
      <c r="X1500" s="6">
        <v>0.63065877276097004</v>
      </c>
      <c r="Y1500" s="6">
        <v>5.1051719618355799E-2</v>
      </c>
      <c r="Z1500" s="6">
        <v>0.93200819472324603</v>
      </c>
      <c r="AA1500" s="6">
        <v>1.6940085658397299E-2</v>
      </c>
      <c r="AB1500" s="6">
        <v>0.67458164663278897</v>
      </c>
      <c r="AC1500" s="6">
        <v>0.110564983391726</v>
      </c>
      <c r="AD1500" s="6">
        <v>0.21485336997548399</v>
      </c>
      <c r="AE1500" s="6">
        <v>0.82912408011002503</v>
      </c>
      <c r="AF1500" s="6">
        <v>9.4081443605247894E-2</v>
      </c>
      <c r="AG1500" s="310">
        <v>7.6794476284726507E-2</v>
      </c>
      <c r="AH1500" s="211">
        <v>0.87</v>
      </c>
      <c r="AI1500" s="211">
        <v>2.9470000000000001</v>
      </c>
      <c r="AJ1500" s="212">
        <v>5.6459999999999999</v>
      </c>
      <c r="AK1500" s="210">
        <v>0.90800000000000003</v>
      </c>
      <c r="AL1500" s="210">
        <v>2.9319999999999999</v>
      </c>
      <c r="AM1500" s="210">
        <v>5.6349999999999998</v>
      </c>
      <c r="AN1500" s="203"/>
      <c r="AO1500" s="203"/>
      <c r="AP1500" s="203"/>
      <c r="AQ1500" s="203"/>
      <c r="AR1500" s="203">
        <f t="shared" si="1937"/>
        <v>0.69692727427599999</v>
      </c>
      <c r="AS1500" s="203">
        <f t="shared" si="1938"/>
        <v>0.8518</v>
      </c>
      <c r="AT1500" s="203">
        <f t="shared" si="1939"/>
        <v>1.041088886996</v>
      </c>
      <c r="AU1500" s="203">
        <f t="shared" si="1940"/>
        <v>1.8303545495219997</v>
      </c>
      <c r="AV1500" s="203">
        <f t="shared" si="1941"/>
        <v>2.2370999999999999</v>
      </c>
      <c r="AW1500" s="203">
        <f t="shared" si="1942"/>
        <v>2.7342333283619995</v>
      </c>
      <c r="AX1500" s="203">
        <f t="shared" si="1943"/>
        <v>4.4007545552340002</v>
      </c>
      <c r="AY1500" s="203">
        <f t="shared" si="1944"/>
        <v>5.3787000000000003</v>
      </c>
      <c r="AZ1500" s="203">
        <f t="shared" si="1945"/>
        <v>6.5739666547139999</v>
      </c>
      <c r="BB1500" s="1" t="str">
        <f t="shared" si="1946"/>
        <v>NA</v>
      </c>
      <c r="BC1500" s="1" t="str">
        <f t="shared" si="1947"/>
        <v>P</v>
      </c>
      <c r="BD1500" s="1" t="str">
        <f t="shared" si="1948"/>
        <v>NA</v>
      </c>
      <c r="BE1500" s="1" t="str">
        <f t="shared" si="1949"/>
        <v>NO</v>
      </c>
      <c r="BF1500" s="1" t="str">
        <f t="shared" si="1907"/>
        <v>NO</v>
      </c>
      <c r="BG1500" s="1" t="str">
        <f t="shared" si="1908"/>
        <v>NO</v>
      </c>
      <c r="BH1500" s="1" t="str">
        <f t="shared" si="1901"/>
        <v>NO</v>
      </c>
      <c r="BJ1500" s="12">
        <v>33</v>
      </c>
      <c r="BK1500" s="1" t="str">
        <f t="shared" si="1909"/>
        <v>NA</v>
      </c>
      <c r="BL1500" s="1" t="str">
        <f t="shared" si="1910"/>
        <v>P</v>
      </c>
      <c r="BM1500" s="1" t="str">
        <f t="shared" si="1911"/>
        <v>NA</v>
      </c>
      <c r="BN1500" s="1" t="str">
        <f t="shared" si="1912"/>
        <v>NO</v>
      </c>
      <c r="BO1500" s="1" t="str">
        <f t="shared" si="1913"/>
        <v>NO</v>
      </c>
      <c r="BP1500" s="1" t="str">
        <f t="shared" si="1914"/>
        <v>NO</v>
      </c>
      <c r="BQ1500" s="1" t="str">
        <f t="shared" si="1915"/>
        <v>NO</v>
      </c>
      <c r="BS1500" s="1" t="str">
        <f t="shared" si="1916"/>
        <v>TN</v>
      </c>
      <c r="BT1500" s="1" t="str">
        <f t="shared" si="1917"/>
        <v>TN</v>
      </c>
      <c r="BU1500" s="1" t="str">
        <f t="shared" si="1918"/>
        <v>TN</v>
      </c>
      <c r="BV1500" s="1" t="str">
        <f t="shared" si="1919"/>
        <v>NO</v>
      </c>
      <c r="BW1500" s="1" t="str">
        <f t="shared" si="1920"/>
        <v>NO</v>
      </c>
      <c r="BX1500" s="1" t="str">
        <f t="shared" si="1921"/>
        <v>NO</v>
      </c>
      <c r="BY1500" s="244" t="str">
        <f t="shared" si="1922"/>
        <v>YES</v>
      </c>
      <c r="BZ1500" s="244" t="str">
        <f t="shared" si="1923"/>
        <v>NO</v>
      </c>
      <c r="CA1500" s="244" t="str">
        <f t="shared" si="1924"/>
        <v>NO</v>
      </c>
      <c r="CB1500" s="244" t="str">
        <f t="shared" si="1925"/>
        <v>NO</v>
      </c>
      <c r="CC1500" s="244" t="str">
        <f t="shared" si="1926"/>
        <v>NO</v>
      </c>
      <c r="CD1500" s="244" t="str">
        <f t="shared" si="1902"/>
        <v>NO</v>
      </c>
      <c r="CE1500" s="1" t="str">
        <f t="shared" si="1903"/>
        <v>NO</v>
      </c>
      <c r="CF1500" s="1" t="str">
        <f t="shared" si="1904"/>
        <v>NO</v>
      </c>
      <c r="CG1500" s="1" t="str">
        <f t="shared" si="1905"/>
        <v>NO</v>
      </c>
      <c r="CH1500" s="1" t="str">
        <f t="shared" si="1906"/>
        <v>NO</v>
      </c>
      <c r="CI1500" s="244" t="str">
        <f t="shared" si="1927"/>
        <v>NO</v>
      </c>
      <c r="CJ1500" s="244" t="str">
        <f t="shared" si="1928"/>
        <v>NO</v>
      </c>
      <c r="CK1500" s="244" t="str">
        <f t="shared" si="1929"/>
        <v>NO</v>
      </c>
      <c r="CL1500" s="244" t="str">
        <f t="shared" si="1930"/>
        <v>NO</v>
      </c>
      <c r="CM1500" s="244" t="str">
        <f t="shared" si="1931"/>
        <v>NO</v>
      </c>
      <c r="CN1500" s="244" t="str">
        <f t="shared" si="1932"/>
        <v>NO</v>
      </c>
      <c r="CO1500" s="244" t="str">
        <f t="shared" si="1933"/>
        <v>NO</v>
      </c>
      <c r="CP1500" s="244" t="str">
        <f t="shared" si="1934"/>
        <v>NO</v>
      </c>
      <c r="CQ1500" s="244" t="str">
        <f t="shared" si="1935"/>
        <v>NO</v>
      </c>
      <c r="CR1500" s="244" t="str">
        <f t="shared" si="1936"/>
        <v>NO</v>
      </c>
    </row>
    <row r="1501" spans="1:96">
      <c r="A1501" s="64"/>
      <c r="B1501" s="15"/>
      <c r="C1501" s="15"/>
      <c r="D1501" s="15"/>
      <c r="E1501" s="15"/>
      <c r="F1501" s="15"/>
      <c r="G1501" s="15"/>
      <c r="H1501" s="15"/>
      <c r="I1501" s="52" t="s">
        <v>53</v>
      </c>
      <c r="J1501" s="6">
        <v>0.58912023088569399</v>
      </c>
      <c r="K1501" s="6">
        <v>0.40985376912507898</v>
      </c>
      <c r="L1501" s="6">
        <v>1.0259999892254701E-3</v>
      </c>
      <c r="M1501" s="6">
        <v>0.39918563536667001</v>
      </c>
      <c r="N1501" s="6">
        <v>0.39815994300299401</v>
      </c>
      <c r="O1501" s="6">
        <v>0.20265442163033401</v>
      </c>
      <c r="P1501" s="6">
        <v>0.26364322144750002</v>
      </c>
      <c r="Q1501" s="6">
        <v>0.16195077184786799</v>
      </c>
      <c r="R1501" s="6">
        <v>0.57440600670463005</v>
      </c>
      <c r="S1501" s="6">
        <v>0.53580697494051999</v>
      </c>
      <c r="T1501" s="6">
        <v>0.11965374095420001</v>
      </c>
      <c r="U1501" s="6">
        <v>0.34453928410527801</v>
      </c>
      <c r="V1501" s="6">
        <v>0.198666594145431</v>
      </c>
      <c r="W1501" s="6">
        <v>0.74243066384193901</v>
      </c>
      <c r="X1501" s="6">
        <v>5.8902742012628698E-2</v>
      </c>
      <c r="Y1501" s="6">
        <v>0.82919342533854101</v>
      </c>
      <c r="Z1501" s="6">
        <v>4.3649529223714997E-2</v>
      </c>
      <c r="AA1501" s="6">
        <v>0.127157045437743</v>
      </c>
      <c r="AB1501" s="6">
        <v>0.621294079556998</v>
      </c>
      <c r="AC1501" s="6">
        <v>7.4324846161520797E-2</v>
      </c>
      <c r="AD1501" s="6">
        <v>0.30438107428147998</v>
      </c>
      <c r="AE1501" s="6">
        <v>0.72446574774098105</v>
      </c>
      <c r="AF1501" s="6">
        <v>0.19751354666781201</v>
      </c>
      <c r="AG1501" s="310">
        <v>7.8020705591205594E-2</v>
      </c>
      <c r="AH1501" s="211">
        <v>1.742</v>
      </c>
      <c r="AI1501" s="211">
        <v>2.4460000000000002</v>
      </c>
      <c r="AJ1501" s="212">
        <v>5.7679999999999998</v>
      </c>
      <c r="AK1501" s="210">
        <v>1.67</v>
      </c>
      <c r="AL1501" s="210">
        <v>2.427</v>
      </c>
      <c r="AM1501" s="210">
        <v>5.6539999999999999</v>
      </c>
      <c r="AN1501" s="203"/>
      <c r="AO1501" s="203"/>
      <c r="AP1501" s="203"/>
      <c r="AQ1501" s="203"/>
      <c r="AR1501" s="203">
        <f t="shared" si="1937"/>
        <v>0.69692727427599999</v>
      </c>
      <c r="AS1501" s="203">
        <f t="shared" si="1938"/>
        <v>0.8518</v>
      </c>
      <c r="AT1501" s="203">
        <f t="shared" si="1939"/>
        <v>1.041088886996</v>
      </c>
      <c r="AU1501" s="203">
        <f t="shared" si="1940"/>
        <v>1.8303545495219997</v>
      </c>
      <c r="AV1501" s="203">
        <f t="shared" si="1941"/>
        <v>2.2370999999999999</v>
      </c>
      <c r="AW1501" s="203">
        <f t="shared" si="1942"/>
        <v>2.7342333283619995</v>
      </c>
      <c r="AX1501" s="203">
        <f t="shared" si="1943"/>
        <v>4.4007545552340002</v>
      </c>
      <c r="AY1501" s="203">
        <f t="shared" si="1944"/>
        <v>5.3787000000000003</v>
      </c>
      <c r="AZ1501" s="203">
        <f t="shared" si="1945"/>
        <v>6.5739666547139999</v>
      </c>
      <c r="BB1501" s="1" t="str">
        <f t="shared" si="1946"/>
        <v>P</v>
      </c>
      <c r="BC1501" s="1" t="str">
        <f t="shared" si="1947"/>
        <v>NA</v>
      </c>
      <c r="BD1501" s="1" t="str">
        <f t="shared" si="1948"/>
        <v>NA</v>
      </c>
      <c r="BE1501" s="1" t="str">
        <f t="shared" si="1949"/>
        <v>NO</v>
      </c>
      <c r="BF1501" s="1" t="str">
        <f t="shared" si="1907"/>
        <v>NO</v>
      </c>
      <c r="BG1501" s="1" t="str">
        <f t="shared" si="1908"/>
        <v>NO</v>
      </c>
      <c r="BH1501" s="1" t="str">
        <f t="shared" si="1901"/>
        <v>NO</v>
      </c>
      <c r="BJ1501" s="12">
        <v>31</v>
      </c>
      <c r="BK1501" s="1" t="str">
        <f t="shared" si="1909"/>
        <v>P</v>
      </c>
      <c r="BL1501" s="1" t="str">
        <f t="shared" si="1910"/>
        <v>NA</v>
      </c>
      <c r="BM1501" s="1" t="str">
        <f t="shared" si="1911"/>
        <v>NA</v>
      </c>
      <c r="BN1501" s="1" t="str">
        <f t="shared" si="1912"/>
        <v>NO</v>
      </c>
      <c r="BO1501" s="1" t="str">
        <f t="shared" si="1913"/>
        <v>NO</v>
      </c>
      <c r="BP1501" s="1" t="str">
        <f t="shared" si="1914"/>
        <v>NO</v>
      </c>
      <c r="BQ1501" s="1" t="str">
        <f t="shared" si="1915"/>
        <v>NO</v>
      </c>
      <c r="BS1501" s="1" t="str">
        <f t="shared" si="1916"/>
        <v>TN</v>
      </c>
      <c r="BT1501" s="1" t="str">
        <f t="shared" si="1917"/>
        <v>TN</v>
      </c>
      <c r="BU1501" s="1" t="str">
        <f t="shared" si="1918"/>
        <v>TN</v>
      </c>
      <c r="BV1501" s="1" t="str">
        <f t="shared" si="1919"/>
        <v>NO</v>
      </c>
      <c r="BW1501" s="1" t="str">
        <f t="shared" si="1920"/>
        <v>NO</v>
      </c>
      <c r="BX1501" s="1" t="str">
        <f t="shared" si="1921"/>
        <v>NO</v>
      </c>
      <c r="BY1501" s="244" t="str">
        <f t="shared" si="1922"/>
        <v>YES</v>
      </c>
      <c r="BZ1501" s="244" t="str">
        <f t="shared" si="1923"/>
        <v>NO</v>
      </c>
      <c r="CA1501" s="244" t="str">
        <f t="shared" si="1924"/>
        <v>NO</v>
      </c>
      <c r="CB1501" s="244" t="str">
        <f t="shared" si="1925"/>
        <v>NO</v>
      </c>
      <c r="CC1501" s="244" t="str">
        <f t="shared" si="1926"/>
        <v>NO</v>
      </c>
      <c r="CD1501" s="244" t="str">
        <f t="shared" si="1902"/>
        <v>NO</v>
      </c>
      <c r="CE1501" s="1" t="str">
        <f t="shared" si="1903"/>
        <v>NO</v>
      </c>
      <c r="CF1501" s="1" t="str">
        <f t="shared" si="1904"/>
        <v>NO</v>
      </c>
      <c r="CG1501" s="1" t="str">
        <f t="shared" si="1905"/>
        <v>NO</v>
      </c>
      <c r="CH1501" s="1" t="str">
        <f t="shared" si="1906"/>
        <v>NO</v>
      </c>
      <c r="CI1501" s="244" t="str">
        <f t="shared" si="1927"/>
        <v>NO</v>
      </c>
      <c r="CJ1501" s="244" t="str">
        <f t="shared" si="1928"/>
        <v>NO</v>
      </c>
      <c r="CK1501" s="244" t="str">
        <f t="shared" si="1929"/>
        <v>NO</v>
      </c>
      <c r="CL1501" s="244" t="str">
        <f t="shared" si="1930"/>
        <v>NO</v>
      </c>
      <c r="CM1501" s="244" t="str">
        <f t="shared" si="1931"/>
        <v>NO</v>
      </c>
      <c r="CN1501" s="244" t="str">
        <f t="shared" si="1932"/>
        <v>NO</v>
      </c>
      <c r="CO1501" s="244" t="str">
        <f t="shared" si="1933"/>
        <v>NO</v>
      </c>
      <c r="CP1501" s="244" t="str">
        <f t="shared" si="1934"/>
        <v>NO</v>
      </c>
      <c r="CQ1501" s="244" t="str">
        <f t="shared" si="1935"/>
        <v>NO</v>
      </c>
      <c r="CR1501" s="244" t="str">
        <f t="shared" si="1936"/>
        <v>NO</v>
      </c>
    </row>
    <row r="1502" spans="1:96">
      <c r="A1502" s="64"/>
      <c r="B1502" s="15"/>
      <c r="C1502" s="15"/>
      <c r="D1502" s="15"/>
      <c r="E1502" s="15"/>
      <c r="F1502" s="15"/>
      <c r="G1502" s="15"/>
      <c r="H1502" s="15"/>
      <c r="I1502" s="52" t="s">
        <v>54</v>
      </c>
      <c r="J1502" s="6">
        <v>3.8665004511225502E-2</v>
      </c>
      <c r="K1502" s="6">
        <v>0.89940238647128201</v>
      </c>
      <c r="L1502" s="6">
        <v>6.1932609017492299E-2</v>
      </c>
      <c r="M1502" s="6">
        <v>0.68631582240768696</v>
      </c>
      <c r="N1502" s="6">
        <v>0.30629652417671199</v>
      </c>
      <c r="O1502" s="6">
        <v>7.3876534156002097E-3</v>
      </c>
      <c r="P1502" s="6">
        <v>0.86649905672764904</v>
      </c>
      <c r="Q1502" s="6">
        <v>5.3469484891617597E-2</v>
      </c>
      <c r="R1502" s="6">
        <v>8.0031458380732806E-2</v>
      </c>
      <c r="S1502" s="6">
        <v>0.893514500655743</v>
      </c>
      <c r="T1502" s="6">
        <v>6.7180046472517796E-2</v>
      </c>
      <c r="U1502" s="6">
        <v>3.93054528717382E-2</v>
      </c>
      <c r="V1502" s="6">
        <v>9.65069435612253E-2</v>
      </c>
      <c r="W1502" s="6">
        <v>5.0593480633422901E-2</v>
      </c>
      <c r="X1502" s="6">
        <v>0.85289957580535103</v>
      </c>
      <c r="Y1502" s="6">
        <v>0.76069802714671297</v>
      </c>
      <c r="Z1502" s="6">
        <v>0.19599700155636399</v>
      </c>
      <c r="AA1502" s="6">
        <v>4.33049712969222E-2</v>
      </c>
      <c r="AB1502" s="6">
        <v>0.32756078887460999</v>
      </c>
      <c r="AC1502" s="6">
        <v>0.64196441096597801</v>
      </c>
      <c r="AD1502" s="6">
        <v>3.0474800159411099E-2</v>
      </c>
      <c r="AE1502" s="6">
        <v>0.59018862695844898</v>
      </c>
      <c r="AF1502" s="6">
        <v>0.35405435132206797</v>
      </c>
      <c r="AG1502" s="310">
        <v>5.5757021719481603E-2</v>
      </c>
      <c r="AH1502" s="211">
        <v>0.92</v>
      </c>
      <c r="AI1502" s="211">
        <v>3.2970000000000002</v>
      </c>
      <c r="AJ1502" s="212">
        <v>5.3710000000000004</v>
      </c>
      <c r="AK1502" s="210">
        <v>0.97799999999999998</v>
      </c>
      <c r="AL1502" s="210">
        <v>3.3109999999999999</v>
      </c>
      <c r="AM1502" s="210">
        <v>5.47</v>
      </c>
      <c r="AN1502" s="203"/>
      <c r="AO1502" s="203"/>
      <c r="AP1502" s="203"/>
      <c r="AQ1502" s="203"/>
      <c r="AR1502" s="203">
        <f t="shared" si="1937"/>
        <v>0.69692727427599999</v>
      </c>
      <c r="AS1502" s="203">
        <f t="shared" si="1938"/>
        <v>0.8518</v>
      </c>
      <c r="AT1502" s="203">
        <f t="shared" si="1939"/>
        <v>1.041088886996</v>
      </c>
      <c r="AU1502" s="203">
        <f t="shared" si="1940"/>
        <v>1.8303545495219997</v>
      </c>
      <c r="AV1502" s="203">
        <f t="shared" si="1941"/>
        <v>2.2370999999999999</v>
      </c>
      <c r="AW1502" s="203">
        <f t="shared" si="1942"/>
        <v>2.7342333283619995</v>
      </c>
      <c r="AX1502" s="203">
        <f t="shared" si="1943"/>
        <v>4.4007545552340002</v>
      </c>
      <c r="AY1502" s="203">
        <f t="shared" si="1944"/>
        <v>5.3787000000000003</v>
      </c>
      <c r="AZ1502" s="203">
        <f t="shared" si="1945"/>
        <v>6.5739666547139999</v>
      </c>
      <c r="BB1502" s="1" t="str">
        <f t="shared" si="1946"/>
        <v>NA</v>
      </c>
      <c r="BC1502" s="1" t="str">
        <f t="shared" si="1947"/>
        <v>P</v>
      </c>
      <c r="BD1502" s="1" t="str">
        <f t="shared" si="1948"/>
        <v>NP</v>
      </c>
      <c r="BE1502" s="1" t="str">
        <f t="shared" si="1949"/>
        <v>NO</v>
      </c>
      <c r="BF1502" s="1" t="str">
        <f t="shared" si="1907"/>
        <v>NO</v>
      </c>
      <c r="BG1502" s="1" t="str">
        <f t="shared" si="1908"/>
        <v>NO</v>
      </c>
      <c r="BH1502" s="1" t="str">
        <f t="shared" si="1901"/>
        <v>NO</v>
      </c>
      <c r="BJ1502" s="12">
        <v>43</v>
      </c>
      <c r="BK1502" s="1" t="str">
        <f t="shared" si="1909"/>
        <v>NA</v>
      </c>
      <c r="BL1502" s="1" t="str">
        <f t="shared" si="1910"/>
        <v>P</v>
      </c>
      <c r="BM1502" s="1" t="str">
        <f t="shared" si="1911"/>
        <v>NA</v>
      </c>
      <c r="BN1502" s="1" t="str">
        <f t="shared" si="1912"/>
        <v>NO</v>
      </c>
      <c r="BO1502" s="1" t="str">
        <f t="shared" si="1913"/>
        <v>NO</v>
      </c>
      <c r="BP1502" s="1" t="str">
        <f t="shared" si="1914"/>
        <v>NO</v>
      </c>
      <c r="BQ1502" s="1" t="str">
        <f t="shared" si="1915"/>
        <v>NO</v>
      </c>
      <c r="BS1502" s="1" t="str">
        <f t="shared" si="1916"/>
        <v>TN</v>
      </c>
      <c r="BT1502" s="1" t="str">
        <f t="shared" si="1917"/>
        <v>TN</v>
      </c>
      <c r="BU1502" s="1" t="str">
        <f t="shared" si="1918"/>
        <v>FP</v>
      </c>
      <c r="BV1502" s="1" t="str">
        <f t="shared" si="1919"/>
        <v>NO</v>
      </c>
      <c r="BW1502" s="1" t="str">
        <f t="shared" si="1920"/>
        <v>NO</v>
      </c>
      <c r="BX1502" s="1" t="str">
        <f t="shared" si="1921"/>
        <v>NO</v>
      </c>
      <c r="BY1502" s="244" t="str">
        <f t="shared" si="1922"/>
        <v>YES</v>
      </c>
      <c r="BZ1502" s="244" t="str">
        <f t="shared" si="1923"/>
        <v>NO</v>
      </c>
      <c r="CA1502" s="244" t="str">
        <f t="shared" si="1924"/>
        <v>NO</v>
      </c>
      <c r="CB1502" s="244" t="str">
        <f t="shared" si="1925"/>
        <v>NO</v>
      </c>
      <c r="CC1502" s="244" t="str">
        <f t="shared" si="1926"/>
        <v>NO</v>
      </c>
      <c r="CD1502" s="244" t="str">
        <f t="shared" si="1902"/>
        <v>YES</v>
      </c>
      <c r="CE1502" s="1" t="str">
        <f t="shared" si="1903"/>
        <v>NO</v>
      </c>
      <c r="CF1502" s="1" t="str">
        <f t="shared" si="1904"/>
        <v>NO</v>
      </c>
      <c r="CG1502" s="1" t="str">
        <f t="shared" si="1905"/>
        <v>NO</v>
      </c>
      <c r="CH1502" s="1" t="str">
        <f t="shared" si="1906"/>
        <v>YES</v>
      </c>
      <c r="CI1502" s="244" t="str">
        <f t="shared" si="1927"/>
        <v>NO</v>
      </c>
      <c r="CJ1502" s="244" t="str">
        <f t="shared" si="1928"/>
        <v>NO</v>
      </c>
      <c r="CK1502" s="244" t="str">
        <f t="shared" si="1929"/>
        <v>NO</v>
      </c>
      <c r="CL1502" s="244" t="str">
        <f t="shared" si="1930"/>
        <v>NO</v>
      </c>
      <c r="CM1502" s="244" t="str">
        <f t="shared" si="1931"/>
        <v>NO</v>
      </c>
      <c r="CN1502" s="244" t="str">
        <f t="shared" si="1932"/>
        <v>YES</v>
      </c>
      <c r="CO1502" s="244" t="str">
        <f t="shared" si="1933"/>
        <v>NO</v>
      </c>
      <c r="CP1502" s="244" t="str">
        <f t="shared" si="1934"/>
        <v>NO</v>
      </c>
      <c r="CQ1502" s="244" t="str">
        <f t="shared" si="1935"/>
        <v>NO</v>
      </c>
      <c r="CR1502" s="244" t="str">
        <f t="shared" si="1936"/>
        <v>YES</v>
      </c>
    </row>
    <row r="1503" spans="1:96">
      <c r="A1503" s="64"/>
      <c r="B1503" s="15"/>
      <c r="C1503" s="15"/>
      <c r="D1503" s="15"/>
      <c r="E1503" s="15"/>
      <c r="F1503" s="15"/>
      <c r="G1503" s="15"/>
      <c r="H1503" s="15"/>
      <c r="I1503" s="52" t="s">
        <v>55</v>
      </c>
      <c r="J1503" s="6">
        <v>0.83933024189996397</v>
      </c>
      <c r="K1503" s="6">
        <v>0.119464634618325</v>
      </c>
      <c r="L1503" s="6">
        <v>4.1205123481709599E-2</v>
      </c>
      <c r="M1503" s="6">
        <v>0.71868402723083802</v>
      </c>
      <c r="N1503" s="6">
        <v>0.13356281757147301</v>
      </c>
      <c r="O1503" s="6">
        <v>0.147753155197688</v>
      </c>
      <c r="P1503" s="6">
        <v>0.94063887379967503</v>
      </c>
      <c r="Q1503" s="6">
        <v>2.9017598257343999E-2</v>
      </c>
      <c r="R1503" s="6">
        <v>3.0343527942980099E-2</v>
      </c>
      <c r="S1503" s="6">
        <v>0.76907418118651005</v>
      </c>
      <c r="T1503" s="6">
        <v>0.118888921056706</v>
      </c>
      <c r="U1503" s="6">
        <v>0.11203689775678299</v>
      </c>
      <c r="V1503" s="6">
        <v>0.80459851820424699</v>
      </c>
      <c r="W1503" s="6">
        <v>6.8842237134848203E-2</v>
      </c>
      <c r="X1503" s="6">
        <v>0.12655924466090401</v>
      </c>
      <c r="Y1503" s="6">
        <v>0.85418253581043402</v>
      </c>
      <c r="Z1503" s="6">
        <v>0.122162133613736</v>
      </c>
      <c r="AA1503" s="6">
        <v>2.3655330575829501E-2</v>
      </c>
      <c r="AB1503" s="6">
        <v>0.39631844816643103</v>
      </c>
      <c r="AC1503" s="6">
        <v>7.7843712051525404E-2</v>
      </c>
      <c r="AD1503" s="6">
        <v>0.52583783978204302</v>
      </c>
      <c r="AE1503" s="6">
        <v>0.942566705568887</v>
      </c>
      <c r="AF1503" s="6">
        <v>4.1601522106846402E-2</v>
      </c>
      <c r="AG1503" s="310">
        <v>1.5831772324266299E-2</v>
      </c>
      <c r="AH1503" s="211">
        <v>0.99099999999999999</v>
      </c>
      <c r="AI1503" s="211">
        <v>2.5369999999999999</v>
      </c>
      <c r="AJ1503" s="212">
        <v>5.952</v>
      </c>
      <c r="AK1503" s="210">
        <v>0.997</v>
      </c>
      <c r="AL1503" s="210">
        <v>2.4990000000000001</v>
      </c>
      <c r="AM1503" s="210">
        <v>6.1820000000000004</v>
      </c>
      <c r="AN1503" s="203"/>
      <c r="AO1503" s="203"/>
      <c r="AP1503" s="203"/>
      <c r="AQ1503" s="203"/>
      <c r="AR1503" s="203">
        <f t="shared" si="1937"/>
        <v>0.69692727427599999</v>
      </c>
      <c r="AS1503" s="203">
        <f t="shared" si="1938"/>
        <v>0.8518</v>
      </c>
      <c r="AT1503" s="203">
        <f t="shared" si="1939"/>
        <v>1.041088886996</v>
      </c>
      <c r="AU1503" s="203">
        <f t="shared" si="1940"/>
        <v>1.8303545495219997</v>
      </c>
      <c r="AV1503" s="203">
        <f t="shared" si="1941"/>
        <v>2.2370999999999999</v>
      </c>
      <c r="AW1503" s="203">
        <f t="shared" si="1942"/>
        <v>2.7342333283619995</v>
      </c>
      <c r="AX1503" s="203">
        <f t="shared" si="1943"/>
        <v>4.4007545552340002</v>
      </c>
      <c r="AY1503" s="203">
        <f t="shared" si="1944"/>
        <v>5.3787000000000003</v>
      </c>
      <c r="AZ1503" s="203">
        <f t="shared" si="1945"/>
        <v>6.5739666547139999</v>
      </c>
      <c r="BB1503" s="1" t="str">
        <f t="shared" si="1946"/>
        <v>NA</v>
      </c>
      <c r="BC1503" s="1" t="str">
        <f t="shared" si="1947"/>
        <v>NA</v>
      </c>
      <c r="BD1503" s="1" t="str">
        <f t="shared" si="1948"/>
        <v>NA</v>
      </c>
      <c r="BE1503" s="1" t="str">
        <f t="shared" si="1949"/>
        <v>NO</v>
      </c>
      <c r="BF1503" s="1" t="str">
        <f t="shared" si="1907"/>
        <v>NO</v>
      </c>
      <c r="BG1503" s="1" t="str">
        <f t="shared" si="1908"/>
        <v>NO</v>
      </c>
      <c r="BH1503" s="1" t="str">
        <f t="shared" si="1901"/>
        <v>YES</v>
      </c>
      <c r="BJ1503" s="12">
        <v>25</v>
      </c>
      <c r="BK1503" s="1" t="str">
        <f t="shared" si="1909"/>
        <v>NA</v>
      </c>
      <c r="BL1503" s="1" t="str">
        <f t="shared" si="1910"/>
        <v>NA</v>
      </c>
      <c r="BM1503" s="1" t="str">
        <f t="shared" si="1911"/>
        <v>NA</v>
      </c>
      <c r="BN1503" s="1" t="str">
        <f t="shared" si="1912"/>
        <v>NO</v>
      </c>
      <c r="BO1503" s="1" t="str">
        <f t="shared" si="1913"/>
        <v>NO</v>
      </c>
      <c r="BP1503" s="1" t="str">
        <f t="shared" si="1914"/>
        <v>NO</v>
      </c>
      <c r="BQ1503" s="1" t="str">
        <f t="shared" si="1915"/>
        <v>YES</v>
      </c>
      <c r="BS1503" s="1" t="str">
        <f t="shared" si="1916"/>
        <v>TN</v>
      </c>
      <c r="BT1503" s="1" t="str">
        <f t="shared" si="1917"/>
        <v>TN</v>
      </c>
      <c r="BU1503" s="1" t="str">
        <f t="shared" si="1918"/>
        <v>TN</v>
      </c>
      <c r="BV1503" s="1" t="str">
        <f t="shared" si="1919"/>
        <v>NO</v>
      </c>
      <c r="BW1503" s="1" t="str">
        <f t="shared" si="1920"/>
        <v>NO</v>
      </c>
      <c r="BX1503" s="1" t="str">
        <f t="shared" si="1921"/>
        <v>NO</v>
      </c>
      <c r="BY1503" s="244" t="str">
        <f t="shared" si="1922"/>
        <v>YES</v>
      </c>
      <c r="BZ1503" s="244" t="str">
        <f t="shared" si="1923"/>
        <v>NO</v>
      </c>
      <c r="CA1503" s="244" t="str">
        <f t="shared" si="1924"/>
        <v>NO</v>
      </c>
      <c r="CB1503" s="244" t="str">
        <f t="shared" si="1925"/>
        <v>NO</v>
      </c>
      <c r="CC1503" s="244" t="str">
        <f t="shared" si="1926"/>
        <v>NO</v>
      </c>
      <c r="CD1503" s="244" t="str">
        <f t="shared" si="1902"/>
        <v>NO</v>
      </c>
      <c r="CE1503" s="1" t="str">
        <f t="shared" si="1903"/>
        <v>NO</v>
      </c>
      <c r="CF1503" s="1" t="str">
        <f t="shared" si="1904"/>
        <v>NO</v>
      </c>
      <c r="CG1503" s="1" t="str">
        <f t="shared" si="1905"/>
        <v>NO</v>
      </c>
      <c r="CH1503" s="1" t="str">
        <f t="shared" si="1906"/>
        <v>NO</v>
      </c>
      <c r="CI1503" s="244" t="str">
        <f t="shared" si="1927"/>
        <v>NO</v>
      </c>
      <c r="CJ1503" s="244" t="str">
        <f t="shared" si="1928"/>
        <v>NO</v>
      </c>
      <c r="CK1503" s="244" t="str">
        <f t="shared" si="1929"/>
        <v>NO</v>
      </c>
      <c r="CL1503" s="244" t="str">
        <f t="shared" si="1930"/>
        <v>NO</v>
      </c>
      <c r="CM1503" s="244" t="str">
        <f t="shared" si="1931"/>
        <v>NO</v>
      </c>
      <c r="CN1503" s="244" t="str">
        <f t="shared" si="1932"/>
        <v>NO</v>
      </c>
      <c r="CO1503" s="244" t="str">
        <f t="shared" si="1933"/>
        <v>NO</v>
      </c>
      <c r="CP1503" s="244" t="str">
        <f t="shared" si="1934"/>
        <v>NO</v>
      </c>
      <c r="CQ1503" s="244" t="str">
        <f t="shared" si="1935"/>
        <v>NO</v>
      </c>
      <c r="CR1503" s="244" t="str">
        <f t="shared" si="1936"/>
        <v>NO</v>
      </c>
    </row>
    <row r="1504" spans="1:96">
      <c r="A1504" s="64"/>
      <c r="B1504" s="15"/>
      <c r="C1504" s="15"/>
      <c r="D1504" s="15"/>
      <c r="E1504" s="15"/>
      <c r="F1504" s="15"/>
      <c r="G1504" s="15"/>
      <c r="H1504" s="15"/>
      <c r="I1504" s="52" t="s">
        <v>56</v>
      </c>
      <c r="J1504" s="6">
        <v>0.58642073447778997</v>
      </c>
      <c r="K1504" s="6">
        <v>0.332639697462633</v>
      </c>
      <c r="L1504" s="6">
        <v>8.0939568059575806E-2</v>
      </c>
      <c r="M1504" s="6">
        <v>0.49973663751039299</v>
      </c>
      <c r="N1504" s="6">
        <v>9.2533251854811597E-3</v>
      </c>
      <c r="O1504" s="6">
        <v>0.49101003730412501</v>
      </c>
      <c r="P1504" s="6">
        <v>0.78926252926912199</v>
      </c>
      <c r="Q1504" s="6">
        <v>0.184550407447549</v>
      </c>
      <c r="R1504" s="6">
        <v>2.6187063283327601E-2</v>
      </c>
      <c r="S1504" s="6">
        <v>0.18778585328174799</v>
      </c>
      <c r="T1504" s="6">
        <v>0.29974832697429399</v>
      </c>
      <c r="U1504" s="6">
        <v>0.512465819743956</v>
      </c>
      <c r="V1504" s="6">
        <v>0.63597077425801396</v>
      </c>
      <c r="W1504" s="6">
        <v>0.34292128156347301</v>
      </c>
      <c r="X1504" s="6">
        <v>2.1107944178512202E-2</v>
      </c>
      <c r="Y1504" s="6">
        <v>0.31415229921670301</v>
      </c>
      <c r="Z1504" s="6">
        <v>0.64213678463239199</v>
      </c>
      <c r="AA1504" s="6">
        <v>4.3710916150903903E-2</v>
      </c>
      <c r="AB1504" s="6">
        <v>0.51453503039663995</v>
      </c>
      <c r="AC1504" s="6">
        <v>0.38086075253229401</v>
      </c>
      <c r="AD1504" s="6">
        <v>0.104604217071064</v>
      </c>
      <c r="AE1504" s="6">
        <v>0.14201189452391</v>
      </c>
      <c r="AF1504" s="6">
        <v>0.56216774135310499</v>
      </c>
      <c r="AG1504" s="310">
        <v>0.29582036412298401</v>
      </c>
      <c r="AH1504" s="211">
        <v>1.3560000000000001</v>
      </c>
      <c r="AI1504" s="211">
        <v>2.367</v>
      </c>
      <c r="AJ1504" s="212">
        <v>5.8150000000000004</v>
      </c>
      <c r="AK1504" s="210">
        <v>1.446</v>
      </c>
      <c r="AL1504" s="210">
        <v>2.4460000000000002</v>
      </c>
      <c r="AM1504" s="210">
        <v>5.8310000000000004</v>
      </c>
      <c r="AN1504" s="203"/>
      <c r="AO1504" s="203"/>
      <c r="AP1504" s="203"/>
      <c r="AQ1504" s="203"/>
      <c r="AR1504" s="203">
        <f t="shared" si="1937"/>
        <v>0.69692727427599999</v>
      </c>
      <c r="AS1504" s="203">
        <f t="shared" si="1938"/>
        <v>0.8518</v>
      </c>
      <c r="AT1504" s="203">
        <f t="shared" si="1939"/>
        <v>1.041088886996</v>
      </c>
      <c r="AU1504" s="203">
        <f t="shared" si="1940"/>
        <v>1.8303545495219997</v>
      </c>
      <c r="AV1504" s="203">
        <f t="shared" si="1941"/>
        <v>2.2370999999999999</v>
      </c>
      <c r="AW1504" s="203">
        <f t="shared" si="1942"/>
        <v>2.7342333283619995</v>
      </c>
      <c r="AX1504" s="203">
        <f t="shared" si="1943"/>
        <v>4.4007545552340002</v>
      </c>
      <c r="AY1504" s="203">
        <f t="shared" si="1944"/>
        <v>5.3787000000000003</v>
      </c>
      <c r="AZ1504" s="203">
        <f t="shared" si="1945"/>
        <v>6.5739666547139999</v>
      </c>
      <c r="BB1504" s="1" t="str">
        <f t="shared" si="1946"/>
        <v>P</v>
      </c>
      <c r="BC1504" s="1" t="str">
        <f t="shared" si="1947"/>
        <v>NA</v>
      </c>
      <c r="BD1504" s="1" t="str">
        <f t="shared" si="1948"/>
        <v>NA</v>
      </c>
      <c r="BE1504" s="1" t="str">
        <f t="shared" si="1949"/>
        <v>NO</v>
      </c>
      <c r="BF1504" s="1" t="str">
        <f t="shared" si="1907"/>
        <v>NO</v>
      </c>
      <c r="BG1504" s="1" t="str">
        <f t="shared" si="1908"/>
        <v>NO</v>
      </c>
      <c r="BH1504" s="1" t="str">
        <f t="shared" si="1901"/>
        <v>NO</v>
      </c>
      <c r="BJ1504" s="12">
        <v>9</v>
      </c>
      <c r="BK1504" s="1" t="str">
        <f t="shared" si="1909"/>
        <v>P</v>
      </c>
      <c r="BL1504" s="1" t="str">
        <f t="shared" si="1910"/>
        <v>NA</v>
      </c>
      <c r="BM1504" s="1" t="str">
        <f t="shared" si="1911"/>
        <v>NA</v>
      </c>
      <c r="BN1504" s="1" t="str">
        <f t="shared" si="1912"/>
        <v>NO</v>
      </c>
      <c r="BO1504" s="1" t="str">
        <f t="shared" si="1913"/>
        <v>NO</v>
      </c>
      <c r="BP1504" s="1" t="str">
        <f t="shared" si="1914"/>
        <v>NO</v>
      </c>
      <c r="BQ1504" s="1" t="str">
        <f t="shared" si="1915"/>
        <v>NO</v>
      </c>
      <c r="BS1504" s="1" t="str">
        <f t="shared" si="1916"/>
        <v>TN</v>
      </c>
      <c r="BT1504" s="1" t="str">
        <f t="shared" si="1917"/>
        <v>TN</v>
      </c>
      <c r="BU1504" s="1" t="str">
        <f t="shared" si="1918"/>
        <v>TN</v>
      </c>
      <c r="BV1504" s="1" t="str">
        <f t="shared" si="1919"/>
        <v>NO</v>
      </c>
      <c r="BW1504" s="1" t="str">
        <f t="shared" si="1920"/>
        <v>NO</v>
      </c>
      <c r="BX1504" s="1" t="str">
        <f t="shared" si="1921"/>
        <v>NO</v>
      </c>
      <c r="BY1504" s="244" t="str">
        <f t="shared" si="1922"/>
        <v>YES</v>
      </c>
      <c r="BZ1504" s="244" t="str">
        <f t="shared" si="1923"/>
        <v>NO</v>
      </c>
      <c r="CA1504" s="244" t="str">
        <f t="shared" si="1924"/>
        <v>NO</v>
      </c>
      <c r="CB1504" s="244" t="str">
        <f t="shared" si="1925"/>
        <v>NO</v>
      </c>
      <c r="CC1504" s="244" t="str">
        <f t="shared" si="1926"/>
        <v>NO</v>
      </c>
      <c r="CD1504" s="244" t="str">
        <f t="shared" si="1902"/>
        <v>NO</v>
      </c>
      <c r="CE1504" s="1" t="str">
        <f t="shared" si="1903"/>
        <v>NO</v>
      </c>
      <c r="CF1504" s="1" t="str">
        <f t="shared" si="1904"/>
        <v>NO</v>
      </c>
      <c r="CG1504" s="1" t="str">
        <f t="shared" si="1905"/>
        <v>NO</v>
      </c>
      <c r="CH1504" s="1" t="str">
        <f t="shared" si="1906"/>
        <v>NO</v>
      </c>
      <c r="CI1504" s="244" t="str">
        <f t="shared" si="1927"/>
        <v>NO</v>
      </c>
      <c r="CJ1504" s="244" t="str">
        <f t="shared" si="1928"/>
        <v>NO</v>
      </c>
      <c r="CK1504" s="244" t="str">
        <f t="shared" si="1929"/>
        <v>NO</v>
      </c>
      <c r="CL1504" s="244" t="str">
        <f t="shared" si="1930"/>
        <v>NO</v>
      </c>
      <c r="CM1504" s="244" t="str">
        <f t="shared" si="1931"/>
        <v>NO</v>
      </c>
      <c r="CN1504" s="244" t="str">
        <f t="shared" si="1932"/>
        <v>NO</v>
      </c>
      <c r="CO1504" s="244" t="str">
        <f t="shared" si="1933"/>
        <v>NO</v>
      </c>
      <c r="CP1504" s="244" t="str">
        <f t="shared" si="1934"/>
        <v>NO</v>
      </c>
      <c r="CQ1504" s="244" t="str">
        <f t="shared" si="1935"/>
        <v>NO</v>
      </c>
      <c r="CR1504" s="244" t="str">
        <f t="shared" si="1936"/>
        <v>NO</v>
      </c>
    </row>
    <row r="1505" spans="1:96" ht="16.5" thickBot="1">
      <c r="A1505" s="74"/>
      <c r="B1505" s="75"/>
      <c r="C1505" s="75"/>
      <c r="D1505" s="75"/>
      <c r="E1505" s="75"/>
      <c r="F1505" s="75"/>
      <c r="G1505" s="75"/>
      <c r="H1505" s="75"/>
      <c r="I1505" s="53" t="s">
        <v>57</v>
      </c>
      <c r="J1505" s="8">
        <v>0.90768632741880895</v>
      </c>
      <c r="K1505" s="8">
        <v>5.6119205628454003E-2</v>
      </c>
      <c r="L1505" s="8">
        <v>3.6194466952736003E-2</v>
      </c>
      <c r="M1505" s="8">
        <v>0.95300184329630699</v>
      </c>
      <c r="N1505" s="8">
        <v>2.73360256906948E-2</v>
      </c>
      <c r="O1505" s="8">
        <v>1.9662131012997599E-2</v>
      </c>
      <c r="P1505" s="8">
        <v>0.88506788250433899</v>
      </c>
      <c r="Q1505" s="8">
        <v>0.1128986451029</v>
      </c>
      <c r="R1505" s="8">
        <v>2.0334723927599701E-3</v>
      </c>
      <c r="S1505" s="8">
        <v>0.2244125958156</v>
      </c>
      <c r="T1505" s="8">
        <v>0.64021531606103799</v>
      </c>
      <c r="U1505" s="8">
        <v>0.13537208812336099</v>
      </c>
      <c r="V1505" s="8">
        <v>0.446417925763686</v>
      </c>
      <c r="W1505" s="8">
        <v>0.102180739642576</v>
      </c>
      <c r="X1505" s="8">
        <v>0.45140133459373699</v>
      </c>
      <c r="Y1505" s="8">
        <v>0.63924100957344299</v>
      </c>
      <c r="Z1505" s="8">
        <v>0.222624684759063</v>
      </c>
      <c r="AA1505" s="8">
        <v>0.13813430566749299</v>
      </c>
      <c r="AB1505" s="8">
        <v>2.9088135164853601E-2</v>
      </c>
      <c r="AC1505" s="8">
        <v>0.134511340329284</v>
      </c>
      <c r="AD1505" s="8">
        <v>0.836400524505861</v>
      </c>
      <c r="AE1505" s="8">
        <v>5.0379114370353903E-2</v>
      </c>
      <c r="AF1505" s="8">
        <v>0.429076046233483</v>
      </c>
      <c r="AG1505" s="311">
        <v>0.52054483939616203</v>
      </c>
      <c r="AH1505" s="213">
        <v>0.77</v>
      </c>
      <c r="AI1505" s="213">
        <v>2.94</v>
      </c>
      <c r="AJ1505" s="214">
        <v>6.8280000000000003</v>
      </c>
      <c r="AK1505" s="210">
        <v>0.78500000000000003</v>
      </c>
      <c r="AL1505" s="210">
        <v>2.8170000000000002</v>
      </c>
      <c r="AM1505" s="210">
        <v>6.8769999999999998</v>
      </c>
      <c r="AN1505" s="203"/>
      <c r="AO1505" s="203"/>
      <c r="AP1505" s="203"/>
      <c r="AQ1505" s="203"/>
      <c r="AR1505" s="203">
        <f t="shared" si="1937"/>
        <v>0.69692727427599999</v>
      </c>
      <c r="AS1505" s="203">
        <f t="shared" si="1938"/>
        <v>0.8518</v>
      </c>
      <c r="AT1505" s="203">
        <f t="shared" si="1939"/>
        <v>1.041088886996</v>
      </c>
      <c r="AU1505" s="203">
        <f t="shared" si="1940"/>
        <v>1.8303545495219997</v>
      </c>
      <c r="AV1505" s="203">
        <f t="shared" si="1941"/>
        <v>2.2370999999999999</v>
      </c>
      <c r="AW1505" s="203">
        <f t="shared" si="1942"/>
        <v>2.7342333283619995</v>
      </c>
      <c r="AX1505" s="203">
        <f t="shared" si="1943"/>
        <v>4.4007545552340002</v>
      </c>
      <c r="AY1505" s="203">
        <f t="shared" si="1944"/>
        <v>5.3787000000000003</v>
      </c>
      <c r="AZ1505" s="203">
        <f t="shared" si="1945"/>
        <v>6.5739666547139999</v>
      </c>
      <c r="BB1505" s="1" t="str">
        <f t="shared" si="1946"/>
        <v>NP</v>
      </c>
      <c r="BC1505" s="1" t="str">
        <f t="shared" si="1947"/>
        <v>P</v>
      </c>
      <c r="BD1505" s="1" t="str">
        <f t="shared" si="1948"/>
        <v>P</v>
      </c>
      <c r="BE1505" s="1" t="str">
        <f t="shared" si="1949"/>
        <v>NO</v>
      </c>
      <c r="BF1505" s="1" t="str">
        <f t="shared" si="1907"/>
        <v>NO</v>
      </c>
      <c r="BG1505" s="1" t="str">
        <f t="shared" si="1908"/>
        <v>NO</v>
      </c>
      <c r="BH1505" s="1" t="str">
        <f t="shared" si="1901"/>
        <v>NO</v>
      </c>
      <c r="BJ1505" s="12">
        <v>12</v>
      </c>
      <c r="BK1505" s="1" t="str">
        <f t="shared" si="1909"/>
        <v>NP</v>
      </c>
      <c r="BL1505" s="1" t="str">
        <f t="shared" si="1910"/>
        <v>P</v>
      </c>
      <c r="BM1505" s="1" t="str">
        <f t="shared" si="1911"/>
        <v>P</v>
      </c>
      <c r="BN1505" s="1" t="str">
        <f t="shared" si="1912"/>
        <v>NO</v>
      </c>
      <c r="BO1505" s="1" t="str">
        <f t="shared" si="1913"/>
        <v>NO</v>
      </c>
      <c r="BP1505" s="1" t="str">
        <f t="shared" si="1914"/>
        <v>NO</v>
      </c>
      <c r="BQ1505" s="1" t="str">
        <f t="shared" si="1915"/>
        <v>NO</v>
      </c>
      <c r="BS1505" s="1" t="str">
        <f t="shared" si="1916"/>
        <v>TP</v>
      </c>
      <c r="BT1505" s="1" t="str">
        <f t="shared" si="1917"/>
        <v>TN</v>
      </c>
      <c r="BU1505" s="1" t="str">
        <f t="shared" si="1918"/>
        <v>TN</v>
      </c>
      <c r="BV1505" s="1" t="str">
        <f t="shared" si="1919"/>
        <v>NO</v>
      </c>
      <c r="BW1505" s="1" t="str">
        <f t="shared" si="1920"/>
        <v>NO</v>
      </c>
      <c r="BX1505" s="1" t="str">
        <f t="shared" si="1921"/>
        <v>YES</v>
      </c>
      <c r="BY1505" s="244" t="str">
        <f t="shared" si="1922"/>
        <v>YES</v>
      </c>
      <c r="BZ1505" s="244" t="str">
        <f t="shared" si="1923"/>
        <v>NO</v>
      </c>
      <c r="CA1505" s="244" t="str">
        <f t="shared" si="1924"/>
        <v>NO</v>
      </c>
      <c r="CB1505" s="244" t="str">
        <f t="shared" si="1925"/>
        <v>NO</v>
      </c>
      <c r="CC1505" s="244" t="str">
        <f t="shared" si="1926"/>
        <v>NO</v>
      </c>
      <c r="CD1505" s="244" t="str">
        <f t="shared" si="1902"/>
        <v>NO</v>
      </c>
      <c r="CE1505" s="1" t="str">
        <f t="shared" si="1903"/>
        <v>NO</v>
      </c>
      <c r="CF1505" s="1" t="str">
        <f t="shared" si="1904"/>
        <v>NO</v>
      </c>
      <c r="CG1505" s="1" t="str">
        <f t="shared" si="1905"/>
        <v>NO</v>
      </c>
      <c r="CH1505" s="1" t="str">
        <f t="shared" si="1906"/>
        <v>NO</v>
      </c>
      <c r="CI1505" s="244" t="str">
        <f t="shared" si="1927"/>
        <v>NO</v>
      </c>
      <c r="CJ1505" s="244" t="str">
        <f t="shared" si="1928"/>
        <v>NO</v>
      </c>
      <c r="CK1505" s="244" t="str">
        <f t="shared" si="1929"/>
        <v>NO</v>
      </c>
      <c r="CL1505" s="244" t="str">
        <f t="shared" si="1930"/>
        <v>NO</v>
      </c>
      <c r="CM1505" s="244" t="str">
        <f t="shared" si="1931"/>
        <v>NO</v>
      </c>
      <c r="CN1505" s="244" t="str">
        <f t="shared" si="1932"/>
        <v>NO</v>
      </c>
      <c r="CO1505" s="244" t="str">
        <f t="shared" si="1933"/>
        <v>NO</v>
      </c>
      <c r="CP1505" s="244" t="str">
        <f t="shared" si="1934"/>
        <v>NO</v>
      </c>
      <c r="CQ1505" s="244" t="str">
        <f t="shared" si="1935"/>
        <v>NO</v>
      </c>
      <c r="CR1505" s="244" t="str">
        <f t="shared" si="1936"/>
        <v>NO</v>
      </c>
    </row>
    <row r="1506" spans="1:96">
      <c r="A1506" s="61">
        <v>360</v>
      </c>
      <c r="B1506" s="62">
        <v>360</v>
      </c>
      <c r="C1506" s="62">
        <v>2</v>
      </c>
      <c r="D1506" s="62">
        <v>0.5</v>
      </c>
      <c r="E1506" s="62">
        <v>7501907</v>
      </c>
      <c r="F1506" s="62">
        <f>E1506/1000/60</f>
        <v>125.03178333333334</v>
      </c>
      <c r="G1506" s="62">
        <v>34</v>
      </c>
      <c r="H1506" s="63">
        <f>G1506/B1506*100</f>
        <v>9.4444444444444446</v>
      </c>
      <c r="I1506" s="60" t="s">
        <v>12</v>
      </c>
      <c r="J1506" s="69">
        <v>0.40893361034220099</v>
      </c>
      <c r="K1506" s="69">
        <v>0.43651435608841399</v>
      </c>
      <c r="L1506" s="69">
        <v>0.15455203356938399</v>
      </c>
      <c r="M1506" s="69">
        <v>1.4184497154382599E-2</v>
      </c>
      <c r="N1506" s="69">
        <v>0.815694391338743</v>
      </c>
      <c r="O1506" s="69">
        <v>0.17012111150687301</v>
      </c>
      <c r="P1506" s="69">
        <v>0.151758108267947</v>
      </c>
      <c r="Q1506" s="69">
        <v>0.785191426441879</v>
      </c>
      <c r="R1506" s="69">
        <v>6.3050465290173704E-2</v>
      </c>
      <c r="S1506" s="69">
        <v>0.931326697677898</v>
      </c>
      <c r="T1506" s="69">
        <v>6.3522004319137501E-3</v>
      </c>
      <c r="U1506" s="69">
        <v>6.2321101890188101E-2</v>
      </c>
      <c r="V1506" s="69">
        <v>0.50617165070835501</v>
      </c>
      <c r="W1506" s="69">
        <v>5.4667337322077701E-2</v>
      </c>
      <c r="X1506" s="69">
        <v>0.43916101196956697</v>
      </c>
      <c r="Y1506" s="69">
        <v>0.56485080993734205</v>
      </c>
      <c r="Z1506" s="69">
        <v>0.122383186661252</v>
      </c>
      <c r="AA1506" s="69">
        <v>0.31276600340140398</v>
      </c>
      <c r="AB1506" s="69">
        <v>0.49397642004012099</v>
      </c>
      <c r="AC1506" s="69">
        <v>0.50211527161511105</v>
      </c>
      <c r="AD1506" s="69">
        <v>3.9083083447671802E-3</v>
      </c>
      <c r="AE1506" s="69">
        <v>0.78314612828269103</v>
      </c>
      <c r="AF1506" s="69">
        <v>0.213072852606808</v>
      </c>
      <c r="AG1506" s="309">
        <v>3.7810191104996598E-3</v>
      </c>
      <c r="AH1506" s="208">
        <v>1.375</v>
      </c>
      <c r="AI1506" s="208">
        <v>3.54</v>
      </c>
      <c r="AJ1506" s="209">
        <v>5.7560000000000002</v>
      </c>
      <c r="AK1506" s="210">
        <v>1.353</v>
      </c>
      <c r="AL1506" s="210">
        <v>3.4289999999999998</v>
      </c>
      <c r="AM1506" s="210">
        <v>5.8159999999999998</v>
      </c>
      <c r="AN1506" s="203">
        <v>1.2084999999999999</v>
      </c>
      <c r="AO1506" s="203">
        <v>2.7267999999999999</v>
      </c>
      <c r="AP1506" s="203">
        <v>5.8274999999999997</v>
      </c>
      <c r="AQ1506" s="203"/>
      <c r="AR1506" s="203">
        <f>$AN$25*0.81818182</f>
        <v>0.98877272946999983</v>
      </c>
      <c r="AS1506" s="203">
        <f>$AN$25</f>
        <v>1.2084999999999999</v>
      </c>
      <c r="AT1506" s="203">
        <f>$AN$25*1.22222222</f>
        <v>1.4770555528699998</v>
      </c>
      <c r="AU1506" s="203">
        <f>$AO$25*0.81818182</f>
        <v>2.2310181867759997</v>
      </c>
      <c r="AV1506" s="203">
        <f>$AO$25</f>
        <v>2.7267999999999999</v>
      </c>
      <c r="AW1506" s="203">
        <f>$AO$25*1.22222222</f>
        <v>3.3327555494959995</v>
      </c>
      <c r="AX1506" s="203">
        <f>$AP$25*0.81818182</f>
        <v>4.7679545560499994</v>
      </c>
      <c r="AY1506" s="203">
        <f>$AP$25</f>
        <v>5.8274999999999997</v>
      </c>
      <c r="AZ1506" s="203">
        <f>$AP$25*1.22222222</f>
        <v>7.1224999870499994</v>
      </c>
      <c r="BB1506" s="1" t="str">
        <f t="shared" si="1946"/>
        <v>NA</v>
      </c>
      <c r="BC1506" s="1" t="str">
        <f t="shared" si="1947"/>
        <v>P</v>
      </c>
      <c r="BD1506" s="1" t="str">
        <f t="shared" si="1948"/>
        <v>NP</v>
      </c>
      <c r="BE1506" s="1" t="str">
        <f t="shared" si="1949"/>
        <v>NO</v>
      </c>
      <c r="BF1506" s="1" t="str">
        <f t="shared" si="1907"/>
        <v>NO</v>
      </c>
      <c r="BG1506" s="1" t="str">
        <f t="shared" si="1908"/>
        <v>NO</v>
      </c>
      <c r="BH1506" s="1" t="str">
        <f t="shared" si="1901"/>
        <v>NO</v>
      </c>
      <c r="BJ1506" s="1">
        <v>30</v>
      </c>
      <c r="BK1506" s="1" t="str">
        <f t="shared" si="1909"/>
        <v>NA</v>
      </c>
      <c r="BL1506" s="1" t="str">
        <f t="shared" si="1910"/>
        <v>P</v>
      </c>
      <c r="BM1506" s="1" t="str">
        <f t="shared" si="1911"/>
        <v>NP</v>
      </c>
      <c r="BN1506" s="1" t="str">
        <f t="shared" si="1912"/>
        <v>NO</v>
      </c>
      <c r="BO1506" s="1" t="str">
        <f t="shared" si="1913"/>
        <v>NO</v>
      </c>
      <c r="BP1506" s="1" t="str">
        <f t="shared" si="1914"/>
        <v>NO</v>
      </c>
      <c r="BQ1506" s="1" t="str">
        <f t="shared" si="1915"/>
        <v>NO</v>
      </c>
      <c r="BS1506" s="1" t="str">
        <f t="shared" si="1916"/>
        <v>TN</v>
      </c>
      <c r="BT1506" s="1" t="str">
        <f t="shared" si="1917"/>
        <v>TN</v>
      </c>
      <c r="BU1506" s="1" t="str">
        <f t="shared" si="1918"/>
        <v>TP</v>
      </c>
      <c r="BV1506" s="1" t="str">
        <f t="shared" si="1919"/>
        <v>NO</v>
      </c>
      <c r="BW1506" s="1" t="str">
        <f t="shared" si="1920"/>
        <v>NO</v>
      </c>
      <c r="BX1506" s="1" t="str">
        <f t="shared" si="1921"/>
        <v>YES</v>
      </c>
      <c r="BY1506" s="244" t="str">
        <f t="shared" si="1922"/>
        <v>YES</v>
      </c>
      <c r="BZ1506" s="244" t="str">
        <f t="shared" si="1923"/>
        <v>NO</v>
      </c>
      <c r="CA1506" s="244" t="str">
        <f t="shared" si="1924"/>
        <v>NO</v>
      </c>
      <c r="CB1506" s="244" t="str">
        <f t="shared" si="1925"/>
        <v>NO</v>
      </c>
      <c r="CC1506" s="244" t="str">
        <f t="shared" si="1926"/>
        <v>NO</v>
      </c>
      <c r="CD1506" s="244" t="str">
        <f t="shared" si="1902"/>
        <v>NO</v>
      </c>
      <c r="CE1506" s="1" t="str">
        <f t="shared" si="1903"/>
        <v>NO</v>
      </c>
      <c r="CF1506" s="1" t="str">
        <f t="shared" si="1904"/>
        <v>NO</v>
      </c>
      <c r="CG1506" s="1" t="str">
        <f t="shared" si="1905"/>
        <v>NO</v>
      </c>
      <c r="CH1506" s="1" t="str">
        <f t="shared" si="1906"/>
        <v>NO</v>
      </c>
      <c r="CI1506" s="244" t="str">
        <f t="shared" si="1927"/>
        <v>NO</v>
      </c>
      <c r="CJ1506" s="244" t="str">
        <f t="shared" si="1928"/>
        <v>NO</v>
      </c>
      <c r="CK1506" s="244" t="str">
        <f t="shared" si="1929"/>
        <v>NO</v>
      </c>
      <c r="CL1506" s="244" t="str">
        <f t="shared" si="1930"/>
        <v>NO</v>
      </c>
      <c r="CM1506" s="244" t="str">
        <f t="shared" si="1931"/>
        <v>NO</v>
      </c>
      <c r="CN1506" s="244" t="str">
        <f t="shared" si="1932"/>
        <v>NO</v>
      </c>
      <c r="CO1506" s="244" t="str">
        <f t="shared" si="1933"/>
        <v>NO</v>
      </c>
      <c r="CP1506" s="244" t="str">
        <f t="shared" si="1934"/>
        <v>NO</v>
      </c>
      <c r="CQ1506" s="244" t="str">
        <f t="shared" si="1935"/>
        <v>NO</v>
      </c>
      <c r="CR1506" s="244" t="str">
        <f t="shared" si="1936"/>
        <v>NO</v>
      </c>
    </row>
    <row r="1507" spans="1:96">
      <c r="A1507" s="64"/>
      <c r="B1507" s="15"/>
      <c r="C1507" s="15"/>
      <c r="D1507" s="15"/>
      <c r="E1507" s="15"/>
      <c r="F1507" s="15"/>
      <c r="G1507" s="15"/>
      <c r="H1507" s="15"/>
      <c r="I1507" s="52" t="s">
        <v>13</v>
      </c>
      <c r="J1507" s="6">
        <v>0.78523369179675995</v>
      </c>
      <c r="K1507" s="6">
        <v>7.4898507274236706E-2</v>
      </c>
      <c r="L1507" s="6">
        <v>0.139867800929002</v>
      </c>
      <c r="M1507" s="6">
        <v>0.88703879426836096</v>
      </c>
      <c r="N1507" s="6">
        <v>5.0866922335012797E-2</v>
      </c>
      <c r="O1507" s="6">
        <v>6.2094283396625503E-2</v>
      </c>
      <c r="P1507" s="6">
        <v>0.42409951888580599</v>
      </c>
      <c r="Q1507" s="6">
        <v>0.460886709452271</v>
      </c>
      <c r="R1507" s="6">
        <v>0.115013771661922</v>
      </c>
      <c r="S1507" s="6">
        <v>0.70044407355867899</v>
      </c>
      <c r="T1507" s="6">
        <v>0.24571817423123599</v>
      </c>
      <c r="U1507" s="6">
        <v>5.38377522100838E-2</v>
      </c>
      <c r="V1507" s="6">
        <v>0.73008116048685101</v>
      </c>
      <c r="W1507" s="6">
        <v>0.23933115942980299</v>
      </c>
      <c r="X1507" s="6">
        <v>3.0587680083345802E-2</v>
      </c>
      <c r="Y1507" s="6">
        <v>0.84861953025936998</v>
      </c>
      <c r="Z1507" s="6">
        <v>0.109406234287693</v>
      </c>
      <c r="AA1507" s="6">
        <v>4.1974235452935299E-2</v>
      </c>
      <c r="AB1507" s="6">
        <v>0.118248389236663</v>
      </c>
      <c r="AC1507" s="6">
        <v>0.39370926147076801</v>
      </c>
      <c r="AD1507" s="6">
        <v>0.48804234929256801</v>
      </c>
      <c r="AE1507" s="6">
        <v>0.31274791446085598</v>
      </c>
      <c r="AF1507" s="6">
        <v>0.60516524639716995</v>
      </c>
      <c r="AG1507" s="310">
        <v>8.2086839141972706E-2</v>
      </c>
      <c r="AH1507" s="211">
        <v>1.238</v>
      </c>
      <c r="AI1507" s="211">
        <v>2.6739999999999999</v>
      </c>
      <c r="AJ1507" s="212">
        <v>6.2130000000000001</v>
      </c>
      <c r="AK1507" s="210">
        <v>1.2729999999999999</v>
      </c>
      <c r="AL1507" s="210">
        <v>2.665</v>
      </c>
      <c r="AM1507" s="210">
        <v>6.4390000000000001</v>
      </c>
      <c r="AN1507" s="203"/>
      <c r="AO1507" s="203"/>
      <c r="AP1507" s="203"/>
      <c r="AQ1507" s="203"/>
      <c r="AR1507" s="203">
        <f t="shared" ref="AR1507:AR1528" si="1950">$AN$25*0.81818182</f>
        <v>0.98877272946999983</v>
      </c>
      <c r="AS1507" s="203">
        <f t="shared" ref="AS1507:AS1528" si="1951">$AN$25</f>
        <v>1.2084999999999999</v>
      </c>
      <c r="AT1507" s="203">
        <f t="shared" ref="AT1507:AT1528" si="1952">$AN$25*1.22222222</f>
        <v>1.4770555528699998</v>
      </c>
      <c r="AU1507" s="203">
        <f t="shared" ref="AU1507:AU1528" si="1953">$AO$25*0.81818182</f>
        <v>2.2310181867759997</v>
      </c>
      <c r="AV1507" s="203">
        <f t="shared" ref="AV1507:AV1528" si="1954">$AO$25</f>
        <v>2.7267999999999999</v>
      </c>
      <c r="AW1507" s="203">
        <f t="shared" ref="AW1507:AW1528" si="1955">$AO$25*1.22222222</f>
        <v>3.3327555494959995</v>
      </c>
      <c r="AX1507" s="203">
        <f t="shared" ref="AX1507:AX1528" si="1956">$AP$25*0.81818182</f>
        <v>4.7679545560499994</v>
      </c>
      <c r="AY1507" s="203">
        <f t="shared" ref="AY1507:AY1528" si="1957">$AP$25</f>
        <v>5.8274999999999997</v>
      </c>
      <c r="AZ1507" s="203">
        <f t="shared" ref="AZ1507:AZ1528" si="1958">$AP$25*1.22222222</f>
        <v>7.1224999870499994</v>
      </c>
      <c r="BB1507" s="1" t="str">
        <f t="shared" si="1946"/>
        <v>NA</v>
      </c>
      <c r="BC1507" s="1" t="str">
        <f t="shared" si="1947"/>
        <v>NP</v>
      </c>
      <c r="BD1507" s="1" t="str">
        <f t="shared" si="1948"/>
        <v>NA</v>
      </c>
      <c r="BE1507" s="1" t="str">
        <f t="shared" si="1949"/>
        <v>NO</v>
      </c>
      <c r="BF1507" s="1" t="str">
        <f t="shared" si="1907"/>
        <v>NO</v>
      </c>
      <c r="BG1507" s="1" t="str">
        <f t="shared" si="1908"/>
        <v>NO</v>
      </c>
      <c r="BH1507" s="1" t="str">
        <f t="shared" si="1901"/>
        <v>YES</v>
      </c>
      <c r="BJ1507" s="1">
        <v>28</v>
      </c>
      <c r="BK1507" s="1" t="str">
        <f t="shared" si="1909"/>
        <v>NA</v>
      </c>
      <c r="BL1507" s="1" t="str">
        <f t="shared" si="1910"/>
        <v>NP</v>
      </c>
      <c r="BM1507" s="1" t="str">
        <f t="shared" si="1911"/>
        <v>NA</v>
      </c>
      <c r="BN1507" s="1" t="str">
        <f t="shared" si="1912"/>
        <v>NO</v>
      </c>
      <c r="BO1507" s="1" t="str">
        <f t="shared" si="1913"/>
        <v>NO</v>
      </c>
      <c r="BP1507" s="1" t="str">
        <f t="shared" si="1914"/>
        <v>NO</v>
      </c>
      <c r="BQ1507" s="1" t="str">
        <f t="shared" si="1915"/>
        <v>YES</v>
      </c>
      <c r="BS1507" s="1" t="str">
        <f t="shared" si="1916"/>
        <v>TN</v>
      </c>
      <c r="BT1507" s="1" t="str">
        <f t="shared" si="1917"/>
        <v>TP</v>
      </c>
      <c r="BU1507" s="1" t="str">
        <f t="shared" si="1918"/>
        <v>TN</v>
      </c>
      <c r="BV1507" s="1" t="str">
        <f t="shared" si="1919"/>
        <v>NO</v>
      </c>
      <c r="BW1507" s="1" t="str">
        <f t="shared" si="1920"/>
        <v>NO</v>
      </c>
      <c r="BX1507" s="1" t="str">
        <f t="shared" si="1921"/>
        <v>YES</v>
      </c>
      <c r="BY1507" s="244" t="str">
        <f t="shared" si="1922"/>
        <v>YES</v>
      </c>
      <c r="BZ1507" s="244" t="str">
        <f t="shared" si="1923"/>
        <v>NO</v>
      </c>
      <c r="CA1507" s="244" t="str">
        <f t="shared" si="1924"/>
        <v>NO</v>
      </c>
      <c r="CB1507" s="244" t="str">
        <f t="shared" si="1925"/>
        <v>NO</v>
      </c>
      <c r="CC1507" s="244" t="str">
        <f t="shared" si="1926"/>
        <v>NO</v>
      </c>
      <c r="CD1507" s="244" t="str">
        <f t="shared" si="1902"/>
        <v>NO</v>
      </c>
      <c r="CE1507" s="1" t="str">
        <f t="shared" si="1903"/>
        <v>NO</v>
      </c>
      <c r="CF1507" s="1" t="str">
        <f t="shared" si="1904"/>
        <v>NO</v>
      </c>
      <c r="CG1507" s="1" t="str">
        <f t="shared" si="1905"/>
        <v>NO</v>
      </c>
      <c r="CH1507" s="1" t="str">
        <f t="shared" si="1906"/>
        <v>NO</v>
      </c>
      <c r="CI1507" s="244" t="str">
        <f t="shared" si="1927"/>
        <v>NO</v>
      </c>
      <c r="CJ1507" s="244" t="str">
        <f t="shared" si="1928"/>
        <v>NO</v>
      </c>
      <c r="CK1507" s="244" t="str">
        <f t="shared" si="1929"/>
        <v>NO</v>
      </c>
      <c r="CL1507" s="244" t="str">
        <f t="shared" si="1930"/>
        <v>NO</v>
      </c>
      <c r="CM1507" s="244" t="str">
        <f t="shared" si="1931"/>
        <v>NO</v>
      </c>
      <c r="CN1507" s="244" t="str">
        <f t="shared" si="1932"/>
        <v>NO</v>
      </c>
      <c r="CO1507" s="244" t="str">
        <f t="shared" si="1933"/>
        <v>NO</v>
      </c>
      <c r="CP1507" s="244" t="str">
        <f t="shared" si="1934"/>
        <v>NO</v>
      </c>
      <c r="CQ1507" s="244" t="str">
        <f t="shared" si="1935"/>
        <v>NO</v>
      </c>
      <c r="CR1507" s="244" t="str">
        <f t="shared" si="1936"/>
        <v>NO</v>
      </c>
    </row>
    <row r="1508" spans="1:96">
      <c r="A1508" s="64"/>
      <c r="B1508" s="15"/>
      <c r="C1508" s="15"/>
      <c r="D1508" s="15"/>
      <c r="E1508" s="15"/>
      <c r="F1508" s="15"/>
      <c r="G1508" s="15"/>
      <c r="H1508" s="15"/>
      <c r="I1508" s="52" t="s">
        <v>14</v>
      </c>
      <c r="J1508" s="6">
        <v>0.453109700382061</v>
      </c>
      <c r="K1508" s="6">
        <v>0.50052436417708002</v>
      </c>
      <c r="L1508" s="6">
        <v>4.6365935440857799E-2</v>
      </c>
      <c r="M1508" s="6">
        <v>0.65553404601157395</v>
      </c>
      <c r="N1508" s="6">
        <v>0.12281098103813699</v>
      </c>
      <c r="O1508" s="6">
        <v>0.22165497295028799</v>
      </c>
      <c r="P1508" s="6">
        <v>0.48021543282653101</v>
      </c>
      <c r="Q1508" s="6">
        <v>0.37160093038254799</v>
      </c>
      <c r="R1508" s="6">
        <v>0.14818363679092</v>
      </c>
      <c r="S1508" s="6">
        <v>0.75590920222254199</v>
      </c>
      <c r="T1508" s="6">
        <v>0.143397865597549</v>
      </c>
      <c r="U1508" s="6">
        <v>0.100692932179907</v>
      </c>
      <c r="V1508" s="6">
        <v>0.38453976371021098</v>
      </c>
      <c r="W1508" s="6">
        <v>0.45202464150418398</v>
      </c>
      <c r="X1508" s="6">
        <v>0.16343559478560399</v>
      </c>
      <c r="Y1508" s="6">
        <v>0.347684781157034</v>
      </c>
      <c r="Z1508" s="6">
        <v>0.39192904749787599</v>
      </c>
      <c r="AA1508" s="6">
        <v>0.26038617134508901</v>
      </c>
      <c r="AB1508" s="6">
        <v>0.42910389067261601</v>
      </c>
      <c r="AC1508" s="6">
        <v>0.26704853511423499</v>
      </c>
      <c r="AD1508" s="6">
        <v>0.30384757421314801</v>
      </c>
      <c r="AE1508" s="6">
        <v>0.463800055454831</v>
      </c>
      <c r="AF1508" s="6">
        <v>0.40184994057627499</v>
      </c>
      <c r="AG1508" s="310">
        <v>0.13435000396889199</v>
      </c>
      <c r="AH1508" s="211">
        <v>1.274</v>
      </c>
      <c r="AI1508" s="211">
        <v>2.9580000000000002</v>
      </c>
      <c r="AJ1508" s="212">
        <v>6.117</v>
      </c>
      <c r="AK1508" s="210">
        <v>1.3009999999999999</v>
      </c>
      <c r="AL1508" s="210">
        <v>3.1720000000000002</v>
      </c>
      <c r="AM1508" s="210">
        <v>6.0730000000000004</v>
      </c>
      <c r="AN1508" s="203"/>
      <c r="AO1508" s="203"/>
      <c r="AP1508" s="203"/>
      <c r="AQ1508" s="203"/>
      <c r="AR1508" s="203">
        <f t="shared" si="1950"/>
        <v>0.98877272946999983</v>
      </c>
      <c r="AS1508" s="203">
        <f t="shared" si="1951"/>
        <v>1.2084999999999999</v>
      </c>
      <c r="AT1508" s="203">
        <f t="shared" si="1952"/>
        <v>1.4770555528699998</v>
      </c>
      <c r="AU1508" s="203">
        <f t="shared" si="1953"/>
        <v>2.2310181867759997</v>
      </c>
      <c r="AV1508" s="203">
        <f t="shared" si="1954"/>
        <v>2.7267999999999999</v>
      </c>
      <c r="AW1508" s="203">
        <f t="shared" si="1955"/>
        <v>3.3327555494959995</v>
      </c>
      <c r="AX1508" s="203">
        <f t="shared" si="1956"/>
        <v>4.7679545560499994</v>
      </c>
      <c r="AY1508" s="203">
        <f t="shared" si="1957"/>
        <v>5.8274999999999997</v>
      </c>
      <c r="AZ1508" s="203">
        <f t="shared" si="1958"/>
        <v>7.1224999870499994</v>
      </c>
      <c r="BB1508" s="1" t="str">
        <f t="shared" si="1946"/>
        <v>NA</v>
      </c>
      <c r="BC1508" s="1" t="str">
        <f t="shared" si="1947"/>
        <v>NA</v>
      </c>
      <c r="BD1508" s="1" t="str">
        <f t="shared" si="1948"/>
        <v>NA</v>
      </c>
      <c r="BE1508" s="1" t="str">
        <f t="shared" si="1949"/>
        <v>NO</v>
      </c>
      <c r="BF1508" s="1" t="str">
        <f t="shared" si="1907"/>
        <v>NO</v>
      </c>
      <c r="BG1508" s="1" t="str">
        <f t="shared" si="1908"/>
        <v>NO</v>
      </c>
      <c r="BH1508" s="1" t="str">
        <f t="shared" si="1901"/>
        <v>YES</v>
      </c>
      <c r="BJ1508" s="1">
        <v>7</v>
      </c>
      <c r="BK1508" s="1" t="str">
        <f t="shared" si="1909"/>
        <v>NA</v>
      </c>
      <c r="BL1508" s="1" t="str">
        <f t="shared" si="1910"/>
        <v>NA</v>
      </c>
      <c r="BM1508" s="1" t="str">
        <f t="shared" si="1911"/>
        <v>NA</v>
      </c>
      <c r="BN1508" s="1" t="str">
        <f t="shared" si="1912"/>
        <v>NO</v>
      </c>
      <c r="BO1508" s="1" t="str">
        <f t="shared" si="1913"/>
        <v>NO</v>
      </c>
      <c r="BP1508" s="1" t="str">
        <f t="shared" si="1914"/>
        <v>NO</v>
      </c>
      <c r="BQ1508" s="1" t="str">
        <f t="shared" si="1915"/>
        <v>YES</v>
      </c>
      <c r="BS1508" s="1" t="str">
        <f t="shared" si="1916"/>
        <v>TN</v>
      </c>
      <c r="BT1508" s="1" t="str">
        <f t="shared" si="1917"/>
        <v>TN</v>
      </c>
      <c r="BU1508" s="1" t="str">
        <f t="shared" si="1918"/>
        <v>TN</v>
      </c>
      <c r="BV1508" s="1" t="str">
        <f t="shared" si="1919"/>
        <v>NO</v>
      </c>
      <c r="BW1508" s="1" t="str">
        <f t="shared" si="1920"/>
        <v>NO</v>
      </c>
      <c r="BX1508" s="1" t="str">
        <f t="shared" si="1921"/>
        <v>NO</v>
      </c>
      <c r="BY1508" s="244" t="str">
        <f t="shared" si="1922"/>
        <v>YES</v>
      </c>
      <c r="BZ1508" s="244" t="str">
        <f t="shared" si="1923"/>
        <v>NO</v>
      </c>
      <c r="CA1508" s="244" t="str">
        <f t="shared" si="1924"/>
        <v>NO</v>
      </c>
      <c r="CB1508" s="244" t="str">
        <f t="shared" si="1925"/>
        <v>NO</v>
      </c>
      <c r="CC1508" s="244" t="str">
        <f t="shared" si="1926"/>
        <v>NO</v>
      </c>
      <c r="CD1508" s="244" t="str">
        <f t="shared" si="1902"/>
        <v>NO</v>
      </c>
      <c r="CE1508" s="1" t="str">
        <f t="shared" si="1903"/>
        <v>NO</v>
      </c>
      <c r="CF1508" s="1" t="str">
        <f t="shared" si="1904"/>
        <v>NO</v>
      </c>
      <c r="CG1508" s="1" t="str">
        <f t="shared" si="1905"/>
        <v>NO</v>
      </c>
      <c r="CH1508" s="1" t="str">
        <f t="shared" si="1906"/>
        <v>NO</v>
      </c>
      <c r="CI1508" s="244" t="str">
        <f t="shared" si="1927"/>
        <v>NO</v>
      </c>
      <c r="CJ1508" s="244" t="str">
        <f t="shared" si="1928"/>
        <v>NO</v>
      </c>
      <c r="CK1508" s="244" t="str">
        <f t="shared" si="1929"/>
        <v>NO</v>
      </c>
      <c r="CL1508" s="244" t="str">
        <f t="shared" si="1930"/>
        <v>NO</v>
      </c>
      <c r="CM1508" s="244" t="str">
        <f t="shared" si="1931"/>
        <v>NO</v>
      </c>
      <c r="CN1508" s="244" t="str">
        <f t="shared" si="1932"/>
        <v>NO</v>
      </c>
      <c r="CO1508" s="244" t="str">
        <f t="shared" si="1933"/>
        <v>NO</v>
      </c>
      <c r="CP1508" s="244" t="str">
        <f t="shared" si="1934"/>
        <v>NO</v>
      </c>
      <c r="CQ1508" s="244" t="str">
        <f t="shared" si="1935"/>
        <v>NO</v>
      </c>
      <c r="CR1508" s="244" t="str">
        <f t="shared" si="1936"/>
        <v>NO</v>
      </c>
    </row>
    <row r="1509" spans="1:96">
      <c r="A1509" s="64"/>
      <c r="B1509" s="15"/>
      <c r="C1509" s="15"/>
      <c r="D1509" s="15"/>
      <c r="E1509" s="15"/>
      <c r="F1509" s="15"/>
      <c r="G1509" s="15"/>
      <c r="H1509" s="15"/>
      <c r="I1509" s="52" t="s">
        <v>15</v>
      </c>
      <c r="J1509" s="6">
        <v>0.71973393300671995</v>
      </c>
      <c r="K1509" s="6">
        <v>0.148699192444394</v>
      </c>
      <c r="L1509" s="6">
        <v>0.13156687454888399</v>
      </c>
      <c r="M1509" s="6">
        <v>0.80024208216715698</v>
      </c>
      <c r="N1509" s="6">
        <v>0.15014254002065899</v>
      </c>
      <c r="O1509" s="6">
        <v>4.9615377812182497E-2</v>
      </c>
      <c r="P1509" s="6">
        <v>0.99755214413815296</v>
      </c>
      <c r="Q1509" s="6">
        <v>1.3836433167895199E-3</v>
      </c>
      <c r="R1509" s="6">
        <v>1.06421254505739E-3</v>
      </c>
      <c r="S1509" s="6">
        <v>0.87613981244056205</v>
      </c>
      <c r="T1509" s="6">
        <v>4.9486964702206704E-3</v>
      </c>
      <c r="U1509" s="6">
        <v>0.118911491089216</v>
      </c>
      <c r="V1509" s="6">
        <v>0.21941222546476799</v>
      </c>
      <c r="W1509" s="6">
        <v>0.70328790648948003</v>
      </c>
      <c r="X1509" s="6">
        <v>7.7299868045750203E-2</v>
      </c>
      <c r="Y1509" s="6">
        <v>0.74431630147499594</v>
      </c>
      <c r="Z1509" s="6">
        <v>0.112241434292185</v>
      </c>
      <c r="AA1509" s="6">
        <v>0.143442264232817</v>
      </c>
      <c r="AB1509" s="6">
        <v>6.17390731252929E-2</v>
      </c>
      <c r="AC1509" s="6">
        <v>0.455387059357585</v>
      </c>
      <c r="AD1509" s="6">
        <v>0.48287386751712102</v>
      </c>
      <c r="AE1509" s="6">
        <v>0.70215751661898596</v>
      </c>
      <c r="AF1509" s="6">
        <v>0.17565963361626299</v>
      </c>
      <c r="AG1509" s="310">
        <v>0.122182849764749</v>
      </c>
      <c r="AH1509" s="211">
        <v>1.054</v>
      </c>
      <c r="AI1509" s="211">
        <v>2.9540000000000002</v>
      </c>
      <c r="AJ1509" s="212">
        <v>6.3540000000000001</v>
      </c>
      <c r="AK1509" s="210">
        <v>1.0760000000000001</v>
      </c>
      <c r="AL1509" s="210">
        <v>2.8639999999999999</v>
      </c>
      <c r="AM1509" s="210">
        <v>6.3780000000000001</v>
      </c>
      <c r="AN1509" s="203"/>
      <c r="AO1509" s="203"/>
      <c r="AP1509" s="203"/>
      <c r="AQ1509" s="203"/>
      <c r="AR1509" s="203">
        <f t="shared" si="1950"/>
        <v>0.98877272946999983</v>
      </c>
      <c r="AS1509" s="203">
        <f t="shared" si="1951"/>
        <v>1.2084999999999999</v>
      </c>
      <c r="AT1509" s="203">
        <f t="shared" si="1952"/>
        <v>1.4770555528699998</v>
      </c>
      <c r="AU1509" s="203">
        <f t="shared" si="1953"/>
        <v>2.2310181867759997</v>
      </c>
      <c r="AV1509" s="203">
        <f t="shared" si="1954"/>
        <v>2.7267999999999999</v>
      </c>
      <c r="AW1509" s="203">
        <f t="shared" si="1955"/>
        <v>3.3327555494959995</v>
      </c>
      <c r="AX1509" s="203">
        <f t="shared" si="1956"/>
        <v>4.7679545560499994</v>
      </c>
      <c r="AY1509" s="203">
        <f t="shared" si="1957"/>
        <v>5.8274999999999997</v>
      </c>
      <c r="AZ1509" s="203">
        <f t="shared" si="1958"/>
        <v>7.1224999870499994</v>
      </c>
      <c r="BB1509" s="1" t="str">
        <f t="shared" si="1946"/>
        <v>NP</v>
      </c>
      <c r="BC1509" s="1" t="str">
        <f t="shared" si="1947"/>
        <v>NA</v>
      </c>
      <c r="BD1509" s="1" t="str">
        <f t="shared" si="1948"/>
        <v>NA</v>
      </c>
      <c r="BE1509" s="1" t="str">
        <f t="shared" si="1949"/>
        <v>NO</v>
      </c>
      <c r="BF1509" s="1" t="str">
        <f t="shared" si="1907"/>
        <v>NO</v>
      </c>
      <c r="BG1509" s="1" t="str">
        <f t="shared" si="1908"/>
        <v>NO</v>
      </c>
      <c r="BH1509" s="1" t="str">
        <f t="shared" si="1901"/>
        <v>YES</v>
      </c>
      <c r="BJ1509" s="1">
        <v>14</v>
      </c>
      <c r="BK1509" s="1" t="str">
        <f t="shared" si="1909"/>
        <v>NP</v>
      </c>
      <c r="BL1509" s="1" t="str">
        <f t="shared" si="1910"/>
        <v>NA</v>
      </c>
      <c r="BM1509" s="1" t="str">
        <f t="shared" si="1911"/>
        <v>NA</v>
      </c>
      <c r="BN1509" s="1" t="str">
        <f t="shared" si="1912"/>
        <v>NO</v>
      </c>
      <c r="BO1509" s="1" t="str">
        <f t="shared" si="1913"/>
        <v>NO</v>
      </c>
      <c r="BP1509" s="1" t="str">
        <f t="shared" si="1914"/>
        <v>NO</v>
      </c>
      <c r="BQ1509" s="1" t="str">
        <f t="shared" si="1915"/>
        <v>YES</v>
      </c>
      <c r="BS1509" s="1" t="str">
        <f t="shared" si="1916"/>
        <v>TP</v>
      </c>
      <c r="BT1509" s="1" t="str">
        <f t="shared" si="1917"/>
        <v>TN</v>
      </c>
      <c r="BU1509" s="1" t="str">
        <f t="shared" si="1918"/>
        <v>TN</v>
      </c>
      <c r="BV1509" s="1" t="str">
        <f t="shared" si="1919"/>
        <v>NO</v>
      </c>
      <c r="BW1509" s="1" t="str">
        <f t="shared" si="1920"/>
        <v>NO</v>
      </c>
      <c r="BX1509" s="1" t="str">
        <f t="shared" si="1921"/>
        <v>YES</v>
      </c>
      <c r="BY1509" s="244" t="str">
        <f t="shared" si="1922"/>
        <v>YES</v>
      </c>
      <c r="BZ1509" s="244" t="str">
        <f t="shared" si="1923"/>
        <v>NO</v>
      </c>
      <c r="CA1509" s="244" t="str">
        <f t="shared" si="1924"/>
        <v>NO</v>
      </c>
      <c r="CB1509" s="244" t="str">
        <f t="shared" si="1925"/>
        <v>NO</v>
      </c>
      <c r="CC1509" s="244" t="str">
        <f t="shared" si="1926"/>
        <v>NO</v>
      </c>
      <c r="CD1509" s="244" t="str">
        <f t="shared" si="1902"/>
        <v>NO</v>
      </c>
      <c r="CE1509" s="1" t="str">
        <f t="shared" si="1903"/>
        <v>NO</v>
      </c>
      <c r="CF1509" s="1" t="str">
        <f t="shared" si="1904"/>
        <v>NO</v>
      </c>
      <c r="CG1509" s="1" t="str">
        <f t="shared" si="1905"/>
        <v>NO</v>
      </c>
      <c r="CH1509" s="1" t="str">
        <f t="shared" si="1906"/>
        <v>NO</v>
      </c>
      <c r="CI1509" s="244" t="str">
        <f t="shared" si="1927"/>
        <v>NO</v>
      </c>
      <c r="CJ1509" s="244" t="str">
        <f t="shared" si="1928"/>
        <v>NO</v>
      </c>
      <c r="CK1509" s="244" t="str">
        <f t="shared" si="1929"/>
        <v>NO</v>
      </c>
      <c r="CL1509" s="244" t="str">
        <f t="shared" si="1930"/>
        <v>NO</v>
      </c>
      <c r="CM1509" s="244" t="str">
        <f t="shared" si="1931"/>
        <v>NO</v>
      </c>
      <c r="CN1509" s="244" t="str">
        <f t="shared" si="1932"/>
        <v>NO</v>
      </c>
      <c r="CO1509" s="244" t="str">
        <f t="shared" si="1933"/>
        <v>NO</v>
      </c>
      <c r="CP1509" s="244" t="str">
        <f t="shared" si="1934"/>
        <v>NO</v>
      </c>
      <c r="CQ1509" s="244" t="str">
        <f t="shared" si="1935"/>
        <v>NO</v>
      </c>
      <c r="CR1509" s="244" t="str">
        <f t="shared" si="1936"/>
        <v>NO</v>
      </c>
    </row>
    <row r="1510" spans="1:96">
      <c r="A1510" s="64"/>
      <c r="B1510" s="15"/>
      <c r="C1510" s="15"/>
      <c r="D1510" s="15"/>
      <c r="E1510" s="15"/>
      <c r="F1510" s="15"/>
      <c r="G1510" s="15"/>
      <c r="H1510" s="15"/>
      <c r="I1510" s="52" t="s">
        <v>16</v>
      </c>
      <c r="J1510" s="6">
        <v>0.97166908206692604</v>
      </c>
      <c r="K1510" s="6">
        <v>7.78853156667547E-3</v>
      </c>
      <c r="L1510" s="6">
        <v>2.05423863663977E-2</v>
      </c>
      <c r="M1510" s="6">
        <v>0.60062947984183701</v>
      </c>
      <c r="N1510" s="6">
        <v>0.22582408439041499</v>
      </c>
      <c r="O1510" s="6">
        <v>0.173546435767747</v>
      </c>
      <c r="P1510" s="6">
        <v>0.94981247502055999</v>
      </c>
      <c r="Q1510" s="6">
        <v>1.6125080525188702E-2</v>
      </c>
      <c r="R1510" s="6">
        <v>3.4062444454251203E-2</v>
      </c>
      <c r="S1510" s="6">
        <v>0.85807970719832205</v>
      </c>
      <c r="T1510" s="6">
        <v>8.6374722573947404E-2</v>
      </c>
      <c r="U1510" s="6">
        <v>5.5545570227729699E-2</v>
      </c>
      <c r="V1510" s="6">
        <v>0.28010405034925101</v>
      </c>
      <c r="W1510" s="6">
        <v>0.17934924087085499</v>
      </c>
      <c r="X1510" s="6">
        <v>0.54054670877989197</v>
      </c>
      <c r="Y1510" s="6">
        <v>0.64447722741443503</v>
      </c>
      <c r="Z1510" s="6">
        <v>0.15715122586527899</v>
      </c>
      <c r="AA1510" s="6">
        <v>0.19837154672028401</v>
      </c>
      <c r="AB1510" s="6">
        <v>0.19541212293906501</v>
      </c>
      <c r="AC1510" s="6">
        <v>2.6454660686160699E-2</v>
      </c>
      <c r="AD1510" s="6">
        <v>0.77813321637477295</v>
      </c>
      <c r="AE1510" s="6">
        <v>0.24360746037049899</v>
      </c>
      <c r="AF1510" s="6">
        <v>0.38509316021061901</v>
      </c>
      <c r="AG1510" s="310">
        <v>0.37129937941888003</v>
      </c>
      <c r="AH1510" s="211">
        <v>0.90600000000000003</v>
      </c>
      <c r="AI1510" s="211">
        <v>3.359</v>
      </c>
      <c r="AJ1510" s="212">
        <v>6.9539999999999997</v>
      </c>
      <c r="AK1510" s="210">
        <v>0.89800000000000002</v>
      </c>
      <c r="AL1510" s="210">
        <v>3.3580000000000001</v>
      </c>
      <c r="AM1510" s="210">
        <v>7.032</v>
      </c>
      <c r="AN1510" s="203"/>
      <c r="AO1510" s="203"/>
      <c r="AP1510" s="203"/>
      <c r="AQ1510" s="203"/>
      <c r="AR1510" s="203">
        <f t="shared" si="1950"/>
        <v>0.98877272946999983</v>
      </c>
      <c r="AS1510" s="203">
        <f t="shared" si="1951"/>
        <v>1.2084999999999999</v>
      </c>
      <c r="AT1510" s="203">
        <f t="shared" si="1952"/>
        <v>1.4770555528699998</v>
      </c>
      <c r="AU1510" s="203">
        <f t="shared" si="1953"/>
        <v>2.2310181867759997</v>
      </c>
      <c r="AV1510" s="203">
        <f t="shared" si="1954"/>
        <v>2.7267999999999999</v>
      </c>
      <c r="AW1510" s="203">
        <f t="shared" si="1955"/>
        <v>3.3327555494959995</v>
      </c>
      <c r="AX1510" s="203">
        <f t="shared" si="1956"/>
        <v>4.7679545560499994</v>
      </c>
      <c r="AY1510" s="203">
        <f t="shared" si="1957"/>
        <v>5.8274999999999997</v>
      </c>
      <c r="AZ1510" s="203">
        <f t="shared" si="1958"/>
        <v>7.1224999870499994</v>
      </c>
      <c r="BB1510" s="1" t="str">
        <f t="shared" si="1946"/>
        <v>A</v>
      </c>
      <c r="BC1510" s="1" t="str">
        <f t="shared" si="1947"/>
        <v>P</v>
      </c>
      <c r="BD1510" s="1" t="str">
        <f t="shared" si="1948"/>
        <v>NA</v>
      </c>
      <c r="BE1510" s="1" t="str">
        <f t="shared" si="1949"/>
        <v>NO</v>
      </c>
      <c r="BF1510" s="1" t="str">
        <f t="shared" si="1907"/>
        <v>NO</v>
      </c>
      <c r="BG1510" s="1" t="str">
        <f t="shared" si="1908"/>
        <v>YES</v>
      </c>
      <c r="BH1510" s="1" t="str">
        <f t="shared" si="1901"/>
        <v>NO</v>
      </c>
      <c r="BJ1510" s="1">
        <v>75</v>
      </c>
      <c r="BK1510" s="1" t="str">
        <f t="shared" si="1909"/>
        <v>A</v>
      </c>
      <c r="BL1510" s="1" t="str">
        <f t="shared" si="1910"/>
        <v>P</v>
      </c>
      <c r="BM1510" s="1" t="str">
        <f t="shared" si="1911"/>
        <v>NA</v>
      </c>
      <c r="BN1510" s="1" t="str">
        <f t="shared" si="1912"/>
        <v>NO</v>
      </c>
      <c r="BO1510" s="1" t="str">
        <f t="shared" si="1913"/>
        <v>NO</v>
      </c>
      <c r="BP1510" s="1" t="str">
        <f t="shared" si="1914"/>
        <v>YES</v>
      </c>
      <c r="BQ1510" s="1" t="str">
        <f t="shared" si="1915"/>
        <v>NO</v>
      </c>
      <c r="BS1510" s="1" t="str">
        <f t="shared" si="1916"/>
        <v>TP</v>
      </c>
      <c r="BT1510" s="1" t="str">
        <f t="shared" si="1917"/>
        <v>TN</v>
      </c>
      <c r="BU1510" s="1" t="str">
        <f t="shared" si="1918"/>
        <v>TN</v>
      </c>
      <c r="BV1510" s="1" t="str">
        <f t="shared" si="1919"/>
        <v>NO</v>
      </c>
      <c r="BW1510" s="1" t="str">
        <f t="shared" si="1920"/>
        <v>NO</v>
      </c>
      <c r="BX1510" s="1" t="str">
        <f t="shared" si="1921"/>
        <v>YES</v>
      </c>
      <c r="BY1510" s="244" t="str">
        <f t="shared" si="1922"/>
        <v>YES</v>
      </c>
      <c r="BZ1510" s="244" t="str">
        <f t="shared" si="1923"/>
        <v>NO</v>
      </c>
      <c r="CA1510" s="244" t="str">
        <f t="shared" si="1924"/>
        <v>NO</v>
      </c>
      <c r="CB1510" s="244" t="str">
        <f t="shared" si="1925"/>
        <v>NO</v>
      </c>
      <c r="CC1510" s="244" t="str">
        <f t="shared" si="1926"/>
        <v>NO</v>
      </c>
      <c r="CD1510" s="244" t="str">
        <f t="shared" si="1902"/>
        <v>NO</v>
      </c>
      <c r="CE1510" s="1" t="str">
        <f t="shared" si="1903"/>
        <v>NO</v>
      </c>
      <c r="CF1510" s="1" t="str">
        <f t="shared" si="1904"/>
        <v>NO</v>
      </c>
      <c r="CG1510" s="1" t="str">
        <f t="shared" si="1905"/>
        <v>NO</v>
      </c>
      <c r="CH1510" s="1" t="str">
        <f t="shared" si="1906"/>
        <v>NO</v>
      </c>
      <c r="CI1510" s="244" t="str">
        <f t="shared" si="1927"/>
        <v>NO</v>
      </c>
      <c r="CJ1510" s="244" t="str">
        <f t="shared" si="1928"/>
        <v>NO</v>
      </c>
      <c r="CK1510" s="244" t="str">
        <f t="shared" si="1929"/>
        <v>NO</v>
      </c>
      <c r="CL1510" s="244" t="str">
        <f t="shared" si="1930"/>
        <v>NO</v>
      </c>
      <c r="CM1510" s="244" t="str">
        <f t="shared" si="1931"/>
        <v>NO</v>
      </c>
      <c r="CN1510" s="244" t="str">
        <f t="shared" si="1932"/>
        <v>NO</v>
      </c>
      <c r="CO1510" s="244" t="str">
        <f t="shared" si="1933"/>
        <v>NO</v>
      </c>
      <c r="CP1510" s="244" t="str">
        <f t="shared" si="1934"/>
        <v>NO</v>
      </c>
      <c r="CQ1510" s="244" t="str">
        <f t="shared" si="1935"/>
        <v>NO</v>
      </c>
      <c r="CR1510" s="244" t="str">
        <f t="shared" si="1936"/>
        <v>NO</v>
      </c>
    </row>
    <row r="1511" spans="1:96">
      <c r="A1511" s="64"/>
      <c r="B1511" s="15"/>
      <c r="C1511" s="15"/>
      <c r="D1511" s="15"/>
      <c r="E1511" s="15"/>
      <c r="F1511" s="15"/>
      <c r="G1511" s="15"/>
      <c r="H1511" s="15"/>
      <c r="I1511" s="52" t="s">
        <v>17</v>
      </c>
      <c r="J1511" s="6">
        <v>0.54978386025338299</v>
      </c>
      <c r="K1511" s="6">
        <v>0.42486794075669798</v>
      </c>
      <c r="L1511" s="6">
        <v>2.5348198989918299E-2</v>
      </c>
      <c r="M1511" s="6">
        <v>0.35789203475694098</v>
      </c>
      <c r="N1511" s="6">
        <v>0.58754997537379505</v>
      </c>
      <c r="O1511" s="6">
        <v>5.4557989869263503E-2</v>
      </c>
      <c r="P1511" s="6">
        <v>3.9082341335252499E-3</v>
      </c>
      <c r="Q1511" s="6">
        <v>0.458154864878766</v>
      </c>
      <c r="R1511" s="6">
        <v>0.53793690098770797</v>
      </c>
      <c r="S1511" s="6">
        <v>0.43920122465960798</v>
      </c>
      <c r="T1511" s="6">
        <v>0.55885647434311603</v>
      </c>
      <c r="U1511" s="6">
        <v>1.9423009972754301E-3</v>
      </c>
      <c r="V1511" s="6">
        <v>0.12747822239648099</v>
      </c>
      <c r="W1511" s="6">
        <v>0.81798863629984897</v>
      </c>
      <c r="X1511" s="6">
        <v>5.4533141303669402E-2</v>
      </c>
      <c r="Y1511" s="6">
        <v>0.79613018341422204</v>
      </c>
      <c r="Z1511" s="6">
        <v>1.7738917841008801E-2</v>
      </c>
      <c r="AA1511" s="6">
        <v>0.18613089874476799</v>
      </c>
      <c r="AB1511" s="6">
        <v>0.980486931529158</v>
      </c>
      <c r="AC1511" s="6">
        <v>6.9366580097941499E-3</v>
      </c>
      <c r="AD1511" s="6">
        <v>1.25764104610474E-2</v>
      </c>
      <c r="AE1511" s="6">
        <v>0.66416945772212699</v>
      </c>
      <c r="AF1511" s="6">
        <v>0.13281129952748499</v>
      </c>
      <c r="AG1511" s="310">
        <v>0.20301924275038599</v>
      </c>
      <c r="AH1511" s="211">
        <v>1.5980000000000001</v>
      </c>
      <c r="AI1511" s="211">
        <v>2.9220000000000002</v>
      </c>
      <c r="AJ1511" s="212">
        <v>5.8769999999999998</v>
      </c>
      <c r="AK1511" s="210">
        <v>1.5309999999999999</v>
      </c>
      <c r="AL1511" s="210">
        <v>2.8860000000000001</v>
      </c>
      <c r="AM1511" s="210">
        <v>5.9660000000000002</v>
      </c>
      <c r="AN1511" s="203"/>
      <c r="AO1511" s="203"/>
      <c r="AP1511" s="203"/>
      <c r="AQ1511" s="203"/>
      <c r="AR1511" s="203">
        <f t="shared" si="1950"/>
        <v>0.98877272946999983</v>
      </c>
      <c r="AS1511" s="203">
        <f t="shared" si="1951"/>
        <v>1.2084999999999999</v>
      </c>
      <c r="AT1511" s="203">
        <f t="shared" si="1952"/>
        <v>1.4770555528699998</v>
      </c>
      <c r="AU1511" s="203">
        <f t="shared" si="1953"/>
        <v>2.2310181867759997</v>
      </c>
      <c r="AV1511" s="203">
        <f t="shared" si="1954"/>
        <v>2.7267999999999999</v>
      </c>
      <c r="AW1511" s="203">
        <f t="shared" si="1955"/>
        <v>3.3327555494959995</v>
      </c>
      <c r="AX1511" s="203">
        <f t="shared" si="1956"/>
        <v>4.7679545560499994</v>
      </c>
      <c r="AY1511" s="203">
        <f t="shared" si="1957"/>
        <v>5.8274999999999997</v>
      </c>
      <c r="AZ1511" s="203">
        <f t="shared" si="1958"/>
        <v>7.1224999870499994</v>
      </c>
      <c r="BB1511" s="1" t="str">
        <f t="shared" si="1946"/>
        <v>P</v>
      </c>
      <c r="BC1511" s="1" t="str">
        <f t="shared" si="1947"/>
        <v>NA</v>
      </c>
      <c r="BD1511" s="1" t="str">
        <f t="shared" si="1948"/>
        <v>NA</v>
      </c>
      <c r="BE1511" s="1" t="str">
        <f t="shared" si="1949"/>
        <v>NO</v>
      </c>
      <c r="BF1511" s="1" t="str">
        <f t="shared" si="1907"/>
        <v>NO</v>
      </c>
      <c r="BG1511" s="1" t="str">
        <f t="shared" si="1908"/>
        <v>NO</v>
      </c>
      <c r="BH1511" s="1" t="str">
        <f t="shared" si="1901"/>
        <v>NO</v>
      </c>
      <c r="BJ1511" s="1">
        <v>30</v>
      </c>
      <c r="BK1511" s="1" t="str">
        <f t="shared" si="1909"/>
        <v>P</v>
      </c>
      <c r="BL1511" s="1" t="str">
        <f t="shared" si="1910"/>
        <v>NA</v>
      </c>
      <c r="BM1511" s="1" t="str">
        <f t="shared" si="1911"/>
        <v>NA</v>
      </c>
      <c r="BN1511" s="1" t="str">
        <f t="shared" si="1912"/>
        <v>NO</v>
      </c>
      <c r="BO1511" s="1" t="str">
        <f t="shared" si="1913"/>
        <v>NO</v>
      </c>
      <c r="BP1511" s="1" t="str">
        <f t="shared" si="1914"/>
        <v>NO</v>
      </c>
      <c r="BQ1511" s="1" t="str">
        <f t="shared" si="1915"/>
        <v>NO</v>
      </c>
      <c r="BS1511" s="1" t="str">
        <f t="shared" si="1916"/>
        <v>TN</v>
      </c>
      <c r="BT1511" s="1" t="str">
        <f t="shared" si="1917"/>
        <v>TN</v>
      </c>
      <c r="BU1511" s="1" t="str">
        <f t="shared" si="1918"/>
        <v>TN</v>
      </c>
      <c r="BV1511" s="1" t="str">
        <f t="shared" si="1919"/>
        <v>NO</v>
      </c>
      <c r="BW1511" s="1" t="str">
        <f t="shared" si="1920"/>
        <v>NO</v>
      </c>
      <c r="BX1511" s="1" t="str">
        <f t="shared" si="1921"/>
        <v>NO</v>
      </c>
      <c r="BY1511" s="244" t="str">
        <f t="shared" si="1922"/>
        <v>YES</v>
      </c>
      <c r="BZ1511" s="244" t="str">
        <f t="shared" si="1923"/>
        <v>NO</v>
      </c>
      <c r="CA1511" s="244" t="str">
        <f t="shared" si="1924"/>
        <v>NO</v>
      </c>
      <c r="CB1511" s="244" t="str">
        <f t="shared" si="1925"/>
        <v>NO</v>
      </c>
      <c r="CC1511" s="244" t="str">
        <f t="shared" si="1926"/>
        <v>NO</v>
      </c>
      <c r="CD1511" s="244" t="str">
        <f t="shared" si="1902"/>
        <v>NO</v>
      </c>
      <c r="CE1511" s="1" t="str">
        <f t="shared" si="1903"/>
        <v>NO</v>
      </c>
      <c r="CF1511" s="1" t="str">
        <f t="shared" si="1904"/>
        <v>NO</v>
      </c>
      <c r="CG1511" s="1" t="str">
        <f t="shared" si="1905"/>
        <v>NO</v>
      </c>
      <c r="CH1511" s="1" t="str">
        <f t="shared" si="1906"/>
        <v>NO</v>
      </c>
      <c r="CI1511" s="244" t="str">
        <f t="shared" si="1927"/>
        <v>NO</v>
      </c>
      <c r="CJ1511" s="244" t="str">
        <f t="shared" si="1928"/>
        <v>NO</v>
      </c>
      <c r="CK1511" s="244" t="str">
        <f t="shared" si="1929"/>
        <v>NO</v>
      </c>
      <c r="CL1511" s="244" t="str">
        <f t="shared" si="1930"/>
        <v>NO</v>
      </c>
      <c r="CM1511" s="244" t="str">
        <f t="shared" si="1931"/>
        <v>NO</v>
      </c>
      <c r="CN1511" s="244" t="str">
        <f t="shared" si="1932"/>
        <v>NO</v>
      </c>
      <c r="CO1511" s="244" t="str">
        <f t="shared" si="1933"/>
        <v>NO</v>
      </c>
      <c r="CP1511" s="244" t="str">
        <f t="shared" si="1934"/>
        <v>NO</v>
      </c>
      <c r="CQ1511" s="244" t="str">
        <f t="shared" si="1935"/>
        <v>NO</v>
      </c>
      <c r="CR1511" s="244" t="str">
        <f t="shared" si="1936"/>
        <v>NO</v>
      </c>
    </row>
    <row r="1512" spans="1:96">
      <c r="A1512" s="64"/>
      <c r="B1512" s="15"/>
      <c r="C1512" s="15"/>
      <c r="D1512" s="15"/>
      <c r="E1512" s="15"/>
      <c r="F1512" s="15"/>
      <c r="G1512" s="15"/>
      <c r="H1512" s="15"/>
      <c r="I1512" s="52" t="s">
        <v>18</v>
      </c>
      <c r="J1512" s="6">
        <v>0.90523299887505504</v>
      </c>
      <c r="K1512" s="6">
        <v>8.5845759474748207E-2</v>
      </c>
      <c r="L1512" s="6">
        <v>8.9212416501965805E-3</v>
      </c>
      <c r="M1512" s="6">
        <v>0.76724387517163795</v>
      </c>
      <c r="N1512" s="6">
        <v>4.54558631325086E-3</v>
      </c>
      <c r="O1512" s="6">
        <v>0.22821053851511</v>
      </c>
      <c r="P1512" s="6">
        <v>0.28776578261402902</v>
      </c>
      <c r="Q1512" s="6">
        <v>0.279127101010401</v>
      </c>
      <c r="R1512" s="6">
        <v>0.43310711637556798</v>
      </c>
      <c r="S1512" s="6">
        <v>0.63536734718773002</v>
      </c>
      <c r="T1512" s="6">
        <v>0.360552502567558</v>
      </c>
      <c r="U1512" s="6">
        <v>4.0801502447105299E-3</v>
      </c>
      <c r="V1512" s="6">
        <v>0.70482050853699796</v>
      </c>
      <c r="W1512" s="6">
        <v>0.12574031563077201</v>
      </c>
      <c r="X1512" s="6">
        <v>0.16943917583222901</v>
      </c>
      <c r="Y1512" s="6">
        <v>0.65255198727374697</v>
      </c>
      <c r="Z1512" s="6">
        <v>0.325745990527813</v>
      </c>
      <c r="AA1512" s="6">
        <v>2.1702022198438899E-2</v>
      </c>
      <c r="AB1512" s="6">
        <v>0.216179056002758</v>
      </c>
      <c r="AC1512" s="6">
        <v>0.58423700791399102</v>
      </c>
      <c r="AD1512" s="6">
        <v>0.19958393608325001</v>
      </c>
      <c r="AE1512" s="6">
        <v>0.308858985443074</v>
      </c>
      <c r="AF1512" s="6">
        <v>0.24123690877519899</v>
      </c>
      <c r="AG1512" s="310">
        <v>0.44990410578172502</v>
      </c>
      <c r="AH1512" s="211">
        <v>1.3919999999999999</v>
      </c>
      <c r="AI1512" s="211">
        <v>2.6459999999999999</v>
      </c>
      <c r="AJ1512" s="212">
        <v>6.1539999999999999</v>
      </c>
      <c r="AK1512" s="210">
        <v>1.48</v>
      </c>
      <c r="AL1512" s="210">
        <v>2.6320000000000001</v>
      </c>
      <c r="AM1512" s="210">
        <v>6.258</v>
      </c>
      <c r="AN1512" s="203"/>
      <c r="AO1512" s="203"/>
      <c r="AP1512" s="203"/>
      <c r="AQ1512" s="203"/>
      <c r="AR1512" s="203">
        <f t="shared" si="1950"/>
        <v>0.98877272946999983</v>
      </c>
      <c r="AS1512" s="203">
        <f t="shared" si="1951"/>
        <v>1.2084999999999999</v>
      </c>
      <c r="AT1512" s="203">
        <f t="shared" si="1952"/>
        <v>1.4770555528699998</v>
      </c>
      <c r="AU1512" s="203">
        <f t="shared" si="1953"/>
        <v>2.2310181867759997</v>
      </c>
      <c r="AV1512" s="203">
        <f t="shared" si="1954"/>
        <v>2.7267999999999999</v>
      </c>
      <c r="AW1512" s="203">
        <f t="shared" si="1955"/>
        <v>3.3327555494959995</v>
      </c>
      <c r="AX1512" s="203">
        <f t="shared" si="1956"/>
        <v>4.7679545560499994</v>
      </c>
      <c r="AY1512" s="203">
        <f t="shared" si="1957"/>
        <v>5.8274999999999997</v>
      </c>
      <c r="AZ1512" s="203">
        <f t="shared" si="1958"/>
        <v>7.1224999870499994</v>
      </c>
      <c r="BB1512" s="1" t="str">
        <f t="shared" si="1946"/>
        <v>NA</v>
      </c>
      <c r="BC1512" s="1" t="str">
        <f t="shared" si="1947"/>
        <v>NP</v>
      </c>
      <c r="BD1512" s="1" t="str">
        <f t="shared" si="1948"/>
        <v>NA</v>
      </c>
      <c r="BE1512" s="1" t="str">
        <f t="shared" si="1949"/>
        <v>NO</v>
      </c>
      <c r="BF1512" s="1" t="str">
        <f t="shared" si="1907"/>
        <v>NO</v>
      </c>
      <c r="BG1512" s="1" t="str">
        <f t="shared" si="1908"/>
        <v>NO</v>
      </c>
      <c r="BH1512" s="1" t="str">
        <f t="shared" si="1901"/>
        <v>YES</v>
      </c>
      <c r="BJ1512" s="1">
        <v>33</v>
      </c>
      <c r="BK1512" s="1" t="str">
        <f t="shared" si="1909"/>
        <v>P</v>
      </c>
      <c r="BL1512" s="1" t="str">
        <f t="shared" si="1910"/>
        <v>NP</v>
      </c>
      <c r="BM1512" s="1" t="str">
        <f t="shared" si="1911"/>
        <v>NA</v>
      </c>
      <c r="BN1512" s="1" t="str">
        <f t="shared" si="1912"/>
        <v>NO</v>
      </c>
      <c r="BO1512" s="1" t="str">
        <f t="shared" si="1913"/>
        <v>NO</v>
      </c>
      <c r="BP1512" s="1" t="str">
        <f t="shared" si="1914"/>
        <v>NO</v>
      </c>
      <c r="BQ1512" s="1" t="str">
        <f t="shared" si="1915"/>
        <v>NO</v>
      </c>
      <c r="BS1512" s="1" t="str">
        <f t="shared" si="1916"/>
        <v>TN</v>
      </c>
      <c r="BT1512" s="1" t="str">
        <f t="shared" si="1917"/>
        <v>TP</v>
      </c>
      <c r="BU1512" s="1" t="str">
        <f t="shared" si="1918"/>
        <v>TN</v>
      </c>
      <c r="BV1512" s="1" t="str">
        <f t="shared" si="1919"/>
        <v>NO</v>
      </c>
      <c r="BW1512" s="1" t="str">
        <f t="shared" si="1920"/>
        <v>NO</v>
      </c>
      <c r="BX1512" s="1" t="str">
        <f t="shared" si="1921"/>
        <v>YES</v>
      </c>
      <c r="BY1512" s="244" t="str">
        <f t="shared" si="1922"/>
        <v>YES</v>
      </c>
      <c r="BZ1512" s="244" t="str">
        <f t="shared" si="1923"/>
        <v>NO</v>
      </c>
      <c r="CA1512" s="244" t="str">
        <f t="shared" si="1924"/>
        <v>NO</v>
      </c>
      <c r="CB1512" s="244" t="str">
        <f t="shared" si="1925"/>
        <v>NO</v>
      </c>
      <c r="CC1512" s="244" t="str">
        <f t="shared" si="1926"/>
        <v>NO</v>
      </c>
      <c r="CD1512" s="244" t="str">
        <f t="shared" si="1902"/>
        <v>NO</v>
      </c>
      <c r="CE1512" s="1" t="str">
        <f t="shared" si="1903"/>
        <v>NO</v>
      </c>
      <c r="CF1512" s="1" t="str">
        <f t="shared" si="1904"/>
        <v>NO</v>
      </c>
      <c r="CG1512" s="1" t="str">
        <f t="shared" si="1905"/>
        <v>NO</v>
      </c>
      <c r="CH1512" s="1" t="str">
        <f t="shared" si="1906"/>
        <v>NO</v>
      </c>
      <c r="CI1512" s="244" t="str">
        <f t="shared" si="1927"/>
        <v>NO</v>
      </c>
      <c r="CJ1512" s="244" t="str">
        <f t="shared" si="1928"/>
        <v>NO</v>
      </c>
      <c r="CK1512" s="244" t="str">
        <f t="shared" si="1929"/>
        <v>NO</v>
      </c>
      <c r="CL1512" s="244" t="str">
        <f t="shared" si="1930"/>
        <v>NO</v>
      </c>
      <c r="CM1512" s="244" t="str">
        <f t="shared" si="1931"/>
        <v>NO</v>
      </c>
      <c r="CN1512" s="244" t="str">
        <f t="shared" si="1932"/>
        <v>NO</v>
      </c>
      <c r="CO1512" s="244" t="str">
        <f t="shared" si="1933"/>
        <v>NO</v>
      </c>
      <c r="CP1512" s="244" t="str">
        <f t="shared" si="1934"/>
        <v>NO</v>
      </c>
      <c r="CQ1512" s="244" t="str">
        <f t="shared" si="1935"/>
        <v>NO</v>
      </c>
      <c r="CR1512" s="244" t="str">
        <f t="shared" si="1936"/>
        <v>NO</v>
      </c>
    </row>
    <row r="1513" spans="1:96">
      <c r="A1513" s="64"/>
      <c r="B1513" s="15"/>
      <c r="C1513" s="15"/>
      <c r="D1513" s="15"/>
      <c r="E1513" s="15"/>
      <c r="F1513" s="15"/>
      <c r="G1513" s="15"/>
      <c r="H1513" s="15"/>
      <c r="I1513" s="52" t="s">
        <v>19</v>
      </c>
      <c r="J1513" s="6">
        <v>0.79318583128639797</v>
      </c>
      <c r="K1513" s="6">
        <v>0.15488526708804501</v>
      </c>
      <c r="L1513" s="6">
        <v>5.1928901625555697E-2</v>
      </c>
      <c r="M1513" s="6">
        <v>0.585258547490904</v>
      </c>
      <c r="N1513" s="6">
        <v>0.15755198857224001</v>
      </c>
      <c r="O1513" s="6">
        <v>0.25718946393685499</v>
      </c>
      <c r="P1513" s="6">
        <v>0.559158634566714</v>
      </c>
      <c r="Q1513" s="6">
        <v>0.37519286963679799</v>
      </c>
      <c r="R1513" s="6">
        <v>6.5648495796486905E-2</v>
      </c>
      <c r="S1513" s="6">
        <v>0.856485022445438</v>
      </c>
      <c r="T1513" s="6">
        <v>2.0938694959718299E-2</v>
      </c>
      <c r="U1513" s="6">
        <v>0.122576282594843</v>
      </c>
      <c r="V1513" s="6">
        <v>0.374232432381642</v>
      </c>
      <c r="W1513" s="6">
        <v>0.60215982478081298</v>
      </c>
      <c r="X1513" s="6">
        <v>2.3607742837544101E-2</v>
      </c>
      <c r="Y1513" s="6">
        <v>0.78637564058731202</v>
      </c>
      <c r="Z1513" s="6">
        <v>0.16305733861914001</v>
      </c>
      <c r="AA1513" s="6">
        <v>5.0567020793546899E-2</v>
      </c>
      <c r="AB1513" s="6">
        <v>0.16314833086288</v>
      </c>
      <c r="AC1513" s="6">
        <v>0.11062073646394301</v>
      </c>
      <c r="AD1513" s="6">
        <v>0.72623093267317496</v>
      </c>
      <c r="AE1513" s="6">
        <v>0.70051486812877195</v>
      </c>
      <c r="AF1513" s="6">
        <v>5.1574073155832997E-2</v>
      </c>
      <c r="AG1513" s="310">
        <v>0.24791105871539401</v>
      </c>
      <c r="AH1513" s="211">
        <v>1.0669999999999999</v>
      </c>
      <c r="AI1513" s="211">
        <v>2.5329999999999999</v>
      </c>
      <c r="AJ1513" s="212">
        <v>6.5149999999999997</v>
      </c>
      <c r="AK1513" s="210">
        <v>1.069</v>
      </c>
      <c r="AL1513" s="210">
        <v>2.5190000000000001</v>
      </c>
      <c r="AM1513" s="210">
        <v>6.5270000000000001</v>
      </c>
      <c r="AN1513" s="203"/>
      <c r="AO1513" s="203"/>
      <c r="AP1513" s="203"/>
      <c r="AQ1513" s="203"/>
      <c r="AR1513" s="203">
        <f t="shared" si="1950"/>
        <v>0.98877272946999983</v>
      </c>
      <c r="AS1513" s="203">
        <f t="shared" si="1951"/>
        <v>1.2084999999999999</v>
      </c>
      <c r="AT1513" s="203">
        <f t="shared" si="1952"/>
        <v>1.4770555528699998</v>
      </c>
      <c r="AU1513" s="203">
        <f t="shared" si="1953"/>
        <v>2.2310181867759997</v>
      </c>
      <c r="AV1513" s="203">
        <f t="shared" si="1954"/>
        <v>2.7267999999999999</v>
      </c>
      <c r="AW1513" s="203">
        <f t="shared" si="1955"/>
        <v>3.3327555494959995</v>
      </c>
      <c r="AX1513" s="203">
        <f t="shared" si="1956"/>
        <v>4.7679545560499994</v>
      </c>
      <c r="AY1513" s="203">
        <f t="shared" si="1957"/>
        <v>5.8274999999999997</v>
      </c>
      <c r="AZ1513" s="203">
        <f t="shared" si="1958"/>
        <v>7.1224999870499994</v>
      </c>
      <c r="BB1513" s="1" t="str">
        <f t="shared" si="1946"/>
        <v>NP</v>
      </c>
      <c r="BC1513" s="1" t="str">
        <f t="shared" si="1947"/>
        <v>NP</v>
      </c>
      <c r="BD1513" s="1" t="str">
        <f t="shared" si="1948"/>
        <v>NA</v>
      </c>
      <c r="BE1513" s="1" t="str">
        <f t="shared" si="1949"/>
        <v>NO</v>
      </c>
      <c r="BF1513" s="1" t="str">
        <f t="shared" si="1907"/>
        <v>NO</v>
      </c>
      <c r="BG1513" s="1" t="str">
        <f t="shared" si="1908"/>
        <v>NO</v>
      </c>
      <c r="BH1513" s="1" t="str">
        <f t="shared" si="1901"/>
        <v>YES</v>
      </c>
      <c r="BJ1513" s="1">
        <v>14</v>
      </c>
      <c r="BK1513" s="1" t="str">
        <f t="shared" si="1909"/>
        <v>NP</v>
      </c>
      <c r="BL1513" s="1" t="str">
        <f t="shared" si="1910"/>
        <v>NP</v>
      </c>
      <c r="BM1513" s="1" t="str">
        <f t="shared" si="1911"/>
        <v>NA</v>
      </c>
      <c r="BN1513" s="1" t="str">
        <f t="shared" si="1912"/>
        <v>NO</v>
      </c>
      <c r="BO1513" s="1" t="str">
        <f t="shared" si="1913"/>
        <v>NO</v>
      </c>
      <c r="BP1513" s="1" t="str">
        <f t="shared" si="1914"/>
        <v>NO</v>
      </c>
      <c r="BQ1513" s="1" t="str">
        <f t="shared" si="1915"/>
        <v>YES</v>
      </c>
      <c r="BS1513" s="1" t="str">
        <f t="shared" si="1916"/>
        <v>TP</v>
      </c>
      <c r="BT1513" s="1" t="str">
        <f t="shared" si="1917"/>
        <v>TP</v>
      </c>
      <c r="BU1513" s="1" t="str">
        <f t="shared" si="1918"/>
        <v>TN</v>
      </c>
      <c r="BV1513" s="1" t="str">
        <f t="shared" si="1919"/>
        <v>NO</v>
      </c>
      <c r="BW1513" s="1" t="str">
        <f t="shared" si="1920"/>
        <v>YES</v>
      </c>
      <c r="BX1513" s="1" t="str">
        <f t="shared" si="1921"/>
        <v>YES</v>
      </c>
      <c r="BY1513" s="244" t="str">
        <f t="shared" si="1922"/>
        <v>YES</v>
      </c>
      <c r="BZ1513" s="244" t="str">
        <f t="shared" si="1923"/>
        <v>NO</v>
      </c>
      <c r="CA1513" s="244" t="str">
        <f t="shared" si="1924"/>
        <v>NO</v>
      </c>
      <c r="CB1513" s="244" t="str">
        <f t="shared" si="1925"/>
        <v>NO</v>
      </c>
      <c r="CC1513" s="244" t="str">
        <f t="shared" si="1926"/>
        <v>NO</v>
      </c>
      <c r="CD1513" s="244" t="str">
        <f t="shared" si="1902"/>
        <v>NO</v>
      </c>
      <c r="CE1513" s="1" t="str">
        <f t="shared" si="1903"/>
        <v>NO</v>
      </c>
      <c r="CF1513" s="1" t="str">
        <f t="shared" si="1904"/>
        <v>NO</v>
      </c>
      <c r="CG1513" s="1" t="str">
        <f t="shared" si="1905"/>
        <v>NO</v>
      </c>
      <c r="CH1513" s="1" t="str">
        <f t="shared" si="1906"/>
        <v>NO</v>
      </c>
      <c r="CI1513" s="244" t="str">
        <f t="shared" si="1927"/>
        <v>NO</v>
      </c>
      <c r="CJ1513" s="244" t="str">
        <f t="shared" si="1928"/>
        <v>NO</v>
      </c>
      <c r="CK1513" s="244" t="str">
        <f t="shared" si="1929"/>
        <v>NO</v>
      </c>
      <c r="CL1513" s="244" t="str">
        <f t="shared" si="1930"/>
        <v>NO</v>
      </c>
      <c r="CM1513" s="244" t="str">
        <f t="shared" si="1931"/>
        <v>NO</v>
      </c>
      <c r="CN1513" s="244" t="str">
        <f t="shared" si="1932"/>
        <v>NO</v>
      </c>
      <c r="CO1513" s="244" t="str">
        <f t="shared" si="1933"/>
        <v>NO</v>
      </c>
      <c r="CP1513" s="244" t="str">
        <f t="shared" si="1934"/>
        <v>NO</v>
      </c>
      <c r="CQ1513" s="244" t="str">
        <f t="shared" si="1935"/>
        <v>NO</v>
      </c>
      <c r="CR1513" s="244" t="str">
        <f t="shared" si="1936"/>
        <v>NO</v>
      </c>
    </row>
    <row r="1514" spans="1:96">
      <c r="A1514" s="64"/>
      <c r="B1514" s="15"/>
      <c r="C1514" s="15"/>
      <c r="D1514" s="15"/>
      <c r="E1514" s="15"/>
      <c r="F1514" s="15"/>
      <c r="G1514" s="15"/>
      <c r="H1514" s="15"/>
      <c r="I1514" s="52" t="s">
        <v>42</v>
      </c>
      <c r="J1514" s="6">
        <v>0.81303086791486301</v>
      </c>
      <c r="K1514" s="6">
        <v>0.13667651622896801</v>
      </c>
      <c r="L1514" s="6">
        <v>5.0292615856167601E-2</v>
      </c>
      <c r="M1514" s="6">
        <v>0.75201369396645101</v>
      </c>
      <c r="N1514" s="6">
        <v>0.23680590276027599</v>
      </c>
      <c r="O1514" s="6">
        <v>1.11804032732727E-2</v>
      </c>
      <c r="P1514" s="6">
        <v>0.21665793832362501</v>
      </c>
      <c r="Q1514" s="6">
        <v>0.49338025448864598</v>
      </c>
      <c r="R1514" s="6">
        <v>0.28996180718772802</v>
      </c>
      <c r="S1514" s="6">
        <v>0.68733629226319803</v>
      </c>
      <c r="T1514" s="6">
        <v>9.6900721566676395E-2</v>
      </c>
      <c r="U1514" s="6">
        <v>0.21576298617012499</v>
      </c>
      <c r="V1514" s="6">
        <v>0.74281645387678696</v>
      </c>
      <c r="W1514" s="6">
        <v>0.206338379735621</v>
      </c>
      <c r="X1514" s="6">
        <v>5.0845166387591102E-2</v>
      </c>
      <c r="Y1514" s="6">
        <v>0.92487168528417096</v>
      </c>
      <c r="Z1514" s="6">
        <v>6.9456371110940898E-2</v>
      </c>
      <c r="AA1514" s="6">
        <v>5.67194360488731E-3</v>
      </c>
      <c r="AB1514" s="6">
        <v>0.244737042685338</v>
      </c>
      <c r="AC1514" s="6">
        <v>0.69942047334112101</v>
      </c>
      <c r="AD1514" s="6">
        <v>5.58424839735399E-2</v>
      </c>
      <c r="AE1514" s="6">
        <v>0.29336707729749401</v>
      </c>
      <c r="AF1514" s="6">
        <v>0.26059415028005101</v>
      </c>
      <c r="AG1514" s="310">
        <v>0.44603877242245399</v>
      </c>
      <c r="AH1514" s="211">
        <v>1.5680000000000001</v>
      </c>
      <c r="AI1514" s="211">
        <v>2.6080000000000001</v>
      </c>
      <c r="AJ1514" s="212">
        <v>6.2279999999999998</v>
      </c>
      <c r="AK1514" s="210">
        <v>1.554</v>
      </c>
      <c r="AL1514" s="210">
        <v>2.5960000000000001</v>
      </c>
      <c r="AM1514" s="210">
        <v>6.1689999999999996</v>
      </c>
      <c r="AN1514" s="203"/>
      <c r="AO1514" s="203"/>
      <c r="AP1514" s="203"/>
      <c r="AQ1514" s="203"/>
      <c r="AR1514" s="203">
        <f t="shared" si="1950"/>
        <v>0.98877272946999983</v>
      </c>
      <c r="AS1514" s="203">
        <f t="shared" si="1951"/>
        <v>1.2084999999999999</v>
      </c>
      <c r="AT1514" s="203">
        <f t="shared" si="1952"/>
        <v>1.4770555528699998</v>
      </c>
      <c r="AU1514" s="203">
        <f t="shared" si="1953"/>
        <v>2.2310181867759997</v>
      </c>
      <c r="AV1514" s="203">
        <f t="shared" si="1954"/>
        <v>2.7267999999999999</v>
      </c>
      <c r="AW1514" s="203">
        <f t="shared" si="1955"/>
        <v>3.3327555494959995</v>
      </c>
      <c r="AX1514" s="203">
        <f t="shared" si="1956"/>
        <v>4.7679545560499994</v>
      </c>
      <c r="AY1514" s="203">
        <f t="shared" si="1957"/>
        <v>5.8274999999999997</v>
      </c>
      <c r="AZ1514" s="203">
        <f t="shared" si="1958"/>
        <v>7.1224999870499994</v>
      </c>
      <c r="BB1514" s="1" t="str">
        <f t="shared" si="1946"/>
        <v>P</v>
      </c>
      <c r="BC1514" s="1" t="str">
        <f t="shared" si="1947"/>
        <v>NP</v>
      </c>
      <c r="BD1514" s="1" t="str">
        <f t="shared" si="1948"/>
        <v>NA</v>
      </c>
      <c r="BE1514" s="1" t="str">
        <f t="shared" si="1949"/>
        <v>NO</v>
      </c>
      <c r="BF1514" s="1" t="str">
        <f t="shared" si="1907"/>
        <v>NO</v>
      </c>
      <c r="BG1514" s="1" t="str">
        <f t="shared" si="1908"/>
        <v>NO</v>
      </c>
      <c r="BH1514" s="1" t="str">
        <f t="shared" si="1901"/>
        <v>NO</v>
      </c>
      <c r="BJ1514" s="1">
        <v>19</v>
      </c>
      <c r="BK1514" s="1" t="str">
        <f t="shared" si="1909"/>
        <v>P</v>
      </c>
      <c r="BL1514" s="1" t="str">
        <f t="shared" si="1910"/>
        <v>NP</v>
      </c>
      <c r="BM1514" s="1" t="str">
        <f t="shared" si="1911"/>
        <v>NA</v>
      </c>
      <c r="BN1514" s="1" t="str">
        <f t="shared" si="1912"/>
        <v>NO</v>
      </c>
      <c r="BO1514" s="1" t="str">
        <f t="shared" si="1913"/>
        <v>NO</v>
      </c>
      <c r="BP1514" s="1" t="str">
        <f t="shared" si="1914"/>
        <v>NO</v>
      </c>
      <c r="BQ1514" s="1" t="str">
        <f t="shared" si="1915"/>
        <v>NO</v>
      </c>
      <c r="BS1514" s="1" t="str">
        <f t="shared" si="1916"/>
        <v>TN</v>
      </c>
      <c r="BT1514" s="1" t="str">
        <f t="shared" si="1917"/>
        <v>TP</v>
      </c>
      <c r="BU1514" s="1" t="str">
        <f t="shared" si="1918"/>
        <v>TN</v>
      </c>
      <c r="BV1514" s="1" t="str">
        <f t="shared" si="1919"/>
        <v>NO</v>
      </c>
      <c r="BW1514" s="1" t="str">
        <f t="shared" si="1920"/>
        <v>NO</v>
      </c>
      <c r="BX1514" s="1" t="str">
        <f t="shared" si="1921"/>
        <v>YES</v>
      </c>
      <c r="BY1514" s="244" t="str">
        <f t="shared" si="1922"/>
        <v>YES</v>
      </c>
      <c r="BZ1514" s="244" t="str">
        <f t="shared" si="1923"/>
        <v>NO</v>
      </c>
      <c r="CA1514" s="244" t="str">
        <f t="shared" si="1924"/>
        <v>NO</v>
      </c>
      <c r="CB1514" s="244" t="str">
        <f t="shared" si="1925"/>
        <v>NO</v>
      </c>
      <c r="CC1514" s="244" t="str">
        <f t="shared" si="1926"/>
        <v>NO</v>
      </c>
      <c r="CD1514" s="244" t="str">
        <f t="shared" si="1902"/>
        <v>NO</v>
      </c>
      <c r="CE1514" s="1" t="str">
        <f t="shared" si="1903"/>
        <v>NO</v>
      </c>
      <c r="CF1514" s="1" t="str">
        <f t="shared" si="1904"/>
        <v>NO</v>
      </c>
      <c r="CG1514" s="1" t="str">
        <f t="shared" si="1905"/>
        <v>NO</v>
      </c>
      <c r="CH1514" s="1" t="str">
        <f t="shared" si="1906"/>
        <v>NO</v>
      </c>
      <c r="CI1514" s="244" t="str">
        <f t="shared" si="1927"/>
        <v>NO</v>
      </c>
      <c r="CJ1514" s="244" t="str">
        <f t="shared" si="1928"/>
        <v>NO</v>
      </c>
      <c r="CK1514" s="244" t="str">
        <f t="shared" si="1929"/>
        <v>NO</v>
      </c>
      <c r="CL1514" s="244" t="str">
        <f t="shared" si="1930"/>
        <v>NO</v>
      </c>
      <c r="CM1514" s="244" t="str">
        <f t="shared" si="1931"/>
        <v>NO</v>
      </c>
      <c r="CN1514" s="244" t="str">
        <f t="shared" si="1932"/>
        <v>NO</v>
      </c>
      <c r="CO1514" s="244" t="str">
        <f t="shared" si="1933"/>
        <v>NO</v>
      </c>
      <c r="CP1514" s="244" t="str">
        <f t="shared" si="1934"/>
        <v>NO</v>
      </c>
      <c r="CQ1514" s="244" t="str">
        <f t="shared" si="1935"/>
        <v>NO</v>
      </c>
      <c r="CR1514" s="244" t="str">
        <f t="shared" si="1936"/>
        <v>NO</v>
      </c>
    </row>
    <row r="1515" spans="1:96">
      <c r="A1515" s="64"/>
      <c r="B1515" s="15"/>
      <c r="C1515" s="15"/>
      <c r="D1515" s="15"/>
      <c r="E1515" s="15"/>
      <c r="F1515" s="15"/>
      <c r="G1515" s="15"/>
      <c r="H1515" s="15"/>
      <c r="I1515" s="52" t="s">
        <v>43</v>
      </c>
      <c r="J1515" s="6">
        <v>0.60587214200962503</v>
      </c>
      <c r="K1515" s="6">
        <v>0.37013535048552298</v>
      </c>
      <c r="L1515" s="6">
        <v>2.3992507504850699E-2</v>
      </c>
      <c r="M1515" s="6">
        <v>0.28264705217604502</v>
      </c>
      <c r="N1515" s="6">
        <v>0.35902129203646499</v>
      </c>
      <c r="O1515" s="6">
        <v>0.35833165578748899</v>
      </c>
      <c r="P1515" s="6">
        <v>0.12629603430009501</v>
      </c>
      <c r="Q1515" s="6">
        <v>0.106697281780272</v>
      </c>
      <c r="R1515" s="6">
        <v>0.767006683919631</v>
      </c>
      <c r="S1515" s="6">
        <v>0.40491561428245998</v>
      </c>
      <c r="T1515" s="6">
        <v>9.7598174153086401E-2</v>
      </c>
      <c r="U1515" s="6">
        <v>0.497486211564453</v>
      </c>
      <c r="V1515" s="6">
        <v>3.8341803934500103E-2</v>
      </c>
      <c r="W1515" s="6">
        <v>0.727921069741296</v>
      </c>
      <c r="X1515" s="6">
        <v>0.23373712632420299</v>
      </c>
      <c r="Y1515" s="6">
        <v>0.42500837603671698</v>
      </c>
      <c r="Z1515" s="6">
        <v>0.158565414301616</v>
      </c>
      <c r="AA1515" s="6">
        <v>0.41642620966166499</v>
      </c>
      <c r="AB1515" s="6">
        <v>0.765114924596899</v>
      </c>
      <c r="AC1515" s="6">
        <v>0.12733933011010801</v>
      </c>
      <c r="AD1515" s="6">
        <v>0.107545745292991</v>
      </c>
      <c r="AE1515" s="6">
        <v>0.87577976489267595</v>
      </c>
      <c r="AF1515" s="6">
        <v>2.7108074898887499E-2</v>
      </c>
      <c r="AG1515" s="310">
        <v>9.7112160208435605E-2</v>
      </c>
      <c r="AH1515" s="211">
        <v>2.202</v>
      </c>
      <c r="AI1515" s="211">
        <v>3.2290000000000001</v>
      </c>
      <c r="AJ1515" s="212">
        <v>5.673</v>
      </c>
      <c r="AK1515" s="210">
        <v>2.2709999999999999</v>
      </c>
      <c r="AL1515" s="210">
        <v>3.2810000000000001</v>
      </c>
      <c r="AM1515" s="210">
        <v>5.7869999999999999</v>
      </c>
      <c r="AN1515" s="203"/>
      <c r="AO1515" s="203"/>
      <c r="AP1515" s="203"/>
      <c r="AQ1515" s="203"/>
      <c r="AR1515" s="203">
        <f t="shared" si="1950"/>
        <v>0.98877272946999983</v>
      </c>
      <c r="AS1515" s="203">
        <f t="shared" si="1951"/>
        <v>1.2084999999999999</v>
      </c>
      <c r="AT1515" s="203">
        <f t="shared" si="1952"/>
        <v>1.4770555528699998</v>
      </c>
      <c r="AU1515" s="203">
        <f t="shared" si="1953"/>
        <v>2.2310181867759997</v>
      </c>
      <c r="AV1515" s="203">
        <f t="shared" si="1954"/>
        <v>2.7267999999999999</v>
      </c>
      <c r="AW1515" s="203">
        <f t="shared" si="1955"/>
        <v>3.3327555494959995</v>
      </c>
      <c r="AX1515" s="203">
        <f t="shared" si="1956"/>
        <v>4.7679545560499994</v>
      </c>
      <c r="AY1515" s="203">
        <f t="shared" si="1957"/>
        <v>5.8274999999999997</v>
      </c>
      <c r="AZ1515" s="203">
        <f t="shared" si="1958"/>
        <v>7.1224999870499994</v>
      </c>
      <c r="BB1515" s="1" t="str">
        <f t="shared" si="1946"/>
        <v>P</v>
      </c>
      <c r="BC1515" s="1" t="str">
        <f t="shared" si="1947"/>
        <v>NA</v>
      </c>
      <c r="BD1515" s="1" t="str">
        <f t="shared" si="1948"/>
        <v>NP</v>
      </c>
      <c r="BE1515" s="1" t="str">
        <f t="shared" si="1949"/>
        <v>NO</v>
      </c>
      <c r="BF1515" s="1" t="str">
        <f t="shared" si="1907"/>
        <v>NO</v>
      </c>
      <c r="BG1515" s="1" t="str">
        <f t="shared" si="1908"/>
        <v>NO</v>
      </c>
      <c r="BH1515" s="1" t="str">
        <f t="shared" si="1901"/>
        <v>NO</v>
      </c>
      <c r="BJ1515" s="1">
        <v>15</v>
      </c>
      <c r="BK1515" s="1" t="str">
        <f t="shared" si="1909"/>
        <v>P</v>
      </c>
      <c r="BL1515" s="1" t="str">
        <f t="shared" si="1910"/>
        <v>NA</v>
      </c>
      <c r="BM1515" s="1" t="str">
        <f t="shared" si="1911"/>
        <v>NP</v>
      </c>
      <c r="BN1515" s="1" t="str">
        <f t="shared" si="1912"/>
        <v>NO</v>
      </c>
      <c r="BO1515" s="1" t="str">
        <f t="shared" si="1913"/>
        <v>NO</v>
      </c>
      <c r="BP1515" s="1" t="str">
        <f t="shared" si="1914"/>
        <v>NO</v>
      </c>
      <c r="BQ1515" s="1" t="str">
        <f t="shared" si="1915"/>
        <v>NO</v>
      </c>
      <c r="BS1515" s="1" t="str">
        <f t="shared" si="1916"/>
        <v>TN</v>
      </c>
      <c r="BT1515" s="1" t="str">
        <f t="shared" si="1917"/>
        <v>TN</v>
      </c>
      <c r="BU1515" s="1" t="str">
        <f t="shared" si="1918"/>
        <v>TP</v>
      </c>
      <c r="BV1515" s="1" t="str">
        <f t="shared" si="1919"/>
        <v>NO</v>
      </c>
      <c r="BW1515" s="1" t="str">
        <f t="shared" si="1920"/>
        <v>NO</v>
      </c>
      <c r="BX1515" s="1" t="str">
        <f t="shared" si="1921"/>
        <v>YES</v>
      </c>
      <c r="BY1515" s="244" t="str">
        <f t="shared" si="1922"/>
        <v>YES</v>
      </c>
      <c r="BZ1515" s="244" t="str">
        <f t="shared" si="1923"/>
        <v>NO</v>
      </c>
      <c r="CA1515" s="244" t="str">
        <f t="shared" si="1924"/>
        <v>NO</v>
      </c>
      <c r="CB1515" s="244" t="str">
        <f t="shared" si="1925"/>
        <v>NO</v>
      </c>
      <c r="CC1515" s="244" t="str">
        <f t="shared" si="1926"/>
        <v>NO</v>
      </c>
      <c r="CD1515" s="244" t="str">
        <f t="shared" si="1902"/>
        <v>NO</v>
      </c>
      <c r="CE1515" s="1" t="str">
        <f t="shared" si="1903"/>
        <v>NO</v>
      </c>
      <c r="CF1515" s="1" t="str">
        <f t="shared" si="1904"/>
        <v>NO</v>
      </c>
      <c r="CG1515" s="1" t="str">
        <f t="shared" si="1905"/>
        <v>NO</v>
      </c>
      <c r="CH1515" s="1" t="str">
        <f t="shared" si="1906"/>
        <v>NO</v>
      </c>
      <c r="CI1515" s="244" t="str">
        <f t="shared" si="1927"/>
        <v>NO</v>
      </c>
      <c r="CJ1515" s="244" t="str">
        <f t="shared" si="1928"/>
        <v>NO</v>
      </c>
      <c r="CK1515" s="244" t="str">
        <f t="shared" si="1929"/>
        <v>NO</v>
      </c>
      <c r="CL1515" s="244" t="str">
        <f t="shared" si="1930"/>
        <v>NO</v>
      </c>
      <c r="CM1515" s="244" t="str">
        <f t="shared" si="1931"/>
        <v>NO</v>
      </c>
      <c r="CN1515" s="244" t="str">
        <f t="shared" si="1932"/>
        <v>NO</v>
      </c>
      <c r="CO1515" s="244" t="str">
        <f t="shared" si="1933"/>
        <v>NO</v>
      </c>
      <c r="CP1515" s="244" t="str">
        <f t="shared" si="1934"/>
        <v>NO</v>
      </c>
      <c r="CQ1515" s="244" t="str">
        <f t="shared" si="1935"/>
        <v>NO</v>
      </c>
      <c r="CR1515" s="244" t="str">
        <f t="shared" si="1936"/>
        <v>NO</v>
      </c>
    </row>
    <row r="1516" spans="1:96">
      <c r="A1516" s="64"/>
      <c r="B1516" s="15"/>
      <c r="C1516" s="15"/>
      <c r="D1516" s="15"/>
      <c r="E1516" s="15"/>
      <c r="F1516" s="15"/>
      <c r="G1516" s="15"/>
      <c r="H1516" s="15"/>
      <c r="I1516" s="52" t="s">
        <v>45</v>
      </c>
      <c r="J1516" s="6">
        <v>0.53618685181628201</v>
      </c>
      <c r="K1516" s="6">
        <v>0.43696469427658002</v>
      </c>
      <c r="L1516" s="6">
        <v>2.6848453907136999E-2</v>
      </c>
      <c r="M1516" s="6">
        <v>0.85842901265050597</v>
      </c>
      <c r="N1516" s="6">
        <v>0.119093213865371</v>
      </c>
      <c r="O1516" s="6">
        <v>2.24777734841216E-2</v>
      </c>
      <c r="P1516" s="6">
        <v>0.83337211938050304</v>
      </c>
      <c r="Q1516" s="6">
        <v>8.3140680156815305E-2</v>
      </c>
      <c r="R1516" s="6">
        <v>8.3487200462681294E-2</v>
      </c>
      <c r="S1516" s="6">
        <v>2.7849119087705598E-2</v>
      </c>
      <c r="T1516" s="6">
        <v>0.10234187071291601</v>
      </c>
      <c r="U1516" s="6">
        <v>0.86980901019937795</v>
      </c>
      <c r="V1516" s="6">
        <v>0.37682640111997401</v>
      </c>
      <c r="W1516" s="6">
        <v>0.471110593753233</v>
      </c>
      <c r="X1516" s="6">
        <v>0.152063005126791</v>
      </c>
      <c r="Y1516" s="6">
        <v>0.76776614923995701</v>
      </c>
      <c r="Z1516" s="6">
        <v>0.149043372266738</v>
      </c>
      <c r="AA1516" s="6">
        <v>8.3190478493304507E-2</v>
      </c>
      <c r="AB1516" s="6">
        <v>0.38176634361273698</v>
      </c>
      <c r="AC1516" s="6">
        <v>0.55572188717754001</v>
      </c>
      <c r="AD1516" s="6">
        <v>6.2511769209721693E-2</v>
      </c>
      <c r="AE1516" s="6">
        <v>0.85330007850577405</v>
      </c>
      <c r="AF1516" s="6">
        <v>5.0209576227041502E-2</v>
      </c>
      <c r="AG1516" s="310">
        <v>9.6490345267183503E-2</v>
      </c>
      <c r="AH1516" s="211">
        <v>1.9510000000000001</v>
      </c>
      <c r="AI1516" s="211">
        <v>2.8780000000000001</v>
      </c>
      <c r="AJ1516" s="212">
        <v>5.6980000000000004</v>
      </c>
      <c r="AK1516" s="210">
        <v>1.9059999999999999</v>
      </c>
      <c r="AL1516" s="210">
        <v>2.8690000000000002</v>
      </c>
      <c r="AM1516" s="210">
        <v>5.931</v>
      </c>
      <c r="AN1516" s="203"/>
      <c r="AO1516" s="203"/>
      <c r="AP1516" s="203"/>
      <c r="AQ1516" s="203"/>
      <c r="AR1516" s="203">
        <f t="shared" si="1950"/>
        <v>0.98877272946999983</v>
      </c>
      <c r="AS1516" s="203">
        <f t="shared" si="1951"/>
        <v>1.2084999999999999</v>
      </c>
      <c r="AT1516" s="203">
        <f t="shared" si="1952"/>
        <v>1.4770555528699998</v>
      </c>
      <c r="AU1516" s="203">
        <f t="shared" si="1953"/>
        <v>2.2310181867759997</v>
      </c>
      <c r="AV1516" s="203">
        <f t="shared" si="1954"/>
        <v>2.7267999999999999</v>
      </c>
      <c r="AW1516" s="203">
        <f t="shared" si="1955"/>
        <v>3.3327555494959995</v>
      </c>
      <c r="AX1516" s="203">
        <f t="shared" si="1956"/>
        <v>4.7679545560499994</v>
      </c>
      <c r="AY1516" s="203">
        <f t="shared" si="1957"/>
        <v>5.8274999999999997</v>
      </c>
      <c r="AZ1516" s="203">
        <f t="shared" si="1958"/>
        <v>7.1224999870499994</v>
      </c>
      <c r="BB1516" s="1" t="str">
        <f t="shared" si="1946"/>
        <v>P</v>
      </c>
      <c r="BC1516" s="1" t="str">
        <f t="shared" si="1947"/>
        <v>NA</v>
      </c>
      <c r="BD1516" s="1" t="str">
        <f t="shared" si="1948"/>
        <v>NP</v>
      </c>
      <c r="BE1516" s="1" t="str">
        <f t="shared" si="1949"/>
        <v>NO</v>
      </c>
      <c r="BF1516" s="1" t="str">
        <f t="shared" si="1907"/>
        <v>NO</v>
      </c>
      <c r="BG1516" s="1" t="str">
        <f t="shared" si="1908"/>
        <v>NO</v>
      </c>
      <c r="BH1516" s="1" t="str">
        <f t="shared" si="1901"/>
        <v>NO</v>
      </c>
      <c r="BJ1516" s="1">
        <v>130</v>
      </c>
      <c r="BK1516" s="1" t="str">
        <f t="shared" si="1909"/>
        <v>P</v>
      </c>
      <c r="BL1516" s="1" t="str">
        <f t="shared" si="1910"/>
        <v>NA</v>
      </c>
      <c r="BM1516" s="1" t="str">
        <f t="shared" si="1911"/>
        <v>NA</v>
      </c>
      <c r="BN1516" s="1" t="str">
        <f t="shared" si="1912"/>
        <v>NO</v>
      </c>
      <c r="BO1516" s="1" t="str">
        <f t="shared" si="1913"/>
        <v>NO</v>
      </c>
      <c r="BP1516" s="1" t="str">
        <f t="shared" si="1914"/>
        <v>NO</v>
      </c>
      <c r="BQ1516" s="1" t="str">
        <f t="shared" si="1915"/>
        <v>NO</v>
      </c>
      <c r="BS1516" s="1" t="str">
        <f t="shared" si="1916"/>
        <v>TN</v>
      </c>
      <c r="BT1516" s="1" t="str">
        <f t="shared" si="1917"/>
        <v>TN</v>
      </c>
      <c r="BU1516" s="1" t="str">
        <f t="shared" si="1918"/>
        <v>FP</v>
      </c>
      <c r="BV1516" s="1" t="str">
        <f t="shared" si="1919"/>
        <v>NO</v>
      </c>
      <c r="BW1516" s="1" t="str">
        <f t="shared" si="1920"/>
        <v>NO</v>
      </c>
      <c r="BX1516" s="1" t="str">
        <f t="shared" si="1921"/>
        <v>NO</v>
      </c>
      <c r="BY1516" s="244" t="str">
        <f t="shared" si="1922"/>
        <v>YES</v>
      </c>
      <c r="BZ1516" s="244" t="str">
        <f t="shared" si="1923"/>
        <v>NO</v>
      </c>
      <c r="CA1516" s="244" t="str">
        <f t="shared" si="1924"/>
        <v>NO</v>
      </c>
      <c r="CB1516" s="244" t="str">
        <f t="shared" si="1925"/>
        <v>NO</v>
      </c>
      <c r="CC1516" s="244" t="str">
        <f t="shared" si="1926"/>
        <v>NO</v>
      </c>
      <c r="CD1516" s="244" t="str">
        <f t="shared" si="1902"/>
        <v>YES</v>
      </c>
      <c r="CE1516" s="1" t="str">
        <f t="shared" si="1903"/>
        <v>YES</v>
      </c>
      <c r="CF1516" s="1" t="str">
        <f t="shared" si="1904"/>
        <v>YES</v>
      </c>
      <c r="CG1516" s="1" t="str">
        <f t="shared" si="1905"/>
        <v>NO</v>
      </c>
      <c r="CH1516" s="1" t="str">
        <f t="shared" si="1906"/>
        <v>NO</v>
      </c>
      <c r="CI1516" s="244" t="str">
        <f t="shared" si="1927"/>
        <v>NO</v>
      </c>
      <c r="CJ1516" s="244" t="str">
        <f t="shared" si="1928"/>
        <v>NO</v>
      </c>
      <c r="CK1516" s="244" t="str">
        <f t="shared" si="1929"/>
        <v>NO</v>
      </c>
      <c r="CL1516" s="244" t="str">
        <f t="shared" si="1930"/>
        <v>NO</v>
      </c>
      <c r="CM1516" s="244" t="str">
        <f t="shared" si="1931"/>
        <v>NO</v>
      </c>
      <c r="CN1516" s="244" t="str">
        <f t="shared" si="1932"/>
        <v>YES</v>
      </c>
      <c r="CO1516" s="244" t="str">
        <f t="shared" si="1933"/>
        <v>YES</v>
      </c>
      <c r="CP1516" s="244" t="str">
        <f t="shared" si="1934"/>
        <v>YES</v>
      </c>
      <c r="CQ1516" s="244" t="str">
        <f t="shared" si="1935"/>
        <v>NO</v>
      </c>
      <c r="CR1516" s="244" t="str">
        <f t="shared" si="1936"/>
        <v>NO</v>
      </c>
    </row>
    <row r="1517" spans="1:96">
      <c r="A1517" s="64"/>
      <c r="B1517" s="15"/>
      <c r="C1517" s="15"/>
      <c r="D1517" s="15"/>
      <c r="E1517" s="15"/>
      <c r="F1517" s="15"/>
      <c r="G1517" s="15"/>
      <c r="H1517" s="15"/>
      <c r="I1517" s="52" t="s">
        <v>44</v>
      </c>
      <c r="J1517" s="6">
        <v>0.26196333312123399</v>
      </c>
      <c r="K1517" s="6">
        <v>0.71178397675481997</v>
      </c>
      <c r="L1517" s="6">
        <v>2.6252690123945099E-2</v>
      </c>
      <c r="M1517" s="6">
        <v>0.90723201853697899</v>
      </c>
      <c r="N1517" s="6">
        <v>7.6069588900689794E-2</v>
      </c>
      <c r="O1517" s="6">
        <v>1.66983925623309E-2</v>
      </c>
      <c r="P1517" s="6">
        <v>0.37110807807789098</v>
      </c>
      <c r="Q1517" s="6">
        <v>0.54706440876602402</v>
      </c>
      <c r="R1517" s="6">
        <v>8.1827513156084206E-2</v>
      </c>
      <c r="S1517" s="6">
        <v>0.527187955482188</v>
      </c>
      <c r="T1517" s="6">
        <v>0.27989800100775403</v>
      </c>
      <c r="U1517" s="6">
        <v>0.192914043510057</v>
      </c>
      <c r="V1517" s="6">
        <v>0.88252980616413201</v>
      </c>
      <c r="W1517" s="6">
        <v>0.104752239065231</v>
      </c>
      <c r="X1517" s="6">
        <v>1.27179547706358E-2</v>
      </c>
      <c r="Y1517" s="6">
        <v>0.93125961405772395</v>
      </c>
      <c r="Z1517" s="6">
        <v>3.7899561766461802E-2</v>
      </c>
      <c r="AA1517" s="6">
        <v>3.0840824175813901E-2</v>
      </c>
      <c r="AB1517" s="6">
        <v>0.60768921881665705</v>
      </c>
      <c r="AC1517" s="6">
        <v>0.30330871132669901</v>
      </c>
      <c r="AD1517" s="6">
        <v>8.9002069856643495E-2</v>
      </c>
      <c r="AE1517" s="6">
        <v>7.3379752738138501E-3</v>
      </c>
      <c r="AF1517" s="6">
        <v>0.96186697939027899</v>
      </c>
      <c r="AG1517" s="310">
        <v>3.0795045335906199E-2</v>
      </c>
      <c r="AH1517" s="211">
        <v>1.3819999999999999</v>
      </c>
      <c r="AI1517" s="211">
        <v>3.0009999999999999</v>
      </c>
      <c r="AJ1517" s="212">
        <v>5.78</v>
      </c>
      <c r="AK1517" s="210">
        <v>1.44</v>
      </c>
      <c r="AL1517" s="210">
        <v>2.9220000000000002</v>
      </c>
      <c r="AM1517" s="210">
        <v>5.734</v>
      </c>
      <c r="AN1517" s="203"/>
      <c r="AO1517" s="203"/>
      <c r="AP1517" s="203"/>
      <c r="AQ1517" s="203"/>
      <c r="AR1517" s="203">
        <f t="shared" si="1950"/>
        <v>0.98877272946999983</v>
      </c>
      <c r="AS1517" s="203">
        <f t="shared" si="1951"/>
        <v>1.2084999999999999</v>
      </c>
      <c r="AT1517" s="203">
        <f t="shared" si="1952"/>
        <v>1.4770555528699998</v>
      </c>
      <c r="AU1517" s="203">
        <f t="shared" si="1953"/>
        <v>2.2310181867759997</v>
      </c>
      <c r="AV1517" s="203">
        <f t="shared" si="1954"/>
        <v>2.7267999999999999</v>
      </c>
      <c r="AW1517" s="203">
        <f t="shared" si="1955"/>
        <v>3.3327555494959995</v>
      </c>
      <c r="AX1517" s="203">
        <f t="shared" si="1956"/>
        <v>4.7679545560499994</v>
      </c>
      <c r="AY1517" s="203">
        <f t="shared" si="1957"/>
        <v>5.8274999999999997</v>
      </c>
      <c r="AZ1517" s="203">
        <f t="shared" si="1958"/>
        <v>7.1224999870499994</v>
      </c>
      <c r="BB1517" s="1" t="str">
        <f t="shared" si="1946"/>
        <v>NA</v>
      </c>
      <c r="BC1517" s="1" t="str">
        <f t="shared" si="1947"/>
        <v>NA</v>
      </c>
      <c r="BD1517" s="1" t="str">
        <f t="shared" si="1948"/>
        <v>NP</v>
      </c>
      <c r="BE1517" s="1" t="str">
        <f t="shared" si="1949"/>
        <v>NO</v>
      </c>
      <c r="BF1517" s="1" t="str">
        <f t="shared" si="1907"/>
        <v>NO</v>
      </c>
      <c r="BG1517" s="1" t="str">
        <f t="shared" si="1908"/>
        <v>NO</v>
      </c>
      <c r="BH1517" s="1" t="str">
        <f t="shared" si="1901"/>
        <v>YES</v>
      </c>
      <c r="BJ1517" s="1">
        <v>28</v>
      </c>
      <c r="BK1517" s="1" t="str">
        <f t="shared" si="1909"/>
        <v>NA</v>
      </c>
      <c r="BL1517" s="1" t="str">
        <f t="shared" si="1910"/>
        <v>NA</v>
      </c>
      <c r="BM1517" s="1" t="str">
        <f t="shared" si="1911"/>
        <v>NP</v>
      </c>
      <c r="BN1517" s="1" t="str">
        <f t="shared" si="1912"/>
        <v>NO</v>
      </c>
      <c r="BO1517" s="1" t="str">
        <f t="shared" si="1913"/>
        <v>NO</v>
      </c>
      <c r="BP1517" s="1" t="str">
        <f t="shared" si="1914"/>
        <v>NO</v>
      </c>
      <c r="BQ1517" s="1" t="str">
        <f t="shared" si="1915"/>
        <v>YES</v>
      </c>
      <c r="BS1517" s="1" t="str">
        <f t="shared" si="1916"/>
        <v>TN</v>
      </c>
      <c r="BT1517" s="1" t="str">
        <f t="shared" si="1917"/>
        <v>TN</v>
      </c>
      <c r="BU1517" s="1" t="str">
        <f t="shared" si="1918"/>
        <v>TP</v>
      </c>
      <c r="BV1517" s="1" t="str">
        <f t="shared" si="1919"/>
        <v>NO</v>
      </c>
      <c r="BW1517" s="1" t="str">
        <f t="shared" si="1920"/>
        <v>NO</v>
      </c>
      <c r="BX1517" s="1" t="str">
        <f t="shared" si="1921"/>
        <v>YES</v>
      </c>
      <c r="BY1517" s="244" t="str">
        <f t="shared" si="1922"/>
        <v>YES</v>
      </c>
      <c r="BZ1517" s="244" t="str">
        <f t="shared" si="1923"/>
        <v>NO</v>
      </c>
      <c r="CA1517" s="244" t="str">
        <f t="shared" si="1924"/>
        <v>NO</v>
      </c>
      <c r="CB1517" s="244" t="str">
        <f t="shared" si="1925"/>
        <v>NO</v>
      </c>
      <c r="CC1517" s="244" t="str">
        <f t="shared" si="1926"/>
        <v>NO</v>
      </c>
      <c r="CD1517" s="244" t="str">
        <f t="shared" si="1902"/>
        <v>NO</v>
      </c>
      <c r="CE1517" s="1" t="str">
        <f t="shared" si="1903"/>
        <v>NO</v>
      </c>
      <c r="CF1517" s="1" t="str">
        <f t="shared" si="1904"/>
        <v>NO</v>
      </c>
      <c r="CG1517" s="1" t="str">
        <f t="shared" si="1905"/>
        <v>NO</v>
      </c>
      <c r="CH1517" s="1" t="str">
        <f t="shared" si="1906"/>
        <v>NO</v>
      </c>
      <c r="CI1517" s="244" t="str">
        <f t="shared" si="1927"/>
        <v>NO</v>
      </c>
      <c r="CJ1517" s="244" t="str">
        <f t="shared" si="1928"/>
        <v>NO</v>
      </c>
      <c r="CK1517" s="244" t="str">
        <f t="shared" si="1929"/>
        <v>NO</v>
      </c>
      <c r="CL1517" s="244" t="str">
        <f t="shared" si="1930"/>
        <v>NO</v>
      </c>
      <c r="CM1517" s="244" t="str">
        <f t="shared" si="1931"/>
        <v>NO</v>
      </c>
      <c r="CN1517" s="244" t="str">
        <f t="shared" si="1932"/>
        <v>NO</v>
      </c>
      <c r="CO1517" s="244" t="str">
        <f t="shared" si="1933"/>
        <v>NO</v>
      </c>
      <c r="CP1517" s="244" t="str">
        <f t="shared" si="1934"/>
        <v>NO</v>
      </c>
      <c r="CQ1517" s="244" t="str">
        <f t="shared" si="1935"/>
        <v>NO</v>
      </c>
      <c r="CR1517" s="244" t="str">
        <f t="shared" si="1936"/>
        <v>NO</v>
      </c>
    </row>
    <row r="1518" spans="1:96">
      <c r="A1518" s="64"/>
      <c r="B1518" s="15"/>
      <c r="C1518" s="15"/>
      <c r="D1518" s="15"/>
      <c r="E1518" s="15"/>
      <c r="F1518" s="15"/>
      <c r="G1518" s="15"/>
      <c r="H1518" s="15"/>
      <c r="I1518" s="52" t="s">
        <v>20</v>
      </c>
      <c r="J1518" s="6">
        <v>0.78195817583786797</v>
      </c>
      <c r="K1518" s="6">
        <v>7.1761407250539505E-2</v>
      </c>
      <c r="L1518" s="6">
        <v>0.14628041691159099</v>
      </c>
      <c r="M1518" s="6">
        <v>8.8477180547727602E-2</v>
      </c>
      <c r="N1518" s="6">
        <v>9.5374988717683795E-2</v>
      </c>
      <c r="O1518" s="6">
        <v>0.81614783073458796</v>
      </c>
      <c r="P1518" s="6">
        <v>0.80323216126602304</v>
      </c>
      <c r="Q1518" s="6">
        <v>0.112251686232875</v>
      </c>
      <c r="R1518" s="6">
        <v>8.4516152501101199E-2</v>
      </c>
      <c r="S1518" s="6">
        <v>0.92088673461107196</v>
      </c>
      <c r="T1518" s="6">
        <v>3.9796584635653699E-2</v>
      </c>
      <c r="U1518" s="6">
        <v>3.93166807532742E-2</v>
      </c>
      <c r="V1518" s="6">
        <v>0.54474440940823798</v>
      </c>
      <c r="W1518" s="6">
        <v>0.43802518887283698</v>
      </c>
      <c r="X1518" s="6">
        <v>1.7230401718924E-2</v>
      </c>
      <c r="Y1518" s="6">
        <v>0.156771338847327</v>
      </c>
      <c r="Z1518" s="6">
        <v>0.36248806137961098</v>
      </c>
      <c r="AA1518" s="6">
        <v>0.48074059977306</v>
      </c>
      <c r="AB1518" s="6">
        <v>0.38638165727909801</v>
      </c>
      <c r="AC1518" s="6">
        <v>0.56243397914028403</v>
      </c>
      <c r="AD1518" s="6">
        <v>5.1184363580616503E-2</v>
      </c>
      <c r="AE1518" s="6">
        <v>0.13777691667981001</v>
      </c>
      <c r="AF1518" s="6">
        <v>0.78256444867256203</v>
      </c>
      <c r="AG1518" s="310">
        <v>7.9658634647626902E-2</v>
      </c>
      <c r="AH1518" s="211">
        <v>1.278</v>
      </c>
      <c r="AI1518" s="211">
        <v>3.2160000000000002</v>
      </c>
      <c r="AJ1518" s="212">
        <v>6.1139999999999999</v>
      </c>
      <c r="AK1518" s="210">
        <v>1.2749999999999999</v>
      </c>
      <c r="AL1518" s="210">
        <v>3.262</v>
      </c>
      <c r="AM1518" s="210">
        <v>6.0170000000000003</v>
      </c>
      <c r="AN1518" s="203"/>
      <c r="AO1518" s="203"/>
      <c r="AP1518" s="203"/>
      <c r="AQ1518" s="203"/>
      <c r="AR1518" s="203">
        <f t="shared" si="1950"/>
        <v>0.98877272946999983</v>
      </c>
      <c r="AS1518" s="203">
        <f t="shared" si="1951"/>
        <v>1.2084999999999999</v>
      </c>
      <c r="AT1518" s="203">
        <f t="shared" si="1952"/>
        <v>1.4770555528699998</v>
      </c>
      <c r="AU1518" s="203">
        <f t="shared" si="1953"/>
        <v>2.2310181867759997</v>
      </c>
      <c r="AV1518" s="203">
        <f t="shared" si="1954"/>
        <v>2.7267999999999999</v>
      </c>
      <c r="AW1518" s="203">
        <f t="shared" si="1955"/>
        <v>3.3327555494959995</v>
      </c>
      <c r="AX1518" s="203">
        <f t="shared" si="1956"/>
        <v>4.7679545560499994</v>
      </c>
      <c r="AY1518" s="203">
        <f t="shared" si="1957"/>
        <v>5.8274999999999997</v>
      </c>
      <c r="AZ1518" s="203">
        <f t="shared" si="1958"/>
        <v>7.1224999870499994</v>
      </c>
      <c r="BB1518" s="1" t="str">
        <f t="shared" si="1946"/>
        <v>NA</v>
      </c>
      <c r="BC1518" s="1" t="str">
        <f t="shared" si="1947"/>
        <v>NA</v>
      </c>
      <c r="BD1518" s="1" t="str">
        <f t="shared" si="1948"/>
        <v>NA</v>
      </c>
      <c r="BE1518" s="1" t="str">
        <f t="shared" si="1949"/>
        <v>NO</v>
      </c>
      <c r="BF1518" s="1" t="str">
        <f t="shared" si="1907"/>
        <v>NO</v>
      </c>
      <c r="BG1518" s="1" t="str">
        <f t="shared" si="1908"/>
        <v>NO</v>
      </c>
      <c r="BH1518" s="1" t="str">
        <f t="shared" si="1901"/>
        <v>YES</v>
      </c>
      <c r="BJ1518" s="1">
        <v>12</v>
      </c>
      <c r="BK1518" s="1" t="str">
        <f t="shared" si="1909"/>
        <v>NA</v>
      </c>
      <c r="BL1518" s="1" t="str">
        <f t="shared" si="1910"/>
        <v>NA</v>
      </c>
      <c r="BM1518" s="1" t="str">
        <f t="shared" si="1911"/>
        <v>NA</v>
      </c>
      <c r="BN1518" s="1" t="str">
        <f t="shared" si="1912"/>
        <v>NO</v>
      </c>
      <c r="BO1518" s="1" t="str">
        <f t="shared" si="1913"/>
        <v>NO</v>
      </c>
      <c r="BP1518" s="1" t="str">
        <f t="shared" si="1914"/>
        <v>NO</v>
      </c>
      <c r="BQ1518" s="1" t="str">
        <f t="shared" si="1915"/>
        <v>YES</v>
      </c>
      <c r="BS1518" s="1" t="str">
        <f t="shared" si="1916"/>
        <v>TN</v>
      </c>
      <c r="BT1518" s="1" t="str">
        <f t="shared" si="1917"/>
        <v>TN</v>
      </c>
      <c r="BU1518" s="1" t="str">
        <f t="shared" si="1918"/>
        <v>TN</v>
      </c>
      <c r="BV1518" s="1" t="str">
        <f t="shared" si="1919"/>
        <v>NO</v>
      </c>
      <c r="BW1518" s="1" t="str">
        <f t="shared" si="1920"/>
        <v>NO</v>
      </c>
      <c r="BX1518" s="1" t="str">
        <f t="shared" si="1921"/>
        <v>NO</v>
      </c>
      <c r="BY1518" s="244" t="str">
        <f t="shared" si="1922"/>
        <v>YES</v>
      </c>
      <c r="BZ1518" s="244" t="str">
        <f t="shared" si="1923"/>
        <v>NO</v>
      </c>
      <c r="CA1518" s="244" t="str">
        <f t="shared" si="1924"/>
        <v>NO</v>
      </c>
      <c r="CB1518" s="244" t="str">
        <f t="shared" si="1925"/>
        <v>NO</v>
      </c>
      <c r="CC1518" s="244" t="str">
        <f t="shared" si="1926"/>
        <v>NO</v>
      </c>
      <c r="CD1518" s="244" t="str">
        <f t="shared" si="1902"/>
        <v>NO</v>
      </c>
      <c r="CE1518" s="1" t="str">
        <f t="shared" si="1903"/>
        <v>NO</v>
      </c>
      <c r="CF1518" s="1" t="str">
        <f t="shared" si="1904"/>
        <v>NO</v>
      </c>
      <c r="CG1518" s="1" t="str">
        <f t="shared" si="1905"/>
        <v>NO</v>
      </c>
      <c r="CH1518" s="1" t="str">
        <f t="shared" si="1906"/>
        <v>NO</v>
      </c>
      <c r="CI1518" s="244" t="str">
        <f t="shared" si="1927"/>
        <v>NO</v>
      </c>
      <c r="CJ1518" s="244" t="str">
        <f t="shared" si="1928"/>
        <v>NO</v>
      </c>
      <c r="CK1518" s="244" t="str">
        <f t="shared" si="1929"/>
        <v>NO</v>
      </c>
      <c r="CL1518" s="244" t="str">
        <f t="shared" si="1930"/>
        <v>NO</v>
      </c>
      <c r="CM1518" s="244" t="str">
        <f t="shared" si="1931"/>
        <v>NO</v>
      </c>
      <c r="CN1518" s="244" t="str">
        <f t="shared" si="1932"/>
        <v>NO</v>
      </c>
      <c r="CO1518" s="244" t="str">
        <f t="shared" si="1933"/>
        <v>NO</v>
      </c>
      <c r="CP1518" s="244" t="str">
        <f t="shared" si="1934"/>
        <v>NO</v>
      </c>
      <c r="CQ1518" s="244" t="str">
        <f t="shared" si="1935"/>
        <v>NO</v>
      </c>
      <c r="CR1518" s="244" t="str">
        <f t="shared" si="1936"/>
        <v>NO</v>
      </c>
    </row>
    <row r="1519" spans="1:96">
      <c r="A1519" s="64"/>
      <c r="B1519" s="15"/>
      <c r="C1519" s="15"/>
      <c r="D1519" s="15"/>
      <c r="E1519" s="15"/>
      <c r="F1519" s="15"/>
      <c r="G1519" s="15"/>
      <c r="H1519" s="15"/>
      <c r="I1519" s="52" t="s">
        <v>32</v>
      </c>
      <c r="J1519" s="6">
        <v>0.480164923482295</v>
      </c>
      <c r="K1519" s="6">
        <v>0.47744916194808801</v>
      </c>
      <c r="L1519" s="6">
        <v>4.2385914569615803E-2</v>
      </c>
      <c r="M1519" s="6">
        <v>0.61525402134146701</v>
      </c>
      <c r="N1519" s="6">
        <v>3.4901790798178602E-2</v>
      </c>
      <c r="O1519" s="6">
        <v>0.34984418786035298</v>
      </c>
      <c r="P1519" s="6">
        <v>0.99220131727997896</v>
      </c>
      <c r="Q1519" s="6">
        <v>5.45291471853204E-3</v>
      </c>
      <c r="R1519" s="6">
        <v>2.3457680014883301E-3</v>
      </c>
      <c r="S1519" s="6">
        <v>0.97780555173136297</v>
      </c>
      <c r="T1519" s="6">
        <v>4.2214022373806498E-3</v>
      </c>
      <c r="U1519" s="6">
        <v>1.7973046031255401E-2</v>
      </c>
      <c r="V1519" s="6">
        <v>0.96235531758696302</v>
      </c>
      <c r="W1519" s="6">
        <v>1.18377430776196E-2</v>
      </c>
      <c r="X1519" s="6">
        <v>2.5806939335416602E-2</v>
      </c>
      <c r="Y1519" s="6">
        <v>0.60669573364319895</v>
      </c>
      <c r="Z1519" s="6">
        <v>0.32519253984511298</v>
      </c>
      <c r="AA1519" s="6">
        <v>6.8111726511686996E-2</v>
      </c>
      <c r="AB1519" s="6">
        <v>0.17005671697500499</v>
      </c>
      <c r="AC1519" s="6">
        <v>0.48287187957960798</v>
      </c>
      <c r="AD1519" s="6">
        <v>0.34707140344538601</v>
      </c>
      <c r="AE1519" s="6">
        <v>0.886093465625308</v>
      </c>
      <c r="AF1519" s="6">
        <v>7.4591097153879002E-2</v>
      </c>
      <c r="AG1519" s="310">
        <v>3.9315437220812398E-2</v>
      </c>
      <c r="AH1519" s="211">
        <v>1.321</v>
      </c>
      <c r="AI1519" s="211">
        <v>2.7519999999999998</v>
      </c>
      <c r="AJ1519" s="212">
        <v>6.1059999999999999</v>
      </c>
      <c r="AK1519" s="210">
        <v>1.3360000000000001</v>
      </c>
      <c r="AL1519" s="210">
        <v>2.94</v>
      </c>
      <c r="AM1519" s="210">
        <v>6.1970000000000001</v>
      </c>
      <c r="AN1519" s="203"/>
      <c r="AO1519" s="203"/>
      <c r="AP1519" s="203"/>
      <c r="AQ1519" s="203"/>
      <c r="AR1519" s="203">
        <f t="shared" si="1950"/>
        <v>0.98877272946999983</v>
      </c>
      <c r="AS1519" s="203">
        <f t="shared" si="1951"/>
        <v>1.2084999999999999</v>
      </c>
      <c r="AT1519" s="203">
        <f t="shared" si="1952"/>
        <v>1.4770555528699998</v>
      </c>
      <c r="AU1519" s="203">
        <f t="shared" si="1953"/>
        <v>2.2310181867759997</v>
      </c>
      <c r="AV1519" s="203">
        <f t="shared" si="1954"/>
        <v>2.7267999999999999</v>
      </c>
      <c r="AW1519" s="203">
        <f t="shared" si="1955"/>
        <v>3.3327555494959995</v>
      </c>
      <c r="AX1519" s="203">
        <f t="shared" si="1956"/>
        <v>4.7679545560499994</v>
      </c>
      <c r="AY1519" s="203">
        <f t="shared" si="1957"/>
        <v>5.8274999999999997</v>
      </c>
      <c r="AZ1519" s="203">
        <f t="shared" si="1958"/>
        <v>7.1224999870499994</v>
      </c>
      <c r="BB1519" s="1" t="str">
        <f t="shared" si="1946"/>
        <v>NA</v>
      </c>
      <c r="BC1519" s="1" t="str">
        <f t="shared" si="1947"/>
        <v>NA</v>
      </c>
      <c r="BD1519" s="1" t="str">
        <f t="shared" si="1948"/>
        <v>NA</v>
      </c>
      <c r="BE1519" s="1" t="str">
        <f t="shared" si="1949"/>
        <v>NO</v>
      </c>
      <c r="BF1519" s="1" t="str">
        <f t="shared" si="1907"/>
        <v>NO</v>
      </c>
      <c r="BG1519" s="1" t="str">
        <f t="shared" si="1908"/>
        <v>NO</v>
      </c>
      <c r="BH1519" s="1" t="str">
        <f t="shared" si="1901"/>
        <v>YES</v>
      </c>
      <c r="BJ1519" s="1">
        <v>83</v>
      </c>
      <c r="BK1519" s="1" t="str">
        <f t="shared" si="1909"/>
        <v>NA</v>
      </c>
      <c r="BL1519" s="1" t="str">
        <f t="shared" si="1910"/>
        <v>NA</v>
      </c>
      <c r="BM1519" s="1" t="str">
        <f t="shared" si="1911"/>
        <v>NA</v>
      </c>
      <c r="BN1519" s="1" t="str">
        <f t="shared" si="1912"/>
        <v>NO</v>
      </c>
      <c r="BO1519" s="1" t="str">
        <f t="shared" si="1913"/>
        <v>NO</v>
      </c>
      <c r="BP1519" s="1" t="str">
        <f t="shared" si="1914"/>
        <v>NO</v>
      </c>
      <c r="BQ1519" s="1" t="str">
        <f t="shared" si="1915"/>
        <v>YES</v>
      </c>
      <c r="BS1519" s="1" t="str">
        <f t="shared" si="1916"/>
        <v>TN</v>
      </c>
      <c r="BT1519" s="1" t="str">
        <f t="shared" si="1917"/>
        <v>TN</v>
      </c>
      <c r="BU1519" s="1" t="str">
        <f t="shared" si="1918"/>
        <v>TN</v>
      </c>
      <c r="BV1519" s="1" t="str">
        <f t="shared" si="1919"/>
        <v>NO</v>
      </c>
      <c r="BW1519" s="1" t="str">
        <f t="shared" si="1920"/>
        <v>NO</v>
      </c>
      <c r="BX1519" s="1" t="str">
        <f t="shared" si="1921"/>
        <v>NO</v>
      </c>
      <c r="BY1519" s="244" t="str">
        <f t="shared" si="1922"/>
        <v>YES</v>
      </c>
      <c r="BZ1519" s="244" t="str">
        <f t="shared" si="1923"/>
        <v>NO</v>
      </c>
      <c r="CA1519" s="244" t="str">
        <f t="shared" si="1924"/>
        <v>NO</v>
      </c>
      <c r="CB1519" s="244" t="str">
        <f t="shared" si="1925"/>
        <v>NO</v>
      </c>
      <c r="CC1519" s="244" t="str">
        <f t="shared" si="1926"/>
        <v>NO</v>
      </c>
      <c r="CD1519" s="244" t="str">
        <f t="shared" si="1902"/>
        <v>NO</v>
      </c>
      <c r="CE1519" s="1" t="str">
        <f t="shared" si="1903"/>
        <v>NO</v>
      </c>
      <c r="CF1519" s="1" t="str">
        <f t="shared" si="1904"/>
        <v>NO</v>
      </c>
      <c r="CG1519" s="1" t="str">
        <f t="shared" si="1905"/>
        <v>NO</v>
      </c>
      <c r="CH1519" s="1" t="str">
        <f t="shared" si="1906"/>
        <v>NO</v>
      </c>
      <c r="CI1519" s="244" t="str">
        <f t="shared" si="1927"/>
        <v>NO</v>
      </c>
      <c r="CJ1519" s="244" t="str">
        <f t="shared" si="1928"/>
        <v>NO</v>
      </c>
      <c r="CK1519" s="244" t="str">
        <f t="shared" si="1929"/>
        <v>NO</v>
      </c>
      <c r="CL1519" s="244" t="str">
        <f t="shared" si="1930"/>
        <v>NO</v>
      </c>
      <c r="CM1519" s="244" t="str">
        <f t="shared" si="1931"/>
        <v>NO</v>
      </c>
      <c r="CN1519" s="244" t="str">
        <f t="shared" si="1932"/>
        <v>NO</v>
      </c>
      <c r="CO1519" s="244" t="str">
        <f t="shared" si="1933"/>
        <v>NO</v>
      </c>
      <c r="CP1519" s="244" t="str">
        <f t="shared" si="1934"/>
        <v>NO</v>
      </c>
      <c r="CQ1519" s="244" t="str">
        <f t="shared" si="1935"/>
        <v>NO</v>
      </c>
      <c r="CR1519" s="244" t="str">
        <f t="shared" si="1936"/>
        <v>NO</v>
      </c>
    </row>
    <row r="1520" spans="1:96">
      <c r="A1520" s="64"/>
      <c r="B1520" s="15"/>
      <c r="C1520" s="15"/>
      <c r="D1520" s="15"/>
      <c r="E1520" s="15"/>
      <c r="F1520" s="15"/>
      <c r="G1520" s="15"/>
      <c r="H1520" s="15"/>
      <c r="I1520" s="52" t="s">
        <v>31</v>
      </c>
      <c r="J1520" s="6">
        <v>0.65657390534361004</v>
      </c>
      <c r="K1520" s="6">
        <v>0.34179716428803297</v>
      </c>
      <c r="L1520" s="6">
        <v>1.6289303683559801E-3</v>
      </c>
      <c r="M1520" s="6">
        <v>0.42275639718420299</v>
      </c>
      <c r="N1520" s="6">
        <v>0.54920365277462102</v>
      </c>
      <c r="O1520" s="6">
        <v>2.80399500411752E-2</v>
      </c>
      <c r="P1520" s="6">
        <v>0.48391471806909803</v>
      </c>
      <c r="Q1520" s="6">
        <v>0.48077057630653403</v>
      </c>
      <c r="R1520" s="6">
        <v>3.5314705624366803E-2</v>
      </c>
      <c r="S1520" s="6">
        <v>0.57305884006516195</v>
      </c>
      <c r="T1520" s="6">
        <v>0.35723648435497202</v>
      </c>
      <c r="U1520" s="6">
        <v>6.9704675579865205E-2</v>
      </c>
      <c r="V1520" s="6">
        <v>0.65493547441996502</v>
      </c>
      <c r="W1520" s="6">
        <v>0.22533667490436199</v>
      </c>
      <c r="X1520" s="6">
        <v>0.119727850675671</v>
      </c>
      <c r="Y1520" s="6">
        <v>0.39387350935306498</v>
      </c>
      <c r="Z1520" s="6">
        <v>0.38083956085889298</v>
      </c>
      <c r="AA1520" s="6">
        <v>0.22528692978804099</v>
      </c>
      <c r="AB1520" s="6">
        <v>0.145352749319684</v>
      </c>
      <c r="AC1520" s="6">
        <v>0.25556204375888297</v>
      </c>
      <c r="AD1520" s="6">
        <v>0.59908520692143097</v>
      </c>
      <c r="AE1520" s="6">
        <v>0.556857047587481</v>
      </c>
      <c r="AF1520" s="6">
        <v>0.22352641045399499</v>
      </c>
      <c r="AG1520" s="310">
        <v>0.21961654195852301</v>
      </c>
      <c r="AH1520" s="211">
        <v>1.0229999999999999</v>
      </c>
      <c r="AI1520" s="211">
        <v>2.7709999999999999</v>
      </c>
      <c r="AJ1520" s="212">
        <v>6.4050000000000002</v>
      </c>
      <c r="AK1520" s="210">
        <v>0.98599999999999999</v>
      </c>
      <c r="AL1520" s="210">
        <v>2.8340000000000001</v>
      </c>
      <c r="AM1520" s="210">
        <v>6.4279999999999999</v>
      </c>
      <c r="AN1520" s="203"/>
      <c r="AO1520" s="203"/>
      <c r="AP1520" s="203"/>
      <c r="AQ1520" s="203"/>
      <c r="AR1520" s="203">
        <f t="shared" si="1950"/>
        <v>0.98877272946999983</v>
      </c>
      <c r="AS1520" s="203">
        <f t="shared" si="1951"/>
        <v>1.2084999999999999</v>
      </c>
      <c r="AT1520" s="203">
        <f t="shared" si="1952"/>
        <v>1.4770555528699998</v>
      </c>
      <c r="AU1520" s="203">
        <f t="shared" si="1953"/>
        <v>2.2310181867759997</v>
      </c>
      <c r="AV1520" s="203">
        <f t="shared" si="1954"/>
        <v>2.7267999999999999</v>
      </c>
      <c r="AW1520" s="203">
        <f t="shared" si="1955"/>
        <v>3.3327555494959995</v>
      </c>
      <c r="AX1520" s="203">
        <f t="shared" si="1956"/>
        <v>4.7679545560499994</v>
      </c>
      <c r="AY1520" s="203">
        <f t="shared" si="1957"/>
        <v>5.8274999999999997</v>
      </c>
      <c r="AZ1520" s="203">
        <f t="shared" si="1958"/>
        <v>7.1224999870499994</v>
      </c>
      <c r="BB1520" s="1" t="str">
        <f t="shared" si="1946"/>
        <v>NP</v>
      </c>
      <c r="BC1520" s="1" t="str">
        <f t="shared" si="1947"/>
        <v>NA</v>
      </c>
      <c r="BD1520" s="1" t="str">
        <f t="shared" si="1948"/>
        <v>NA</v>
      </c>
      <c r="BE1520" s="1" t="str">
        <f t="shared" si="1949"/>
        <v>NO</v>
      </c>
      <c r="BF1520" s="1" t="str">
        <f t="shared" si="1907"/>
        <v>NO</v>
      </c>
      <c r="BG1520" s="1" t="str">
        <f t="shared" si="1908"/>
        <v>NO</v>
      </c>
      <c r="BH1520" s="1" t="str">
        <f t="shared" si="1901"/>
        <v>YES</v>
      </c>
      <c r="BJ1520" s="1">
        <v>12</v>
      </c>
      <c r="BK1520" s="1" t="str">
        <f t="shared" si="1909"/>
        <v>A</v>
      </c>
      <c r="BL1520" s="1" t="str">
        <f t="shared" si="1910"/>
        <v>NA</v>
      </c>
      <c r="BM1520" s="1" t="str">
        <f t="shared" si="1911"/>
        <v>NA</v>
      </c>
      <c r="BN1520" s="1" t="str">
        <f t="shared" si="1912"/>
        <v>NO</v>
      </c>
      <c r="BO1520" s="1" t="str">
        <f t="shared" si="1913"/>
        <v>NO</v>
      </c>
      <c r="BP1520" s="1" t="str">
        <f t="shared" si="1914"/>
        <v>YES</v>
      </c>
      <c r="BQ1520" s="1" t="str">
        <f t="shared" si="1915"/>
        <v>YES</v>
      </c>
      <c r="BS1520" s="1" t="str">
        <f t="shared" si="1916"/>
        <v>TP</v>
      </c>
      <c r="BT1520" s="1" t="str">
        <f t="shared" si="1917"/>
        <v>TN</v>
      </c>
      <c r="BU1520" s="1" t="str">
        <f t="shared" si="1918"/>
        <v>TN</v>
      </c>
      <c r="BV1520" s="1" t="str">
        <f t="shared" si="1919"/>
        <v>NO</v>
      </c>
      <c r="BW1520" s="1" t="str">
        <f t="shared" si="1920"/>
        <v>NO</v>
      </c>
      <c r="BX1520" s="1" t="str">
        <f t="shared" si="1921"/>
        <v>YES</v>
      </c>
      <c r="BY1520" s="244" t="str">
        <f t="shared" si="1922"/>
        <v>YES</v>
      </c>
      <c r="BZ1520" s="244" t="str">
        <f t="shared" si="1923"/>
        <v>NO</v>
      </c>
      <c r="CA1520" s="244" t="str">
        <f t="shared" si="1924"/>
        <v>NO</v>
      </c>
      <c r="CB1520" s="244" t="str">
        <f t="shared" si="1925"/>
        <v>NO</v>
      </c>
      <c r="CC1520" s="244" t="str">
        <f t="shared" si="1926"/>
        <v>NO</v>
      </c>
      <c r="CD1520" s="244" t="str">
        <f t="shared" si="1902"/>
        <v>NO</v>
      </c>
      <c r="CE1520" s="1" t="str">
        <f t="shared" si="1903"/>
        <v>NO</v>
      </c>
      <c r="CF1520" s="1" t="str">
        <f t="shared" si="1904"/>
        <v>NO</v>
      </c>
      <c r="CG1520" s="1" t="str">
        <f t="shared" si="1905"/>
        <v>NO</v>
      </c>
      <c r="CH1520" s="1" t="str">
        <f t="shared" si="1906"/>
        <v>NO</v>
      </c>
      <c r="CI1520" s="244" t="str">
        <f t="shared" si="1927"/>
        <v>NO</v>
      </c>
      <c r="CJ1520" s="244" t="str">
        <f t="shared" si="1928"/>
        <v>NO</v>
      </c>
      <c r="CK1520" s="244" t="str">
        <f t="shared" si="1929"/>
        <v>NO</v>
      </c>
      <c r="CL1520" s="244" t="str">
        <f t="shared" si="1930"/>
        <v>NO</v>
      </c>
      <c r="CM1520" s="244" t="str">
        <f t="shared" si="1931"/>
        <v>NO</v>
      </c>
      <c r="CN1520" s="244" t="str">
        <f t="shared" si="1932"/>
        <v>NO</v>
      </c>
      <c r="CO1520" s="244" t="str">
        <f t="shared" si="1933"/>
        <v>NO</v>
      </c>
      <c r="CP1520" s="244" t="str">
        <f t="shared" si="1934"/>
        <v>NO</v>
      </c>
      <c r="CQ1520" s="244" t="str">
        <f t="shared" si="1935"/>
        <v>NO</v>
      </c>
      <c r="CR1520" s="244" t="str">
        <f t="shared" si="1936"/>
        <v>NO</v>
      </c>
    </row>
    <row r="1521" spans="1:96">
      <c r="A1521" s="64"/>
      <c r="B1521" s="15"/>
      <c r="C1521" s="15"/>
      <c r="D1521" s="15"/>
      <c r="E1521" s="15"/>
      <c r="F1521" s="15"/>
      <c r="G1521" s="15"/>
      <c r="H1521" s="15"/>
      <c r="I1521" s="52" t="s">
        <v>53</v>
      </c>
      <c r="J1521" s="6">
        <v>0.61661906418406598</v>
      </c>
      <c r="K1521" s="6">
        <v>0.35320755131646098</v>
      </c>
      <c r="L1521" s="6">
        <v>3.0173384499472201E-2</v>
      </c>
      <c r="M1521" s="6">
        <v>0.95450133322084196</v>
      </c>
      <c r="N1521" s="6">
        <v>4.1586432878523302E-2</v>
      </c>
      <c r="O1521" s="6">
        <v>3.9122339006346599E-3</v>
      </c>
      <c r="P1521" s="6">
        <v>7.2292308350086903E-2</v>
      </c>
      <c r="Q1521" s="6">
        <v>0.29062904320695598</v>
      </c>
      <c r="R1521" s="6">
        <v>0.63707864844295603</v>
      </c>
      <c r="S1521" s="6">
        <v>0.69968511833857805</v>
      </c>
      <c r="T1521" s="6">
        <v>0.272701545412881</v>
      </c>
      <c r="U1521" s="6">
        <v>2.7613336248539899E-2</v>
      </c>
      <c r="V1521" s="6">
        <v>0.27468126243228003</v>
      </c>
      <c r="W1521" s="6">
        <v>0.72420128600153999</v>
      </c>
      <c r="X1521" s="6">
        <v>1.1174515661793701E-3</v>
      </c>
      <c r="Y1521" s="6">
        <v>0.82833883231079597</v>
      </c>
      <c r="Z1521" s="6">
        <v>0.12163630156853</v>
      </c>
      <c r="AA1521" s="6">
        <v>5.0024866120673098E-2</v>
      </c>
      <c r="AB1521" s="6">
        <v>0.73421368236803797</v>
      </c>
      <c r="AC1521" s="6">
        <v>0.184959861013479</v>
      </c>
      <c r="AD1521" s="6">
        <v>8.0826456618481493E-2</v>
      </c>
      <c r="AE1521" s="6">
        <v>0.21311634492628001</v>
      </c>
      <c r="AF1521" s="6">
        <v>0.60967386627048303</v>
      </c>
      <c r="AG1521" s="310">
        <v>0.17720978880323501</v>
      </c>
      <c r="AH1521" s="211">
        <v>1.752</v>
      </c>
      <c r="AI1521" s="211">
        <v>2.681</v>
      </c>
      <c r="AJ1521" s="212">
        <v>5.8010000000000002</v>
      </c>
      <c r="AK1521" s="210">
        <v>1.754</v>
      </c>
      <c r="AL1521" s="210">
        <v>2.653</v>
      </c>
      <c r="AM1521" s="210">
        <v>5.9329999999999998</v>
      </c>
      <c r="AN1521" s="203"/>
      <c r="AO1521" s="203"/>
      <c r="AP1521" s="203"/>
      <c r="AQ1521" s="203"/>
      <c r="AR1521" s="203">
        <f t="shared" si="1950"/>
        <v>0.98877272946999983</v>
      </c>
      <c r="AS1521" s="203">
        <f t="shared" si="1951"/>
        <v>1.2084999999999999</v>
      </c>
      <c r="AT1521" s="203">
        <f t="shared" si="1952"/>
        <v>1.4770555528699998</v>
      </c>
      <c r="AU1521" s="203">
        <f t="shared" si="1953"/>
        <v>2.2310181867759997</v>
      </c>
      <c r="AV1521" s="203">
        <f t="shared" si="1954"/>
        <v>2.7267999999999999</v>
      </c>
      <c r="AW1521" s="203">
        <f t="shared" si="1955"/>
        <v>3.3327555494959995</v>
      </c>
      <c r="AX1521" s="203">
        <f t="shared" si="1956"/>
        <v>4.7679545560499994</v>
      </c>
      <c r="AY1521" s="203">
        <f t="shared" si="1957"/>
        <v>5.8274999999999997</v>
      </c>
      <c r="AZ1521" s="203">
        <f t="shared" si="1958"/>
        <v>7.1224999870499994</v>
      </c>
      <c r="BB1521" s="1" t="str">
        <f t="shared" si="1946"/>
        <v>P</v>
      </c>
      <c r="BC1521" s="1" t="str">
        <f t="shared" si="1947"/>
        <v>NP</v>
      </c>
      <c r="BD1521" s="1" t="str">
        <f t="shared" si="1948"/>
        <v>NP</v>
      </c>
      <c r="BE1521" s="1" t="str">
        <f t="shared" si="1949"/>
        <v>NO</v>
      </c>
      <c r="BF1521" s="1" t="str">
        <f t="shared" si="1907"/>
        <v>NO</v>
      </c>
      <c r="BG1521" s="1" t="str">
        <f t="shared" si="1908"/>
        <v>NO</v>
      </c>
      <c r="BH1521" s="1" t="str">
        <f t="shared" si="1901"/>
        <v>NO</v>
      </c>
      <c r="BJ1521" s="1">
        <v>19</v>
      </c>
      <c r="BK1521" s="1" t="str">
        <f t="shared" si="1909"/>
        <v>P</v>
      </c>
      <c r="BL1521" s="1" t="str">
        <f t="shared" si="1910"/>
        <v>NP</v>
      </c>
      <c r="BM1521" s="1" t="str">
        <f t="shared" si="1911"/>
        <v>NA</v>
      </c>
      <c r="BN1521" s="1" t="str">
        <f t="shared" si="1912"/>
        <v>NO</v>
      </c>
      <c r="BO1521" s="1" t="str">
        <f t="shared" si="1913"/>
        <v>NO</v>
      </c>
      <c r="BP1521" s="1" t="str">
        <f t="shared" si="1914"/>
        <v>NO</v>
      </c>
      <c r="BQ1521" s="1" t="str">
        <f t="shared" si="1915"/>
        <v>NO</v>
      </c>
      <c r="BS1521" s="1" t="str">
        <f t="shared" si="1916"/>
        <v>TN</v>
      </c>
      <c r="BT1521" s="1" t="str">
        <f t="shared" si="1917"/>
        <v>TP</v>
      </c>
      <c r="BU1521" s="1" t="str">
        <f t="shared" si="1918"/>
        <v>FP</v>
      </c>
      <c r="BV1521" s="1" t="str">
        <f t="shared" si="1919"/>
        <v>NO</v>
      </c>
      <c r="BW1521" s="1" t="str">
        <f t="shared" si="1920"/>
        <v>NO</v>
      </c>
      <c r="BX1521" s="1" t="str">
        <f t="shared" si="1921"/>
        <v>YES</v>
      </c>
      <c r="BY1521" s="244" t="str">
        <f t="shared" si="1922"/>
        <v>YES</v>
      </c>
      <c r="BZ1521" s="244" t="str">
        <f t="shared" si="1923"/>
        <v>NO</v>
      </c>
      <c r="CA1521" s="244" t="str">
        <f t="shared" si="1924"/>
        <v>NO</v>
      </c>
      <c r="CB1521" s="244" t="str">
        <f t="shared" si="1925"/>
        <v>NO</v>
      </c>
      <c r="CC1521" s="244" t="str">
        <f t="shared" si="1926"/>
        <v>NO</v>
      </c>
      <c r="CD1521" s="244" t="str">
        <f t="shared" si="1902"/>
        <v>YES</v>
      </c>
      <c r="CE1521" s="1" t="str">
        <f t="shared" si="1903"/>
        <v>NO</v>
      </c>
      <c r="CF1521" s="1" t="str">
        <f t="shared" si="1904"/>
        <v>NO</v>
      </c>
      <c r="CG1521" s="1" t="str">
        <f t="shared" si="1905"/>
        <v>NO</v>
      </c>
      <c r="CH1521" s="1" t="str">
        <f t="shared" si="1906"/>
        <v>YES</v>
      </c>
      <c r="CI1521" s="244" t="str">
        <f t="shared" si="1927"/>
        <v>NO</v>
      </c>
      <c r="CJ1521" s="244" t="str">
        <f t="shared" si="1928"/>
        <v>NO</v>
      </c>
      <c r="CK1521" s="244" t="str">
        <f t="shared" si="1929"/>
        <v>NO</v>
      </c>
      <c r="CL1521" s="244" t="str">
        <f t="shared" si="1930"/>
        <v>NO</v>
      </c>
      <c r="CM1521" s="244" t="str">
        <f t="shared" si="1931"/>
        <v>NO</v>
      </c>
      <c r="CN1521" s="244" t="str">
        <f t="shared" si="1932"/>
        <v>YES</v>
      </c>
      <c r="CO1521" s="244" t="str">
        <f t="shared" si="1933"/>
        <v>NO</v>
      </c>
      <c r="CP1521" s="244" t="str">
        <f t="shared" si="1934"/>
        <v>NO</v>
      </c>
      <c r="CQ1521" s="244" t="str">
        <f t="shared" si="1935"/>
        <v>NO</v>
      </c>
      <c r="CR1521" s="244" t="str">
        <f t="shared" si="1936"/>
        <v>YES</v>
      </c>
    </row>
    <row r="1522" spans="1:96">
      <c r="A1522" s="64"/>
      <c r="B1522" s="15"/>
      <c r="C1522" s="15"/>
      <c r="D1522" s="15"/>
      <c r="E1522" s="15"/>
      <c r="F1522" s="15"/>
      <c r="G1522" s="15"/>
      <c r="H1522" s="15"/>
      <c r="I1522" s="52" t="s">
        <v>54</v>
      </c>
      <c r="J1522" s="6">
        <v>0.72022807160688596</v>
      </c>
      <c r="K1522" s="6">
        <v>0.245871694543466</v>
      </c>
      <c r="L1522" s="6">
        <v>3.3900233849647403E-2</v>
      </c>
      <c r="M1522" s="6">
        <v>0.97693593674424095</v>
      </c>
      <c r="N1522" s="6">
        <v>1.0013020660857699E-2</v>
      </c>
      <c r="O1522" s="6">
        <v>1.3051042594901301E-2</v>
      </c>
      <c r="P1522" s="6">
        <v>0.90790825400324304</v>
      </c>
      <c r="Q1522" s="6">
        <v>4.0884556216421397E-2</v>
      </c>
      <c r="R1522" s="6">
        <v>5.1207189780335297E-2</v>
      </c>
      <c r="S1522" s="6">
        <v>0.52495010931928698</v>
      </c>
      <c r="T1522" s="6">
        <v>0.29049451115061597</v>
      </c>
      <c r="U1522" s="6">
        <v>0.18455537953009599</v>
      </c>
      <c r="V1522" s="6">
        <v>8.8364667468908295E-2</v>
      </c>
      <c r="W1522" s="6">
        <v>0.32081637160177001</v>
      </c>
      <c r="X1522" s="6">
        <v>0.59081896092932096</v>
      </c>
      <c r="Y1522" s="6">
        <v>0.27296222573643603</v>
      </c>
      <c r="Z1522" s="6">
        <v>0.60032291787843794</v>
      </c>
      <c r="AA1522" s="6">
        <v>0.126714856385124</v>
      </c>
      <c r="AB1522" s="6">
        <v>0.25483354989530599</v>
      </c>
      <c r="AC1522" s="6">
        <v>0.59433384894785801</v>
      </c>
      <c r="AD1522" s="6">
        <v>0.150832601156834</v>
      </c>
      <c r="AE1522" s="6">
        <v>0.79863486280670104</v>
      </c>
      <c r="AF1522" s="6">
        <v>1.6943359870778399E-2</v>
      </c>
      <c r="AG1522" s="310">
        <v>0.18442177732251899</v>
      </c>
      <c r="AH1522" s="211">
        <v>1.115</v>
      </c>
      <c r="AI1522" s="211">
        <v>3.2509999999999999</v>
      </c>
      <c r="AJ1522" s="212">
        <v>5.8869999999999996</v>
      </c>
      <c r="AK1522" s="210">
        <v>1.1339999999999999</v>
      </c>
      <c r="AL1522" s="210">
        <v>3.3039999999999998</v>
      </c>
      <c r="AM1522" s="210">
        <v>5.9260000000000002</v>
      </c>
      <c r="AN1522" s="203"/>
      <c r="AO1522" s="203"/>
      <c r="AP1522" s="203"/>
      <c r="AQ1522" s="203"/>
      <c r="AR1522" s="203">
        <f t="shared" si="1950"/>
        <v>0.98877272946999983</v>
      </c>
      <c r="AS1522" s="203">
        <f t="shared" si="1951"/>
        <v>1.2084999999999999</v>
      </c>
      <c r="AT1522" s="203">
        <f t="shared" si="1952"/>
        <v>1.4770555528699998</v>
      </c>
      <c r="AU1522" s="203">
        <f t="shared" si="1953"/>
        <v>2.2310181867759997</v>
      </c>
      <c r="AV1522" s="203">
        <f t="shared" si="1954"/>
        <v>2.7267999999999999</v>
      </c>
      <c r="AW1522" s="203">
        <f t="shared" si="1955"/>
        <v>3.3327555494959995</v>
      </c>
      <c r="AX1522" s="203">
        <f t="shared" si="1956"/>
        <v>4.7679545560499994</v>
      </c>
      <c r="AY1522" s="203">
        <f t="shared" si="1957"/>
        <v>5.8274999999999997</v>
      </c>
      <c r="AZ1522" s="203">
        <f t="shared" si="1958"/>
        <v>7.1224999870499994</v>
      </c>
      <c r="BB1522" s="1" t="str">
        <f t="shared" si="1946"/>
        <v>NP</v>
      </c>
      <c r="BC1522" s="1" t="str">
        <f t="shared" si="1947"/>
        <v>NA</v>
      </c>
      <c r="BD1522" s="1" t="str">
        <f t="shared" si="1948"/>
        <v>NA</v>
      </c>
      <c r="BE1522" s="1" t="str">
        <f t="shared" si="1949"/>
        <v>NO</v>
      </c>
      <c r="BF1522" s="1" t="str">
        <f t="shared" si="1907"/>
        <v>NO</v>
      </c>
      <c r="BG1522" s="1" t="str">
        <f t="shared" si="1908"/>
        <v>NO</v>
      </c>
      <c r="BH1522" s="1" t="str">
        <f t="shared" si="1901"/>
        <v>YES</v>
      </c>
      <c r="BJ1522" s="1">
        <v>11</v>
      </c>
      <c r="BK1522" s="1" t="str">
        <f t="shared" si="1909"/>
        <v>NP</v>
      </c>
      <c r="BL1522" s="1" t="str">
        <f t="shared" si="1910"/>
        <v>NA</v>
      </c>
      <c r="BM1522" s="1" t="str">
        <f t="shared" si="1911"/>
        <v>NA</v>
      </c>
      <c r="BN1522" s="1" t="str">
        <f t="shared" si="1912"/>
        <v>NO</v>
      </c>
      <c r="BO1522" s="1" t="str">
        <f t="shared" si="1913"/>
        <v>NO</v>
      </c>
      <c r="BP1522" s="1" t="str">
        <f t="shared" si="1914"/>
        <v>NO</v>
      </c>
      <c r="BQ1522" s="1" t="str">
        <f t="shared" si="1915"/>
        <v>YES</v>
      </c>
      <c r="BS1522" s="1" t="str">
        <f t="shared" si="1916"/>
        <v>TP</v>
      </c>
      <c r="BT1522" s="1" t="str">
        <f t="shared" si="1917"/>
        <v>TN</v>
      </c>
      <c r="BU1522" s="1" t="str">
        <f t="shared" si="1918"/>
        <v>TN</v>
      </c>
      <c r="BV1522" s="1" t="str">
        <f t="shared" si="1919"/>
        <v>NO</v>
      </c>
      <c r="BW1522" s="1" t="str">
        <f t="shared" si="1920"/>
        <v>NO</v>
      </c>
      <c r="BX1522" s="1" t="str">
        <f t="shared" si="1921"/>
        <v>YES</v>
      </c>
      <c r="BY1522" s="244" t="str">
        <f t="shared" si="1922"/>
        <v>YES</v>
      </c>
      <c r="BZ1522" s="244" t="str">
        <f t="shared" si="1923"/>
        <v>NO</v>
      </c>
      <c r="CA1522" s="244" t="str">
        <f t="shared" si="1924"/>
        <v>NO</v>
      </c>
      <c r="CB1522" s="244" t="str">
        <f t="shared" si="1925"/>
        <v>NO</v>
      </c>
      <c r="CC1522" s="244" t="str">
        <f t="shared" si="1926"/>
        <v>NO</v>
      </c>
      <c r="CD1522" s="244" t="str">
        <f t="shared" si="1902"/>
        <v>NO</v>
      </c>
      <c r="CE1522" s="1" t="str">
        <f t="shared" si="1903"/>
        <v>NO</v>
      </c>
      <c r="CF1522" s="1" t="str">
        <f t="shared" si="1904"/>
        <v>NO</v>
      </c>
      <c r="CG1522" s="1" t="str">
        <f t="shared" si="1905"/>
        <v>NO</v>
      </c>
      <c r="CH1522" s="1" t="str">
        <f t="shared" si="1906"/>
        <v>NO</v>
      </c>
      <c r="CI1522" s="244" t="str">
        <f t="shared" si="1927"/>
        <v>NO</v>
      </c>
      <c r="CJ1522" s="244" t="str">
        <f t="shared" si="1928"/>
        <v>NO</v>
      </c>
      <c r="CK1522" s="244" t="str">
        <f t="shared" si="1929"/>
        <v>NO</v>
      </c>
      <c r="CL1522" s="244" t="str">
        <f t="shared" si="1930"/>
        <v>NO</v>
      </c>
      <c r="CM1522" s="244" t="str">
        <f t="shared" si="1931"/>
        <v>NO</v>
      </c>
      <c r="CN1522" s="244" t="str">
        <f t="shared" si="1932"/>
        <v>NO</v>
      </c>
      <c r="CO1522" s="244" t="str">
        <f t="shared" si="1933"/>
        <v>NO</v>
      </c>
      <c r="CP1522" s="244" t="str">
        <f t="shared" si="1934"/>
        <v>NO</v>
      </c>
      <c r="CQ1522" s="244" t="str">
        <f t="shared" si="1935"/>
        <v>NO</v>
      </c>
      <c r="CR1522" s="244" t="str">
        <f t="shared" si="1936"/>
        <v>NO</v>
      </c>
    </row>
    <row r="1523" spans="1:96">
      <c r="A1523" s="64"/>
      <c r="B1523" s="15"/>
      <c r="C1523" s="15"/>
      <c r="D1523" s="15"/>
      <c r="E1523" s="15"/>
      <c r="F1523" s="15"/>
      <c r="G1523" s="15"/>
      <c r="H1523" s="15"/>
      <c r="I1523" s="52" t="s">
        <v>55</v>
      </c>
      <c r="J1523" s="6">
        <v>0.669809128485642</v>
      </c>
      <c r="K1523" s="6">
        <v>0.22033821258848801</v>
      </c>
      <c r="L1523" s="6">
        <v>0.109852658925868</v>
      </c>
      <c r="M1523" s="6">
        <v>0.48573000986044002</v>
      </c>
      <c r="N1523" s="6">
        <v>0.24036479979656999</v>
      </c>
      <c r="O1523" s="6">
        <v>0.27390519034298899</v>
      </c>
      <c r="P1523" s="6">
        <v>7.3624963424722495E-2</v>
      </c>
      <c r="Q1523" s="6">
        <v>0.488553428822255</v>
      </c>
      <c r="R1523" s="6">
        <v>0.43782160775302098</v>
      </c>
      <c r="S1523" s="6">
        <v>0.355315531388256</v>
      </c>
      <c r="T1523" s="6">
        <v>0.49922878307251101</v>
      </c>
      <c r="U1523" s="6">
        <v>0.14545568553923199</v>
      </c>
      <c r="V1523" s="6">
        <v>0.92945966475257302</v>
      </c>
      <c r="W1523" s="6">
        <v>6.1624703348286701E-2</v>
      </c>
      <c r="X1523" s="6">
        <v>8.9156318991397907E-3</v>
      </c>
      <c r="Y1523" s="6">
        <v>0.94339437312496699</v>
      </c>
      <c r="Z1523" s="6">
        <v>4.1177831175918798E-2</v>
      </c>
      <c r="AA1523" s="6">
        <v>1.54277956991137E-2</v>
      </c>
      <c r="AB1523" s="6">
        <v>5.0551991260853898E-2</v>
      </c>
      <c r="AC1523" s="6">
        <v>0.39429918785914198</v>
      </c>
      <c r="AD1523" s="6">
        <v>0.55514882088000395</v>
      </c>
      <c r="AE1523" s="6">
        <v>0.379077443211771</v>
      </c>
      <c r="AF1523" s="6">
        <v>0.27045020990685598</v>
      </c>
      <c r="AG1523" s="310">
        <v>0.35047234688137202</v>
      </c>
      <c r="AH1523" s="211">
        <v>1.698</v>
      </c>
      <c r="AI1523" s="211">
        <v>2.4870000000000001</v>
      </c>
      <c r="AJ1523" s="212">
        <v>6.758</v>
      </c>
      <c r="AK1523" s="210">
        <v>1.7390000000000001</v>
      </c>
      <c r="AL1523" s="210">
        <v>2.548</v>
      </c>
      <c r="AM1523" s="210">
        <v>6.6660000000000004</v>
      </c>
      <c r="AN1523" s="203"/>
      <c r="AO1523" s="203"/>
      <c r="AP1523" s="203"/>
      <c r="AQ1523" s="203"/>
      <c r="AR1523" s="203">
        <f t="shared" si="1950"/>
        <v>0.98877272946999983</v>
      </c>
      <c r="AS1523" s="203">
        <f t="shared" si="1951"/>
        <v>1.2084999999999999</v>
      </c>
      <c r="AT1523" s="203">
        <f t="shared" si="1952"/>
        <v>1.4770555528699998</v>
      </c>
      <c r="AU1523" s="203">
        <f t="shared" si="1953"/>
        <v>2.2310181867759997</v>
      </c>
      <c r="AV1523" s="203">
        <f t="shared" si="1954"/>
        <v>2.7267999999999999</v>
      </c>
      <c r="AW1523" s="203">
        <f t="shared" si="1955"/>
        <v>3.3327555494959995</v>
      </c>
      <c r="AX1523" s="203">
        <f t="shared" si="1956"/>
        <v>4.7679545560499994</v>
      </c>
      <c r="AY1523" s="203">
        <f t="shared" si="1957"/>
        <v>5.8274999999999997</v>
      </c>
      <c r="AZ1523" s="203">
        <f t="shared" si="1958"/>
        <v>7.1224999870499994</v>
      </c>
      <c r="BB1523" s="1" t="str">
        <f t="shared" si="1946"/>
        <v>P</v>
      </c>
      <c r="BC1523" s="1" t="str">
        <f t="shared" si="1947"/>
        <v>NP</v>
      </c>
      <c r="BD1523" s="1" t="str">
        <f t="shared" si="1948"/>
        <v>NA</v>
      </c>
      <c r="BE1523" s="1" t="str">
        <f t="shared" si="1949"/>
        <v>NO</v>
      </c>
      <c r="BF1523" s="1" t="str">
        <f t="shared" si="1907"/>
        <v>NO</v>
      </c>
      <c r="BG1523" s="1" t="str">
        <f t="shared" si="1908"/>
        <v>NO</v>
      </c>
      <c r="BH1523" s="1" t="str">
        <f t="shared" si="1901"/>
        <v>NO</v>
      </c>
      <c r="BJ1523" s="1">
        <v>9</v>
      </c>
      <c r="BK1523" s="1" t="str">
        <f t="shared" si="1909"/>
        <v>P</v>
      </c>
      <c r="BL1523" s="1" t="str">
        <f t="shared" si="1910"/>
        <v>NP</v>
      </c>
      <c r="BM1523" s="1" t="str">
        <f t="shared" si="1911"/>
        <v>NA</v>
      </c>
      <c r="BN1523" s="1" t="str">
        <f t="shared" si="1912"/>
        <v>NO</v>
      </c>
      <c r="BO1523" s="1" t="str">
        <f t="shared" si="1913"/>
        <v>NO</v>
      </c>
      <c r="BP1523" s="1" t="str">
        <f t="shared" si="1914"/>
        <v>NO</v>
      </c>
      <c r="BQ1523" s="1" t="str">
        <f t="shared" si="1915"/>
        <v>NO</v>
      </c>
      <c r="BS1523" s="1" t="str">
        <f t="shared" si="1916"/>
        <v>TN</v>
      </c>
      <c r="BT1523" s="1" t="str">
        <f t="shared" si="1917"/>
        <v>TP</v>
      </c>
      <c r="BU1523" s="1" t="str">
        <f t="shared" si="1918"/>
        <v>TN</v>
      </c>
      <c r="BV1523" s="1" t="str">
        <f t="shared" si="1919"/>
        <v>NO</v>
      </c>
      <c r="BW1523" s="1" t="str">
        <f t="shared" si="1920"/>
        <v>NO</v>
      </c>
      <c r="BX1523" s="1" t="str">
        <f t="shared" si="1921"/>
        <v>YES</v>
      </c>
      <c r="BY1523" s="244" t="str">
        <f t="shared" si="1922"/>
        <v>YES</v>
      </c>
      <c r="BZ1523" s="244" t="str">
        <f t="shared" si="1923"/>
        <v>NO</v>
      </c>
      <c r="CA1523" s="244" t="str">
        <f t="shared" si="1924"/>
        <v>NO</v>
      </c>
      <c r="CB1523" s="244" t="str">
        <f t="shared" si="1925"/>
        <v>NO</v>
      </c>
      <c r="CC1523" s="244" t="str">
        <f t="shared" si="1926"/>
        <v>NO</v>
      </c>
      <c r="CD1523" s="244" t="str">
        <f t="shared" si="1902"/>
        <v>NO</v>
      </c>
      <c r="CE1523" s="1" t="str">
        <f t="shared" si="1903"/>
        <v>NO</v>
      </c>
      <c r="CF1523" s="1" t="str">
        <f t="shared" si="1904"/>
        <v>NO</v>
      </c>
      <c r="CG1523" s="1" t="str">
        <f t="shared" si="1905"/>
        <v>NO</v>
      </c>
      <c r="CH1523" s="1" t="str">
        <f t="shared" si="1906"/>
        <v>NO</v>
      </c>
      <c r="CI1523" s="244" t="str">
        <f t="shared" si="1927"/>
        <v>NO</v>
      </c>
      <c r="CJ1523" s="244" t="str">
        <f t="shared" si="1928"/>
        <v>NO</v>
      </c>
      <c r="CK1523" s="244" t="str">
        <f t="shared" si="1929"/>
        <v>NO</v>
      </c>
      <c r="CL1523" s="244" t="str">
        <f t="shared" si="1930"/>
        <v>NO</v>
      </c>
      <c r="CM1523" s="244" t="str">
        <f t="shared" si="1931"/>
        <v>NO</v>
      </c>
      <c r="CN1523" s="244" t="str">
        <f t="shared" si="1932"/>
        <v>NO</v>
      </c>
      <c r="CO1523" s="244" t="str">
        <f t="shared" si="1933"/>
        <v>NO</v>
      </c>
      <c r="CP1523" s="244" t="str">
        <f t="shared" si="1934"/>
        <v>NO</v>
      </c>
      <c r="CQ1523" s="244" t="str">
        <f t="shared" si="1935"/>
        <v>NO</v>
      </c>
      <c r="CR1523" s="244" t="str">
        <f t="shared" si="1936"/>
        <v>NO</v>
      </c>
    </row>
    <row r="1524" spans="1:96">
      <c r="A1524" s="64"/>
      <c r="B1524" s="15"/>
      <c r="C1524" s="15"/>
      <c r="D1524" s="15"/>
      <c r="E1524" s="15"/>
      <c r="F1524" s="15"/>
      <c r="G1524" s="15"/>
      <c r="H1524" s="15"/>
      <c r="I1524" s="52" t="s">
        <v>56</v>
      </c>
      <c r="J1524" s="6">
        <v>0.87679552997668098</v>
      </c>
      <c r="K1524" s="6">
        <v>6.6054511252620296E-2</v>
      </c>
      <c r="L1524" s="6">
        <v>5.7149958770698298E-2</v>
      </c>
      <c r="M1524" s="6">
        <v>0.50820760815894095</v>
      </c>
      <c r="N1524" s="6">
        <v>0.44075684297598899</v>
      </c>
      <c r="O1524" s="6">
        <v>5.10355488650686E-2</v>
      </c>
      <c r="P1524" s="6">
        <v>0.35378187897767199</v>
      </c>
      <c r="Q1524" s="6">
        <v>0.52912875842121398</v>
      </c>
      <c r="R1524" s="6">
        <v>0.117089362601113</v>
      </c>
      <c r="S1524" s="6">
        <v>0.78506979406366895</v>
      </c>
      <c r="T1524" s="6">
        <v>0.20024939007232001</v>
      </c>
      <c r="U1524" s="6">
        <v>1.4680815864009799E-2</v>
      </c>
      <c r="V1524" s="6">
        <v>0.55524759175594196</v>
      </c>
      <c r="W1524" s="6">
        <v>0.419755750505931</v>
      </c>
      <c r="X1524" s="6">
        <v>2.4996657738126E-2</v>
      </c>
      <c r="Y1524" s="6">
        <v>0.59952416436174205</v>
      </c>
      <c r="Z1524" s="6">
        <v>6.2299791194667602E-2</v>
      </c>
      <c r="AA1524" s="6">
        <v>0.33817604444359001</v>
      </c>
      <c r="AB1524" s="6">
        <v>0.15458171030041601</v>
      </c>
      <c r="AC1524" s="6">
        <v>0.70161296166167297</v>
      </c>
      <c r="AD1524" s="6">
        <v>0.14380532803790999</v>
      </c>
      <c r="AE1524" s="6">
        <v>0.23074066314229699</v>
      </c>
      <c r="AF1524" s="6">
        <v>0.34519417191971602</v>
      </c>
      <c r="AG1524" s="310">
        <v>0.42406516493798602</v>
      </c>
      <c r="AH1524" s="211">
        <v>1.2110000000000001</v>
      </c>
      <c r="AI1524" s="211">
        <v>2.899</v>
      </c>
      <c r="AJ1524" s="212">
        <v>6.3680000000000003</v>
      </c>
      <c r="AK1524" s="210">
        <v>1.2070000000000001</v>
      </c>
      <c r="AL1524" s="210">
        <v>2.9329999999999998</v>
      </c>
      <c r="AM1524" s="210">
        <v>6.4489999999999998</v>
      </c>
      <c r="AN1524" s="203"/>
      <c r="AO1524" s="203"/>
      <c r="AP1524" s="203"/>
      <c r="AQ1524" s="203"/>
      <c r="AR1524" s="203">
        <f t="shared" si="1950"/>
        <v>0.98877272946999983</v>
      </c>
      <c r="AS1524" s="203">
        <f t="shared" si="1951"/>
        <v>1.2084999999999999</v>
      </c>
      <c r="AT1524" s="203">
        <f t="shared" si="1952"/>
        <v>1.4770555528699998</v>
      </c>
      <c r="AU1524" s="203">
        <f t="shared" si="1953"/>
        <v>2.2310181867759997</v>
      </c>
      <c r="AV1524" s="203">
        <f t="shared" si="1954"/>
        <v>2.7267999999999999</v>
      </c>
      <c r="AW1524" s="203">
        <f t="shared" si="1955"/>
        <v>3.3327555494959995</v>
      </c>
      <c r="AX1524" s="203">
        <f t="shared" si="1956"/>
        <v>4.7679545560499994</v>
      </c>
      <c r="AY1524" s="203">
        <f t="shared" si="1957"/>
        <v>5.8274999999999997</v>
      </c>
      <c r="AZ1524" s="203">
        <f t="shared" si="1958"/>
        <v>7.1224999870499994</v>
      </c>
      <c r="BB1524" s="1" t="str">
        <f t="shared" si="1946"/>
        <v>NA</v>
      </c>
      <c r="BC1524" s="1" t="str">
        <f t="shared" si="1947"/>
        <v>NA</v>
      </c>
      <c r="BD1524" s="1" t="str">
        <f t="shared" si="1948"/>
        <v>NA</v>
      </c>
      <c r="BE1524" s="1" t="str">
        <f t="shared" si="1949"/>
        <v>NO</v>
      </c>
      <c r="BF1524" s="1" t="str">
        <f t="shared" si="1907"/>
        <v>NO</v>
      </c>
      <c r="BG1524" s="1" t="str">
        <f t="shared" si="1908"/>
        <v>NO</v>
      </c>
      <c r="BH1524" s="1" t="str">
        <f t="shared" si="1901"/>
        <v>YES</v>
      </c>
      <c r="BJ1524" s="1">
        <v>31</v>
      </c>
      <c r="BK1524" s="1" t="str">
        <f t="shared" si="1909"/>
        <v>NP</v>
      </c>
      <c r="BL1524" s="1" t="str">
        <f t="shared" si="1910"/>
        <v>NA</v>
      </c>
      <c r="BM1524" s="1" t="str">
        <f t="shared" si="1911"/>
        <v>NA</v>
      </c>
      <c r="BN1524" s="1" t="str">
        <f t="shared" si="1912"/>
        <v>NO</v>
      </c>
      <c r="BO1524" s="1" t="str">
        <f t="shared" si="1913"/>
        <v>NO</v>
      </c>
      <c r="BP1524" s="1" t="str">
        <f t="shared" si="1914"/>
        <v>NO</v>
      </c>
      <c r="BQ1524" s="1" t="str">
        <f t="shared" si="1915"/>
        <v>YES</v>
      </c>
      <c r="BS1524" s="1" t="str">
        <f t="shared" si="1916"/>
        <v>FN</v>
      </c>
      <c r="BT1524" s="1" t="str">
        <f t="shared" si="1917"/>
        <v>TN</v>
      </c>
      <c r="BU1524" s="1" t="str">
        <f t="shared" si="1918"/>
        <v>TN</v>
      </c>
      <c r="BV1524" s="1" t="str">
        <f t="shared" si="1919"/>
        <v>NO</v>
      </c>
      <c r="BW1524" s="1" t="str">
        <f t="shared" si="1920"/>
        <v>NO</v>
      </c>
      <c r="BX1524" s="1" t="str">
        <f t="shared" si="1921"/>
        <v>NO</v>
      </c>
      <c r="BY1524" s="244" t="str">
        <f t="shared" si="1922"/>
        <v>YES</v>
      </c>
      <c r="BZ1524" s="244" t="str">
        <f t="shared" si="1923"/>
        <v>NO</v>
      </c>
      <c r="CA1524" s="244" t="str">
        <f t="shared" si="1924"/>
        <v>NO</v>
      </c>
      <c r="CB1524" s="244" t="str">
        <f t="shared" si="1925"/>
        <v>NO</v>
      </c>
      <c r="CC1524" s="244" t="str">
        <f t="shared" si="1926"/>
        <v>NO</v>
      </c>
      <c r="CD1524" s="244" t="str">
        <f t="shared" si="1902"/>
        <v>YES</v>
      </c>
      <c r="CE1524" s="1" t="str">
        <f t="shared" si="1903"/>
        <v>NO</v>
      </c>
      <c r="CF1524" s="1" t="str">
        <f t="shared" si="1904"/>
        <v>NO</v>
      </c>
      <c r="CG1524" s="1" t="str">
        <f t="shared" si="1905"/>
        <v>NO</v>
      </c>
      <c r="CH1524" s="1" t="str">
        <f t="shared" si="1906"/>
        <v>YES</v>
      </c>
      <c r="CI1524" s="244" t="str">
        <f t="shared" si="1927"/>
        <v>YES</v>
      </c>
      <c r="CJ1524" s="244" t="str">
        <f t="shared" si="1928"/>
        <v>NO</v>
      </c>
      <c r="CK1524" s="244" t="str">
        <f t="shared" si="1929"/>
        <v>NO</v>
      </c>
      <c r="CL1524" s="244" t="str">
        <f t="shared" si="1930"/>
        <v>NO</v>
      </c>
      <c r="CM1524" s="244" t="str">
        <f t="shared" si="1931"/>
        <v>YES</v>
      </c>
      <c r="CN1524" s="244" t="str">
        <f t="shared" si="1932"/>
        <v>NO</v>
      </c>
      <c r="CO1524" s="244" t="str">
        <f t="shared" si="1933"/>
        <v>NO</v>
      </c>
      <c r="CP1524" s="244" t="str">
        <f t="shared" si="1934"/>
        <v>NO</v>
      </c>
      <c r="CQ1524" s="244" t="str">
        <f t="shared" si="1935"/>
        <v>NO</v>
      </c>
      <c r="CR1524" s="244" t="str">
        <f t="shared" si="1936"/>
        <v>NO</v>
      </c>
    </row>
    <row r="1525" spans="1:96">
      <c r="A1525" s="64"/>
      <c r="B1525" s="15"/>
      <c r="C1525" s="15"/>
      <c r="D1525" s="15"/>
      <c r="E1525" s="15"/>
      <c r="F1525" s="15"/>
      <c r="G1525" s="15"/>
      <c r="H1525" s="15"/>
      <c r="I1525" s="52" t="s">
        <v>57</v>
      </c>
      <c r="J1525" s="6">
        <v>0.42948585387939198</v>
      </c>
      <c r="K1525" s="6">
        <v>0.51060384966551497</v>
      </c>
      <c r="L1525" s="6">
        <v>5.9910296455092799E-2</v>
      </c>
      <c r="M1525" s="6">
        <v>0.59580148833640301</v>
      </c>
      <c r="N1525" s="6">
        <v>0.37186933149379098</v>
      </c>
      <c r="O1525" s="6">
        <v>3.2329180169804503E-2</v>
      </c>
      <c r="P1525" s="6">
        <v>0.110717183673706</v>
      </c>
      <c r="Q1525" s="6">
        <v>0.22712403026799499</v>
      </c>
      <c r="R1525" s="6">
        <v>0.66215878605829703</v>
      </c>
      <c r="S1525" s="6">
        <v>0.58519328862745101</v>
      </c>
      <c r="T1525" s="6">
        <v>0.38783697698508202</v>
      </c>
      <c r="U1525" s="6">
        <v>2.6969734387465898E-2</v>
      </c>
      <c r="V1525" s="6">
        <v>0.27309804767123103</v>
      </c>
      <c r="W1525" s="6">
        <v>6.5234662187486803E-2</v>
      </c>
      <c r="X1525" s="6">
        <v>0.66166729014128101</v>
      </c>
      <c r="Y1525" s="6">
        <v>0.48758544495875</v>
      </c>
      <c r="Z1525" s="6">
        <v>0.21014589874076001</v>
      </c>
      <c r="AA1525" s="6">
        <v>0.30226865630048899</v>
      </c>
      <c r="AB1525" s="6">
        <v>0.61915172716057498</v>
      </c>
      <c r="AC1525" s="6">
        <v>0.228273166706179</v>
      </c>
      <c r="AD1525" s="6">
        <v>0.15257510613324399</v>
      </c>
      <c r="AE1525" s="6">
        <v>0.44693700567009897</v>
      </c>
      <c r="AF1525" s="6">
        <v>0.51059489050738405</v>
      </c>
      <c r="AG1525" s="310">
        <v>4.2468103822515403E-2</v>
      </c>
      <c r="AH1525" s="211">
        <v>1.8280000000000001</v>
      </c>
      <c r="AI1525" s="211">
        <v>3.6789999999999998</v>
      </c>
      <c r="AJ1525" s="212">
        <v>5.71</v>
      </c>
      <c r="AK1525" s="210">
        <v>1.8140000000000001</v>
      </c>
      <c r="AL1525" s="210">
        <v>3.68</v>
      </c>
      <c r="AM1525" s="210">
        <v>5.6459999999999999</v>
      </c>
      <c r="AN1525" s="203"/>
      <c r="AO1525" s="203"/>
      <c r="AP1525" s="203"/>
      <c r="AQ1525" s="203"/>
      <c r="AR1525" s="203">
        <f t="shared" si="1950"/>
        <v>0.98877272946999983</v>
      </c>
      <c r="AS1525" s="203">
        <f t="shared" si="1951"/>
        <v>1.2084999999999999</v>
      </c>
      <c r="AT1525" s="203">
        <f t="shared" si="1952"/>
        <v>1.4770555528699998</v>
      </c>
      <c r="AU1525" s="203">
        <f t="shared" si="1953"/>
        <v>2.2310181867759997</v>
      </c>
      <c r="AV1525" s="203">
        <f t="shared" si="1954"/>
        <v>2.7267999999999999</v>
      </c>
      <c r="AW1525" s="203">
        <f t="shared" si="1955"/>
        <v>3.3327555494959995</v>
      </c>
      <c r="AX1525" s="203">
        <f t="shared" si="1956"/>
        <v>4.7679545560499994</v>
      </c>
      <c r="AY1525" s="203">
        <f t="shared" si="1957"/>
        <v>5.8274999999999997</v>
      </c>
      <c r="AZ1525" s="203">
        <f t="shared" si="1958"/>
        <v>7.1224999870499994</v>
      </c>
      <c r="BB1525" s="1" t="str">
        <f t="shared" si="1946"/>
        <v>P</v>
      </c>
      <c r="BC1525" s="1" t="str">
        <f t="shared" si="1947"/>
        <v>P</v>
      </c>
      <c r="BD1525" s="1" t="str">
        <f t="shared" si="1948"/>
        <v>NP</v>
      </c>
      <c r="BE1525" s="1" t="str">
        <f t="shared" si="1949"/>
        <v>NO</v>
      </c>
      <c r="BF1525" s="1" t="str">
        <f t="shared" si="1907"/>
        <v>NO</v>
      </c>
      <c r="BG1525" s="1" t="str">
        <f t="shared" si="1908"/>
        <v>NO</v>
      </c>
      <c r="BH1525" s="1" t="str">
        <f t="shared" si="1901"/>
        <v>NO</v>
      </c>
      <c r="BJ1525" s="1">
        <v>14</v>
      </c>
      <c r="BK1525" s="1" t="str">
        <f t="shared" si="1909"/>
        <v>P</v>
      </c>
      <c r="BL1525" s="1" t="str">
        <f t="shared" si="1910"/>
        <v>P</v>
      </c>
      <c r="BM1525" s="1" t="str">
        <f t="shared" si="1911"/>
        <v>NP</v>
      </c>
      <c r="BN1525" s="1" t="str">
        <f t="shared" si="1912"/>
        <v>NO</v>
      </c>
      <c r="BO1525" s="1" t="str">
        <f t="shared" si="1913"/>
        <v>NO</v>
      </c>
      <c r="BP1525" s="1" t="str">
        <f t="shared" si="1914"/>
        <v>NO</v>
      </c>
      <c r="BQ1525" s="1" t="str">
        <f t="shared" si="1915"/>
        <v>NO</v>
      </c>
      <c r="BS1525" s="1" t="str">
        <f t="shared" si="1916"/>
        <v>TN</v>
      </c>
      <c r="BT1525" s="1" t="str">
        <f t="shared" si="1917"/>
        <v>TN</v>
      </c>
      <c r="BU1525" s="1" t="str">
        <f t="shared" si="1918"/>
        <v>TP</v>
      </c>
      <c r="BV1525" s="1" t="str">
        <f t="shared" si="1919"/>
        <v>NO</v>
      </c>
      <c r="BW1525" s="1" t="str">
        <f t="shared" si="1920"/>
        <v>NO</v>
      </c>
      <c r="BX1525" s="1" t="str">
        <f t="shared" si="1921"/>
        <v>YES</v>
      </c>
      <c r="BY1525" s="244" t="str">
        <f t="shared" si="1922"/>
        <v>YES</v>
      </c>
      <c r="BZ1525" s="244" t="str">
        <f t="shared" si="1923"/>
        <v>NO</v>
      </c>
      <c r="CA1525" s="244" t="str">
        <f t="shared" si="1924"/>
        <v>NO</v>
      </c>
      <c r="CB1525" s="244" t="str">
        <f t="shared" si="1925"/>
        <v>NO</v>
      </c>
      <c r="CC1525" s="244" t="str">
        <f t="shared" si="1926"/>
        <v>NO</v>
      </c>
      <c r="CD1525" s="244" t="str">
        <f t="shared" si="1902"/>
        <v>NO</v>
      </c>
      <c r="CE1525" s="1" t="str">
        <f t="shared" si="1903"/>
        <v>NO</v>
      </c>
      <c r="CF1525" s="1" t="str">
        <f t="shared" si="1904"/>
        <v>NO</v>
      </c>
      <c r="CG1525" s="1" t="str">
        <f t="shared" si="1905"/>
        <v>NO</v>
      </c>
      <c r="CH1525" s="1" t="str">
        <f t="shared" si="1906"/>
        <v>NO</v>
      </c>
      <c r="CI1525" s="244" t="str">
        <f t="shared" si="1927"/>
        <v>NO</v>
      </c>
      <c r="CJ1525" s="244" t="str">
        <f t="shared" si="1928"/>
        <v>NO</v>
      </c>
      <c r="CK1525" s="244" t="str">
        <f t="shared" si="1929"/>
        <v>NO</v>
      </c>
      <c r="CL1525" s="244" t="str">
        <f t="shared" si="1930"/>
        <v>NO</v>
      </c>
      <c r="CM1525" s="244" t="str">
        <f t="shared" si="1931"/>
        <v>NO</v>
      </c>
      <c r="CN1525" s="244" t="str">
        <f t="shared" si="1932"/>
        <v>NO</v>
      </c>
      <c r="CO1525" s="244" t="str">
        <f t="shared" si="1933"/>
        <v>NO</v>
      </c>
      <c r="CP1525" s="244" t="str">
        <f t="shared" si="1934"/>
        <v>NO</v>
      </c>
      <c r="CQ1525" s="244" t="str">
        <f t="shared" si="1935"/>
        <v>NO</v>
      </c>
      <c r="CR1525" s="244" t="str">
        <f t="shared" si="1936"/>
        <v>NO</v>
      </c>
    </row>
    <row r="1526" spans="1:96">
      <c r="A1526" s="64"/>
      <c r="B1526" s="15"/>
      <c r="C1526" s="15"/>
      <c r="D1526" s="15"/>
      <c r="E1526" s="15"/>
      <c r="F1526" s="15"/>
      <c r="G1526" s="15"/>
      <c r="H1526" s="15"/>
      <c r="I1526" s="52" t="s">
        <v>58</v>
      </c>
      <c r="J1526" s="6">
        <v>0.93850389542878798</v>
      </c>
      <c r="K1526" s="6">
        <v>3.6424803074049703E-2</v>
      </c>
      <c r="L1526" s="6">
        <v>2.5071301497161799E-2</v>
      </c>
      <c r="M1526" s="6">
        <v>0.39504353293872801</v>
      </c>
      <c r="N1526" s="6">
        <v>0.40270452071690999</v>
      </c>
      <c r="O1526" s="6">
        <v>0.20225194634436</v>
      </c>
      <c r="P1526" s="6">
        <v>0.55531008162272399</v>
      </c>
      <c r="Q1526" s="6">
        <v>0.35412106302323099</v>
      </c>
      <c r="R1526" s="6">
        <v>9.0568855354044298E-2</v>
      </c>
      <c r="S1526" s="6">
        <v>0.59961863447057795</v>
      </c>
      <c r="T1526" s="6">
        <v>0.299931023133369</v>
      </c>
      <c r="U1526" s="6">
        <v>0.10045034239605199</v>
      </c>
      <c r="V1526" s="6">
        <v>0.39293148393042698</v>
      </c>
      <c r="W1526" s="6">
        <v>7.5661499777610206E-2</v>
      </c>
      <c r="X1526" s="6">
        <v>0.53140701629196196</v>
      </c>
      <c r="Y1526" s="6">
        <v>0.77862441233828406</v>
      </c>
      <c r="Z1526" s="6">
        <v>5.2140908174490901E-2</v>
      </c>
      <c r="AA1526" s="6">
        <v>0.16923467948722401</v>
      </c>
      <c r="AB1526" s="6">
        <v>0.66575707290277797</v>
      </c>
      <c r="AC1526" s="6">
        <v>0.31891880818323998</v>
      </c>
      <c r="AD1526" s="6">
        <v>1.53241189139808E-2</v>
      </c>
      <c r="AE1526" s="6">
        <v>0.73810548394557995</v>
      </c>
      <c r="AF1526" s="6">
        <v>0.128714033178043</v>
      </c>
      <c r="AG1526" s="310">
        <v>0.13318048287637599</v>
      </c>
      <c r="AH1526" s="211">
        <v>1.254</v>
      </c>
      <c r="AI1526" s="211">
        <v>3.403</v>
      </c>
      <c r="AJ1526" s="212">
        <v>5.7830000000000004</v>
      </c>
      <c r="AK1526" s="210">
        <v>1.302</v>
      </c>
      <c r="AL1526" s="210">
        <v>3.363</v>
      </c>
      <c r="AM1526" s="210">
        <v>5.8490000000000002</v>
      </c>
      <c r="AN1526" s="203"/>
      <c r="AO1526" s="203"/>
      <c r="AP1526" s="203"/>
      <c r="AQ1526" s="203"/>
      <c r="AR1526" s="203">
        <f t="shared" si="1950"/>
        <v>0.98877272946999983</v>
      </c>
      <c r="AS1526" s="203">
        <f t="shared" si="1951"/>
        <v>1.2084999999999999</v>
      </c>
      <c r="AT1526" s="203">
        <f t="shared" si="1952"/>
        <v>1.4770555528699998</v>
      </c>
      <c r="AU1526" s="203">
        <f t="shared" si="1953"/>
        <v>2.2310181867759997</v>
      </c>
      <c r="AV1526" s="203">
        <f t="shared" si="1954"/>
        <v>2.7267999999999999</v>
      </c>
      <c r="AW1526" s="203">
        <f t="shared" si="1955"/>
        <v>3.3327555494959995</v>
      </c>
      <c r="AX1526" s="203">
        <f t="shared" si="1956"/>
        <v>4.7679545560499994</v>
      </c>
      <c r="AY1526" s="203">
        <f t="shared" si="1957"/>
        <v>5.8274999999999997</v>
      </c>
      <c r="AZ1526" s="203">
        <f t="shared" si="1958"/>
        <v>7.1224999870499994</v>
      </c>
      <c r="BB1526" s="1" t="str">
        <f t="shared" si="1946"/>
        <v>NA</v>
      </c>
      <c r="BC1526" s="1" t="str">
        <f t="shared" si="1947"/>
        <v>P</v>
      </c>
      <c r="BD1526" s="1" t="str">
        <f t="shared" si="1948"/>
        <v>NP</v>
      </c>
      <c r="BE1526" s="1" t="str">
        <f t="shared" si="1949"/>
        <v>NO</v>
      </c>
      <c r="BF1526" s="1" t="str">
        <f t="shared" si="1907"/>
        <v>NO</v>
      </c>
      <c r="BG1526" s="1" t="str">
        <f t="shared" si="1908"/>
        <v>NO</v>
      </c>
      <c r="BH1526" s="1" t="str">
        <f t="shared" si="1901"/>
        <v>NO</v>
      </c>
      <c r="BJ1526" s="1">
        <v>45</v>
      </c>
      <c r="BK1526" s="1" t="str">
        <f t="shared" si="1909"/>
        <v>NA</v>
      </c>
      <c r="BL1526" s="1" t="str">
        <f t="shared" si="1910"/>
        <v>P</v>
      </c>
      <c r="BM1526" s="1" t="str">
        <f t="shared" si="1911"/>
        <v>NA</v>
      </c>
      <c r="BN1526" s="1" t="str">
        <f t="shared" si="1912"/>
        <v>NO</v>
      </c>
      <c r="BO1526" s="1" t="str">
        <f t="shared" si="1913"/>
        <v>NO</v>
      </c>
      <c r="BP1526" s="1" t="str">
        <f t="shared" si="1914"/>
        <v>NO</v>
      </c>
      <c r="BQ1526" s="1" t="str">
        <f t="shared" si="1915"/>
        <v>NO</v>
      </c>
      <c r="BS1526" s="1" t="str">
        <f t="shared" si="1916"/>
        <v>TN</v>
      </c>
      <c r="BT1526" s="1" t="str">
        <f t="shared" si="1917"/>
        <v>TN</v>
      </c>
      <c r="BU1526" s="1" t="str">
        <f t="shared" si="1918"/>
        <v>FP</v>
      </c>
      <c r="BV1526" s="1" t="str">
        <f t="shared" si="1919"/>
        <v>NO</v>
      </c>
      <c r="BW1526" s="1" t="str">
        <f t="shared" si="1920"/>
        <v>NO</v>
      </c>
      <c r="BX1526" s="1" t="str">
        <f t="shared" si="1921"/>
        <v>NO</v>
      </c>
      <c r="BY1526" s="244" t="str">
        <f t="shared" si="1922"/>
        <v>YES</v>
      </c>
      <c r="BZ1526" s="244" t="str">
        <f t="shared" si="1923"/>
        <v>NO</v>
      </c>
      <c r="CA1526" s="244" t="str">
        <f t="shared" si="1924"/>
        <v>NO</v>
      </c>
      <c r="CB1526" s="244" t="str">
        <f t="shared" si="1925"/>
        <v>NO</v>
      </c>
      <c r="CC1526" s="244" t="str">
        <f t="shared" si="1926"/>
        <v>NO</v>
      </c>
      <c r="CD1526" s="244" t="str">
        <f t="shared" si="1902"/>
        <v>YES</v>
      </c>
      <c r="CE1526" s="1" t="str">
        <f t="shared" si="1903"/>
        <v>NO</v>
      </c>
      <c r="CF1526" s="1" t="str">
        <f t="shared" si="1904"/>
        <v>NO</v>
      </c>
      <c r="CG1526" s="1" t="str">
        <f t="shared" si="1905"/>
        <v>NO</v>
      </c>
      <c r="CH1526" s="1" t="str">
        <f t="shared" si="1906"/>
        <v>YES</v>
      </c>
      <c r="CI1526" s="244" t="str">
        <f t="shared" si="1927"/>
        <v>NO</v>
      </c>
      <c r="CJ1526" s="244" t="str">
        <f t="shared" si="1928"/>
        <v>NO</v>
      </c>
      <c r="CK1526" s="244" t="str">
        <f t="shared" si="1929"/>
        <v>NO</v>
      </c>
      <c r="CL1526" s="244" t="str">
        <f t="shared" si="1930"/>
        <v>NO</v>
      </c>
      <c r="CM1526" s="244" t="str">
        <f t="shared" si="1931"/>
        <v>NO</v>
      </c>
      <c r="CN1526" s="244" t="str">
        <f t="shared" si="1932"/>
        <v>YES</v>
      </c>
      <c r="CO1526" s="244" t="str">
        <f t="shared" si="1933"/>
        <v>NO</v>
      </c>
      <c r="CP1526" s="244" t="str">
        <f t="shared" si="1934"/>
        <v>NO</v>
      </c>
      <c r="CQ1526" s="244" t="str">
        <f t="shared" si="1935"/>
        <v>NO</v>
      </c>
      <c r="CR1526" s="244" t="str">
        <f t="shared" si="1936"/>
        <v>YES</v>
      </c>
    </row>
    <row r="1527" spans="1:96">
      <c r="A1527" s="64"/>
      <c r="B1527" s="15"/>
      <c r="C1527" s="15"/>
      <c r="D1527" s="15"/>
      <c r="E1527" s="15"/>
      <c r="F1527" s="15"/>
      <c r="G1527" s="15"/>
      <c r="H1527" s="15"/>
      <c r="I1527" s="52" t="s">
        <v>59</v>
      </c>
      <c r="J1527" s="6">
        <v>0.86355452777490005</v>
      </c>
      <c r="K1527" s="6">
        <v>0.104037296972944</v>
      </c>
      <c r="L1527" s="6">
        <v>3.2408175252154503E-2</v>
      </c>
      <c r="M1527" s="6">
        <v>0.41284962723602198</v>
      </c>
      <c r="N1527" s="6">
        <v>0.33294088735835597</v>
      </c>
      <c r="O1527" s="6">
        <v>0.25420948540561999</v>
      </c>
      <c r="P1527" s="6">
        <v>0.726901786467957</v>
      </c>
      <c r="Q1527" s="6">
        <v>0.20063040151082201</v>
      </c>
      <c r="R1527" s="6">
        <v>7.2467812021220407E-2</v>
      </c>
      <c r="S1527" s="6">
        <v>2.6358894607351999E-2</v>
      </c>
      <c r="T1527" s="6">
        <v>0.95509045469048004</v>
      </c>
      <c r="U1527" s="6">
        <v>1.8550650702167298E-2</v>
      </c>
      <c r="V1527" s="6">
        <v>8.0188962657754298E-2</v>
      </c>
      <c r="W1527" s="6">
        <v>0.57291383537733498</v>
      </c>
      <c r="X1527" s="6">
        <v>0.34689720196490897</v>
      </c>
      <c r="Y1527" s="6">
        <v>0.40453419063761398</v>
      </c>
      <c r="Z1527" s="6">
        <v>0.49441780005472502</v>
      </c>
      <c r="AA1527" s="6">
        <v>0.10104800930766</v>
      </c>
      <c r="AB1527" s="6">
        <v>0.221319880673085</v>
      </c>
      <c r="AC1527" s="6">
        <v>0.18002269046854</v>
      </c>
      <c r="AD1527" s="6">
        <v>0.59865742885837403</v>
      </c>
      <c r="AE1527" s="6">
        <v>0.65026315799821599</v>
      </c>
      <c r="AF1527" s="6">
        <v>0.172402959398855</v>
      </c>
      <c r="AG1527" s="310">
        <v>0.17733388260292801</v>
      </c>
      <c r="AH1527" s="211">
        <v>0.98599999999999999</v>
      </c>
      <c r="AI1527" s="211">
        <v>3.0089999999999999</v>
      </c>
      <c r="AJ1527" s="212">
        <v>6.58</v>
      </c>
      <c r="AK1527" s="210">
        <v>0.94</v>
      </c>
      <c r="AL1527" s="210">
        <v>2.948</v>
      </c>
      <c r="AM1527" s="210">
        <v>6.3250000000000002</v>
      </c>
      <c r="AN1527" s="203"/>
      <c r="AO1527" s="203"/>
      <c r="AP1527" s="203"/>
      <c r="AQ1527" s="203"/>
      <c r="AR1527" s="203">
        <f t="shared" si="1950"/>
        <v>0.98877272946999983</v>
      </c>
      <c r="AS1527" s="203">
        <f t="shared" si="1951"/>
        <v>1.2084999999999999</v>
      </c>
      <c r="AT1527" s="203">
        <f t="shared" si="1952"/>
        <v>1.4770555528699998</v>
      </c>
      <c r="AU1527" s="203">
        <f t="shared" si="1953"/>
        <v>2.2310181867759997</v>
      </c>
      <c r="AV1527" s="203">
        <f t="shared" si="1954"/>
        <v>2.7267999999999999</v>
      </c>
      <c r="AW1527" s="203">
        <f t="shared" si="1955"/>
        <v>3.3327555494959995</v>
      </c>
      <c r="AX1527" s="203">
        <f t="shared" si="1956"/>
        <v>4.7679545560499994</v>
      </c>
      <c r="AY1527" s="203">
        <f t="shared" si="1957"/>
        <v>5.8274999999999997</v>
      </c>
      <c r="AZ1527" s="203">
        <f t="shared" si="1958"/>
        <v>7.1224999870499994</v>
      </c>
      <c r="BB1527" s="1" t="str">
        <f t="shared" si="1946"/>
        <v>A</v>
      </c>
      <c r="BC1527" s="1" t="str">
        <f t="shared" si="1947"/>
        <v>NA</v>
      </c>
      <c r="BD1527" s="1" t="str">
        <f t="shared" si="1948"/>
        <v>NA</v>
      </c>
      <c r="BE1527" s="1" t="str">
        <f t="shared" si="1949"/>
        <v>NO</v>
      </c>
      <c r="BF1527" s="1" t="str">
        <f t="shared" si="1907"/>
        <v>NO</v>
      </c>
      <c r="BG1527" s="1" t="str">
        <f t="shared" si="1908"/>
        <v>YES</v>
      </c>
      <c r="BH1527" s="1" t="str">
        <f t="shared" si="1901"/>
        <v>YES</v>
      </c>
      <c r="BJ1527" s="1">
        <v>7</v>
      </c>
      <c r="BK1527" s="1" t="str">
        <f t="shared" si="1909"/>
        <v>A</v>
      </c>
      <c r="BL1527" s="1" t="str">
        <f t="shared" si="1910"/>
        <v>NA</v>
      </c>
      <c r="BM1527" s="1" t="str">
        <f t="shared" si="1911"/>
        <v>NA</v>
      </c>
      <c r="BN1527" s="1" t="str">
        <f t="shared" si="1912"/>
        <v>NO</v>
      </c>
      <c r="BO1527" s="1" t="str">
        <f t="shared" si="1913"/>
        <v>NO</v>
      </c>
      <c r="BP1527" s="1" t="str">
        <f t="shared" si="1914"/>
        <v>YES</v>
      </c>
      <c r="BQ1527" s="1" t="str">
        <f t="shared" si="1915"/>
        <v>YES</v>
      </c>
      <c r="BS1527" s="1" t="str">
        <f t="shared" si="1916"/>
        <v>TP</v>
      </c>
      <c r="BT1527" s="1" t="str">
        <f t="shared" si="1917"/>
        <v>TN</v>
      </c>
      <c r="BU1527" s="1" t="str">
        <f t="shared" si="1918"/>
        <v>TN</v>
      </c>
      <c r="BV1527" s="1" t="str">
        <f t="shared" si="1919"/>
        <v>NO</v>
      </c>
      <c r="BW1527" s="1" t="str">
        <f t="shared" si="1920"/>
        <v>NO</v>
      </c>
      <c r="BX1527" s="1" t="str">
        <f t="shared" si="1921"/>
        <v>YES</v>
      </c>
      <c r="BY1527" s="244" t="str">
        <f t="shared" si="1922"/>
        <v>YES</v>
      </c>
      <c r="BZ1527" s="244" t="str">
        <f t="shared" si="1923"/>
        <v>NO</v>
      </c>
      <c r="CA1527" s="244" t="str">
        <f t="shared" si="1924"/>
        <v>NO</v>
      </c>
      <c r="CB1527" s="244" t="str">
        <f t="shared" si="1925"/>
        <v>NO</v>
      </c>
      <c r="CC1527" s="244" t="str">
        <f t="shared" si="1926"/>
        <v>NO</v>
      </c>
      <c r="CD1527" s="244" t="str">
        <f t="shared" si="1902"/>
        <v>NO</v>
      </c>
      <c r="CE1527" s="1" t="str">
        <f t="shared" si="1903"/>
        <v>NO</v>
      </c>
      <c r="CF1527" s="1" t="str">
        <f t="shared" si="1904"/>
        <v>NO</v>
      </c>
      <c r="CG1527" s="1" t="str">
        <f t="shared" si="1905"/>
        <v>NO</v>
      </c>
      <c r="CH1527" s="1" t="str">
        <f t="shared" si="1906"/>
        <v>NO</v>
      </c>
      <c r="CI1527" s="244" t="str">
        <f t="shared" si="1927"/>
        <v>NO</v>
      </c>
      <c r="CJ1527" s="244" t="str">
        <f t="shared" si="1928"/>
        <v>NO</v>
      </c>
      <c r="CK1527" s="244" t="str">
        <f t="shared" si="1929"/>
        <v>NO</v>
      </c>
      <c r="CL1527" s="244" t="str">
        <f t="shared" si="1930"/>
        <v>NO</v>
      </c>
      <c r="CM1527" s="244" t="str">
        <f t="shared" si="1931"/>
        <v>NO</v>
      </c>
      <c r="CN1527" s="244" t="str">
        <f t="shared" si="1932"/>
        <v>NO</v>
      </c>
      <c r="CO1527" s="244" t="str">
        <f t="shared" si="1933"/>
        <v>NO</v>
      </c>
      <c r="CP1527" s="244" t="str">
        <f t="shared" si="1934"/>
        <v>NO</v>
      </c>
      <c r="CQ1527" s="244" t="str">
        <f t="shared" si="1935"/>
        <v>NO</v>
      </c>
      <c r="CR1527" s="244" t="str">
        <f t="shared" si="1936"/>
        <v>NO</v>
      </c>
    </row>
    <row r="1528" spans="1:96" ht="16.5" thickBot="1">
      <c r="A1528" s="74"/>
      <c r="B1528" s="75"/>
      <c r="C1528" s="75"/>
      <c r="D1528" s="75"/>
      <c r="E1528" s="75"/>
      <c r="F1528" s="75"/>
      <c r="G1528" s="75"/>
      <c r="H1528" s="75"/>
      <c r="I1528" s="53" t="s">
        <v>21</v>
      </c>
      <c r="J1528" s="8">
        <v>0.86645786810005498</v>
      </c>
      <c r="K1528" s="8">
        <v>9.3680450263320003E-2</v>
      </c>
      <c r="L1528" s="8">
        <v>3.9861681636624798E-2</v>
      </c>
      <c r="M1528" s="8">
        <v>0.53692631562386295</v>
      </c>
      <c r="N1528" s="8">
        <v>0.19677561529389201</v>
      </c>
      <c r="O1528" s="8">
        <v>0.26629806908224302</v>
      </c>
      <c r="P1528" s="8">
        <v>0.99821945470332996</v>
      </c>
      <c r="Q1528" s="8">
        <v>1.31873620625733E-3</v>
      </c>
      <c r="R1528" s="8">
        <v>4.6180909041226799E-4</v>
      </c>
      <c r="S1528" s="8">
        <v>0.40330173163129301</v>
      </c>
      <c r="T1528" s="8">
        <v>0.47478350053988699</v>
      </c>
      <c r="U1528" s="8">
        <v>0.12191476782881799</v>
      </c>
      <c r="V1528" s="8">
        <v>9.9334125978302296E-2</v>
      </c>
      <c r="W1528" s="8">
        <v>8.6108729807905904E-2</v>
      </c>
      <c r="X1528" s="8">
        <v>0.814557144213791</v>
      </c>
      <c r="Y1528" s="8">
        <v>0.378848137998132</v>
      </c>
      <c r="Z1528" s="8">
        <v>0.56238544987563499</v>
      </c>
      <c r="AA1528" s="8">
        <v>5.8766412126232001E-2</v>
      </c>
      <c r="AB1528" s="8">
        <v>9.0662336700533405E-2</v>
      </c>
      <c r="AC1528" s="8">
        <v>0.29695183778144602</v>
      </c>
      <c r="AD1528" s="8">
        <v>0.61238582551801901</v>
      </c>
      <c r="AE1528" s="8">
        <v>0.37603217249092902</v>
      </c>
      <c r="AF1528" s="8">
        <v>0.53569230391577005</v>
      </c>
      <c r="AG1528" s="311">
        <v>8.8275523593300098E-2</v>
      </c>
      <c r="AH1528" s="213">
        <v>0.89700000000000002</v>
      </c>
      <c r="AI1528" s="213">
        <v>3.5110000000000001</v>
      </c>
      <c r="AJ1528" s="214">
        <v>6.3490000000000002</v>
      </c>
      <c r="AK1528" s="210">
        <v>0.86899999999999999</v>
      </c>
      <c r="AL1528" s="210">
        <v>3.4980000000000002</v>
      </c>
      <c r="AM1528" s="210">
        <v>6.3209999999999997</v>
      </c>
      <c r="AN1528" s="203"/>
      <c r="AO1528" s="203"/>
      <c r="AP1528" s="203"/>
      <c r="AQ1528" s="203"/>
      <c r="AR1528" s="203">
        <f t="shared" si="1950"/>
        <v>0.98877272946999983</v>
      </c>
      <c r="AS1528" s="203">
        <f t="shared" si="1951"/>
        <v>1.2084999999999999</v>
      </c>
      <c r="AT1528" s="203">
        <f t="shared" si="1952"/>
        <v>1.4770555528699998</v>
      </c>
      <c r="AU1528" s="203">
        <f t="shared" si="1953"/>
        <v>2.2310181867759997</v>
      </c>
      <c r="AV1528" s="203">
        <f t="shared" si="1954"/>
        <v>2.7267999999999999</v>
      </c>
      <c r="AW1528" s="203">
        <f t="shared" si="1955"/>
        <v>3.3327555494959995</v>
      </c>
      <c r="AX1528" s="203">
        <f t="shared" si="1956"/>
        <v>4.7679545560499994</v>
      </c>
      <c r="AY1528" s="203">
        <f t="shared" si="1957"/>
        <v>5.8274999999999997</v>
      </c>
      <c r="AZ1528" s="203">
        <f t="shared" si="1958"/>
        <v>7.1224999870499994</v>
      </c>
      <c r="BB1528" s="1" t="str">
        <f t="shared" si="1946"/>
        <v>A</v>
      </c>
      <c r="BC1528" s="1" t="str">
        <f t="shared" si="1947"/>
        <v>P</v>
      </c>
      <c r="BD1528" s="1" t="str">
        <f t="shared" si="1948"/>
        <v>NA</v>
      </c>
      <c r="BE1528" s="1" t="str">
        <f t="shared" si="1949"/>
        <v>NO</v>
      </c>
      <c r="BF1528" s="1" t="str">
        <f t="shared" si="1907"/>
        <v>NO</v>
      </c>
      <c r="BG1528" s="1" t="str">
        <f t="shared" si="1908"/>
        <v>YES</v>
      </c>
      <c r="BH1528" s="1" t="str">
        <f t="shared" si="1901"/>
        <v>NO</v>
      </c>
      <c r="BJ1528" s="1">
        <v>45</v>
      </c>
      <c r="BK1528" s="1" t="str">
        <f t="shared" si="1909"/>
        <v>A</v>
      </c>
      <c r="BL1528" s="1" t="str">
        <f t="shared" si="1910"/>
        <v>P</v>
      </c>
      <c r="BM1528" s="1" t="str">
        <f t="shared" si="1911"/>
        <v>NA</v>
      </c>
      <c r="BN1528" s="1" t="str">
        <f t="shared" si="1912"/>
        <v>NO</v>
      </c>
      <c r="BO1528" s="1" t="str">
        <f t="shared" si="1913"/>
        <v>NO</v>
      </c>
      <c r="BP1528" s="1" t="str">
        <f t="shared" si="1914"/>
        <v>YES</v>
      </c>
      <c r="BQ1528" s="1" t="str">
        <f t="shared" si="1915"/>
        <v>NO</v>
      </c>
      <c r="BS1528" s="1" t="str">
        <f t="shared" si="1916"/>
        <v>TP</v>
      </c>
      <c r="BT1528" s="1" t="str">
        <f t="shared" si="1917"/>
        <v>TN</v>
      </c>
      <c r="BU1528" s="1" t="str">
        <f t="shared" si="1918"/>
        <v>TN</v>
      </c>
      <c r="BV1528" s="1" t="str">
        <f t="shared" si="1919"/>
        <v>NO</v>
      </c>
      <c r="BW1528" s="1" t="str">
        <f t="shared" si="1920"/>
        <v>NO</v>
      </c>
      <c r="BX1528" s="1" t="str">
        <f t="shared" si="1921"/>
        <v>YES</v>
      </c>
      <c r="BY1528" s="244" t="str">
        <f t="shared" si="1922"/>
        <v>YES</v>
      </c>
      <c r="BZ1528" s="244" t="str">
        <f t="shared" si="1923"/>
        <v>NO</v>
      </c>
      <c r="CA1528" s="244" t="str">
        <f t="shared" si="1924"/>
        <v>NO</v>
      </c>
      <c r="CB1528" s="244" t="str">
        <f t="shared" si="1925"/>
        <v>NO</v>
      </c>
      <c r="CC1528" s="244" t="str">
        <f t="shared" si="1926"/>
        <v>NO</v>
      </c>
      <c r="CD1528" s="244" t="str">
        <f t="shared" si="1902"/>
        <v>NO</v>
      </c>
      <c r="CE1528" s="1" t="str">
        <f t="shared" si="1903"/>
        <v>NO</v>
      </c>
      <c r="CF1528" s="1" t="str">
        <f t="shared" si="1904"/>
        <v>NO</v>
      </c>
      <c r="CG1528" s="1" t="str">
        <f t="shared" si="1905"/>
        <v>NO</v>
      </c>
      <c r="CH1528" s="1" t="str">
        <f t="shared" si="1906"/>
        <v>NO</v>
      </c>
      <c r="CI1528" s="244" t="str">
        <f t="shared" si="1927"/>
        <v>NO</v>
      </c>
      <c r="CJ1528" s="244" t="str">
        <f t="shared" si="1928"/>
        <v>NO</v>
      </c>
      <c r="CK1528" s="244" t="str">
        <f t="shared" si="1929"/>
        <v>NO</v>
      </c>
      <c r="CL1528" s="244" t="str">
        <f t="shared" si="1930"/>
        <v>NO</v>
      </c>
      <c r="CM1528" s="244" t="str">
        <f t="shared" si="1931"/>
        <v>NO</v>
      </c>
      <c r="CN1528" s="244" t="str">
        <f t="shared" si="1932"/>
        <v>NO</v>
      </c>
      <c r="CO1528" s="244" t="str">
        <f t="shared" si="1933"/>
        <v>NO</v>
      </c>
      <c r="CP1528" s="244" t="str">
        <f t="shared" si="1934"/>
        <v>NO</v>
      </c>
      <c r="CQ1528" s="244" t="str">
        <f t="shared" si="1935"/>
        <v>NO</v>
      </c>
      <c r="CR1528" s="244" t="str">
        <f t="shared" si="1936"/>
        <v>NO</v>
      </c>
    </row>
    <row r="1529" spans="1:96">
      <c r="A1529" s="61">
        <v>360</v>
      </c>
      <c r="B1529" s="62">
        <v>360</v>
      </c>
      <c r="C1529" s="62">
        <v>3</v>
      </c>
      <c r="D1529" s="62">
        <v>0.33</v>
      </c>
      <c r="E1529" s="62">
        <v>14549359</v>
      </c>
      <c r="F1529" s="62">
        <f>E1529/1000/60</f>
        <v>242.48931666666667</v>
      </c>
      <c r="G1529" s="62">
        <v>144</v>
      </c>
      <c r="H1529" s="63">
        <f>G1529/B1529*100</f>
        <v>40</v>
      </c>
      <c r="I1529" s="60" t="s">
        <v>12</v>
      </c>
      <c r="J1529" s="69">
        <v>0.66067213716947104</v>
      </c>
      <c r="K1529" s="69">
        <v>0.27648488407491001</v>
      </c>
      <c r="L1529" s="69">
        <v>6.2842978755617701E-2</v>
      </c>
      <c r="M1529" s="69">
        <v>0.64724906383675396</v>
      </c>
      <c r="N1529" s="69">
        <v>0.14628981663396901</v>
      </c>
      <c r="O1529" s="69">
        <v>0.20646111952927501</v>
      </c>
      <c r="P1529" s="69">
        <v>0.61124133702589101</v>
      </c>
      <c r="Q1529" s="69">
        <v>1.7679748759973302E-2</v>
      </c>
      <c r="R1529" s="69">
        <v>0.37107891421413502</v>
      </c>
      <c r="S1529" s="69">
        <v>0.80942899432584703</v>
      </c>
      <c r="T1529" s="69">
        <v>0.103967160519985</v>
      </c>
      <c r="U1529" s="69">
        <v>8.6603845154167705E-2</v>
      </c>
      <c r="V1529" s="69">
        <v>0.62211374274690101</v>
      </c>
      <c r="W1529" s="69">
        <v>4.9236615467229503E-2</v>
      </c>
      <c r="X1529" s="69">
        <v>0.32864964178586897</v>
      </c>
      <c r="Y1529" s="69">
        <v>7.0558818562532405E-2</v>
      </c>
      <c r="Z1529" s="69">
        <v>0.49170916225768402</v>
      </c>
      <c r="AA1529" s="69">
        <v>0.43773201917978299</v>
      </c>
      <c r="AB1529" s="69">
        <v>0.123207122848959</v>
      </c>
      <c r="AC1529" s="69">
        <v>0.83069882390633198</v>
      </c>
      <c r="AD1529" s="69">
        <v>4.6094053244708298E-2</v>
      </c>
      <c r="AE1529" s="69">
        <v>0.73614759631093396</v>
      </c>
      <c r="AF1529" s="69">
        <v>0.178989040728642</v>
      </c>
      <c r="AG1529" s="309">
        <v>8.4863362960422503E-2</v>
      </c>
      <c r="AH1529" s="208">
        <v>2.1800000000000002</v>
      </c>
      <c r="AI1529" s="208">
        <v>4.1210000000000004</v>
      </c>
      <c r="AJ1529" s="209">
        <v>6.4690000000000003</v>
      </c>
      <c r="AK1529" s="210">
        <v>2.1070000000000002</v>
      </c>
      <c r="AL1529" s="210">
        <v>4.0330000000000004</v>
      </c>
      <c r="AM1529" s="210">
        <v>6.5279999999999996</v>
      </c>
      <c r="AN1529" s="203">
        <v>2.5196000000000001</v>
      </c>
      <c r="AO1529" s="203">
        <v>3.9781</v>
      </c>
      <c r="AP1529" s="203">
        <v>7.1336000000000004</v>
      </c>
      <c r="AQ1529" s="203"/>
      <c r="AR1529" s="203">
        <f>$AN$33*0.81818182</f>
        <v>2.0614909136719999</v>
      </c>
      <c r="AS1529" s="203">
        <f>$AN$33</f>
        <v>2.5196000000000001</v>
      </c>
      <c r="AT1529" s="203">
        <f>$AN$33*1.22222222</f>
        <v>3.0795111055119997</v>
      </c>
      <c r="AU1529" s="203">
        <f>$AO$33*0.81818182</f>
        <v>3.2548090981419997</v>
      </c>
      <c r="AV1529" s="203">
        <f>$AO$33</f>
        <v>3.9781</v>
      </c>
      <c r="AW1529" s="203">
        <f>$AO$33*1.22222222</f>
        <v>4.8621222133819995</v>
      </c>
      <c r="AX1529" s="203">
        <f>$AP$33*0.81818182</f>
        <v>5.8365818311520004</v>
      </c>
      <c r="AY1529" s="203">
        <f>$AP$33</f>
        <v>7.1336000000000004</v>
      </c>
      <c r="AZ1529" s="203">
        <f>$AP$33*1.22222222</f>
        <v>8.7188444285919999</v>
      </c>
      <c r="BB1529" s="1" t="str">
        <f t="shared" si="1946"/>
        <v>NP</v>
      </c>
      <c r="BC1529" s="1" t="str">
        <f t="shared" si="1947"/>
        <v>NA</v>
      </c>
      <c r="BD1529" s="1" t="str">
        <f t="shared" si="1948"/>
        <v>NP</v>
      </c>
      <c r="BE1529" s="1" t="str">
        <f t="shared" si="1949"/>
        <v>NO</v>
      </c>
      <c r="BF1529" s="1" t="str">
        <f t="shared" si="1907"/>
        <v>NO</v>
      </c>
      <c r="BG1529" s="1" t="str">
        <f t="shared" si="1908"/>
        <v>NO</v>
      </c>
      <c r="BH1529" s="1" t="str">
        <f t="shared" si="1901"/>
        <v>YES</v>
      </c>
      <c r="BJ1529" s="12">
        <v>10</v>
      </c>
      <c r="BK1529" s="1" t="str">
        <f t="shared" si="1909"/>
        <v>NP</v>
      </c>
      <c r="BL1529" s="1" t="str">
        <f t="shared" si="1910"/>
        <v>NA</v>
      </c>
      <c r="BM1529" s="1" t="str">
        <f t="shared" si="1911"/>
        <v>NP</v>
      </c>
      <c r="BN1529" s="1" t="str">
        <f t="shared" si="1912"/>
        <v>NO</v>
      </c>
      <c r="BO1529" s="1" t="str">
        <f t="shared" si="1913"/>
        <v>NO</v>
      </c>
      <c r="BP1529" s="1" t="str">
        <f t="shared" si="1914"/>
        <v>NO</v>
      </c>
      <c r="BQ1529" s="1" t="str">
        <f t="shared" si="1915"/>
        <v>YES</v>
      </c>
      <c r="BS1529" s="1" t="str">
        <f t="shared" si="1916"/>
        <v>TP</v>
      </c>
      <c r="BT1529" s="1" t="str">
        <f t="shared" si="1917"/>
        <v>TN</v>
      </c>
      <c r="BU1529" s="1" t="str">
        <f t="shared" si="1918"/>
        <v>TP</v>
      </c>
      <c r="BV1529" s="1" t="str">
        <f t="shared" si="1919"/>
        <v>NO</v>
      </c>
      <c r="BW1529" s="1" t="str">
        <f t="shared" si="1920"/>
        <v>YES</v>
      </c>
      <c r="BX1529" s="1" t="str">
        <f t="shared" si="1921"/>
        <v>YES</v>
      </c>
      <c r="BY1529" s="244" t="str">
        <f t="shared" si="1922"/>
        <v>YES</v>
      </c>
      <c r="BZ1529" s="244" t="str">
        <f t="shared" si="1923"/>
        <v>NO</v>
      </c>
      <c r="CA1529" s="244" t="str">
        <f t="shared" si="1924"/>
        <v>NO</v>
      </c>
      <c r="CB1529" s="244" t="str">
        <f t="shared" si="1925"/>
        <v>NO</v>
      </c>
      <c r="CC1529" s="244" t="str">
        <f t="shared" si="1926"/>
        <v>NO</v>
      </c>
      <c r="CD1529" s="244" t="str">
        <f t="shared" si="1902"/>
        <v>NO</v>
      </c>
      <c r="CE1529" s="1" t="str">
        <f t="shared" si="1903"/>
        <v>NO</v>
      </c>
      <c r="CF1529" s="1" t="str">
        <f t="shared" si="1904"/>
        <v>NO</v>
      </c>
      <c r="CG1529" s="1" t="str">
        <f t="shared" si="1905"/>
        <v>NO</v>
      </c>
      <c r="CH1529" s="1" t="str">
        <f t="shared" si="1906"/>
        <v>NO</v>
      </c>
      <c r="CI1529" s="244" t="str">
        <f t="shared" si="1927"/>
        <v>NO</v>
      </c>
      <c r="CJ1529" s="244" t="str">
        <f t="shared" si="1928"/>
        <v>NO</v>
      </c>
      <c r="CK1529" s="244" t="str">
        <f t="shared" si="1929"/>
        <v>NO</v>
      </c>
      <c r="CL1529" s="244" t="str">
        <f t="shared" si="1930"/>
        <v>NO</v>
      </c>
      <c r="CM1529" s="244" t="str">
        <f t="shared" si="1931"/>
        <v>NO</v>
      </c>
      <c r="CN1529" s="244" t="str">
        <f t="shared" si="1932"/>
        <v>NO</v>
      </c>
      <c r="CO1529" s="244" t="str">
        <f t="shared" si="1933"/>
        <v>NO</v>
      </c>
      <c r="CP1529" s="244" t="str">
        <f t="shared" si="1934"/>
        <v>NO</v>
      </c>
      <c r="CQ1529" s="244" t="str">
        <f t="shared" si="1935"/>
        <v>NO</v>
      </c>
      <c r="CR1529" s="244" t="str">
        <f t="shared" si="1936"/>
        <v>NO</v>
      </c>
    </row>
    <row r="1530" spans="1:96">
      <c r="A1530" s="64"/>
      <c r="B1530" s="15"/>
      <c r="C1530" s="15"/>
      <c r="D1530" s="15"/>
      <c r="E1530" s="15"/>
      <c r="F1530" s="15"/>
      <c r="G1530" s="15"/>
      <c r="H1530" s="15"/>
      <c r="I1530" s="52" t="s">
        <v>13</v>
      </c>
      <c r="J1530" s="6">
        <v>0.75526255837774003</v>
      </c>
      <c r="K1530" s="6">
        <v>0.196288928775079</v>
      </c>
      <c r="L1530" s="6">
        <v>4.8448512847179902E-2</v>
      </c>
      <c r="M1530" s="6">
        <v>0.76042372114616597</v>
      </c>
      <c r="N1530" s="6">
        <v>6.7609695126957803E-3</v>
      </c>
      <c r="O1530" s="6">
        <v>0.23281530934113701</v>
      </c>
      <c r="P1530" s="6">
        <v>0.13787073687124701</v>
      </c>
      <c r="Q1530" s="6">
        <v>0.42912937619061903</v>
      </c>
      <c r="R1530" s="6">
        <v>0.43299988693813302</v>
      </c>
      <c r="S1530" s="6">
        <v>0.75325080728818194</v>
      </c>
      <c r="T1530" s="6">
        <v>0.14376930486199499</v>
      </c>
      <c r="U1530" s="6">
        <v>0.102979887849822</v>
      </c>
      <c r="V1530" s="6">
        <v>0.62797528897172905</v>
      </c>
      <c r="W1530" s="6">
        <v>0.273574020952983</v>
      </c>
      <c r="X1530" s="6">
        <v>9.8450690075286507E-2</v>
      </c>
      <c r="Y1530" s="6">
        <v>0.76683809286835702</v>
      </c>
      <c r="Z1530" s="6">
        <v>0.13476017106310501</v>
      </c>
      <c r="AA1530" s="6">
        <v>9.8401736068536805E-2</v>
      </c>
      <c r="AB1530" s="6">
        <v>3.5066360708483298E-2</v>
      </c>
      <c r="AC1530" s="6">
        <v>0.42760728402008402</v>
      </c>
      <c r="AD1530" s="6">
        <v>0.53732635527143202</v>
      </c>
      <c r="AE1530" s="6">
        <v>2.7554771403160299E-2</v>
      </c>
      <c r="AF1530" s="6">
        <v>0.50962818484268302</v>
      </c>
      <c r="AG1530" s="310">
        <v>0.462817043754156</v>
      </c>
      <c r="AH1530" s="211">
        <v>2.1230000000000002</v>
      </c>
      <c r="AI1530" s="211">
        <v>3.2509999999999999</v>
      </c>
      <c r="AJ1530" s="212">
        <v>7.5250000000000004</v>
      </c>
      <c r="AK1530" s="210">
        <v>2.19</v>
      </c>
      <c r="AL1530" s="210">
        <v>3.25</v>
      </c>
      <c r="AM1530" s="210">
        <v>7.63</v>
      </c>
      <c r="AN1530" s="203"/>
      <c r="AO1530" s="203"/>
      <c r="AP1530" s="203"/>
      <c r="AQ1530" s="203"/>
      <c r="AR1530" s="203">
        <f t="shared" ref="AR1530:AR1539" si="1959">$AN$33*0.81818182</f>
        <v>2.0614909136719999</v>
      </c>
      <c r="AS1530" s="203">
        <f t="shared" ref="AS1530:AS1539" si="1960">$AN$33</f>
        <v>2.5196000000000001</v>
      </c>
      <c r="AT1530" s="203">
        <f t="shared" ref="AT1530:AT1539" si="1961">$AN$33*1.22222222</f>
        <v>3.0795111055119997</v>
      </c>
      <c r="AU1530" s="203">
        <f t="shared" ref="AU1530:AU1539" si="1962">$AO$33*0.81818182</f>
        <v>3.2548090981419997</v>
      </c>
      <c r="AV1530" s="203">
        <f t="shared" ref="AV1530:AV1539" si="1963">$AO$33</f>
        <v>3.9781</v>
      </c>
      <c r="AW1530" s="203">
        <f t="shared" ref="AW1530:AW1539" si="1964">$AO$33*1.22222222</f>
        <v>4.8621222133819995</v>
      </c>
      <c r="AX1530" s="203">
        <f t="shared" ref="AX1530:AX1539" si="1965">$AP$33*0.81818182</f>
        <v>5.8365818311520004</v>
      </c>
      <c r="AY1530" s="203">
        <f t="shared" ref="AY1530:AY1539" si="1966">$AP$33</f>
        <v>7.1336000000000004</v>
      </c>
      <c r="AZ1530" s="203">
        <f t="shared" ref="AZ1530:AZ1539" si="1967">$AP$33*1.22222222</f>
        <v>8.7188444285919999</v>
      </c>
      <c r="BB1530" s="1" t="str">
        <f t="shared" si="1946"/>
        <v>NP</v>
      </c>
      <c r="BC1530" s="1" t="str">
        <f t="shared" si="1947"/>
        <v>A</v>
      </c>
      <c r="BD1530" s="1" t="str">
        <f t="shared" si="1948"/>
        <v>NA</v>
      </c>
      <c r="BE1530" s="1" t="str">
        <f t="shared" si="1949"/>
        <v>NO</v>
      </c>
      <c r="BF1530" s="1" t="str">
        <f t="shared" si="1907"/>
        <v>NO</v>
      </c>
      <c r="BG1530" s="1" t="str">
        <f t="shared" si="1908"/>
        <v>YES</v>
      </c>
      <c r="BH1530" s="1" t="str">
        <f t="shared" si="1901"/>
        <v>YES</v>
      </c>
      <c r="BJ1530" s="12">
        <v>114</v>
      </c>
      <c r="BK1530" s="1" t="str">
        <f t="shared" si="1909"/>
        <v>NP</v>
      </c>
      <c r="BL1530" s="1" t="str">
        <f t="shared" si="1910"/>
        <v>A</v>
      </c>
      <c r="BM1530" s="1" t="str">
        <f t="shared" si="1911"/>
        <v>NA</v>
      </c>
      <c r="BN1530" s="1" t="str">
        <f t="shared" si="1912"/>
        <v>NO</v>
      </c>
      <c r="BO1530" s="1" t="str">
        <f t="shared" si="1913"/>
        <v>NO</v>
      </c>
      <c r="BP1530" s="1" t="str">
        <f t="shared" si="1914"/>
        <v>YES</v>
      </c>
      <c r="BQ1530" s="1" t="str">
        <f t="shared" si="1915"/>
        <v>YES</v>
      </c>
      <c r="BS1530" s="1" t="str">
        <f t="shared" si="1916"/>
        <v>TP</v>
      </c>
      <c r="BT1530" s="1" t="str">
        <f t="shared" si="1917"/>
        <v>TP</v>
      </c>
      <c r="BU1530" s="1" t="str">
        <f t="shared" si="1918"/>
        <v>TN</v>
      </c>
      <c r="BV1530" s="1" t="str">
        <f t="shared" si="1919"/>
        <v>NO</v>
      </c>
      <c r="BW1530" s="1" t="str">
        <f t="shared" si="1920"/>
        <v>YES</v>
      </c>
      <c r="BX1530" s="1" t="str">
        <f t="shared" si="1921"/>
        <v>YES</v>
      </c>
      <c r="BY1530" s="244" t="str">
        <f t="shared" si="1922"/>
        <v>YES</v>
      </c>
      <c r="BZ1530" s="244" t="str">
        <f t="shared" si="1923"/>
        <v>NO</v>
      </c>
      <c r="CA1530" s="244" t="str">
        <f t="shared" si="1924"/>
        <v>NO</v>
      </c>
      <c r="CB1530" s="244" t="str">
        <f t="shared" si="1925"/>
        <v>NO</v>
      </c>
      <c r="CC1530" s="244" t="str">
        <f t="shared" si="1926"/>
        <v>NO</v>
      </c>
      <c r="CD1530" s="244" t="str">
        <f t="shared" si="1902"/>
        <v>NO</v>
      </c>
      <c r="CE1530" s="1" t="str">
        <f t="shared" si="1903"/>
        <v>NO</v>
      </c>
      <c r="CF1530" s="1" t="str">
        <f t="shared" si="1904"/>
        <v>NO</v>
      </c>
      <c r="CG1530" s="1" t="str">
        <f t="shared" si="1905"/>
        <v>NO</v>
      </c>
      <c r="CH1530" s="1" t="str">
        <f t="shared" si="1906"/>
        <v>NO</v>
      </c>
      <c r="CI1530" s="244" t="str">
        <f t="shared" si="1927"/>
        <v>NO</v>
      </c>
      <c r="CJ1530" s="244" t="str">
        <f t="shared" si="1928"/>
        <v>NO</v>
      </c>
      <c r="CK1530" s="244" t="str">
        <f t="shared" si="1929"/>
        <v>NO</v>
      </c>
      <c r="CL1530" s="244" t="str">
        <f t="shared" si="1930"/>
        <v>NO</v>
      </c>
      <c r="CM1530" s="244" t="str">
        <f t="shared" si="1931"/>
        <v>NO</v>
      </c>
      <c r="CN1530" s="244" t="str">
        <f t="shared" si="1932"/>
        <v>NO</v>
      </c>
      <c r="CO1530" s="244" t="str">
        <f t="shared" si="1933"/>
        <v>NO</v>
      </c>
      <c r="CP1530" s="244" t="str">
        <f t="shared" si="1934"/>
        <v>NO</v>
      </c>
      <c r="CQ1530" s="244" t="str">
        <f t="shared" si="1935"/>
        <v>NO</v>
      </c>
      <c r="CR1530" s="244" t="str">
        <f t="shared" si="1936"/>
        <v>NO</v>
      </c>
    </row>
    <row r="1531" spans="1:96">
      <c r="A1531" s="64"/>
      <c r="B1531" s="15"/>
      <c r="C1531" s="15"/>
      <c r="D1531" s="15"/>
      <c r="E1531" s="15"/>
      <c r="F1531" s="15"/>
      <c r="G1531" s="15"/>
      <c r="H1531" s="15"/>
      <c r="I1531" s="52" t="s">
        <v>14</v>
      </c>
      <c r="J1531" s="6">
        <v>0.98221945917596698</v>
      </c>
      <c r="K1531" s="6">
        <v>1.14869796580459E-2</v>
      </c>
      <c r="L1531" s="6">
        <v>6.29356116598656E-3</v>
      </c>
      <c r="M1531" s="6">
        <v>0.72256449983993398</v>
      </c>
      <c r="N1531" s="6">
        <v>0.21493521130453999</v>
      </c>
      <c r="O1531" s="6">
        <v>6.2500288855524902E-2</v>
      </c>
      <c r="P1531" s="6">
        <v>0.81763962724071804</v>
      </c>
      <c r="Q1531" s="6">
        <v>5.2936746871015503E-2</v>
      </c>
      <c r="R1531" s="6">
        <v>0.129423625888266</v>
      </c>
      <c r="S1531" s="6">
        <v>0.51772936436098904</v>
      </c>
      <c r="T1531" s="6">
        <v>0.30211494306888298</v>
      </c>
      <c r="U1531" s="6">
        <v>0.18015569257012701</v>
      </c>
      <c r="V1531" s="6">
        <v>0.24812532740183799</v>
      </c>
      <c r="W1531" s="6">
        <v>0.65209868411921501</v>
      </c>
      <c r="X1531" s="6">
        <v>9.9775988478946295E-2</v>
      </c>
      <c r="Y1531" s="6">
        <v>0.788810963494883</v>
      </c>
      <c r="Z1531" s="6">
        <v>0.15449129945537099</v>
      </c>
      <c r="AA1531" s="6">
        <v>5.6697737049745602E-2</v>
      </c>
      <c r="AB1531" s="6">
        <v>0.116369645543872</v>
      </c>
      <c r="AC1531" s="6">
        <v>0.55780909891650199</v>
      </c>
      <c r="AD1531" s="6">
        <v>0.32582125553962399</v>
      </c>
      <c r="AE1531" s="6">
        <v>0.269273016962913</v>
      </c>
      <c r="AF1531" s="6">
        <v>0.56818081458115899</v>
      </c>
      <c r="AG1531" s="310">
        <v>0.16254616845592701</v>
      </c>
      <c r="AH1531" s="211">
        <v>1.6850000000000001</v>
      </c>
      <c r="AI1531" s="211">
        <v>3.4740000000000002</v>
      </c>
      <c r="AJ1531" s="212">
        <v>7.008</v>
      </c>
      <c r="AK1531" s="210">
        <v>1.712</v>
      </c>
      <c r="AL1531" s="210">
        <v>3.4990000000000001</v>
      </c>
      <c r="AM1531" s="210">
        <v>7.0970000000000004</v>
      </c>
      <c r="AN1531" s="203"/>
      <c r="AO1531" s="203"/>
      <c r="AP1531" s="203"/>
      <c r="AQ1531" s="203"/>
      <c r="AR1531" s="203">
        <f t="shared" si="1959"/>
        <v>2.0614909136719999</v>
      </c>
      <c r="AS1531" s="203">
        <f t="shared" si="1960"/>
        <v>2.5196000000000001</v>
      </c>
      <c r="AT1531" s="203">
        <f t="shared" si="1961"/>
        <v>3.0795111055119997</v>
      </c>
      <c r="AU1531" s="203">
        <f t="shared" si="1962"/>
        <v>3.2548090981419997</v>
      </c>
      <c r="AV1531" s="203">
        <f t="shared" si="1963"/>
        <v>3.9781</v>
      </c>
      <c r="AW1531" s="203">
        <f t="shared" si="1964"/>
        <v>4.8621222133819995</v>
      </c>
      <c r="AX1531" s="203">
        <f t="shared" si="1965"/>
        <v>5.8365818311520004</v>
      </c>
      <c r="AY1531" s="203">
        <f t="shared" si="1966"/>
        <v>7.1336000000000004</v>
      </c>
      <c r="AZ1531" s="203">
        <f t="shared" si="1967"/>
        <v>8.7188444285919999</v>
      </c>
      <c r="BB1531" s="1" t="str">
        <f t="shared" si="1946"/>
        <v>A</v>
      </c>
      <c r="BC1531" s="1" t="str">
        <f t="shared" si="1947"/>
        <v>NP</v>
      </c>
      <c r="BD1531" s="1" t="str">
        <f t="shared" si="1948"/>
        <v>NP</v>
      </c>
      <c r="BE1531" s="1" t="str">
        <f t="shared" si="1949"/>
        <v>NO</v>
      </c>
      <c r="BF1531" s="1" t="str">
        <f t="shared" si="1907"/>
        <v>NO</v>
      </c>
      <c r="BG1531" s="1" t="str">
        <f t="shared" si="1908"/>
        <v>YES</v>
      </c>
      <c r="BH1531" s="1" t="str">
        <f t="shared" si="1901"/>
        <v>YES</v>
      </c>
      <c r="BJ1531" s="12">
        <v>116</v>
      </c>
      <c r="BK1531" s="1" t="str">
        <f t="shared" si="1909"/>
        <v>A</v>
      </c>
      <c r="BL1531" s="1" t="str">
        <f t="shared" si="1910"/>
        <v>NP</v>
      </c>
      <c r="BM1531" s="1" t="str">
        <f t="shared" si="1911"/>
        <v>NP</v>
      </c>
      <c r="BN1531" s="1" t="str">
        <f t="shared" si="1912"/>
        <v>NO</v>
      </c>
      <c r="BO1531" s="1" t="str">
        <f t="shared" si="1913"/>
        <v>NO</v>
      </c>
      <c r="BP1531" s="1" t="str">
        <f t="shared" si="1914"/>
        <v>YES</v>
      </c>
      <c r="BQ1531" s="1" t="str">
        <f t="shared" si="1915"/>
        <v>YES</v>
      </c>
      <c r="BS1531" s="1" t="str">
        <f t="shared" si="1916"/>
        <v>TP</v>
      </c>
      <c r="BT1531" s="1" t="str">
        <f t="shared" si="1917"/>
        <v>TP</v>
      </c>
      <c r="BU1531" s="1" t="str">
        <f t="shared" si="1918"/>
        <v>TP</v>
      </c>
      <c r="BV1531" s="1" t="str">
        <f t="shared" si="1919"/>
        <v>YES</v>
      </c>
      <c r="BW1531" s="1" t="str">
        <f t="shared" si="1920"/>
        <v>YES</v>
      </c>
      <c r="BX1531" s="1" t="str">
        <f t="shared" si="1921"/>
        <v>YES</v>
      </c>
      <c r="BY1531" s="244" t="str">
        <f t="shared" si="1922"/>
        <v>YES</v>
      </c>
      <c r="BZ1531" s="244" t="str">
        <f t="shared" si="1923"/>
        <v>NO</v>
      </c>
      <c r="CA1531" s="244" t="str">
        <f t="shared" si="1924"/>
        <v>NO</v>
      </c>
      <c r="CB1531" s="244" t="str">
        <f t="shared" si="1925"/>
        <v>NO</v>
      </c>
      <c r="CC1531" s="244" t="str">
        <f t="shared" si="1926"/>
        <v>NO</v>
      </c>
      <c r="CD1531" s="244" t="str">
        <f t="shared" si="1902"/>
        <v>NO</v>
      </c>
      <c r="CE1531" s="1" t="str">
        <f t="shared" si="1903"/>
        <v>NO</v>
      </c>
      <c r="CF1531" s="1" t="str">
        <f t="shared" si="1904"/>
        <v>NO</v>
      </c>
      <c r="CG1531" s="1" t="str">
        <f t="shared" si="1905"/>
        <v>NO</v>
      </c>
      <c r="CH1531" s="1" t="str">
        <f t="shared" si="1906"/>
        <v>NO</v>
      </c>
      <c r="CI1531" s="244" t="str">
        <f t="shared" si="1927"/>
        <v>NO</v>
      </c>
      <c r="CJ1531" s="244" t="str">
        <f t="shared" si="1928"/>
        <v>NO</v>
      </c>
      <c r="CK1531" s="244" t="str">
        <f t="shared" si="1929"/>
        <v>NO</v>
      </c>
      <c r="CL1531" s="244" t="str">
        <f t="shared" si="1930"/>
        <v>NO</v>
      </c>
      <c r="CM1531" s="244" t="str">
        <f t="shared" si="1931"/>
        <v>NO</v>
      </c>
      <c r="CN1531" s="244" t="str">
        <f t="shared" si="1932"/>
        <v>NO</v>
      </c>
      <c r="CO1531" s="244" t="str">
        <f t="shared" si="1933"/>
        <v>NO</v>
      </c>
      <c r="CP1531" s="244" t="str">
        <f t="shared" si="1934"/>
        <v>NO</v>
      </c>
      <c r="CQ1531" s="244" t="str">
        <f t="shared" si="1935"/>
        <v>NO</v>
      </c>
      <c r="CR1531" s="244" t="str">
        <f t="shared" si="1936"/>
        <v>NO</v>
      </c>
    </row>
    <row r="1532" spans="1:96">
      <c r="A1532" s="64"/>
      <c r="B1532" s="15"/>
      <c r="C1532" s="15"/>
      <c r="D1532" s="15"/>
      <c r="E1532" s="15"/>
      <c r="F1532" s="15"/>
      <c r="G1532" s="15"/>
      <c r="H1532" s="15"/>
      <c r="I1532" s="52" t="s">
        <v>15</v>
      </c>
      <c r="J1532" s="6">
        <v>0.940232461715795</v>
      </c>
      <c r="K1532" s="6">
        <v>1.38997196080672E-2</v>
      </c>
      <c r="L1532" s="6">
        <v>4.5867818676137602E-2</v>
      </c>
      <c r="M1532" s="6">
        <v>0.54675260144101301</v>
      </c>
      <c r="N1532" s="6">
        <v>0.25417017016454102</v>
      </c>
      <c r="O1532" s="6">
        <v>0.199077228394445</v>
      </c>
      <c r="P1532" s="6">
        <v>8.7833576013188697E-2</v>
      </c>
      <c r="Q1532" s="6">
        <v>0.25544602132481797</v>
      </c>
      <c r="R1532" s="6">
        <v>0.65672040266199205</v>
      </c>
      <c r="S1532" s="6">
        <v>0.33362808862277399</v>
      </c>
      <c r="T1532" s="6">
        <v>0.40074821326682503</v>
      </c>
      <c r="U1532" s="6">
        <v>0.26562369811039999</v>
      </c>
      <c r="V1532" s="6">
        <v>0.40278878011417202</v>
      </c>
      <c r="W1532" s="6">
        <v>8.7725972544374697E-2</v>
      </c>
      <c r="X1532" s="6">
        <v>0.50948524734145195</v>
      </c>
      <c r="Y1532" s="6">
        <v>0.31582188881469497</v>
      </c>
      <c r="Z1532" s="6">
        <v>0.23100849240304899</v>
      </c>
      <c r="AA1532" s="6">
        <v>0.45316961878225498</v>
      </c>
      <c r="AB1532" s="6">
        <v>0.18166759107591099</v>
      </c>
      <c r="AC1532" s="6">
        <v>0.80003516298752797</v>
      </c>
      <c r="AD1532" s="6">
        <v>1.8297245936560201E-2</v>
      </c>
      <c r="AE1532" s="6">
        <v>0.92448028321223996</v>
      </c>
      <c r="AF1532" s="6">
        <v>5.2919670092450001E-2</v>
      </c>
      <c r="AG1532" s="310">
        <v>2.26000466953095E-2</v>
      </c>
      <c r="AH1532" s="211">
        <v>2.8050000000000002</v>
      </c>
      <c r="AI1532" s="211">
        <v>4.2450000000000001</v>
      </c>
      <c r="AJ1532" s="212">
        <v>6.3680000000000003</v>
      </c>
      <c r="AK1532" s="210">
        <v>2.742</v>
      </c>
      <c r="AL1532" s="210">
        <v>4.2089999999999996</v>
      </c>
      <c r="AM1532" s="210">
        <v>6.28</v>
      </c>
      <c r="AN1532" s="203"/>
      <c r="AO1532" s="203"/>
      <c r="AP1532" s="203"/>
      <c r="AQ1532" s="203"/>
      <c r="AR1532" s="203">
        <f t="shared" si="1959"/>
        <v>2.0614909136719999</v>
      </c>
      <c r="AS1532" s="203">
        <f t="shared" si="1960"/>
        <v>2.5196000000000001</v>
      </c>
      <c r="AT1532" s="203">
        <f t="shared" si="1961"/>
        <v>3.0795111055119997</v>
      </c>
      <c r="AU1532" s="203">
        <f t="shared" si="1962"/>
        <v>3.2548090981419997</v>
      </c>
      <c r="AV1532" s="203">
        <f t="shared" si="1963"/>
        <v>3.9781</v>
      </c>
      <c r="AW1532" s="203">
        <f t="shared" si="1964"/>
        <v>4.8621222133819995</v>
      </c>
      <c r="AX1532" s="203">
        <f t="shared" si="1965"/>
        <v>5.8365818311520004</v>
      </c>
      <c r="AY1532" s="203">
        <f t="shared" si="1966"/>
        <v>7.1336000000000004</v>
      </c>
      <c r="AZ1532" s="203">
        <f t="shared" si="1967"/>
        <v>8.7188444285919999</v>
      </c>
      <c r="BB1532" s="1" t="str">
        <f t="shared" si="1946"/>
        <v>NA</v>
      </c>
      <c r="BC1532" s="1" t="str">
        <f t="shared" si="1947"/>
        <v>NA</v>
      </c>
      <c r="BD1532" s="1" t="str">
        <f t="shared" si="1948"/>
        <v>NP</v>
      </c>
      <c r="BE1532" s="1" t="str">
        <f t="shared" si="1949"/>
        <v>NO</v>
      </c>
      <c r="BF1532" s="1" t="str">
        <f t="shared" si="1907"/>
        <v>NO</v>
      </c>
      <c r="BG1532" s="1" t="str">
        <f t="shared" si="1908"/>
        <v>NO</v>
      </c>
      <c r="BH1532" s="1" t="str">
        <f t="shared" ref="BH1532:BH1563" si="1968">IF(OR(BB1532="P",BC1532="P",BD1532="P"),"NO","YES")</f>
        <v>YES</v>
      </c>
      <c r="BJ1532" s="12">
        <v>47</v>
      </c>
      <c r="BK1532" s="1" t="str">
        <f t="shared" si="1909"/>
        <v>NA</v>
      </c>
      <c r="BL1532" s="1" t="str">
        <f t="shared" si="1910"/>
        <v>NA</v>
      </c>
      <c r="BM1532" s="1" t="str">
        <f t="shared" si="1911"/>
        <v>NP</v>
      </c>
      <c r="BN1532" s="1" t="str">
        <f t="shared" si="1912"/>
        <v>NO</v>
      </c>
      <c r="BO1532" s="1" t="str">
        <f t="shared" si="1913"/>
        <v>NO</v>
      </c>
      <c r="BP1532" s="1" t="str">
        <f t="shared" si="1914"/>
        <v>NO</v>
      </c>
      <c r="BQ1532" s="1" t="str">
        <f t="shared" si="1915"/>
        <v>YES</v>
      </c>
      <c r="BS1532" s="1" t="str">
        <f t="shared" si="1916"/>
        <v>TN</v>
      </c>
      <c r="BT1532" s="1" t="str">
        <f t="shared" si="1917"/>
        <v>TN</v>
      </c>
      <c r="BU1532" s="1" t="str">
        <f t="shared" si="1918"/>
        <v>TP</v>
      </c>
      <c r="BV1532" s="1" t="str">
        <f t="shared" si="1919"/>
        <v>NO</v>
      </c>
      <c r="BW1532" s="1" t="str">
        <f t="shared" si="1920"/>
        <v>NO</v>
      </c>
      <c r="BX1532" s="1" t="str">
        <f t="shared" si="1921"/>
        <v>YES</v>
      </c>
      <c r="BY1532" s="244" t="str">
        <f t="shared" si="1922"/>
        <v>YES</v>
      </c>
      <c r="BZ1532" s="244" t="str">
        <f t="shared" si="1923"/>
        <v>NO</v>
      </c>
      <c r="CA1532" s="244" t="str">
        <f t="shared" si="1924"/>
        <v>NO</v>
      </c>
      <c r="CB1532" s="244" t="str">
        <f t="shared" si="1925"/>
        <v>NO</v>
      </c>
      <c r="CC1532" s="244" t="str">
        <f t="shared" si="1926"/>
        <v>NO</v>
      </c>
      <c r="CD1532" s="244" t="str">
        <f t="shared" si="1902"/>
        <v>NO</v>
      </c>
      <c r="CE1532" s="1" t="str">
        <f t="shared" si="1903"/>
        <v>NO</v>
      </c>
      <c r="CF1532" s="1" t="str">
        <f t="shared" si="1904"/>
        <v>NO</v>
      </c>
      <c r="CG1532" s="1" t="str">
        <f t="shared" si="1905"/>
        <v>NO</v>
      </c>
      <c r="CH1532" s="1" t="str">
        <f t="shared" si="1906"/>
        <v>NO</v>
      </c>
      <c r="CI1532" s="244" t="str">
        <f t="shared" si="1927"/>
        <v>NO</v>
      </c>
      <c r="CJ1532" s="244" t="str">
        <f t="shared" si="1928"/>
        <v>NO</v>
      </c>
      <c r="CK1532" s="244" t="str">
        <f t="shared" si="1929"/>
        <v>NO</v>
      </c>
      <c r="CL1532" s="244" t="str">
        <f t="shared" si="1930"/>
        <v>NO</v>
      </c>
      <c r="CM1532" s="244" t="str">
        <f t="shared" si="1931"/>
        <v>NO</v>
      </c>
      <c r="CN1532" s="244" t="str">
        <f t="shared" si="1932"/>
        <v>NO</v>
      </c>
      <c r="CO1532" s="244" t="str">
        <f t="shared" si="1933"/>
        <v>NO</v>
      </c>
      <c r="CP1532" s="244" t="str">
        <f t="shared" si="1934"/>
        <v>NO</v>
      </c>
      <c r="CQ1532" s="244" t="str">
        <f t="shared" si="1935"/>
        <v>NO</v>
      </c>
      <c r="CR1532" s="244" t="str">
        <f t="shared" si="1936"/>
        <v>NO</v>
      </c>
    </row>
    <row r="1533" spans="1:96">
      <c r="A1533" s="64"/>
      <c r="B1533" s="15"/>
      <c r="C1533" s="15"/>
      <c r="D1533" s="15"/>
      <c r="E1533" s="15"/>
      <c r="F1533" s="15"/>
      <c r="G1533" s="15"/>
      <c r="H1533" s="15"/>
      <c r="I1533" s="52" t="s">
        <v>16</v>
      </c>
      <c r="J1533" s="6">
        <v>0.92726635496628296</v>
      </c>
      <c r="K1533" s="6">
        <v>1.00496886816374E-2</v>
      </c>
      <c r="L1533" s="6">
        <v>6.2683956352079406E-2</v>
      </c>
      <c r="M1533" s="6">
        <v>0.24259557337623699</v>
      </c>
      <c r="N1533" s="6">
        <v>1.7260384118780201E-2</v>
      </c>
      <c r="O1533" s="6">
        <v>0.740144042504981</v>
      </c>
      <c r="P1533" s="6">
        <v>0.324930914151839</v>
      </c>
      <c r="Q1533" s="6">
        <v>0.244163982479467</v>
      </c>
      <c r="R1533" s="6">
        <v>0.43090510336869298</v>
      </c>
      <c r="S1533" s="6">
        <v>0.44542933601505302</v>
      </c>
      <c r="T1533" s="6">
        <v>0.38785486066461999</v>
      </c>
      <c r="U1533" s="6">
        <v>0.16671580332032501</v>
      </c>
      <c r="V1533" s="6">
        <v>0.24502703063956099</v>
      </c>
      <c r="W1533" s="6">
        <v>0.61006480435284305</v>
      </c>
      <c r="X1533" s="6">
        <v>0.14490816500759501</v>
      </c>
      <c r="Y1533" s="6">
        <v>0.66720767275984805</v>
      </c>
      <c r="Z1533" s="6">
        <v>0.150421524213045</v>
      </c>
      <c r="AA1533" s="6">
        <v>0.18237080302710501</v>
      </c>
      <c r="AB1533" s="6">
        <v>0.77434810581921898</v>
      </c>
      <c r="AC1533" s="6">
        <v>0.12561375161660401</v>
      </c>
      <c r="AD1533" s="6">
        <v>0.10003814256417499</v>
      </c>
      <c r="AE1533" s="6">
        <v>0.95916113984425799</v>
      </c>
      <c r="AF1533" s="6">
        <v>2.51042110409793E-3</v>
      </c>
      <c r="AG1533" s="310">
        <v>3.8328439051643598E-2</v>
      </c>
      <c r="AH1533" s="211">
        <v>2.4729999999999999</v>
      </c>
      <c r="AI1533" s="211">
        <v>3.9009999999999998</v>
      </c>
      <c r="AJ1533" s="212">
        <v>6.6459999999999999</v>
      </c>
      <c r="AK1533" s="210">
        <v>2.73</v>
      </c>
      <c r="AL1533" s="210">
        <v>4.085</v>
      </c>
      <c r="AM1533" s="210">
        <v>6.6959999999999997</v>
      </c>
      <c r="AN1533" s="203"/>
      <c r="AO1533" s="203"/>
      <c r="AP1533" s="203"/>
      <c r="AQ1533" s="203"/>
      <c r="AR1533" s="203">
        <f t="shared" si="1959"/>
        <v>2.0614909136719999</v>
      </c>
      <c r="AS1533" s="203">
        <f t="shared" si="1960"/>
        <v>2.5196000000000001</v>
      </c>
      <c r="AT1533" s="203">
        <f t="shared" si="1961"/>
        <v>3.0795111055119997</v>
      </c>
      <c r="AU1533" s="203">
        <f t="shared" si="1962"/>
        <v>3.2548090981419997</v>
      </c>
      <c r="AV1533" s="203">
        <f t="shared" si="1963"/>
        <v>3.9781</v>
      </c>
      <c r="AW1533" s="203">
        <f t="shared" si="1964"/>
        <v>4.8621222133819995</v>
      </c>
      <c r="AX1533" s="203">
        <f t="shared" si="1965"/>
        <v>5.8365818311520004</v>
      </c>
      <c r="AY1533" s="203">
        <f t="shared" si="1966"/>
        <v>7.1336000000000004</v>
      </c>
      <c r="AZ1533" s="203">
        <f t="shared" si="1967"/>
        <v>8.7188444285919999</v>
      </c>
      <c r="BB1533" s="1" t="str">
        <f t="shared" si="1946"/>
        <v>NP</v>
      </c>
      <c r="BC1533" s="1" t="str">
        <f t="shared" si="1947"/>
        <v>NP</v>
      </c>
      <c r="BD1533" s="1" t="str">
        <f t="shared" si="1948"/>
        <v>NP</v>
      </c>
      <c r="BE1533" s="1" t="str">
        <f t="shared" si="1949"/>
        <v>NO</v>
      </c>
      <c r="BF1533" s="1" t="str">
        <f t="shared" si="1907"/>
        <v>NO</v>
      </c>
      <c r="BG1533" s="1" t="str">
        <f t="shared" si="1908"/>
        <v>NO</v>
      </c>
      <c r="BH1533" s="1" t="str">
        <f t="shared" si="1968"/>
        <v>YES</v>
      </c>
      <c r="BJ1533" s="12">
        <v>81</v>
      </c>
      <c r="BK1533" s="1" t="str">
        <f t="shared" si="1909"/>
        <v>NA</v>
      </c>
      <c r="BL1533" s="1" t="str">
        <f t="shared" si="1910"/>
        <v>NA</v>
      </c>
      <c r="BM1533" s="1" t="str">
        <f t="shared" si="1911"/>
        <v>NP</v>
      </c>
      <c r="BN1533" s="1" t="str">
        <f t="shared" si="1912"/>
        <v>NO</v>
      </c>
      <c r="BO1533" s="1" t="str">
        <f t="shared" si="1913"/>
        <v>NO</v>
      </c>
      <c r="BP1533" s="1" t="str">
        <f t="shared" si="1914"/>
        <v>NO</v>
      </c>
      <c r="BQ1533" s="1" t="str">
        <f t="shared" si="1915"/>
        <v>YES</v>
      </c>
      <c r="BS1533" s="1" t="str">
        <f t="shared" si="1916"/>
        <v>FP</v>
      </c>
      <c r="BT1533" s="1" t="str">
        <f t="shared" si="1917"/>
        <v>FP</v>
      </c>
      <c r="BU1533" s="1" t="str">
        <f t="shared" si="1918"/>
        <v>TP</v>
      </c>
      <c r="BV1533" s="1" t="str">
        <f t="shared" si="1919"/>
        <v>NO</v>
      </c>
      <c r="BW1533" s="1" t="str">
        <f t="shared" si="1920"/>
        <v>NO</v>
      </c>
      <c r="BX1533" s="1" t="str">
        <f t="shared" si="1921"/>
        <v>YES</v>
      </c>
      <c r="BY1533" s="244" t="str">
        <f t="shared" si="1922"/>
        <v>YES</v>
      </c>
      <c r="BZ1533" s="244" t="str">
        <f t="shared" si="1923"/>
        <v>NO</v>
      </c>
      <c r="CA1533" s="244" t="str">
        <f t="shared" si="1924"/>
        <v>NO</v>
      </c>
      <c r="CB1533" s="244" t="str">
        <f t="shared" si="1925"/>
        <v>NO</v>
      </c>
      <c r="CC1533" s="244" t="str">
        <f t="shared" si="1926"/>
        <v>NO</v>
      </c>
      <c r="CD1533" s="244" t="str">
        <f t="shared" si="1902"/>
        <v>YES</v>
      </c>
      <c r="CE1533" s="1" t="str">
        <f t="shared" si="1903"/>
        <v>YES</v>
      </c>
      <c r="CF1533" s="1" t="str">
        <f t="shared" si="1904"/>
        <v>YES</v>
      </c>
      <c r="CG1533" s="1" t="str">
        <f t="shared" si="1905"/>
        <v>NO</v>
      </c>
      <c r="CH1533" s="1" t="str">
        <f t="shared" si="1906"/>
        <v>NO</v>
      </c>
      <c r="CI1533" s="244" t="str">
        <f t="shared" si="1927"/>
        <v>NO</v>
      </c>
      <c r="CJ1533" s="244" t="str">
        <f t="shared" si="1928"/>
        <v>NO</v>
      </c>
      <c r="CK1533" s="244" t="str">
        <f t="shared" si="1929"/>
        <v>NO</v>
      </c>
      <c r="CL1533" s="244" t="str">
        <f t="shared" si="1930"/>
        <v>NO</v>
      </c>
      <c r="CM1533" s="244" t="str">
        <f t="shared" si="1931"/>
        <v>NO</v>
      </c>
      <c r="CN1533" s="244" t="str">
        <f t="shared" si="1932"/>
        <v>YES</v>
      </c>
      <c r="CO1533" s="244" t="str">
        <f t="shared" si="1933"/>
        <v>YES</v>
      </c>
      <c r="CP1533" s="244" t="str">
        <f t="shared" si="1934"/>
        <v>YES</v>
      </c>
      <c r="CQ1533" s="244" t="str">
        <f t="shared" si="1935"/>
        <v>NO</v>
      </c>
      <c r="CR1533" s="244" t="str">
        <f t="shared" si="1936"/>
        <v>NO</v>
      </c>
    </row>
    <row r="1534" spans="1:96">
      <c r="A1534" s="64"/>
      <c r="B1534" s="15"/>
      <c r="C1534" s="15"/>
      <c r="D1534" s="15"/>
      <c r="E1534" s="15"/>
      <c r="F1534" s="15"/>
      <c r="G1534" s="15"/>
      <c r="H1534" s="15"/>
      <c r="I1534" s="52" t="s">
        <v>17</v>
      </c>
      <c r="J1534" s="6">
        <v>0.83643529493242297</v>
      </c>
      <c r="K1534" s="6">
        <v>0.16073468863427601</v>
      </c>
      <c r="L1534" s="6">
        <v>2.8300164332998299E-3</v>
      </c>
      <c r="M1534" s="6">
        <v>0.62272798061312196</v>
      </c>
      <c r="N1534" s="6">
        <v>0.35677846024298498</v>
      </c>
      <c r="O1534" s="6">
        <v>2.04935591438925E-2</v>
      </c>
      <c r="P1534" s="6">
        <v>0.65116219539008102</v>
      </c>
      <c r="Q1534" s="6">
        <v>0.14716121990020201</v>
      </c>
      <c r="R1534" s="6">
        <v>0.201676584709716</v>
      </c>
      <c r="S1534" s="6">
        <v>0.53854255529255401</v>
      </c>
      <c r="T1534" s="6">
        <v>0.45752856359828897</v>
      </c>
      <c r="U1534" s="6">
        <v>3.92888110915556E-3</v>
      </c>
      <c r="V1534" s="6">
        <v>0.128905886119175</v>
      </c>
      <c r="W1534" s="6">
        <v>7.8427651926927897E-2</v>
      </c>
      <c r="X1534" s="6">
        <v>0.79266646195389601</v>
      </c>
      <c r="Y1534" s="6">
        <v>4.2689986595365603E-3</v>
      </c>
      <c r="Z1534" s="6">
        <v>0.55234771655410297</v>
      </c>
      <c r="AA1534" s="6">
        <v>0.44338328478635902</v>
      </c>
      <c r="AB1534" s="6">
        <v>0.52029949609610504</v>
      </c>
      <c r="AC1534" s="6">
        <v>0.462893472290136</v>
      </c>
      <c r="AD1534" s="6">
        <v>1.68070316137576E-2</v>
      </c>
      <c r="AE1534" s="6">
        <v>0.52634550295196703</v>
      </c>
      <c r="AF1534" s="6">
        <v>0.34893282766640499</v>
      </c>
      <c r="AG1534" s="310">
        <v>0.124721669381626</v>
      </c>
      <c r="AH1534" s="211">
        <v>1.9</v>
      </c>
      <c r="AI1534" s="211">
        <v>4.6269999999999998</v>
      </c>
      <c r="AJ1534" s="212">
        <v>6.4539999999999997</v>
      </c>
      <c r="AK1534" s="210">
        <v>1.9279999999999999</v>
      </c>
      <c r="AL1534" s="210">
        <v>4.6470000000000002</v>
      </c>
      <c r="AM1534" s="210">
        <v>6.5590000000000002</v>
      </c>
      <c r="AN1534" s="203"/>
      <c r="AO1534" s="203"/>
      <c r="AP1534" s="203"/>
      <c r="AQ1534" s="203"/>
      <c r="AR1534" s="203">
        <f t="shared" si="1959"/>
        <v>2.0614909136719999</v>
      </c>
      <c r="AS1534" s="203">
        <f t="shared" si="1960"/>
        <v>2.5196000000000001</v>
      </c>
      <c r="AT1534" s="203">
        <f t="shared" si="1961"/>
        <v>3.0795111055119997</v>
      </c>
      <c r="AU1534" s="203">
        <f t="shared" si="1962"/>
        <v>3.2548090981419997</v>
      </c>
      <c r="AV1534" s="203">
        <f t="shared" si="1963"/>
        <v>3.9781</v>
      </c>
      <c r="AW1534" s="203">
        <f t="shared" si="1964"/>
        <v>4.8621222133819995</v>
      </c>
      <c r="AX1534" s="203">
        <f t="shared" si="1965"/>
        <v>5.8365818311520004</v>
      </c>
      <c r="AY1534" s="203">
        <f t="shared" si="1966"/>
        <v>7.1336000000000004</v>
      </c>
      <c r="AZ1534" s="203">
        <f t="shared" si="1967"/>
        <v>8.7188444285919999</v>
      </c>
      <c r="BB1534" s="1" t="str">
        <f t="shared" si="1946"/>
        <v>A</v>
      </c>
      <c r="BC1534" s="1" t="str">
        <f t="shared" si="1947"/>
        <v>NA</v>
      </c>
      <c r="BD1534" s="1" t="str">
        <f t="shared" si="1948"/>
        <v>NP</v>
      </c>
      <c r="BE1534" s="1" t="str">
        <f t="shared" si="1949"/>
        <v>NO</v>
      </c>
      <c r="BF1534" s="1" t="str">
        <f t="shared" si="1907"/>
        <v>NO</v>
      </c>
      <c r="BG1534" s="1" t="str">
        <f t="shared" si="1908"/>
        <v>YES</v>
      </c>
      <c r="BH1534" s="1" t="str">
        <f t="shared" si="1968"/>
        <v>YES</v>
      </c>
      <c r="BJ1534" s="12">
        <v>51</v>
      </c>
      <c r="BK1534" s="1" t="str">
        <f t="shared" si="1909"/>
        <v>A</v>
      </c>
      <c r="BL1534" s="1" t="str">
        <f t="shared" si="1910"/>
        <v>NA</v>
      </c>
      <c r="BM1534" s="1" t="str">
        <f t="shared" si="1911"/>
        <v>NP</v>
      </c>
      <c r="BN1534" s="1" t="str">
        <f t="shared" si="1912"/>
        <v>NO</v>
      </c>
      <c r="BO1534" s="1" t="str">
        <f t="shared" si="1913"/>
        <v>NO</v>
      </c>
      <c r="BP1534" s="1" t="str">
        <f t="shared" si="1914"/>
        <v>YES</v>
      </c>
      <c r="BQ1534" s="1" t="str">
        <f t="shared" si="1915"/>
        <v>YES</v>
      </c>
      <c r="BS1534" s="1" t="str">
        <f t="shared" si="1916"/>
        <v>TP</v>
      </c>
      <c r="BT1534" s="1" t="str">
        <f t="shared" si="1917"/>
        <v>TN</v>
      </c>
      <c r="BU1534" s="1" t="str">
        <f t="shared" si="1918"/>
        <v>TP</v>
      </c>
      <c r="BV1534" s="1" t="str">
        <f t="shared" si="1919"/>
        <v>NO</v>
      </c>
      <c r="BW1534" s="1" t="str">
        <f t="shared" si="1920"/>
        <v>YES</v>
      </c>
      <c r="BX1534" s="1" t="str">
        <f t="shared" si="1921"/>
        <v>YES</v>
      </c>
      <c r="BY1534" s="244" t="str">
        <f t="shared" si="1922"/>
        <v>YES</v>
      </c>
      <c r="BZ1534" s="244" t="str">
        <f t="shared" si="1923"/>
        <v>NO</v>
      </c>
      <c r="CA1534" s="244" t="str">
        <f t="shared" si="1924"/>
        <v>NO</v>
      </c>
      <c r="CB1534" s="244" t="str">
        <f t="shared" si="1925"/>
        <v>NO</v>
      </c>
      <c r="CC1534" s="244" t="str">
        <f t="shared" si="1926"/>
        <v>NO</v>
      </c>
      <c r="CD1534" s="244" t="str">
        <f t="shared" si="1902"/>
        <v>NO</v>
      </c>
      <c r="CE1534" s="1" t="str">
        <f t="shared" si="1903"/>
        <v>NO</v>
      </c>
      <c r="CF1534" s="1" t="str">
        <f t="shared" si="1904"/>
        <v>NO</v>
      </c>
      <c r="CG1534" s="1" t="str">
        <f t="shared" si="1905"/>
        <v>NO</v>
      </c>
      <c r="CH1534" s="1" t="str">
        <f t="shared" si="1906"/>
        <v>NO</v>
      </c>
      <c r="CI1534" s="244" t="str">
        <f t="shared" si="1927"/>
        <v>NO</v>
      </c>
      <c r="CJ1534" s="244" t="str">
        <f t="shared" si="1928"/>
        <v>NO</v>
      </c>
      <c r="CK1534" s="244" t="str">
        <f t="shared" si="1929"/>
        <v>NO</v>
      </c>
      <c r="CL1534" s="244" t="str">
        <f t="shared" si="1930"/>
        <v>NO</v>
      </c>
      <c r="CM1534" s="244" t="str">
        <f t="shared" si="1931"/>
        <v>NO</v>
      </c>
      <c r="CN1534" s="244" t="str">
        <f t="shared" si="1932"/>
        <v>NO</v>
      </c>
      <c r="CO1534" s="244" t="str">
        <f t="shared" si="1933"/>
        <v>NO</v>
      </c>
      <c r="CP1534" s="244" t="str">
        <f t="shared" si="1934"/>
        <v>NO</v>
      </c>
      <c r="CQ1534" s="244" t="str">
        <f t="shared" si="1935"/>
        <v>NO</v>
      </c>
      <c r="CR1534" s="244" t="str">
        <f t="shared" si="1936"/>
        <v>NO</v>
      </c>
    </row>
    <row r="1535" spans="1:96">
      <c r="A1535" s="64"/>
      <c r="B1535" s="15"/>
      <c r="C1535" s="15"/>
      <c r="D1535" s="15"/>
      <c r="E1535" s="15"/>
      <c r="F1535" s="15"/>
      <c r="G1535" s="15"/>
      <c r="H1535" s="15"/>
      <c r="I1535" s="52" t="s">
        <v>18</v>
      </c>
      <c r="J1535" s="6">
        <v>0.87053391632562405</v>
      </c>
      <c r="K1535" s="6">
        <v>0.12890943606872701</v>
      </c>
      <c r="L1535" s="6">
        <v>5.5664760564766403E-4</v>
      </c>
      <c r="M1535" s="6">
        <v>0.76196725054064296</v>
      </c>
      <c r="N1535" s="6">
        <v>0.22262859950986899</v>
      </c>
      <c r="O1535" s="6">
        <v>1.54041499494875E-2</v>
      </c>
      <c r="P1535" s="6">
        <v>0.23308260312435899</v>
      </c>
      <c r="Q1535" s="6">
        <v>0.40502051696790398</v>
      </c>
      <c r="R1535" s="6">
        <v>0.361896879907735</v>
      </c>
      <c r="S1535" s="6">
        <v>0.471885776841867</v>
      </c>
      <c r="T1535" s="6">
        <v>6.6160468622452201E-2</v>
      </c>
      <c r="U1535" s="6">
        <v>0.46195375453567999</v>
      </c>
      <c r="V1535" s="6">
        <v>0.31535680343723899</v>
      </c>
      <c r="W1535" s="6">
        <v>0.32307108533819201</v>
      </c>
      <c r="X1535" s="6">
        <v>0.36157211122456701</v>
      </c>
      <c r="Y1535" s="6">
        <v>0.76859042634817398</v>
      </c>
      <c r="Z1535" s="6">
        <v>0.139932312933437</v>
      </c>
      <c r="AA1535" s="6">
        <v>9.1477260718387493E-2</v>
      </c>
      <c r="AB1535" s="6">
        <v>0.29096009003446499</v>
      </c>
      <c r="AC1535" s="6">
        <v>0.38738497945308698</v>
      </c>
      <c r="AD1535" s="6">
        <v>0.32165493051244598</v>
      </c>
      <c r="AE1535" s="6">
        <v>0.52388241516969802</v>
      </c>
      <c r="AF1535" s="6">
        <v>0.13513630677136601</v>
      </c>
      <c r="AG1535" s="310">
        <v>0.34098127805893502</v>
      </c>
      <c r="AH1535" s="211">
        <v>2.3919999999999999</v>
      </c>
      <c r="AI1535" s="211">
        <v>3.516</v>
      </c>
      <c r="AJ1535" s="212">
        <v>6.8949999999999996</v>
      </c>
      <c r="AK1535" s="210">
        <v>2.3820000000000001</v>
      </c>
      <c r="AL1535" s="210">
        <v>3.4529999999999998</v>
      </c>
      <c r="AM1535" s="210">
        <v>6.6639999999999997</v>
      </c>
      <c r="AN1535" s="203"/>
      <c r="AO1535" s="203"/>
      <c r="AP1535" s="203"/>
      <c r="AQ1535" s="203"/>
      <c r="AR1535" s="203">
        <f t="shared" si="1959"/>
        <v>2.0614909136719999</v>
      </c>
      <c r="AS1535" s="203">
        <f t="shared" si="1960"/>
        <v>2.5196000000000001</v>
      </c>
      <c r="AT1535" s="203">
        <f t="shared" si="1961"/>
        <v>3.0795111055119997</v>
      </c>
      <c r="AU1535" s="203">
        <f t="shared" si="1962"/>
        <v>3.2548090981419997</v>
      </c>
      <c r="AV1535" s="203">
        <f t="shared" si="1963"/>
        <v>3.9781</v>
      </c>
      <c r="AW1535" s="203">
        <f t="shared" si="1964"/>
        <v>4.8621222133819995</v>
      </c>
      <c r="AX1535" s="203">
        <f t="shared" si="1965"/>
        <v>5.8365818311520004</v>
      </c>
      <c r="AY1535" s="203">
        <f t="shared" si="1966"/>
        <v>7.1336000000000004</v>
      </c>
      <c r="AZ1535" s="203">
        <f t="shared" si="1967"/>
        <v>8.7188444285919999</v>
      </c>
      <c r="BB1535" s="1" t="str">
        <f t="shared" si="1946"/>
        <v>NP</v>
      </c>
      <c r="BC1535" s="1" t="str">
        <f t="shared" si="1947"/>
        <v>NP</v>
      </c>
      <c r="BD1535" s="1" t="str">
        <f t="shared" si="1948"/>
        <v>NP</v>
      </c>
      <c r="BE1535" s="1" t="str">
        <f t="shared" si="1949"/>
        <v>NO</v>
      </c>
      <c r="BF1535" s="1" t="str">
        <f t="shared" si="1907"/>
        <v>NO</v>
      </c>
      <c r="BG1535" s="1" t="str">
        <f t="shared" si="1908"/>
        <v>NO</v>
      </c>
      <c r="BH1535" s="1" t="str">
        <f t="shared" si="1968"/>
        <v>YES</v>
      </c>
      <c r="BJ1535" s="12">
        <v>3</v>
      </c>
      <c r="BK1535" s="1" t="str">
        <f t="shared" si="1909"/>
        <v>NP</v>
      </c>
      <c r="BL1535" s="1" t="str">
        <f t="shared" si="1910"/>
        <v>NP</v>
      </c>
      <c r="BM1535" s="1" t="str">
        <f t="shared" si="1911"/>
        <v>NP</v>
      </c>
      <c r="BN1535" s="1" t="str">
        <f t="shared" si="1912"/>
        <v>NO</v>
      </c>
      <c r="BO1535" s="1" t="str">
        <f t="shared" si="1913"/>
        <v>NO</v>
      </c>
      <c r="BP1535" s="1" t="str">
        <f t="shared" si="1914"/>
        <v>NO</v>
      </c>
      <c r="BQ1535" s="1" t="str">
        <f t="shared" si="1915"/>
        <v>YES</v>
      </c>
      <c r="BS1535" s="1" t="str">
        <f t="shared" si="1916"/>
        <v>TP</v>
      </c>
      <c r="BT1535" s="1" t="str">
        <f t="shared" si="1917"/>
        <v>TP</v>
      </c>
      <c r="BU1535" s="1" t="str">
        <f t="shared" si="1918"/>
        <v>TP</v>
      </c>
      <c r="BV1535" s="1" t="str">
        <f t="shared" si="1919"/>
        <v>YES</v>
      </c>
      <c r="BW1535" s="1" t="str">
        <f t="shared" si="1920"/>
        <v>YES</v>
      </c>
      <c r="BX1535" s="1" t="str">
        <f t="shared" si="1921"/>
        <v>YES</v>
      </c>
      <c r="BY1535" s="244" t="str">
        <f t="shared" si="1922"/>
        <v>YES</v>
      </c>
      <c r="BZ1535" s="244" t="str">
        <f t="shared" si="1923"/>
        <v>NO</v>
      </c>
      <c r="CA1535" s="244" t="str">
        <f t="shared" si="1924"/>
        <v>NO</v>
      </c>
      <c r="CB1535" s="244" t="str">
        <f t="shared" si="1925"/>
        <v>NO</v>
      </c>
      <c r="CC1535" s="244" t="str">
        <f t="shared" si="1926"/>
        <v>NO</v>
      </c>
      <c r="CD1535" s="244" t="str">
        <f t="shared" si="1902"/>
        <v>NO</v>
      </c>
      <c r="CE1535" s="1" t="str">
        <f t="shared" si="1903"/>
        <v>NO</v>
      </c>
      <c r="CF1535" s="1" t="str">
        <f t="shared" si="1904"/>
        <v>NO</v>
      </c>
      <c r="CG1535" s="1" t="str">
        <f t="shared" si="1905"/>
        <v>NO</v>
      </c>
      <c r="CH1535" s="1" t="str">
        <f t="shared" si="1906"/>
        <v>NO</v>
      </c>
      <c r="CI1535" s="244" t="str">
        <f t="shared" si="1927"/>
        <v>NO</v>
      </c>
      <c r="CJ1535" s="244" t="str">
        <f t="shared" si="1928"/>
        <v>NO</v>
      </c>
      <c r="CK1535" s="244" t="str">
        <f t="shared" si="1929"/>
        <v>NO</v>
      </c>
      <c r="CL1535" s="244" t="str">
        <f t="shared" si="1930"/>
        <v>NO</v>
      </c>
      <c r="CM1535" s="244" t="str">
        <f t="shared" si="1931"/>
        <v>NO</v>
      </c>
      <c r="CN1535" s="244" t="str">
        <f t="shared" si="1932"/>
        <v>NO</v>
      </c>
      <c r="CO1535" s="244" t="str">
        <f t="shared" si="1933"/>
        <v>NO</v>
      </c>
      <c r="CP1535" s="244" t="str">
        <f t="shared" si="1934"/>
        <v>NO</v>
      </c>
      <c r="CQ1535" s="244" t="str">
        <f t="shared" si="1935"/>
        <v>NO</v>
      </c>
      <c r="CR1535" s="244" t="str">
        <f t="shared" si="1936"/>
        <v>NO</v>
      </c>
    </row>
    <row r="1536" spans="1:96">
      <c r="A1536" s="64"/>
      <c r="B1536" s="15"/>
      <c r="C1536" s="15"/>
      <c r="D1536" s="15"/>
      <c r="E1536" s="15"/>
      <c r="F1536" s="15"/>
      <c r="G1536" s="15"/>
      <c r="H1536" s="15"/>
      <c r="I1536" s="52" t="s">
        <v>19</v>
      </c>
      <c r="J1536" s="6">
        <v>0.72862626577418099</v>
      </c>
      <c r="K1536" s="6">
        <v>0.110119661416582</v>
      </c>
      <c r="L1536" s="6">
        <v>0.16125407280923501</v>
      </c>
      <c r="M1536" s="6">
        <v>0.91793200723028801</v>
      </c>
      <c r="N1536" s="6">
        <v>6.8839217456578602E-2</v>
      </c>
      <c r="O1536" s="6">
        <v>1.3228775313133099E-2</v>
      </c>
      <c r="P1536" s="6">
        <v>0.32504022260384902</v>
      </c>
      <c r="Q1536" s="6">
        <v>1.0502041976513899E-2</v>
      </c>
      <c r="R1536" s="6">
        <v>0.66445773541963604</v>
      </c>
      <c r="S1536" s="6">
        <v>0.49827987065382201</v>
      </c>
      <c r="T1536" s="6">
        <v>0.27303528094179402</v>
      </c>
      <c r="U1536" s="6">
        <v>0.228684848404382</v>
      </c>
      <c r="V1536" s="6">
        <v>0.87006763610798799</v>
      </c>
      <c r="W1536" s="6">
        <v>0.11442446914162201</v>
      </c>
      <c r="X1536" s="6">
        <v>1.55078947503887E-2</v>
      </c>
      <c r="Y1536" s="6">
        <v>0.85868072794600903</v>
      </c>
      <c r="Z1536" s="6">
        <v>7.5088137145292499E-2</v>
      </c>
      <c r="AA1536" s="6">
        <v>6.6231134908697906E-2</v>
      </c>
      <c r="AB1536" s="6">
        <v>5.33746458587257E-2</v>
      </c>
      <c r="AC1536" s="6">
        <v>0.52324382774197797</v>
      </c>
      <c r="AD1536" s="6">
        <v>0.42338152639929499</v>
      </c>
      <c r="AE1536" s="6">
        <v>0.321431092593783</v>
      </c>
      <c r="AF1536" s="6">
        <v>0.597375941603144</v>
      </c>
      <c r="AG1536" s="310">
        <v>8.1192965803072503E-2</v>
      </c>
      <c r="AH1536" s="211">
        <v>2.7690000000000001</v>
      </c>
      <c r="AI1536" s="211">
        <v>3.4279999999999999</v>
      </c>
      <c r="AJ1536" s="212">
        <v>7.1239999999999997</v>
      </c>
      <c r="AK1536" s="210">
        <v>2.8290000000000002</v>
      </c>
      <c r="AL1536" s="210">
        <v>3.492</v>
      </c>
      <c r="AM1536" s="210">
        <v>7.1079999999999997</v>
      </c>
      <c r="AN1536" s="203"/>
      <c r="AO1536" s="203"/>
      <c r="AP1536" s="203"/>
      <c r="AQ1536" s="203"/>
      <c r="AR1536" s="203">
        <f t="shared" si="1959"/>
        <v>2.0614909136719999</v>
      </c>
      <c r="AS1536" s="203">
        <f t="shared" si="1960"/>
        <v>2.5196000000000001</v>
      </c>
      <c r="AT1536" s="203">
        <f t="shared" si="1961"/>
        <v>3.0795111055119997</v>
      </c>
      <c r="AU1536" s="203">
        <f t="shared" si="1962"/>
        <v>3.2548090981419997</v>
      </c>
      <c r="AV1536" s="203">
        <f t="shared" si="1963"/>
        <v>3.9781</v>
      </c>
      <c r="AW1536" s="203">
        <f t="shared" si="1964"/>
        <v>4.8621222133819995</v>
      </c>
      <c r="AX1536" s="203">
        <f t="shared" si="1965"/>
        <v>5.8365818311520004</v>
      </c>
      <c r="AY1536" s="203">
        <f t="shared" si="1966"/>
        <v>7.1336000000000004</v>
      </c>
      <c r="AZ1536" s="203">
        <f t="shared" si="1967"/>
        <v>8.7188444285919999</v>
      </c>
      <c r="BB1536" s="1" t="str">
        <f t="shared" si="1946"/>
        <v>NA</v>
      </c>
      <c r="BC1536" s="1" t="str">
        <f t="shared" si="1947"/>
        <v>NP</v>
      </c>
      <c r="BD1536" s="1" t="str">
        <f t="shared" si="1948"/>
        <v>NP</v>
      </c>
      <c r="BE1536" s="1" t="str">
        <f t="shared" si="1949"/>
        <v>NO</v>
      </c>
      <c r="BF1536" s="1" t="str">
        <f t="shared" si="1907"/>
        <v>NO</v>
      </c>
      <c r="BG1536" s="1" t="str">
        <f t="shared" si="1908"/>
        <v>NO</v>
      </c>
      <c r="BH1536" s="1" t="str">
        <f t="shared" si="1968"/>
        <v>YES</v>
      </c>
      <c r="BJ1536" s="12">
        <v>16</v>
      </c>
      <c r="BK1536" s="1" t="str">
        <f t="shared" si="1909"/>
        <v>NA</v>
      </c>
      <c r="BL1536" s="1" t="str">
        <f t="shared" si="1910"/>
        <v>NP</v>
      </c>
      <c r="BM1536" s="1" t="str">
        <f t="shared" si="1911"/>
        <v>NP</v>
      </c>
      <c r="BN1536" s="1" t="str">
        <f t="shared" si="1912"/>
        <v>NO</v>
      </c>
      <c r="BO1536" s="1" t="str">
        <f t="shared" si="1913"/>
        <v>NO</v>
      </c>
      <c r="BP1536" s="1" t="str">
        <f t="shared" si="1914"/>
        <v>NO</v>
      </c>
      <c r="BQ1536" s="1" t="str">
        <f t="shared" si="1915"/>
        <v>YES</v>
      </c>
      <c r="BS1536" s="1" t="str">
        <f t="shared" si="1916"/>
        <v>TN</v>
      </c>
      <c r="BT1536" s="1" t="str">
        <f t="shared" si="1917"/>
        <v>TP</v>
      </c>
      <c r="BU1536" s="1" t="str">
        <f t="shared" si="1918"/>
        <v>TP</v>
      </c>
      <c r="BV1536" s="1" t="str">
        <f t="shared" si="1919"/>
        <v>NO</v>
      </c>
      <c r="BW1536" s="1" t="str">
        <f t="shared" si="1920"/>
        <v>YES</v>
      </c>
      <c r="BX1536" s="1" t="str">
        <f t="shared" si="1921"/>
        <v>YES</v>
      </c>
      <c r="BY1536" s="244" t="str">
        <f t="shared" si="1922"/>
        <v>YES</v>
      </c>
      <c r="BZ1536" s="244" t="str">
        <f t="shared" si="1923"/>
        <v>NO</v>
      </c>
      <c r="CA1536" s="244" t="str">
        <f t="shared" si="1924"/>
        <v>NO</v>
      </c>
      <c r="CB1536" s="244" t="str">
        <f t="shared" si="1925"/>
        <v>NO</v>
      </c>
      <c r="CC1536" s="244" t="str">
        <f t="shared" si="1926"/>
        <v>NO</v>
      </c>
      <c r="CD1536" s="244" t="str">
        <f t="shared" si="1902"/>
        <v>NO</v>
      </c>
      <c r="CE1536" s="1" t="str">
        <f t="shared" si="1903"/>
        <v>NO</v>
      </c>
      <c r="CF1536" s="1" t="str">
        <f t="shared" si="1904"/>
        <v>NO</v>
      </c>
      <c r="CG1536" s="1" t="str">
        <f t="shared" si="1905"/>
        <v>NO</v>
      </c>
      <c r="CH1536" s="1" t="str">
        <f t="shared" si="1906"/>
        <v>NO</v>
      </c>
      <c r="CI1536" s="244" t="str">
        <f t="shared" si="1927"/>
        <v>NO</v>
      </c>
      <c r="CJ1536" s="244" t="str">
        <f t="shared" si="1928"/>
        <v>NO</v>
      </c>
      <c r="CK1536" s="244" t="str">
        <f t="shared" si="1929"/>
        <v>NO</v>
      </c>
      <c r="CL1536" s="244" t="str">
        <f t="shared" si="1930"/>
        <v>NO</v>
      </c>
      <c r="CM1536" s="244" t="str">
        <f t="shared" si="1931"/>
        <v>NO</v>
      </c>
      <c r="CN1536" s="244" t="str">
        <f t="shared" si="1932"/>
        <v>NO</v>
      </c>
      <c r="CO1536" s="244" t="str">
        <f t="shared" si="1933"/>
        <v>NO</v>
      </c>
      <c r="CP1536" s="244" t="str">
        <f t="shared" si="1934"/>
        <v>NO</v>
      </c>
      <c r="CQ1536" s="244" t="str">
        <f t="shared" si="1935"/>
        <v>NO</v>
      </c>
      <c r="CR1536" s="244" t="str">
        <f t="shared" si="1936"/>
        <v>NO</v>
      </c>
    </row>
    <row r="1537" spans="1:96">
      <c r="A1537" s="64"/>
      <c r="B1537" s="15"/>
      <c r="C1537" s="15"/>
      <c r="D1537" s="15"/>
      <c r="E1537" s="15"/>
      <c r="F1537" s="15"/>
      <c r="G1537" s="15"/>
      <c r="H1537" s="15"/>
      <c r="I1537" s="52" t="s">
        <v>42</v>
      </c>
      <c r="J1537" s="6">
        <v>0.66333416120365796</v>
      </c>
      <c r="K1537" s="6">
        <v>0.334003443084047</v>
      </c>
      <c r="L1537" s="6">
        <v>2.6623957122935398E-3</v>
      </c>
      <c r="M1537" s="6">
        <v>0.48484025505860501</v>
      </c>
      <c r="N1537" s="6">
        <v>0.37931778605176902</v>
      </c>
      <c r="O1537" s="6">
        <v>0.135841958889625</v>
      </c>
      <c r="P1537" s="6">
        <v>0.12723048714260901</v>
      </c>
      <c r="Q1537" s="6">
        <v>0.136425644949483</v>
      </c>
      <c r="R1537" s="6">
        <v>0.73634386790790596</v>
      </c>
      <c r="S1537" s="6">
        <v>0.58342323921822903</v>
      </c>
      <c r="T1537" s="6">
        <v>1.1608996097989201E-3</v>
      </c>
      <c r="U1537" s="6">
        <v>0.41541586117197199</v>
      </c>
      <c r="V1537" s="6">
        <v>0.40646399867543798</v>
      </c>
      <c r="W1537" s="6">
        <v>0.27141015627340298</v>
      </c>
      <c r="X1537" s="6">
        <v>0.32212584505115799</v>
      </c>
      <c r="Y1537" s="6">
        <v>0.38348116804091797</v>
      </c>
      <c r="Z1537" s="6">
        <v>0.58913678847347095</v>
      </c>
      <c r="AA1537" s="6">
        <v>2.7382043485609998E-2</v>
      </c>
      <c r="AB1537" s="6">
        <v>0.44576230083783402</v>
      </c>
      <c r="AC1537" s="6">
        <v>0.32246579107760898</v>
      </c>
      <c r="AD1537" s="6">
        <v>0.231771908084556</v>
      </c>
      <c r="AE1537" s="6">
        <v>0.829099939350191</v>
      </c>
      <c r="AF1537" s="6">
        <v>1.40560300498139E-2</v>
      </c>
      <c r="AG1537" s="310">
        <v>0.15684403059999399</v>
      </c>
      <c r="AH1537" s="211">
        <v>2.7869999999999999</v>
      </c>
      <c r="AI1537" s="211">
        <v>3.5409999999999999</v>
      </c>
      <c r="AJ1537" s="212">
        <v>6.5940000000000003</v>
      </c>
      <c r="AK1537" s="210">
        <v>2.9769999999999999</v>
      </c>
      <c r="AL1537" s="210">
        <v>3.4140000000000001</v>
      </c>
      <c r="AM1537" s="210">
        <v>6.5730000000000004</v>
      </c>
      <c r="AN1537" s="203"/>
      <c r="AO1537" s="203"/>
      <c r="AP1537" s="203"/>
      <c r="AQ1537" s="203"/>
      <c r="AR1537" s="203">
        <f t="shared" si="1959"/>
        <v>2.0614909136719999</v>
      </c>
      <c r="AS1537" s="203">
        <f t="shared" si="1960"/>
        <v>2.5196000000000001</v>
      </c>
      <c r="AT1537" s="203">
        <f t="shared" si="1961"/>
        <v>3.0795111055119997</v>
      </c>
      <c r="AU1537" s="203">
        <f t="shared" si="1962"/>
        <v>3.2548090981419997</v>
      </c>
      <c r="AV1537" s="203">
        <f t="shared" si="1963"/>
        <v>3.9781</v>
      </c>
      <c r="AW1537" s="203">
        <f t="shared" si="1964"/>
        <v>4.8621222133819995</v>
      </c>
      <c r="AX1537" s="203">
        <f t="shared" si="1965"/>
        <v>5.8365818311520004</v>
      </c>
      <c r="AY1537" s="203">
        <f t="shared" si="1966"/>
        <v>7.1336000000000004</v>
      </c>
      <c r="AZ1537" s="203">
        <f t="shared" si="1967"/>
        <v>8.7188444285919999</v>
      </c>
      <c r="BB1537" s="1" t="str">
        <f t="shared" si="1946"/>
        <v>NA</v>
      </c>
      <c r="BC1537" s="1" t="str">
        <f t="shared" si="1947"/>
        <v>NP</v>
      </c>
      <c r="BD1537" s="1" t="str">
        <f t="shared" si="1948"/>
        <v>NP</v>
      </c>
      <c r="BE1537" s="1" t="str">
        <f t="shared" si="1949"/>
        <v>NO</v>
      </c>
      <c r="BF1537" s="1" t="str">
        <f t="shared" si="1907"/>
        <v>NO</v>
      </c>
      <c r="BG1537" s="1" t="str">
        <f t="shared" si="1908"/>
        <v>NO</v>
      </c>
      <c r="BH1537" s="1" t="str">
        <f t="shared" si="1968"/>
        <v>YES</v>
      </c>
      <c r="BJ1537" s="12">
        <v>18</v>
      </c>
      <c r="BK1537" s="1" t="str">
        <f t="shared" si="1909"/>
        <v>NA</v>
      </c>
      <c r="BL1537" s="1" t="str">
        <f t="shared" si="1910"/>
        <v>NP</v>
      </c>
      <c r="BM1537" s="1" t="str">
        <f t="shared" si="1911"/>
        <v>NP</v>
      </c>
      <c r="BN1537" s="1" t="str">
        <f t="shared" si="1912"/>
        <v>NO</v>
      </c>
      <c r="BO1537" s="1" t="str">
        <f t="shared" si="1913"/>
        <v>NO</v>
      </c>
      <c r="BP1537" s="1" t="str">
        <f t="shared" si="1914"/>
        <v>NO</v>
      </c>
      <c r="BQ1537" s="1" t="str">
        <f t="shared" si="1915"/>
        <v>YES</v>
      </c>
      <c r="BS1537" s="1" t="str">
        <f t="shared" si="1916"/>
        <v>TN</v>
      </c>
      <c r="BT1537" s="1" t="str">
        <f t="shared" si="1917"/>
        <v>TP</v>
      </c>
      <c r="BU1537" s="1" t="str">
        <f t="shared" si="1918"/>
        <v>TP</v>
      </c>
      <c r="BV1537" s="1" t="str">
        <f t="shared" si="1919"/>
        <v>NO</v>
      </c>
      <c r="BW1537" s="1" t="str">
        <f t="shared" si="1920"/>
        <v>YES</v>
      </c>
      <c r="BX1537" s="1" t="str">
        <f t="shared" si="1921"/>
        <v>YES</v>
      </c>
      <c r="BY1537" s="244" t="str">
        <f t="shared" si="1922"/>
        <v>YES</v>
      </c>
      <c r="BZ1537" s="244" t="str">
        <f t="shared" si="1923"/>
        <v>NO</v>
      </c>
      <c r="CA1537" s="244" t="str">
        <f t="shared" si="1924"/>
        <v>NO</v>
      </c>
      <c r="CB1537" s="244" t="str">
        <f t="shared" si="1925"/>
        <v>NO</v>
      </c>
      <c r="CC1537" s="244" t="str">
        <f t="shared" si="1926"/>
        <v>NO</v>
      </c>
      <c r="CD1537" s="244" t="str">
        <f t="shared" si="1902"/>
        <v>NO</v>
      </c>
      <c r="CE1537" s="1" t="str">
        <f t="shared" si="1903"/>
        <v>NO</v>
      </c>
      <c r="CF1537" s="1" t="str">
        <f t="shared" si="1904"/>
        <v>NO</v>
      </c>
      <c r="CG1537" s="1" t="str">
        <f t="shared" si="1905"/>
        <v>NO</v>
      </c>
      <c r="CH1537" s="1" t="str">
        <f t="shared" si="1906"/>
        <v>NO</v>
      </c>
      <c r="CI1537" s="244" t="str">
        <f t="shared" si="1927"/>
        <v>NO</v>
      </c>
      <c r="CJ1537" s="244" t="str">
        <f t="shared" si="1928"/>
        <v>NO</v>
      </c>
      <c r="CK1537" s="244" t="str">
        <f t="shared" si="1929"/>
        <v>NO</v>
      </c>
      <c r="CL1537" s="244" t="str">
        <f t="shared" si="1930"/>
        <v>NO</v>
      </c>
      <c r="CM1537" s="244" t="str">
        <f t="shared" si="1931"/>
        <v>NO</v>
      </c>
      <c r="CN1537" s="244" t="str">
        <f t="shared" si="1932"/>
        <v>NO</v>
      </c>
      <c r="CO1537" s="244" t="str">
        <f t="shared" si="1933"/>
        <v>NO</v>
      </c>
      <c r="CP1537" s="244" t="str">
        <f t="shared" si="1934"/>
        <v>NO</v>
      </c>
      <c r="CQ1537" s="244" t="str">
        <f t="shared" si="1935"/>
        <v>NO</v>
      </c>
      <c r="CR1537" s="244" t="str">
        <f t="shared" si="1936"/>
        <v>NO</v>
      </c>
    </row>
    <row r="1538" spans="1:96">
      <c r="A1538" s="64"/>
      <c r="B1538" s="15"/>
      <c r="C1538" s="15"/>
      <c r="D1538" s="15"/>
      <c r="E1538" s="15"/>
      <c r="F1538" s="15"/>
      <c r="G1538" s="15"/>
      <c r="H1538" s="15"/>
      <c r="I1538" s="52" t="s">
        <v>43</v>
      </c>
      <c r="J1538" s="6">
        <v>0.99937001615019905</v>
      </c>
      <c r="K1538" s="6">
        <v>1.72914716863092E-4</v>
      </c>
      <c r="L1538" s="6">
        <v>4.5706913293785901E-4</v>
      </c>
      <c r="M1538" s="6">
        <v>0.94840969029237798</v>
      </c>
      <c r="N1538" s="6">
        <v>2.8214104253311001E-2</v>
      </c>
      <c r="O1538" s="6">
        <v>2.33762054543106E-2</v>
      </c>
      <c r="P1538" s="6">
        <v>0.48498920943074297</v>
      </c>
      <c r="Q1538" s="6">
        <v>0.22976882223449699</v>
      </c>
      <c r="R1538" s="6">
        <v>0.28524196833475901</v>
      </c>
      <c r="S1538" s="6">
        <v>0.236641400849704</v>
      </c>
      <c r="T1538" s="6">
        <v>0.64964810320532496</v>
      </c>
      <c r="U1538" s="6">
        <v>0.11371049594497</v>
      </c>
      <c r="V1538" s="6">
        <v>0.43165146644005198</v>
      </c>
      <c r="W1538" s="6">
        <v>0.21219718196595799</v>
      </c>
      <c r="X1538" s="6">
        <v>0.35615135159398897</v>
      </c>
      <c r="Y1538" s="6">
        <v>0.19429196945814201</v>
      </c>
      <c r="Z1538" s="6">
        <v>0.34030592329132098</v>
      </c>
      <c r="AA1538" s="6">
        <v>0.46540210725053499</v>
      </c>
      <c r="AB1538" s="6">
        <v>0.40800651615583</v>
      </c>
      <c r="AC1538" s="6">
        <v>0.47999643657757801</v>
      </c>
      <c r="AD1538" s="6">
        <v>0.11199704726659</v>
      </c>
      <c r="AE1538" s="6">
        <v>0.94545266347878498</v>
      </c>
      <c r="AF1538" s="6">
        <v>4.7329636046646098E-2</v>
      </c>
      <c r="AG1538" s="310">
        <v>7.2177004745679297E-3</v>
      </c>
      <c r="AH1538" s="211">
        <v>2.1680000000000001</v>
      </c>
      <c r="AI1538" s="211">
        <v>4.1589999999999998</v>
      </c>
      <c r="AJ1538" s="212">
        <v>6.5780000000000003</v>
      </c>
      <c r="AK1538" s="210">
        <v>2.1429999999999998</v>
      </c>
      <c r="AL1538" s="210">
        <v>4.0309999999999997</v>
      </c>
      <c r="AM1538" s="210">
        <v>6.2880000000000003</v>
      </c>
      <c r="AN1538" s="203"/>
      <c r="AO1538" s="203"/>
      <c r="AP1538" s="203"/>
      <c r="AQ1538" s="203"/>
      <c r="AR1538" s="203">
        <f t="shared" si="1959"/>
        <v>2.0614909136719999</v>
      </c>
      <c r="AS1538" s="203">
        <f t="shared" si="1960"/>
        <v>2.5196000000000001</v>
      </c>
      <c r="AT1538" s="203">
        <f t="shared" si="1961"/>
        <v>3.0795111055119997</v>
      </c>
      <c r="AU1538" s="203">
        <f t="shared" si="1962"/>
        <v>3.2548090981419997</v>
      </c>
      <c r="AV1538" s="203">
        <f t="shared" si="1963"/>
        <v>3.9781</v>
      </c>
      <c r="AW1538" s="203">
        <f t="shared" si="1964"/>
        <v>4.8621222133819995</v>
      </c>
      <c r="AX1538" s="203">
        <f t="shared" si="1965"/>
        <v>5.8365818311520004</v>
      </c>
      <c r="AY1538" s="203">
        <f t="shared" si="1966"/>
        <v>7.1336000000000004</v>
      </c>
      <c r="AZ1538" s="203">
        <f t="shared" si="1967"/>
        <v>8.7188444285919999</v>
      </c>
      <c r="BB1538" s="1" t="str">
        <f t="shared" si="1946"/>
        <v>NP</v>
      </c>
      <c r="BC1538" s="1" t="str">
        <f t="shared" si="1947"/>
        <v>NA</v>
      </c>
      <c r="BD1538" s="1" t="str">
        <f t="shared" si="1948"/>
        <v>NP</v>
      </c>
      <c r="BE1538" s="1" t="str">
        <f t="shared" si="1949"/>
        <v>NO</v>
      </c>
      <c r="BF1538" s="1" t="str">
        <f t="shared" si="1907"/>
        <v>NO</v>
      </c>
      <c r="BG1538" s="1" t="str">
        <f t="shared" si="1908"/>
        <v>NO</v>
      </c>
      <c r="BH1538" s="1" t="str">
        <f t="shared" si="1968"/>
        <v>YES</v>
      </c>
      <c r="BJ1538" s="12">
        <v>52</v>
      </c>
      <c r="BK1538" s="1" t="str">
        <f t="shared" si="1909"/>
        <v>NP</v>
      </c>
      <c r="BL1538" s="1" t="str">
        <f t="shared" si="1910"/>
        <v>NA</v>
      </c>
      <c r="BM1538" s="1" t="str">
        <f t="shared" si="1911"/>
        <v>NP</v>
      </c>
      <c r="BN1538" s="1" t="str">
        <f t="shared" si="1912"/>
        <v>NO</v>
      </c>
      <c r="BO1538" s="1" t="str">
        <f t="shared" si="1913"/>
        <v>NO</v>
      </c>
      <c r="BP1538" s="1" t="str">
        <f t="shared" si="1914"/>
        <v>NO</v>
      </c>
      <c r="BQ1538" s="1" t="str">
        <f t="shared" si="1915"/>
        <v>YES</v>
      </c>
      <c r="BS1538" s="1" t="str">
        <f t="shared" si="1916"/>
        <v>TP</v>
      </c>
      <c r="BT1538" s="1" t="str">
        <f t="shared" si="1917"/>
        <v>TN</v>
      </c>
      <c r="BU1538" s="1" t="str">
        <f t="shared" si="1918"/>
        <v>TP</v>
      </c>
      <c r="BV1538" s="1" t="str">
        <f t="shared" si="1919"/>
        <v>NO</v>
      </c>
      <c r="BW1538" s="1" t="str">
        <f t="shared" si="1920"/>
        <v>YES</v>
      </c>
      <c r="BX1538" s="1" t="str">
        <f t="shared" si="1921"/>
        <v>YES</v>
      </c>
      <c r="BY1538" s="244" t="str">
        <f t="shared" si="1922"/>
        <v>YES</v>
      </c>
      <c r="BZ1538" s="244" t="str">
        <f t="shared" si="1923"/>
        <v>NO</v>
      </c>
      <c r="CA1538" s="244" t="str">
        <f t="shared" si="1924"/>
        <v>NO</v>
      </c>
      <c r="CB1538" s="244" t="str">
        <f t="shared" si="1925"/>
        <v>NO</v>
      </c>
      <c r="CC1538" s="244" t="str">
        <f t="shared" si="1926"/>
        <v>NO</v>
      </c>
      <c r="CD1538" s="244" t="str">
        <f t="shared" si="1902"/>
        <v>NO</v>
      </c>
      <c r="CE1538" s="1" t="str">
        <f t="shared" si="1903"/>
        <v>NO</v>
      </c>
      <c r="CF1538" s="1" t="str">
        <f t="shared" si="1904"/>
        <v>NO</v>
      </c>
      <c r="CG1538" s="1" t="str">
        <f t="shared" si="1905"/>
        <v>NO</v>
      </c>
      <c r="CH1538" s="1" t="str">
        <f t="shared" si="1906"/>
        <v>NO</v>
      </c>
      <c r="CI1538" s="244" t="str">
        <f t="shared" si="1927"/>
        <v>NO</v>
      </c>
      <c r="CJ1538" s="244" t="str">
        <f t="shared" si="1928"/>
        <v>NO</v>
      </c>
      <c r="CK1538" s="244" t="str">
        <f t="shared" si="1929"/>
        <v>NO</v>
      </c>
      <c r="CL1538" s="244" t="str">
        <f t="shared" si="1930"/>
        <v>NO</v>
      </c>
      <c r="CM1538" s="244" t="str">
        <f t="shared" si="1931"/>
        <v>NO</v>
      </c>
      <c r="CN1538" s="244" t="str">
        <f t="shared" si="1932"/>
        <v>NO</v>
      </c>
      <c r="CO1538" s="244" t="str">
        <f t="shared" si="1933"/>
        <v>NO</v>
      </c>
      <c r="CP1538" s="244" t="str">
        <f t="shared" si="1934"/>
        <v>NO</v>
      </c>
      <c r="CQ1538" s="244" t="str">
        <f t="shared" si="1935"/>
        <v>NO</v>
      </c>
      <c r="CR1538" s="244" t="str">
        <f t="shared" si="1936"/>
        <v>NO</v>
      </c>
    </row>
    <row r="1539" spans="1:96" ht="16.5" thickBot="1">
      <c r="A1539" s="74"/>
      <c r="B1539" s="75"/>
      <c r="C1539" s="75"/>
      <c r="D1539" s="75"/>
      <c r="E1539" s="75"/>
      <c r="F1539" s="75"/>
      <c r="G1539" s="75"/>
      <c r="H1539" s="75"/>
      <c r="I1539" s="53" t="s">
        <v>45</v>
      </c>
      <c r="J1539" s="8">
        <v>0.82582472128518303</v>
      </c>
      <c r="K1539" s="8">
        <v>7.3845456399435003E-2</v>
      </c>
      <c r="L1539" s="8">
        <v>0.100329822315381</v>
      </c>
      <c r="M1539" s="8">
        <v>0.58140924166357799</v>
      </c>
      <c r="N1539" s="8">
        <v>9.1565933288937001E-2</v>
      </c>
      <c r="O1539" s="8">
        <v>0.32702482504748398</v>
      </c>
      <c r="P1539" s="8">
        <v>0.32427068369490902</v>
      </c>
      <c r="Q1539" s="8">
        <v>0.63990858742105805</v>
      </c>
      <c r="R1539" s="8">
        <v>3.5820728884031199E-2</v>
      </c>
      <c r="S1539" s="8">
        <v>0.83736929533156501</v>
      </c>
      <c r="T1539" s="8">
        <v>0.152145618207152</v>
      </c>
      <c r="U1539" s="8">
        <v>1.04850864612823E-2</v>
      </c>
      <c r="V1539" s="8">
        <v>8.1841864329131098E-2</v>
      </c>
      <c r="W1539" s="8">
        <v>0.60964356103647899</v>
      </c>
      <c r="X1539" s="8">
        <v>0.30851457463438903</v>
      </c>
      <c r="Y1539" s="8">
        <v>0.93437973929532603</v>
      </c>
      <c r="Z1539" s="8">
        <v>2.7670094214109101E-2</v>
      </c>
      <c r="AA1539" s="8">
        <v>3.7950166490563902E-2</v>
      </c>
      <c r="AB1539" s="8">
        <v>0.44958481267772299</v>
      </c>
      <c r="AC1539" s="8">
        <v>2.70540151772946E-2</v>
      </c>
      <c r="AD1539" s="8">
        <v>0.52336117214498101</v>
      </c>
      <c r="AE1539" s="8">
        <v>0.92897282790043001</v>
      </c>
      <c r="AF1539" s="8">
        <v>3.9772921450778001E-2</v>
      </c>
      <c r="AG1539" s="311">
        <v>3.1254250648791303E-2</v>
      </c>
      <c r="AH1539" s="213">
        <v>1.702</v>
      </c>
      <c r="AI1539" s="213">
        <v>3.6059999999999999</v>
      </c>
      <c r="AJ1539" s="214">
        <v>6.681</v>
      </c>
      <c r="AK1539" s="210">
        <v>1.7569999999999999</v>
      </c>
      <c r="AL1539" s="210">
        <v>3.855</v>
      </c>
      <c r="AM1539" s="210">
        <v>6.6559999999999997</v>
      </c>
      <c r="AN1539" s="203"/>
      <c r="AO1539" s="203"/>
      <c r="AP1539" s="203"/>
      <c r="AQ1539" s="203"/>
      <c r="AR1539" s="203">
        <f t="shared" si="1959"/>
        <v>2.0614909136719999</v>
      </c>
      <c r="AS1539" s="203">
        <f t="shared" si="1960"/>
        <v>2.5196000000000001</v>
      </c>
      <c r="AT1539" s="203">
        <f t="shared" si="1961"/>
        <v>3.0795111055119997</v>
      </c>
      <c r="AU1539" s="203">
        <f t="shared" si="1962"/>
        <v>3.2548090981419997</v>
      </c>
      <c r="AV1539" s="203">
        <f t="shared" si="1963"/>
        <v>3.9781</v>
      </c>
      <c r="AW1539" s="203">
        <f t="shared" si="1964"/>
        <v>4.8621222133819995</v>
      </c>
      <c r="AX1539" s="203">
        <f t="shared" si="1965"/>
        <v>5.8365818311520004</v>
      </c>
      <c r="AY1539" s="203">
        <f t="shared" si="1966"/>
        <v>7.1336000000000004</v>
      </c>
      <c r="AZ1539" s="203">
        <f t="shared" si="1967"/>
        <v>8.7188444285919999</v>
      </c>
      <c r="BB1539" s="1" t="str">
        <f t="shared" si="1946"/>
        <v>A</v>
      </c>
      <c r="BC1539" s="1" t="str">
        <f t="shared" si="1947"/>
        <v>NP</v>
      </c>
      <c r="BD1539" s="1" t="str">
        <f t="shared" si="1948"/>
        <v>NP</v>
      </c>
      <c r="BE1539" s="1" t="str">
        <f t="shared" si="1949"/>
        <v>NO</v>
      </c>
      <c r="BF1539" s="1" t="str">
        <f t="shared" si="1907"/>
        <v>NO</v>
      </c>
      <c r="BG1539" s="1" t="str">
        <f t="shared" si="1908"/>
        <v>YES</v>
      </c>
      <c r="BH1539" s="1" t="str">
        <f t="shared" si="1968"/>
        <v>YES</v>
      </c>
      <c r="BJ1539" s="12">
        <v>94</v>
      </c>
      <c r="BK1539" s="1" t="str">
        <f t="shared" si="1909"/>
        <v>A</v>
      </c>
      <c r="BL1539" s="1" t="str">
        <f t="shared" si="1910"/>
        <v>NP</v>
      </c>
      <c r="BM1539" s="1" t="str">
        <f t="shared" si="1911"/>
        <v>NP</v>
      </c>
      <c r="BN1539" s="1" t="str">
        <f t="shared" si="1912"/>
        <v>NO</v>
      </c>
      <c r="BO1539" s="1" t="str">
        <f t="shared" si="1913"/>
        <v>NO</v>
      </c>
      <c r="BP1539" s="1" t="str">
        <f t="shared" si="1914"/>
        <v>YES</v>
      </c>
      <c r="BQ1539" s="1" t="str">
        <f t="shared" si="1915"/>
        <v>YES</v>
      </c>
      <c r="BS1539" s="1" t="str">
        <f t="shared" si="1916"/>
        <v>TP</v>
      </c>
      <c r="BT1539" s="1" t="str">
        <f t="shared" si="1917"/>
        <v>TP</v>
      </c>
      <c r="BU1539" s="1" t="str">
        <f t="shared" si="1918"/>
        <v>TP</v>
      </c>
      <c r="BV1539" s="1" t="str">
        <f t="shared" si="1919"/>
        <v>YES</v>
      </c>
      <c r="BW1539" s="1" t="str">
        <f t="shared" si="1920"/>
        <v>YES</v>
      </c>
      <c r="BX1539" s="1" t="str">
        <f t="shared" si="1921"/>
        <v>YES</v>
      </c>
      <c r="BY1539" s="244" t="str">
        <f t="shared" si="1922"/>
        <v>YES</v>
      </c>
      <c r="BZ1539" s="244" t="str">
        <f t="shared" si="1923"/>
        <v>NO</v>
      </c>
      <c r="CA1539" s="244" t="str">
        <f t="shared" si="1924"/>
        <v>NO</v>
      </c>
      <c r="CB1539" s="244" t="str">
        <f t="shared" si="1925"/>
        <v>NO</v>
      </c>
      <c r="CC1539" s="244" t="str">
        <f t="shared" si="1926"/>
        <v>NO</v>
      </c>
      <c r="CD1539" s="244" t="str">
        <f t="shared" si="1902"/>
        <v>NO</v>
      </c>
      <c r="CE1539" s="1" t="str">
        <f t="shared" si="1903"/>
        <v>NO</v>
      </c>
      <c r="CF1539" s="1" t="str">
        <f t="shared" si="1904"/>
        <v>NO</v>
      </c>
      <c r="CG1539" s="1" t="str">
        <f t="shared" si="1905"/>
        <v>NO</v>
      </c>
      <c r="CH1539" s="1" t="str">
        <f t="shared" si="1906"/>
        <v>NO</v>
      </c>
      <c r="CI1539" s="244" t="str">
        <f t="shared" si="1927"/>
        <v>NO</v>
      </c>
      <c r="CJ1539" s="244" t="str">
        <f t="shared" si="1928"/>
        <v>NO</v>
      </c>
      <c r="CK1539" s="244" t="str">
        <f t="shared" si="1929"/>
        <v>NO</v>
      </c>
      <c r="CL1539" s="244" t="str">
        <f t="shared" si="1930"/>
        <v>NO</v>
      </c>
      <c r="CM1539" s="244" t="str">
        <f t="shared" si="1931"/>
        <v>NO</v>
      </c>
      <c r="CN1539" s="244" t="str">
        <f t="shared" si="1932"/>
        <v>NO</v>
      </c>
      <c r="CO1539" s="244" t="str">
        <f t="shared" si="1933"/>
        <v>NO</v>
      </c>
      <c r="CP1539" s="244" t="str">
        <f t="shared" si="1934"/>
        <v>NO</v>
      </c>
      <c r="CQ1539" s="244" t="str">
        <f t="shared" si="1935"/>
        <v>NO</v>
      </c>
      <c r="CR1539" s="244" t="str">
        <f t="shared" si="1936"/>
        <v>NO</v>
      </c>
    </row>
    <row r="1540" spans="1:96">
      <c r="A1540" s="61">
        <v>360</v>
      </c>
      <c r="B1540" s="62">
        <v>360</v>
      </c>
      <c r="C1540" s="62">
        <v>4</v>
      </c>
      <c r="D1540" s="62">
        <v>0.25</v>
      </c>
      <c r="E1540" s="62">
        <v>20178305</v>
      </c>
      <c r="F1540" s="62">
        <f>E1540/1000/60</f>
        <v>336.30508333333336</v>
      </c>
      <c r="G1540" s="62">
        <v>295</v>
      </c>
      <c r="H1540" s="63">
        <f>G1540/B1540*100</f>
        <v>81.944444444444443</v>
      </c>
      <c r="I1540" s="60" t="s">
        <v>12</v>
      </c>
      <c r="J1540" s="69">
        <v>0.67420727894198995</v>
      </c>
      <c r="K1540" s="69">
        <v>9.9208686099456503E-2</v>
      </c>
      <c r="L1540" s="69">
        <v>0.226584034958553</v>
      </c>
      <c r="M1540" s="69">
        <v>0.56815429069498402</v>
      </c>
      <c r="N1540" s="69">
        <v>0.33751744709929599</v>
      </c>
      <c r="O1540" s="69">
        <v>9.4328262205719299E-2</v>
      </c>
      <c r="P1540" s="69">
        <v>0.138553348886608</v>
      </c>
      <c r="Q1540" s="69">
        <v>0.279726562310533</v>
      </c>
      <c r="R1540" s="69">
        <v>0.58172008880285797</v>
      </c>
      <c r="S1540" s="69">
        <v>0.19239522776297499</v>
      </c>
      <c r="T1540" s="69">
        <v>0.70912069472410699</v>
      </c>
      <c r="U1540" s="69">
        <v>9.8484077512916698E-2</v>
      </c>
      <c r="V1540" s="69">
        <v>0.74361001616096301</v>
      </c>
      <c r="W1540" s="69">
        <v>7.1750296741313696E-2</v>
      </c>
      <c r="X1540" s="69">
        <v>0.18463968709772199</v>
      </c>
      <c r="Y1540" s="69">
        <v>0.941130011527749</v>
      </c>
      <c r="Z1540" s="69">
        <v>4.7458807689449399E-2</v>
      </c>
      <c r="AA1540" s="69">
        <v>1.14111807828011E-2</v>
      </c>
      <c r="AB1540" s="69">
        <v>0.185691669114248</v>
      </c>
      <c r="AC1540" s="69">
        <v>0.67957806320538705</v>
      </c>
      <c r="AD1540" s="69">
        <v>0.134730267680363</v>
      </c>
      <c r="AE1540" s="69">
        <v>0.70027778924855499</v>
      </c>
      <c r="AF1540" s="69">
        <v>0.19136253298672001</v>
      </c>
      <c r="AG1540" s="309">
        <v>0.10835967776472399</v>
      </c>
      <c r="AH1540" s="208">
        <v>3.8149999999999999</v>
      </c>
      <c r="AI1540" s="208">
        <v>4.4660000000000002</v>
      </c>
      <c r="AJ1540" s="209">
        <v>7.8289999999999997</v>
      </c>
      <c r="AK1540" s="210">
        <v>3.827</v>
      </c>
      <c r="AL1540" s="210">
        <v>4.6719999999999997</v>
      </c>
      <c r="AM1540" s="210">
        <v>8.24</v>
      </c>
      <c r="AN1540" s="203">
        <v>3.6139999999999999</v>
      </c>
      <c r="AO1540" s="203">
        <v>5.3277999999999999</v>
      </c>
      <c r="AP1540" s="203">
        <v>8.3733000000000004</v>
      </c>
      <c r="AQ1540" s="203"/>
      <c r="AR1540" s="203">
        <f>$AN$35*0.81818182</f>
        <v>2.9569090974799996</v>
      </c>
      <c r="AS1540" s="203">
        <f>$AN$35</f>
        <v>3.6139999999999999</v>
      </c>
      <c r="AT1540" s="203">
        <f>$AN$35*1.22222222</f>
        <v>4.4171111030799999</v>
      </c>
      <c r="AU1540" s="203">
        <f>$AO$35*0.81818182</f>
        <v>4.3591091005959992</v>
      </c>
      <c r="AV1540" s="203">
        <f>$AO$35</f>
        <v>5.3277999999999999</v>
      </c>
      <c r="AW1540" s="203">
        <f>$AO$35*1.22222222</f>
        <v>6.5117555437159993</v>
      </c>
      <c r="AX1540" s="203">
        <f>$AP$35*0.81818182</f>
        <v>6.8508818334059995</v>
      </c>
      <c r="AY1540" s="203">
        <f>$AP$35</f>
        <v>8.3733000000000004</v>
      </c>
      <c r="AZ1540" s="203">
        <f>$AP$35*1.22222222</f>
        <v>10.234033314726</v>
      </c>
      <c r="BB1540" s="1" t="str">
        <f t="shared" si="1946"/>
        <v>NA</v>
      </c>
      <c r="BC1540" s="1" t="str">
        <f t="shared" si="1947"/>
        <v>NP</v>
      </c>
      <c r="BD1540" s="1" t="str">
        <f t="shared" si="1948"/>
        <v>NP</v>
      </c>
      <c r="BE1540" s="1" t="str">
        <f t="shared" si="1949"/>
        <v>NO</v>
      </c>
      <c r="BF1540" s="1" t="str">
        <f t="shared" si="1907"/>
        <v>NO</v>
      </c>
      <c r="BG1540" s="1" t="str">
        <f t="shared" si="1908"/>
        <v>NO</v>
      </c>
      <c r="BH1540" s="1" t="str">
        <f t="shared" si="1968"/>
        <v>YES</v>
      </c>
      <c r="BJ1540" s="12">
        <v>100</v>
      </c>
      <c r="BK1540" s="1" t="str">
        <f t="shared" si="1909"/>
        <v>NA</v>
      </c>
      <c r="BL1540" s="1" t="str">
        <f t="shared" si="1910"/>
        <v>NP</v>
      </c>
      <c r="BM1540" s="1" t="str">
        <f t="shared" si="1911"/>
        <v>NP</v>
      </c>
      <c r="BN1540" s="1" t="str">
        <f t="shared" si="1912"/>
        <v>NO</v>
      </c>
      <c r="BO1540" s="1" t="str">
        <f t="shared" si="1913"/>
        <v>NO</v>
      </c>
      <c r="BP1540" s="1" t="str">
        <f t="shared" si="1914"/>
        <v>NO</v>
      </c>
      <c r="BQ1540" s="1" t="str">
        <f t="shared" si="1915"/>
        <v>YES</v>
      </c>
      <c r="BS1540" s="1" t="str">
        <f t="shared" si="1916"/>
        <v>TN</v>
      </c>
      <c r="BT1540" s="1" t="str">
        <f t="shared" si="1917"/>
        <v>TP</v>
      </c>
      <c r="BU1540" s="1" t="str">
        <f t="shared" si="1918"/>
        <v>TP</v>
      </c>
      <c r="BV1540" s="1" t="str">
        <f t="shared" si="1919"/>
        <v>NO</v>
      </c>
      <c r="BW1540" s="1" t="str">
        <f t="shared" si="1920"/>
        <v>YES</v>
      </c>
      <c r="BX1540" s="1" t="str">
        <f t="shared" si="1921"/>
        <v>YES</v>
      </c>
      <c r="BY1540" s="244" t="str">
        <f t="shared" si="1922"/>
        <v>YES</v>
      </c>
      <c r="BZ1540" s="244" t="str">
        <f t="shared" si="1923"/>
        <v>NO</v>
      </c>
      <c r="CA1540" s="244" t="str">
        <f t="shared" si="1924"/>
        <v>NO</v>
      </c>
      <c r="CB1540" s="244" t="str">
        <f t="shared" si="1925"/>
        <v>NO</v>
      </c>
      <c r="CC1540" s="244" t="str">
        <f t="shared" si="1926"/>
        <v>NO</v>
      </c>
      <c r="CD1540" s="244" t="str">
        <f t="shared" si="1902"/>
        <v>NO</v>
      </c>
      <c r="CE1540" s="1" t="str">
        <f t="shared" si="1903"/>
        <v>NO</v>
      </c>
      <c r="CF1540" s="1" t="str">
        <f t="shared" si="1904"/>
        <v>NO</v>
      </c>
      <c r="CG1540" s="1" t="str">
        <f t="shared" si="1905"/>
        <v>NO</v>
      </c>
      <c r="CH1540" s="1" t="str">
        <f t="shared" si="1906"/>
        <v>NO</v>
      </c>
      <c r="CI1540" s="244" t="str">
        <f t="shared" si="1927"/>
        <v>NO</v>
      </c>
      <c r="CJ1540" s="244" t="str">
        <f t="shared" si="1928"/>
        <v>NO</v>
      </c>
      <c r="CK1540" s="244" t="str">
        <f t="shared" si="1929"/>
        <v>NO</v>
      </c>
      <c r="CL1540" s="244" t="str">
        <f t="shared" si="1930"/>
        <v>NO</v>
      </c>
      <c r="CM1540" s="244" t="str">
        <f t="shared" si="1931"/>
        <v>NO</v>
      </c>
      <c r="CN1540" s="244" t="str">
        <f t="shared" si="1932"/>
        <v>NO</v>
      </c>
      <c r="CO1540" s="244" t="str">
        <f t="shared" si="1933"/>
        <v>NO</v>
      </c>
      <c r="CP1540" s="244" t="str">
        <f t="shared" si="1934"/>
        <v>NO</v>
      </c>
      <c r="CQ1540" s="244" t="str">
        <f t="shared" si="1935"/>
        <v>NO</v>
      </c>
      <c r="CR1540" s="244" t="str">
        <f t="shared" si="1936"/>
        <v>NO</v>
      </c>
    </row>
    <row r="1541" spans="1:96">
      <c r="A1541" s="64"/>
      <c r="B1541" s="15"/>
      <c r="C1541" s="15"/>
      <c r="D1541" s="15"/>
      <c r="E1541" s="15"/>
      <c r="F1541" s="15"/>
      <c r="G1541" s="15"/>
      <c r="H1541" s="15"/>
      <c r="I1541" s="52" t="s">
        <v>13</v>
      </c>
      <c r="J1541" s="6">
        <v>0.184660525992563</v>
      </c>
      <c r="K1541" s="6">
        <v>0.66719925186603501</v>
      </c>
      <c r="L1541" s="6">
        <v>0.14814022214139999</v>
      </c>
      <c r="M1541" s="6">
        <v>5.42237778387481E-2</v>
      </c>
      <c r="N1541" s="6">
        <v>0.81143786426174702</v>
      </c>
      <c r="O1541" s="6">
        <v>0.13433835789950399</v>
      </c>
      <c r="P1541" s="6">
        <v>0.40643314229217598</v>
      </c>
      <c r="Q1541" s="6">
        <v>0.59337755088982402</v>
      </c>
      <c r="R1541" s="6">
        <v>1.8930681799966801E-4</v>
      </c>
      <c r="S1541" s="6">
        <v>0.32012252622521697</v>
      </c>
      <c r="T1541" s="6">
        <v>0.55259597909372504</v>
      </c>
      <c r="U1541" s="6">
        <v>0.12728149468105701</v>
      </c>
      <c r="V1541" s="6">
        <v>0.39098887715087</v>
      </c>
      <c r="W1541" s="6">
        <v>0.29766490414186197</v>
      </c>
      <c r="X1541" s="6">
        <v>0.31134621870726698</v>
      </c>
      <c r="Y1541" s="6">
        <v>0.71809854133109197</v>
      </c>
      <c r="Z1541" s="6">
        <v>5.8430854151772502E-2</v>
      </c>
      <c r="AA1541" s="6">
        <v>0.22347060451713399</v>
      </c>
      <c r="AB1541" s="6">
        <v>0.22483753353947</v>
      </c>
      <c r="AC1541" s="6">
        <v>5.0801319312667702E-2</v>
      </c>
      <c r="AD1541" s="6">
        <v>0.72436114714786104</v>
      </c>
      <c r="AE1541" s="6">
        <v>0.45084862872745901</v>
      </c>
      <c r="AF1541" s="6">
        <v>0.193189196639103</v>
      </c>
      <c r="AG1541" s="310">
        <v>0.35596217463343699</v>
      </c>
      <c r="AH1541" s="211">
        <v>2.3380000000000001</v>
      </c>
      <c r="AI1541" s="211">
        <v>4.9569999999999999</v>
      </c>
      <c r="AJ1541" s="212">
        <v>8.798</v>
      </c>
      <c r="AK1541" s="210">
        <v>2.4089999999999998</v>
      </c>
      <c r="AL1541" s="210">
        <v>4.9050000000000002</v>
      </c>
      <c r="AM1541" s="210">
        <v>8.5760000000000005</v>
      </c>
      <c r="AN1541" s="203"/>
      <c r="AO1541" s="203"/>
      <c r="AP1541" s="203"/>
      <c r="AQ1541" s="203"/>
      <c r="AR1541" s="203">
        <f t="shared" ref="AR1541:AR1559" si="1969">$AN$35*0.81818182</f>
        <v>2.9569090974799996</v>
      </c>
      <c r="AS1541" s="203">
        <f t="shared" ref="AS1541:AS1559" si="1970">$AN$35</f>
        <v>3.6139999999999999</v>
      </c>
      <c r="AT1541" s="203">
        <f t="shared" ref="AT1541:AT1559" si="1971">$AN$35*1.22222222</f>
        <v>4.4171111030799999</v>
      </c>
      <c r="AU1541" s="203">
        <f t="shared" ref="AU1541:AU1559" si="1972">$AO$35*0.81818182</f>
        <v>4.3591091005959992</v>
      </c>
      <c r="AV1541" s="203">
        <f t="shared" ref="AV1541:AV1559" si="1973">$AO$35</f>
        <v>5.3277999999999999</v>
      </c>
      <c r="AW1541" s="203">
        <f t="shared" ref="AW1541:AW1559" si="1974">$AO$35*1.22222222</f>
        <v>6.5117555437159993</v>
      </c>
      <c r="AX1541" s="203">
        <f t="shared" ref="AX1541:AX1559" si="1975">$AP$35*0.81818182</f>
        <v>6.8508818334059995</v>
      </c>
      <c r="AY1541" s="203">
        <f t="shared" ref="AY1541:AY1559" si="1976">$AP$35</f>
        <v>8.3733000000000004</v>
      </c>
      <c r="AZ1541" s="203">
        <f t="shared" ref="AZ1541:AZ1559" si="1977">$AP$35*1.22222222</f>
        <v>10.234033314726</v>
      </c>
      <c r="BB1541" s="1" t="str">
        <f t="shared" si="1946"/>
        <v>A</v>
      </c>
      <c r="BC1541" s="1" t="str">
        <f t="shared" si="1947"/>
        <v>NP</v>
      </c>
      <c r="BD1541" s="1" t="str">
        <f t="shared" si="1948"/>
        <v>NA</v>
      </c>
      <c r="BE1541" s="1" t="str">
        <f t="shared" si="1949"/>
        <v>NO</v>
      </c>
      <c r="BF1541" s="1" t="str">
        <f t="shared" si="1907"/>
        <v>NO</v>
      </c>
      <c r="BG1541" s="1" t="str">
        <f t="shared" si="1908"/>
        <v>YES</v>
      </c>
      <c r="BH1541" s="1" t="str">
        <f t="shared" si="1968"/>
        <v>YES</v>
      </c>
      <c r="BJ1541" s="12">
        <v>32</v>
      </c>
      <c r="BK1541" s="1" t="str">
        <f t="shared" si="1909"/>
        <v>A</v>
      </c>
      <c r="BL1541" s="1" t="str">
        <f t="shared" si="1910"/>
        <v>NP</v>
      </c>
      <c r="BM1541" s="1" t="str">
        <f t="shared" si="1911"/>
        <v>NA</v>
      </c>
      <c r="BN1541" s="1" t="str">
        <f t="shared" si="1912"/>
        <v>NO</v>
      </c>
      <c r="BO1541" s="1" t="str">
        <f t="shared" si="1913"/>
        <v>NO</v>
      </c>
      <c r="BP1541" s="1" t="str">
        <f t="shared" si="1914"/>
        <v>YES</v>
      </c>
      <c r="BQ1541" s="1" t="str">
        <f t="shared" si="1915"/>
        <v>YES</v>
      </c>
      <c r="BS1541" s="1" t="str">
        <f t="shared" si="1916"/>
        <v>TP</v>
      </c>
      <c r="BT1541" s="1" t="str">
        <f t="shared" si="1917"/>
        <v>TP</v>
      </c>
      <c r="BU1541" s="1" t="str">
        <f t="shared" si="1918"/>
        <v>TN</v>
      </c>
      <c r="BV1541" s="1" t="str">
        <f t="shared" si="1919"/>
        <v>NO</v>
      </c>
      <c r="BW1541" s="1" t="str">
        <f t="shared" si="1920"/>
        <v>YES</v>
      </c>
      <c r="BX1541" s="1" t="str">
        <f t="shared" si="1921"/>
        <v>YES</v>
      </c>
      <c r="BY1541" s="244" t="str">
        <f t="shared" si="1922"/>
        <v>YES</v>
      </c>
      <c r="BZ1541" s="244" t="str">
        <f t="shared" si="1923"/>
        <v>NO</v>
      </c>
      <c r="CA1541" s="244" t="str">
        <f t="shared" si="1924"/>
        <v>NO</v>
      </c>
      <c r="CB1541" s="244" t="str">
        <f t="shared" si="1925"/>
        <v>NO</v>
      </c>
      <c r="CC1541" s="244" t="str">
        <f t="shared" si="1926"/>
        <v>NO</v>
      </c>
      <c r="CD1541" s="244" t="str">
        <f t="shared" si="1902"/>
        <v>NO</v>
      </c>
      <c r="CE1541" s="1" t="str">
        <f t="shared" si="1903"/>
        <v>NO</v>
      </c>
      <c r="CF1541" s="1" t="str">
        <f t="shared" si="1904"/>
        <v>NO</v>
      </c>
      <c r="CG1541" s="1" t="str">
        <f t="shared" si="1905"/>
        <v>NO</v>
      </c>
      <c r="CH1541" s="1" t="str">
        <f t="shared" si="1906"/>
        <v>NO</v>
      </c>
      <c r="CI1541" s="244" t="str">
        <f t="shared" si="1927"/>
        <v>NO</v>
      </c>
      <c r="CJ1541" s="244" t="str">
        <f t="shared" si="1928"/>
        <v>NO</v>
      </c>
      <c r="CK1541" s="244" t="str">
        <f t="shared" si="1929"/>
        <v>NO</v>
      </c>
      <c r="CL1541" s="244" t="str">
        <f t="shared" si="1930"/>
        <v>NO</v>
      </c>
      <c r="CM1541" s="244" t="str">
        <f t="shared" si="1931"/>
        <v>NO</v>
      </c>
      <c r="CN1541" s="244" t="str">
        <f t="shared" si="1932"/>
        <v>NO</v>
      </c>
      <c r="CO1541" s="244" t="str">
        <f t="shared" si="1933"/>
        <v>NO</v>
      </c>
      <c r="CP1541" s="244" t="str">
        <f t="shared" si="1934"/>
        <v>NO</v>
      </c>
      <c r="CQ1541" s="244" t="str">
        <f t="shared" si="1935"/>
        <v>NO</v>
      </c>
      <c r="CR1541" s="244" t="str">
        <f t="shared" si="1936"/>
        <v>NO</v>
      </c>
    </row>
    <row r="1542" spans="1:96">
      <c r="A1542" s="64"/>
      <c r="B1542" s="15"/>
      <c r="C1542" s="15"/>
      <c r="D1542" s="15"/>
      <c r="E1542" s="15"/>
      <c r="F1542" s="15"/>
      <c r="G1542" s="15"/>
      <c r="H1542" s="15"/>
      <c r="I1542" s="52" t="s">
        <v>14</v>
      </c>
      <c r="J1542" s="6">
        <v>0.76123691485616296</v>
      </c>
      <c r="K1542" s="6">
        <v>0.17441811967400001</v>
      </c>
      <c r="L1542" s="6">
        <v>6.4344965469835994E-2</v>
      </c>
      <c r="M1542" s="6">
        <v>0.58088006244445001</v>
      </c>
      <c r="N1542" s="6">
        <v>8.1206022810828005E-2</v>
      </c>
      <c r="O1542" s="6">
        <v>0.33791391474472199</v>
      </c>
      <c r="P1542" s="6">
        <v>0.69300266443460501</v>
      </c>
      <c r="Q1542" s="6">
        <v>0.207085219773778</v>
      </c>
      <c r="R1542" s="6">
        <v>9.9912115791615699E-2</v>
      </c>
      <c r="S1542" s="6">
        <v>0.11441363394883999</v>
      </c>
      <c r="T1542" s="6">
        <v>0.77822553527899796</v>
      </c>
      <c r="U1542" s="6">
        <v>0.10736083077216101</v>
      </c>
      <c r="V1542" s="6">
        <v>6.5919283355529903E-3</v>
      </c>
      <c r="W1542" s="6">
        <v>0.35526335469666198</v>
      </c>
      <c r="X1542" s="6">
        <v>0.63814471696778396</v>
      </c>
      <c r="Y1542" s="6">
        <v>0.74496009353072401</v>
      </c>
      <c r="Z1542" s="6">
        <v>0.158845498351214</v>
      </c>
      <c r="AA1542" s="6">
        <v>9.6194408118061694E-2</v>
      </c>
      <c r="AB1542" s="6">
        <v>9.3330710053766003E-2</v>
      </c>
      <c r="AC1542" s="6">
        <v>0.67556695405667799</v>
      </c>
      <c r="AD1542" s="6">
        <v>0.23110233588955501</v>
      </c>
      <c r="AE1542" s="6">
        <v>0.37967823542075602</v>
      </c>
      <c r="AF1542" s="6">
        <v>0.43632509529436198</v>
      </c>
      <c r="AG1542" s="310">
        <v>0.18399666928488101</v>
      </c>
      <c r="AH1542" s="211">
        <v>2.7850000000000001</v>
      </c>
      <c r="AI1542" s="211">
        <v>5.0179999999999998</v>
      </c>
      <c r="AJ1542" s="212">
        <v>8.3179999999999996</v>
      </c>
      <c r="AK1542" s="210">
        <v>2.9470000000000001</v>
      </c>
      <c r="AL1542" s="210">
        <v>4.9249999999999998</v>
      </c>
      <c r="AM1542" s="210">
        <v>8.2409999999999997</v>
      </c>
      <c r="AN1542" s="203"/>
      <c r="AO1542" s="203"/>
      <c r="AP1542" s="203"/>
      <c r="AQ1542" s="203"/>
      <c r="AR1542" s="203">
        <f t="shared" si="1969"/>
        <v>2.9569090974799996</v>
      </c>
      <c r="AS1542" s="203">
        <f t="shared" si="1970"/>
        <v>3.6139999999999999</v>
      </c>
      <c r="AT1542" s="203">
        <f t="shared" si="1971"/>
        <v>4.4171111030799999</v>
      </c>
      <c r="AU1542" s="203">
        <f t="shared" si="1972"/>
        <v>4.3591091005959992</v>
      </c>
      <c r="AV1542" s="203">
        <f t="shared" si="1973"/>
        <v>5.3277999999999999</v>
      </c>
      <c r="AW1542" s="203">
        <f t="shared" si="1974"/>
        <v>6.5117555437159993</v>
      </c>
      <c r="AX1542" s="203">
        <f t="shared" si="1975"/>
        <v>6.8508818334059995</v>
      </c>
      <c r="AY1542" s="203">
        <f t="shared" si="1976"/>
        <v>8.3733000000000004</v>
      </c>
      <c r="AZ1542" s="203">
        <f t="shared" si="1977"/>
        <v>10.234033314726</v>
      </c>
      <c r="BB1542" s="1" t="str">
        <f t="shared" si="1946"/>
        <v>A</v>
      </c>
      <c r="BC1542" s="1" t="str">
        <f t="shared" si="1947"/>
        <v>NP</v>
      </c>
      <c r="BD1542" s="1" t="str">
        <f t="shared" si="1948"/>
        <v>NP</v>
      </c>
      <c r="BE1542" s="1" t="str">
        <f t="shared" si="1949"/>
        <v>NO</v>
      </c>
      <c r="BF1542" s="1" t="str">
        <f t="shared" si="1907"/>
        <v>NO</v>
      </c>
      <c r="BG1542" s="1" t="str">
        <f t="shared" si="1908"/>
        <v>YES</v>
      </c>
      <c r="BH1542" s="1" t="str">
        <f t="shared" si="1968"/>
        <v>YES</v>
      </c>
      <c r="BJ1542" s="12">
        <v>44</v>
      </c>
      <c r="BK1542" s="1" t="str">
        <f t="shared" si="1909"/>
        <v>A</v>
      </c>
      <c r="BL1542" s="1" t="str">
        <f t="shared" si="1910"/>
        <v>NP</v>
      </c>
      <c r="BM1542" s="1" t="str">
        <f t="shared" si="1911"/>
        <v>NP</v>
      </c>
      <c r="BN1542" s="1" t="str">
        <f t="shared" si="1912"/>
        <v>NO</v>
      </c>
      <c r="BO1542" s="1" t="str">
        <f t="shared" si="1913"/>
        <v>NO</v>
      </c>
      <c r="BP1542" s="1" t="str">
        <f t="shared" si="1914"/>
        <v>YES</v>
      </c>
      <c r="BQ1542" s="1" t="str">
        <f t="shared" si="1915"/>
        <v>YES</v>
      </c>
      <c r="BS1542" s="1" t="str">
        <f t="shared" si="1916"/>
        <v>TP</v>
      </c>
      <c r="BT1542" s="1" t="str">
        <f t="shared" si="1917"/>
        <v>TP</v>
      </c>
      <c r="BU1542" s="1" t="str">
        <f t="shared" si="1918"/>
        <v>TP</v>
      </c>
      <c r="BV1542" s="1" t="str">
        <f t="shared" si="1919"/>
        <v>YES</v>
      </c>
      <c r="BW1542" s="1" t="str">
        <f t="shared" si="1920"/>
        <v>YES</v>
      </c>
      <c r="BX1542" s="1" t="str">
        <f t="shared" si="1921"/>
        <v>YES</v>
      </c>
      <c r="BY1542" s="244" t="str">
        <f t="shared" si="1922"/>
        <v>YES</v>
      </c>
      <c r="BZ1542" s="244" t="str">
        <f t="shared" si="1923"/>
        <v>NO</v>
      </c>
      <c r="CA1542" s="244" t="str">
        <f t="shared" si="1924"/>
        <v>NO</v>
      </c>
      <c r="CB1542" s="244" t="str">
        <f t="shared" si="1925"/>
        <v>NO</v>
      </c>
      <c r="CC1542" s="244" t="str">
        <f t="shared" si="1926"/>
        <v>NO</v>
      </c>
      <c r="CD1542" s="244" t="str">
        <f t="shared" ref="CD1542:CD1563" si="1978">IF(AND(OR(BS1542="FP",BS1542="FN",BT1542="FP",BT1542="FN",BU1542="FP",BU1542="FN")),"YES","NO")</f>
        <v>NO</v>
      </c>
      <c r="CE1542" s="1" t="str">
        <f t="shared" ref="CE1542:CE1563" si="1979">IF(AND(BJ1542&gt;60,OR(BS1542="FP",BS1542="FN",BT1542="FP",BT1542="FN",BU1542="FP",BU1542="FN")),"YES","NO")</f>
        <v>NO</v>
      </c>
      <c r="CF1542" s="1" t="str">
        <f t="shared" ref="CF1542:CF1563" si="1980">IF(AND(BJ1542&lt;&gt;"inf",BJ1542&gt;60,OR(BS1542="FP",BS1542="FN",BT1542="FP",BT1542="FN",BU1542="FP",BU1542="FN")),"YES","NO")</f>
        <v>NO</v>
      </c>
      <c r="CG1542" s="1" t="str">
        <f t="shared" ref="CG1542:CG1563" si="1981">IF(AND(BJ1542="inf",OR(BS1542="FP",BS1542="FN",BT1542="FP",BT1542="FN",BU1542="FP",BU1542="FN")),"YES","NO")</f>
        <v>NO</v>
      </c>
      <c r="CH1542" s="1" t="str">
        <f t="shared" ref="CH1542:CH1563" si="1982">IF(AND(BJ1542&lt;=60,OR(BS1542="FP",BS1542="FN",BT1542="FP",BT1542="FN",BU1542="FP",BU1542="FN")),"YES","NO")</f>
        <v>NO</v>
      </c>
      <c r="CI1542" s="244" t="str">
        <f t="shared" si="1927"/>
        <v>NO</v>
      </c>
      <c r="CJ1542" s="244" t="str">
        <f t="shared" si="1928"/>
        <v>NO</v>
      </c>
      <c r="CK1542" s="244" t="str">
        <f t="shared" si="1929"/>
        <v>NO</v>
      </c>
      <c r="CL1542" s="244" t="str">
        <f t="shared" si="1930"/>
        <v>NO</v>
      </c>
      <c r="CM1542" s="244" t="str">
        <f t="shared" si="1931"/>
        <v>NO</v>
      </c>
      <c r="CN1542" s="244" t="str">
        <f t="shared" si="1932"/>
        <v>NO</v>
      </c>
      <c r="CO1542" s="244" t="str">
        <f t="shared" si="1933"/>
        <v>NO</v>
      </c>
      <c r="CP1542" s="244" t="str">
        <f t="shared" si="1934"/>
        <v>NO</v>
      </c>
      <c r="CQ1542" s="244" t="str">
        <f t="shared" si="1935"/>
        <v>NO</v>
      </c>
      <c r="CR1542" s="244" t="str">
        <f t="shared" si="1936"/>
        <v>NO</v>
      </c>
    </row>
    <row r="1543" spans="1:96">
      <c r="A1543" s="64"/>
      <c r="B1543" s="15"/>
      <c r="C1543" s="15"/>
      <c r="D1543" s="15"/>
      <c r="E1543" s="15"/>
      <c r="F1543" s="15"/>
      <c r="G1543" s="15"/>
      <c r="H1543" s="15"/>
      <c r="I1543" s="52" t="s">
        <v>15</v>
      </c>
      <c r="J1543" s="6">
        <v>0.57914789971645897</v>
      </c>
      <c r="K1543" s="6">
        <v>0.40717102548481499</v>
      </c>
      <c r="L1543" s="6">
        <v>1.3681074798725599E-2</v>
      </c>
      <c r="M1543" s="6">
        <v>0.29391198627897203</v>
      </c>
      <c r="N1543" s="6">
        <v>0.53437023254265903</v>
      </c>
      <c r="O1543" s="6">
        <v>0.171717781178368</v>
      </c>
      <c r="P1543" s="6">
        <v>0.46242056801392001</v>
      </c>
      <c r="Q1543" s="6">
        <v>0.38572737844083199</v>
      </c>
      <c r="R1543" s="6">
        <v>0.151852053545247</v>
      </c>
      <c r="S1543" s="6">
        <v>2.2463026179043E-2</v>
      </c>
      <c r="T1543" s="6">
        <v>0.47263463409784801</v>
      </c>
      <c r="U1543" s="6">
        <v>0.50490233972310805</v>
      </c>
      <c r="V1543" s="6">
        <v>0.471903441547666</v>
      </c>
      <c r="W1543" s="6">
        <v>0.24999996641340999</v>
      </c>
      <c r="X1543" s="6">
        <v>0.27809659203892301</v>
      </c>
      <c r="Y1543" s="6">
        <v>0.58209715871280399</v>
      </c>
      <c r="Z1543" s="6">
        <v>0.20790732567842901</v>
      </c>
      <c r="AA1543" s="6">
        <v>0.209995515608765</v>
      </c>
      <c r="AB1543" s="6">
        <v>8.7645144521132007E-2</v>
      </c>
      <c r="AC1543" s="6">
        <v>0.224439551112249</v>
      </c>
      <c r="AD1543" s="6">
        <v>0.68791530436661896</v>
      </c>
      <c r="AE1543" s="6">
        <v>0.19850885731501999</v>
      </c>
      <c r="AF1543" s="6">
        <v>0.58027808754240795</v>
      </c>
      <c r="AG1543" s="310">
        <v>0.221213055142571</v>
      </c>
      <c r="AH1543" s="211">
        <v>3.1469999999999998</v>
      </c>
      <c r="AI1543" s="211">
        <v>4.5490000000000004</v>
      </c>
      <c r="AJ1543" s="212">
        <v>8.4060000000000006</v>
      </c>
      <c r="AK1543" s="210">
        <v>3.17</v>
      </c>
      <c r="AL1543" s="210">
        <v>4.6900000000000004</v>
      </c>
      <c r="AM1543" s="210">
        <v>8.3140000000000001</v>
      </c>
      <c r="AN1543" s="203"/>
      <c r="AO1543" s="203"/>
      <c r="AP1543" s="203"/>
      <c r="AQ1543" s="203"/>
      <c r="AR1543" s="203">
        <f t="shared" si="1969"/>
        <v>2.9569090974799996</v>
      </c>
      <c r="AS1543" s="203">
        <f t="shared" si="1970"/>
        <v>3.6139999999999999</v>
      </c>
      <c r="AT1543" s="203">
        <f t="shared" si="1971"/>
        <v>4.4171111030799999</v>
      </c>
      <c r="AU1543" s="203">
        <f t="shared" si="1972"/>
        <v>4.3591091005959992</v>
      </c>
      <c r="AV1543" s="203">
        <f t="shared" si="1973"/>
        <v>5.3277999999999999</v>
      </c>
      <c r="AW1543" s="203">
        <f t="shared" si="1974"/>
        <v>6.5117555437159993</v>
      </c>
      <c r="AX1543" s="203">
        <f t="shared" si="1975"/>
        <v>6.8508818334059995</v>
      </c>
      <c r="AY1543" s="203">
        <f t="shared" si="1976"/>
        <v>8.3733000000000004</v>
      </c>
      <c r="AZ1543" s="203">
        <f t="shared" si="1977"/>
        <v>10.234033314726</v>
      </c>
      <c r="BB1543" s="1" t="str">
        <f t="shared" si="1946"/>
        <v>NP</v>
      </c>
      <c r="BC1543" s="1" t="str">
        <f t="shared" si="1947"/>
        <v>NP</v>
      </c>
      <c r="BD1543" s="1" t="str">
        <f t="shared" si="1948"/>
        <v>NA</v>
      </c>
      <c r="BE1543" s="1" t="str">
        <f t="shared" si="1949"/>
        <v>NO</v>
      </c>
      <c r="BF1543" s="1" t="str">
        <f t="shared" ref="BF1543:BF1563" si="1983">IF(OR(AND(BB1543="A",BC1543="A"),AND(BB1543="A",BD1543="A"),AND(BC1543="A",BD1543="A")),"YES","NO")</f>
        <v>NO</v>
      </c>
      <c r="BG1543" s="1" t="str">
        <f t="shared" ref="BG1543:BG1563" si="1984">IF(OR(BB1543="A",BC1543="A",BD1543="A"),"YES","NO")</f>
        <v>NO</v>
      </c>
      <c r="BH1543" s="1" t="str">
        <f t="shared" si="1968"/>
        <v>YES</v>
      </c>
      <c r="BJ1543" s="12">
        <v>459</v>
      </c>
      <c r="BK1543" s="1" t="str">
        <f t="shared" ref="BK1543:BK1563" si="1985">IF(AK1543&lt;AR1543,"A",IF(AND(AR1543&lt;=AK1543,AK1543&lt;=AS1543),"NP",IF(AND(AS1543&lt;AK1543,AK1543&lt;=AT1543),"NA","P")))</f>
        <v>NP</v>
      </c>
      <c r="BL1543" s="1" t="str">
        <f t="shared" ref="BL1543:BL1563" si="1986">IF(AL1543&lt;AU1543,"A",IF(AND(AU1543&lt;=AL1543,AL1543&lt;=AV1543),"NP",IF(AND(AV1543&lt;AL1543,AL1543&lt;=AW1543),"NA","P")))</f>
        <v>NP</v>
      </c>
      <c r="BM1543" s="1" t="str">
        <f t="shared" ref="BM1543:BM1563" si="1987">IF(AM1543&lt;AX1543,"A",IF(AND(AX1543&lt;=AM1543,AM1543&lt;=AY1543),"NP",IF(AND(AY1543&lt;AM1543,AM1543&lt;=AZ1543),"NA","P")))</f>
        <v>NP</v>
      </c>
      <c r="BN1543" s="1" t="str">
        <f t="shared" ref="BN1543:BN1563" si="1988">IF(AND(BK1543="A",BL1543="A",BM1543="A"),"YES","NO")</f>
        <v>NO</v>
      </c>
      <c r="BO1543" s="1" t="str">
        <f t="shared" ref="BO1543:BO1563" si="1989">IF(OR(AND(BK1543="A",BL1543="A"),AND(BK1543="A",BM1543="A"),AND(BL1543="A",BM1543="A")),"YES","NO")</f>
        <v>NO</v>
      </c>
      <c r="BP1543" s="1" t="str">
        <f t="shared" ref="BP1543:BP1563" si="1990">IF(OR(BK1543="A",BL1543="A",BM1543="A"),"YES","NO")</f>
        <v>NO</v>
      </c>
      <c r="BQ1543" s="1" t="str">
        <f t="shared" ref="BQ1543:BQ1563" si="1991">IF(OR(BK1543="P",BL1543="P",BM1543="P"),"NO","YES")</f>
        <v>YES</v>
      </c>
      <c r="BS1543" s="1" t="str">
        <f t="shared" ref="BS1543:BS1563" si="1992">IF(OR(AND(BB1543="A",BK1543="A"),AND(BB1543="A",BK1543="NP"),AND(BB1543="NP",BK1543="A"),AND(BB1543="NP",BK1543="NP")),"TP",IF(OR(AND(BB1543="A",BK1543="NA"),AND(BB1543="A",BK1543="P"),AND(BB1543="NP",BK1543="NA"),AND(BB1543="NP",BK1543="P")),"FP",IF(OR(AND(BB1543="NA",BK1543="A"),AND(BB1543="NA",BK1543="NP"),AND(BB1543="P",BK1543="A"),AND(BB1543="P",BK1543="NP")),"FN","TN")))</f>
        <v>TP</v>
      </c>
      <c r="BT1543" s="1" t="str">
        <f t="shared" ref="BT1543:BT1563" si="1993">IF(OR(AND(BC1543="A",BL1543="A"),AND(BC1543="A",BL1543="NP"),AND(BC1543="NP",BL1543="A"),AND(BC1543="NP",BL1543="NP")),"TP",IF(OR(AND(BC1543="A",BL1543="NA"),AND(BC1543="A",BL1543="P"),AND(BC1543="NP",BL1543="NA"),AND(BC1543="NP",BL1543="P")),"FP",IF(OR(AND(BC1543="NA",BL1543="A"),AND(BC1543="NA",BL1543="NP"),AND(BC1543="P",BL1543="A"),AND(BC1543="P",BL1543="NP")),"FN","TN")))</f>
        <v>TP</v>
      </c>
      <c r="BU1543" s="1" t="str">
        <f t="shared" ref="BU1543:BU1563" si="1994">IF(OR(AND(BD1543="A",BM1543="A"),AND(BD1543="A",BM1543="NP"),AND(BD1543="NP",BM1543="A"),AND(BD1543="NP",BM1543="NP")),"TP",IF(OR(AND(BD1543="A",BM1543="NA"),AND(BD1543="A",BM1543="P"),AND(BD1543="NP",BM1543="NA"),AND(BD1543="NP",BM1543="P")),"FP",IF(OR(AND(BD1543="NA",BM1543="A"),AND(BD1543="NA",BM1543="NP"),AND(BD1543="P",BM1543="A"),AND(BD1543="P",BM1543="NP")),"FN","TN")))</f>
        <v>FN</v>
      </c>
      <c r="BV1543" s="1" t="str">
        <f t="shared" ref="BV1543:BV1563" si="1995">IF(AND(BS1543="TP",BT1543="TP",BU1543="TP"),"YES","NO")</f>
        <v>NO</v>
      </c>
      <c r="BW1543" s="1" t="str">
        <f t="shared" ref="BW1543:BW1563" si="1996">IF(OR(AND(BS1543="TP",BT1543="TP"),AND(BS1543="TP",BU1543="TP"),AND(BT1543="TP",BU1543="TP")),"YES","NO")</f>
        <v>YES</v>
      </c>
      <c r="BX1543" s="1" t="str">
        <f t="shared" ref="BX1543:BX1562" si="1997">IF(OR(BS1543="TP",BT1543="TP",BU1543="TP"),"YES","NO")</f>
        <v>YES</v>
      </c>
      <c r="BY1543" s="244" t="str">
        <f t="shared" ref="BY1543:BY1563" si="1998">IF(AND(OR(BS1543="TP",BS1543="TN",BT1543="TP",BT1543="TN",BU1543="TP",BU1543="TN")),"YES","NO")</f>
        <v>YES</v>
      </c>
      <c r="BZ1543" s="244" t="str">
        <f t="shared" ref="BZ1543:BZ1563" si="1999">IF(AND(BJ1543&gt;60,BY1543="NO"),"YES","NO")</f>
        <v>NO</v>
      </c>
      <c r="CA1543" s="244" t="str">
        <f t="shared" ref="CA1543:CA1563" si="2000">IF(AND(BJ1543&lt;&gt;"inf",BJ1543&gt;60,BY1543="NO"),"YES","NO")</f>
        <v>NO</v>
      </c>
      <c r="CB1543" s="244" t="str">
        <f t="shared" ref="CB1543:CB1563" si="2001">IF(AND(BJ1543="inf",BY1543="NO"),"YES","NO")</f>
        <v>NO</v>
      </c>
      <c r="CC1543" s="244" t="str">
        <f t="shared" ref="CC1543:CC1563" si="2002">IF(AND(BJ1543&lt;=60,BY1543="NO"),"YES","NO")</f>
        <v>NO</v>
      </c>
      <c r="CD1543" s="244" t="str">
        <f t="shared" si="1978"/>
        <v>YES</v>
      </c>
      <c r="CE1543" s="1" t="str">
        <f t="shared" si="1979"/>
        <v>YES</v>
      </c>
      <c r="CF1543" s="1" t="str">
        <f t="shared" si="1980"/>
        <v>YES</v>
      </c>
      <c r="CG1543" s="1" t="str">
        <f t="shared" si="1981"/>
        <v>NO</v>
      </c>
      <c r="CH1543" s="1" t="str">
        <f t="shared" si="1982"/>
        <v>NO</v>
      </c>
      <c r="CI1543" s="244" t="str">
        <f t="shared" ref="CI1543:CI1563" si="2003">IF(AND(OR(BS1543="FN",BT1543="FN",BU1543="FN")),"YES","NO")</f>
        <v>YES</v>
      </c>
      <c r="CJ1543" s="244" t="str">
        <f t="shared" ref="CJ1543:CJ1563" si="2004">IF(AND(BJ1543&gt;60,OR(BS1543="FN",BT1543="FN",BU1543="FN")),"YES","NO")</f>
        <v>YES</v>
      </c>
      <c r="CK1543" s="244" t="str">
        <f t="shared" ref="CK1543:CK1563" si="2005">IF(AND(BJ1543&lt;&gt;"inf",BJ1543&gt;60,OR(BS1543="FN",BT1543="FN",BU1543="FN")),"YES","NO")</f>
        <v>YES</v>
      </c>
      <c r="CL1543" s="244" t="str">
        <f t="shared" ref="CL1543:CL1563" si="2006">IF(AND(BJ1543="inf",OR(BS1543="FN",BT1543="FN",BU1543="FN")),"YES","NO")</f>
        <v>NO</v>
      </c>
      <c r="CM1543" s="244" t="str">
        <f t="shared" ref="CM1543:CM1563" si="2007">IF(AND(BJ1543&lt;=60,OR(BS1543="FN",BT1543="FN",BU1543="FN")),"YES","NO")</f>
        <v>NO</v>
      </c>
      <c r="CN1543" s="244" t="str">
        <f t="shared" ref="CN1543:CN1563" si="2008">IF(AND(OR(BS1543="FP",BT1543="FP",BU1543="FP")),"YES","NO")</f>
        <v>NO</v>
      </c>
      <c r="CO1543" s="244" t="str">
        <f t="shared" ref="CO1543:CO1563" si="2009">IF(AND(BJ1543&gt;60,OR(BS1543="FP",BT1543="FP",BU1543="FP")),"YES","NO")</f>
        <v>NO</v>
      </c>
      <c r="CP1543" s="244" t="str">
        <f t="shared" ref="CP1543:CP1563" si="2010">IF(AND(BJ1543&lt;&gt;"inf",BJ1543&gt;60,OR(BS1543="FP",BT1543="FP",BU1543="FP")),"YES","NO")</f>
        <v>NO</v>
      </c>
      <c r="CQ1543" s="244" t="str">
        <f t="shared" ref="CQ1543:CQ1563" si="2011">IF(AND(BJ1543="inf",OR(BS1543="FP",BT1543="FP",BU1543="FP")),"YES","NO")</f>
        <v>NO</v>
      </c>
      <c r="CR1543" s="244" t="str">
        <f t="shared" ref="CR1543:CR1563" si="2012">IF(AND(BJ1543&lt;=60,OR(BS1543="FP",BT1543="FP",BU1543="FP")),"YES","NO")</f>
        <v>NO</v>
      </c>
    </row>
    <row r="1544" spans="1:96">
      <c r="A1544" s="64"/>
      <c r="B1544" s="15"/>
      <c r="C1544" s="15"/>
      <c r="D1544" s="15"/>
      <c r="E1544" s="15"/>
      <c r="F1544" s="15"/>
      <c r="G1544" s="15"/>
      <c r="H1544" s="15"/>
      <c r="I1544" s="52" t="s">
        <v>16</v>
      </c>
      <c r="J1544" s="6">
        <v>0.48804760019473697</v>
      </c>
      <c r="K1544" s="6">
        <v>0.35280185430676703</v>
      </c>
      <c r="L1544" s="6">
        <v>0.159150545498494</v>
      </c>
      <c r="M1544" s="6">
        <v>0.10642907508181899</v>
      </c>
      <c r="N1544" s="6">
        <v>0.370437198325831</v>
      </c>
      <c r="O1544" s="6">
        <v>0.52313372659234803</v>
      </c>
      <c r="P1544" s="6">
        <v>0.337362887854603</v>
      </c>
      <c r="Q1544" s="6">
        <v>0.14339797885205799</v>
      </c>
      <c r="R1544" s="6">
        <v>0.51923913329333704</v>
      </c>
      <c r="S1544" s="6">
        <v>0.84679051944875805</v>
      </c>
      <c r="T1544" s="6">
        <v>2.0058975891483501E-2</v>
      </c>
      <c r="U1544" s="6">
        <v>0.133150504659757</v>
      </c>
      <c r="V1544" s="6">
        <v>0.43681959416952199</v>
      </c>
      <c r="W1544" s="6">
        <v>0.33756307841314398</v>
      </c>
      <c r="X1544" s="6">
        <v>0.22561732741733201</v>
      </c>
      <c r="Y1544" s="6">
        <v>2.6862514996705399E-2</v>
      </c>
      <c r="Z1544" s="6">
        <v>0.755568996594705</v>
      </c>
      <c r="AA1544" s="6">
        <v>0.217568488408589</v>
      </c>
      <c r="AB1544" s="6">
        <v>5.01043313387316E-2</v>
      </c>
      <c r="AC1544" s="6">
        <v>0.53678976341072404</v>
      </c>
      <c r="AD1544" s="6">
        <v>0.41310590525054303</v>
      </c>
      <c r="AE1544" s="6">
        <v>0.89128089679072298</v>
      </c>
      <c r="AF1544" s="6">
        <v>2.1794981330191199E-2</v>
      </c>
      <c r="AG1544" s="310">
        <v>8.6924121879085103E-2</v>
      </c>
      <c r="AH1544" s="211">
        <v>3.4630000000000001</v>
      </c>
      <c r="AI1544" s="211">
        <v>5.016</v>
      </c>
      <c r="AJ1544" s="212">
        <v>7.9180000000000001</v>
      </c>
      <c r="AK1544" s="210">
        <v>3.2730000000000001</v>
      </c>
      <c r="AL1544" s="210">
        <v>4.9669999999999996</v>
      </c>
      <c r="AM1544" s="210">
        <v>7.952</v>
      </c>
      <c r="AN1544" s="203"/>
      <c r="AO1544" s="203"/>
      <c r="AP1544" s="203"/>
      <c r="AQ1544" s="203"/>
      <c r="AR1544" s="203">
        <f t="shared" si="1969"/>
        <v>2.9569090974799996</v>
      </c>
      <c r="AS1544" s="203">
        <f t="shared" si="1970"/>
        <v>3.6139999999999999</v>
      </c>
      <c r="AT1544" s="203">
        <f t="shared" si="1971"/>
        <v>4.4171111030799999</v>
      </c>
      <c r="AU1544" s="203">
        <f t="shared" si="1972"/>
        <v>4.3591091005959992</v>
      </c>
      <c r="AV1544" s="203">
        <f t="shared" si="1973"/>
        <v>5.3277999999999999</v>
      </c>
      <c r="AW1544" s="203">
        <f t="shared" si="1974"/>
        <v>6.5117555437159993</v>
      </c>
      <c r="AX1544" s="203">
        <f t="shared" si="1975"/>
        <v>6.8508818334059995</v>
      </c>
      <c r="AY1544" s="203">
        <f t="shared" si="1976"/>
        <v>8.3733000000000004</v>
      </c>
      <c r="AZ1544" s="203">
        <f t="shared" si="1977"/>
        <v>10.234033314726</v>
      </c>
      <c r="BB1544" s="1" t="str">
        <f t="shared" si="1946"/>
        <v>NP</v>
      </c>
      <c r="BC1544" s="1" t="str">
        <f t="shared" si="1947"/>
        <v>NP</v>
      </c>
      <c r="BD1544" s="1" t="str">
        <f t="shared" si="1948"/>
        <v>NP</v>
      </c>
      <c r="BE1544" s="1" t="str">
        <f t="shared" si="1949"/>
        <v>NO</v>
      </c>
      <c r="BF1544" s="1" t="str">
        <f t="shared" si="1983"/>
        <v>NO</v>
      </c>
      <c r="BG1544" s="1" t="str">
        <f t="shared" si="1984"/>
        <v>NO</v>
      </c>
      <c r="BH1544" s="1" t="str">
        <f t="shared" si="1968"/>
        <v>YES</v>
      </c>
      <c r="BJ1544" s="12">
        <v>51</v>
      </c>
      <c r="BK1544" s="1" t="str">
        <f t="shared" si="1985"/>
        <v>NP</v>
      </c>
      <c r="BL1544" s="1" t="str">
        <f t="shared" si="1986"/>
        <v>NP</v>
      </c>
      <c r="BM1544" s="1" t="str">
        <f t="shared" si="1987"/>
        <v>NP</v>
      </c>
      <c r="BN1544" s="1" t="str">
        <f t="shared" si="1988"/>
        <v>NO</v>
      </c>
      <c r="BO1544" s="1" t="str">
        <f t="shared" si="1989"/>
        <v>NO</v>
      </c>
      <c r="BP1544" s="1" t="str">
        <f t="shared" si="1990"/>
        <v>NO</v>
      </c>
      <c r="BQ1544" s="1" t="str">
        <f t="shared" si="1991"/>
        <v>YES</v>
      </c>
      <c r="BS1544" s="1" t="str">
        <f t="shared" si="1992"/>
        <v>TP</v>
      </c>
      <c r="BT1544" s="1" t="str">
        <f t="shared" si="1993"/>
        <v>TP</v>
      </c>
      <c r="BU1544" s="1" t="str">
        <f t="shared" si="1994"/>
        <v>TP</v>
      </c>
      <c r="BV1544" s="1" t="str">
        <f t="shared" si="1995"/>
        <v>YES</v>
      </c>
      <c r="BW1544" s="1" t="str">
        <f t="shared" si="1996"/>
        <v>YES</v>
      </c>
      <c r="BX1544" s="1" t="str">
        <f t="shared" si="1997"/>
        <v>YES</v>
      </c>
      <c r="BY1544" s="244" t="str">
        <f t="shared" si="1998"/>
        <v>YES</v>
      </c>
      <c r="BZ1544" s="244" t="str">
        <f t="shared" si="1999"/>
        <v>NO</v>
      </c>
      <c r="CA1544" s="244" t="str">
        <f t="shared" si="2000"/>
        <v>NO</v>
      </c>
      <c r="CB1544" s="244" t="str">
        <f t="shared" si="2001"/>
        <v>NO</v>
      </c>
      <c r="CC1544" s="244" t="str">
        <f t="shared" si="2002"/>
        <v>NO</v>
      </c>
      <c r="CD1544" s="244" t="str">
        <f t="shared" si="1978"/>
        <v>NO</v>
      </c>
      <c r="CE1544" s="1" t="str">
        <f t="shared" si="1979"/>
        <v>NO</v>
      </c>
      <c r="CF1544" s="1" t="str">
        <f t="shared" si="1980"/>
        <v>NO</v>
      </c>
      <c r="CG1544" s="1" t="str">
        <f t="shared" si="1981"/>
        <v>NO</v>
      </c>
      <c r="CH1544" s="1" t="str">
        <f t="shared" si="1982"/>
        <v>NO</v>
      </c>
      <c r="CI1544" s="244" t="str">
        <f t="shared" si="2003"/>
        <v>NO</v>
      </c>
      <c r="CJ1544" s="244" t="str">
        <f t="shared" si="2004"/>
        <v>NO</v>
      </c>
      <c r="CK1544" s="244" t="str">
        <f t="shared" si="2005"/>
        <v>NO</v>
      </c>
      <c r="CL1544" s="244" t="str">
        <f t="shared" si="2006"/>
        <v>NO</v>
      </c>
      <c r="CM1544" s="244" t="str">
        <f t="shared" si="2007"/>
        <v>NO</v>
      </c>
      <c r="CN1544" s="244" t="str">
        <f t="shared" si="2008"/>
        <v>NO</v>
      </c>
      <c r="CO1544" s="244" t="str">
        <f t="shared" si="2009"/>
        <v>NO</v>
      </c>
      <c r="CP1544" s="244" t="str">
        <f t="shared" si="2010"/>
        <v>NO</v>
      </c>
      <c r="CQ1544" s="244" t="str">
        <f t="shared" si="2011"/>
        <v>NO</v>
      </c>
      <c r="CR1544" s="244" t="str">
        <f t="shared" si="2012"/>
        <v>NO</v>
      </c>
    </row>
    <row r="1545" spans="1:96">
      <c r="A1545" s="64"/>
      <c r="B1545" s="15"/>
      <c r="C1545" s="15"/>
      <c r="D1545" s="15"/>
      <c r="E1545" s="15"/>
      <c r="F1545" s="15"/>
      <c r="G1545" s="15"/>
      <c r="H1545" s="15"/>
      <c r="I1545" s="52" t="s">
        <v>17</v>
      </c>
      <c r="J1545" s="6">
        <v>0.64745264220811705</v>
      </c>
      <c r="K1545" s="6">
        <v>0.27659954542423598</v>
      </c>
      <c r="L1545" s="6">
        <v>7.5947812367646195E-2</v>
      </c>
      <c r="M1545" s="6">
        <v>0.348065755507103</v>
      </c>
      <c r="N1545" s="6">
        <v>7.34284046006594E-2</v>
      </c>
      <c r="O1545" s="6">
        <v>0.57850583989223603</v>
      </c>
      <c r="P1545" s="6">
        <v>0.12748324834733599</v>
      </c>
      <c r="Q1545" s="6">
        <v>0.71236376845641802</v>
      </c>
      <c r="R1545" s="6">
        <v>0.16015298319624399</v>
      </c>
      <c r="S1545" s="6">
        <v>0.85038049445136199</v>
      </c>
      <c r="T1545" s="6">
        <v>1.85026561110994E-2</v>
      </c>
      <c r="U1545" s="6">
        <v>0.13111684943753801</v>
      </c>
      <c r="V1545" s="6">
        <v>0.245741716582592</v>
      </c>
      <c r="W1545" s="6">
        <v>0.10664588483157</v>
      </c>
      <c r="X1545" s="6">
        <v>0.64761239858583697</v>
      </c>
      <c r="Y1545" s="6">
        <v>0.23552406908069701</v>
      </c>
      <c r="Z1545" s="6">
        <v>0.68318135078368203</v>
      </c>
      <c r="AA1545" s="6">
        <v>8.1294580135619396E-2</v>
      </c>
      <c r="AB1545" s="6">
        <v>0.72490773722802904</v>
      </c>
      <c r="AC1545" s="6">
        <v>0.200522893650212</v>
      </c>
      <c r="AD1545" s="6">
        <v>7.4569369121758003E-2</v>
      </c>
      <c r="AE1545" s="6">
        <v>0.86704407176793397</v>
      </c>
      <c r="AF1545" s="6">
        <v>1.33724197398629E-2</v>
      </c>
      <c r="AG1545" s="310">
        <v>0.11958350849220201</v>
      </c>
      <c r="AH1545" s="211">
        <v>3.3180000000000001</v>
      </c>
      <c r="AI1545" s="211">
        <v>5.32</v>
      </c>
      <c r="AJ1545" s="212">
        <v>7.9429999999999996</v>
      </c>
      <c r="AK1545" s="210">
        <v>3.3170000000000002</v>
      </c>
      <c r="AL1545" s="210">
        <v>5.3890000000000002</v>
      </c>
      <c r="AM1545" s="210">
        <v>7.9080000000000004</v>
      </c>
      <c r="AN1545" s="203"/>
      <c r="AO1545" s="203"/>
      <c r="AP1545" s="203"/>
      <c r="AQ1545" s="203"/>
      <c r="AR1545" s="203">
        <f t="shared" si="1969"/>
        <v>2.9569090974799996</v>
      </c>
      <c r="AS1545" s="203">
        <f t="shared" si="1970"/>
        <v>3.6139999999999999</v>
      </c>
      <c r="AT1545" s="203">
        <f t="shared" si="1971"/>
        <v>4.4171111030799999</v>
      </c>
      <c r="AU1545" s="203">
        <f t="shared" si="1972"/>
        <v>4.3591091005959992</v>
      </c>
      <c r="AV1545" s="203">
        <f t="shared" si="1973"/>
        <v>5.3277999999999999</v>
      </c>
      <c r="AW1545" s="203">
        <f t="shared" si="1974"/>
        <v>6.5117555437159993</v>
      </c>
      <c r="AX1545" s="203">
        <f t="shared" si="1975"/>
        <v>6.8508818334059995</v>
      </c>
      <c r="AY1545" s="203">
        <f t="shared" si="1976"/>
        <v>8.3733000000000004</v>
      </c>
      <c r="AZ1545" s="203">
        <f t="shared" si="1977"/>
        <v>10.234033314726</v>
      </c>
      <c r="BB1545" s="1" t="str">
        <f t="shared" si="1946"/>
        <v>NP</v>
      </c>
      <c r="BC1545" s="1" t="str">
        <f t="shared" si="1947"/>
        <v>NP</v>
      </c>
      <c r="BD1545" s="1" t="str">
        <f t="shared" si="1948"/>
        <v>NP</v>
      </c>
      <c r="BE1545" s="1" t="str">
        <f t="shared" si="1949"/>
        <v>NO</v>
      </c>
      <c r="BF1545" s="1" t="str">
        <f t="shared" si="1983"/>
        <v>NO</v>
      </c>
      <c r="BG1545" s="1" t="str">
        <f t="shared" si="1984"/>
        <v>NO</v>
      </c>
      <c r="BH1545" s="1" t="str">
        <f t="shared" si="1968"/>
        <v>YES</v>
      </c>
      <c r="BJ1545" s="12">
        <v>100</v>
      </c>
      <c r="BK1545" s="1" t="str">
        <f t="shared" si="1985"/>
        <v>NP</v>
      </c>
      <c r="BL1545" s="1" t="str">
        <f t="shared" si="1986"/>
        <v>NA</v>
      </c>
      <c r="BM1545" s="1" t="str">
        <f t="shared" si="1987"/>
        <v>NP</v>
      </c>
      <c r="BN1545" s="1" t="str">
        <f t="shared" si="1988"/>
        <v>NO</v>
      </c>
      <c r="BO1545" s="1" t="str">
        <f t="shared" si="1989"/>
        <v>NO</v>
      </c>
      <c r="BP1545" s="1" t="str">
        <f t="shared" si="1990"/>
        <v>NO</v>
      </c>
      <c r="BQ1545" s="1" t="str">
        <f t="shared" si="1991"/>
        <v>YES</v>
      </c>
      <c r="BS1545" s="1" t="str">
        <f t="shared" si="1992"/>
        <v>TP</v>
      </c>
      <c r="BT1545" s="1" t="str">
        <f t="shared" si="1993"/>
        <v>FP</v>
      </c>
      <c r="BU1545" s="1" t="str">
        <f t="shared" si="1994"/>
        <v>TP</v>
      </c>
      <c r="BV1545" s="1" t="str">
        <f t="shared" si="1995"/>
        <v>NO</v>
      </c>
      <c r="BW1545" s="1" t="str">
        <f t="shared" si="1996"/>
        <v>YES</v>
      </c>
      <c r="BX1545" s="1" t="str">
        <f t="shared" si="1997"/>
        <v>YES</v>
      </c>
      <c r="BY1545" s="244" t="str">
        <f t="shared" si="1998"/>
        <v>YES</v>
      </c>
      <c r="BZ1545" s="244" t="str">
        <f t="shared" si="1999"/>
        <v>NO</v>
      </c>
      <c r="CA1545" s="244" t="str">
        <f t="shared" si="2000"/>
        <v>NO</v>
      </c>
      <c r="CB1545" s="244" t="str">
        <f t="shared" si="2001"/>
        <v>NO</v>
      </c>
      <c r="CC1545" s="244" t="str">
        <f t="shared" si="2002"/>
        <v>NO</v>
      </c>
      <c r="CD1545" s="244" t="str">
        <f t="shared" si="1978"/>
        <v>YES</v>
      </c>
      <c r="CE1545" s="1" t="str">
        <f t="shared" si="1979"/>
        <v>YES</v>
      </c>
      <c r="CF1545" s="1" t="str">
        <f t="shared" si="1980"/>
        <v>YES</v>
      </c>
      <c r="CG1545" s="1" t="str">
        <f t="shared" si="1981"/>
        <v>NO</v>
      </c>
      <c r="CH1545" s="1" t="str">
        <f t="shared" si="1982"/>
        <v>NO</v>
      </c>
      <c r="CI1545" s="244" t="str">
        <f t="shared" si="2003"/>
        <v>NO</v>
      </c>
      <c r="CJ1545" s="244" t="str">
        <f t="shared" si="2004"/>
        <v>NO</v>
      </c>
      <c r="CK1545" s="244" t="str">
        <f t="shared" si="2005"/>
        <v>NO</v>
      </c>
      <c r="CL1545" s="244" t="str">
        <f t="shared" si="2006"/>
        <v>NO</v>
      </c>
      <c r="CM1545" s="244" t="str">
        <f t="shared" si="2007"/>
        <v>NO</v>
      </c>
      <c r="CN1545" s="244" t="str">
        <f t="shared" si="2008"/>
        <v>YES</v>
      </c>
      <c r="CO1545" s="244" t="str">
        <f t="shared" si="2009"/>
        <v>YES</v>
      </c>
      <c r="CP1545" s="244" t="str">
        <f t="shared" si="2010"/>
        <v>YES</v>
      </c>
      <c r="CQ1545" s="244" t="str">
        <f t="shared" si="2011"/>
        <v>NO</v>
      </c>
      <c r="CR1545" s="244" t="str">
        <f t="shared" si="2012"/>
        <v>NO</v>
      </c>
    </row>
    <row r="1546" spans="1:96">
      <c r="A1546" s="64"/>
      <c r="B1546" s="15"/>
      <c r="C1546" s="15"/>
      <c r="D1546" s="15"/>
      <c r="E1546" s="15"/>
      <c r="F1546" s="15"/>
      <c r="G1546" s="15"/>
      <c r="H1546" s="15"/>
      <c r="I1546" s="52" t="s">
        <v>18</v>
      </c>
      <c r="J1546" s="6">
        <v>0.78641718533090199</v>
      </c>
      <c r="K1546" s="6">
        <v>0.124285291700034</v>
      </c>
      <c r="L1546" s="6">
        <v>8.92975229690635E-2</v>
      </c>
      <c r="M1546" s="6">
        <v>0.492687899445926</v>
      </c>
      <c r="N1546" s="6">
        <v>4.4947275052736303E-2</v>
      </c>
      <c r="O1546" s="6">
        <v>0.46236482550133701</v>
      </c>
      <c r="P1546" s="6">
        <v>0.32358752485513798</v>
      </c>
      <c r="Q1546" s="6">
        <v>0.29975403548755503</v>
      </c>
      <c r="R1546" s="6">
        <v>0.376658439657305</v>
      </c>
      <c r="S1546" s="6">
        <v>0.82202717676094605</v>
      </c>
      <c r="T1546" s="6">
        <v>0.14191492642471301</v>
      </c>
      <c r="U1546" s="6">
        <v>3.6057896814339602E-2</v>
      </c>
      <c r="V1546" s="6">
        <v>0.52322791271277003</v>
      </c>
      <c r="W1546" s="6">
        <v>0.41282563323015098</v>
      </c>
      <c r="X1546" s="6">
        <v>6.3946454057078397E-2</v>
      </c>
      <c r="Y1546" s="6">
        <v>0.798607210728283</v>
      </c>
      <c r="Z1546" s="6">
        <v>0.17035225712705901</v>
      </c>
      <c r="AA1546" s="6">
        <v>3.1040532144657101E-2</v>
      </c>
      <c r="AB1546" s="6">
        <v>0.35054498270755302</v>
      </c>
      <c r="AC1546" s="6">
        <v>0.299102872756908</v>
      </c>
      <c r="AD1546" s="6">
        <v>0.35035214453553798</v>
      </c>
      <c r="AE1546" s="6">
        <v>0.152505464748487</v>
      </c>
      <c r="AF1546" s="6">
        <v>0.49016874431377799</v>
      </c>
      <c r="AG1546" s="310">
        <v>0.35732579093773398</v>
      </c>
      <c r="AH1546" s="211">
        <v>3.3159999999999998</v>
      </c>
      <c r="AI1546" s="211">
        <v>4.6150000000000002</v>
      </c>
      <c r="AJ1546" s="212">
        <v>8.3000000000000007</v>
      </c>
      <c r="AK1546" s="210">
        <v>3.238</v>
      </c>
      <c r="AL1546" s="210">
        <v>4.6319999999999997</v>
      </c>
      <c r="AM1546" s="210">
        <v>8.407</v>
      </c>
      <c r="AN1546" s="203"/>
      <c r="AO1546" s="203"/>
      <c r="AP1546" s="203"/>
      <c r="AQ1546" s="203"/>
      <c r="AR1546" s="203">
        <f t="shared" si="1969"/>
        <v>2.9569090974799996</v>
      </c>
      <c r="AS1546" s="203">
        <f t="shared" si="1970"/>
        <v>3.6139999999999999</v>
      </c>
      <c r="AT1546" s="203">
        <f t="shared" si="1971"/>
        <v>4.4171111030799999</v>
      </c>
      <c r="AU1546" s="203">
        <f t="shared" si="1972"/>
        <v>4.3591091005959992</v>
      </c>
      <c r="AV1546" s="203">
        <f t="shared" si="1973"/>
        <v>5.3277999999999999</v>
      </c>
      <c r="AW1546" s="203">
        <f t="shared" si="1974"/>
        <v>6.5117555437159993</v>
      </c>
      <c r="AX1546" s="203">
        <f t="shared" si="1975"/>
        <v>6.8508818334059995</v>
      </c>
      <c r="AY1546" s="203">
        <f t="shared" si="1976"/>
        <v>8.3733000000000004</v>
      </c>
      <c r="AZ1546" s="203">
        <f t="shared" si="1977"/>
        <v>10.234033314726</v>
      </c>
      <c r="BB1546" s="1" t="str">
        <f t="shared" si="1946"/>
        <v>NP</v>
      </c>
      <c r="BC1546" s="1" t="str">
        <f t="shared" si="1947"/>
        <v>NP</v>
      </c>
      <c r="BD1546" s="1" t="str">
        <f t="shared" si="1948"/>
        <v>NP</v>
      </c>
      <c r="BE1546" s="1" t="str">
        <f t="shared" si="1949"/>
        <v>NO</v>
      </c>
      <c r="BF1546" s="1" t="str">
        <f t="shared" si="1983"/>
        <v>NO</v>
      </c>
      <c r="BG1546" s="1" t="str">
        <f t="shared" si="1984"/>
        <v>NO</v>
      </c>
      <c r="BH1546" s="1" t="str">
        <f t="shared" si="1968"/>
        <v>YES</v>
      </c>
      <c r="BJ1546" s="12">
        <v>148</v>
      </c>
      <c r="BK1546" s="1" t="str">
        <f t="shared" si="1985"/>
        <v>NP</v>
      </c>
      <c r="BL1546" s="1" t="str">
        <f t="shared" si="1986"/>
        <v>NP</v>
      </c>
      <c r="BM1546" s="1" t="str">
        <f t="shared" si="1987"/>
        <v>NA</v>
      </c>
      <c r="BN1546" s="1" t="str">
        <f t="shared" si="1988"/>
        <v>NO</v>
      </c>
      <c r="BO1546" s="1" t="str">
        <f t="shared" si="1989"/>
        <v>NO</v>
      </c>
      <c r="BP1546" s="1" t="str">
        <f t="shared" si="1990"/>
        <v>NO</v>
      </c>
      <c r="BQ1546" s="1" t="str">
        <f t="shared" si="1991"/>
        <v>YES</v>
      </c>
      <c r="BS1546" s="1" t="str">
        <f t="shared" si="1992"/>
        <v>TP</v>
      </c>
      <c r="BT1546" s="1" t="str">
        <f t="shared" si="1993"/>
        <v>TP</v>
      </c>
      <c r="BU1546" s="1" t="str">
        <f t="shared" si="1994"/>
        <v>FP</v>
      </c>
      <c r="BV1546" s="1" t="str">
        <f t="shared" si="1995"/>
        <v>NO</v>
      </c>
      <c r="BW1546" s="1" t="str">
        <f t="shared" si="1996"/>
        <v>YES</v>
      </c>
      <c r="BX1546" s="1" t="str">
        <f t="shared" si="1997"/>
        <v>YES</v>
      </c>
      <c r="BY1546" s="244" t="str">
        <f t="shared" si="1998"/>
        <v>YES</v>
      </c>
      <c r="BZ1546" s="244" t="str">
        <f t="shared" si="1999"/>
        <v>NO</v>
      </c>
      <c r="CA1546" s="244" t="str">
        <f t="shared" si="2000"/>
        <v>NO</v>
      </c>
      <c r="CB1546" s="244" t="str">
        <f t="shared" si="2001"/>
        <v>NO</v>
      </c>
      <c r="CC1546" s="244" t="str">
        <f t="shared" si="2002"/>
        <v>NO</v>
      </c>
      <c r="CD1546" s="244" t="str">
        <f t="shared" si="1978"/>
        <v>YES</v>
      </c>
      <c r="CE1546" s="1" t="str">
        <f t="shared" si="1979"/>
        <v>YES</v>
      </c>
      <c r="CF1546" s="1" t="str">
        <f t="shared" si="1980"/>
        <v>YES</v>
      </c>
      <c r="CG1546" s="1" t="str">
        <f t="shared" si="1981"/>
        <v>NO</v>
      </c>
      <c r="CH1546" s="1" t="str">
        <f t="shared" si="1982"/>
        <v>NO</v>
      </c>
      <c r="CI1546" s="244" t="str">
        <f t="shared" si="2003"/>
        <v>NO</v>
      </c>
      <c r="CJ1546" s="244" t="str">
        <f t="shared" si="2004"/>
        <v>NO</v>
      </c>
      <c r="CK1546" s="244" t="str">
        <f t="shared" si="2005"/>
        <v>NO</v>
      </c>
      <c r="CL1546" s="244" t="str">
        <f t="shared" si="2006"/>
        <v>NO</v>
      </c>
      <c r="CM1546" s="244" t="str">
        <f t="shared" si="2007"/>
        <v>NO</v>
      </c>
      <c r="CN1546" s="244" t="str">
        <f t="shared" si="2008"/>
        <v>YES</v>
      </c>
      <c r="CO1546" s="244" t="str">
        <f t="shared" si="2009"/>
        <v>YES</v>
      </c>
      <c r="CP1546" s="244" t="str">
        <f t="shared" si="2010"/>
        <v>YES</v>
      </c>
      <c r="CQ1546" s="244" t="str">
        <f t="shared" si="2011"/>
        <v>NO</v>
      </c>
      <c r="CR1546" s="244" t="str">
        <f t="shared" si="2012"/>
        <v>NO</v>
      </c>
    </row>
    <row r="1547" spans="1:96">
      <c r="A1547" s="64"/>
      <c r="B1547" s="15"/>
      <c r="C1547" s="15"/>
      <c r="D1547" s="15"/>
      <c r="E1547" s="15"/>
      <c r="F1547" s="15"/>
      <c r="G1547" s="15"/>
      <c r="H1547" s="15"/>
      <c r="I1547" s="52" t="s">
        <v>19</v>
      </c>
      <c r="J1547" s="6">
        <v>0.55191941596116201</v>
      </c>
      <c r="K1547" s="6">
        <v>0.19201202734401501</v>
      </c>
      <c r="L1547" s="6">
        <v>0.25606855669482198</v>
      </c>
      <c r="M1547" s="6">
        <v>0.153252623737339</v>
      </c>
      <c r="N1547" s="6">
        <v>0.61850562510956797</v>
      </c>
      <c r="O1547" s="6">
        <v>0.228241751153092</v>
      </c>
      <c r="P1547" s="6">
        <v>0.83066415963987095</v>
      </c>
      <c r="Q1547" s="6">
        <v>0.163048077568449</v>
      </c>
      <c r="R1547" s="6">
        <v>6.2877627916792999E-3</v>
      </c>
      <c r="S1547" s="6">
        <v>0.72313475138974104</v>
      </c>
      <c r="T1547" s="6">
        <v>0.193722199320183</v>
      </c>
      <c r="U1547" s="6">
        <v>8.3143049290074697E-2</v>
      </c>
      <c r="V1547" s="6">
        <v>0.14174910863359599</v>
      </c>
      <c r="W1547" s="6">
        <v>0.17625556829932601</v>
      </c>
      <c r="X1547" s="6">
        <v>0.681995323067077</v>
      </c>
      <c r="Y1547" s="6">
        <v>0.26412718109483502</v>
      </c>
      <c r="Z1547" s="6">
        <v>0.167583956367685</v>
      </c>
      <c r="AA1547" s="6">
        <v>0.56828886253747901</v>
      </c>
      <c r="AB1547" s="6">
        <v>0.101418210494468</v>
      </c>
      <c r="AC1547" s="6">
        <v>0.64346597420839402</v>
      </c>
      <c r="AD1547" s="6">
        <v>0.25511581529713701</v>
      </c>
      <c r="AE1547" s="6">
        <v>0.64365880847016199</v>
      </c>
      <c r="AF1547" s="6">
        <v>0.31066503144867103</v>
      </c>
      <c r="AG1547" s="310">
        <v>4.5676160081166199E-2</v>
      </c>
      <c r="AH1547" s="211">
        <v>2.613</v>
      </c>
      <c r="AI1547" s="211">
        <v>5.8470000000000004</v>
      </c>
      <c r="AJ1547" s="212">
        <v>7.8689999999999998</v>
      </c>
      <c r="AK1547" s="210">
        <v>2.4540000000000002</v>
      </c>
      <c r="AL1547" s="210">
        <v>5.6479999999999997</v>
      </c>
      <c r="AM1547" s="210">
        <v>7.9850000000000003</v>
      </c>
      <c r="AN1547" s="203"/>
      <c r="AO1547" s="203"/>
      <c r="AP1547" s="203"/>
      <c r="AQ1547" s="203"/>
      <c r="AR1547" s="203">
        <f t="shared" si="1969"/>
        <v>2.9569090974799996</v>
      </c>
      <c r="AS1547" s="203">
        <f t="shared" si="1970"/>
        <v>3.6139999999999999</v>
      </c>
      <c r="AT1547" s="203">
        <f t="shared" si="1971"/>
        <v>4.4171111030799999</v>
      </c>
      <c r="AU1547" s="203">
        <f t="shared" si="1972"/>
        <v>4.3591091005959992</v>
      </c>
      <c r="AV1547" s="203">
        <f t="shared" si="1973"/>
        <v>5.3277999999999999</v>
      </c>
      <c r="AW1547" s="203">
        <f t="shared" si="1974"/>
        <v>6.5117555437159993</v>
      </c>
      <c r="AX1547" s="203">
        <f t="shared" si="1975"/>
        <v>6.8508818334059995</v>
      </c>
      <c r="AY1547" s="203">
        <f t="shared" si="1976"/>
        <v>8.3733000000000004</v>
      </c>
      <c r="AZ1547" s="203">
        <f t="shared" si="1977"/>
        <v>10.234033314726</v>
      </c>
      <c r="BB1547" s="1" t="str">
        <f t="shared" si="1946"/>
        <v>A</v>
      </c>
      <c r="BC1547" s="1" t="str">
        <f t="shared" si="1947"/>
        <v>NA</v>
      </c>
      <c r="BD1547" s="1" t="str">
        <f t="shared" si="1948"/>
        <v>NP</v>
      </c>
      <c r="BE1547" s="1" t="str">
        <f t="shared" si="1949"/>
        <v>NO</v>
      </c>
      <c r="BF1547" s="1" t="str">
        <f t="shared" si="1983"/>
        <v>NO</v>
      </c>
      <c r="BG1547" s="1" t="str">
        <f t="shared" si="1984"/>
        <v>YES</v>
      </c>
      <c r="BH1547" s="1" t="str">
        <f t="shared" si="1968"/>
        <v>YES</v>
      </c>
      <c r="BJ1547" s="12">
        <v>3</v>
      </c>
      <c r="BK1547" s="1" t="str">
        <f t="shared" si="1985"/>
        <v>A</v>
      </c>
      <c r="BL1547" s="1" t="str">
        <f t="shared" si="1986"/>
        <v>NA</v>
      </c>
      <c r="BM1547" s="1" t="str">
        <f t="shared" si="1987"/>
        <v>NP</v>
      </c>
      <c r="BN1547" s="1" t="str">
        <f t="shared" si="1988"/>
        <v>NO</v>
      </c>
      <c r="BO1547" s="1" t="str">
        <f t="shared" si="1989"/>
        <v>NO</v>
      </c>
      <c r="BP1547" s="1" t="str">
        <f t="shared" si="1990"/>
        <v>YES</v>
      </c>
      <c r="BQ1547" s="1" t="str">
        <f t="shared" si="1991"/>
        <v>YES</v>
      </c>
      <c r="BS1547" s="1" t="str">
        <f t="shared" si="1992"/>
        <v>TP</v>
      </c>
      <c r="BT1547" s="1" t="str">
        <f t="shared" si="1993"/>
        <v>TN</v>
      </c>
      <c r="BU1547" s="1" t="str">
        <f t="shared" si="1994"/>
        <v>TP</v>
      </c>
      <c r="BV1547" s="1" t="str">
        <f t="shared" si="1995"/>
        <v>NO</v>
      </c>
      <c r="BW1547" s="1" t="str">
        <f t="shared" si="1996"/>
        <v>YES</v>
      </c>
      <c r="BX1547" s="1" t="str">
        <f t="shared" si="1997"/>
        <v>YES</v>
      </c>
      <c r="BY1547" s="244" t="str">
        <f t="shared" si="1998"/>
        <v>YES</v>
      </c>
      <c r="BZ1547" s="244" t="str">
        <f t="shared" si="1999"/>
        <v>NO</v>
      </c>
      <c r="CA1547" s="244" t="str">
        <f t="shared" si="2000"/>
        <v>NO</v>
      </c>
      <c r="CB1547" s="244" t="str">
        <f t="shared" si="2001"/>
        <v>NO</v>
      </c>
      <c r="CC1547" s="244" t="str">
        <f t="shared" si="2002"/>
        <v>NO</v>
      </c>
      <c r="CD1547" s="244" t="str">
        <f t="shared" si="1978"/>
        <v>NO</v>
      </c>
      <c r="CE1547" s="1" t="str">
        <f t="shared" si="1979"/>
        <v>NO</v>
      </c>
      <c r="CF1547" s="1" t="str">
        <f t="shared" si="1980"/>
        <v>NO</v>
      </c>
      <c r="CG1547" s="1" t="str">
        <f t="shared" si="1981"/>
        <v>NO</v>
      </c>
      <c r="CH1547" s="1" t="str">
        <f t="shared" si="1982"/>
        <v>NO</v>
      </c>
      <c r="CI1547" s="244" t="str">
        <f t="shared" si="2003"/>
        <v>NO</v>
      </c>
      <c r="CJ1547" s="244" t="str">
        <f t="shared" si="2004"/>
        <v>NO</v>
      </c>
      <c r="CK1547" s="244" t="str">
        <f t="shared" si="2005"/>
        <v>NO</v>
      </c>
      <c r="CL1547" s="244" t="str">
        <f t="shared" si="2006"/>
        <v>NO</v>
      </c>
      <c r="CM1547" s="244" t="str">
        <f t="shared" si="2007"/>
        <v>NO</v>
      </c>
      <c r="CN1547" s="244" t="str">
        <f t="shared" si="2008"/>
        <v>NO</v>
      </c>
      <c r="CO1547" s="244" t="str">
        <f t="shared" si="2009"/>
        <v>NO</v>
      </c>
      <c r="CP1547" s="244" t="str">
        <f t="shared" si="2010"/>
        <v>NO</v>
      </c>
      <c r="CQ1547" s="244" t="str">
        <f t="shared" si="2011"/>
        <v>NO</v>
      </c>
      <c r="CR1547" s="244" t="str">
        <f t="shared" si="2012"/>
        <v>NO</v>
      </c>
    </row>
    <row r="1548" spans="1:96">
      <c r="A1548" s="64"/>
      <c r="B1548" s="15"/>
      <c r="C1548" s="15"/>
      <c r="D1548" s="15"/>
      <c r="E1548" s="15"/>
      <c r="F1548" s="15"/>
      <c r="G1548" s="15"/>
      <c r="H1548" s="15"/>
      <c r="I1548" s="52" t="s">
        <v>42</v>
      </c>
      <c r="J1548" s="6">
        <v>0.389854146051484</v>
      </c>
      <c r="K1548" s="6">
        <v>0.53723843754185396</v>
      </c>
      <c r="L1548" s="6">
        <v>7.2907416406660694E-2</v>
      </c>
      <c r="M1548" s="6">
        <v>0.72609663145550196</v>
      </c>
      <c r="N1548" s="6">
        <v>0.271248893350444</v>
      </c>
      <c r="O1548" s="6">
        <v>2.6544751940533701E-3</v>
      </c>
      <c r="P1548" s="6">
        <v>0.19481159820745</v>
      </c>
      <c r="Q1548" s="6">
        <v>0.641928030902157</v>
      </c>
      <c r="R1548" s="6">
        <v>0.163260370890391</v>
      </c>
      <c r="S1548" s="6">
        <v>0.78741652418032304</v>
      </c>
      <c r="T1548" s="6">
        <v>4.8576392536597401E-2</v>
      </c>
      <c r="U1548" s="6">
        <v>0.164007083283078</v>
      </c>
      <c r="V1548" s="6">
        <v>0.61761146800403099</v>
      </c>
      <c r="W1548" s="6">
        <v>3.3559813289014501E-2</v>
      </c>
      <c r="X1548" s="6">
        <v>0.34882871870695298</v>
      </c>
      <c r="Y1548" s="6">
        <v>0.38855977267907599</v>
      </c>
      <c r="Z1548" s="6">
        <v>6.3939350531338104E-2</v>
      </c>
      <c r="AA1548" s="6">
        <v>0.54750087678958403</v>
      </c>
      <c r="AB1548" s="6">
        <v>0.32100914688979998</v>
      </c>
      <c r="AC1548" s="6">
        <v>0.18889624085867099</v>
      </c>
      <c r="AD1548" s="6">
        <v>0.49009461225152701</v>
      </c>
      <c r="AE1548" s="6">
        <v>0.127572635095487</v>
      </c>
      <c r="AF1548" s="6">
        <v>0.72957826460648001</v>
      </c>
      <c r="AG1548" s="310">
        <v>0.142849100298031</v>
      </c>
      <c r="AH1548" s="211">
        <v>3.0539999999999998</v>
      </c>
      <c r="AI1548" s="211">
        <v>5.5309999999999997</v>
      </c>
      <c r="AJ1548" s="212">
        <v>8.0790000000000006</v>
      </c>
      <c r="AK1548" s="210">
        <v>2.899</v>
      </c>
      <c r="AL1548" s="210">
        <v>5.4340000000000002</v>
      </c>
      <c r="AM1548" s="210">
        <v>7.8659999999999997</v>
      </c>
      <c r="AN1548" s="203"/>
      <c r="AO1548" s="203"/>
      <c r="AP1548" s="203"/>
      <c r="AQ1548" s="203"/>
      <c r="AR1548" s="203">
        <f t="shared" si="1969"/>
        <v>2.9569090974799996</v>
      </c>
      <c r="AS1548" s="203">
        <f t="shared" si="1970"/>
        <v>3.6139999999999999</v>
      </c>
      <c r="AT1548" s="203">
        <f t="shared" si="1971"/>
        <v>4.4171111030799999</v>
      </c>
      <c r="AU1548" s="203">
        <f t="shared" si="1972"/>
        <v>4.3591091005959992</v>
      </c>
      <c r="AV1548" s="203">
        <f t="shared" si="1973"/>
        <v>5.3277999999999999</v>
      </c>
      <c r="AW1548" s="203">
        <f t="shared" si="1974"/>
        <v>6.5117555437159993</v>
      </c>
      <c r="AX1548" s="203">
        <f t="shared" si="1975"/>
        <v>6.8508818334059995</v>
      </c>
      <c r="AY1548" s="203">
        <f t="shared" si="1976"/>
        <v>8.3733000000000004</v>
      </c>
      <c r="AZ1548" s="203">
        <f t="shared" si="1977"/>
        <v>10.234033314726</v>
      </c>
      <c r="BB1548" s="1" t="str">
        <f t="shared" si="1946"/>
        <v>NP</v>
      </c>
      <c r="BC1548" s="1" t="str">
        <f t="shared" si="1947"/>
        <v>NA</v>
      </c>
      <c r="BD1548" s="1" t="str">
        <f t="shared" si="1948"/>
        <v>NP</v>
      </c>
      <c r="BE1548" s="1" t="str">
        <f t="shared" si="1949"/>
        <v>NO</v>
      </c>
      <c r="BF1548" s="1" t="str">
        <f t="shared" si="1983"/>
        <v>NO</v>
      </c>
      <c r="BG1548" s="1" t="str">
        <f t="shared" si="1984"/>
        <v>NO</v>
      </c>
      <c r="BH1548" s="1" t="str">
        <f t="shared" si="1968"/>
        <v>YES</v>
      </c>
      <c r="BJ1548" s="12">
        <v>30</v>
      </c>
      <c r="BK1548" s="1" t="str">
        <f t="shared" si="1985"/>
        <v>A</v>
      </c>
      <c r="BL1548" s="1" t="str">
        <f t="shared" si="1986"/>
        <v>NA</v>
      </c>
      <c r="BM1548" s="1" t="str">
        <f t="shared" si="1987"/>
        <v>NP</v>
      </c>
      <c r="BN1548" s="1" t="str">
        <f t="shared" si="1988"/>
        <v>NO</v>
      </c>
      <c r="BO1548" s="1" t="str">
        <f t="shared" si="1989"/>
        <v>NO</v>
      </c>
      <c r="BP1548" s="1" t="str">
        <f t="shared" si="1990"/>
        <v>YES</v>
      </c>
      <c r="BQ1548" s="1" t="str">
        <f t="shared" si="1991"/>
        <v>YES</v>
      </c>
      <c r="BS1548" s="1" t="str">
        <f t="shared" si="1992"/>
        <v>TP</v>
      </c>
      <c r="BT1548" s="1" t="str">
        <f t="shared" si="1993"/>
        <v>TN</v>
      </c>
      <c r="BU1548" s="1" t="str">
        <f t="shared" si="1994"/>
        <v>TP</v>
      </c>
      <c r="BV1548" s="1" t="str">
        <f t="shared" si="1995"/>
        <v>NO</v>
      </c>
      <c r="BW1548" s="1" t="str">
        <f t="shared" si="1996"/>
        <v>YES</v>
      </c>
      <c r="BX1548" s="1" t="str">
        <f t="shared" si="1997"/>
        <v>YES</v>
      </c>
      <c r="BY1548" s="244" t="str">
        <f t="shared" si="1998"/>
        <v>YES</v>
      </c>
      <c r="BZ1548" s="244" t="str">
        <f t="shared" si="1999"/>
        <v>NO</v>
      </c>
      <c r="CA1548" s="244" t="str">
        <f t="shared" si="2000"/>
        <v>NO</v>
      </c>
      <c r="CB1548" s="244" t="str">
        <f t="shared" si="2001"/>
        <v>NO</v>
      </c>
      <c r="CC1548" s="244" t="str">
        <f t="shared" si="2002"/>
        <v>NO</v>
      </c>
      <c r="CD1548" s="244" t="str">
        <f t="shared" si="1978"/>
        <v>NO</v>
      </c>
      <c r="CE1548" s="1" t="str">
        <f t="shared" si="1979"/>
        <v>NO</v>
      </c>
      <c r="CF1548" s="1" t="str">
        <f t="shared" si="1980"/>
        <v>NO</v>
      </c>
      <c r="CG1548" s="1" t="str">
        <f t="shared" si="1981"/>
        <v>NO</v>
      </c>
      <c r="CH1548" s="1" t="str">
        <f t="shared" si="1982"/>
        <v>NO</v>
      </c>
      <c r="CI1548" s="244" t="str">
        <f t="shared" si="2003"/>
        <v>NO</v>
      </c>
      <c r="CJ1548" s="244" t="str">
        <f t="shared" si="2004"/>
        <v>NO</v>
      </c>
      <c r="CK1548" s="244" t="str">
        <f t="shared" si="2005"/>
        <v>NO</v>
      </c>
      <c r="CL1548" s="244" t="str">
        <f t="shared" si="2006"/>
        <v>NO</v>
      </c>
      <c r="CM1548" s="244" t="str">
        <f t="shared" si="2007"/>
        <v>NO</v>
      </c>
      <c r="CN1548" s="244" t="str">
        <f t="shared" si="2008"/>
        <v>NO</v>
      </c>
      <c r="CO1548" s="244" t="str">
        <f t="shared" si="2009"/>
        <v>NO</v>
      </c>
      <c r="CP1548" s="244" t="str">
        <f t="shared" si="2010"/>
        <v>NO</v>
      </c>
      <c r="CQ1548" s="244" t="str">
        <f t="shared" si="2011"/>
        <v>NO</v>
      </c>
      <c r="CR1548" s="244" t="str">
        <f t="shared" si="2012"/>
        <v>NO</v>
      </c>
    </row>
    <row r="1549" spans="1:96">
      <c r="A1549" s="64"/>
      <c r="B1549" s="15"/>
      <c r="C1549" s="15"/>
      <c r="D1549" s="15"/>
      <c r="E1549" s="15"/>
      <c r="F1549" s="15"/>
      <c r="G1549" s="15"/>
      <c r="H1549" s="15"/>
      <c r="I1549" s="52" t="s">
        <v>43</v>
      </c>
      <c r="J1549" s="6">
        <v>0.82127496852245396</v>
      </c>
      <c r="K1549" s="6">
        <v>0.12290103342146</v>
      </c>
      <c r="L1549" s="6">
        <v>5.5823998056085199E-2</v>
      </c>
      <c r="M1549" s="6">
        <v>0.88754616194166802</v>
      </c>
      <c r="N1549" s="6">
        <v>5.3167875545670998E-2</v>
      </c>
      <c r="O1549" s="6">
        <v>5.9285962512660398E-2</v>
      </c>
      <c r="P1549" s="6">
        <v>0.15767294467280399</v>
      </c>
      <c r="Q1549" s="6">
        <v>0.272400975363913</v>
      </c>
      <c r="R1549" s="6">
        <v>0.56992607996328104</v>
      </c>
      <c r="S1549" s="6">
        <v>0.63985270949920903</v>
      </c>
      <c r="T1549" s="6">
        <v>1.7522766323436301E-2</v>
      </c>
      <c r="U1549" s="6">
        <v>0.34262452417735401</v>
      </c>
      <c r="V1549" s="6">
        <v>0.43079321681696497</v>
      </c>
      <c r="W1549" s="6">
        <v>0.197929967892428</v>
      </c>
      <c r="X1549" s="6">
        <v>0.37127681529060502</v>
      </c>
      <c r="Y1549" s="6">
        <v>0.83103435123832203</v>
      </c>
      <c r="Z1549" s="6">
        <v>2.7244662777478799E-2</v>
      </c>
      <c r="AA1549" s="6">
        <v>0.14172098598419899</v>
      </c>
      <c r="AB1549" s="6">
        <v>0.34663134901866499</v>
      </c>
      <c r="AC1549" s="6">
        <v>0.56123710255942605</v>
      </c>
      <c r="AD1549" s="6">
        <v>9.2131548421908599E-2</v>
      </c>
      <c r="AE1549" s="6">
        <v>0.58738998521159203</v>
      </c>
      <c r="AF1549" s="6">
        <v>0.32717410030715399</v>
      </c>
      <c r="AG1549" s="310">
        <v>8.5435914481253206E-2</v>
      </c>
      <c r="AH1549" s="211">
        <v>3.58</v>
      </c>
      <c r="AI1549" s="211">
        <v>4.6920000000000002</v>
      </c>
      <c r="AJ1549" s="212">
        <v>7.4749999999999996</v>
      </c>
      <c r="AK1549" s="210">
        <v>3.6280000000000001</v>
      </c>
      <c r="AL1549" s="210">
        <v>4.7320000000000002</v>
      </c>
      <c r="AM1549" s="210">
        <v>7.6959999999999997</v>
      </c>
      <c r="AN1549" s="203"/>
      <c r="AO1549" s="203"/>
      <c r="AP1549" s="203"/>
      <c r="AQ1549" s="203"/>
      <c r="AR1549" s="203">
        <f t="shared" si="1969"/>
        <v>2.9569090974799996</v>
      </c>
      <c r="AS1549" s="203">
        <f t="shared" si="1970"/>
        <v>3.6139999999999999</v>
      </c>
      <c r="AT1549" s="203">
        <f t="shared" si="1971"/>
        <v>4.4171111030799999</v>
      </c>
      <c r="AU1549" s="203">
        <f t="shared" si="1972"/>
        <v>4.3591091005959992</v>
      </c>
      <c r="AV1549" s="203">
        <f t="shared" si="1973"/>
        <v>5.3277999999999999</v>
      </c>
      <c r="AW1549" s="203">
        <f t="shared" si="1974"/>
        <v>6.5117555437159993</v>
      </c>
      <c r="AX1549" s="203">
        <f t="shared" si="1975"/>
        <v>6.8508818334059995</v>
      </c>
      <c r="AY1549" s="203">
        <f t="shared" si="1976"/>
        <v>8.3733000000000004</v>
      </c>
      <c r="AZ1549" s="203">
        <f t="shared" si="1977"/>
        <v>10.234033314726</v>
      </c>
      <c r="BB1549" s="1" t="str">
        <f t="shared" si="1946"/>
        <v>NP</v>
      </c>
      <c r="BC1549" s="1" t="str">
        <f t="shared" si="1947"/>
        <v>NP</v>
      </c>
      <c r="BD1549" s="1" t="str">
        <f t="shared" si="1948"/>
        <v>NP</v>
      </c>
      <c r="BE1549" s="1" t="str">
        <f t="shared" si="1949"/>
        <v>NO</v>
      </c>
      <c r="BF1549" s="1" t="str">
        <f t="shared" si="1983"/>
        <v>NO</v>
      </c>
      <c r="BG1549" s="1" t="str">
        <f t="shared" si="1984"/>
        <v>NO</v>
      </c>
      <c r="BH1549" s="1" t="str">
        <f t="shared" si="1968"/>
        <v>YES</v>
      </c>
      <c r="BJ1549" s="12">
        <v>19</v>
      </c>
      <c r="BK1549" s="1" t="str">
        <f t="shared" si="1985"/>
        <v>NA</v>
      </c>
      <c r="BL1549" s="1" t="str">
        <f t="shared" si="1986"/>
        <v>NP</v>
      </c>
      <c r="BM1549" s="1" t="str">
        <f t="shared" si="1987"/>
        <v>NP</v>
      </c>
      <c r="BN1549" s="1" t="str">
        <f t="shared" si="1988"/>
        <v>NO</v>
      </c>
      <c r="BO1549" s="1" t="str">
        <f t="shared" si="1989"/>
        <v>NO</v>
      </c>
      <c r="BP1549" s="1" t="str">
        <f t="shared" si="1990"/>
        <v>NO</v>
      </c>
      <c r="BQ1549" s="1" t="str">
        <f t="shared" si="1991"/>
        <v>YES</v>
      </c>
      <c r="BS1549" s="1" t="str">
        <f t="shared" si="1992"/>
        <v>FP</v>
      </c>
      <c r="BT1549" s="1" t="str">
        <f t="shared" si="1993"/>
        <v>TP</v>
      </c>
      <c r="BU1549" s="1" t="str">
        <f t="shared" si="1994"/>
        <v>TP</v>
      </c>
      <c r="BV1549" s="1" t="str">
        <f t="shared" si="1995"/>
        <v>NO</v>
      </c>
      <c r="BW1549" s="1" t="str">
        <f t="shared" si="1996"/>
        <v>YES</v>
      </c>
      <c r="BX1549" s="1" t="str">
        <f t="shared" si="1997"/>
        <v>YES</v>
      </c>
      <c r="BY1549" s="244" t="str">
        <f t="shared" si="1998"/>
        <v>YES</v>
      </c>
      <c r="BZ1549" s="244" t="str">
        <f t="shared" si="1999"/>
        <v>NO</v>
      </c>
      <c r="CA1549" s="244" t="str">
        <f t="shared" si="2000"/>
        <v>NO</v>
      </c>
      <c r="CB1549" s="244" t="str">
        <f t="shared" si="2001"/>
        <v>NO</v>
      </c>
      <c r="CC1549" s="244" t="str">
        <f t="shared" si="2002"/>
        <v>NO</v>
      </c>
      <c r="CD1549" s="244" t="str">
        <f t="shared" si="1978"/>
        <v>YES</v>
      </c>
      <c r="CE1549" s="1" t="str">
        <f t="shared" si="1979"/>
        <v>NO</v>
      </c>
      <c r="CF1549" s="1" t="str">
        <f t="shared" si="1980"/>
        <v>NO</v>
      </c>
      <c r="CG1549" s="1" t="str">
        <f t="shared" si="1981"/>
        <v>NO</v>
      </c>
      <c r="CH1549" s="1" t="str">
        <f t="shared" si="1982"/>
        <v>YES</v>
      </c>
      <c r="CI1549" s="244" t="str">
        <f t="shared" si="2003"/>
        <v>NO</v>
      </c>
      <c r="CJ1549" s="244" t="str">
        <f t="shared" si="2004"/>
        <v>NO</v>
      </c>
      <c r="CK1549" s="244" t="str">
        <f t="shared" si="2005"/>
        <v>NO</v>
      </c>
      <c r="CL1549" s="244" t="str">
        <f t="shared" si="2006"/>
        <v>NO</v>
      </c>
      <c r="CM1549" s="244" t="str">
        <f t="shared" si="2007"/>
        <v>NO</v>
      </c>
      <c r="CN1549" s="244" t="str">
        <f t="shared" si="2008"/>
        <v>YES</v>
      </c>
      <c r="CO1549" s="244" t="str">
        <f t="shared" si="2009"/>
        <v>NO</v>
      </c>
      <c r="CP1549" s="244" t="str">
        <f t="shared" si="2010"/>
        <v>NO</v>
      </c>
      <c r="CQ1549" s="244" t="str">
        <f t="shared" si="2011"/>
        <v>NO</v>
      </c>
      <c r="CR1549" s="244" t="str">
        <f t="shared" si="2012"/>
        <v>YES</v>
      </c>
    </row>
    <row r="1550" spans="1:96">
      <c r="A1550" s="64"/>
      <c r="B1550" s="15"/>
      <c r="C1550" s="15"/>
      <c r="D1550" s="15"/>
      <c r="E1550" s="15"/>
      <c r="F1550" s="15"/>
      <c r="G1550" s="15"/>
      <c r="H1550" s="15"/>
      <c r="I1550" s="52" t="s">
        <v>45</v>
      </c>
      <c r="J1550" s="6">
        <v>0.90258106365471802</v>
      </c>
      <c r="K1550" s="6">
        <v>8.5617158827395401E-2</v>
      </c>
      <c r="L1550" s="6">
        <v>1.18017775178865E-2</v>
      </c>
      <c r="M1550" s="6">
        <v>0.47955378201501397</v>
      </c>
      <c r="N1550" s="6">
        <v>2.4553352738152599E-2</v>
      </c>
      <c r="O1550" s="6">
        <v>0.49589286524683301</v>
      </c>
      <c r="P1550" s="6">
        <v>0.17097751783686299</v>
      </c>
      <c r="Q1550" s="6">
        <v>0.57246569326080299</v>
      </c>
      <c r="R1550" s="6">
        <v>0.25655678890233302</v>
      </c>
      <c r="S1550" s="6">
        <v>0.62354983493447602</v>
      </c>
      <c r="T1550" s="6">
        <v>0.145223044378992</v>
      </c>
      <c r="U1550" s="6">
        <v>0.23122712068653001</v>
      </c>
      <c r="V1550" s="6">
        <v>0.43710650398870299</v>
      </c>
      <c r="W1550" s="6">
        <v>0.16512223295654399</v>
      </c>
      <c r="X1550" s="6">
        <v>0.39777126305475202</v>
      </c>
      <c r="Y1550" s="6">
        <v>0.986133271265346</v>
      </c>
      <c r="Z1550" s="6">
        <v>1.0697429000611201E-3</v>
      </c>
      <c r="AA1550" s="6">
        <v>1.27969858345926E-2</v>
      </c>
      <c r="AB1550" s="6">
        <v>0.14341426639195901</v>
      </c>
      <c r="AC1550" s="6">
        <v>0.133796944357846</v>
      </c>
      <c r="AD1550" s="6">
        <v>0.72278878925019296</v>
      </c>
      <c r="AE1550" s="6">
        <v>0.478920449964573</v>
      </c>
      <c r="AF1550" s="6">
        <v>6.7470243905379507E-2</v>
      </c>
      <c r="AG1550" s="310">
        <v>0.45360930613004702</v>
      </c>
      <c r="AH1550" s="211">
        <v>2.9870000000000001</v>
      </c>
      <c r="AI1550" s="211">
        <v>4.4260000000000002</v>
      </c>
      <c r="AJ1550" s="212">
        <v>9.6720000000000006</v>
      </c>
      <c r="AK1550" s="210">
        <v>2.9780000000000002</v>
      </c>
      <c r="AL1550" s="210">
        <v>4.5350000000000001</v>
      </c>
      <c r="AM1550" s="210">
        <v>9.1270000000000007</v>
      </c>
      <c r="AN1550" s="203"/>
      <c r="AO1550" s="203"/>
      <c r="AP1550" s="203"/>
      <c r="AQ1550" s="203"/>
      <c r="AR1550" s="203">
        <f t="shared" si="1969"/>
        <v>2.9569090974799996</v>
      </c>
      <c r="AS1550" s="203">
        <f t="shared" si="1970"/>
        <v>3.6139999999999999</v>
      </c>
      <c r="AT1550" s="203">
        <f t="shared" si="1971"/>
        <v>4.4171111030799999</v>
      </c>
      <c r="AU1550" s="203">
        <f t="shared" si="1972"/>
        <v>4.3591091005959992</v>
      </c>
      <c r="AV1550" s="203">
        <f t="shared" si="1973"/>
        <v>5.3277999999999999</v>
      </c>
      <c r="AW1550" s="203">
        <f t="shared" si="1974"/>
        <v>6.5117555437159993</v>
      </c>
      <c r="AX1550" s="203">
        <f t="shared" si="1975"/>
        <v>6.8508818334059995</v>
      </c>
      <c r="AY1550" s="203">
        <f t="shared" si="1976"/>
        <v>8.3733000000000004</v>
      </c>
      <c r="AZ1550" s="203">
        <f t="shared" si="1977"/>
        <v>10.234033314726</v>
      </c>
      <c r="BB1550" s="1" t="str">
        <f t="shared" si="1946"/>
        <v>NP</v>
      </c>
      <c r="BC1550" s="1" t="str">
        <f t="shared" si="1947"/>
        <v>NP</v>
      </c>
      <c r="BD1550" s="1" t="str">
        <f t="shared" si="1948"/>
        <v>NA</v>
      </c>
      <c r="BE1550" s="1" t="str">
        <f t="shared" si="1949"/>
        <v>NO</v>
      </c>
      <c r="BF1550" s="1" t="str">
        <f t="shared" si="1983"/>
        <v>NO</v>
      </c>
      <c r="BG1550" s="1" t="str">
        <f t="shared" si="1984"/>
        <v>NO</v>
      </c>
      <c r="BH1550" s="1" t="str">
        <f t="shared" si="1968"/>
        <v>YES</v>
      </c>
      <c r="BJ1550" s="12">
        <v>11</v>
      </c>
      <c r="BK1550" s="1" t="str">
        <f t="shared" si="1985"/>
        <v>NP</v>
      </c>
      <c r="BL1550" s="1" t="str">
        <f t="shared" si="1986"/>
        <v>NP</v>
      </c>
      <c r="BM1550" s="1" t="str">
        <f t="shared" si="1987"/>
        <v>NA</v>
      </c>
      <c r="BN1550" s="1" t="str">
        <f t="shared" si="1988"/>
        <v>NO</v>
      </c>
      <c r="BO1550" s="1" t="str">
        <f t="shared" si="1989"/>
        <v>NO</v>
      </c>
      <c r="BP1550" s="1" t="str">
        <f t="shared" si="1990"/>
        <v>NO</v>
      </c>
      <c r="BQ1550" s="1" t="str">
        <f t="shared" si="1991"/>
        <v>YES</v>
      </c>
      <c r="BS1550" s="1" t="str">
        <f t="shared" si="1992"/>
        <v>TP</v>
      </c>
      <c r="BT1550" s="1" t="str">
        <f t="shared" si="1993"/>
        <v>TP</v>
      </c>
      <c r="BU1550" s="1" t="str">
        <f t="shared" si="1994"/>
        <v>TN</v>
      </c>
      <c r="BV1550" s="1" t="str">
        <f t="shared" si="1995"/>
        <v>NO</v>
      </c>
      <c r="BW1550" s="1" t="str">
        <f t="shared" si="1996"/>
        <v>YES</v>
      </c>
      <c r="BX1550" s="1" t="str">
        <f t="shared" si="1997"/>
        <v>YES</v>
      </c>
      <c r="BY1550" s="244" t="str">
        <f t="shared" si="1998"/>
        <v>YES</v>
      </c>
      <c r="BZ1550" s="244" t="str">
        <f t="shared" si="1999"/>
        <v>NO</v>
      </c>
      <c r="CA1550" s="244" t="str">
        <f t="shared" si="2000"/>
        <v>NO</v>
      </c>
      <c r="CB1550" s="244" t="str">
        <f t="shared" si="2001"/>
        <v>NO</v>
      </c>
      <c r="CC1550" s="244" t="str">
        <f t="shared" si="2002"/>
        <v>NO</v>
      </c>
      <c r="CD1550" s="244" t="str">
        <f t="shared" si="1978"/>
        <v>NO</v>
      </c>
      <c r="CE1550" s="1" t="str">
        <f t="shared" si="1979"/>
        <v>NO</v>
      </c>
      <c r="CF1550" s="1" t="str">
        <f t="shared" si="1980"/>
        <v>NO</v>
      </c>
      <c r="CG1550" s="1" t="str">
        <f t="shared" si="1981"/>
        <v>NO</v>
      </c>
      <c r="CH1550" s="1" t="str">
        <f t="shared" si="1982"/>
        <v>NO</v>
      </c>
      <c r="CI1550" s="244" t="str">
        <f t="shared" si="2003"/>
        <v>NO</v>
      </c>
      <c r="CJ1550" s="244" t="str">
        <f t="shared" si="2004"/>
        <v>NO</v>
      </c>
      <c r="CK1550" s="244" t="str">
        <f t="shared" si="2005"/>
        <v>NO</v>
      </c>
      <c r="CL1550" s="244" t="str">
        <f t="shared" si="2006"/>
        <v>NO</v>
      </c>
      <c r="CM1550" s="244" t="str">
        <f t="shared" si="2007"/>
        <v>NO</v>
      </c>
      <c r="CN1550" s="244" t="str">
        <f t="shared" si="2008"/>
        <v>NO</v>
      </c>
      <c r="CO1550" s="244" t="str">
        <f t="shared" si="2009"/>
        <v>NO</v>
      </c>
      <c r="CP1550" s="244" t="str">
        <f t="shared" si="2010"/>
        <v>NO</v>
      </c>
      <c r="CQ1550" s="244" t="str">
        <f t="shared" si="2011"/>
        <v>NO</v>
      </c>
      <c r="CR1550" s="244" t="str">
        <f t="shared" si="2012"/>
        <v>NO</v>
      </c>
    </row>
    <row r="1551" spans="1:96">
      <c r="A1551" s="64"/>
      <c r="B1551" s="15"/>
      <c r="C1551" s="15"/>
      <c r="D1551" s="15"/>
      <c r="E1551" s="15"/>
      <c r="F1551" s="15"/>
      <c r="G1551" s="15"/>
      <c r="H1551" s="15"/>
      <c r="I1551" s="52" t="s">
        <v>44</v>
      </c>
      <c r="J1551" s="6">
        <v>0.90702374388942997</v>
      </c>
      <c r="K1551" s="6">
        <v>2.7464008111311101E-2</v>
      </c>
      <c r="L1551" s="6">
        <v>6.5512247999258505E-2</v>
      </c>
      <c r="M1551" s="6">
        <v>0.73996475181670096</v>
      </c>
      <c r="N1551" s="6">
        <v>0.139279784129511</v>
      </c>
      <c r="O1551" s="6">
        <v>0.120755464053787</v>
      </c>
      <c r="P1551" s="6">
        <v>0.10515423923785901</v>
      </c>
      <c r="Q1551" s="6">
        <v>0.136240682945792</v>
      </c>
      <c r="R1551" s="6">
        <v>0.75860507781634701</v>
      </c>
      <c r="S1551" s="6">
        <v>0.60456847972293803</v>
      </c>
      <c r="T1551" s="6">
        <v>0.29225428044554103</v>
      </c>
      <c r="U1551" s="6">
        <v>0.10317723983152</v>
      </c>
      <c r="V1551" s="6">
        <v>0.63805483192137002</v>
      </c>
      <c r="W1551" s="6">
        <v>0.19790590150142101</v>
      </c>
      <c r="X1551" s="6">
        <v>0.16403926657720799</v>
      </c>
      <c r="Y1551" s="6">
        <v>0.99853992541972303</v>
      </c>
      <c r="Z1551" s="6">
        <v>1.02111554268791E-3</v>
      </c>
      <c r="AA1551" s="6">
        <v>4.3895903758905898E-4</v>
      </c>
      <c r="AB1551" s="6">
        <v>0.17347350542181</v>
      </c>
      <c r="AC1551" s="6">
        <v>0.33223574794375199</v>
      </c>
      <c r="AD1551" s="6">
        <v>0.49429074663443701</v>
      </c>
      <c r="AE1551" s="6">
        <v>0.78371145687754096</v>
      </c>
      <c r="AF1551" s="6">
        <v>0.166950871199187</v>
      </c>
      <c r="AG1551" s="310">
        <v>4.9337671923271202E-2</v>
      </c>
      <c r="AH1551" s="211">
        <v>4.0979999999999999</v>
      </c>
      <c r="AI1551" s="211">
        <v>4.032</v>
      </c>
      <c r="AJ1551" s="212">
        <v>8.5350000000000001</v>
      </c>
      <c r="AK1551" s="210">
        <v>4.2699999999999996</v>
      </c>
      <c r="AL1551" s="210">
        <v>4.077</v>
      </c>
      <c r="AM1551" s="210">
        <v>8.0660000000000007</v>
      </c>
      <c r="AN1551" s="203"/>
      <c r="AO1551" s="203"/>
      <c r="AP1551" s="203"/>
      <c r="AQ1551" s="203"/>
      <c r="AR1551" s="203">
        <f t="shared" si="1969"/>
        <v>2.9569090974799996</v>
      </c>
      <c r="AS1551" s="203">
        <f t="shared" si="1970"/>
        <v>3.6139999999999999</v>
      </c>
      <c r="AT1551" s="203">
        <f t="shared" si="1971"/>
        <v>4.4171111030799999</v>
      </c>
      <c r="AU1551" s="203">
        <f t="shared" si="1972"/>
        <v>4.3591091005959992</v>
      </c>
      <c r="AV1551" s="203">
        <f t="shared" si="1973"/>
        <v>5.3277999999999999</v>
      </c>
      <c r="AW1551" s="203">
        <f t="shared" si="1974"/>
        <v>6.5117555437159993</v>
      </c>
      <c r="AX1551" s="203">
        <f t="shared" si="1975"/>
        <v>6.8508818334059995</v>
      </c>
      <c r="AY1551" s="203">
        <f t="shared" si="1976"/>
        <v>8.3733000000000004</v>
      </c>
      <c r="AZ1551" s="203">
        <f t="shared" si="1977"/>
        <v>10.234033314726</v>
      </c>
      <c r="BB1551" s="1" t="str">
        <f t="shared" si="1946"/>
        <v>NA</v>
      </c>
      <c r="BC1551" s="1" t="str">
        <f t="shared" si="1947"/>
        <v>A</v>
      </c>
      <c r="BD1551" s="1" t="str">
        <f t="shared" si="1948"/>
        <v>NA</v>
      </c>
      <c r="BE1551" s="1" t="str">
        <f t="shared" si="1949"/>
        <v>NO</v>
      </c>
      <c r="BF1551" s="1" t="str">
        <f t="shared" si="1983"/>
        <v>NO</v>
      </c>
      <c r="BG1551" s="1" t="str">
        <f t="shared" si="1984"/>
        <v>YES</v>
      </c>
      <c r="BH1551" s="1" t="str">
        <f t="shared" si="1968"/>
        <v>YES</v>
      </c>
      <c r="BJ1551" s="12">
        <v>37</v>
      </c>
      <c r="BK1551" s="1" t="str">
        <f t="shared" si="1985"/>
        <v>NA</v>
      </c>
      <c r="BL1551" s="1" t="str">
        <f t="shared" si="1986"/>
        <v>A</v>
      </c>
      <c r="BM1551" s="1" t="str">
        <f t="shared" si="1987"/>
        <v>NP</v>
      </c>
      <c r="BN1551" s="1" t="str">
        <f t="shared" si="1988"/>
        <v>NO</v>
      </c>
      <c r="BO1551" s="1" t="str">
        <f t="shared" si="1989"/>
        <v>NO</v>
      </c>
      <c r="BP1551" s="1" t="str">
        <f t="shared" si="1990"/>
        <v>YES</v>
      </c>
      <c r="BQ1551" s="1" t="str">
        <f t="shared" si="1991"/>
        <v>YES</v>
      </c>
      <c r="BS1551" s="1" t="str">
        <f t="shared" si="1992"/>
        <v>TN</v>
      </c>
      <c r="BT1551" s="1" t="str">
        <f t="shared" si="1993"/>
        <v>TP</v>
      </c>
      <c r="BU1551" s="1" t="str">
        <f t="shared" si="1994"/>
        <v>FN</v>
      </c>
      <c r="BV1551" s="1" t="str">
        <f t="shared" si="1995"/>
        <v>NO</v>
      </c>
      <c r="BW1551" s="1" t="str">
        <f t="shared" si="1996"/>
        <v>NO</v>
      </c>
      <c r="BX1551" s="1" t="str">
        <f t="shared" si="1997"/>
        <v>YES</v>
      </c>
      <c r="BY1551" s="244" t="str">
        <f t="shared" si="1998"/>
        <v>YES</v>
      </c>
      <c r="BZ1551" s="244" t="str">
        <f t="shared" si="1999"/>
        <v>NO</v>
      </c>
      <c r="CA1551" s="244" t="str">
        <f t="shared" si="2000"/>
        <v>NO</v>
      </c>
      <c r="CB1551" s="244" t="str">
        <f t="shared" si="2001"/>
        <v>NO</v>
      </c>
      <c r="CC1551" s="244" t="str">
        <f t="shared" si="2002"/>
        <v>NO</v>
      </c>
      <c r="CD1551" s="244" t="str">
        <f t="shared" si="1978"/>
        <v>YES</v>
      </c>
      <c r="CE1551" s="1" t="str">
        <f t="shared" si="1979"/>
        <v>NO</v>
      </c>
      <c r="CF1551" s="1" t="str">
        <f t="shared" si="1980"/>
        <v>NO</v>
      </c>
      <c r="CG1551" s="1" t="str">
        <f t="shared" si="1981"/>
        <v>NO</v>
      </c>
      <c r="CH1551" s="1" t="str">
        <f t="shared" si="1982"/>
        <v>YES</v>
      </c>
      <c r="CI1551" s="244" t="str">
        <f t="shared" si="2003"/>
        <v>YES</v>
      </c>
      <c r="CJ1551" s="244" t="str">
        <f t="shared" si="2004"/>
        <v>NO</v>
      </c>
      <c r="CK1551" s="244" t="str">
        <f t="shared" si="2005"/>
        <v>NO</v>
      </c>
      <c r="CL1551" s="244" t="str">
        <f t="shared" si="2006"/>
        <v>NO</v>
      </c>
      <c r="CM1551" s="244" t="str">
        <f t="shared" si="2007"/>
        <v>YES</v>
      </c>
      <c r="CN1551" s="244" t="str">
        <f t="shared" si="2008"/>
        <v>NO</v>
      </c>
      <c r="CO1551" s="244" t="str">
        <f t="shared" si="2009"/>
        <v>NO</v>
      </c>
      <c r="CP1551" s="244" t="str">
        <f t="shared" si="2010"/>
        <v>NO</v>
      </c>
      <c r="CQ1551" s="244" t="str">
        <f t="shared" si="2011"/>
        <v>NO</v>
      </c>
      <c r="CR1551" s="244" t="str">
        <f t="shared" si="2012"/>
        <v>NO</v>
      </c>
    </row>
    <row r="1552" spans="1:96">
      <c r="A1552" s="64"/>
      <c r="B1552" s="15"/>
      <c r="C1552" s="15"/>
      <c r="D1552" s="15"/>
      <c r="E1552" s="15"/>
      <c r="F1552" s="15"/>
      <c r="G1552" s="15"/>
      <c r="H1552" s="15"/>
      <c r="I1552" s="52" t="s">
        <v>20</v>
      </c>
      <c r="J1552" s="6">
        <v>0.82859610017035101</v>
      </c>
      <c r="K1552" s="6">
        <v>0.12541048939157401</v>
      </c>
      <c r="L1552" s="6">
        <v>4.5993410438073798E-2</v>
      </c>
      <c r="M1552" s="6">
        <v>0.81688271995450501</v>
      </c>
      <c r="N1552" s="6">
        <v>8.94498165680086E-2</v>
      </c>
      <c r="O1552" s="6">
        <v>9.3667463477486307E-2</v>
      </c>
      <c r="P1552" s="6">
        <v>0.69929495651029305</v>
      </c>
      <c r="Q1552" s="6">
        <v>0.119834290015966</v>
      </c>
      <c r="R1552" s="6">
        <v>0.18087075347373899</v>
      </c>
      <c r="S1552" s="6">
        <v>0.93686863176860302</v>
      </c>
      <c r="T1552" s="6">
        <v>5.8409022317973402E-3</v>
      </c>
      <c r="U1552" s="6">
        <v>5.7290465999599298E-2</v>
      </c>
      <c r="V1552" s="6">
        <v>0.18411356024726599</v>
      </c>
      <c r="W1552" s="6">
        <v>0.48507009733672202</v>
      </c>
      <c r="X1552" s="6">
        <v>0.33081634241600999</v>
      </c>
      <c r="Y1552" s="6">
        <v>0.49189223732818699</v>
      </c>
      <c r="Z1552" s="6">
        <v>0.45573016945757999</v>
      </c>
      <c r="AA1552" s="6">
        <v>5.2377593214232902E-2</v>
      </c>
      <c r="AB1552" s="6">
        <v>0.240217149063289</v>
      </c>
      <c r="AC1552" s="6">
        <v>0.57355506900277298</v>
      </c>
      <c r="AD1552" s="6">
        <v>0.18622778193393699</v>
      </c>
      <c r="AE1552" s="6">
        <v>2.8820876421800801E-2</v>
      </c>
      <c r="AF1552" s="6">
        <v>0.103712638676839</v>
      </c>
      <c r="AG1552" s="310">
        <v>0.86746648490135903</v>
      </c>
      <c r="AH1552" s="211">
        <v>2.5840000000000001</v>
      </c>
      <c r="AI1552" s="211">
        <v>4.9450000000000003</v>
      </c>
      <c r="AJ1552" s="212">
        <v>8.6539999999999999</v>
      </c>
      <c r="AK1552" s="210">
        <v>2.629</v>
      </c>
      <c r="AL1552" s="210">
        <v>4.9859999999999998</v>
      </c>
      <c r="AM1552" s="210">
        <v>8.6329999999999991</v>
      </c>
      <c r="AN1552" s="203"/>
      <c r="AO1552" s="203"/>
      <c r="AP1552" s="203"/>
      <c r="AQ1552" s="203"/>
      <c r="AR1552" s="203">
        <f t="shared" si="1969"/>
        <v>2.9569090974799996</v>
      </c>
      <c r="AS1552" s="203">
        <f t="shared" si="1970"/>
        <v>3.6139999999999999</v>
      </c>
      <c r="AT1552" s="203">
        <f t="shared" si="1971"/>
        <v>4.4171111030799999</v>
      </c>
      <c r="AU1552" s="203">
        <f t="shared" si="1972"/>
        <v>4.3591091005959992</v>
      </c>
      <c r="AV1552" s="203">
        <f t="shared" si="1973"/>
        <v>5.3277999999999999</v>
      </c>
      <c r="AW1552" s="203">
        <f t="shared" si="1974"/>
        <v>6.5117555437159993</v>
      </c>
      <c r="AX1552" s="203">
        <f t="shared" si="1975"/>
        <v>6.8508818334059995</v>
      </c>
      <c r="AY1552" s="203">
        <f t="shared" si="1976"/>
        <v>8.3733000000000004</v>
      </c>
      <c r="AZ1552" s="203">
        <f t="shared" si="1977"/>
        <v>10.234033314726</v>
      </c>
      <c r="BB1552" s="1" t="str">
        <f t="shared" si="1946"/>
        <v>A</v>
      </c>
      <c r="BC1552" s="1" t="str">
        <f t="shared" si="1947"/>
        <v>NP</v>
      </c>
      <c r="BD1552" s="1" t="str">
        <f t="shared" si="1948"/>
        <v>NA</v>
      </c>
      <c r="BE1552" s="1" t="str">
        <f t="shared" si="1949"/>
        <v>NO</v>
      </c>
      <c r="BF1552" s="1" t="str">
        <f t="shared" si="1983"/>
        <v>NO</v>
      </c>
      <c r="BG1552" s="1" t="str">
        <f t="shared" si="1984"/>
        <v>YES</v>
      </c>
      <c r="BH1552" s="1" t="str">
        <f t="shared" si="1968"/>
        <v>YES</v>
      </c>
      <c r="BJ1552" s="12">
        <v>65</v>
      </c>
      <c r="BK1552" s="1" t="str">
        <f t="shared" si="1985"/>
        <v>A</v>
      </c>
      <c r="BL1552" s="1" t="str">
        <f t="shared" si="1986"/>
        <v>NP</v>
      </c>
      <c r="BM1552" s="1" t="str">
        <f t="shared" si="1987"/>
        <v>NA</v>
      </c>
      <c r="BN1552" s="1" t="str">
        <f t="shared" si="1988"/>
        <v>NO</v>
      </c>
      <c r="BO1552" s="1" t="str">
        <f t="shared" si="1989"/>
        <v>NO</v>
      </c>
      <c r="BP1552" s="1" t="str">
        <f t="shared" si="1990"/>
        <v>YES</v>
      </c>
      <c r="BQ1552" s="1" t="str">
        <f t="shared" si="1991"/>
        <v>YES</v>
      </c>
      <c r="BS1552" s="1" t="str">
        <f t="shared" si="1992"/>
        <v>TP</v>
      </c>
      <c r="BT1552" s="1" t="str">
        <f t="shared" si="1993"/>
        <v>TP</v>
      </c>
      <c r="BU1552" s="1" t="str">
        <f t="shared" si="1994"/>
        <v>TN</v>
      </c>
      <c r="BV1552" s="1" t="str">
        <f t="shared" si="1995"/>
        <v>NO</v>
      </c>
      <c r="BW1552" s="1" t="str">
        <f t="shared" si="1996"/>
        <v>YES</v>
      </c>
      <c r="BX1552" s="1" t="str">
        <f t="shared" si="1997"/>
        <v>YES</v>
      </c>
      <c r="BY1552" s="244" t="str">
        <f t="shared" si="1998"/>
        <v>YES</v>
      </c>
      <c r="BZ1552" s="244" t="str">
        <f t="shared" si="1999"/>
        <v>NO</v>
      </c>
      <c r="CA1552" s="244" t="str">
        <f t="shared" si="2000"/>
        <v>NO</v>
      </c>
      <c r="CB1552" s="244" t="str">
        <f t="shared" si="2001"/>
        <v>NO</v>
      </c>
      <c r="CC1552" s="244" t="str">
        <f t="shared" si="2002"/>
        <v>NO</v>
      </c>
      <c r="CD1552" s="244" t="str">
        <f t="shared" si="1978"/>
        <v>NO</v>
      </c>
      <c r="CE1552" s="1" t="str">
        <f t="shared" si="1979"/>
        <v>NO</v>
      </c>
      <c r="CF1552" s="1" t="str">
        <f t="shared" si="1980"/>
        <v>NO</v>
      </c>
      <c r="CG1552" s="1" t="str">
        <f t="shared" si="1981"/>
        <v>NO</v>
      </c>
      <c r="CH1552" s="1" t="str">
        <f t="shared" si="1982"/>
        <v>NO</v>
      </c>
      <c r="CI1552" s="244" t="str">
        <f t="shared" si="2003"/>
        <v>NO</v>
      </c>
      <c r="CJ1552" s="244" t="str">
        <f t="shared" si="2004"/>
        <v>NO</v>
      </c>
      <c r="CK1552" s="244" t="str">
        <f t="shared" si="2005"/>
        <v>NO</v>
      </c>
      <c r="CL1552" s="244" t="str">
        <f t="shared" si="2006"/>
        <v>NO</v>
      </c>
      <c r="CM1552" s="244" t="str">
        <f t="shared" si="2007"/>
        <v>NO</v>
      </c>
      <c r="CN1552" s="244" t="str">
        <f t="shared" si="2008"/>
        <v>NO</v>
      </c>
      <c r="CO1552" s="244" t="str">
        <f t="shared" si="2009"/>
        <v>NO</v>
      </c>
      <c r="CP1552" s="244" t="str">
        <f t="shared" si="2010"/>
        <v>NO</v>
      </c>
      <c r="CQ1552" s="244" t="str">
        <f t="shared" si="2011"/>
        <v>NO</v>
      </c>
      <c r="CR1552" s="244" t="str">
        <f t="shared" si="2012"/>
        <v>NO</v>
      </c>
    </row>
    <row r="1553" spans="1:96">
      <c r="A1553" s="64"/>
      <c r="B1553" s="15"/>
      <c r="C1553" s="15"/>
      <c r="D1553" s="15"/>
      <c r="E1553" s="15"/>
      <c r="F1553" s="15"/>
      <c r="G1553" s="15"/>
      <c r="H1553" s="15"/>
      <c r="I1553" s="52" t="s">
        <v>32</v>
      </c>
      <c r="J1553" s="6">
        <v>0.592206217684206</v>
      </c>
      <c r="K1553" s="6">
        <v>5.8066298251748402E-2</v>
      </c>
      <c r="L1553" s="6">
        <v>0.34972748406404502</v>
      </c>
      <c r="M1553" s="6">
        <v>0.87569726958194105</v>
      </c>
      <c r="N1553" s="6">
        <v>6.7283540731616007E-2</v>
      </c>
      <c r="O1553" s="6">
        <v>5.7019189686442699E-2</v>
      </c>
      <c r="P1553" s="6">
        <v>0.77263109578238598</v>
      </c>
      <c r="Q1553" s="6">
        <v>0.144556309147051</v>
      </c>
      <c r="R1553" s="6">
        <v>8.2812595070561795E-2</v>
      </c>
      <c r="S1553" s="6">
        <v>0.82609871880025898</v>
      </c>
      <c r="T1553" s="6">
        <v>8.2901992160860499E-2</v>
      </c>
      <c r="U1553" s="6">
        <v>9.0999289038879702E-2</v>
      </c>
      <c r="V1553" s="6">
        <v>4.9215228114913804E-3</v>
      </c>
      <c r="W1553" s="6">
        <v>0.82751351840163501</v>
      </c>
      <c r="X1553" s="6">
        <v>0.167564958786873</v>
      </c>
      <c r="Y1553" s="6">
        <v>1.8971864099597901E-2</v>
      </c>
      <c r="Z1553" s="6">
        <v>0.135254062277468</v>
      </c>
      <c r="AA1553" s="6">
        <v>0.845774073622933</v>
      </c>
      <c r="AB1553" s="6">
        <v>6.1329682467621098E-2</v>
      </c>
      <c r="AC1553" s="6">
        <v>0.40688022107045901</v>
      </c>
      <c r="AD1553" s="6">
        <v>0.53179009646191899</v>
      </c>
      <c r="AE1553" s="6">
        <v>0.60915701774108599</v>
      </c>
      <c r="AF1553" s="6">
        <v>0.25067236944816401</v>
      </c>
      <c r="AG1553" s="310">
        <v>0.140170612810749</v>
      </c>
      <c r="AH1553" s="211">
        <v>2.5750000000000002</v>
      </c>
      <c r="AI1553" s="211">
        <v>6.22</v>
      </c>
      <c r="AJ1553" s="212">
        <v>8.5440000000000005</v>
      </c>
      <c r="AK1553" s="210">
        <v>2.552</v>
      </c>
      <c r="AL1553" s="210">
        <v>6.282</v>
      </c>
      <c r="AM1553" s="210">
        <v>8.327</v>
      </c>
      <c r="AN1553" s="203"/>
      <c r="AO1553" s="203"/>
      <c r="AP1553" s="203"/>
      <c r="AQ1553" s="203"/>
      <c r="AR1553" s="203">
        <f t="shared" si="1969"/>
        <v>2.9569090974799996</v>
      </c>
      <c r="AS1553" s="203">
        <f t="shared" si="1970"/>
        <v>3.6139999999999999</v>
      </c>
      <c r="AT1553" s="203">
        <f t="shared" si="1971"/>
        <v>4.4171111030799999</v>
      </c>
      <c r="AU1553" s="203">
        <f t="shared" si="1972"/>
        <v>4.3591091005959992</v>
      </c>
      <c r="AV1553" s="203">
        <f t="shared" si="1973"/>
        <v>5.3277999999999999</v>
      </c>
      <c r="AW1553" s="203">
        <f t="shared" si="1974"/>
        <v>6.5117555437159993</v>
      </c>
      <c r="AX1553" s="203">
        <f t="shared" si="1975"/>
        <v>6.8508818334059995</v>
      </c>
      <c r="AY1553" s="203">
        <f t="shared" si="1976"/>
        <v>8.3733000000000004</v>
      </c>
      <c r="AZ1553" s="203">
        <f t="shared" si="1977"/>
        <v>10.234033314726</v>
      </c>
      <c r="BB1553" s="1" t="str">
        <f t="shared" ref="BB1553:BB1563" si="2013">IF(AH1553&lt;AR1553,"A",IF(AND(AR1553&lt;=AH1553,AH1553&lt;=AS1553),"NP",IF(AND(AS1553&lt;AH1553,AH1553&lt;=AT1553),"NA","P")))</f>
        <v>A</v>
      </c>
      <c r="BC1553" s="1" t="str">
        <f t="shared" ref="BC1553:BC1563" si="2014">IF(AI1553&lt;AU1553,"A",IF(AND(AU1553&lt;=AI1553,AI1553&lt;=AV1553),"NP",IF(AND(AV1553&lt;AI1553,AI1553&lt;=AW1553),"NA","P")))</f>
        <v>NA</v>
      </c>
      <c r="BD1553" s="1" t="str">
        <f t="shared" ref="BD1553:BD1563" si="2015">IF(AJ1553&lt;AX1553,"A",IF(AND(AX1553&lt;=AJ1553,AJ1553&lt;=AY1553),"NP",IF(AND(AY1553&lt;AJ1553,AJ1553&lt;=AZ1553),"NA","P")))</f>
        <v>NA</v>
      </c>
      <c r="BE1553" s="1" t="str">
        <f t="shared" ref="BE1553:BE1563" si="2016">IF(AND(BB1553="A",BC1553="A",BD1553="A"),"YES","NO")</f>
        <v>NO</v>
      </c>
      <c r="BF1553" s="1" t="str">
        <f t="shared" si="1983"/>
        <v>NO</v>
      </c>
      <c r="BG1553" s="1" t="str">
        <f t="shared" si="1984"/>
        <v>YES</v>
      </c>
      <c r="BH1553" s="1" t="str">
        <f t="shared" si="1968"/>
        <v>YES</v>
      </c>
      <c r="BJ1553" s="12">
        <v>26</v>
      </c>
      <c r="BK1553" s="1" t="str">
        <f t="shared" si="1985"/>
        <v>A</v>
      </c>
      <c r="BL1553" s="1" t="str">
        <f t="shared" si="1986"/>
        <v>NA</v>
      </c>
      <c r="BM1553" s="1" t="str">
        <f t="shared" si="1987"/>
        <v>NP</v>
      </c>
      <c r="BN1553" s="1" t="str">
        <f t="shared" si="1988"/>
        <v>NO</v>
      </c>
      <c r="BO1553" s="1" t="str">
        <f t="shared" si="1989"/>
        <v>NO</v>
      </c>
      <c r="BP1553" s="1" t="str">
        <f t="shared" si="1990"/>
        <v>YES</v>
      </c>
      <c r="BQ1553" s="1" t="str">
        <f t="shared" si="1991"/>
        <v>YES</v>
      </c>
      <c r="BS1553" s="1" t="str">
        <f t="shared" si="1992"/>
        <v>TP</v>
      </c>
      <c r="BT1553" s="1" t="str">
        <f t="shared" si="1993"/>
        <v>TN</v>
      </c>
      <c r="BU1553" s="1" t="str">
        <f t="shared" si="1994"/>
        <v>FN</v>
      </c>
      <c r="BV1553" s="1" t="str">
        <f t="shared" si="1995"/>
        <v>NO</v>
      </c>
      <c r="BW1553" s="1" t="str">
        <f t="shared" si="1996"/>
        <v>NO</v>
      </c>
      <c r="BX1553" s="1" t="str">
        <f t="shared" si="1997"/>
        <v>YES</v>
      </c>
      <c r="BY1553" s="244" t="str">
        <f t="shared" si="1998"/>
        <v>YES</v>
      </c>
      <c r="BZ1553" s="244" t="str">
        <f t="shared" si="1999"/>
        <v>NO</v>
      </c>
      <c r="CA1553" s="244" t="str">
        <f t="shared" si="2000"/>
        <v>NO</v>
      </c>
      <c r="CB1553" s="244" t="str">
        <f t="shared" si="2001"/>
        <v>NO</v>
      </c>
      <c r="CC1553" s="244" t="str">
        <f t="shared" si="2002"/>
        <v>NO</v>
      </c>
      <c r="CD1553" s="244" t="str">
        <f t="shared" si="1978"/>
        <v>YES</v>
      </c>
      <c r="CE1553" s="1" t="str">
        <f t="shared" si="1979"/>
        <v>NO</v>
      </c>
      <c r="CF1553" s="1" t="str">
        <f t="shared" si="1980"/>
        <v>NO</v>
      </c>
      <c r="CG1553" s="1" t="str">
        <f t="shared" si="1981"/>
        <v>NO</v>
      </c>
      <c r="CH1553" s="1" t="str">
        <f t="shared" si="1982"/>
        <v>YES</v>
      </c>
      <c r="CI1553" s="244" t="str">
        <f t="shared" si="2003"/>
        <v>YES</v>
      </c>
      <c r="CJ1553" s="244" t="str">
        <f t="shared" si="2004"/>
        <v>NO</v>
      </c>
      <c r="CK1553" s="244" t="str">
        <f t="shared" si="2005"/>
        <v>NO</v>
      </c>
      <c r="CL1553" s="244" t="str">
        <f t="shared" si="2006"/>
        <v>NO</v>
      </c>
      <c r="CM1553" s="244" t="str">
        <f t="shared" si="2007"/>
        <v>YES</v>
      </c>
      <c r="CN1553" s="244" t="str">
        <f t="shared" si="2008"/>
        <v>NO</v>
      </c>
      <c r="CO1553" s="244" t="str">
        <f t="shared" si="2009"/>
        <v>NO</v>
      </c>
      <c r="CP1553" s="244" t="str">
        <f t="shared" si="2010"/>
        <v>NO</v>
      </c>
      <c r="CQ1553" s="244" t="str">
        <f t="shared" si="2011"/>
        <v>NO</v>
      </c>
      <c r="CR1553" s="244" t="str">
        <f t="shared" si="2012"/>
        <v>NO</v>
      </c>
    </row>
    <row r="1554" spans="1:96">
      <c r="A1554" s="64"/>
      <c r="B1554" s="15"/>
      <c r="C1554" s="15"/>
      <c r="D1554" s="15"/>
      <c r="E1554" s="15"/>
      <c r="F1554" s="15"/>
      <c r="G1554" s="15"/>
      <c r="H1554" s="15"/>
      <c r="I1554" s="52" t="s">
        <v>31</v>
      </c>
      <c r="J1554" s="6">
        <v>0.82486403988205304</v>
      </c>
      <c r="K1554" s="6">
        <v>8.8201827590995804E-2</v>
      </c>
      <c r="L1554" s="6">
        <v>8.6934132526950494E-2</v>
      </c>
      <c r="M1554" s="6">
        <v>0.105426816424963</v>
      </c>
      <c r="N1554" s="6">
        <v>5.7599503818683798E-2</v>
      </c>
      <c r="O1554" s="6">
        <v>0.83697367975635195</v>
      </c>
      <c r="P1554" s="6">
        <v>6.4593610878003305E-2</v>
      </c>
      <c r="Q1554" s="6">
        <v>0.54875457949830597</v>
      </c>
      <c r="R1554" s="6">
        <v>0.386651809623689</v>
      </c>
      <c r="S1554" s="6">
        <v>0.67031943595205201</v>
      </c>
      <c r="T1554" s="6">
        <v>4.3926133158483101E-2</v>
      </c>
      <c r="U1554" s="6">
        <v>0.28575443088946401</v>
      </c>
      <c r="V1554" s="6">
        <v>0.17953766481491701</v>
      </c>
      <c r="W1554" s="6">
        <v>8.3331470343550207E-2</v>
      </c>
      <c r="X1554" s="6">
        <v>0.73713086484153101</v>
      </c>
      <c r="Y1554" s="6">
        <v>0.84449090991722098</v>
      </c>
      <c r="Z1554" s="6">
        <v>6.4269824609025604E-3</v>
      </c>
      <c r="AA1554" s="6">
        <v>0.14908210762187599</v>
      </c>
      <c r="AB1554" s="6">
        <v>0.775854220098112</v>
      </c>
      <c r="AC1554" s="6">
        <v>9.7960809015381595E-2</v>
      </c>
      <c r="AD1554" s="6">
        <v>0.12618497088650599</v>
      </c>
      <c r="AE1554" s="6">
        <v>0.96560280771982698</v>
      </c>
      <c r="AF1554" s="6">
        <v>1.0214454089392999E-2</v>
      </c>
      <c r="AG1554" s="310">
        <v>2.4182738190779599E-2</v>
      </c>
      <c r="AH1554" s="211">
        <v>3.9319999999999999</v>
      </c>
      <c r="AI1554" s="211">
        <v>6.01</v>
      </c>
      <c r="AJ1554" s="212">
        <v>7.4710000000000001</v>
      </c>
      <c r="AK1554" s="210">
        <v>3.9550000000000001</v>
      </c>
      <c r="AL1554" s="210">
        <v>6.1689999999999996</v>
      </c>
      <c r="AM1554" s="210">
        <v>7.5570000000000004</v>
      </c>
      <c r="AN1554" s="203"/>
      <c r="AO1554" s="203"/>
      <c r="AP1554" s="203"/>
      <c r="AQ1554" s="203"/>
      <c r="AR1554" s="203">
        <f t="shared" si="1969"/>
        <v>2.9569090974799996</v>
      </c>
      <c r="AS1554" s="203">
        <f t="shared" si="1970"/>
        <v>3.6139999999999999</v>
      </c>
      <c r="AT1554" s="203">
        <f t="shared" si="1971"/>
        <v>4.4171111030799999</v>
      </c>
      <c r="AU1554" s="203">
        <f t="shared" si="1972"/>
        <v>4.3591091005959992</v>
      </c>
      <c r="AV1554" s="203">
        <f t="shared" si="1973"/>
        <v>5.3277999999999999</v>
      </c>
      <c r="AW1554" s="203">
        <f t="shared" si="1974"/>
        <v>6.5117555437159993</v>
      </c>
      <c r="AX1554" s="203">
        <f t="shared" si="1975"/>
        <v>6.8508818334059995</v>
      </c>
      <c r="AY1554" s="203">
        <f t="shared" si="1976"/>
        <v>8.3733000000000004</v>
      </c>
      <c r="AZ1554" s="203">
        <f t="shared" si="1977"/>
        <v>10.234033314726</v>
      </c>
      <c r="BB1554" s="1" t="str">
        <f t="shared" si="2013"/>
        <v>NA</v>
      </c>
      <c r="BC1554" s="1" t="str">
        <f t="shared" si="2014"/>
        <v>NA</v>
      </c>
      <c r="BD1554" s="1" t="str">
        <f t="shared" si="2015"/>
        <v>NP</v>
      </c>
      <c r="BE1554" s="1" t="str">
        <f t="shared" si="2016"/>
        <v>NO</v>
      </c>
      <c r="BF1554" s="1" t="str">
        <f t="shared" si="1983"/>
        <v>NO</v>
      </c>
      <c r="BG1554" s="1" t="str">
        <f t="shared" si="1984"/>
        <v>NO</v>
      </c>
      <c r="BH1554" s="1" t="str">
        <f t="shared" si="1968"/>
        <v>YES</v>
      </c>
      <c r="BJ1554" s="12">
        <v>32</v>
      </c>
      <c r="BK1554" s="1" t="str">
        <f t="shared" si="1985"/>
        <v>NA</v>
      </c>
      <c r="BL1554" s="1" t="str">
        <f t="shared" si="1986"/>
        <v>NA</v>
      </c>
      <c r="BM1554" s="1" t="str">
        <f t="shared" si="1987"/>
        <v>NP</v>
      </c>
      <c r="BN1554" s="1" t="str">
        <f t="shared" si="1988"/>
        <v>NO</v>
      </c>
      <c r="BO1554" s="1" t="str">
        <f t="shared" si="1989"/>
        <v>NO</v>
      </c>
      <c r="BP1554" s="1" t="str">
        <f t="shared" si="1990"/>
        <v>NO</v>
      </c>
      <c r="BQ1554" s="1" t="str">
        <f t="shared" si="1991"/>
        <v>YES</v>
      </c>
      <c r="BS1554" s="1" t="str">
        <f t="shared" si="1992"/>
        <v>TN</v>
      </c>
      <c r="BT1554" s="1" t="str">
        <f t="shared" si="1993"/>
        <v>TN</v>
      </c>
      <c r="BU1554" s="1" t="str">
        <f t="shared" si="1994"/>
        <v>TP</v>
      </c>
      <c r="BV1554" s="1" t="str">
        <f t="shared" si="1995"/>
        <v>NO</v>
      </c>
      <c r="BW1554" s="1" t="str">
        <f t="shared" si="1996"/>
        <v>NO</v>
      </c>
      <c r="BX1554" s="1" t="str">
        <f t="shared" si="1997"/>
        <v>YES</v>
      </c>
      <c r="BY1554" s="244" t="str">
        <f t="shared" si="1998"/>
        <v>YES</v>
      </c>
      <c r="BZ1554" s="244" t="str">
        <f t="shared" si="1999"/>
        <v>NO</v>
      </c>
      <c r="CA1554" s="244" t="str">
        <f t="shared" si="2000"/>
        <v>NO</v>
      </c>
      <c r="CB1554" s="244" t="str">
        <f t="shared" si="2001"/>
        <v>NO</v>
      </c>
      <c r="CC1554" s="244" t="str">
        <f t="shared" si="2002"/>
        <v>NO</v>
      </c>
      <c r="CD1554" s="244" t="str">
        <f t="shared" si="1978"/>
        <v>NO</v>
      </c>
      <c r="CE1554" s="1" t="str">
        <f t="shared" si="1979"/>
        <v>NO</v>
      </c>
      <c r="CF1554" s="1" t="str">
        <f t="shared" si="1980"/>
        <v>NO</v>
      </c>
      <c r="CG1554" s="1" t="str">
        <f t="shared" si="1981"/>
        <v>NO</v>
      </c>
      <c r="CH1554" s="1" t="str">
        <f t="shared" si="1982"/>
        <v>NO</v>
      </c>
      <c r="CI1554" s="244" t="str">
        <f t="shared" si="2003"/>
        <v>NO</v>
      </c>
      <c r="CJ1554" s="244" t="str">
        <f t="shared" si="2004"/>
        <v>NO</v>
      </c>
      <c r="CK1554" s="244" t="str">
        <f t="shared" si="2005"/>
        <v>NO</v>
      </c>
      <c r="CL1554" s="244" t="str">
        <f t="shared" si="2006"/>
        <v>NO</v>
      </c>
      <c r="CM1554" s="244" t="str">
        <f t="shared" si="2007"/>
        <v>NO</v>
      </c>
      <c r="CN1554" s="244" t="str">
        <f t="shared" si="2008"/>
        <v>NO</v>
      </c>
      <c r="CO1554" s="244" t="str">
        <f t="shared" si="2009"/>
        <v>NO</v>
      </c>
      <c r="CP1554" s="244" t="str">
        <f t="shared" si="2010"/>
        <v>NO</v>
      </c>
      <c r="CQ1554" s="244" t="str">
        <f t="shared" si="2011"/>
        <v>NO</v>
      </c>
      <c r="CR1554" s="244" t="str">
        <f t="shared" si="2012"/>
        <v>NO</v>
      </c>
    </row>
    <row r="1555" spans="1:96">
      <c r="A1555" s="64"/>
      <c r="B1555" s="15"/>
      <c r="C1555" s="15"/>
      <c r="D1555" s="15"/>
      <c r="E1555" s="15"/>
      <c r="F1555" s="15"/>
      <c r="G1555" s="15"/>
      <c r="H1555" s="15"/>
      <c r="I1555" s="52" t="s">
        <v>53</v>
      </c>
      <c r="J1555" s="6">
        <v>0.543780539834954</v>
      </c>
      <c r="K1555" s="6">
        <v>0.28063187177478699</v>
      </c>
      <c r="L1555" s="6">
        <v>0.17558758839025801</v>
      </c>
      <c r="M1555" s="6">
        <v>0.30033206280652502</v>
      </c>
      <c r="N1555" s="6">
        <v>0.55956567839677396</v>
      </c>
      <c r="O1555" s="6">
        <v>0.14010225879669899</v>
      </c>
      <c r="P1555" s="6">
        <v>5.3911776239682199E-2</v>
      </c>
      <c r="Q1555" s="6">
        <v>0.545904957073027</v>
      </c>
      <c r="R1555" s="6">
        <v>0.40018326668728998</v>
      </c>
      <c r="S1555" s="6">
        <v>8.2928531900995001E-2</v>
      </c>
      <c r="T1555" s="6">
        <v>0.86304656819760694</v>
      </c>
      <c r="U1555" s="6">
        <v>5.4024899901397902E-2</v>
      </c>
      <c r="V1555" s="6">
        <v>0.484318060318989</v>
      </c>
      <c r="W1555" s="6">
        <v>0.20311515767070501</v>
      </c>
      <c r="X1555" s="6">
        <v>0.31256678201030502</v>
      </c>
      <c r="Y1555" s="6">
        <v>0.96302587866637201</v>
      </c>
      <c r="Z1555" s="6">
        <v>2.9687383096898001E-3</v>
      </c>
      <c r="AA1555" s="6">
        <v>3.4005383023937803E-2</v>
      </c>
      <c r="AB1555" s="6">
        <v>0.29406977913565702</v>
      </c>
      <c r="AC1555" s="6">
        <v>0.53710539827885495</v>
      </c>
      <c r="AD1555" s="6">
        <v>0.16882482258548701</v>
      </c>
      <c r="AE1555" s="6">
        <v>0.63397721039243404</v>
      </c>
      <c r="AF1555" s="6">
        <v>0.246998944673299</v>
      </c>
      <c r="AG1555" s="310">
        <v>0.119023844934266</v>
      </c>
      <c r="AH1555" s="211">
        <v>3.6379999999999999</v>
      </c>
      <c r="AI1555" s="211">
        <v>4.5990000000000002</v>
      </c>
      <c r="AJ1555" s="212">
        <v>7.9160000000000004</v>
      </c>
      <c r="AK1555" s="210">
        <v>3.9580000000000002</v>
      </c>
      <c r="AL1555" s="210">
        <v>4.7649999999999997</v>
      </c>
      <c r="AM1555" s="210">
        <v>8.15</v>
      </c>
      <c r="AN1555" s="203"/>
      <c r="AO1555" s="203"/>
      <c r="AP1555" s="203"/>
      <c r="AQ1555" s="203"/>
      <c r="AR1555" s="203">
        <f t="shared" si="1969"/>
        <v>2.9569090974799996</v>
      </c>
      <c r="AS1555" s="203">
        <f t="shared" si="1970"/>
        <v>3.6139999999999999</v>
      </c>
      <c r="AT1555" s="203">
        <f t="shared" si="1971"/>
        <v>4.4171111030799999</v>
      </c>
      <c r="AU1555" s="203">
        <f t="shared" si="1972"/>
        <v>4.3591091005959992</v>
      </c>
      <c r="AV1555" s="203">
        <f t="shared" si="1973"/>
        <v>5.3277999999999999</v>
      </c>
      <c r="AW1555" s="203">
        <f t="shared" si="1974"/>
        <v>6.5117555437159993</v>
      </c>
      <c r="AX1555" s="203">
        <f t="shared" si="1975"/>
        <v>6.8508818334059995</v>
      </c>
      <c r="AY1555" s="203">
        <f t="shared" si="1976"/>
        <v>8.3733000000000004</v>
      </c>
      <c r="AZ1555" s="203">
        <f t="shared" si="1977"/>
        <v>10.234033314726</v>
      </c>
      <c r="BB1555" s="1" t="str">
        <f t="shared" si="2013"/>
        <v>NA</v>
      </c>
      <c r="BC1555" s="1" t="str">
        <f t="shared" si="2014"/>
        <v>NP</v>
      </c>
      <c r="BD1555" s="1" t="str">
        <f t="shared" si="2015"/>
        <v>NP</v>
      </c>
      <c r="BE1555" s="1" t="str">
        <f t="shared" si="2016"/>
        <v>NO</v>
      </c>
      <c r="BF1555" s="1" t="str">
        <f t="shared" si="1983"/>
        <v>NO</v>
      </c>
      <c r="BG1555" s="1" t="str">
        <f t="shared" si="1984"/>
        <v>NO</v>
      </c>
      <c r="BH1555" s="1" t="str">
        <f t="shared" si="1968"/>
        <v>YES</v>
      </c>
      <c r="BJ1555" s="12">
        <v>76</v>
      </c>
      <c r="BK1555" s="1" t="str">
        <f t="shared" si="1985"/>
        <v>NA</v>
      </c>
      <c r="BL1555" s="1" t="str">
        <f t="shared" si="1986"/>
        <v>NP</v>
      </c>
      <c r="BM1555" s="1" t="str">
        <f t="shared" si="1987"/>
        <v>NP</v>
      </c>
      <c r="BN1555" s="1" t="str">
        <f t="shared" si="1988"/>
        <v>NO</v>
      </c>
      <c r="BO1555" s="1" t="str">
        <f t="shared" si="1989"/>
        <v>NO</v>
      </c>
      <c r="BP1555" s="1" t="str">
        <f t="shared" si="1990"/>
        <v>NO</v>
      </c>
      <c r="BQ1555" s="1" t="str">
        <f t="shared" si="1991"/>
        <v>YES</v>
      </c>
      <c r="BS1555" s="1" t="str">
        <f t="shared" si="1992"/>
        <v>TN</v>
      </c>
      <c r="BT1555" s="1" t="str">
        <f t="shared" si="1993"/>
        <v>TP</v>
      </c>
      <c r="BU1555" s="1" t="str">
        <f t="shared" si="1994"/>
        <v>TP</v>
      </c>
      <c r="BV1555" s="1" t="str">
        <f t="shared" si="1995"/>
        <v>NO</v>
      </c>
      <c r="BW1555" s="1" t="str">
        <f t="shared" si="1996"/>
        <v>YES</v>
      </c>
      <c r="BX1555" s="1" t="str">
        <f t="shared" si="1997"/>
        <v>YES</v>
      </c>
      <c r="BY1555" s="244" t="str">
        <f t="shared" si="1998"/>
        <v>YES</v>
      </c>
      <c r="BZ1555" s="244" t="str">
        <f t="shared" si="1999"/>
        <v>NO</v>
      </c>
      <c r="CA1555" s="244" t="str">
        <f t="shared" si="2000"/>
        <v>NO</v>
      </c>
      <c r="CB1555" s="244" t="str">
        <f t="shared" si="2001"/>
        <v>NO</v>
      </c>
      <c r="CC1555" s="244" t="str">
        <f t="shared" si="2002"/>
        <v>NO</v>
      </c>
      <c r="CD1555" s="244" t="str">
        <f t="shared" si="1978"/>
        <v>NO</v>
      </c>
      <c r="CE1555" s="1" t="str">
        <f t="shared" si="1979"/>
        <v>NO</v>
      </c>
      <c r="CF1555" s="1" t="str">
        <f t="shared" si="1980"/>
        <v>NO</v>
      </c>
      <c r="CG1555" s="1" t="str">
        <f t="shared" si="1981"/>
        <v>NO</v>
      </c>
      <c r="CH1555" s="1" t="str">
        <f t="shared" si="1982"/>
        <v>NO</v>
      </c>
      <c r="CI1555" s="244" t="str">
        <f t="shared" si="2003"/>
        <v>NO</v>
      </c>
      <c r="CJ1555" s="244" t="str">
        <f t="shared" si="2004"/>
        <v>NO</v>
      </c>
      <c r="CK1555" s="244" t="str">
        <f t="shared" si="2005"/>
        <v>NO</v>
      </c>
      <c r="CL1555" s="244" t="str">
        <f t="shared" si="2006"/>
        <v>NO</v>
      </c>
      <c r="CM1555" s="244" t="str">
        <f t="shared" si="2007"/>
        <v>NO</v>
      </c>
      <c r="CN1555" s="244" t="str">
        <f t="shared" si="2008"/>
        <v>NO</v>
      </c>
      <c r="CO1555" s="244" t="str">
        <f t="shared" si="2009"/>
        <v>NO</v>
      </c>
      <c r="CP1555" s="244" t="str">
        <f t="shared" si="2010"/>
        <v>NO</v>
      </c>
      <c r="CQ1555" s="244" t="str">
        <f t="shared" si="2011"/>
        <v>NO</v>
      </c>
      <c r="CR1555" s="244" t="str">
        <f t="shared" si="2012"/>
        <v>NO</v>
      </c>
    </row>
    <row r="1556" spans="1:96">
      <c r="A1556" s="64"/>
      <c r="B1556" s="15"/>
      <c r="C1556" s="15"/>
      <c r="D1556" s="15"/>
      <c r="E1556" s="15"/>
      <c r="F1556" s="15"/>
      <c r="G1556" s="15"/>
      <c r="H1556" s="15"/>
      <c r="I1556" s="52" t="s">
        <v>54</v>
      </c>
      <c r="J1556" s="6">
        <v>0.72013779019929702</v>
      </c>
      <c r="K1556" s="6">
        <v>0.20553084652644801</v>
      </c>
      <c r="L1556" s="6">
        <v>7.4331363274254006E-2</v>
      </c>
      <c r="M1556" s="6">
        <v>0.928484019719371</v>
      </c>
      <c r="N1556" s="6">
        <v>4.11507899170745E-2</v>
      </c>
      <c r="O1556" s="6">
        <v>3.0365190363553601E-2</v>
      </c>
      <c r="P1556" s="6">
        <v>0.17824244954558499</v>
      </c>
      <c r="Q1556" s="6">
        <v>0.58464618776299604</v>
      </c>
      <c r="R1556" s="6">
        <v>0.237111362691417</v>
      </c>
      <c r="S1556" s="6">
        <v>0.96860816255902504</v>
      </c>
      <c r="T1556" s="6">
        <v>2.4831837911048898E-2</v>
      </c>
      <c r="U1556" s="6">
        <v>6.5599995299255804E-3</v>
      </c>
      <c r="V1556" s="6">
        <v>0.811314243958138</v>
      </c>
      <c r="W1556" s="6">
        <v>7.3032983515271502E-2</v>
      </c>
      <c r="X1556" s="6">
        <v>0.115652772526589</v>
      </c>
      <c r="Y1556" s="6">
        <v>0.54065090737962096</v>
      </c>
      <c r="Z1556" s="6">
        <v>0.104147912667975</v>
      </c>
      <c r="AA1556" s="6">
        <v>0.35520117995240202</v>
      </c>
      <c r="AB1556" s="6">
        <v>0.13066078434880499</v>
      </c>
      <c r="AC1556" s="6">
        <v>0.60321255099436799</v>
      </c>
      <c r="AD1556" s="6">
        <v>0.266126664656826</v>
      </c>
      <c r="AE1556" s="6">
        <v>0.87972744257449897</v>
      </c>
      <c r="AF1556" s="6">
        <v>9.0371024897693594E-2</v>
      </c>
      <c r="AG1556" s="310">
        <v>2.9901532527806599E-2</v>
      </c>
      <c r="AH1556" s="211">
        <v>3.3479999999999999</v>
      </c>
      <c r="AI1556" s="211">
        <v>4.7910000000000004</v>
      </c>
      <c r="AJ1556" s="212">
        <v>8.2650000000000006</v>
      </c>
      <c r="AK1556" s="210">
        <v>3.254</v>
      </c>
      <c r="AL1556" s="210">
        <v>4.75</v>
      </c>
      <c r="AM1556" s="210">
        <v>7.9489999999999998</v>
      </c>
      <c r="AN1556" s="203"/>
      <c r="AO1556" s="203"/>
      <c r="AP1556" s="203"/>
      <c r="AQ1556" s="203"/>
      <c r="AR1556" s="203">
        <f t="shared" si="1969"/>
        <v>2.9569090974799996</v>
      </c>
      <c r="AS1556" s="203">
        <f t="shared" si="1970"/>
        <v>3.6139999999999999</v>
      </c>
      <c r="AT1556" s="203">
        <f t="shared" si="1971"/>
        <v>4.4171111030799999</v>
      </c>
      <c r="AU1556" s="203">
        <f t="shared" si="1972"/>
        <v>4.3591091005959992</v>
      </c>
      <c r="AV1556" s="203">
        <f t="shared" si="1973"/>
        <v>5.3277999999999999</v>
      </c>
      <c r="AW1556" s="203">
        <f t="shared" si="1974"/>
        <v>6.5117555437159993</v>
      </c>
      <c r="AX1556" s="203">
        <f t="shared" si="1975"/>
        <v>6.8508818334059995</v>
      </c>
      <c r="AY1556" s="203">
        <f t="shared" si="1976"/>
        <v>8.3733000000000004</v>
      </c>
      <c r="AZ1556" s="203">
        <f t="shared" si="1977"/>
        <v>10.234033314726</v>
      </c>
      <c r="BB1556" s="1" t="str">
        <f t="shared" si="2013"/>
        <v>NP</v>
      </c>
      <c r="BC1556" s="1" t="str">
        <f t="shared" si="2014"/>
        <v>NP</v>
      </c>
      <c r="BD1556" s="1" t="str">
        <f t="shared" si="2015"/>
        <v>NP</v>
      </c>
      <c r="BE1556" s="1" t="str">
        <f t="shared" si="2016"/>
        <v>NO</v>
      </c>
      <c r="BF1556" s="1" t="str">
        <f t="shared" si="1983"/>
        <v>NO</v>
      </c>
      <c r="BG1556" s="1" t="str">
        <f t="shared" si="1984"/>
        <v>NO</v>
      </c>
      <c r="BH1556" s="1" t="str">
        <f t="shared" si="1968"/>
        <v>YES</v>
      </c>
      <c r="BJ1556" s="12">
        <v>35</v>
      </c>
      <c r="BK1556" s="1" t="str">
        <f t="shared" si="1985"/>
        <v>NP</v>
      </c>
      <c r="BL1556" s="1" t="str">
        <f t="shared" si="1986"/>
        <v>NP</v>
      </c>
      <c r="BM1556" s="1" t="str">
        <f t="shared" si="1987"/>
        <v>NP</v>
      </c>
      <c r="BN1556" s="1" t="str">
        <f t="shared" si="1988"/>
        <v>NO</v>
      </c>
      <c r="BO1556" s="1" t="str">
        <f t="shared" si="1989"/>
        <v>NO</v>
      </c>
      <c r="BP1556" s="1" t="str">
        <f t="shared" si="1990"/>
        <v>NO</v>
      </c>
      <c r="BQ1556" s="1" t="str">
        <f t="shared" si="1991"/>
        <v>YES</v>
      </c>
      <c r="BS1556" s="1" t="str">
        <f t="shared" si="1992"/>
        <v>TP</v>
      </c>
      <c r="BT1556" s="1" t="str">
        <f t="shared" si="1993"/>
        <v>TP</v>
      </c>
      <c r="BU1556" s="1" t="str">
        <f t="shared" si="1994"/>
        <v>TP</v>
      </c>
      <c r="BV1556" s="1" t="str">
        <f t="shared" si="1995"/>
        <v>YES</v>
      </c>
      <c r="BW1556" s="1" t="str">
        <f t="shared" si="1996"/>
        <v>YES</v>
      </c>
      <c r="BX1556" s="1" t="str">
        <f t="shared" si="1997"/>
        <v>YES</v>
      </c>
      <c r="BY1556" s="244" t="str">
        <f t="shared" si="1998"/>
        <v>YES</v>
      </c>
      <c r="BZ1556" s="244" t="str">
        <f t="shared" si="1999"/>
        <v>NO</v>
      </c>
      <c r="CA1556" s="244" t="str">
        <f t="shared" si="2000"/>
        <v>NO</v>
      </c>
      <c r="CB1556" s="244" t="str">
        <f t="shared" si="2001"/>
        <v>NO</v>
      </c>
      <c r="CC1556" s="244" t="str">
        <f t="shared" si="2002"/>
        <v>NO</v>
      </c>
      <c r="CD1556" s="244" t="str">
        <f t="shared" si="1978"/>
        <v>NO</v>
      </c>
      <c r="CE1556" s="1" t="str">
        <f t="shared" si="1979"/>
        <v>NO</v>
      </c>
      <c r="CF1556" s="1" t="str">
        <f t="shared" si="1980"/>
        <v>NO</v>
      </c>
      <c r="CG1556" s="1" t="str">
        <f t="shared" si="1981"/>
        <v>NO</v>
      </c>
      <c r="CH1556" s="1" t="str">
        <f t="shared" si="1982"/>
        <v>NO</v>
      </c>
      <c r="CI1556" s="244" t="str">
        <f t="shared" si="2003"/>
        <v>NO</v>
      </c>
      <c r="CJ1556" s="244" t="str">
        <f t="shared" si="2004"/>
        <v>NO</v>
      </c>
      <c r="CK1556" s="244" t="str">
        <f t="shared" si="2005"/>
        <v>NO</v>
      </c>
      <c r="CL1556" s="244" t="str">
        <f t="shared" si="2006"/>
        <v>NO</v>
      </c>
      <c r="CM1556" s="244" t="str">
        <f t="shared" si="2007"/>
        <v>NO</v>
      </c>
      <c r="CN1556" s="244" t="str">
        <f t="shared" si="2008"/>
        <v>NO</v>
      </c>
      <c r="CO1556" s="244" t="str">
        <f t="shared" si="2009"/>
        <v>NO</v>
      </c>
      <c r="CP1556" s="244" t="str">
        <f t="shared" si="2010"/>
        <v>NO</v>
      </c>
      <c r="CQ1556" s="244" t="str">
        <f t="shared" si="2011"/>
        <v>NO</v>
      </c>
      <c r="CR1556" s="244" t="str">
        <f t="shared" si="2012"/>
        <v>NO</v>
      </c>
    </row>
    <row r="1557" spans="1:96">
      <c r="A1557" s="64"/>
      <c r="B1557" s="15"/>
      <c r="C1557" s="15"/>
      <c r="D1557" s="15"/>
      <c r="E1557" s="15"/>
      <c r="F1557" s="15"/>
      <c r="G1557" s="15"/>
      <c r="H1557" s="15"/>
      <c r="I1557" s="52" t="s">
        <v>55</v>
      </c>
      <c r="J1557" s="6">
        <v>0.92780659196980297</v>
      </c>
      <c r="K1557" s="6">
        <v>6.4665329592998505E-2</v>
      </c>
      <c r="L1557" s="6">
        <v>7.5280784371980396E-3</v>
      </c>
      <c r="M1557" s="6">
        <v>0.94891670839690201</v>
      </c>
      <c r="N1557" s="6">
        <v>4.5756785613972799E-3</v>
      </c>
      <c r="O1557" s="6">
        <v>4.6507613041700702E-2</v>
      </c>
      <c r="P1557" s="6">
        <v>0.23486851250563601</v>
      </c>
      <c r="Q1557" s="6">
        <v>0.41015200466919399</v>
      </c>
      <c r="R1557" s="6">
        <v>0.354979482825168</v>
      </c>
      <c r="S1557" s="6">
        <v>0.21417136686913901</v>
      </c>
      <c r="T1557" s="6">
        <v>0.61202269376678897</v>
      </c>
      <c r="U1557" s="6">
        <v>0.17380593936407099</v>
      </c>
      <c r="V1557" s="6">
        <v>0.42707806908995799</v>
      </c>
      <c r="W1557" s="6">
        <v>4.6654209704678398E-3</v>
      </c>
      <c r="X1557" s="6">
        <v>0.568256509939573</v>
      </c>
      <c r="Y1557" s="6">
        <v>0.95607383533463097</v>
      </c>
      <c r="Z1557" s="6">
        <v>2.3641171605605901E-2</v>
      </c>
      <c r="AA1557" s="6">
        <v>2.0284993059762901E-2</v>
      </c>
      <c r="AB1557" s="6">
        <v>0.49356622808061501</v>
      </c>
      <c r="AC1557" s="6">
        <v>0.39427094531513801</v>
      </c>
      <c r="AD1557" s="6">
        <v>0.11216282660424599</v>
      </c>
      <c r="AE1557" s="6">
        <v>0.75358427229382496</v>
      </c>
      <c r="AF1557" s="6">
        <v>0.12715944424504799</v>
      </c>
      <c r="AG1557" s="310">
        <v>0.119256283461125</v>
      </c>
      <c r="AH1557" s="211">
        <v>3.3380000000000001</v>
      </c>
      <c r="AI1557" s="211">
        <v>5.0410000000000004</v>
      </c>
      <c r="AJ1557" s="212">
        <v>7.6689999999999996</v>
      </c>
      <c r="AK1557" s="210">
        <v>3.39</v>
      </c>
      <c r="AL1557" s="210">
        <v>5.1660000000000004</v>
      </c>
      <c r="AM1557" s="210">
        <v>7.7309999999999999</v>
      </c>
      <c r="AN1557" s="203"/>
      <c r="AO1557" s="203"/>
      <c r="AP1557" s="203"/>
      <c r="AQ1557" s="203"/>
      <c r="AR1557" s="203">
        <f t="shared" si="1969"/>
        <v>2.9569090974799996</v>
      </c>
      <c r="AS1557" s="203">
        <f t="shared" si="1970"/>
        <v>3.6139999999999999</v>
      </c>
      <c r="AT1557" s="203">
        <f t="shared" si="1971"/>
        <v>4.4171111030799999</v>
      </c>
      <c r="AU1557" s="203">
        <f t="shared" si="1972"/>
        <v>4.3591091005959992</v>
      </c>
      <c r="AV1557" s="203">
        <f t="shared" si="1973"/>
        <v>5.3277999999999999</v>
      </c>
      <c r="AW1557" s="203">
        <f t="shared" si="1974"/>
        <v>6.5117555437159993</v>
      </c>
      <c r="AX1557" s="203">
        <f t="shared" si="1975"/>
        <v>6.8508818334059995</v>
      </c>
      <c r="AY1557" s="203">
        <f t="shared" si="1976"/>
        <v>8.3733000000000004</v>
      </c>
      <c r="AZ1557" s="203">
        <f t="shared" si="1977"/>
        <v>10.234033314726</v>
      </c>
      <c r="BB1557" s="1" t="str">
        <f t="shared" si="2013"/>
        <v>NP</v>
      </c>
      <c r="BC1557" s="1" t="str">
        <f t="shared" si="2014"/>
        <v>NP</v>
      </c>
      <c r="BD1557" s="1" t="str">
        <f t="shared" si="2015"/>
        <v>NP</v>
      </c>
      <c r="BE1557" s="1" t="str">
        <f t="shared" si="2016"/>
        <v>NO</v>
      </c>
      <c r="BF1557" s="1" t="str">
        <f t="shared" si="1983"/>
        <v>NO</v>
      </c>
      <c r="BG1557" s="1" t="str">
        <f t="shared" si="1984"/>
        <v>NO</v>
      </c>
      <c r="BH1557" s="1" t="str">
        <f t="shared" si="1968"/>
        <v>YES</v>
      </c>
      <c r="BJ1557" s="12">
        <v>94</v>
      </c>
      <c r="BK1557" s="1" t="str">
        <f t="shared" si="1985"/>
        <v>NP</v>
      </c>
      <c r="BL1557" s="1" t="str">
        <f t="shared" si="1986"/>
        <v>NP</v>
      </c>
      <c r="BM1557" s="1" t="str">
        <f t="shared" si="1987"/>
        <v>NP</v>
      </c>
      <c r="BN1557" s="1" t="str">
        <f t="shared" si="1988"/>
        <v>NO</v>
      </c>
      <c r="BO1557" s="1" t="str">
        <f t="shared" si="1989"/>
        <v>NO</v>
      </c>
      <c r="BP1557" s="1" t="str">
        <f t="shared" si="1990"/>
        <v>NO</v>
      </c>
      <c r="BQ1557" s="1" t="str">
        <f t="shared" si="1991"/>
        <v>YES</v>
      </c>
      <c r="BS1557" s="1" t="str">
        <f t="shared" si="1992"/>
        <v>TP</v>
      </c>
      <c r="BT1557" s="1" t="str">
        <f t="shared" si="1993"/>
        <v>TP</v>
      </c>
      <c r="BU1557" s="1" t="str">
        <f t="shared" si="1994"/>
        <v>TP</v>
      </c>
      <c r="BV1557" s="1" t="str">
        <f t="shared" si="1995"/>
        <v>YES</v>
      </c>
      <c r="BW1557" s="1" t="str">
        <f t="shared" si="1996"/>
        <v>YES</v>
      </c>
      <c r="BX1557" s="1" t="str">
        <f t="shared" si="1997"/>
        <v>YES</v>
      </c>
      <c r="BY1557" s="244" t="str">
        <f t="shared" si="1998"/>
        <v>YES</v>
      </c>
      <c r="BZ1557" s="244" t="str">
        <f t="shared" si="1999"/>
        <v>NO</v>
      </c>
      <c r="CA1557" s="244" t="str">
        <f t="shared" si="2000"/>
        <v>NO</v>
      </c>
      <c r="CB1557" s="244" t="str">
        <f t="shared" si="2001"/>
        <v>NO</v>
      </c>
      <c r="CC1557" s="244" t="str">
        <f t="shared" si="2002"/>
        <v>NO</v>
      </c>
      <c r="CD1557" s="244" t="str">
        <f t="shared" si="1978"/>
        <v>NO</v>
      </c>
      <c r="CE1557" s="1" t="str">
        <f t="shared" si="1979"/>
        <v>NO</v>
      </c>
      <c r="CF1557" s="1" t="str">
        <f t="shared" si="1980"/>
        <v>NO</v>
      </c>
      <c r="CG1557" s="1" t="str">
        <f t="shared" si="1981"/>
        <v>NO</v>
      </c>
      <c r="CH1557" s="1" t="str">
        <f t="shared" si="1982"/>
        <v>NO</v>
      </c>
      <c r="CI1557" s="244" t="str">
        <f t="shared" si="2003"/>
        <v>NO</v>
      </c>
      <c r="CJ1557" s="244" t="str">
        <f t="shared" si="2004"/>
        <v>NO</v>
      </c>
      <c r="CK1557" s="244" t="str">
        <f t="shared" si="2005"/>
        <v>NO</v>
      </c>
      <c r="CL1557" s="244" t="str">
        <f t="shared" si="2006"/>
        <v>NO</v>
      </c>
      <c r="CM1557" s="244" t="str">
        <f t="shared" si="2007"/>
        <v>NO</v>
      </c>
      <c r="CN1557" s="244" t="str">
        <f t="shared" si="2008"/>
        <v>NO</v>
      </c>
      <c r="CO1557" s="244" t="str">
        <f t="shared" si="2009"/>
        <v>NO</v>
      </c>
      <c r="CP1557" s="244" t="str">
        <f t="shared" si="2010"/>
        <v>NO</v>
      </c>
      <c r="CQ1557" s="244" t="str">
        <f t="shared" si="2011"/>
        <v>NO</v>
      </c>
      <c r="CR1557" s="244" t="str">
        <f t="shared" si="2012"/>
        <v>NO</v>
      </c>
    </row>
    <row r="1558" spans="1:96">
      <c r="A1558" s="64"/>
      <c r="B1558" s="15"/>
      <c r="C1558" s="15"/>
      <c r="D1558" s="15"/>
      <c r="E1558" s="15"/>
      <c r="F1558" s="15"/>
      <c r="G1558" s="15"/>
      <c r="H1558" s="15"/>
      <c r="I1558" s="52" t="s">
        <v>56</v>
      </c>
      <c r="J1558" s="6">
        <v>0.99136161412769797</v>
      </c>
      <c r="K1558" s="6">
        <v>2.60167636834918E-3</v>
      </c>
      <c r="L1558" s="6">
        <v>6.0367095039525198E-3</v>
      </c>
      <c r="M1558" s="6">
        <v>0.72106198691282197</v>
      </c>
      <c r="N1558" s="6">
        <v>8.6892435475096397E-2</v>
      </c>
      <c r="O1558" s="6">
        <v>0.19204557761208099</v>
      </c>
      <c r="P1558" s="6">
        <v>2.15105039327349E-2</v>
      </c>
      <c r="Q1558" s="6">
        <v>0.34237437772368401</v>
      </c>
      <c r="R1558" s="6">
        <v>0.63611511834358003</v>
      </c>
      <c r="S1558" s="6">
        <v>0.118819462868377</v>
      </c>
      <c r="T1558" s="6">
        <v>0.82470630783837895</v>
      </c>
      <c r="U1558" s="6">
        <v>5.64742292932435E-2</v>
      </c>
      <c r="V1558" s="6">
        <v>0.42939023362353201</v>
      </c>
      <c r="W1558" s="6">
        <v>0.32778125950820702</v>
      </c>
      <c r="X1558" s="6">
        <v>0.24282850686825899</v>
      </c>
      <c r="Y1558" s="6">
        <v>0.87732265059526504</v>
      </c>
      <c r="Z1558" s="6">
        <v>7.4512577690574094E-2</v>
      </c>
      <c r="AA1558" s="6">
        <v>4.8164771714160698E-2</v>
      </c>
      <c r="AB1558" s="6">
        <v>0.51357502987463999</v>
      </c>
      <c r="AC1558" s="6">
        <v>0.45997487036273599</v>
      </c>
      <c r="AD1558" s="6">
        <v>2.64500997626229E-2</v>
      </c>
      <c r="AE1558" s="6">
        <v>0.90365040391567997</v>
      </c>
      <c r="AF1558" s="6">
        <v>2.7125815500885601E-2</v>
      </c>
      <c r="AG1558" s="310">
        <v>6.9223780583433495E-2</v>
      </c>
      <c r="AH1558" s="211">
        <v>4.0289999999999999</v>
      </c>
      <c r="AI1558" s="211">
        <v>4.5940000000000003</v>
      </c>
      <c r="AJ1558" s="212">
        <v>7.3040000000000003</v>
      </c>
      <c r="AK1558" s="210">
        <v>3.919</v>
      </c>
      <c r="AL1558" s="210">
        <v>4.5490000000000004</v>
      </c>
      <c r="AM1558" s="210">
        <v>7.407</v>
      </c>
      <c r="AN1558" s="203"/>
      <c r="AO1558" s="203"/>
      <c r="AP1558" s="203"/>
      <c r="AQ1558" s="203"/>
      <c r="AR1558" s="203">
        <f t="shared" si="1969"/>
        <v>2.9569090974799996</v>
      </c>
      <c r="AS1558" s="203">
        <f t="shared" si="1970"/>
        <v>3.6139999999999999</v>
      </c>
      <c r="AT1558" s="203">
        <f t="shared" si="1971"/>
        <v>4.4171111030799999</v>
      </c>
      <c r="AU1558" s="203">
        <f t="shared" si="1972"/>
        <v>4.3591091005959992</v>
      </c>
      <c r="AV1558" s="203">
        <f t="shared" si="1973"/>
        <v>5.3277999999999999</v>
      </c>
      <c r="AW1558" s="203">
        <f t="shared" si="1974"/>
        <v>6.5117555437159993</v>
      </c>
      <c r="AX1558" s="203">
        <f t="shared" si="1975"/>
        <v>6.8508818334059995</v>
      </c>
      <c r="AY1558" s="203">
        <f t="shared" si="1976"/>
        <v>8.3733000000000004</v>
      </c>
      <c r="AZ1558" s="203">
        <f t="shared" si="1977"/>
        <v>10.234033314726</v>
      </c>
      <c r="BB1558" s="1" t="str">
        <f t="shared" si="2013"/>
        <v>NA</v>
      </c>
      <c r="BC1558" s="1" t="str">
        <f t="shared" si="2014"/>
        <v>NP</v>
      </c>
      <c r="BD1558" s="1" t="str">
        <f t="shared" si="2015"/>
        <v>NP</v>
      </c>
      <c r="BE1558" s="1" t="str">
        <f t="shared" si="2016"/>
        <v>NO</v>
      </c>
      <c r="BF1558" s="1" t="str">
        <f t="shared" si="1983"/>
        <v>NO</v>
      </c>
      <c r="BG1558" s="1" t="str">
        <f t="shared" si="1984"/>
        <v>NO</v>
      </c>
      <c r="BH1558" s="1" t="str">
        <f t="shared" si="1968"/>
        <v>YES</v>
      </c>
      <c r="BJ1558" s="12">
        <v>96</v>
      </c>
      <c r="BK1558" s="1" t="str">
        <f t="shared" si="1985"/>
        <v>NA</v>
      </c>
      <c r="BL1558" s="1" t="str">
        <f t="shared" si="1986"/>
        <v>NP</v>
      </c>
      <c r="BM1558" s="1" t="str">
        <f t="shared" si="1987"/>
        <v>NP</v>
      </c>
      <c r="BN1558" s="1" t="str">
        <f t="shared" si="1988"/>
        <v>NO</v>
      </c>
      <c r="BO1558" s="1" t="str">
        <f t="shared" si="1989"/>
        <v>NO</v>
      </c>
      <c r="BP1558" s="1" t="str">
        <f t="shared" si="1990"/>
        <v>NO</v>
      </c>
      <c r="BQ1558" s="1" t="str">
        <f t="shared" si="1991"/>
        <v>YES</v>
      </c>
      <c r="BS1558" s="1" t="str">
        <f t="shared" si="1992"/>
        <v>TN</v>
      </c>
      <c r="BT1558" s="1" t="str">
        <f t="shared" si="1993"/>
        <v>TP</v>
      </c>
      <c r="BU1558" s="1" t="str">
        <f t="shared" si="1994"/>
        <v>TP</v>
      </c>
      <c r="BV1558" s="1" t="str">
        <f t="shared" si="1995"/>
        <v>NO</v>
      </c>
      <c r="BW1558" s="1" t="str">
        <f t="shared" si="1996"/>
        <v>YES</v>
      </c>
      <c r="BX1558" s="1" t="str">
        <f t="shared" si="1997"/>
        <v>YES</v>
      </c>
      <c r="BY1558" s="244" t="str">
        <f t="shared" si="1998"/>
        <v>YES</v>
      </c>
      <c r="BZ1558" s="244" t="str">
        <f t="shared" si="1999"/>
        <v>NO</v>
      </c>
      <c r="CA1558" s="244" t="str">
        <f t="shared" si="2000"/>
        <v>NO</v>
      </c>
      <c r="CB1558" s="244" t="str">
        <f t="shared" si="2001"/>
        <v>NO</v>
      </c>
      <c r="CC1558" s="244" t="str">
        <f t="shared" si="2002"/>
        <v>NO</v>
      </c>
      <c r="CD1558" s="244" t="str">
        <f t="shared" si="1978"/>
        <v>NO</v>
      </c>
      <c r="CE1558" s="1" t="str">
        <f t="shared" si="1979"/>
        <v>NO</v>
      </c>
      <c r="CF1558" s="1" t="str">
        <f t="shared" si="1980"/>
        <v>NO</v>
      </c>
      <c r="CG1558" s="1" t="str">
        <f t="shared" si="1981"/>
        <v>NO</v>
      </c>
      <c r="CH1558" s="1" t="str">
        <f t="shared" si="1982"/>
        <v>NO</v>
      </c>
      <c r="CI1558" s="244" t="str">
        <f t="shared" si="2003"/>
        <v>NO</v>
      </c>
      <c r="CJ1558" s="244" t="str">
        <f t="shared" si="2004"/>
        <v>NO</v>
      </c>
      <c r="CK1558" s="244" t="str">
        <f t="shared" si="2005"/>
        <v>NO</v>
      </c>
      <c r="CL1558" s="244" t="str">
        <f t="shared" si="2006"/>
        <v>NO</v>
      </c>
      <c r="CM1558" s="244" t="str">
        <f t="shared" si="2007"/>
        <v>NO</v>
      </c>
      <c r="CN1558" s="244" t="str">
        <f t="shared" si="2008"/>
        <v>NO</v>
      </c>
      <c r="CO1558" s="244" t="str">
        <f t="shared" si="2009"/>
        <v>NO</v>
      </c>
      <c r="CP1558" s="244" t="str">
        <f t="shared" si="2010"/>
        <v>NO</v>
      </c>
      <c r="CQ1558" s="244" t="str">
        <f t="shared" si="2011"/>
        <v>NO</v>
      </c>
      <c r="CR1558" s="244" t="str">
        <f t="shared" si="2012"/>
        <v>NO</v>
      </c>
    </row>
    <row r="1559" spans="1:96" ht="16.5" thickBot="1">
      <c r="A1559" s="74"/>
      <c r="B1559" s="75"/>
      <c r="C1559" s="75"/>
      <c r="D1559" s="75"/>
      <c r="E1559" s="75"/>
      <c r="F1559" s="75"/>
      <c r="G1559" s="75"/>
      <c r="H1559" s="75"/>
      <c r="I1559" s="53" t="s">
        <v>57</v>
      </c>
      <c r="J1559" s="8">
        <v>0.60541694551651504</v>
      </c>
      <c r="K1559" s="8">
        <v>0.14865165791478099</v>
      </c>
      <c r="L1559" s="8">
        <v>0.245931396568703</v>
      </c>
      <c r="M1559" s="8">
        <v>0.46358850343024899</v>
      </c>
      <c r="N1559" s="8">
        <v>0.20148160184109401</v>
      </c>
      <c r="O1559" s="8">
        <v>0.33492989472865597</v>
      </c>
      <c r="P1559" s="8">
        <v>3.3337637884472297E-2</v>
      </c>
      <c r="Q1559" s="8">
        <v>0.66806580353457001</v>
      </c>
      <c r="R1559" s="8">
        <v>0.29859655858095702</v>
      </c>
      <c r="S1559" s="8">
        <v>0.86801816109831098</v>
      </c>
      <c r="T1559" s="8">
        <v>7.4695208126476197E-3</v>
      </c>
      <c r="U1559" s="8">
        <v>0.12451231808904099</v>
      </c>
      <c r="V1559" s="8">
        <v>0.52004093615884095</v>
      </c>
      <c r="W1559" s="8">
        <v>0.446276302021058</v>
      </c>
      <c r="X1559" s="8">
        <v>3.3682761820100403E-2</v>
      </c>
      <c r="Y1559" s="8">
        <v>0.67118527332323796</v>
      </c>
      <c r="Z1559" s="8">
        <v>0.15596329813146401</v>
      </c>
      <c r="AA1559" s="8">
        <v>0.172851428545297</v>
      </c>
      <c r="AB1559" s="8">
        <v>5.6030811650258798E-2</v>
      </c>
      <c r="AC1559" s="8">
        <v>0.16469521508836499</v>
      </c>
      <c r="AD1559" s="8">
        <v>0.77927397326137504</v>
      </c>
      <c r="AE1559" s="8">
        <v>0.45889368041772899</v>
      </c>
      <c r="AF1559" s="8">
        <v>0.24323438961781901</v>
      </c>
      <c r="AG1559" s="311">
        <v>0.297871929964451</v>
      </c>
      <c r="AH1559" s="213">
        <v>3.4289999999999998</v>
      </c>
      <c r="AI1559" s="213">
        <v>4.5170000000000003</v>
      </c>
      <c r="AJ1559" s="214">
        <v>8.9749999999999996</v>
      </c>
      <c r="AK1559" s="210">
        <v>3.5</v>
      </c>
      <c r="AL1559" s="210">
        <v>4.6820000000000004</v>
      </c>
      <c r="AM1559" s="210">
        <v>9.0269999999999992</v>
      </c>
      <c r="AN1559" s="203"/>
      <c r="AO1559" s="203"/>
      <c r="AP1559" s="203"/>
      <c r="AQ1559" s="203"/>
      <c r="AR1559" s="203">
        <f t="shared" si="1969"/>
        <v>2.9569090974799996</v>
      </c>
      <c r="AS1559" s="203">
        <f t="shared" si="1970"/>
        <v>3.6139999999999999</v>
      </c>
      <c r="AT1559" s="203">
        <f t="shared" si="1971"/>
        <v>4.4171111030799999</v>
      </c>
      <c r="AU1559" s="203">
        <f t="shared" si="1972"/>
        <v>4.3591091005959992</v>
      </c>
      <c r="AV1559" s="203">
        <f t="shared" si="1973"/>
        <v>5.3277999999999999</v>
      </c>
      <c r="AW1559" s="203">
        <f t="shared" si="1974"/>
        <v>6.5117555437159993</v>
      </c>
      <c r="AX1559" s="203">
        <f t="shared" si="1975"/>
        <v>6.8508818334059995</v>
      </c>
      <c r="AY1559" s="203">
        <f t="shared" si="1976"/>
        <v>8.3733000000000004</v>
      </c>
      <c r="AZ1559" s="203">
        <f t="shared" si="1977"/>
        <v>10.234033314726</v>
      </c>
      <c r="BB1559" s="1" t="str">
        <f t="shared" si="2013"/>
        <v>NP</v>
      </c>
      <c r="BC1559" s="1" t="str">
        <f t="shared" si="2014"/>
        <v>NP</v>
      </c>
      <c r="BD1559" s="1" t="str">
        <f t="shared" si="2015"/>
        <v>NA</v>
      </c>
      <c r="BE1559" s="1" t="str">
        <f t="shared" si="2016"/>
        <v>NO</v>
      </c>
      <c r="BF1559" s="1" t="str">
        <f t="shared" si="1983"/>
        <v>NO</v>
      </c>
      <c r="BG1559" s="1" t="str">
        <f t="shared" si="1984"/>
        <v>NO</v>
      </c>
      <c r="BH1559" s="1" t="str">
        <f t="shared" si="1968"/>
        <v>YES</v>
      </c>
      <c r="BJ1559" s="12">
        <v>79</v>
      </c>
      <c r="BK1559" s="1" t="str">
        <f t="shared" si="1985"/>
        <v>NP</v>
      </c>
      <c r="BL1559" s="1" t="str">
        <f t="shared" si="1986"/>
        <v>NP</v>
      </c>
      <c r="BM1559" s="1" t="str">
        <f t="shared" si="1987"/>
        <v>NA</v>
      </c>
      <c r="BN1559" s="1" t="str">
        <f t="shared" si="1988"/>
        <v>NO</v>
      </c>
      <c r="BO1559" s="1" t="str">
        <f t="shared" si="1989"/>
        <v>NO</v>
      </c>
      <c r="BP1559" s="1" t="str">
        <f t="shared" si="1990"/>
        <v>NO</v>
      </c>
      <c r="BQ1559" s="1" t="str">
        <f t="shared" si="1991"/>
        <v>YES</v>
      </c>
      <c r="BS1559" s="1" t="str">
        <f t="shared" si="1992"/>
        <v>TP</v>
      </c>
      <c r="BT1559" s="1" t="str">
        <f t="shared" si="1993"/>
        <v>TP</v>
      </c>
      <c r="BU1559" s="1" t="str">
        <f t="shared" si="1994"/>
        <v>TN</v>
      </c>
      <c r="BV1559" s="1" t="str">
        <f t="shared" si="1995"/>
        <v>NO</v>
      </c>
      <c r="BW1559" s="1" t="str">
        <f t="shared" si="1996"/>
        <v>YES</v>
      </c>
      <c r="BX1559" s="1" t="str">
        <f t="shared" si="1997"/>
        <v>YES</v>
      </c>
      <c r="BY1559" s="244" t="str">
        <f t="shared" si="1998"/>
        <v>YES</v>
      </c>
      <c r="BZ1559" s="244" t="str">
        <f t="shared" si="1999"/>
        <v>NO</v>
      </c>
      <c r="CA1559" s="244" t="str">
        <f t="shared" si="2000"/>
        <v>NO</v>
      </c>
      <c r="CB1559" s="244" t="str">
        <f t="shared" si="2001"/>
        <v>NO</v>
      </c>
      <c r="CC1559" s="244" t="str">
        <f t="shared" si="2002"/>
        <v>NO</v>
      </c>
      <c r="CD1559" s="244" t="str">
        <f t="shared" si="1978"/>
        <v>NO</v>
      </c>
      <c r="CE1559" s="1" t="str">
        <f t="shared" si="1979"/>
        <v>NO</v>
      </c>
      <c r="CF1559" s="1" t="str">
        <f t="shared" si="1980"/>
        <v>NO</v>
      </c>
      <c r="CG1559" s="1" t="str">
        <f t="shared" si="1981"/>
        <v>NO</v>
      </c>
      <c r="CH1559" s="1" t="str">
        <f t="shared" si="1982"/>
        <v>NO</v>
      </c>
      <c r="CI1559" s="244" t="str">
        <f t="shared" si="2003"/>
        <v>NO</v>
      </c>
      <c r="CJ1559" s="244" t="str">
        <f t="shared" si="2004"/>
        <v>NO</v>
      </c>
      <c r="CK1559" s="244" t="str">
        <f t="shared" si="2005"/>
        <v>NO</v>
      </c>
      <c r="CL1559" s="244" t="str">
        <f t="shared" si="2006"/>
        <v>NO</v>
      </c>
      <c r="CM1559" s="244" t="str">
        <f t="shared" si="2007"/>
        <v>NO</v>
      </c>
      <c r="CN1559" s="244" t="str">
        <f t="shared" si="2008"/>
        <v>NO</v>
      </c>
      <c r="CO1559" s="244" t="str">
        <f t="shared" si="2009"/>
        <v>NO</v>
      </c>
      <c r="CP1559" s="244" t="str">
        <f t="shared" si="2010"/>
        <v>NO</v>
      </c>
      <c r="CQ1559" s="244" t="str">
        <f t="shared" si="2011"/>
        <v>NO</v>
      </c>
      <c r="CR1559" s="244" t="str">
        <f t="shared" si="2012"/>
        <v>NO</v>
      </c>
    </row>
    <row r="1560" spans="1:96">
      <c r="A1560" s="61">
        <v>360</v>
      </c>
      <c r="B1560" s="62">
        <v>360</v>
      </c>
      <c r="C1560" s="62">
        <v>5</v>
      </c>
      <c r="D1560" s="62">
        <v>0.2</v>
      </c>
      <c r="E1560" s="62">
        <v>21738696</v>
      </c>
      <c r="F1560" s="62">
        <f>E1560/1000/60</f>
        <v>362.3116</v>
      </c>
      <c r="G1560" s="62">
        <v>355</v>
      </c>
      <c r="H1560" s="63">
        <f>G1560/B1560*100</f>
        <v>98.611111111111114</v>
      </c>
      <c r="I1560" s="60" t="s">
        <v>12</v>
      </c>
      <c r="J1560" s="69">
        <v>0.96104920877704902</v>
      </c>
      <c r="K1560" s="69">
        <v>5.2198901755137099E-3</v>
      </c>
      <c r="L1560" s="69">
        <v>3.3730901047436701E-2</v>
      </c>
      <c r="M1560" s="69">
        <v>0.558540347146121</v>
      </c>
      <c r="N1560" s="69">
        <v>2.1779542063709301E-2</v>
      </c>
      <c r="O1560" s="69">
        <v>0.41968011079016898</v>
      </c>
      <c r="P1560" s="69">
        <v>4.2920329420518703E-2</v>
      </c>
      <c r="Q1560" s="69">
        <v>0.46686785159113797</v>
      </c>
      <c r="R1560" s="69">
        <v>0.49021181898834199</v>
      </c>
      <c r="S1560" s="69">
        <v>0.33806416929469002</v>
      </c>
      <c r="T1560" s="69">
        <v>0.31012051183482298</v>
      </c>
      <c r="U1560" s="69">
        <v>0.351815318870486</v>
      </c>
      <c r="V1560" s="69">
        <v>0.50056897608705897</v>
      </c>
      <c r="W1560" s="69">
        <v>0.42279245282157102</v>
      </c>
      <c r="X1560" s="69">
        <v>7.6638571091368998E-2</v>
      </c>
      <c r="Y1560" s="69">
        <v>0.86465687135394098</v>
      </c>
      <c r="Z1560" s="69">
        <v>6.6787496369752605E-2</v>
      </c>
      <c r="AA1560" s="69">
        <v>6.8555632276306303E-2</v>
      </c>
      <c r="AB1560" s="69">
        <v>0.27338334929573699</v>
      </c>
      <c r="AC1560" s="69">
        <v>0.115573459685472</v>
      </c>
      <c r="AD1560" s="69">
        <v>0.61104319101878901</v>
      </c>
      <c r="AE1560" s="69">
        <v>0.43192654531995001</v>
      </c>
      <c r="AF1560" s="69">
        <v>0.43472726671502598</v>
      </c>
      <c r="AG1560" s="309">
        <v>0.13334618796502301</v>
      </c>
      <c r="AH1560" s="208">
        <v>5.8029999999999999</v>
      </c>
      <c r="AI1560" s="208">
        <v>5.3920000000000003</v>
      </c>
      <c r="AJ1560" s="209">
        <v>10.138999999999999</v>
      </c>
      <c r="AK1560" s="210">
        <v>6.2039999999999997</v>
      </c>
      <c r="AL1560" s="210">
        <v>5.4820000000000002</v>
      </c>
      <c r="AM1560" s="210">
        <v>10.535</v>
      </c>
      <c r="AN1560" s="203">
        <v>5.5549999999999997</v>
      </c>
      <c r="AO1560" s="203">
        <v>7.4057000000000004</v>
      </c>
      <c r="AP1560" s="203">
        <v>10.4861</v>
      </c>
      <c r="AQ1560" s="203"/>
      <c r="AR1560" s="203">
        <f>$AN$41*0.81818182</f>
        <v>4.5450000100999999</v>
      </c>
      <c r="AS1560" s="203">
        <f>$AN$41</f>
        <v>5.5549999999999997</v>
      </c>
      <c r="AT1560" s="203">
        <f>$AN$41*1.22222222</f>
        <v>6.7894444320999989</v>
      </c>
      <c r="AU1560" s="203">
        <f>$AO$41*0.81818182</f>
        <v>6.0592091043740002</v>
      </c>
      <c r="AV1560" s="203">
        <f>$AO$41</f>
        <v>7.4057000000000004</v>
      </c>
      <c r="AW1560" s="203">
        <f>$AO$41*1.22222222</f>
        <v>9.0514110946540001</v>
      </c>
      <c r="AX1560" s="203">
        <f>$AP$41*0.81818182</f>
        <v>8.579536382701999</v>
      </c>
      <c r="AY1560" s="203">
        <f>$AP$41</f>
        <v>10.4861</v>
      </c>
      <c r="AZ1560" s="203">
        <f>$AP$41*1.22222222</f>
        <v>12.816344421142</v>
      </c>
      <c r="BB1560" s="1" t="str">
        <f t="shared" si="2013"/>
        <v>NA</v>
      </c>
      <c r="BC1560" s="1" t="str">
        <f t="shared" si="2014"/>
        <v>A</v>
      </c>
      <c r="BD1560" s="1" t="str">
        <f t="shared" si="2015"/>
        <v>NP</v>
      </c>
      <c r="BE1560" s="1" t="str">
        <f t="shared" si="2016"/>
        <v>NO</v>
      </c>
      <c r="BF1560" s="1" t="str">
        <f t="shared" si="1983"/>
        <v>NO</v>
      </c>
      <c r="BG1560" s="1" t="str">
        <f t="shared" si="1984"/>
        <v>YES</v>
      </c>
      <c r="BH1560" s="1" t="str">
        <f t="shared" si="1968"/>
        <v>YES</v>
      </c>
      <c r="BJ1560" s="1">
        <v>62</v>
      </c>
      <c r="BK1560" s="1" t="str">
        <f t="shared" si="1985"/>
        <v>NA</v>
      </c>
      <c r="BL1560" s="1" t="str">
        <f t="shared" si="1986"/>
        <v>A</v>
      </c>
      <c r="BM1560" s="1" t="str">
        <f t="shared" si="1987"/>
        <v>NA</v>
      </c>
      <c r="BN1560" s="1" t="str">
        <f t="shared" si="1988"/>
        <v>NO</v>
      </c>
      <c r="BO1560" s="1" t="str">
        <f t="shared" si="1989"/>
        <v>NO</v>
      </c>
      <c r="BP1560" s="1" t="str">
        <f t="shared" si="1990"/>
        <v>YES</v>
      </c>
      <c r="BQ1560" s="1" t="str">
        <f t="shared" si="1991"/>
        <v>YES</v>
      </c>
      <c r="BS1560" s="1" t="str">
        <f t="shared" si="1992"/>
        <v>TN</v>
      </c>
      <c r="BT1560" s="1" t="str">
        <f t="shared" si="1993"/>
        <v>TP</v>
      </c>
      <c r="BU1560" s="1" t="str">
        <f t="shared" si="1994"/>
        <v>FP</v>
      </c>
      <c r="BV1560" s="1" t="str">
        <f t="shared" si="1995"/>
        <v>NO</v>
      </c>
      <c r="BW1560" s="1" t="str">
        <f t="shared" si="1996"/>
        <v>NO</v>
      </c>
      <c r="BX1560" s="1" t="str">
        <f t="shared" si="1997"/>
        <v>YES</v>
      </c>
      <c r="BY1560" s="244" t="str">
        <f t="shared" si="1998"/>
        <v>YES</v>
      </c>
      <c r="BZ1560" s="244" t="str">
        <f t="shared" si="1999"/>
        <v>NO</v>
      </c>
      <c r="CA1560" s="244" t="str">
        <f t="shared" si="2000"/>
        <v>NO</v>
      </c>
      <c r="CB1560" s="244" t="str">
        <f t="shared" si="2001"/>
        <v>NO</v>
      </c>
      <c r="CC1560" s="244" t="str">
        <f t="shared" si="2002"/>
        <v>NO</v>
      </c>
      <c r="CD1560" s="244" t="str">
        <f t="shared" si="1978"/>
        <v>YES</v>
      </c>
      <c r="CE1560" s="1" t="str">
        <f t="shared" si="1979"/>
        <v>YES</v>
      </c>
      <c r="CF1560" s="1" t="str">
        <f t="shared" si="1980"/>
        <v>YES</v>
      </c>
      <c r="CG1560" s="1" t="str">
        <f t="shared" si="1981"/>
        <v>NO</v>
      </c>
      <c r="CH1560" s="1" t="str">
        <f t="shared" si="1982"/>
        <v>NO</v>
      </c>
      <c r="CI1560" s="244" t="str">
        <f t="shared" si="2003"/>
        <v>NO</v>
      </c>
      <c r="CJ1560" s="244" t="str">
        <f t="shared" si="2004"/>
        <v>NO</v>
      </c>
      <c r="CK1560" s="244" t="str">
        <f t="shared" si="2005"/>
        <v>NO</v>
      </c>
      <c r="CL1560" s="244" t="str">
        <f t="shared" si="2006"/>
        <v>NO</v>
      </c>
      <c r="CM1560" s="244" t="str">
        <f t="shared" si="2007"/>
        <v>NO</v>
      </c>
      <c r="CN1560" s="244" t="str">
        <f t="shared" si="2008"/>
        <v>YES</v>
      </c>
      <c r="CO1560" s="244" t="str">
        <f t="shared" si="2009"/>
        <v>YES</v>
      </c>
      <c r="CP1560" s="244" t="str">
        <f t="shared" si="2010"/>
        <v>YES</v>
      </c>
      <c r="CQ1560" s="244" t="str">
        <f t="shared" si="2011"/>
        <v>NO</v>
      </c>
      <c r="CR1560" s="244" t="str">
        <f t="shared" si="2012"/>
        <v>NO</v>
      </c>
    </row>
    <row r="1561" spans="1:96">
      <c r="A1561" s="9"/>
      <c r="B1561" s="6"/>
      <c r="C1561" s="6"/>
      <c r="D1561" s="6"/>
      <c r="E1561" s="6"/>
      <c r="F1561" s="6"/>
      <c r="G1561" s="6"/>
      <c r="H1561" s="6"/>
      <c r="I1561" s="52" t="s">
        <v>13</v>
      </c>
      <c r="J1561" s="6">
        <v>0.75827288765435297</v>
      </c>
      <c r="K1561" s="6">
        <v>0.16145149690862001</v>
      </c>
      <c r="L1561" s="6">
        <v>8.0275615437026299E-2</v>
      </c>
      <c r="M1561" s="6">
        <v>9.46153204780395E-2</v>
      </c>
      <c r="N1561" s="6">
        <v>0.104431552720785</v>
      </c>
      <c r="O1561" s="6">
        <v>0.80095312680117403</v>
      </c>
      <c r="P1561" s="6">
        <v>0.47718734513254601</v>
      </c>
      <c r="Q1561" s="6">
        <v>0.109257782330796</v>
      </c>
      <c r="R1561" s="6">
        <v>0.41355487253665701</v>
      </c>
      <c r="S1561" s="6">
        <v>0.42660458152203301</v>
      </c>
      <c r="T1561" s="6">
        <v>0.22142981937717299</v>
      </c>
      <c r="U1561" s="6">
        <v>0.351965599100793</v>
      </c>
      <c r="V1561" s="6">
        <v>0.509497560539943</v>
      </c>
      <c r="W1561" s="6">
        <v>7.6523160396838E-2</v>
      </c>
      <c r="X1561" s="6">
        <v>0.41397927906321802</v>
      </c>
      <c r="Y1561" s="6">
        <v>8.60797192652345E-2</v>
      </c>
      <c r="Z1561" s="6">
        <v>0.56613310585208898</v>
      </c>
      <c r="AA1561" s="6">
        <v>0.34778717488267602</v>
      </c>
      <c r="AB1561" s="6">
        <v>2.5388299361795399E-2</v>
      </c>
      <c r="AC1561" s="6">
        <v>0.66845605618890203</v>
      </c>
      <c r="AD1561" s="6">
        <v>0.30615564444930099</v>
      </c>
      <c r="AE1561" s="6">
        <v>0.73309358664322699</v>
      </c>
      <c r="AF1561" s="6">
        <v>0.23973074464434499</v>
      </c>
      <c r="AG1561" s="310">
        <v>2.7175668712426999E-2</v>
      </c>
      <c r="AH1561" s="211">
        <v>5.1859999999999999</v>
      </c>
      <c r="AI1561" s="211">
        <v>7.0960000000000001</v>
      </c>
      <c r="AJ1561" s="212">
        <v>9.2240000000000002</v>
      </c>
      <c r="AK1561" s="210">
        <v>5.4059999999999997</v>
      </c>
      <c r="AL1561" s="210">
        <v>7.2960000000000003</v>
      </c>
      <c r="AM1561" s="210">
        <v>9.26</v>
      </c>
      <c r="AN1561" s="203"/>
      <c r="AO1561" s="203"/>
      <c r="AP1561" s="203"/>
      <c r="AQ1561" s="203"/>
      <c r="AR1561" s="203">
        <f t="shared" ref="AR1561:AR1563" si="2017">$AN$41*0.81818182</f>
        <v>4.5450000100999999</v>
      </c>
      <c r="AS1561" s="203">
        <f t="shared" ref="AS1561:AS1563" si="2018">$AN$41</f>
        <v>5.5549999999999997</v>
      </c>
      <c r="AT1561" s="203">
        <f t="shared" ref="AT1561:AT1563" si="2019">$AN$41*1.22222222</f>
        <v>6.7894444320999989</v>
      </c>
      <c r="AU1561" s="203">
        <f t="shared" ref="AU1561:AU1563" si="2020">$AO$41*0.81818182</f>
        <v>6.0592091043740002</v>
      </c>
      <c r="AV1561" s="203">
        <f t="shared" ref="AV1561:AV1563" si="2021">$AO$41</f>
        <v>7.4057000000000004</v>
      </c>
      <c r="AW1561" s="203">
        <f t="shared" ref="AW1561:AW1563" si="2022">$AO$41*1.22222222</f>
        <v>9.0514110946540001</v>
      </c>
      <c r="AX1561" s="203">
        <f t="shared" ref="AX1561:AX1563" si="2023">$AP$41*0.81818182</f>
        <v>8.579536382701999</v>
      </c>
      <c r="AY1561" s="203">
        <f t="shared" ref="AY1561:AY1563" si="2024">$AP$41</f>
        <v>10.4861</v>
      </c>
      <c r="AZ1561" s="203">
        <f t="shared" ref="AZ1561:AZ1563" si="2025">$AP$41*1.22222222</f>
        <v>12.816344421142</v>
      </c>
      <c r="BB1561" s="1" t="str">
        <f t="shared" si="2013"/>
        <v>NP</v>
      </c>
      <c r="BC1561" s="1" t="str">
        <f t="shared" si="2014"/>
        <v>NP</v>
      </c>
      <c r="BD1561" s="1" t="str">
        <f t="shared" si="2015"/>
        <v>NP</v>
      </c>
      <c r="BE1561" s="1" t="str">
        <f t="shared" si="2016"/>
        <v>NO</v>
      </c>
      <c r="BF1561" s="1" t="str">
        <f t="shared" si="1983"/>
        <v>NO</v>
      </c>
      <c r="BG1561" s="1" t="str">
        <f t="shared" si="1984"/>
        <v>NO</v>
      </c>
      <c r="BH1561" s="1" t="str">
        <f t="shared" si="1968"/>
        <v>YES</v>
      </c>
      <c r="BJ1561" s="1">
        <v>61</v>
      </c>
      <c r="BK1561" s="1" t="str">
        <f t="shared" si="1985"/>
        <v>NP</v>
      </c>
      <c r="BL1561" s="1" t="str">
        <f t="shared" si="1986"/>
        <v>NP</v>
      </c>
      <c r="BM1561" s="1" t="str">
        <f t="shared" si="1987"/>
        <v>NP</v>
      </c>
      <c r="BN1561" s="1" t="str">
        <f t="shared" si="1988"/>
        <v>NO</v>
      </c>
      <c r="BO1561" s="1" t="str">
        <f t="shared" si="1989"/>
        <v>NO</v>
      </c>
      <c r="BP1561" s="1" t="str">
        <f t="shared" si="1990"/>
        <v>NO</v>
      </c>
      <c r="BQ1561" s="1" t="str">
        <f t="shared" si="1991"/>
        <v>YES</v>
      </c>
      <c r="BS1561" s="1" t="str">
        <f t="shared" si="1992"/>
        <v>TP</v>
      </c>
      <c r="BT1561" s="1" t="str">
        <f t="shared" si="1993"/>
        <v>TP</v>
      </c>
      <c r="BU1561" s="1" t="str">
        <f t="shared" si="1994"/>
        <v>TP</v>
      </c>
      <c r="BV1561" s="1" t="str">
        <f t="shared" si="1995"/>
        <v>YES</v>
      </c>
      <c r="BW1561" s="1" t="str">
        <f t="shared" si="1996"/>
        <v>YES</v>
      </c>
      <c r="BX1561" s="1" t="str">
        <f t="shared" si="1997"/>
        <v>YES</v>
      </c>
      <c r="BY1561" s="244" t="str">
        <f t="shared" si="1998"/>
        <v>YES</v>
      </c>
      <c r="BZ1561" s="244" t="str">
        <f t="shared" si="1999"/>
        <v>NO</v>
      </c>
      <c r="CA1561" s="244" t="str">
        <f t="shared" si="2000"/>
        <v>NO</v>
      </c>
      <c r="CB1561" s="244" t="str">
        <f t="shared" si="2001"/>
        <v>NO</v>
      </c>
      <c r="CC1561" s="244" t="str">
        <f t="shared" si="2002"/>
        <v>NO</v>
      </c>
      <c r="CD1561" s="244" t="str">
        <f t="shared" si="1978"/>
        <v>NO</v>
      </c>
      <c r="CE1561" s="1" t="str">
        <f t="shared" si="1979"/>
        <v>NO</v>
      </c>
      <c r="CF1561" s="1" t="str">
        <f t="shared" si="1980"/>
        <v>NO</v>
      </c>
      <c r="CG1561" s="1" t="str">
        <f t="shared" si="1981"/>
        <v>NO</v>
      </c>
      <c r="CH1561" s="1" t="str">
        <f t="shared" si="1982"/>
        <v>NO</v>
      </c>
      <c r="CI1561" s="244" t="str">
        <f t="shared" si="2003"/>
        <v>NO</v>
      </c>
      <c r="CJ1561" s="244" t="str">
        <f t="shared" si="2004"/>
        <v>NO</v>
      </c>
      <c r="CK1561" s="244" t="str">
        <f t="shared" si="2005"/>
        <v>NO</v>
      </c>
      <c r="CL1561" s="244" t="str">
        <f t="shared" si="2006"/>
        <v>NO</v>
      </c>
      <c r="CM1561" s="244" t="str">
        <f t="shared" si="2007"/>
        <v>NO</v>
      </c>
      <c r="CN1561" s="244" t="str">
        <f t="shared" si="2008"/>
        <v>NO</v>
      </c>
      <c r="CO1561" s="244" t="str">
        <f t="shared" si="2009"/>
        <v>NO</v>
      </c>
      <c r="CP1561" s="244" t="str">
        <f t="shared" si="2010"/>
        <v>NO</v>
      </c>
      <c r="CQ1561" s="244" t="str">
        <f t="shared" si="2011"/>
        <v>NO</v>
      </c>
      <c r="CR1561" s="244" t="str">
        <f t="shared" si="2012"/>
        <v>NO</v>
      </c>
    </row>
    <row r="1562" spans="1:96">
      <c r="A1562" s="9"/>
      <c r="B1562" s="6"/>
      <c r="C1562" s="6"/>
      <c r="D1562" s="6"/>
      <c r="E1562" s="6"/>
      <c r="F1562" s="6"/>
      <c r="G1562" s="6"/>
      <c r="H1562" s="6"/>
      <c r="I1562" s="52" t="s">
        <v>14</v>
      </c>
      <c r="J1562" s="6">
        <v>0.96363083924578696</v>
      </c>
      <c r="K1562" s="6">
        <v>1.03932102962669E-2</v>
      </c>
      <c r="L1562" s="6">
        <v>2.5975950457945301E-2</v>
      </c>
      <c r="M1562" s="6">
        <v>0.25302610371914103</v>
      </c>
      <c r="N1562" s="6">
        <v>0.70667180222130199</v>
      </c>
      <c r="O1562" s="6">
        <v>4.0302094059555503E-2</v>
      </c>
      <c r="P1562" s="6">
        <v>0.19483433850737999</v>
      </c>
      <c r="Q1562" s="6">
        <v>0.40053564770084099</v>
      </c>
      <c r="R1562" s="6">
        <v>0.40463001379177799</v>
      </c>
      <c r="S1562" s="6">
        <v>0.94578578575188998</v>
      </c>
      <c r="T1562" s="6">
        <v>2.9665462302563301E-2</v>
      </c>
      <c r="U1562" s="6">
        <v>2.4548751945546E-2</v>
      </c>
      <c r="V1562" s="6">
        <v>0.29460232618534998</v>
      </c>
      <c r="W1562" s="6">
        <v>0.58814195884347598</v>
      </c>
      <c r="X1562" s="6">
        <v>0.117255714971173</v>
      </c>
      <c r="Y1562" s="6">
        <v>0.36825739686021602</v>
      </c>
      <c r="Z1562" s="6">
        <v>0.58638368759835102</v>
      </c>
      <c r="AA1562" s="6">
        <v>4.5358915541431698E-2</v>
      </c>
      <c r="AB1562" s="6">
        <v>0.31107534485944099</v>
      </c>
      <c r="AC1562" s="6">
        <v>6.8514088559341102E-2</v>
      </c>
      <c r="AD1562" s="6">
        <v>0.62041056658121696</v>
      </c>
      <c r="AE1562" s="6">
        <v>0.66420607510866503</v>
      </c>
      <c r="AF1562" s="6">
        <v>0.26407792683888098</v>
      </c>
      <c r="AG1562" s="310">
        <v>7.1715998052452906E-2</v>
      </c>
      <c r="AH1562" s="211">
        <v>4.0999999999999996</v>
      </c>
      <c r="AI1562" s="211">
        <v>6.1379999999999999</v>
      </c>
      <c r="AJ1562" s="212">
        <v>9.6679999999999993</v>
      </c>
      <c r="AK1562" s="210">
        <v>4.173</v>
      </c>
      <c r="AL1562" s="210">
        <v>6.1779999999999999</v>
      </c>
      <c r="AM1562" s="210">
        <v>9.5150000000000006</v>
      </c>
      <c r="AN1562" s="203"/>
      <c r="AO1562" s="203"/>
      <c r="AP1562" s="203"/>
      <c r="AQ1562" s="203"/>
      <c r="AR1562" s="203">
        <f t="shared" si="2017"/>
        <v>4.5450000100999999</v>
      </c>
      <c r="AS1562" s="203">
        <f t="shared" si="2018"/>
        <v>5.5549999999999997</v>
      </c>
      <c r="AT1562" s="203">
        <f t="shared" si="2019"/>
        <v>6.7894444320999989</v>
      </c>
      <c r="AU1562" s="203">
        <f t="shared" si="2020"/>
        <v>6.0592091043740002</v>
      </c>
      <c r="AV1562" s="203">
        <f t="shared" si="2021"/>
        <v>7.4057000000000004</v>
      </c>
      <c r="AW1562" s="203">
        <f t="shared" si="2022"/>
        <v>9.0514110946540001</v>
      </c>
      <c r="AX1562" s="203">
        <f t="shared" si="2023"/>
        <v>8.579536382701999</v>
      </c>
      <c r="AY1562" s="203">
        <f t="shared" si="2024"/>
        <v>10.4861</v>
      </c>
      <c r="AZ1562" s="203">
        <f t="shared" si="2025"/>
        <v>12.816344421142</v>
      </c>
      <c r="BB1562" s="1" t="str">
        <f t="shared" si="2013"/>
        <v>A</v>
      </c>
      <c r="BC1562" s="1" t="str">
        <f t="shared" si="2014"/>
        <v>NP</v>
      </c>
      <c r="BD1562" s="1" t="str">
        <f t="shared" si="2015"/>
        <v>NP</v>
      </c>
      <c r="BE1562" s="1" t="str">
        <f t="shared" si="2016"/>
        <v>NO</v>
      </c>
      <c r="BF1562" s="1" t="str">
        <f t="shared" si="1983"/>
        <v>NO</v>
      </c>
      <c r="BG1562" s="1" t="str">
        <f t="shared" si="1984"/>
        <v>YES</v>
      </c>
      <c r="BH1562" s="1" t="str">
        <f t="shared" si="1968"/>
        <v>YES</v>
      </c>
      <c r="BJ1562" s="1">
        <v>48</v>
      </c>
      <c r="BK1562" s="1" t="str">
        <f t="shared" si="1985"/>
        <v>A</v>
      </c>
      <c r="BL1562" s="1" t="str">
        <f t="shared" si="1986"/>
        <v>NP</v>
      </c>
      <c r="BM1562" s="1" t="str">
        <f t="shared" si="1987"/>
        <v>NP</v>
      </c>
      <c r="BN1562" s="1" t="str">
        <f t="shared" si="1988"/>
        <v>NO</v>
      </c>
      <c r="BO1562" s="1" t="str">
        <f t="shared" si="1989"/>
        <v>NO</v>
      </c>
      <c r="BP1562" s="1" t="str">
        <f t="shared" si="1990"/>
        <v>YES</v>
      </c>
      <c r="BQ1562" s="1" t="str">
        <f t="shared" si="1991"/>
        <v>YES</v>
      </c>
      <c r="BS1562" s="1" t="str">
        <f t="shared" si="1992"/>
        <v>TP</v>
      </c>
      <c r="BT1562" s="1" t="str">
        <f t="shared" si="1993"/>
        <v>TP</v>
      </c>
      <c r="BU1562" s="1" t="str">
        <f t="shared" si="1994"/>
        <v>TP</v>
      </c>
      <c r="BV1562" s="1" t="str">
        <f t="shared" si="1995"/>
        <v>YES</v>
      </c>
      <c r="BW1562" s="1" t="str">
        <f t="shared" si="1996"/>
        <v>YES</v>
      </c>
      <c r="BX1562" s="1" t="str">
        <f t="shared" si="1997"/>
        <v>YES</v>
      </c>
      <c r="BY1562" s="244" t="str">
        <f t="shared" si="1998"/>
        <v>YES</v>
      </c>
      <c r="BZ1562" s="244" t="str">
        <f t="shared" si="1999"/>
        <v>NO</v>
      </c>
      <c r="CA1562" s="244" t="str">
        <f t="shared" si="2000"/>
        <v>NO</v>
      </c>
      <c r="CB1562" s="244" t="str">
        <f t="shared" si="2001"/>
        <v>NO</v>
      </c>
      <c r="CC1562" s="244" t="str">
        <f t="shared" si="2002"/>
        <v>NO</v>
      </c>
      <c r="CD1562" s="244" t="str">
        <f t="shared" si="1978"/>
        <v>NO</v>
      </c>
      <c r="CE1562" s="1" t="str">
        <f t="shared" si="1979"/>
        <v>NO</v>
      </c>
      <c r="CF1562" s="1" t="str">
        <f t="shared" si="1980"/>
        <v>NO</v>
      </c>
      <c r="CG1562" s="1" t="str">
        <f t="shared" si="1981"/>
        <v>NO</v>
      </c>
      <c r="CH1562" s="1" t="str">
        <f t="shared" si="1982"/>
        <v>NO</v>
      </c>
      <c r="CI1562" s="244" t="str">
        <f t="shared" si="2003"/>
        <v>NO</v>
      </c>
      <c r="CJ1562" s="244" t="str">
        <f t="shared" si="2004"/>
        <v>NO</v>
      </c>
      <c r="CK1562" s="244" t="str">
        <f t="shared" si="2005"/>
        <v>NO</v>
      </c>
      <c r="CL1562" s="244" t="str">
        <f t="shared" si="2006"/>
        <v>NO</v>
      </c>
      <c r="CM1562" s="244" t="str">
        <f t="shared" si="2007"/>
        <v>NO</v>
      </c>
      <c r="CN1562" s="244" t="str">
        <f t="shared" si="2008"/>
        <v>NO</v>
      </c>
      <c r="CO1562" s="244" t="str">
        <f t="shared" si="2009"/>
        <v>NO</v>
      </c>
      <c r="CP1562" s="244" t="str">
        <f t="shared" si="2010"/>
        <v>NO</v>
      </c>
      <c r="CQ1562" s="244" t="str">
        <f t="shared" si="2011"/>
        <v>NO</v>
      </c>
      <c r="CR1562" s="244" t="str">
        <f t="shared" si="2012"/>
        <v>NO</v>
      </c>
    </row>
    <row r="1563" spans="1:96" ht="16.5" thickBot="1">
      <c r="A1563" s="10"/>
      <c r="B1563" s="8"/>
      <c r="C1563" s="8"/>
      <c r="D1563" s="8"/>
      <c r="E1563" s="8"/>
      <c r="F1563" s="8"/>
      <c r="G1563" s="8"/>
      <c r="H1563" s="8"/>
      <c r="I1563" s="53" t="s">
        <v>15</v>
      </c>
      <c r="J1563" s="8">
        <v>0.71199958009977704</v>
      </c>
      <c r="K1563" s="8">
        <v>0.22748949152884501</v>
      </c>
      <c r="L1563" s="8">
        <v>6.0510928371376498E-2</v>
      </c>
      <c r="M1563" s="8">
        <v>3.7685896794227E-2</v>
      </c>
      <c r="N1563" s="8">
        <v>0.71009019202575796</v>
      </c>
      <c r="O1563" s="8">
        <v>0.25222391118001403</v>
      </c>
      <c r="P1563" s="8">
        <v>0.34159938121628203</v>
      </c>
      <c r="Q1563" s="8">
        <v>0.491762331161397</v>
      </c>
      <c r="R1563" s="8">
        <v>0.16663828762232</v>
      </c>
      <c r="S1563" s="8">
        <v>0.92236721165276203</v>
      </c>
      <c r="T1563" s="8">
        <v>5.37651502017698E-2</v>
      </c>
      <c r="U1563" s="8">
        <v>2.38676381454677E-2</v>
      </c>
      <c r="V1563" s="8">
        <v>0.101098667789933</v>
      </c>
      <c r="W1563" s="8">
        <v>0.29006236478971797</v>
      </c>
      <c r="X1563" s="8">
        <v>0.60883896742034704</v>
      </c>
      <c r="Y1563" s="8">
        <v>0.16213558560514399</v>
      </c>
      <c r="Z1563" s="8">
        <v>0.74209712359032698</v>
      </c>
      <c r="AA1563" s="8">
        <v>9.5767290804527602E-2</v>
      </c>
      <c r="AB1563" s="8">
        <v>0.11554627498349</v>
      </c>
      <c r="AC1563" s="8">
        <v>0.330789113569538</v>
      </c>
      <c r="AD1563" s="8">
        <v>0.55366461144697099</v>
      </c>
      <c r="AE1563" s="8">
        <v>0.58381589275361601</v>
      </c>
      <c r="AF1563" s="8">
        <v>0.27814905900262099</v>
      </c>
      <c r="AG1563" s="311">
        <v>0.138035048243761</v>
      </c>
      <c r="AH1563" s="213">
        <v>3.98</v>
      </c>
      <c r="AI1563" s="213">
        <v>8.8040000000000003</v>
      </c>
      <c r="AJ1563" s="214">
        <v>11.478</v>
      </c>
      <c r="AK1563" s="210">
        <v>3.996</v>
      </c>
      <c r="AL1563" s="210">
        <v>8.5370000000000008</v>
      </c>
      <c r="AM1563" s="210">
        <v>10.705</v>
      </c>
      <c r="AN1563" s="203"/>
      <c r="AO1563" s="203"/>
      <c r="AP1563" s="203"/>
      <c r="AQ1563" s="203"/>
      <c r="AR1563" s="203">
        <f t="shared" si="2017"/>
        <v>4.5450000100999999</v>
      </c>
      <c r="AS1563" s="203">
        <f t="shared" si="2018"/>
        <v>5.5549999999999997</v>
      </c>
      <c r="AT1563" s="203">
        <f t="shared" si="2019"/>
        <v>6.7894444320999989</v>
      </c>
      <c r="AU1563" s="203">
        <f t="shared" si="2020"/>
        <v>6.0592091043740002</v>
      </c>
      <c r="AV1563" s="203">
        <f t="shared" si="2021"/>
        <v>7.4057000000000004</v>
      </c>
      <c r="AW1563" s="203">
        <f t="shared" si="2022"/>
        <v>9.0514110946540001</v>
      </c>
      <c r="AX1563" s="203">
        <f t="shared" si="2023"/>
        <v>8.579536382701999</v>
      </c>
      <c r="AY1563" s="203">
        <f t="shared" si="2024"/>
        <v>10.4861</v>
      </c>
      <c r="AZ1563" s="203">
        <f t="shared" si="2025"/>
        <v>12.816344421142</v>
      </c>
      <c r="BB1563" s="1" t="str">
        <f t="shared" si="2013"/>
        <v>A</v>
      </c>
      <c r="BC1563" s="1" t="str">
        <f t="shared" si="2014"/>
        <v>NA</v>
      </c>
      <c r="BD1563" s="1" t="str">
        <f t="shared" si="2015"/>
        <v>NA</v>
      </c>
      <c r="BE1563" s="1" t="str">
        <f t="shared" si="2016"/>
        <v>NO</v>
      </c>
      <c r="BF1563" s="1" t="str">
        <f t="shared" si="1983"/>
        <v>NO</v>
      </c>
      <c r="BG1563" s="1" t="str">
        <f t="shared" si="1984"/>
        <v>YES</v>
      </c>
      <c r="BH1563" s="1" t="str">
        <f t="shared" si="1968"/>
        <v>YES</v>
      </c>
      <c r="BI1563" s="71" t="s">
        <v>274</v>
      </c>
      <c r="BJ1563" s="1">
        <v>345</v>
      </c>
      <c r="BK1563" s="1" t="str">
        <f t="shared" si="1985"/>
        <v>A</v>
      </c>
      <c r="BL1563" s="1" t="str">
        <f t="shared" si="1986"/>
        <v>NA</v>
      </c>
      <c r="BM1563" s="1" t="str">
        <f t="shared" si="1987"/>
        <v>NA</v>
      </c>
      <c r="BN1563" s="1" t="str">
        <f t="shared" si="1988"/>
        <v>NO</v>
      </c>
      <c r="BO1563" s="1" t="str">
        <f t="shared" si="1989"/>
        <v>NO</v>
      </c>
      <c r="BP1563" s="1" t="str">
        <f t="shared" si="1990"/>
        <v>YES</v>
      </c>
      <c r="BQ1563" s="1" t="str">
        <f t="shared" si="1991"/>
        <v>YES</v>
      </c>
      <c r="BS1563" s="1" t="str">
        <f t="shared" si="1992"/>
        <v>TP</v>
      </c>
      <c r="BT1563" s="1" t="str">
        <f t="shared" si="1993"/>
        <v>TN</v>
      </c>
      <c r="BU1563" s="1" t="str">
        <f t="shared" si="1994"/>
        <v>TN</v>
      </c>
      <c r="BV1563" s="1" t="str">
        <f t="shared" si="1995"/>
        <v>NO</v>
      </c>
      <c r="BW1563" s="1" t="str">
        <f t="shared" si="1996"/>
        <v>NO</v>
      </c>
      <c r="BX1563" s="1" t="str">
        <f>IF(OR(BS1563="TP",BT1563="TP",BU1563="TP"),"YES","NO")</f>
        <v>YES</v>
      </c>
      <c r="BY1563" s="244" t="str">
        <f t="shared" si="1998"/>
        <v>YES</v>
      </c>
      <c r="BZ1563" s="244" t="str">
        <f t="shared" si="1999"/>
        <v>NO</v>
      </c>
      <c r="CA1563" s="244" t="str">
        <f t="shared" si="2000"/>
        <v>NO</v>
      </c>
      <c r="CB1563" s="244" t="str">
        <f t="shared" si="2001"/>
        <v>NO</v>
      </c>
      <c r="CC1563" s="244" t="str">
        <f t="shared" si="2002"/>
        <v>NO</v>
      </c>
      <c r="CD1563" s="244" t="str">
        <f t="shared" si="1978"/>
        <v>NO</v>
      </c>
      <c r="CE1563" s="1" t="str">
        <f t="shared" si="1979"/>
        <v>NO</v>
      </c>
      <c r="CF1563" s="1" t="str">
        <f t="shared" si="1980"/>
        <v>NO</v>
      </c>
      <c r="CG1563" s="1" t="str">
        <f t="shared" si="1981"/>
        <v>NO</v>
      </c>
      <c r="CH1563" s="1" t="str">
        <f t="shared" si="1982"/>
        <v>NO</v>
      </c>
      <c r="CI1563" s="244" t="str">
        <f t="shared" si="2003"/>
        <v>NO</v>
      </c>
      <c r="CJ1563" s="244" t="str">
        <f t="shared" si="2004"/>
        <v>NO</v>
      </c>
      <c r="CK1563" s="244" t="str">
        <f t="shared" si="2005"/>
        <v>NO</v>
      </c>
      <c r="CL1563" s="244" t="str">
        <f t="shared" si="2006"/>
        <v>NO</v>
      </c>
      <c r="CM1563" s="244" t="str">
        <f t="shared" si="2007"/>
        <v>NO</v>
      </c>
      <c r="CN1563" s="244" t="str">
        <f t="shared" si="2008"/>
        <v>NO</v>
      </c>
      <c r="CO1563" s="244" t="str">
        <f t="shared" si="2009"/>
        <v>NO</v>
      </c>
      <c r="CP1563" s="244" t="str">
        <f t="shared" si="2010"/>
        <v>NO</v>
      </c>
      <c r="CQ1563" s="244" t="str">
        <f t="shared" si="2011"/>
        <v>NO</v>
      </c>
      <c r="CR1563" s="244" t="str">
        <f t="shared" si="2012"/>
        <v>NO</v>
      </c>
    </row>
    <row r="1564" spans="1:96">
      <c r="A1564" s="35"/>
      <c r="B1564" s="35"/>
      <c r="C1564" s="35"/>
      <c r="D1564" s="35"/>
      <c r="E1564" s="35"/>
      <c r="F1564" s="35"/>
      <c r="G1564" s="35"/>
      <c r="H1564" s="35"/>
      <c r="I1564" s="13"/>
      <c r="J1564" s="35"/>
      <c r="K1564" s="35"/>
      <c r="L1564" s="35"/>
      <c r="M1564" s="35"/>
      <c r="N1564" s="35"/>
      <c r="O1564" s="35"/>
      <c r="P1564" s="35"/>
      <c r="Q1564" s="35"/>
      <c r="R1564" s="35"/>
      <c r="S1564" s="35"/>
      <c r="T1564" s="35"/>
      <c r="U1564" s="35"/>
      <c r="V1564" s="35"/>
      <c r="W1564" s="35"/>
      <c r="X1564" s="35"/>
      <c r="Y1564" s="35"/>
      <c r="Z1564" s="35"/>
      <c r="AA1564" s="35"/>
      <c r="AB1564" s="35"/>
      <c r="AC1564" s="35"/>
      <c r="AD1564" s="35"/>
      <c r="AE1564" s="35"/>
      <c r="AF1564" s="35"/>
      <c r="AG1564" s="35"/>
      <c r="AH1564" s="35"/>
      <c r="AI1564" s="35"/>
      <c r="AJ1564" s="35"/>
      <c r="BB1564" s="1"/>
      <c r="BC1564" s="1"/>
      <c r="BD1564" s="71" t="s">
        <v>187</v>
      </c>
      <c r="BE1564" s="1">
        <f>COUNTIF(BE6:BE1563,"YES")</f>
        <v>0</v>
      </c>
      <c r="BF1564" s="1">
        <f t="shared" ref="BF1564:BH1564" si="2026">COUNTIF(BF6:BF1563,"YES")</f>
        <v>19</v>
      </c>
      <c r="BG1564" s="1">
        <f t="shared" si="2026"/>
        <v>375</v>
      </c>
      <c r="BH1564" s="1">
        <f t="shared" si="2026"/>
        <v>975</v>
      </c>
      <c r="BI1564" s="71" t="s">
        <v>273</v>
      </c>
      <c r="BJ1564" s="1">
        <f>SUMIF(BJ6:BJ1563,"&lt;&gt;inf")</f>
        <v>159054</v>
      </c>
      <c r="BK1564" s="71" t="s">
        <v>276</v>
      </c>
      <c r="BL1564" s="272">
        <f>COUNTIF(BJ6:BJ1563,"&gt;60")+COUNTIF(BJ6:BJ1563,"inf")</f>
        <v>334</v>
      </c>
      <c r="BM1564" s="187" t="s">
        <v>187</v>
      </c>
      <c r="BN1564" s="1">
        <f>COUNTIF(BN6:BN1563,"YES")</f>
        <v>0</v>
      </c>
      <c r="BO1564" s="1">
        <f t="shared" ref="BO1564:BQ1564" si="2027">COUNTIF(BO6:BO1563,"YES")</f>
        <v>11</v>
      </c>
      <c r="BP1564" s="1">
        <f t="shared" si="2027"/>
        <v>308</v>
      </c>
      <c r="BQ1564" s="1">
        <f t="shared" si="2027"/>
        <v>898</v>
      </c>
      <c r="BS1564" s="1"/>
      <c r="BT1564" s="1"/>
      <c r="BU1564" s="187" t="s">
        <v>187</v>
      </c>
      <c r="BV1564" s="1">
        <f>COUNTIF(BV6:BV1563,"YES")</f>
        <v>183</v>
      </c>
      <c r="BW1564" s="1">
        <f t="shared" ref="BW1564:BX1564" si="2028">COUNTIF(BW6:BW1563,"YES")</f>
        <v>534</v>
      </c>
      <c r="BX1564" s="1">
        <f t="shared" si="2028"/>
        <v>886</v>
      </c>
      <c r="BY1564" s="244">
        <f>COUNTIF(BY6:BY1563,"YES")</f>
        <v>1533</v>
      </c>
      <c r="BZ1564" s="244">
        <f>COUNTIF(BZ6:BZ1563,"YES")</f>
        <v>17</v>
      </c>
      <c r="CA1564" s="244">
        <f t="shared" ref="CA1564:CC1564" si="2029">COUNTIF(CA6:CA1563,"YES")</f>
        <v>11</v>
      </c>
      <c r="CB1564" s="244">
        <f t="shared" si="2029"/>
        <v>6</v>
      </c>
      <c r="CC1564" s="244">
        <f t="shared" si="2029"/>
        <v>8</v>
      </c>
      <c r="CD1564" s="244">
        <f>COUNTIF(CD6:CD1563,"YES")</f>
        <v>355</v>
      </c>
      <c r="CE1564" s="1">
        <f>COUNTIF(CE6:CE1563,"YES")</f>
        <v>103</v>
      </c>
      <c r="CF1564" s="1">
        <f t="shared" ref="CF1564:CH1564" si="2030">COUNTIF(CF6:CF1563,"YES")</f>
        <v>88</v>
      </c>
      <c r="CG1564" s="1">
        <f t="shared" si="2030"/>
        <v>15</v>
      </c>
      <c r="CH1564" s="1">
        <f t="shared" si="2030"/>
        <v>252</v>
      </c>
      <c r="CI1564" s="244">
        <f>COUNTIF(CI6:CI1563,"YES")</f>
        <v>76</v>
      </c>
      <c r="CJ1564" s="244">
        <f>COUNTIF(CJ6:CJ1563,"YES")</f>
        <v>14</v>
      </c>
      <c r="CK1564" s="244">
        <f t="shared" ref="CK1564:CM1564" si="2031">COUNTIF(CK6:CK1563,"YES")</f>
        <v>14</v>
      </c>
      <c r="CL1564" s="244">
        <f t="shared" si="2031"/>
        <v>0</v>
      </c>
      <c r="CM1564" s="244">
        <f t="shared" si="2031"/>
        <v>62</v>
      </c>
      <c r="CN1564" s="244">
        <f>COUNTIF(CN6:CN1563,"YES")</f>
        <v>287</v>
      </c>
      <c r="CO1564" s="244">
        <f>COUNTIF(CO6:CO1563,"YES")</f>
        <v>89</v>
      </c>
      <c r="CP1564" s="244">
        <f t="shared" ref="CP1564:CR1564" si="2032">COUNTIF(CP6:CP1563,"YES")</f>
        <v>74</v>
      </c>
      <c r="CQ1564" s="244">
        <f t="shared" si="2032"/>
        <v>15</v>
      </c>
      <c r="CR1564" s="244">
        <f t="shared" si="2032"/>
        <v>198</v>
      </c>
    </row>
    <row r="1565" spans="1:96">
      <c r="A1565" s="35"/>
      <c r="B1565" s="35"/>
      <c r="C1565" s="35"/>
      <c r="D1565" s="35"/>
      <c r="E1565" s="35"/>
      <c r="F1565" s="35"/>
      <c r="G1565" s="35"/>
      <c r="H1565" s="35"/>
      <c r="I1565" s="13"/>
      <c r="J1565" s="35"/>
      <c r="K1565" s="35"/>
      <c r="L1565" s="35"/>
      <c r="M1565" s="35"/>
      <c r="N1565" s="35"/>
      <c r="O1565" s="35"/>
      <c r="P1565" s="35"/>
      <c r="Q1565" s="35"/>
      <c r="R1565" s="35"/>
      <c r="S1565" s="35"/>
      <c r="T1565" s="35"/>
      <c r="U1565" s="35"/>
      <c r="V1565" s="35"/>
      <c r="W1565" s="35"/>
      <c r="X1565" s="35"/>
      <c r="Y1565" s="35"/>
      <c r="Z1565" s="35"/>
      <c r="AA1565" s="35"/>
      <c r="AB1565" s="35"/>
      <c r="AC1565" s="35"/>
      <c r="AD1565" s="35"/>
      <c r="AE1565" s="35"/>
      <c r="AF1565" s="35"/>
      <c r="AG1565" s="35"/>
      <c r="AH1565" s="35"/>
      <c r="AI1565" s="35"/>
      <c r="AJ1565" s="35"/>
      <c r="BB1565" s="1"/>
      <c r="BC1565" s="1"/>
      <c r="BD1565" s="71" t="s">
        <v>75</v>
      </c>
      <c r="BE1565" s="1">
        <f>(BE1564/COUNTIF(BE6:BE1563,"&lt;&gt;''"))*100</f>
        <v>0</v>
      </c>
      <c r="BF1565" s="1">
        <f t="shared" ref="BF1565:BH1565" si="2033">(BF1564/COUNTIF(BF6:BF1563,"&lt;&gt;''"))*100</f>
        <v>1.2195121951219512</v>
      </c>
      <c r="BG1565" s="1">
        <f t="shared" si="2033"/>
        <v>24.069319640564828</v>
      </c>
      <c r="BH1565" s="1">
        <f t="shared" si="2033"/>
        <v>62.580231065468553</v>
      </c>
      <c r="BI1565" s="71" t="s">
        <v>275</v>
      </c>
      <c r="BJ1565" s="1">
        <f>BJ1564/3600</f>
        <v>44.181666666666665</v>
      </c>
      <c r="BK1565" s="71" t="s">
        <v>278</v>
      </c>
      <c r="BL1565" s="201">
        <f>(BL1564/SUM(BK1566:BK1569))*100</f>
        <v>21.437740693196407</v>
      </c>
      <c r="BM1565" s="187" t="s">
        <v>75</v>
      </c>
      <c r="BN1565" s="203">
        <f>(BN1564/COUNTIF(BN6:BN1563,"&lt;&gt;''"))*100</f>
        <v>0</v>
      </c>
      <c r="BO1565" s="203">
        <f t="shared" ref="BO1565" si="2034">(BO1564/COUNTIF(BO6:BO1563,"&lt;&gt;''"))*100</f>
        <v>0.70603337612323491</v>
      </c>
      <c r="BP1565" s="203">
        <f t="shared" ref="BP1565" si="2035">(BP1564/COUNTIF(BP6:BP1563,"&lt;&gt;''"))*100</f>
        <v>19.768934531450576</v>
      </c>
      <c r="BQ1565" s="203">
        <f t="shared" ref="BQ1565" si="2036">(BQ1564/COUNTIF(BQ6:BQ1563,"&lt;&gt;''"))*100</f>
        <v>57.6379974326059</v>
      </c>
      <c r="BS1565" s="1"/>
      <c r="BT1565" s="1"/>
      <c r="BU1565" s="187" t="s">
        <v>293</v>
      </c>
      <c r="BV1565" s="254">
        <f>(BV1564/COUNTIF(BV6:BV1563,"&lt;&gt;''"))*100</f>
        <v>11.745827984595635</v>
      </c>
      <c r="BW1565" s="254">
        <f>(BW1564/COUNTIF(BW6:BW1563,"&lt;&gt;''"))*100</f>
        <v>34.274711168164309</v>
      </c>
      <c r="BX1565" s="254">
        <f t="shared" ref="BX1565" si="2037">(BX1564/COUNTIF(BX6:BX1563,"&lt;&gt;''"))*100</f>
        <v>56.867779204107826</v>
      </c>
      <c r="BY1565" s="261">
        <f>(BY1564/COUNTIF(BY6:BY1563,"&lt;&gt;''"))*100</f>
        <v>98.395378690629016</v>
      </c>
      <c r="BZ1565" s="255">
        <f t="shared" ref="BZ1565:CC1565" si="2038">(BZ1564/COUNTIF(BZ6:BZ1563,"&lt;&gt;''"))*100</f>
        <v>1.0911424903722722</v>
      </c>
      <c r="CA1565" s="257">
        <f t="shared" si="2038"/>
        <v>0.70603337612323491</v>
      </c>
      <c r="CB1565" s="257">
        <f t="shared" si="2038"/>
        <v>0.38510911424903727</v>
      </c>
      <c r="CC1565" s="259">
        <f t="shared" si="2038"/>
        <v>0.51347881899871628</v>
      </c>
      <c r="CD1565" s="261">
        <f>(CD1564/COUNTIF(CD6:CD1563,"&lt;&gt;''"))*100</f>
        <v>22.785622593068037</v>
      </c>
      <c r="CE1565" s="255">
        <f>(CE1564/COUNTIF(CE6:CE1563,"&lt;&gt;''"))*100</f>
        <v>6.6110397946084722</v>
      </c>
      <c r="CF1565" s="257">
        <f t="shared" ref="CF1565:CG1565" si="2039">(CF1564/COUNTIF(CF6:CF1563,"&lt;&gt;''"))*100</f>
        <v>5.6482670089858793</v>
      </c>
      <c r="CG1565" s="257">
        <f t="shared" si="2039"/>
        <v>0.96277278562259316</v>
      </c>
      <c r="CH1565" s="259">
        <f>(CH1564/COUNTIF(CH6:CH1563,"&lt;&gt;''"))*100</f>
        <v>16.174582798459564</v>
      </c>
      <c r="CI1565" s="261">
        <f>(CI1564/COUNTIF(CI6:CI1563,"&lt;&gt;''"))*100</f>
        <v>4.8780487804878048</v>
      </c>
      <c r="CJ1565" s="255">
        <f>(CJ1564/COUNTIF(CJ6:CJ1563,"&lt;&gt;''"))*100</f>
        <v>0.89858793324775355</v>
      </c>
      <c r="CK1565" s="257">
        <f t="shared" ref="CK1565:CM1565" si="2040">(CK1564/COUNTIF(CK6:CK1563,"&lt;&gt;''"))*100</f>
        <v>0.89858793324775355</v>
      </c>
      <c r="CL1565" s="257">
        <f t="shared" si="2040"/>
        <v>0</v>
      </c>
      <c r="CM1565" s="259">
        <f t="shared" si="2040"/>
        <v>3.9794608472400519</v>
      </c>
      <c r="CN1565" s="261">
        <f>(CN1564/COUNTIF(CN6:CN1563,"&lt;&gt;''"))*100</f>
        <v>18.421052631578945</v>
      </c>
      <c r="CO1565" s="255">
        <f>(CO1564/COUNTIF(CO6:CO1563,"&lt;&gt;''"))*100</f>
        <v>5.7124518613607194</v>
      </c>
      <c r="CP1565" s="257">
        <f t="shared" ref="CP1565:CR1565" si="2041">(CP1564/COUNTIF(CP6:CP1563,"&lt;&gt;''"))*100</f>
        <v>4.7496790757381255</v>
      </c>
      <c r="CQ1565" s="257">
        <f t="shared" si="2041"/>
        <v>0.96277278562259316</v>
      </c>
      <c r="CR1565" s="259">
        <f t="shared" si="2041"/>
        <v>12.708600770218229</v>
      </c>
    </row>
    <row r="1566" spans="1:96">
      <c r="A1566" s="35"/>
      <c r="B1566" s="35"/>
      <c r="C1566" s="35"/>
      <c r="D1566" s="35"/>
      <c r="E1566" s="35"/>
      <c r="F1566" s="35"/>
      <c r="G1566" s="35"/>
      <c r="H1566" s="35"/>
      <c r="I1566" s="13"/>
      <c r="J1566" s="35"/>
      <c r="K1566" s="35"/>
      <c r="L1566" s="35"/>
      <c r="M1566" s="35"/>
      <c r="N1566" s="35"/>
      <c r="O1566" s="35"/>
      <c r="P1566" s="35"/>
      <c r="Q1566" s="35"/>
      <c r="R1566" s="35"/>
      <c r="S1566" s="35"/>
      <c r="T1566" s="35"/>
      <c r="U1566" s="35"/>
      <c r="V1566" s="35"/>
      <c r="W1566" s="35"/>
      <c r="X1566" s="35"/>
      <c r="Y1566" s="35"/>
      <c r="Z1566" s="35"/>
      <c r="AA1566" s="35"/>
      <c r="AB1566" s="35"/>
      <c r="AC1566" s="35"/>
      <c r="AD1566" s="35"/>
      <c r="AE1566" s="35"/>
      <c r="AF1566" s="35"/>
      <c r="AG1566" s="35"/>
      <c r="AH1566" s="35"/>
      <c r="AI1566" s="35"/>
      <c r="AJ1566" s="35"/>
      <c r="BA1566" s="71" t="s">
        <v>248</v>
      </c>
      <c r="BB1566" s="14">
        <f>COUNTIF(BB$6:BB$1563,"A")</f>
        <v>331</v>
      </c>
      <c r="BC1566" s="14">
        <f>COUNTIF(BC$6:BC$1563,"A")</f>
        <v>61</v>
      </c>
      <c r="BD1566" s="14">
        <f>COUNTIF(BD$6:BD$1563,"A")</f>
        <v>2</v>
      </c>
      <c r="BE1566" s="227">
        <f>AVERAGE(BB1566:BD1566)</f>
        <v>131.33333333333334</v>
      </c>
      <c r="BF1566" s="14"/>
      <c r="BG1566" s="14"/>
      <c r="BH1566" s="14"/>
      <c r="BI1566" s="14"/>
      <c r="BJ1566" s="71" t="s">
        <v>248</v>
      </c>
      <c r="BK1566" s="14">
        <f>COUNTIF(BK$6:BK$1563,"A")</f>
        <v>271</v>
      </c>
      <c r="BL1566" s="14">
        <f>COUNTIF(BL$6:BL$1563,"A")</f>
        <v>47</v>
      </c>
      <c r="BM1566" s="14">
        <f>COUNTIF(BM$6:BM$1563,"A")</f>
        <v>1</v>
      </c>
      <c r="BN1566" s="227">
        <f>AVERAGE(BK1566:BM1566)</f>
        <v>106.33333333333333</v>
      </c>
      <c r="BO1566" s="14"/>
      <c r="BP1566" s="14"/>
      <c r="BQ1566" s="14"/>
      <c r="BR1566" s="71" t="s">
        <v>253</v>
      </c>
      <c r="BS1566" s="14">
        <f>COUNTIF(BS$6:BS$1563,"TP")</f>
        <v>616</v>
      </c>
      <c r="BT1566" s="14">
        <f>COUNTIF(BT$6:BT$1563,"TP")</f>
        <v>487</v>
      </c>
      <c r="BU1566" s="14">
        <f>COUNTIF(BU$6:BU$1563,"TP")</f>
        <v>500</v>
      </c>
      <c r="BV1566" s="36">
        <f>AVERAGE(BS1566:BU1566)</f>
        <v>534.33333333333337</v>
      </c>
      <c r="BW1566" s="37"/>
      <c r="BX1566" s="196"/>
      <c r="BY1566" s="196" t="s">
        <v>294</v>
      </c>
      <c r="BZ1566" s="256">
        <f>(BZ1564/$BL$1564)*100</f>
        <v>5.0898203592814371</v>
      </c>
      <c r="CA1566" s="258">
        <f>(CA1564/$BL$1564)*100</f>
        <v>3.293413173652695</v>
      </c>
      <c r="CB1566" s="258">
        <f t="shared" ref="CB1566" si="2042">(CB1564/$BL$1564)*100</f>
        <v>1.7964071856287425</v>
      </c>
      <c r="CC1566" s="260">
        <f>(CC1564/$BL$1581)*100</f>
        <v>0.65359477124183007</v>
      </c>
      <c r="CD1566" s="196"/>
      <c r="CE1566" s="256">
        <f>(CE1564/BL1564)*100</f>
        <v>30.838323353293411</v>
      </c>
      <c r="CF1566" s="258">
        <f>(CF1564/BL1564)*100</f>
        <v>26.34730538922156</v>
      </c>
      <c r="CG1566" s="258">
        <f>(CG1564/BL1564)*100</f>
        <v>4.4910179640718564</v>
      </c>
      <c r="CH1566" s="260">
        <f>(CH1564/BL1581)*100</f>
        <v>20.588235294117645</v>
      </c>
      <c r="CI1566" s="196" t="s">
        <v>294</v>
      </c>
      <c r="CJ1566" s="256">
        <f>(CJ1564/BL1564)*100</f>
        <v>4.1916167664670656</v>
      </c>
      <c r="CK1566" s="258">
        <f>(CK1564/BL1564)*100</f>
        <v>4.1916167664670656</v>
      </c>
      <c r="CL1566" s="258">
        <f>(CL1564/BL1564)*100</f>
        <v>0</v>
      </c>
      <c r="CM1566" s="260">
        <f>(CM1564/BL1581)*100</f>
        <v>5.0653594771241828</v>
      </c>
      <c r="CN1566" s="196" t="s">
        <v>294</v>
      </c>
      <c r="CO1566" s="256">
        <f>(CO1564/BL1564)*100</f>
        <v>26.646706586826348</v>
      </c>
      <c r="CP1566" s="258">
        <f>(CP1564/BL1564)*100</f>
        <v>22.155688622754489</v>
      </c>
      <c r="CQ1566" s="258">
        <f>(CQ1564/BL1564)*100</f>
        <v>4.4910179640718564</v>
      </c>
      <c r="CR1566" s="260">
        <f>(CR1564/BL1581)*100</f>
        <v>16.176470588235293</v>
      </c>
    </row>
    <row r="1567" spans="1:96">
      <c r="A1567" s="35"/>
      <c r="B1567" s="35"/>
      <c r="C1567" s="35"/>
      <c r="D1567" s="35"/>
      <c r="E1567" s="35"/>
      <c r="F1567"/>
      <c r="G1567" s="29"/>
      <c r="J1567" s="35"/>
      <c r="K1567" s="35"/>
      <c r="L1567" s="35"/>
      <c r="M1567" s="35"/>
      <c r="N1567" s="35"/>
      <c r="O1567" s="35"/>
      <c r="P1567" s="35"/>
      <c r="Q1567" s="35"/>
      <c r="R1567" s="35"/>
      <c r="S1567" s="35"/>
      <c r="T1567" s="35"/>
      <c r="U1567" s="35"/>
      <c r="V1567" s="35"/>
      <c r="W1567" s="35"/>
      <c r="X1567" s="35"/>
      <c r="Y1567" s="35"/>
      <c r="Z1567" s="35"/>
      <c r="AA1567" s="35"/>
      <c r="AB1567" s="35"/>
      <c r="AC1567" s="35"/>
      <c r="AD1567" s="35"/>
      <c r="AE1567" s="35"/>
      <c r="AF1567" s="35"/>
      <c r="AG1567" s="35"/>
      <c r="AH1567" s="35"/>
      <c r="AI1567" s="35"/>
      <c r="AJ1567" s="35"/>
      <c r="BA1567" s="71" t="s">
        <v>249</v>
      </c>
      <c r="BB1567" s="14">
        <f>COUNTIF(BB$6:BB$1563,"NA")</f>
        <v>378</v>
      </c>
      <c r="BC1567" s="14">
        <f>COUNTIF(BC$6:BC$1563,"NA")</f>
        <v>743</v>
      </c>
      <c r="BD1567" s="14">
        <f>COUNTIF(BD$6:BD$1563,"NA")</f>
        <v>896</v>
      </c>
      <c r="BE1567" s="90">
        <f t="shared" ref="BE1567:BE1579" si="2043">AVERAGE(BB1567:BD1567)</f>
        <v>672.33333333333337</v>
      </c>
      <c r="BF1567" s="14"/>
      <c r="BG1567" s="14"/>
      <c r="BH1567" s="14"/>
      <c r="BI1567" s="14"/>
      <c r="BJ1567" s="71" t="s">
        <v>249</v>
      </c>
      <c r="BK1567" s="14">
        <f>COUNTIF(BK$6:BK$1563,"NA")</f>
        <v>402</v>
      </c>
      <c r="BL1567" s="14">
        <f>COUNTIF(BL$6:BL$1563,"NA")</f>
        <v>753</v>
      </c>
      <c r="BM1567" s="14">
        <f>COUNTIF(BM$6:BM$1563,"NA")</f>
        <v>961</v>
      </c>
      <c r="BN1567" s="90">
        <f t="shared" ref="BN1567:BN1579" si="2044">AVERAGE(BK1567:BM1567)</f>
        <v>705.33333333333337</v>
      </c>
      <c r="BO1567" s="14"/>
      <c r="BP1567" s="14"/>
      <c r="BQ1567" s="14"/>
      <c r="BR1567" s="71" t="s">
        <v>254</v>
      </c>
      <c r="BS1567" s="14">
        <f>COUNTIF(BS$6:BS$1563,"FP")</f>
        <v>122</v>
      </c>
      <c r="BT1567" s="14">
        <f t="shared" ref="BT1567" si="2045">COUNTIF(BT$6:BT$1563,"FP")</f>
        <v>115</v>
      </c>
      <c r="BU1567" s="14">
        <f>COUNTIF(BU$6:BU$1563,"FP")</f>
        <v>146</v>
      </c>
      <c r="BV1567" s="90">
        <f t="shared" ref="BV1567:BV1581" si="2046">AVERAGE(BS1567:BU1567)</f>
        <v>127.66666666666667</v>
      </c>
      <c r="BW1567" s="229"/>
      <c r="BX1567" s="230"/>
      <c r="BY1567" s="230"/>
      <c r="BZ1567" s="231" t="s">
        <v>295</v>
      </c>
      <c r="CA1567" s="231" t="s">
        <v>295</v>
      </c>
      <c r="CB1567" s="231" t="s">
        <v>295</v>
      </c>
      <c r="CC1567" s="228" t="s">
        <v>296</v>
      </c>
      <c r="CD1567" s="230"/>
      <c r="CE1567" s="231" t="s">
        <v>295</v>
      </c>
      <c r="CF1567" s="231" t="s">
        <v>295</v>
      </c>
      <c r="CG1567" s="231" t="s">
        <v>295</v>
      </c>
      <c r="CH1567" s="228" t="s">
        <v>296</v>
      </c>
      <c r="CI1567" s="230"/>
      <c r="CJ1567" s="231" t="s">
        <v>295</v>
      </c>
      <c r="CK1567" s="231" t="s">
        <v>295</v>
      </c>
      <c r="CL1567" s="231" t="s">
        <v>295</v>
      </c>
      <c r="CM1567" s="228" t="s">
        <v>296</v>
      </c>
      <c r="CN1567" s="230"/>
      <c r="CO1567" s="231" t="s">
        <v>295</v>
      </c>
      <c r="CP1567" s="231" t="s">
        <v>295</v>
      </c>
      <c r="CQ1567" s="231" t="s">
        <v>295</v>
      </c>
      <c r="CR1567" s="228" t="s">
        <v>296</v>
      </c>
    </row>
    <row r="1568" spans="1:96">
      <c r="A1568" s="35"/>
      <c r="B1568" s="35"/>
      <c r="C1568" s="35"/>
      <c r="D1568" s="35"/>
      <c r="E1568" s="35"/>
      <c r="J1568" s="35"/>
      <c r="K1568" s="35"/>
      <c r="L1568" s="35"/>
      <c r="M1568" s="35"/>
      <c r="N1568" s="35"/>
      <c r="O1568" s="35"/>
      <c r="P1568" s="35"/>
      <c r="Q1568" s="35"/>
      <c r="R1568" s="35"/>
      <c r="S1568" s="35"/>
      <c r="T1568" s="35"/>
      <c r="U1568" s="35"/>
      <c r="V1568" s="35"/>
      <c r="W1568" s="35"/>
      <c r="X1568" s="35"/>
      <c r="Y1568" s="35"/>
      <c r="Z1568" s="35"/>
      <c r="AA1568" s="35"/>
      <c r="AB1568" s="35"/>
      <c r="AC1568" s="35"/>
      <c r="AD1568" s="35"/>
      <c r="AE1568" s="35"/>
      <c r="AF1568" s="35"/>
      <c r="AG1568" s="35"/>
      <c r="AH1568" s="35"/>
      <c r="AI1568" s="35"/>
      <c r="AJ1568" s="35"/>
      <c r="BA1568" s="71" t="s">
        <v>250</v>
      </c>
      <c r="BB1568" s="14">
        <f>COUNTIF(BB$6:BB$1563,"NP")</f>
        <v>407</v>
      </c>
      <c r="BC1568" s="14">
        <f>COUNTIF(BC$6:BC$1563,"NP")</f>
        <v>541</v>
      </c>
      <c r="BD1568" s="14">
        <f>COUNTIF(BD$6:BD$1563,"NP")</f>
        <v>644</v>
      </c>
      <c r="BE1568" s="90">
        <f t="shared" si="2043"/>
        <v>530.66666666666663</v>
      </c>
      <c r="BF1568" s="14"/>
      <c r="BG1568" s="14"/>
      <c r="BH1568" s="14"/>
      <c r="BI1568" s="14"/>
      <c r="BJ1568" s="71" t="s">
        <v>250</v>
      </c>
      <c r="BK1568" s="14">
        <f>COUNTIF(BK$6:BK$1563,"NP")</f>
        <v>363</v>
      </c>
      <c r="BL1568" s="14">
        <f>COUNTIF(BL$6:BL$1563,"NP")</f>
        <v>460</v>
      </c>
      <c r="BM1568" s="14">
        <f>COUNTIF(BM$6:BM$1563,"NP")</f>
        <v>538</v>
      </c>
      <c r="BN1568" s="90">
        <f t="shared" si="2044"/>
        <v>453.66666666666669</v>
      </c>
      <c r="BO1568" s="14"/>
      <c r="BP1568" s="14"/>
      <c r="BQ1568" s="14"/>
      <c r="BR1568" s="71" t="s">
        <v>255</v>
      </c>
      <c r="BS1568" s="14">
        <f>COUNTIF(BS$6:BS$1563,"FN")</f>
        <v>18</v>
      </c>
      <c r="BT1568" s="14">
        <f t="shared" ref="BT1568:BU1568" si="2047">COUNTIF(BT$6:BT$1563,"FN")</f>
        <v>20</v>
      </c>
      <c r="BU1568" s="14">
        <f t="shared" si="2047"/>
        <v>39</v>
      </c>
      <c r="BV1568" s="90">
        <f t="shared" si="2046"/>
        <v>25.666666666666668</v>
      </c>
      <c r="BW1568" s="37"/>
      <c r="BX1568" s="196"/>
      <c r="BY1568" s="196" t="s">
        <v>294</v>
      </c>
      <c r="BZ1568" s="256">
        <f>(BZ1564/SUM(BZ1564,CC1564))*100</f>
        <v>68</v>
      </c>
      <c r="CA1568" s="258">
        <f>(CA1564/SUM(BZ1564,CC1564))*100</f>
        <v>44</v>
      </c>
      <c r="CB1568" s="258">
        <f>(CB1564/SUM(BZ1564,CC1564))*100</f>
        <v>24</v>
      </c>
      <c r="CC1568" s="260">
        <f>(CC1564/SUM(BZ1564,CC1564))*100</f>
        <v>32</v>
      </c>
      <c r="CD1568" s="196"/>
      <c r="CE1568" s="256">
        <f>(CE1564/CD1564)*100</f>
        <v>29.014084507042252</v>
      </c>
      <c r="CF1568" s="258">
        <f>(CF1564/CD1564)*100</f>
        <v>24.788732394366196</v>
      </c>
      <c r="CG1568" s="258">
        <f>(CG1564/CD1564)*100</f>
        <v>4.225352112676056</v>
      </c>
      <c r="CH1568" s="260">
        <f>(CH1564/CD1564)*100</f>
        <v>70.985915492957758</v>
      </c>
      <c r="CI1568" s="196" t="s">
        <v>294</v>
      </c>
      <c r="CJ1568" s="256">
        <f>(CJ1564/CD1564)*100</f>
        <v>3.943661971830986</v>
      </c>
      <c r="CK1568" s="258">
        <f>(CK1564/CD1564)*100</f>
        <v>3.943661971830986</v>
      </c>
      <c r="CL1568" s="258">
        <f>(CL1564/CD1564)*100</f>
        <v>0</v>
      </c>
      <c r="CM1568" s="260">
        <f>(CM1564/CD1564)*100</f>
        <v>17.464788732394364</v>
      </c>
      <c r="CN1568" s="196" t="s">
        <v>294</v>
      </c>
      <c r="CO1568" s="256">
        <f>(CO1564/CD1564)*100</f>
        <v>25.070422535211268</v>
      </c>
      <c r="CP1568" s="258">
        <f>(CP1564/CD1564)*100</f>
        <v>20.845070422535212</v>
      </c>
      <c r="CQ1568" s="258">
        <f>(CQ1564/CD1564)*100</f>
        <v>4.225352112676056</v>
      </c>
      <c r="CR1568" s="260">
        <f>(CR1564/CD1564)*100</f>
        <v>55.774647887323944</v>
      </c>
    </row>
    <row r="1569" spans="1:96">
      <c r="A1569" s="35"/>
      <c r="B1569" s="35"/>
      <c r="C1569" s="35"/>
      <c r="D1569" s="35"/>
      <c r="E1569" s="35"/>
      <c r="F1569" s="275" t="s">
        <v>194</v>
      </c>
      <c r="G1569" s="82">
        <f>SUMIF(B6:B1563,"&lt;&gt;''")</f>
        <v>24480</v>
      </c>
      <c r="H1569" s="281"/>
      <c r="I1569" s="278"/>
      <c r="J1569" s="35"/>
      <c r="K1569" s="35"/>
      <c r="L1569" s="35"/>
      <c r="M1569" s="35"/>
      <c r="N1569" s="35"/>
      <c r="O1569" s="35"/>
      <c r="P1569" s="35"/>
      <c r="Q1569" s="35"/>
      <c r="R1569" s="35"/>
      <c r="S1569" s="35"/>
      <c r="T1569" s="35"/>
      <c r="U1569" s="35"/>
      <c r="V1569" s="35"/>
      <c r="W1569" s="35"/>
      <c r="X1569" s="35"/>
      <c r="Y1569" s="35"/>
      <c r="Z1569" s="35"/>
      <c r="AA1569" s="35"/>
      <c r="AB1569" s="35"/>
      <c r="AC1569" s="35"/>
      <c r="AD1569" s="35"/>
      <c r="AE1569" s="35"/>
      <c r="AF1569" s="35"/>
      <c r="AG1569" s="35"/>
      <c r="AH1569" s="35"/>
      <c r="AI1569" s="35"/>
      <c r="AJ1569" s="35"/>
      <c r="BA1569" s="71" t="s">
        <v>251</v>
      </c>
      <c r="BB1569" s="14">
        <f>COUNTIF(BB$6:BB$1563,"P")</f>
        <v>442</v>
      </c>
      <c r="BC1569" s="14">
        <f>COUNTIF(BC$6:BC$1563,"P")</f>
        <v>213</v>
      </c>
      <c r="BD1569" s="14">
        <f>COUNTIF(BD$6:BD$1563,"P")</f>
        <v>16</v>
      </c>
      <c r="BE1569" s="90">
        <f t="shared" si="2043"/>
        <v>223.66666666666666</v>
      </c>
      <c r="BF1569" s="14"/>
      <c r="BG1569" s="14"/>
      <c r="BH1569" s="14"/>
      <c r="BI1569" s="14"/>
      <c r="BJ1569" s="71" t="s">
        <v>251</v>
      </c>
      <c r="BK1569" s="14">
        <f>COUNTIF(BK$6:BK$1563,"P")</f>
        <v>522</v>
      </c>
      <c r="BL1569" s="14">
        <f>COUNTIF(BL$6:BL$1563,"P")</f>
        <v>298</v>
      </c>
      <c r="BM1569" s="14">
        <f>COUNTIF(BM$6:BM$1563,"P")</f>
        <v>58</v>
      </c>
      <c r="BN1569" s="90">
        <f t="shared" si="2044"/>
        <v>292.66666666666669</v>
      </c>
      <c r="BO1569" s="14"/>
      <c r="BP1569" s="14"/>
      <c r="BQ1569" s="14"/>
      <c r="BR1569" s="71" t="s">
        <v>256</v>
      </c>
      <c r="BS1569" s="14">
        <f>COUNTIF(BS$6:BS$1563,"TN")</f>
        <v>802</v>
      </c>
      <c r="BT1569" s="14">
        <f t="shared" ref="BT1569:BU1569" si="2048">COUNTIF(BT$6:BT$1563,"TN")</f>
        <v>936</v>
      </c>
      <c r="BU1569" s="14">
        <f t="shared" si="2048"/>
        <v>873</v>
      </c>
      <c r="BV1569" s="90">
        <f t="shared" si="2046"/>
        <v>870.33333333333337</v>
      </c>
      <c r="BW1569" s="229"/>
      <c r="BX1569" s="230"/>
      <c r="BY1569" s="230"/>
      <c r="BZ1569" s="231" t="s">
        <v>342</v>
      </c>
      <c r="CA1569" s="231" t="s">
        <v>342</v>
      </c>
      <c r="CB1569" s="231" t="s">
        <v>342</v>
      </c>
      <c r="CC1569" s="231" t="s">
        <v>342</v>
      </c>
      <c r="CD1569" s="262" t="s">
        <v>343</v>
      </c>
      <c r="CE1569" s="231" t="s">
        <v>322</v>
      </c>
      <c r="CF1569" s="231" t="s">
        <v>322</v>
      </c>
      <c r="CG1569" s="231" t="s">
        <v>322</v>
      </c>
      <c r="CH1569" s="228" t="s">
        <v>322</v>
      </c>
      <c r="CI1569" s="262" t="s">
        <v>344</v>
      </c>
      <c r="CJ1569" s="231" t="s">
        <v>322</v>
      </c>
      <c r="CK1569" s="231" t="s">
        <v>322</v>
      </c>
      <c r="CL1569" s="231" t="s">
        <v>322</v>
      </c>
      <c r="CM1569" s="228" t="s">
        <v>322</v>
      </c>
      <c r="CN1569" s="262" t="s">
        <v>345</v>
      </c>
      <c r="CO1569" s="231" t="s">
        <v>322</v>
      </c>
      <c r="CP1569" s="231" t="s">
        <v>322</v>
      </c>
      <c r="CQ1569" s="231" t="s">
        <v>322</v>
      </c>
      <c r="CR1569" s="228" t="s">
        <v>322</v>
      </c>
    </row>
    <row r="1570" spans="1:96">
      <c r="A1570" s="35"/>
      <c r="B1570" s="35"/>
      <c r="C1570" s="35"/>
      <c r="D1570" s="35"/>
      <c r="E1570" s="35"/>
      <c r="F1570" s="181" t="s">
        <v>214</v>
      </c>
      <c r="G1570" s="182">
        <f>COUNTIF(I6:I1563,"&lt;&gt;")</f>
        <v>1558</v>
      </c>
      <c r="H1570" s="35"/>
      <c r="I1570" s="13"/>
      <c r="J1570" s="35"/>
      <c r="K1570" s="35"/>
      <c r="L1570" s="35"/>
      <c r="M1570" s="35"/>
      <c r="N1570" s="35"/>
      <c r="O1570" s="35"/>
      <c r="P1570" s="35"/>
      <c r="Q1570" s="35"/>
      <c r="R1570" s="35"/>
      <c r="S1570" s="35"/>
      <c r="T1570" s="35"/>
      <c r="U1570" s="35"/>
      <c r="V1570" s="35"/>
      <c r="W1570" s="35"/>
      <c r="X1570" s="35"/>
      <c r="Y1570" s="35"/>
      <c r="Z1570" s="35"/>
      <c r="AA1570" s="35"/>
      <c r="AB1570" s="35"/>
      <c r="AC1570" s="35"/>
      <c r="AD1570" s="35"/>
      <c r="AE1570" s="35"/>
      <c r="AF1570" s="35"/>
      <c r="AG1570" s="35"/>
      <c r="AH1570" s="35"/>
      <c r="AI1570" s="35"/>
      <c r="AJ1570" s="35"/>
      <c r="BA1570" s="71" t="s">
        <v>246</v>
      </c>
      <c r="BB1570" s="14">
        <f>BB1566+BB1567+BB1568</f>
        <v>1116</v>
      </c>
      <c r="BC1570" s="14">
        <f>BC1566+BC1567+BC1568</f>
        <v>1345</v>
      </c>
      <c r="BD1570" s="14">
        <f>BD1566+BD1567+BD1568</f>
        <v>1542</v>
      </c>
      <c r="BE1570" s="90">
        <f t="shared" si="2043"/>
        <v>1334.3333333333333</v>
      </c>
      <c r="BF1570" s="14"/>
      <c r="BG1570" s="14"/>
      <c r="BH1570" s="14"/>
      <c r="BI1570" s="14"/>
      <c r="BJ1570" s="71" t="s">
        <v>246</v>
      </c>
      <c r="BK1570" s="14">
        <f>BK1566+BK1567+BK1568</f>
        <v>1036</v>
      </c>
      <c r="BL1570" s="14">
        <f>BL1566+BL1567+BL1568</f>
        <v>1260</v>
      </c>
      <c r="BM1570" s="14">
        <f>BM1566+BM1567+BM1568</f>
        <v>1500</v>
      </c>
      <c r="BN1570" s="90">
        <f t="shared" si="2044"/>
        <v>1265.3333333333333</v>
      </c>
      <c r="BO1570" s="14"/>
      <c r="BP1570" s="14"/>
      <c r="BQ1570" s="14"/>
      <c r="BR1570" s="71" t="s">
        <v>269</v>
      </c>
      <c r="BS1570" s="14">
        <f>SUM(BS1566,BS1569)</f>
        <v>1418</v>
      </c>
      <c r="BT1570" s="14">
        <f t="shared" ref="BT1570:BU1570" si="2049">SUM(BT1566,BT1569)</f>
        <v>1423</v>
      </c>
      <c r="BU1570" s="14">
        <f t="shared" si="2049"/>
        <v>1373</v>
      </c>
      <c r="BV1570" s="90">
        <f t="shared" si="2046"/>
        <v>1404.6666666666667</v>
      </c>
      <c r="BW1570" s="1"/>
      <c r="BX1570" s="1"/>
      <c r="BY1570" s="244"/>
      <c r="BZ1570" s="244"/>
      <c r="CA1570" s="244"/>
      <c r="CB1570" s="244"/>
      <c r="CC1570" s="244"/>
      <c r="CI1570" s="244"/>
      <c r="CJ1570" s="244"/>
      <c r="CK1570" s="244"/>
      <c r="CL1570" s="244"/>
      <c r="CM1570" s="244"/>
      <c r="CN1570" s="244"/>
      <c r="CO1570" s="244"/>
      <c r="CP1570" s="244"/>
      <c r="CQ1570" s="244"/>
      <c r="CR1570" s="244"/>
    </row>
    <row r="1571" spans="1:96">
      <c r="A1571" s="35"/>
      <c r="B1571" s="35"/>
      <c r="C1571" s="35"/>
      <c r="D1571" s="35"/>
      <c r="E1571" s="35"/>
      <c r="F1571" s="277" t="s">
        <v>356</v>
      </c>
      <c r="G1571" s="279">
        <f>(G1570/G1569)*100</f>
        <v>6.3643790849673199</v>
      </c>
      <c r="H1571" s="35"/>
      <c r="I1571" s="13"/>
      <c r="J1571" s="35"/>
      <c r="K1571" s="35"/>
      <c r="L1571" s="35"/>
      <c r="M1571" s="35"/>
      <c r="N1571" s="35"/>
      <c r="O1571" s="35"/>
      <c r="P1571" s="35"/>
      <c r="Q1571" s="35"/>
      <c r="R1571" s="35"/>
      <c r="S1571" s="35"/>
      <c r="T1571" s="35"/>
      <c r="U1571" s="35"/>
      <c r="V1571" s="35"/>
      <c r="W1571" s="35"/>
      <c r="X1571" s="35"/>
      <c r="Y1571" s="35"/>
      <c r="Z1571" s="35"/>
      <c r="AA1571" s="35"/>
      <c r="AB1571" s="35"/>
      <c r="AC1571" s="35"/>
      <c r="AD1571" s="35"/>
      <c r="AE1571" s="35"/>
      <c r="AF1571" s="35"/>
      <c r="AG1571" s="35"/>
      <c r="AH1571" s="35"/>
      <c r="AI1571" s="35"/>
      <c r="AJ1571" s="35"/>
      <c r="BA1571" s="71"/>
      <c r="BB1571" s="14"/>
      <c r="BC1571" s="14"/>
      <c r="BD1571" s="14"/>
      <c r="BE1571" s="90"/>
      <c r="BF1571" s="14"/>
      <c r="BG1571" s="14"/>
      <c r="BH1571" s="14"/>
      <c r="BI1571" s="14"/>
      <c r="BJ1571" s="71"/>
      <c r="BK1571" s="14"/>
      <c r="BL1571" s="14"/>
      <c r="BM1571" s="14"/>
      <c r="BN1571" s="90"/>
      <c r="BO1571" s="14"/>
      <c r="BP1571" s="14"/>
      <c r="BQ1571" s="14"/>
      <c r="BR1571" s="71"/>
      <c r="BS1571" s="14"/>
      <c r="BT1571" s="14"/>
      <c r="BU1571" s="14"/>
      <c r="BV1571" s="90"/>
      <c r="BW1571" s="276"/>
      <c r="BX1571" s="276"/>
      <c r="BY1571" s="276"/>
      <c r="BZ1571" s="276"/>
      <c r="CA1571" s="276"/>
      <c r="CB1571" s="276"/>
      <c r="CC1571" s="276"/>
      <c r="CE1571" s="276"/>
      <c r="CF1571" s="276"/>
      <c r="CG1571" s="276"/>
      <c r="CH1571" s="276"/>
      <c r="CI1571" s="276"/>
      <c r="CJ1571" s="276"/>
      <c r="CK1571" s="276"/>
      <c r="CL1571" s="276"/>
      <c r="CM1571" s="276"/>
      <c r="CN1571" s="276"/>
      <c r="CO1571" s="276"/>
      <c r="CP1571" s="276"/>
      <c r="CQ1571" s="276"/>
      <c r="CR1571" s="276"/>
    </row>
    <row r="1572" spans="1:96">
      <c r="A1572" s="35"/>
      <c r="B1572" s="35"/>
      <c r="C1572" s="35"/>
      <c r="D1572" s="35"/>
      <c r="E1572" s="35"/>
      <c r="F1572" s="277" t="s">
        <v>239</v>
      </c>
      <c r="G1572" s="280">
        <f>G1570/114</f>
        <v>13.666666666666666</v>
      </c>
      <c r="H1572" s="35"/>
      <c r="I1572" s="13"/>
      <c r="J1572" s="35"/>
      <c r="K1572" s="35"/>
      <c r="L1572" s="35"/>
      <c r="M1572" s="35"/>
      <c r="N1572" s="35"/>
      <c r="O1572" s="35"/>
      <c r="P1572" s="35"/>
      <c r="Q1572" s="35"/>
      <c r="R1572" s="35"/>
      <c r="S1572" s="35"/>
      <c r="T1572" s="35"/>
      <c r="U1572" s="35"/>
      <c r="V1572" s="35"/>
      <c r="W1572" s="35"/>
      <c r="X1572" s="35"/>
      <c r="Y1572" s="35"/>
      <c r="Z1572" s="35"/>
      <c r="AA1572" s="35"/>
      <c r="AB1572" s="35"/>
      <c r="AC1572" s="35"/>
      <c r="AD1572" s="35"/>
      <c r="AE1572" s="35"/>
      <c r="AF1572" s="35"/>
      <c r="AG1572" s="35"/>
      <c r="AH1572" s="35"/>
      <c r="AI1572" s="35"/>
      <c r="AJ1572" s="35"/>
      <c r="BA1572" s="71" t="s">
        <v>247</v>
      </c>
      <c r="BB1572" s="14">
        <f>BB1569</f>
        <v>442</v>
      </c>
      <c r="BC1572" s="14">
        <f>BC1569</f>
        <v>213</v>
      </c>
      <c r="BD1572" s="14">
        <f>BD1569</f>
        <v>16</v>
      </c>
      <c r="BE1572" s="90">
        <f t="shared" si="2043"/>
        <v>223.66666666666666</v>
      </c>
      <c r="BF1572" s="14"/>
      <c r="BG1572" s="14"/>
      <c r="BH1572" s="14"/>
      <c r="BI1572" s="14"/>
      <c r="BJ1572" s="71" t="s">
        <v>247</v>
      </c>
      <c r="BK1572" s="14">
        <f>BK1569</f>
        <v>522</v>
      </c>
      <c r="BL1572" s="14">
        <f>BL1569</f>
        <v>298</v>
      </c>
      <c r="BM1572" s="14">
        <f>BM1569</f>
        <v>58</v>
      </c>
      <c r="BN1572" s="90">
        <f t="shared" si="2044"/>
        <v>292.66666666666669</v>
      </c>
      <c r="BO1572" s="14"/>
      <c r="BP1572" s="14"/>
      <c r="BQ1572" s="14"/>
      <c r="BR1572" s="71" t="s">
        <v>270</v>
      </c>
      <c r="BS1572" s="14">
        <f>SUM(BS1567,BS1568)</f>
        <v>140</v>
      </c>
      <c r="BT1572" s="14">
        <f t="shared" ref="BT1572:BU1572" si="2050">SUM(BT1567,BT1568)</f>
        <v>135</v>
      </c>
      <c r="BU1572" s="14">
        <f t="shared" si="2050"/>
        <v>185</v>
      </c>
      <c r="BV1572" s="90">
        <f t="shared" si="2046"/>
        <v>153.33333333333334</v>
      </c>
      <c r="BW1572" s="203"/>
      <c r="BX1572" s="1"/>
      <c r="BY1572" s="244"/>
      <c r="BZ1572" s="244"/>
      <c r="CA1572" s="244"/>
      <c r="CB1572" s="244"/>
      <c r="CC1572" s="244"/>
      <c r="CI1572" s="244"/>
      <c r="CJ1572" s="244"/>
      <c r="CK1572" s="244"/>
      <c r="CL1572" s="244"/>
      <c r="CM1572" s="244"/>
      <c r="CN1572" s="244"/>
      <c r="CO1572" s="244"/>
      <c r="CP1572" s="244"/>
      <c r="CQ1572" s="244"/>
      <c r="CR1572" s="244"/>
    </row>
    <row r="1573" spans="1:96">
      <c r="A1573" s="35"/>
      <c r="B1573" s="35"/>
      <c r="C1573" s="35"/>
      <c r="D1573" s="35"/>
      <c r="E1573" s="35"/>
      <c r="F1573" s="181" t="s">
        <v>193</v>
      </c>
      <c r="G1573" s="182">
        <f>SUMIF(G6:G1563,"&lt;&gt;''")</f>
        <v>9185</v>
      </c>
      <c r="H1573" s="35"/>
      <c r="I1573" s="13"/>
      <c r="J1573" s="35"/>
      <c r="K1573" s="35"/>
      <c r="L1573" s="35"/>
      <c r="M1573" s="35"/>
      <c r="N1573" s="35"/>
      <c r="O1573" s="35"/>
      <c r="P1573" s="35"/>
      <c r="Q1573" s="35"/>
      <c r="R1573" s="35"/>
      <c r="S1573" s="35"/>
      <c r="T1573" s="35"/>
      <c r="U1573" s="35"/>
      <c r="V1573" s="35"/>
      <c r="W1573" s="35"/>
      <c r="X1573" s="35"/>
      <c r="Y1573" s="35"/>
      <c r="Z1573" s="35"/>
      <c r="AA1573" s="35"/>
      <c r="AB1573" s="35"/>
      <c r="AC1573" s="35"/>
      <c r="AD1573" s="35"/>
      <c r="AE1573" s="35"/>
      <c r="AF1573" s="35"/>
      <c r="AG1573" s="35"/>
      <c r="AH1573" s="35"/>
      <c r="AI1573" s="35"/>
      <c r="AJ1573" s="35"/>
      <c r="BA1573" s="71" t="s">
        <v>259</v>
      </c>
      <c r="BB1573" s="198">
        <f t="shared" ref="BB1573:BC1576" si="2051">(BB1566/SUM(BB$1566:BB$1569))*100</f>
        <v>21.245186136071887</v>
      </c>
      <c r="BC1573" s="198">
        <f t="shared" si="2051"/>
        <v>3.9152759948652118</v>
      </c>
      <c r="BD1573" s="198">
        <f t="shared" ref="BD1573" si="2052">(BD1566/SUM(BD$1566:BD$1569))*100</f>
        <v>0.12836970474967907</v>
      </c>
      <c r="BE1573" s="90">
        <f t="shared" si="2043"/>
        <v>8.4296106118955922</v>
      </c>
      <c r="BF1573" s="14"/>
      <c r="BG1573" s="14"/>
      <c r="BH1573" s="14"/>
      <c r="BI1573" s="14"/>
      <c r="BJ1573" s="71" t="s">
        <v>259</v>
      </c>
      <c r="BK1573" s="198">
        <f>(BK1566/SUM(BK$1566:BK$1569))*100</f>
        <v>17.394094993581515</v>
      </c>
      <c r="BL1573" s="198">
        <f>(BL1566/SUM(BL$1566:BL$1569))*100</f>
        <v>3.0166880616174585</v>
      </c>
      <c r="BM1573" s="198">
        <f t="shared" ref="BM1573" si="2053">(BM1566/SUM(BM$1566:BM$1569))*100</f>
        <v>6.4184852374839535E-2</v>
      </c>
      <c r="BN1573" s="90">
        <f t="shared" si="2044"/>
        <v>6.824989302524604</v>
      </c>
      <c r="BO1573" s="14"/>
      <c r="BP1573" s="14"/>
      <c r="BQ1573" s="14"/>
      <c r="BR1573" s="71" t="s">
        <v>265</v>
      </c>
      <c r="BS1573" s="198">
        <f>(BS1566/SUM(BS$1566:BS$1569))*100</f>
        <v>39.537869062901152</v>
      </c>
      <c r="BT1573" s="198">
        <f>(BT1566/SUM(BT$1566:BT$1569))*100</f>
        <v>31.258023106546855</v>
      </c>
      <c r="BU1573" s="198">
        <f t="shared" ref="BU1573" si="2054">(BU1566/SUM(BU$1566:BU$1569))*100</f>
        <v>32.092426187419768</v>
      </c>
      <c r="BV1573" s="204">
        <f>AVERAGE(BS1573:BU1573)</f>
        <v>34.296106118955926</v>
      </c>
      <c r="BW1573" s="1"/>
      <c r="BX1573" s="1"/>
      <c r="BY1573" s="244"/>
      <c r="BZ1573" s="244"/>
      <c r="CA1573" s="244"/>
      <c r="CB1573" s="244"/>
      <c r="CC1573" s="244"/>
      <c r="CD1573" s="244"/>
      <c r="CF1573" s="244"/>
      <c r="CG1573" s="203"/>
      <c r="CH1573" s="203"/>
      <c r="CI1573" s="244"/>
      <c r="CJ1573" s="244"/>
      <c r="CK1573" s="244"/>
      <c r="CL1573" s="244"/>
      <c r="CM1573" s="244"/>
      <c r="CN1573" s="244"/>
      <c r="CO1573" s="244"/>
      <c r="CP1573" s="244"/>
      <c r="CQ1573" s="244"/>
      <c r="CR1573" s="244"/>
    </row>
    <row r="1574" spans="1:96">
      <c r="A1574" s="35"/>
      <c r="B1574" s="35"/>
      <c r="C1574" s="35"/>
      <c r="D1574" s="35"/>
      <c r="E1574" s="35"/>
      <c r="F1574" s="180" t="s">
        <v>357</v>
      </c>
      <c r="G1574" s="197">
        <f>(G1573/G1569)*100</f>
        <v>37.520424836601308</v>
      </c>
      <c r="H1574" s="35"/>
      <c r="I1574" s="13"/>
      <c r="J1574" s="35"/>
      <c r="K1574" s="35"/>
      <c r="L1574" s="35"/>
      <c r="M1574" s="35"/>
      <c r="N1574" s="35"/>
      <c r="O1574" s="35"/>
      <c r="P1574" s="35"/>
      <c r="Q1574" s="35"/>
      <c r="R1574" s="35"/>
      <c r="S1574" s="35"/>
      <c r="T1574" s="35"/>
      <c r="U1574" s="35"/>
      <c r="V1574" s="35"/>
      <c r="W1574" s="35"/>
      <c r="X1574" s="35"/>
      <c r="Y1574" s="35"/>
      <c r="Z1574" s="35"/>
      <c r="AA1574" s="35"/>
      <c r="AB1574" s="35"/>
      <c r="AC1574" s="35"/>
      <c r="AD1574" s="35"/>
      <c r="AE1574" s="35"/>
      <c r="AF1574" s="35"/>
      <c r="AG1574" s="35"/>
      <c r="AH1574" s="35"/>
      <c r="AI1574" s="35"/>
      <c r="AJ1574" s="35"/>
      <c r="BA1574" s="71" t="s">
        <v>260</v>
      </c>
      <c r="BB1574" s="198">
        <f t="shared" si="2051"/>
        <v>24.261874197689345</v>
      </c>
      <c r="BC1574" s="198">
        <f t="shared" si="2051"/>
        <v>47.689345314505779</v>
      </c>
      <c r="BD1574" s="198">
        <f>(BD1567/SUM(BD$1566:BD$1569))*100</f>
        <v>57.509627727856227</v>
      </c>
      <c r="BE1574" s="90">
        <f t="shared" si="2043"/>
        <v>43.153615746683784</v>
      </c>
      <c r="BF1574" s="14"/>
      <c r="BG1574" s="14"/>
      <c r="BH1574" s="14"/>
      <c r="BI1574" s="14"/>
      <c r="BJ1574" s="71" t="s">
        <v>260</v>
      </c>
      <c r="BK1574" s="198">
        <f>(BK1567/SUM(BK$1566:BK$1569))*100</f>
        <v>25.802310654685495</v>
      </c>
      <c r="BL1574" s="198">
        <f t="shared" ref="BL1574:BM1574" si="2055">(BL1567/SUM(BL$1566:BL$1569))*100</f>
        <v>48.331193838254173</v>
      </c>
      <c r="BM1574" s="198">
        <f t="shared" si="2055"/>
        <v>61.681643132220799</v>
      </c>
      <c r="BN1574" s="90">
        <f t="shared" si="2044"/>
        <v>45.271715875053495</v>
      </c>
      <c r="BO1574" s="14"/>
      <c r="BP1574" s="14"/>
      <c r="BQ1574" s="14"/>
      <c r="BR1574" s="71" t="s">
        <v>266</v>
      </c>
      <c r="BS1574" s="198">
        <f>(BS1567/SUM(BS$1566:BS$1569))*100</f>
        <v>7.8305519897304237</v>
      </c>
      <c r="BT1574" s="198">
        <f t="shared" ref="BT1574:BU1574" si="2056">(BT1567/SUM(BT$1566:BT$1569))*100</f>
        <v>7.3812580231065477</v>
      </c>
      <c r="BU1574" s="198">
        <f t="shared" si="2056"/>
        <v>9.3709884467265727</v>
      </c>
      <c r="BV1574" s="204">
        <f t="shared" si="2046"/>
        <v>8.1942661531878471</v>
      </c>
      <c r="BW1574" s="1"/>
      <c r="BX1574" s="1"/>
      <c r="BY1574" s="244"/>
      <c r="BZ1574" s="244"/>
      <c r="CA1574" s="244"/>
      <c r="CB1574" s="244"/>
      <c r="CC1574" s="244"/>
      <c r="CD1574" s="244"/>
      <c r="CI1574" s="244"/>
      <c r="CJ1574" s="244"/>
      <c r="CK1574" s="244"/>
      <c r="CL1574" s="244"/>
      <c r="CM1574" s="244"/>
      <c r="CN1574" s="244"/>
      <c r="CO1574" s="244"/>
      <c r="CP1574" s="244"/>
      <c r="CQ1574" s="244"/>
      <c r="CR1574" s="244"/>
    </row>
    <row r="1575" spans="1:96" ht="15.75" customHeight="1">
      <c r="A1575" s="35"/>
      <c r="B1575" s="35"/>
      <c r="C1575" s="35"/>
      <c r="D1575" s="35"/>
      <c r="E1575" s="35"/>
      <c r="F1575" s="35"/>
      <c r="G1575" s="35"/>
      <c r="H1575" s="35"/>
      <c r="I1575" s="13"/>
      <c r="J1575" s="35"/>
      <c r="K1575" s="35"/>
      <c r="L1575" s="35"/>
      <c r="M1575" s="35"/>
      <c r="N1575" s="35"/>
      <c r="O1575" s="35"/>
      <c r="P1575" s="35"/>
      <c r="Q1575" s="35"/>
      <c r="R1575" s="35"/>
      <c r="S1575" s="35"/>
      <c r="T1575" s="35"/>
      <c r="U1575" s="35"/>
      <c r="V1575" s="35"/>
      <c r="W1575" s="35"/>
      <c r="X1575" s="35"/>
      <c r="Y1575" s="35"/>
      <c r="Z1575" s="35"/>
      <c r="AA1575" s="35"/>
      <c r="AB1575" s="35"/>
      <c r="AC1575" s="35"/>
      <c r="AD1575" s="35"/>
      <c r="AE1575" s="35"/>
      <c r="AF1575" s="35"/>
      <c r="AG1575" s="35"/>
      <c r="AH1575" s="35"/>
      <c r="AI1575" s="35"/>
      <c r="AJ1575" s="35"/>
      <c r="BA1575" s="71" t="s">
        <v>261</v>
      </c>
      <c r="BB1575" s="198">
        <f t="shared" si="2051"/>
        <v>26.123234916559689</v>
      </c>
      <c r="BC1575" s="198">
        <f t="shared" si="2051"/>
        <v>34.724005134788186</v>
      </c>
      <c r="BD1575" s="198">
        <f>(BD1568/SUM(BD$1566:BD$1569))*100</f>
        <v>41.335044929396666</v>
      </c>
      <c r="BE1575" s="90">
        <f t="shared" si="2043"/>
        <v>34.060761660248183</v>
      </c>
      <c r="BF1575" s="14"/>
      <c r="BG1575" s="14"/>
      <c r="BH1575" s="14"/>
      <c r="BI1575" s="14"/>
      <c r="BJ1575" s="71" t="s">
        <v>261</v>
      </c>
      <c r="BK1575" s="198">
        <f>(BK1568/SUM(BK$1566:BK$1569))*100</f>
        <v>23.299101412066754</v>
      </c>
      <c r="BL1575" s="198">
        <f t="shared" ref="BL1575:BM1575" si="2057">(BL1568/SUM(BL$1566:BL$1569))*100</f>
        <v>29.525032092426191</v>
      </c>
      <c r="BM1575" s="198">
        <f t="shared" si="2057"/>
        <v>34.531450577663669</v>
      </c>
      <c r="BN1575" s="90">
        <f t="shared" si="2044"/>
        <v>29.118528027385537</v>
      </c>
      <c r="BO1575" s="14"/>
      <c r="BP1575" s="14"/>
      <c r="BQ1575" s="14"/>
      <c r="BR1575" s="71" t="s">
        <v>267</v>
      </c>
      <c r="BS1575" s="198">
        <f>(BS1568/SUM(BS$1566:BS$1569))*100</f>
        <v>1.1553273427471118</v>
      </c>
      <c r="BT1575" s="198">
        <f t="shared" ref="BT1575:BU1575" si="2058">(BT1568/SUM(BT$1566:BT$1569))*100</f>
        <v>1.2836970474967908</v>
      </c>
      <c r="BU1575" s="198">
        <f t="shared" si="2058"/>
        <v>2.503209242618742</v>
      </c>
      <c r="BV1575" s="204">
        <f t="shared" si="2046"/>
        <v>1.6474112109542149</v>
      </c>
      <c r="BW1575" s="1"/>
      <c r="BX1575" s="1"/>
      <c r="BY1575" s="432" t="s">
        <v>337</v>
      </c>
      <c r="BZ1575" s="429" t="s">
        <v>338</v>
      </c>
      <c r="CA1575" s="430" t="s">
        <v>339</v>
      </c>
      <c r="CB1575" s="430" t="s">
        <v>340</v>
      </c>
      <c r="CC1575" s="431" t="s">
        <v>341</v>
      </c>
      <c r="CD1575" s="432" t="s">
        <v>321</v>
      </c>
      <c r="CE1575" s="429" t="s">
        <v>277</v>
      </c>
      <c r="CF1575" s="430" t="s">
        <v>291</v>
      </c>
      <c r="CG1575" s="430" t="s">
        <v>292</v>
      </c>
      <c r="CH1575" s="431" t="s">
        <v>323</v>
      </c>
      <c r="CI1575" s="432" t="s">
        <v>326</v>
      </c>
      <c r="CJ1575" s="429" t="s">
        <v>327</v>
      </c>
      <c r="CK1575" s="430" t="s">
        <v>328</v>
      </c>
      <c r="CL1575" s="430" t="s">
        <v>329</v>
      </c>
      <c r="CM1575" s="431" t="s">
        <v>330</v>
      </c>
      <c r="CN1575" s="432" t="s">
        <v>325</v>
      </c>
      <c r="CO1575" s="429" t="s">
        <v>331</v>
      </c>
      <c r="CP1575" s="430" t="s">
        <v>332</v>
      </c>
      <c r="CQ1575" s="430" t="s">
        <v>333</v>
      </c>
      <c r="CR1575" s="431" t="s">
        <v>334</v>
      </c>
    </row>
    <row r="1576" spans="1:96">
      <c r="A1576" s="35"/>
      <c r="B1576" s="35"/>
      <c r="C1576" s="35"/>
      <c r="D1576" s="35"/>
      <c r="E1576" s="35"/>
      <c r="F1576" s="35"/>
      <c r="G1576" s="35"/>
      <c r="H1576" s="35"/>
      <c r="I1576" s="13"/>
      <c r="J1576" s="35"/>
      <c r="K1576" s="35"/>
      <c r="L1576" s="35"/>
      <c r="M1576" s="35"/>
      <c r="N1576" s="35"/>
      <c r="O1576" s="35"/>
      <c r="P1576" s="35"/>
      <c r="Q1576" s="35"/>
      <c r="R1576" s="35"/>
      <c r="S1576" s="35"/>
      <c r="T1576" s="35"/>
      <c r="U1576" s="35"/>
      <c r="V1576" s="35"/>
      <c r="W1576" s="35"/>
      <c r="X1576" s="35"/>
      <c r="Y1576" s="35"/>
      <c r="Z1576" s="35"/>
      <c r="AA1576" s="35"/>
      <c r="AB1576" s="35"/>
      <c r="AC1576" s="35"/>
      <c r="AD1576" s="35"/>
      <c r="AE1576" s="35"/>
      <c r="AF1576" s="35"/>
      <c r="AG1576" s="35"/>
      <c r="AH1576" s="35"/>
      <c r="AI1576" s="35"/>
      <c r="AJ1576" s="35"/>
      <c r="BA1576" s="71" t="s">
        <v>262</v>
      </c>
      <c r="BB1576" s="198">
        <f t="shared" si="2051"/>
        <v>28.369704749679077</v>
      </c>
      <c r="BC1576" s="198">
        <f t="shared" si="2051"/>
        <v>13.671373555840821</v>
      </c>
      <c r="BD1576" s="198">
        <f>(BD1569/SUM(BD$1566:BD$1569))*100</f>
        <v>1.0269576379974326</v>
      </c>
      <c r="BE1576" s="90">
        <f t="shared" si="2043"/>
        <v>14.356011981172443</v>
      </c>
      <c r="BF1576" s="14"/>
      <c r="BG1576" s="14"/>
      <c r="BH1576" s="14"/>
      <c r="BI1576" s="14"/>
      <c r="BJ1576" s="71" t="s">
        <v>262</v>
      </c>
      <c r="BK1576" s="198">
        <f>(BK1569/SUM(BK$1566:BK$1569))*100</f>
        <v>33.504492939666235</v>
      </c>
      <c r="BL1576" s="198">
        <f t="shared" ref="BL1576:BM1576" si="2059">(BL1569/SUM(BL$1566:BL$1569))*100</f>
        <v>19.127086007702182</v>
      </c>
      <c r="BM1576" s="198">
        <f t="shared" si="2059"/>
        <v>3.7227214377406934</v>
      </c>
      <c r="BN1576" s="90">
        <f t="shared" si="2044"/>
        <v>18.784766795036372</v>
      </c>
      <c r="BO1576" s="14"/>
      <c r="BP1576" s="14"/>
      <c r="BQ1576" s="14"/>
      <c r="BR1576" s="71" t="s">
        <v>268</v>
      </c>
      <c r="BS1576" s="198">
        <f>(BS1569/SUM(BS$1566:BS$1569))*100</f>
        <v>51.476251604621318</v>
      </c>
      <c r="BT1576" s="198">
        <f t="shared" ref="BT1576:BU1576" si="2060">(BT1569/SUM(BT$1566:BT$1569))*100</f>
        <v>60.077021822849808</v>
      </c>
      <c r="BU1576" s="198">
        <f t="shared" si="2060"/>
        <v>56.033376123234916</v>
      </c>
      <c r="BV1576" s="204">
        <f t="shared" si="2046"/>
        <v>55.862216516902016</v>
      </c>
      <c r="BW1576" s="1"/>
      <c r="BX1576" s="1"/>
      <c r="BY1576" s="432"/>
      <c r="BZ1576" s="429"/>
      <c r="CA1576" s="430"/>
      <c r="CB1576" s="430"/>
      <c r="CC1576" s="431"/>
      <c r="CD1576" s="432"/>
      <c r="CE1576" s="429"/>
      <c r="CF1576" s="430"/>
      <c r="CG1576" s="430"/>
      <c r="CH1576" s="431"/>
      <c r="CI1576" s="432"/>
      <c r="CJ1576" s="429"/>
      <c r="CK1576" s="430"/>
      <c r="CL1576" s="430"/>
      <c r="CM1576" s="431"/>
      <c r="CN1576" s="432"/>
      <c r="CO1576" s="429"/>
      <c r="CP1576" s="430"/>
      <c r="CQ1576" s="430"/>
      <c r="CR1576" s="431"/>
    </row>
    <row r="1577" spans="1:96">
      <c r="A1577" s="35"/>
      <c r="B1577" s="35"/>
      <c r="C1577" s="35"/>
      <c r="D1577" s="35"/>
      <c r="E1577" s="35"/>
      <c r="F1577" s="35"/>
      <c r="G1577" s="35"/>
      <c r="H1577" s="35"/>
      <c r="I1577" s="13"/>
      <c r="J1577" s="35"/>
      <c r="K1577" s="35"/>
      <c r="L1577" s="35"/>
      <c r="M1577" s="35"/>
      <c r="N1577" s="35"/>
      <c r="O1577" s="35"/>
      <c r="P1577" s="35"/>
      <c r="Q1577" s="35"/>
      <c r="R1577" s="35"/>
      <c r="S1577" s="35"/>
      <c r="T1577" s="35"/>
      <c r="U1577" s="35"/>
      <c r="V1577" s="35"/>
      <c r="W1577" s="35"/>
      <c r="X1577" s="35"/>
      <c r="Y1577" s="35"/>
      <c r="Z1577" s="35"/>
      <c r="AA1577" s="35"/>
      <c r="AB1577" s="35"/>
      <c r="AC1577" s="35"/>
      <c r="AD1577" s="35"/>
      <c r="AE1577" s="35"/>
      <c r="AF1577" s="35"/>
      <c r="AG1577" s="35"/>
      <c r="AH1577" s="35"/>
      <c r="AI1577" s="35"/>
      <c r="AJ1577" s="35"/>
      <c r="BA1577" s="189" t="s">
        <v>263</v>
      </c>
      <c r="BB1577" s="199">
        <f>(SUM(BB1566:BB1568)/SUM(BB$1566:BB$1569))*100</f>
        <v>71.630295250320913</v>
      </c>
      <c r="BC1577" s="199">
        <f t="shared" ref="BC1577:BD1577" si="2061">(SUM(BC1566:BC1568)/SUM(BC$1566:BC$1569))*100</f>
        <v>86.32862644415917</v>
      </c>
      <c r="BD1577" s="199">
        <f t="shared" si="2061"/>
        <v>98.973042362002573</v>
      </c>
      <c r="BE1577" s="90">
        <f t="shared" si="2043"/>
        <v>85.643988018827542</v>
      </c>
      <c r="BF1577" s="14"/>
      <c r="BG1577" s="14"/>
      <c r="BH1577" s="14"/>
      <c r="BI1577" s="14"/>
      <c r="BJ1577" s="189" t="s">
        <v>263</v>
      </c>
      <c r="BK1577" s="199">
        <f>(SUM(BK1566:BK1568)/SUM(BK$1566:BK$1569))*100</f>
        <v>66.495507060333765</v>
      </c>
      <c r="BL1577" s="199">
        <f t="shared" ref="BL1577:BM1577" si="2062">(SUM(BL1566:BL1568)/SUM(BL$1566:BL$1569))*100</f>
        <v>80.872913992297811</v>
      </c>
      <c r="BM1577" s="199">
        <f t="shared" si="2062"/>
        <v>96.277278562259312</v>
      </c>
      <c r="BN1577" s="90">
        <f t="shared" si="2044"/>
        <v>81.215233204963624</v>
      </c>
      <c r="BO1577" s="14"/>
      <c r="BP1577" s="14"/>
      <c r="BQ1577" s="14"/>
      <c r="BR1577" s="189" t="s">
        <v>271</v>
      </c>
      <c r="BS1577" s="199">
        <f>(BS1570/SUM(BS1570:BS1572))*100</f>
        <v>91.014120667522462</v>
      </c>
      <c r="BT1577" s="199">
        <f t="shared" ref="BT1577:BU1577" si="2063">(BT1570/SUM(BT1570:BT1572))*100</f>
        <v>91.335044929396659</v>
      </c>
      <c r="BU1577" s="199">
        <f t="shared" si="2063"/>
        <v>88.125802310654691</v>
      </c>
      <c r="BV1577" s="205">
        <f t="shared" si="2046"/>
        <v>90.158322635857942</v>
      </c>
      <c r="BW1577" s="1"/>
      <c r="BX1577" s="1"/>
      <c r="BY1577" s="432"/>
      <c r="BZ1577" s="429"/>
      <c r="CA1577" s="430"/>
      <c r="CB1577" s="430"/>
      <c r="CC1577" s="431"/>
      <c r="CD1577" s="432"/>
      <c r="CE1577" s="429"/>
      <c r="CF1577" s="430"/>
      <c r="CG1577" s="430"/>
      <c r="CH1577" s="431"/>
      <c r="CI1577" s="432"/>
      <c r="CJ1577" s="429"/>
      <c r="CK1577" s="430"/>
      <c r="CL1577" s="430"/>
      <c r="CM1577" s="431"/>
      <c r="CN1577" s="432"/>
      <c r="CO1577" s="429"/>
      <c r="CP1577" s="430"/>
      <c r="CQ1577" s="430"/>
      <c r="CR1577" s="431"/>
    </row>
    <row r="1578" spans="1:96">
      <c r="A1578" s="35"/>
      <c r="B1578" s="35"/>
      <c r="C1578" s="35"/>
      <c r="D1578" s="35"/>
      <c r="E1578" s="35"/>
      <c r="F1578" s="35"/>
      <c r="G1578" s="35"/>
      <c r="H1578" s="35"/>
      <c r="I1578" s="13"/>
      <c r="J1578" s="35"/>
      <c r="K1578" s="35"/>
      <c r="L1578" s="35"/>
      <c r="M1578" s="35"/>
      <c r="N1578" s="35"/>
      <c r="O1578" s="35"/>
      <c r="P1578" s="35"/>
      <c r="Q1578" s="35"/>
      <c r="R1578" s="35"/>
      <c r="S1578" s="35"/>
      <c r="T1578" s="35"/>
      <c r="U1578" s="35"/>
      <c r="V1578" s="35"/>
      <c r="W1578" s="35"/>
      <c r="X1578" s="35"/>
      <c r="Y1578" s="35"/>
      <c r="Z1578" s="35"/>
      <c r="AA1578" s="35"/>
      <c r="AB1578" s="35"/>
      <c r="AC1578" s="35"/>
      <c r="AD1578" s="35"/>
      <c r="AE1578" s="35"/>
      <c r="AF1578" s="35"/>
      <c r="AG1578" s="35"/>
      <c r="AH1578" s="35"/>
      <c r="AI1578" s="35"/>
      <c r="AJ1578" s="35"/>
      <c r="BA1578" s="71" t="s">
        <v>264</v>
      </c>
      <c r="BB1578" s="198">
        <f>(SUM(BB1569)/SUM(BB$1566:BB$1569))*100</f>
        <v>28.369704749679077</v>
      </c>
      <c r="BC1578" s="198">
        <f t="shared" ref="BC1578:BD1578" si="2064">(SUM(BC1569)/SUM(BC$1566:BC$1569))*100</f>
        <v>13.671373555840821</v>
      </c>
      <c r="BD1578" s="198">
        <f t="shared" si="2064"/>
        <v>1.0269576379974326</v>
      </c>
      <c r="BE1578" s="90">
        <f t="shared" si="2043"/>
        <v>14.356011981172443</v>
      </c>
      <c r="BF1578" s="14"/>
      <c r="BG1578" s="14"/>
      <c r="BH1578" s="14"/>
      <c r="BI1578" s="14"/>
      <c r="BJ1578" s="71" t="s">
        <v>264</v>
      </c>
      <c r="BK1578" s="198">
        <f>(SUM(BK1569)/SUM(BK$1566:BK$1569))*100</f>
        <v>33.504492939666235</v>
      </c>
      <c r="BL1578" s="198">
        <f t="shared" ref="BL1578:BM1578" si="2065">(SUM(BL1569)/SUM(BL$1566:BL$1569))*100</f>
        <v>19.127086007702182</v>
      </c>
      <c r="BM1578" s="198">
        <f t="shared" si="2065"/>
        <v>3.7227214377406934</v>
      </c>
      <c r="BN1578" s="90">
        <f t="shared" si="2044"/>
        <v>18.784766795036372</v>
      </c>
      <c r="BO1578" s="14"/>
      <c r="BP1578" s="14"/>
      <c r="BQ1578" s="14"/>
      <c r="BR1578" s="71" t="s">
        <v>272</v>
      </c>
      <c r="BS1578" s="198">
        <f>(BS1572/SUM(BS1570:BS1572))*100</f>
        <v>8.9858793324775359</v>
      </c>
      <c r="BT1578" s="198">
        <f t="shared" ref="BT1578:BU1578" si="2066">(BT1572/SUM(BT1570:BT1572))*100</f>
        <v>8.6649550706033374</v>
      </c>
      <c r="BU1578" s="198">
        <f t="shared" si="2066"/>
        <v>11.874197689345314</v>
      </c>
      <c r="BV1578" s="204">
        <f t="shared" si="2046"/>
        <v>9.841677364142063</v>
      </c>
      <c r="BW1578" s="1"/>
      <c r="BX1578" s="1"/>
      <c r="BY1578" s="244"/>
      <c r="BZ1578" s="244"/>
      <c r="CA1578" s="244"/>
      <c r="CB1578" s="244"/>
      <c r="CC1578" s="244"/>
      <c r="CD1578" s="244"/>
      <c r="CI1578" s="244"/>
      <c r="CJ1578" s="244"/>
      <c r="CK1578" s="244"/>
      <c r="CL1578" s="244"/>
      <c r="CM1578" s="244"/>
      <c r="CN1578" s="244"/>
      <c r="CO1578" s="244"/>
      <c r="CP1578" s="244"/>
      <c r="CQ1578" s="244"/>
      <c r="CR1578" s="244"/>
    </row>
    <row r="1579" spans="1:96">
      <c r="A1579" s="35"/>
      <c r="B1579" s="35"/>
      <c r="C1579" s="35"/>
      <c r="D1579" s="35"/>
      <c r="E1579" s="35"/>
      <c r="F1579" s="35"/>
      <c r="G1579" s="35"/>
      <c r="I1579" s="13"/>
      <c r="J1579" s="35"/>
      <c r="K1579" s="35"/>
      <c r="L1579" s="35"/>
      <c r="M1579" s="35"/>
      <c r="N1579" s="35"/>
      <c r="O1579" s="35"/>
      <c r="P1579" s="35"/>
      <c r="Q1579" s="35"/>
      <c r="R1579" s="35"/>
      <c r="S1579" s="35"/>
      <c r="T1579" s="35"/>
      <c r="U1579" s="35"/>
      <c r="V1579" s="35"/>
      <c r="W1579" s="35"/>
      <c r="X1579" s="35"/>
      <c r="Y1579" s="35"/>
      <c r="Z1579" s="35"/>
      <c r="AA1579" s="35"/>
      <c r="AB1579" s="35"/>
      <c r="AC1579" s="35"/>
      <c r="AD1579" s="35"/>
      <c r="AE1579" s="35"/>
      <c r="AF1579" s="35"/>
      <c r="AG1579" s="35"/>
      <c r="AH1579" s="35"/>
      <c r="AI1579" s="35"/>
      <c r="AJ1579" s="35"/>
      <c r="BA1579" s="72" t="s">
        <v>252</v>
      </c>
      <c r="BB1579" s="200">
        <f>(BB1570/(BB1570+BB1572))*100</f>
        <v>71.630295250320913</v>
      </c>
      <c r="BC1579" s="200">
        <f>(BC1570/(BC1570+BC1572))*100</f>
        <v>86.32862644415917</v>
      </c>
      <c r="BD1579" s="200">
        <f>(BD1570/(BD1570+BD1572))*100</f>
        <v>98.973042362002573</v>
      </c>
      <c r="BE1579" s="90">
        <f t="shared" si="2043"/>
        <v>85.643988018827542</v>
      </c>
      <c r="BJ1579" s="72" t="s">
        <v>252</v>
      </c>
      <c r="BK1579" s="200">
        <f>(BK1570/(BK1570+BK1572))*100</f>
        <v>66.495507060333765</v>
      </c>
      <c r="BL1579" s="200">
        <f>(BL1570/(BL1570+BL1572))*100</f>
        <v>80.872913992297811</v>
      </c>
      <c r="BM1579" s="200">
        <f>(BM1570/(BM1570+BM1572))*100</f>
        <v>96.277278562259312</v>
      </c>
      <c r="BN1579" s="90">
        <f t="shared" si="2044"/>
        <v>81.215233204963624</v>
      </c>
      <c r="BO1579" s="1"/>
      <c r="BP1579" s="1"/>
      <c r="BQ1579" s="1"/>
      <c r="BR1579" s="188" t="s">
        <v>257</v>
      </c>
      <c r="BS1579" s="206">
        <f>(BS1566/(BS1566+BS1568))*100</f>
        <v>97.160883280757091</v>
      </c>
      <c r="BT1579" s="206">
        <f t="shared" ref="BT1579:BU1579" si="2067">(BT1566/(BT1566+BT1568))*100</f>
        <v>96.055226824457591</v>
      </c>
      <c r="BU1579" s="206">
        <f t="shared" si="2067"/>
        <v>92.764378478664185</v>
      </c>
      <c r="BV1579" s="207">
        <f t="shared" si="2046"/>
        <v>95.326829527959617</v>
      </c>
      <c r="BW1579" s="1"/>
      <c r="BX1579" s="1"/>
      <c r="BY1579" s="244"/>
      <c r="BZ1579" s="244"/>
      <c r="CA1579" s="244"/>
      <c r="CB1579" s="244"/>
      <c r="CC1579" s="244"/>
    </row>
    <row r="1580" spans="1:96">
      <c r="BE1580" s="226" t="s">
        <v>288</v>
      </c>
      <c r="BN1580" s="226" t="s">
        <v>288</v>
      </c>
      <c r="BR1580" s="188" t="s">
        <v>258</v>
      </c>
      <c r="BS1580" s="206">
        <f>(BS1566/(BS1566+BS1567))*100</f>
        <v>83.468834688346888</v>
      </c>
      <c r="BT1580" s="206">
        <f t="shared" ref="BT1580:BU1580" si="2068">(BT1566/(BT1566+BT1567))*100</f>
        <v>80.897009966777418</v>
      </c>
      <c r="BU1580" s="206">
        <f t="shared" si="2068"/>
        <v>77.399380804953566</v>
      </c>
      <c r="BV1580" s="207">
        <f t="shared" si="2046"/>
        <v>80.588408486692629</v>
      </c>
    </row>
    <row r="1581" spans="1:96">
      <c r="BK1581" s="71" t="s">
        <v>280</v>
      </c>
      <c r="BL1581" s="5">
        <f>COUNTIF($BJ$6:$BJ$1563,"&lt;=60")</f>
        <v>1224</v>
      </c>
      <c r="BM1581" s="1">
        <f>SUMIF($BJ$6:$BJ$1563,"&lt;=60")</f>
        <v>24579</v>
      </c>
      <c r="BN1581" s="203">
        <f>$BM$1581/3600</f>
        <v>6.8274999999999997</v>
      </c>
      <c r="BR1581" s="188" t="s">
        <v>287</v>
      </c>
      <c r="BS1581" s="206">
        <f>2*((BS1580*BS1579)/(BS1580+BS1579))</f>
        <v>89.795918367346943</v>
      </c>
      <c r="BT1581" s="206">
        <f t="shared" ref="BT1581:BU1581" si="2069">2*((BT1580*BT1579)/(BT1580+BT1579))</f>
        <v>87.826871055004503</v>
      </c>
      <c r="BU1581" s="206">
        <f t="shared" si="2069"/>
        <v>84.388185654008439</v>
      </c>
      <c r="BV1581" s="207">
        <f t="shared" si="2046"/>
        <v>87.336991692119966</v>
      </c>
    </row>
    <row r="1582" spans="1:96">
      <c r="BK1582" s="71" t="s">
        <v>279</v>
      </c>
      <c r="BL1582" s="201">
        <f>($BL$1581/SUM($BK$1566:$BK$1569))*100</f>
        <v>78.562259306803597</v>
      </c>
      <c r="BM1582" s="203"/>
      <c r="BN1582" s="203">
        <f>($BN$1581/$BJ$1565)*100</f>
        <v>15.4532422950696</v>
      </c>
      <c r="BV1582" s="194" t="s">
        <v>288</v>
      </c>
    </row>
    <row r="1583" spans="1:96">
      <c r="BK1583" s="71" t="s">
        <v>285</v>
      </c>
      <c r="BL1583" s="195">
        <f>COUNTIFS($BJ$6:$BJ$1563,"&gt;60",$BJ$6:$BJ$1563,"&lt;600")</f>
        <v>287</v>
      </c>
      <c r="BM1583" s="14">
        <f>SUMIFS($BJ$6:$BJ$1563,$BJ$6:$BJ$1563,"&gt;60",$BJ$6:$BJ$1563,"&lt;600")</f>
        <v>42740</v>
      </c>
      <c r="BN1583" s="203">
        <f>$BM$1583/3600</f>
        <v>11.872222222222222</v>
      </c>
    </row>
    <row r="1584" spans="1:96">
      <c r="BK1584" s="71" t="s">
        <v>286</v>
      </c>
      <c r="BL1584" s="202">
        <f>($BL$1583/SUM($BK$1570:$BK$1572))*100</f>
        <v>18.421052631578945</v>
      </c>
      <c r="BM1584" s="198"/>
      <c r="BN1584" s="203">
        <f>($BN$1583/$BJ$1565)*100</f>
        <v>26.871377016610708</v>
      </c>
      <c r="BY1584" s="5" t="s">
        <v>349</v>
      </c>
    </row>
    <row r="1585" spans="63:82">
      <c r="BK1585" s="71" t="s">
        <v>283</v>
      </c>
      <c r="BL1585" s="195">
        <f>COUNTIFS($BJ$6:$BJ$1563,"&gt;=600",$BJ$6:$BJ$1563,"&lt;3600")</f>
        <v>29</v>
      </c>
      <c r="BM1585" s="14">
        <f>SUMIFS($BJ$6:$BJ$1563,$BJ$6:$BJ$1563,"&gt;=600",$BJ$6:$BJ$1563,"&lt;3600")</f>
        <v>35511</v>
      </c>
      <c r="BN1585" s="203">
        <f>$BM$1585/3600</f>
        <v>9.8641666666666659</v>
      </c>
      <c r="BY1585" s="271" t="s">
        <v>346</v>
      </c>
      <c r="CD1585" s="244"/>
    </row>
    <row r="1586" spans="63:82">
      <c r="BK1586" s="71" t="s">
        <v>284</v>
      </c>
      <c r="BL1586" s="202">
        <f>($BL$1585/SUM($BK$1570:$BK$1572))*100</f>
        <v>1.8613607188703467</v>
      </c>
      <c r="BM1586" s="198"/>
      <c r="BN1586" s="203">
        <f>($BN$1585/$BJ$1565)*100</f>
        <v>22.326379720095062</v>
      </c>
      <c r="BY1586" s="5" t="s">
        <v>347</v>
      </c>
    </row>
    <row r="1587" spans="63:82">
      <c r="BK1587" s="71" t="s">
        <v>281</v>
      </c>
      <c r="BL1587" s="195">
        <f>COUNTIFS($BJ$6:$BJ$1563,"&gt;=3600")+COUNTIFS($BJ$6:$BJ$1563,"inf")</f>
        <v>18</v>
      </c>
      <c r="BM1587" s="14" t="s">
        <v>317</v>
      </c>
      <c r="BN1587" s="203" t="s">
        <v>317</v>
      </c>
      <c r="BY1587" s="5" t="s">
        <v>335</v>
      </c>
    </row>
    <row r="1588" spans="63:82">
      <c r="BK1588" s="71" t="s">
        <v>282</v>
      </c>
      <c r="BL1588" s="201">
        <f>($BL$1587/SUM($BK$1570:$BK$1572))*100</f>
        <v>1.1553273427471118</v>
      </c>
      <c r="BM1588" s="203"/>
      <c r="BN1588" s="203"/>
      <c r="BY1588" s="5" t="s">
        <v>324</v>
      </c>
    </row>
    <row r="1589" spans="63:82">
      <c r="BK1589" s="71" t="s">
        <v>298</v>
      </c>
      <c r="BL1589" s="5">
        <f>COUNTIFS($BJ$6:$BJ$1563,"&gt;=3600", $BJ$6:$BJ$1563,"&lt;&gt;inf")</f>
        <v>3</v>
      </c>
      <c r="BM1589" s="1">
        <f>SUMIFS($BJ$6:$BJ$1563,$BJ$6:$BJ$1563,"&gt;=3600",$BJ$6:$BJ$1563,"&lt;&gt;inf")</f>
        <v>56224</v>
      </c>
      <c r="BN1589" s="203">
        <f>$BM$1589/3600</f>
        <v>15.617777777777778</v>
      </c>
      <c r="BY1589" s="5" t="s">
        <v>336</v>
      </c>
    </row>
    <row r="1590" spans="63:82">
      <c r="BK1590" s="71" t="s">
        <v>299</v>
      </c>
      <c r="BL1590" s="201">
        <f>($BL$1589/SUM($BK$1566:$BK$1569))*100</f>
        <v>0.19255455712451863</v>
      </c>
      <c r="BM1590" s="203"/>
      <c r="BN1590" s="203">
        <f>($BN$1589/$BJ$1565)*100</f>
        <v>35.34900096822463</v>
      </c>
      <c r="BY1590" s="5" t="s">
        <v>348</v>
      </c>
    </row>
    <row r="1591" spans="63:82">
      <c r="BK1591" s="71" t="s">
        <v>300</v>
      </c>
      <c r="BL1591" s="201">
        <f>($BL$1589/$BL$1587)*100</f>
        <v>16.666666666666664</v>
      </c>
      <c r="BM1591" s="203"/>
      <c r="BN1591" s="1"/>
      <c r="CD1591" s="244"/>
    </row>
    <row r="1592" spans="63:82">
      <c r="BK1592" s="71" t="s">
        <v>290</v>
      </c>
      <c r="BL1592" s="5">
        <f>COUNTIFS($BJ$6:$BJ$1563,"inf")</f>
        <v>15</v>
      </c>
      <c r="BM1592" s="1" t="s">
        <v>317</v>
      </c>
      <c r="BN1592" s="1" t="s">
        <v>317</v>
      </c>
      <c r="BO1592" s="25" t="s">
        <v>318</v>
      </c>
      <c r="CD1592" s="244"/>
    </row>
    <row r="1593" spans="63:82">
      <c r="BK1593" s="71" t="s">
        <v>301</v>
      </c>
      <c r="BL1593" s="201">
        <f>($BL$1592/SUM($BK$1566:$BK$1569))*100</f>
        <v>0.96277278562259316</v>
      </c>
      <c r="BM1593" s="203"/>
      <c r="BN1593" s="1"/>
      <c r="CD1593" s="244"/>
    </row>
    <row r="1594" spans="63:82">
      <c r="BK1594" s="71" t="s">
        <v>297</v>
      </c>
      <c r="BL1594" s="201">
        <f>($BL$1592/$BL$1587)*100</f>
        <v>83.333333333333343</v>
      </c>
      <c r="BM1594" s="203"/>
      <c r="BN1594" s="1"/>
      <c r="CD1594" s="244"/>
    </row>
    <row r="1595" spans="63:82">
      <c r="BM1595" s="99" t="s">
        <v>315</v>
      </c>
      <c r="BN1595" s="99" t="s">
        <v>315</v>
      </c>
      <c r="CD1595" s="244"/>
    </row>
    <row r="1596" spans="63:82">
      <c r="BM1596" s="99" t="s">
        <v>316</v>
      </c>
      <c r="BN1596" s="99" t="s">
        <v>170</v>
      </c>
      <c r="CD1596" s="244"/>
    </row>
  </sheetData>
  <mergeCells count="96">
    <mergeCell ref="BY1575:BY1577"/>
    <mergeCell ref="BZ1575:BZ1577"/>
    <mergeCell ref="CA1575:CA1577"/>
    <mergeCell ref="CB1575:CB1577"/>
    <mergeCell ref="CC1575:CC1577"/>
    <mergeCell ref="CN1575:CN1577"/>
    <mergeCell ref="CO1575:CO1577"/>
    <mergeCell ref="CP1575:CP1577"/>
    <mergeCell ref="CQ1575:CQ1577"/>
    <mergeCell ref="CR1575:CR1577"/>
    <mergeCell ref="CI1575:CI1577"/>
    <mergeCell ref="CJ1575:CJ1577"/>
    <mergeCell ref="CK1575:CK1577"/>
    <mergeCell ref="CL1575:CL1577"/>
    <mergeCell ref="CM1575:CM1577"/>
    <mergeCell ref="CN3:CN5"/>
    <mergeCell ref="CO3:CO5"/>
    <mergeCell ref="CP3:CP5"/>
    <mergeCell ref="CQ3:CQ5"/>
    <mergeCell ref="CR3:CR5"/>
    <mergeCell ref="CI3:CI5"/>
    <mergeCell ref="CJ3:CJ5"/>
    <mergeCell ref="CK3:CK5"/>
    <mergeCell ref="CL3:CL5"/>
    <mergeCell ref="CM3:CM5"/>
    <mergeCell ref="CE1575:CE1577"/>
    <mergeCell ref="CF1575:CF1577"/>
    <mergeCell ref="CG1575:CG1577"/>
    <mergeCell ref="CH1575:CH1577"/>
    <mergeCell ref="CD3:CD5"/>
    <mergeCell ref="CD1575:CD1577"/>
    <mergeCell ref="CH3:CH5"/>
    <mergeCell ref="CF3:CF5"/>
    <mergeCell ref="CG3:CG5"/>
    <mergeCell ref="CE3:CE5"/>
    <mergeCell ref="CB3:CB5"/>
    <mergeCell ref="CC3:CC5"/>
    <mergeCell ref="BS1:BU1"/>
    <mergeCell ref="BS2:BU2"/>
    <mergeCell ref="BS4:BS5"/>
    <mergeCell ref="BT4:BT5"/>
    <mergeCell ref="BU4:BU5"/>
    <mergeCell ref="BL4:BL5"/>
    <mergeCell ref="BM4:BM5"/>
    <mergeCell ref="BY3:BY5"/>
    <mergeCell ref="BZ3:BZ5"/>
    <mergeCell ref="CA3:CA5"/>
    <mergeCell ref="AN4:AN5"/>
    <mergeCell ref="AB4:AD4"/>
    <mergeCell ref="AE4:AG4"/>
    <mergeCell ref="Y4:AA4"/>
    <mergeCell ref="AO4:AO5"/>
    <mergeCell ref="BB1:BD1"/>
    <mergeCell ref="BK1:BM1"/>
    <mergeCell ref="AR2:AZ2"/>
    <mergeCell ref="BB2:BD2"/>
    <mergeCell ref="BK2:BM2"/>
    <mergeCell ref="AR1:AZ1"/>
    <mergeCell ref="AR3:AT4"/>
    <mergeCell ref="AU3:AW4"/>
    <mergeCell ref="AX3:AZ4"/>
    <mergeCell ref="BD4:BD5"/>
    <mergeCell ref="BB4:BB5"/>
    <mergeCell ref="BC4:BC5"/>
    <mergeCell ref="BK4:BK5"/>
    <mergeCell ref="F1:F5"/>
    <mergeCell ref="A1:A5"/>
    <mergeCell ref="B1:B5"/>
    <mergeCell ref="C1:C5"/>
    <mergeCell ref="D1:D5"/>
    <mergeCell ref="E1:E5"/>
    <mergeCell ref="G1:G5"/>
    <mergeCell ref="H1:H5"/>
    <mergeCell ref="I1:AJ1"/>
    <mergeCell ref="AK1:AM1"/>
    <mergeCell ref="AN1:AP1"/>
    <mergeCell ref="J3:L4"/>
    <mergeCell ref="M3:O4"/>
    <mergeCell ref="S4:U4"/>
    <mergeCell ref="V4:X4"/>
    <mergeCell ref="AP4:AP5"/>
    <mergeCell ref="I2:I5"/>
    <mergeCell ref="J2:AG2"/>
    <mergeCell ref="AH2:AJ2"/>
    <mergeCell ref="AK2:AM2"/>
    <mergeCell ref="AN2:AP2"/>
    <mergeCell ref="AB3:AG3"/>
    <mergeCell ref="P3:U3"/>
    <mergeCell ref="V3:AA3"/>
    <mergeCell ref="P4:R4"/>
    <mergeCell ref="AH4:AH5"/>
    <mergeCell ref="AI4:AI5"/>
    <mergeCell ref="AJ4:AJ5"/>
    <mergeCell ref="AK4:AK5"/>
    <mergeCell ref="AL4:AL5"/>
    <mergeCell ref="AM4:AM5"/>
  </mergeCells>
  <conditionalFormatting sqref="BE6:BI1563 BF1566:BI1579">
    <cfRule type="cellIs" dxfId="228" priority="48" operator="equal">
      <formula>"YES"</formula>
    </cfRule>
  </conditionalFormatting>
  <conditionalFormatting sqref="BN6:BQ1563 BO1566:BQ1579">
    <cfRule type="cellIs" dxfId="227" priority="45" operator="equal">
      <formula>"YES"</formula>
    </cfRule>
  </conditionalFormatting>
  <conditionalFormatting sqref="BW1579:CC1579">
    <cfRule type="cellIs" dxfId="226" priority="44" operator="equal">
      <formula>"YES"</formula>
    </cfRule>
  </conditionalFormatting>
  <conditionalFormatting sqref="BV1566:BW1567 BV1578:CC1578 BW1577:BX1577 BV1570:CC1574 BV1568:BV1569 BV6:BY1563 BV1575:BX1576">
    <cfRule type="cellIs" dxfId="225" priority="42" operator="equal">
      <formula>"YES"</formula>
    </cfRule>
  </conditionalFormatting>
  <conditionalFormatting sqref="BJ6:BJ1563">
    <cfRule type="cellIs" dxfId="224" priority="31" stopIfTrue="1" operator="lessThanOrEqual">
      <formula>60</formula>
    </cfRule>
    <cfRule type="cellIs" dxfId="223" priority="32" stopIfTrue="1" operator="between">
      <formula>61</formula>
      <formula>599</formula>
    </cfRule>
    <cfRule type="cellIs" dxfId="222" priority="33" stopIfTrue="1" operator="greaterThanOrEqual">
      <formula>3600</formula>
    </cfRule>
    <cfRule type="cellIs" dxfId="221" priority="34" stopIfTrue="1" operator="greaterThanOrEqual">
      <formula>600</formula>
    </cfRule>
  </conditionalFormatting>
  <conditionalFormatting sqref="BS6:BU1563">
    <cfRule type="cellIs" dxfId="220" priority="36" operator="equal">
      <formula>"TN"</formula>
    </cfRule>
    <cfRule type="cellIs" dxfId="219" priority="38" operator="equal">
      <formula>"TP"</formula>
    </cfRule>
    <cfRule type="cellIs" dxfId="218" priority="39" operator="equal">
      <formula>"FN"</formula>
    </cfRule>
    <cfRule type="cellIs" dxfId="217" priority="40" operator="equal">
      <formula>"FP"</formula>
    </cfRule>
  </conditionalFormatting>
  <conditionalFormatting sqref="CD6:CE1563 BY1584 CD1573:CD1578 CD1585 CD1591:CD1596 BY1586:BY1590">
    <cfRule type="cellIs" dxfId="216" priority="35" operator="equal">
      <formula>"YES"</formula>
    </cfRule>
  </conditionalFormatting>
  <conditionalFormatting sqref="CF6:CF1563">
    <cfRule type="cellIs" dxfId="215" priority="30" operator="equal">
      <formula>"YES"</formula>
    </cfRule>
  </conditionalFormatting>
  <conditionalFormatting sqref="CG6:CG1563">
    <cfRule type="cellIs" dxfId="214" priority="29" operator="equal">
      <formula>"YES"</formula>
    </cfRule>
  </conditionalFormatting>
  <conditionalFormatting sqref="CH6:CH1563">
    <cfRule type="cellIs" dxfId="213" priority="28" operator="equal">
      <formula>"YES"</formula>
    </cfRule>
  </conditionalFormatting>
  <conditionalFormatting sqref="BE1566:BE1579">
    <cfRule type="cellIs" dxfId="212" priority="27" operator="equal">
      <formula>"YES"</formula>
    </cfRule>
  </conditionalFormatting>
  <conditionalFormatting sqref="BN1566:BN1579">
    <cfRule type="cellIs" dxfId="211" priority="26" operator="equal">
      <formula>"YES"</formula>
    </cfRule>
  </conditionalFormatting>
  <conditionalFormatting sqref="CD1567">
    <cfRule type="cellIs" dxfId="210" priority="25" operator="equal">
      <formula>"YES"</formula>
    </cfRule>
  </conditionalFormatting>
  <conditionalFormatting sqref="BW1568 BW1569:BY1569">
    <cfRule type="cellIs" dxfId="209" priority="24" operator="equal">
      <formula>"YES"</formula>
    </cfRule>
  </conditionalFormatting>
  <conditionalFormatting sqref="CD1569">
    <cfRule type="cellIs" dxfId="208" priority="23" operator="equal">
      <formula>"YES"</formula>
    </cfRule>
  </conditionalFormatting>
  <conditionalFormatting sqref="CI6:CJ1563">
    <cfRule type="cellIs" dxfId="207" priority="22" operator="equal">
      <formula>"YES"</formula>
    </cfRule>
  </conditionalFormatting>
  <conditionalFormatting sqref="CK6:CK1563">
    <cfRule type="cellIs" dxfId="206" priority="21" operator="equal">
      <formula>"YES"</formula>
    </cfRule>
  </conditionalFormatting>
  <conditionalFormatting sqref="CL6:CL1563">
    <cfRule type="cellIs" dxfId="205" priority="20" operator="equal">
      <formula>"YES"</formula>
    </cfRule>
  </conditionalFormatting>
  <conditionalFormatting sqref="CM6:CM1563">
    <cfRule type="cellIs" dxfId="204" priority="19" operator="equal">
      <formula>"YES"</formula>
    </cfRule>
  </conditionalFormatting>
  <conditionalFormatting sqref="CN6:CO1563">
    <cfRule type="cellIs" dxfId="203" priority="18" operator="equal">
      <formula>"YES"</formula>
    </cfRule>
  </conditionalFormatting>
  <conditionalFormatting sqref="CP6:CP1563">
    <cfRule type="cellIs" dxfId="202" priority="17" operator="equal">
      <formula>"YES"</formula>
    </cfRule>
  </conditionalFormatting>
  <conditionalFormatting sqref="CQ6:CQ1563">
    <cfRule type="cellIs" dxfId="201" priority="16" operator="equal">
      <formula>"YES"</formula>
    </cfRule>
  </conditionalFormatting>
  <conditionalFormatting sqref="CR6:CR1563">
    <cfRule type="cellIs" dxfId="200" priority="15" operator="equal">
      <formula>"YES"</formula>
    </cfRule>
  </conditionalFormatting>
  <conditionalFormatting sqref="CI1567">
    <cfRule type="cellIs" dxfId="199" priority="14" operator="equal">
      <formula>"YES"</formula>
    </cfRule>
  </conditionalFormatting>
  <conditionalFormatting sqref="CI1569">
    <cfRule type="cellIs" dxfId="198" priority="13" operator="equal">
      <formula>"YES"</formula>
    </cfRule>
  </conditionalFormatting>
  <conditionalFormatting sqref="CN1569">
    <cfRule type="cellIs" dxfId="197" priority="8" operator="equal">
      <formula>"YES"</formula>
    </cfRule>
  </conditionalFormatting>
  <conditionalFormatting sqref="CI1575:CI1577">
    <cfRule type="cellIs" dxfId="196" priority="11" operator="equal">
      <formula>"YES"</formula>
    </cfRule>
  </conditionalFormatting>
  <conditionalFormatting sqref="CN1575:CN1577">
    <cfRule type="cellIs" dxfId="195" priority="10" operator="equal">
      <formula>"YES"</formula>
    </cfRule>
  </conditionalFormatting>
  <conditionalFormatting sqref="CN1567">
    <cfRule type="cellIs" dxfId="194" priority="9" operator="equal">
      <formula>"YES"</formula>
    </cfRule>
  </conditionalFormatting>
  <conditionalFormatting sqref="BZ6:CC1563">
    <cfRule type="cellIs" dxfId="193" priority="4" operator="equal">
      <formula>"YES"</formula>
    </cfRule>
  </conditionalFormatting>
  <conditionalFormatting sqref="BY1575:BY1577">
    <cfRule type="cellIs" dxfId="192" priority="3" operator="equal">
      <formula>"YES"</formula>
    </cfRule>
  </conditionalFormatting>
  <conditionalFormatting sqref="BX1567">
    <cfRule type="cellIs" dxfId="191" priority="2" operator="equal">
      <formula>"YES"</formula>
    </cfRule>
  </conditionalFormatting>
  <conditionalFormatting sqref="BY1567">
    <cfRule type="cellIs" dxfId="190" priority="1" operator="equal">
      <formula>"YES"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A0712-9621-462B-9AC2-6FA5707ADEEB}">
  <dimension ref="A1:BS603"/>
  <sheetViews>
    <sheetView zoomScale="55" zoomScaleNormal="55" workbookViewId="0">
      <selection activeCell="L158" sqref="L158"/>
    </sheetView>
  </sheetViews>
  <sheetFormatPr defaultColWidth="10.875" defaultRowHeight="15.75"/>
  <cols>
    <col min="1" max="1" width="6.5" style="12" customWidth="1"/>
    <col min="2" max="2" width="10.375" style="12" customWidth="1"/>
    <col min="3" max="8" width="8.125" style="12" customWidth="1"/>
    <col min="9" max="9" width="15.625" style="12" customWidth="1"/>
    <col min="10" max="10" width="13.375" style="12" customWidth="1"/>
    <col min="11" max="11" width="10" style="12" customWidth="1"/>
    <col min="12" max="15" width="10.875" style="12"/>
    <col min="16" max="16" width="8.25" style="12" customWidth="1"/>
    <col min="17" max="24" width="10.875" style="12"/>
    <col min="25" max="25" width="12.875" style="12" customWidth="1"/>
    <col min="26" max="26" width="10" style="12" customWidth="1"/>
    <col min="27" max="51" width="10.875" style="12"/>
    <col min="52" max="52" width="18.5" style="12" bestFit="1" customWidth="1"/>
    <col min="53" max="16384" width="10.875" style="12"/>
  </cols>
  <sheetData>
    <row r="1" spans="1:60">
      <c r="A1" s="487" t="s">
        <v>196</v>
      </c>
      <c r="B1" s="487"/>
      <c r="C1" s="28"/>
      <c r="D1" s="28"/>
      <c r="E1" s="28"/>
      <c r="F1" s="28"/>
      <c r="G1" s="28"/>
      <c r="H1" s="28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60">
      <c r="A2" s="380" t="s">
        <v>197</v>
      </c>
      <c r="B2" s="380"/>
      <c r="C2" s="30">
        <v>1</v>
      </c>
      <c r="D2" s="30">
        <v>0.66</v>
      </c>
      <c r="E2" s="30">
        <v>0.5</v>
      </c>
      <c r="F2" s="30">
        <v>0.33</v>
      </c>
      <c r="G2" s="30">
        <v>0.25</v>
      </c>
      <c r="H2" s="30">
        <v>0.2</v>
      </c>
      <c r="I2" s="5" t="s">
        <v>199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60">
      <c r="A3" s="380" t="s">
        <v>198</v>
      </c>
      <c r="B3" s="380"/>
      <c r="C3" s="30">
        <v>1</v>
      </c>
      <c r="D3" s="30">
        <v>1.5</v>
      </c>
      <c r="E3" s="30">
        <v>2</v>
      </c>
      <c r="F3" s="30">
        <v>3</v>
      </c>
      <c r="G3" s="30">
        <v>4</v>
      </c>
      <c r="H3" s="30">
        <v>5</v>
      </c>
      <c r="I3" s="5" t="s">
        <v>200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60">
      <c r="A4" s="5" t="s">
        <v>85</v>
      </c>
      <c r="C4" s="1"/>
      <c r="D4" s="1"/>
      <c r="E4" s="1"/>
      <c r="F4" s="1"/>
      <c r="G4" s="1"/>
      <c r="H4" s="1"/>
      <c r="I4" s="96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AY4" s="33"/>
      <c r="AZ4" s="27"/>
      <c r="BA4" s="27"/>
      <c r="BB4" s="27"/>
      <c r="BC4" s="27"/>
      <c r="BD4" s="27"/>
      <c r="BE4" s="27"/>
      <c r="BF4" s="27"/>
      <c r="BG4" s="137"/>
      <c r="BH4" s="137"/>
    </row>
    <row r="5" spans="1:60">
      <c r="A5" s="5" t="s">
        <v>76</v>
      </c>
      <c r="B5" s="5"/>
      <c r="C5" s="1"/>
      <c r="D5" s="1"/>
      <c r="E5" s="1"/>
      <c r="F5" s="1"/>
      <c r="G5" s="1"/>
      <c r="H5" s="1"/>
      <c r="I5" s="14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AY5" s="87"/>
      <c r="AZ5" s="33"/>
      <c r="BA5" s="33"/>
      <c r="BB5" s="33"/>
      <c r="BC5" s="33"/>
      <c r="BD5" s="33"/>
      <c r="BE5" s="33"/>
      <c r="BF5" s="33"/>
      <c r="BG5" s="137"/>
      <c r="BH5" s="137"/>
    </row>
    <row r="6" spans="1:60" ht="16.5" thickBot="1">
      <c r="A6" s="487" t="s">
        <v>195</v>
      </c>
      <c r="B6" s="487"/>
      <c r="C6" s="487"/>
      <c r="D6" s="487"/>
      <c r="E6" s="1">
        <f>COUNTIF(C10:F16,"&lt;&gt;-")</f>
        <v>19</v>
      </c>
      <c r="F6" s="1"/>
      <c r="G6" s="1"/>
      <c r="H6" s="1"/>
      <c r="I6" s="14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AY6" s="87"/>
      <c r="AZ6" s="33"/>
      <c r="BA6" s="33"/>
      <c r="BB6" s="33"/>
      <c r="BC6" s="33"/>
      <c r="BD6" s="33"/>
      <c r="BE6" s="33"/>
      <c r="BF6" s="33"/>
      <c r="BG6" s="137"/>
      <c r="BH6" s="137"/>
    </row>
    <row r="7" spans="1:60" ht="15.75" customHeight="1" thickBot="1">
      <c r="A7" s="419" t="s">
        <v>204</v>
      </c>
      <c r="B7" s="420"/>
      <c r="C7" s="420"/>
      <c r="D7" s="420"/>
      <c r="E7" s="420"/>
      <c r="F7" s="421"/>
      <c r="G7" s="473" t="s">
        <v>207</v>
      </c>
      <c r="H7" s="474"/>
      <c r="I7" s="77"/>
      <c r="J7" s="487" t="s">
        <v>86</v>
      </c>
      <c r="K7" s="487"/>
      <c r="L7" s="487"/>
      <c r="M7" s="487"/>
      <c r="N7" s="487"/>
      <c r="O7" s="487"/>
      <c r="P7" s="99"/>
      <c r="Q7" s="27"/>
      <c r="R7" s="27"/>
      <c r="S7" s="27"/>
      <c r="T7" s="27"/>
      <c r="U7" s="1"/>
      <c r="Y7" s="50" t="s">
        <v>92</v>
      </c>
      <c r="AH7" s="91"/>
      <c r="AI7" s="91"/>
      <c r="AJ7" s="91"/>
      <c r="AK7" s="91"/>
      <c r="AL7" s="91"/>
      <c r="AN7" s="27"/>
      <c r="AO7" s="33"/>
      <c r="AP7" s="33"/>
      <c r="AQ7" s="33"/>
      <c r="AR7" s="33"/>
      <c r="AY7" s="87"/>
      <c r="AZ7" s="33"/>
      <c r="BA7" s="137"/>
      <c r="BB7" s="137"/>
      <c r="BC7" s="137"/>
      <c r="BD7" s="137"/>
      <c r="BE7" s="137"/>
      <c r="BF7" s="137"/>
      <c r="BG7" s="137"/>
      <c r="BH7" s="137"/>
    </row>
    <row r="8" spans="1:60" ht="15.75" customHeight="1">
      <c r="A8" s="483" t="s">
        <v>47</v>
      </c>
      <c r="B8" s="376"/>
      <c r="C8" s="377" t="s">
        <v>48</v>
      </c>
      <c r="D8" s="377"/>
      <c r="E8" s="377"/>
      <c r="F8" s="470"/>
      <c r="G8" s="475"/>
      <c r="H8" s="476"/>
      <c r="I8" s="77"/>
      <c r="J8" s="440" t="s">
        <v>47</v>
      </c>
      <c r="K8" s="441"/>
      <c r="L8" s="446" t="s">
        <v>48</v>
      </c>
      <c r="M8" s="446"/>
      <c r="N8" s="446"/>
      <c r="O8" s="447"/>
      <c r="P8" s="460" t="s">
        <v>208</v>
      </c>
      <c r="Q8" s="460"/>
      <c r="R8" s="461"/>
      <c r="S8" s="27"/>
      <c r="T8" s="27"/>
      <c r="U8" s="1"/>
      <c r="Y8" s="440" t="s">
        <v>47</v>
      </c>
      <c r="Z8" s="441"/>
      <c r="AA8" s="451" t="s">
        <v>48</v>
      </c>
      <c r="AB8" s="452"/>
      <c r="AC8" s="452"/>
      <c r="AD8" s="453"/>
      <c r="AE8" s="458" t="s">
        <v>213</v>
      </c>
      <c r="AF8" s="458"/>
      <c r="AG8" s="459"/>
      <c r="AH8" s="91"/>
      <c r="AI8" s="91"/>
      <c r="AJ8" s="91"/>
      <c r="AK8" s="91"/>
      <c r="AL8" s="91"/>
      <c r="AM8" s="87"/>
      <c r="AN8" s="33"/>
      <c r="AO8" s="33"/>
      <c r="AP8" s="33"/>
      <c r="AQ8" s="33"/>
      <c r="AR8" s="33"/>
      <c r="AY8" s="87"/>
      <c r="AZ8" s="33"/>
      <c r="BA8" s="137"/>
      <c r="BB8" s="137"/>
      <c r="BC8" s="137"/>
      <c r="BD8" s="137"/>
      <c r="BE8" s="137"/>
      <c r="BF8" s="137"/>
      <c r="BG8" s="137"/>
      <c r="BH8" s="137"/>
    </row>
    <row r="9" spans="1:60" ht="15.75" customHeight="1">
      <c r="A9" s="483"/>
      <c r="B9" s="376"/>
      <c r="C9" s="79">
        <v>60</v>
      </c>
      <c r="D9" s="79">
        <v>120</v>
      </c>
      <c r="E9" s="79">
        <v>180</v>
      </c>
      <c r="F9" s="111">
        <v>360</v>
      </c>
      <c r="G9" s="477"/>
      <c r="H9" s="478"/>
      <c r="I9" s="77"/>
      <c r="J9" s="444"/>
      <c r="K9" s="445"/>
      <c r="L9" s="79">
        <v>60</v>
      </c>
      <c r="M9" s="79">
        <v>120</v>
      </c>
      <c r="N9" s="79">
        <v>180</v>
      </c>
      <c r="O9" s="111">
        <v>360</v>
      </c>
      <c r="P9" s="104" t="s">
        <v>39</v>
      </c>
      <c r="Q9" s="80" t="s">
        <v>41</v>
      </c>
      <c r="R9" s="80" t="s">
        <v>40</v>
      </c>
      <c r="S9" s="27"/>
      <c r="T9" s="27"/>
      <c r="U9" s="1"/>
      <c r="Y9" s="444"/>
      <c r="Z9" s="445"/>
      <c r="AA9" s="16">
        <v>60</v>
      </c>
      <c r="AB9" s="16">
        <v>120</v>
      </c>
      <c r="AC9" s="16">
        <v>180</v>
      </c>
      <c r="AD9" s="106">
        <v>360</v>
      </c>
      <c r="AE9" s="134" t="s">
        <v>39</v>
      </c>
      <c r="AF9" s="135" t="s">
        <v>41</v>
      </c>
      <c r="AG9" s="135" t="s">
        <v>40</v>
      </c>
      <c r="AH9" s="91"/>
      <c r="AI9" s="91"/>
      <c r="AJ9" s="91"/>
      <c r="AK9" s="91"/>
      <c r="AL9" s="91"/>
      <c r="AM9" s="33"/>
      <c r="AN9" s="33"/>
      <c r="AO9" s="33"/>
      <c r="AP9" s="33"/>
      <c r="AQ9" s="33"/>
      <c r="AR9" s="33"/>
      <c r="AY9" s="137"/>
      <c r="AZ9" s="137"/>
      <c r="BA9" s="137"/>
      <c r="BB9" s="137"/>
      <c r="BC9" s="137"/>
      <c r="BD9" s="137"/>
      <c r="BE9" s="137"/>
      <c r="BF9" s="137"/>
      <c r="BG9" s="137"/>
      <c r="BH9" s="137"/>
    </row>
    <row r="10" spans="1:60">
      <c r="A10" s="484">
        <v>10</v>
      </c>
      <c r="B10" s="377"/>
      <c r="C10" s="24">
        <f t="shared" ref="C10:F16" si="0">IF(MOD(C$9,$A10)=0,C$9/$A10,"-")</f>
        <v>6</v>
      </c>
      <c r="D10" s="24">
        <f t="shared" si="0"/>
        <v>12</v>
      </c>
      <c r="E10" s="24">
        <f t="shared" si="0"/>
        <v>18</v>
      </c>
      <c r="F10" s="112">
        <f t="shared" si="0"/>
        <v>36</v>
      </c>
      <c r="G10" s="479">
        <f>SUM(C10:F10)</f>
        <v>72</v>
      </c>
      <c r="H10" s="480"/>
      <c r="I10" s="1"/>
      <c r="J10" s="488">
        <v>10</v>
      </c>
      <c r="K10" s="489"/>
      <c r="L10" s="24">
        <f t="shared" ref="L10:O16" si="1">IF(AND(C10&lt;&gt;"-",C10&gt;0),L$9*6,"-")</f>
        <v>360</v>
      </c>
      <c r="M10" s="24">
        <f t="shared" si="1"/>
        <v>720</v>
      </c>
      <c r="N10" s="24">
        <f t="shared" si="1"/>
        <v>1080</v>
      </c>
      <c r="O10" s="112">
        <f t="shared" si="1"/>
        <v>2160</v>
      </c>
      <c r="P10" s="97">
        <f>SUM(L10:O10)</f>
        <v>4320</v>
      </c>
      <c r="Q10" s="97">
        <f>P10/60</f>
        <v>72</v>
      </c>
      <c r="R10" s="97">
        <f>Q10/24</f>
        <v>3</v>
      </c>
      <c r="S10" s="1"/>
      <c r="T10" s="1"/>
      <c r="U10" s="1"/>
      <c r="Y10" s="433">
        <v>10</v>
      </c>
      <c r="Z10" s="434"/>
      <c r="AA10" s="232">
        <f>SUM(AA29:AF29)</f>
        <v>205.05070000000001</v>
      </c>
      <c r="AB10" s="232">
        <f>SUM(AG29:AL29)</f>
        <v>408.54183333333333</v>
      </c>
      <c r="AC10" s="232">
        <f>SUM(AM29:AR29)</f>
        <v>601.98219999999992</v>
      </c>
      <c r="AD10" s="233">
        <f t="shared" ref="AD10:AD16" si="2">SUM(AS29:AX29)</f>
        <v>1165.5790333333334</v>
      </c>
      <c r="AE10" s="234">
        <f>SUM(AA10:AD10)</f>
        <v>2381.1537666666668</v>
      </c>
      <c r="AF10" s="234">
        <f>AE10/60</f>
        <v>39.685896111111113</v>
      </c>
      <c r="AG10" s="234">
        <f>AF10/24</f>
        <v>1.6535790046296297</v>
      </c>
      <c r="AH10" s="78"/>
      <c r="AI10" s="78"/>
      <c r="AJ10" s="78"/>
      <c r="AK10" s="78"/>
      <c r="AL10" s="78"/>
      <c r="AM10" s="78"/>
      <c r="AN10" s="33"/>
      <c r="AO10" s="33"/>
      <c r="AP10" s="33"/>
      <c r="AQ10" s="33"/>
      <c r="AR10" s="33"/>
      <c r="AY10" s="87"/>
      <c r="AZ10" s="137"/>
      <c r="BA10" s="137"/>
      <c r="BB10" s="137"/>
      <c r="BC10" s="137"/>
      <c r="BD10" s="137"/>
      <c r="BE10" s="137"/>
      <c r="BF10" s="137"/>
      <c r="BG10" s="137"/>
      <c r="BH10" s="137"/>
    </row>
    <row r="11" spans="1:60">
      <c r="A11" s="484">
        <v>30</v>
      </c>
      <c r="B11" s="377"/>
      <c r="C11" s="24">
        <f t="shared" si="0"/>
        <v>2</v>
      </c>
      <c r="D11" s="24">
        <f t="shared" si="0"/>
        <v>4</v>
      </c>
      <c r="E11" s="24">
        <f t="shared" si="0"/>
        <v>6</v>
      </c>
      <c r="F11" s="112">
        <f t="shared" si="0"/>
        <v>12</v>
      </c>
      <c r="G11" s="479">
        <f t="shared" ref="G11:G16" si="3">SUM(C11:F11)</f>
        <v>24</v>
      </c>
      <c r="H11" s="480"/>
      <c r="I11" s="1"/>
      <c r="J11" s="488">
        <v>30</v>
      </c>
      <c r="K11" s="489"/>
      <c r="L11" s="24">
        <f t="shared" si="1"/>
        <v>360</v>
      </c>
      <c r="M11" s="24">
        <f t="shared" si="1"/>
        <v>720</v>
      </c>
      <c r="N11" s="24">
        <f t="shared" si="1"/>
        <v>1080</v>
      </c>
      <c r="O11" s="112">
        <f t="shared" si="1"/>
        <v>2160</v>
      </c>
      <c r="P11" s="97">
        <f t="shared" ref="P11:P16" si="4">SUM(L11:O11)</f>
        <v>4320</v>
      </c>
      <c r="Q11" s="97">
        <f t="shared" ref="Q11:Q16" si="5">P11/60</f>
        <v>72</v>
      </c>
      <c r="R11" s="97">
        <f t="shared" ref="R11:R16" si="6">Q11/24</f>
        <v>3</v>
      </c>
      <c r="S11" s="1"/>
      <c r="T11" s="1"/>
      <c r="U11" s="1"/>
      <c r="Y11" s="433">
        <v>30</v>
      </c>
      <c r="Z11" s="434"/>
      <c r="AA11" s="232">
        <f>SUM(AA30:AF30)</f>
        <v>214.31808333333333</v>
      </c>
      <c r="AB11" s="232">
        <f>SUM(AG30:AL30)</f>
        <v>410.40449999999998</v>
      </c>
      <c r="AC11" s="232">
        <f>SUM(AM30:AR30)</f>
        <v>623.58174999999994</v>
      </c>
      <c r="AD11" s="233">
        <f t="shared" si="2"/>
        <v>1208.0458000000001</v>
      </c>
      <c r="AE11" s="234">
        <f t="shared" ref="AE11:AE16" si="7">SUM(AA11:AD11)</f>
        <v>2456.3501333333334</v>
      </c>
      <c r="AF11" s="234">
        <f t="shared" ref="AF11:AF16" si="8">AE11/60</f>
        <v>40.939168888888886</v>
      </c>
      <c r="AG11" s="234">
        <f t="shared" ref="AG11:AG16" si="9">AF11/24</f>
        <v>1.7057987037037037</v>
      </c>
      <c r="AH11" s="78"/>
      <c r="AI11" s="78"/>
      <c r="AJ11" s="78"/>
      <c r="AK11" s="78"/>
      <c r="AL11" s="78"/>
      <c r="AM11" s="78"/>
      <c r="AN11" s="33"/>
      <c r="AO11" s="33"/>
      <c r="AP11" s="33"/>
      <c r="AQ11" s="33"/>
      <c r="AR11" s="33"/>
      <c r="AY11" s="87"/>
      <c r="AZ11" s="137"/>
      <c r="BA11" s="137"/>
      <c r="BB11" s="137"/>
      <c r="BC11" s="137"/>
      <c r="BD11" s="137"/>
      <c r="BE11" s="137"/>
      <c r="BF11" s="137"/>
      <c r="BG11" s="137"/>
      <c r="BH11" s="137"/>
    </row>
    <row r="12" spans="1:60">
      <c r="A12" s="484">
        <v>60</v>
      </c>
      <c r="B12" s="377"/>
      <c r="C12" s="24">
        <f t="shared" si="0"/>
        <v>1</v>
      </c>
      <c r="D12" s="24">
        <f t="shared" si="0"/>
        <v>2</v>
      </c>
      <c r="E12" s="24">
        <f t="shared" si="0"/>
        <v>3</v>
      </c>
      <c r="F12" s="112">
        <f t="shared" si="0"/>
        <v>6</v>
      </c>
      <c r="G12" s="479">
        <f t="shared" si="3"/>
        <v>12</v>
      </c>
      <c r="H12" s="480"/>
      <c r="I12" s="1"/>
      <c r="J12" s="488">
        <v>60</v>
      </c>
      <c r="K12" s="489"/>
      <c r="L12" s="24">
        <f t="shared" si="1"/>
        <v>360</v>
      </c>
      <c r="M12" s="24">
        <f t="shared" si="1"/>
        <v>720</v>
      </c>
      <c r="N12" s="24">
        <f t="shared" si="1"/>
        <v>1080</v>
      </c>
      <c r="O12" s="112">
        <f t="shared" si="1"/>
        <v>2160</v>
      </c>
      <c r="P12" s="97">
        <f t="shared" si="4"/>
        <v>4320</v>
      </c>
      <c r="Q12" s="97">
        <f t="shared" si="5"/>
        <v>72</v>
      </c>
      <c r="R12" s="97">
        <f t="shared" si="6"/>
        <v>3</v>
      </c>
      <c r="S12" s="1"/>
      <c r="T12" s="1"/>
      <c r="U12" s="1"/>
      <c r="Y12" s="433">
        <v>60</v>
      </c>
      <c r="Z12" s="434"/>
      <c r="AA12" s="232">
        <f>SUM(AA31:AF31)</f>
        <v>218.88854999999998</v>
      </c>
      <c r="AB12" s="232">
        <f>SUM(AG31:AL31)</f>
        <v>420.87026666666668</v>
      </c>
      <c r="AC12" s="232">
        <f>SUM(AM31:AR31)</f>
        <v>625.33663333333334</v>
      </c>
      <c r="AD12" s="233">
        <f t="shared" si="2"/>
        <v>1218.4241833333333</v>
      </c>
      <c r="AE12" s="234">
        <f t="shared" si="7"/>
        <v>2483.5196333333333</v>
      </c>
      <c r="AF12" s="234">
        <f t="shared" si="8"/>
        <v>41.391993888888891</v>
      </c>
      <c r="AG12" s="234">
        <f t="shared" si="9"/>
        <v>1.7246664120370372</v>
      </c>
      <c r="AH12" s="78"/>
      <c r="AI12" s="78"/>
      <c r="AJ12" s="78"/>
      <c r="AK12" s="78"/>
      <c r="AL12" s="78"/>
      <c r="AM12" s="78"/>
      <c r="AY12" s="87"/>
      <c r="AZ12" s="33"/>
      <c r="BA12" s="137"/>
      <c r="BB12" s="137"/>
      <c r="BC12" s="137"/>
      <c r="BD12" s="137"/>
      <c r="BE12" s="137"/>
      <c r="BF12" s="137"/>
      <c r="BG12" s="137"/>
      <c r="BH12" s="137"/>
    </row>
    <row r="13" spans="1:60">
      <c r="A13" s="484">
        <v>90</v>
      </c>
      <c r="B13" s="377"/>
      <c r="C13" s="24" t="str">
        <f t="shared" si="0"/>
        <v>-</v>
      </c>
      <c r="D13" s="24" t="str">
        <f t="shared" si="0"/>
        <v>-</v>
      </c>
      <c r="E13" s="24">
        <f t="shared" si="0"/>
        <v>2</v>
      </c>
      <c r="F13" s="112">
        <f t="shared" si="0"/>
        <v>4</v>
      </c>
      <c r="G13" s="479">
        <f t="shared" si="3"/>
        <v>6</v>
      </c>
      <c r="H13" s="480"/>
      <c r="I13" s="1"/>
      <c r="J13" s="488">
        <v>90</v>
      </c>
      <c r="K13" s="489"/>
      <c r="L13" s="24" t="str">
        <f t="shared" si="1"/>
        <v>-</v>
      </c>
      <c r="M13" s="24" t="str">
        <f t="shared" si="1"/>
        <v>-</v>
      </c>
      <c r="N13" s="24">
        <f t="shared" si="1"/>
        <v>1080</v>
      </c>
      <c r="O13" s="112">
        <f t="shared" si="1"/>
        <v>2160</v>
      </c>
      <c r="P13" s="97">
        <f t="shared" si="4"/>
        <v>3240</v>
      </c>
      <c r="Q13" s="97">
        <f t="shared" si="5"/>
        <v>54</v>
      </c>
      <c r="R13" s="97">
        <f t="shared" si="6"/>
        <v>2.25</v>
      </c>
      <c r="S13" s="1"/>
      <c r="T13" s="1"/>
      <c r="U13" s="1"/>
      <c r="Y13" s="433">
        <v>90</v>
      </c>
      <c r="Z13" s="434"/>
      <c r="AA13" s="232" t="s">
        <v>49</v>
      </c>
      <c r="AB13" s="232" t="s">
        <v>49</v>
      </c>
      <c r="AC13" s="232">
        <f>SUM(AM32:AR32)</f>
        <v>637.71618333333333</v>
      </c>
      <c r="AD13" s="233">
        <f t="shared" si="2"/>
        <v>1255.2652166666667</v>
      </c>
      <c r="AE13" s="234">
        <f t="shared" si="7"/>
        <v>1892.9814000000001</v>
      </c>
      <c r="AF13" s="234">
        <f t="shared" si="8"/>
        <v>31.549690000000002</v>
      </c>
      <c r="AG13" s="234">
        <f t="shared" si="9"/>
        <v>1.3145704166666667</v>
      </c>
      <c r="AH13" s="78"/>
      <c r="AI13" s="78"/>
      <c r="AJ13" s="78"/>
      <c r="AK13" s="78"/>
      <c r="AL13" s="78"/>
      <c r="AM13" s="78"/>
      <c r="AY13" s="87"/>
      <c r="AZ13" s="33"/>
      <c r="BA13" s="137"/>
      <c r="BB13" s="137"/>
      <c r="BC13" s="137"/>
      <c r="BD13" s="137"/>
      <c r="BE13" s="137"/>
      <c r="BF13" s="137"/>
      <c r="BG13" s="137"/>
      <c r="BH13" s="137"/>
    </row>
    <row r="14" spans="1:60">
      <c r="A14" s="484">
        <v>120</v>
      </c>
      <c r="B14" s="377"/>
      <c r="C14" s="24" t="str">
        <f t="shared" si="0"/>
        <v>-</v>
      </c>
      <c r="D14" s="24">
        <f t="shared" si="0"/>
        <v>1</v>
      </c>
      <c r="E14" s="24" t="str">
        <f t="shared" si="0"/>
        <v>-</v>
      </c>
      <c r="F14" s="112">
        <f t="shared" si="0"/>
        <v>3</v>
      </c>
      <c r="G14" s="479">
        <f t="shared" si="3"/>
        <v>4</v>
      </c>
      <c r="H14" s="480"/>
      <c r="I14" s="1"/>
      <c r="J14" s="488">
        <v>120</v>
      </c>
      <c r="K14" s="489"/>
      <c r="L14" s="24" t="str">
        <f t="shared" si="1"/>
        <v>-</v>
      </c>
      <c r="M14" s="24">
        <f t="shared" si="1"/>
        <v>720</v>
      </c>
      <c r="N14" s="24" t="str">
        <f t="shared" si="1"/>
        <v>-</v>
      </c>
      <c r="O14" s="112">
        <f t="shared" si="1"/>
        <v>2160</v>
      </c>
      <c r="P14" s="97">
        <f t="shared" si="4"/>
        <v>2880</v>
      </c>
      <c r="Q14" s="97">
        <f t="shared" si="5"/>
        <v>48</v>
      </c>
      <c r="R14" s="97">
        <f t="shared" si="6"/>
        <v>2</v>
      </c>
      <c r="S14" s="1"/>
      <c r="T14" s="1"/>
      <c r="U14" s="1"/>
      <c r="Y14" s="433">
        <v>120</v>
      </c>
      <c r="Z14" s="434"/>
      <c r="AA14" s="232" t="s">
        <v>49</v>
      </c>
      <c r="AB14" s="232">
        <f>SUM(AG33:AL33)</f>
        <v>440.30891666666668</v>
      </c>
      <c r="AC14" s="232" t="s">
        <v>49</v>
      </c>
      <c r="AD14" s="233">
        <f t="shared" si="2"/>
        <v>1256.4735833333332</v>
      </c>
      <c r="AE14" s="234">
        <f t="shared" si="7"/>
        <v>1696.7824999999998</v>
      </c>
      <c r="AF14" s="234">
        <f t="shared" si="8"/>
        <v>28.279708333333328</v>
      </c>
      <c r="AG14" s="234">
        <f t="shared" si="9"/>
        <v>1.1783211805555553</v>
      </c>
      <c r="AH14" s="78"/>
      <c r="AI14" s="78"/>
      <c r="AJ14" s="78"/>
      <c r="AK14" s="78"/>
      <c r="AL14" s="78"/>
      <c r="AM14" s="78"/>
      <c r="AY14" s="137"/>
      <c r="AZ14" s="137"/>
      <c r="BA14" s="137"/>
      <c r="BB14" s="137"/>
      <c r="BC14" s="137"/>
      <c r="BD14" s="137"/>
      <c r="BE14" s="137"/>
      <c r="BF14" s="137"/>
      <c r="BG14" s="137"/>
      <c r="BH14" s="137"/>
    </row>
    <row r="15" spans="1:60">
      <c r="A15" s="484">
        <v>180</v>
      </c>
      <c r="B15" s="377"/>
      <c r="C15" s="24" t="str">
        <f t="shared" si="0"/>
        <v>-</v>
      </c>
      <c r="D15" s="24" t="str">
        <f t="shared" si="0"/>
        <v>-</v>
      </c>
      <c r="E15" s="24">
        <f t="shared" si="0"/>
        <v>1</v>
      </c>
      <c r="F15" s="112">
        <f t="shared" si="0"/>
        <v>2</v>
      </c>
      <c r="G15" s="479">
        <f t="shared" si="3"/>
        <v>3</v>
      </c>
      <c r="H15" s="480"/>
      <c r="I15" s="1"/>
      <c r="J15" s="488">
        <v>180</v>
      </c>
      <c r="K15" s="489"/>
      <c r="L15" s="24" t="str">
        <f t="shared" si="1"/>
        <v>-</v>
      </c>
      <c r="M15" s="24" t="str">
        <f t="shared" si="1"/>
        <v>-</v>
      </c>
      <c r="N15" s="24">
        <f t="shared" si="1"/>
        <v>1080</v>
      </c>
      <c r="O15" s="112">
        <f t="shared" si="1"/>
        <v>2160</v>
      </c>
      <c r="P15" s="97">
        <f t="shared" si="4"/>
        <v>3240</v>
      </c>
      <c r="Q15" s="97">
        <f t="shared" si="5"/>
        <v>54</v>
      </c>
      <c r="R15" s="97">
        <f t="shared" si="6"/>
        <v>2.25</v>
      </c>
      <c r="S15" s="1"/>
      <c r="T15" s="1"/>
      <c r="U15" s="1"/>
      <c r="Y15" s="433">
        <v>180</v>
      </c>
      <c r="Z15" s="434"/>
      <c r="AA15" s="232" t="s">
        <v>49</v>
      </c>
      <c r="AB15" s="232" t="s">
        <v>49</v>
      </c>
      <c r="AC15" s="232">
        <f>SUM(AM34:AR34)</f>
        <v>658.42688333333342</v>
      </c>
      <c r="AD15" s="233">
        <f t="shared" si="2"/>
        <v>1264.3594666666668</v>
      </c>
      <c r="AE15" s="234">
        <f t="shared" si="7"/>
        <v>1922.7863500000003</v>
      </c>
      <c r="AF15" s="234">
        <f t="shared" si="8"/>
        <v>32.046439166666673</v>
      </c>
      <c r="AG15" s="234">
        <f t="shared" si="9"/>
        <v>1.3352682986111113</v>
      </c>
      <c r="AH15" s="78"/>
      <c r="AI15" s="78"/>
      <c r="AJ15" s="78"/>
      <c r="AK15" s="78"/>
      <c r="AL15" s="78"/>
      <c r="AM15" s="78"/>
      <c r="AY15" s="87"/>
      <c r="AZ15" s="137"/>
      <c r="BA15" s="137"/>
      <c r="BB15" s="137"/>
      <c r="BC15" s="137"/>
      <c r="BD15" s="137"/>
      <c r="BE15" s="137"/>
      <c r="BF15" s="137"/>
      <c r="BG15" s="137"/>
      <c r="BH15" s="137"/>
    </row>
    <row r="16" spans="1:60" ht="16.5" thickBot="1">
      <c r="A16" s="485">
        <v>360</v>
      </c>
      <c r="B16" s="486"/>
      <c r="C16" s="113" t="str">
        <f t="shared" si="0"/>
        <v>-</v>
      </c>
      <c r="D16" s="113" t="str">
        <f t="shared" si="0"/>
        <v>-</v>
      </c>
      <c r="E16" s="113" t="str">
        <f t="shared" si="0"/>
        <v>-</v>
      </c>
      <c r="F16" s="114">
        <f t="shared" si="0"/>
        <v>1</v>
      </c>
      <c r="G16" s="481">
        <f t="shared" si="3"/>
        <v>1</v>
      </c>
      <c r="H16" s="482"/>
      <c r="I16" s="1"/>
      <c r="J16" s="492">
        <v>360</v>
      </c>
      <c r="K16" s="493"/>
      <c r="L16" s="113" t="str">
        <f t="shared" si="1"/>
        <v>-</v>
      </c>
      <c r="M16" s="113" t="str">
        <f t="shared" si="1"/>
        <v>-</v>
      </c>
      <c r="N16" s="113" t="str">
        <f t="shared" si="1"/>
        <v>-</v>
      </c>
      <c r="O16" s="114">
        <f t="shared" si="1"/>
        <v>2160</v>
      </c>
      <c r="P16" s="98">
        <f t="shared" si="4"/>
        <v>2160</v>
      </c>
      <c r="Q16" s="97">
        <f t="shared" si="5"/>
        <v>36</v>
      </c>
      <c r="R16" s="97">
        <f t="shared" si="6"/>
        <v>1.5</v>
      </c>
      <c r="S16" s="1"/>
      <c r="T16" s="1"/>
      <c r="U16" s="1"/>
      <c r="Y16" s="435">
        <v>360</v>
      </c>
      <c r="Z16" s="436"/>
      <c r="AA16" s="235" t="s">
        <v>49</v>
      </c>
      <c r="AB16" s="235" t="s">
        <v>49</v>
      </c>
      <c r="AC16" s="235" t="s">
        <v>49</v>
      </c>
      <c r="AD16" s="236">
        <f t="shared" si="2"/>
        <v>1277.0248666666666</v>
      </c>
      <c r="AE16" s="237">
        <f t="shared" si="7"/>
        <v>1277.0248666666666</v>
      </c>
      <c r="AF16" s="234">
        <f t="shared" si="8"/>
        <v>21.283747777777776</v>
      </c>
      <c r="AG16" s="234">
        <f t="shared" si="9"/>
        <v>0.88682282407407398</v>
      </c>
      <c r="AH16" s="78"/>
      <c r="AI16" s="78"/>
      <c r="AJ16" s="78"/>
      <c r="AK16" s="78"/>
      <c r="AL16" s="78"/>
      <c r="AM16" s="78"/>
      <c r="AY16" s="87"/>
      <c r="AZ16" s="137"/>
      <c r="BA16" s="137"/>
      <c r="BB16" s="137"/>
      <c r="BC16" s="137"/>
      <c r="BD16" s="137"/>
      <c r="BE16" s="137"/>
      <c r="BF16" s="137"/>
      <c r="BG16" s="137"/>
      <c r="BH16" s="137"/>
    </row>
    <row r="17" spans="1:71" ht="15.75" customHeight="1">
      <c r="A17" s="468" t="s">
        <v>206</v>
      </c>
      <c r="B17" s="476"/>
      <c r="C17" s="464">
        <f>SUM(C10:C16)</f>
        <v>9</v>
      </c>
      <c r="D17" s="466">
        <f t="shared" ref="D17:F17" si="10">SUM(D10:D16)</f>
        <v>19</v>
      </c>
      <c r="E17" s="466">
        <f t="shared" si="10"/>
        <v>30</v>
      </c>
      <c r="F17" s="471">
        <f t="shared" si="10"/>
        <v>64</v>
      </c>
      <c r="G17" s="418" t="s">
        <v>210</v>
      </c>
      <c r="H17" s="415"/>
      <c r="I17" s="1"/>
      <c r="J17" s="468" t="s">
        <v>205</v>
      </c>
      <c r="K17" s="92" t="s">
        <v>202</v>
      </c>
      <c r="L17" s="94">
        <f t="shared" ref="L17:O17" si="11">SUM(L10:L16)</f>
        <v>1080</v>
      </c>
      <c r="M17" s="94">
        <f>SUM(M10:M16)</f>
        <v>2880</v>
      </c>
      <c r="N17" s="94">
        <f t="shared" si="11"/>
        <v>5400</v>
      </c>
      <c r="O17" s="95">
        <f t="shared" si="11"/>
        <v>15120</v>
      </c>
      <c r="P17" s="36">
        <f>SUM(L17:O17)</f>
        <v>24480</v>
      </c>
      <c r="Q17" s="454" t="s">
        <v>209</v>
      </c>
      <c r="R17" s="455"/>
      <c r="S17" s="1"/>
      <c r="T17" s="1"/>
      <c r="U17" s="1"/>
      <c r="Y17" s="468" t="s">
        <v>212</v>
      </c>
      <c r="Z17" s="92" t="s">
        <v>202</v>
      </c>
      <c r="AA17" s="220">
        <f>SUM(AA10:AA16)</f>
        <v>638.25733333333335</v>
      </c>
      <c r="AB17" s="220">
        <f>SUM(AB10:AB16)</f>
        <v>1680.1255166666667</v>
      </c>
      <c r="AC17" s="220">
        <f>SUM(AC10:AC16)</f>
        <v>3147.0436500000001</v>
      </c>
      <c r="AD17" s="238">
        <f>SUM(AD10:AD16)</f>
        <v>8645.1721500000003</v>
      </c>
      <c r="AE17" s="239">
        <f>SUM(AA17:AD17)</f>
        <v>14110.59865</v>
      </c>
      <c r="AF17" s="454" t="s">
        <v>209</v>
      </c>
      <c r="AG17" s="455"/>
      <c r="AH17" s="27"/>
      <c r="AI17" s="27"/>
      <c r="AJ17" s="27"/>
      <c r="AK17" s="27"/>
      <c r="AL17" s="27"/>
      <c r="AY17" s="87"/>
      <c r="AZ17" s="33"/>
      <c r="BA17" s="137"/>
      <c r="BB17" s="137"/>
      <c r="BC17" s="137"/>
      <c r="BD17" s="137"/>
      <c r="BE17" s="137"/>
      <c r="BF17" s="137"/>
      <c r="BG17" s="137"/>
      <c r="BH17" s="137"/>
    </row>
    <row r="18" spans="1:71">
      <c r="A18" s="468"/>
      <c r="B18" s="476"/>
      <c r="C18" s="464"/>
      <c r="D18" s="466"/>
      <c r="E18" s="466"/>
      <c r="F18" s="471"/>
      <c r="G18" s="464">
        <f>SUM(G10:H16)</f>
        <v>122</v>
      </c>
      <c r="H18" s="471"/>
      <c r="I18" s="1"/>
      <c r="J18" s="468"/>
      <c r="K18" s="92" t="s">
        <v>201</v>
      </c>
      <c r="L18" s="32">
        <f>L17/60</f>
        <v>18</v>
      </c>
      <c r="M18" s="32">
        <f t="shared" ref="M18:O18" si="12">M17/60</f>
        <v>48</v>
      </c>
      <c r="N18" s="32">
        <f t="shared" si="12"/>
        <v>90</v>
      </c>
      <c r="O18" s="26">
        <f t="shared" si="12"/>
        <v>252</v>
      </c>
      <c r="P18" s="90">
        <f>SUM(L18:O18)</f>
        <v>408</v>
      </c>
      <c r="Q18" s="100" t="s">
        <v>40</v>
      </c>
      <c r="R18" s="102">
        <f>ROUNDDOWN(P18/24,0)</f>
        <v>17</v>
      </c>
      <c r="S18" s="1"/>
      <c r="T18" s="1"/>
      <c r="U18" s="1"/>
      <c r="Y18" s="468"/>
      <c r="Z18" s="92" t="s">
        <v>201</v>
      </c>
      <c r="AA18" s="211">
        <f>AA17/60</f>
        <v>10.637622222222223</v>
      </c>
      <c r="AB18" s="211">
        <f t="shared" ref="AB18" si="13">AB17/60</f>
        <v>28.002091944444444</v>
      </c>
      <c r="AC18" s="211">
        <f t="shared" ref="AC18" si="14">AC17/60</f>
        <v>52.450727499999999</v>
      </c>
      <c r="AD18" s="240">
        <f t="shared" ref="AD18" si="15">AD17/60</f>
        <v>144.08620250000001</v>
      </c>
      <c r="AE18" s="239">
        <f>SUM(AA18:AD18)</f>
        <v>235.17664416666668</v>
      </c>
      <c r="AF18" s="100" t="s">
        <v>40</v>
      </c>
      <c r="AG18" s="102">
        <f>ROUNDDOWN(AE18/24,0)</f>
        <v>9</v>
      </c>
      <c r="AH18" s="81"/>
      <c r="AI18" s="81"/>
      <c r="AJ18" s="81"/>
      <c r="AK18" s="81"/>
      <c r="AL18" s="81"/>
      <c r="AY18" s="87"/>
      <c r="AZ18" s="33"/>
      <c r="BA18" s="137"/>
      <c r="BB18" s="137"/>
      <c r="BC18" s="137"/>
      <c r="BD18" s="137"/>
      <c r="BE18" s="137"/>
      <c r="BF18" s="137"/>
      <c r="BG18" s="137"/>
      <c r="BH18" s="137"/>
    </row>
    <row r="19" spans="1:71">
      <c r="A19" s="469"/>
      <c r="B19" s="478"/>
      <c r="C19" s="465"/>
      <c r="D19" s="467"/>
      <c r="E19" s="467"/>
      <c r="F19" s="472"/>
      <c r="G19" s="465"/>
      <c r="H19" s="472"/>
      <c r="I19" s="1"/>
      <c r="J19" s="469"/>
      <c r="K19" s="93" t="s">
        <v>203</v>
      </c>
      <c r="L19" s="39">
        <f>L18/24</f>
        <v>0.75</v>
      </c>
      <c r="M19" s="39">
        <f t="shared" ref="M19:O19" si="16">M18/24</f>
        <v>2</v>
      </c>
      <c r="N19" s="39">
        <f t="shared" si="16"/>
        <v>3.75</v>
      </c>
      <c r="O19" s="40">
        <f t="shared" si="16"/>
        <v>10.5</v>
      </c>
      <c r="P19" s="110">
        <f>SUM(L19:O19)</f>
        <v>17</v>
      </c>
      <c r="Q19" s="101" t="s">
        <v>41</v>
      </c>
      <c r="R19" s="103">
        <f>ROUNDDOWN(24*(P18/24-R18),0)</f>
        <v>0</v>
      </c>
      <c r="S19" s="1"/>
      <c r="T19" s="1"/>
      <c r="U19" s="1"/>
      <c r="Y19" s="468"/>
      <c r="Z19" s="92" t="s">
        <v>203</v>
      </c>
      <c r="AA19" s="211">
        <f>AA18/24</f>
        <v>0.4432342592592593</v>
      </c>
      <c r="AB19" s="211">
        <f t="shared" ref="AB19" si="17">AB18/24</f>
        <v>1.1667538310185186</v>
      </c>
      <c r="AC19" s="211">
        <f t="shared" ref="AC19" si="18">AC18/24</f>
        <v>2.1854469791666666</v>
      </c>
      <c r="AD19" s="240">
        <f t="shared" ref="AD19" si="19">AD18/24</f>
        <v>6.0035917708333342</v>
      </c>
      <c r="AE19" s="239">
        <f>SUM(AA19:AD19)</f>
        <v>9.7990268402777794</v>
      </c>
      <c r="AF19" s="101" t="s">
        <v>41</v>
      </c>
      <c r="AG19" s="103">
        <f>ROUNDDOWN(24*(AE18/24-AG18),0)</f>
        <v>19</v>
      </c>
      <c r="AH19" s="27"/>
      <c r="AI19" s="27"/>
      <c r="AJ19" s="27"/>
      <c r="AK19" s="27"/>
      <c r="AL19" s="27"/>
    </row>
    <row r="20" spans="1:71" ht="15.75" customHeight="1">
      <c r="A20" s="91"/>
      <c r="B20" s="91"/>
      <c r="C20" s="32"/>
      <c r="D20" s="32"/>
      <c r="E20" s="32"/>
      <c r="F20" s="32"/>
      <c r="G20" s="1"/>
      <c r="H20" s="1"/>
      <c r="I20" s="1"/>
      <c r="J20" s="91"/>
      <c r="K20" s="89"/>
      <c r="L20" s="32"/>
      <c r="M20" s="32"/>
      <c r="N20" s="32"/>
      <c r="O20" s="32"/>
      <c r="P20" s="77"/>
      <c r="Q20" s="1"/>
      <c r="R20" s="1"/>
      <c r="S20" s="1"/>
      <c r="T20" s="1"/>
      <c r="U20" s="1"/>
      <c r="Y20" s="490" t="s">
        <v>313</v>
      </c>
      <c r="Z20" s="491"/>
      <c r="AA20" s="241">
        <f>(1-AA17/L17)*100</f>
        <v>40.902098765432093</v>
      </c>
      <c r="AB20" s="241">
        <f t="shared" ref="AB20:AD20" si="20">(1-AB17/M17)*100</f>
        <v>41.662308449074068</v>
      </c>
      <c r="AC20" s="241">
        <f t="shared" si="20"/>
        <v>41.72141388888889</v>
      </c>
      <c r="AD20" s="242">
        <f t="shared" si="20"/>
        <v>42.82293551587302</v>
      </c>
      <c r="AE20" s="243">
        <f>(1-AE17/P17)*100</f>
        <v>42.358665645424843</v>
      </c>
      <c r="AF20" s="456" t="s">
        <v>314</v>
      </c>
      <c r="AG20" s="457"/>
      <c r="AH20" s="88"/>
      <c r="AI20" s="88"/>
      <c r="AJ20" s="88"/>
      <c r="AK20" s="88"/>
      <c r="AL20" s="88"/>
    </row>
    <row r="21" spans="1:71">
      <c r="A21" s="91"/>
      <c r="B21" s="91"/>
      <c r="C21" s="32"/>
      <c r="D21" s="32"/>
      <c r="E21" s="32"/>
      <c r="F21" s="32"/>
      <c r="G21" s="1"/>
      <c r="H21" s="1"/>
      <c r="I21" s="1"/>
      <c r="J21" s="91"/>
      <c r="K21" s="89"/>
      <c r="L21" s="32"/>
      <c r="M21" s="32"/>
      <c r="N21" s="32"/>
      <c r="O21" s="32"/>
      <c r="P21" s="77"/>
      <c r="Q21" s="1"/>
      <c r="R21" s="1"/>
      <c r="S21" s="1"/>
      <c r="T21" s="1"/>
      <c r="U21" s="1"/>
    </row>
    <row r="22" spans="1:71">
      <c r="A22" s="91"/>
      <c r="B22" s="91"/>
      <c r="C22" s="32"/>
      <c r="D22" s="32"/>
      <c r="E22" s="32"/>
      <c r="F22" s="32"/>
      <c r="G22" s="1"/>
      <c r="H22" s="1"/>
      <c r="I22" s="1"/>
      <c r="J22" s="91"/>
      <c r="K22" s="89"/>
      <c r="L22" s="32"/>
      <c r="M22" s="32"/>
      <c r="N22" s="32"/>
      <c r="O22" s="32"/>
      <c r="P22" s="77"/>
      <c r="Q22" s="1"/>
      <c r="R22" s="1"/>
      <c r="S22" s="1"/>
      <c r="T22" s="1"/>
      <c r="U22" s="1"/>
    </row>
    <row r="23" spans="1:71">
      <c r="A23" s="91"/>
      <c r="B23" s="91"/>
      <c r="C23" s="32"/>
      <c r="D23" s="32"/>
      <c r="E23" s="32"/>
      <c r="F23" s="32"/>
      <c r="G23" s="1"/>
      <c r="H23" s="1"/>
      <c r="I23" s="1"/>
      <c r="J23" s="91"/>
      <c r="K23" s="89"/>
      <c r="L23" s="32"/>
      <c r="M23" s="32"/>
      <c r="N23" s="32"/>
      <c r="O23" s="32"/>
      <c r="P23" s="77"/>
      <c r="Q23" s="1"/>
      <c r="R23" s="1"/>
      <c r="S23" s="1"/>
      <c r="T23" s="1"/>
      <c r="U23" s="1"/>
    </row>
    <row r="24" spans="1:71">
      <c r="A24" s="91"/>
      <c r="B24" s="91"/>
      <c r="C24" s="32"/>
      <c r="D24" s="32"/>
      <c r="E24" s="32"/>
      <c r="F24" s="32"/>
      <c r="G24" s="1"/>
      <c r="H24" s="1"/>
      <c r="I24" s="1"/>
      <c r="J24" s="91"/>
      <c r="K24" s="89"/>
      <c r="L24" s="32"/>
      <c r="M24" s="32"/>
      <c r="N24" s="32"/>
      <c r="O24" s="32"/>
      <c r="P24" s="77"/>
      <c r="Q24" s="1"/>
      <c r="R24" s="1"/>
      <c r="S24" s="1"/>
      <c r="T24" s="1"/>
      <c r="U24" s="1"/>
    </row>
    <row r="25" spans="1:71" ht="16.5" thickBot="1">
      <c r="K25" s="89"/>
      <c r="Y25" s="50" t="s">
        <v>211</v>
      </c>
      <c r="AY25" s="138"/>
      <c r="AZ25" s="146" t="s">
        <v>179</v>
      </c>
      <c r="BA25" s="146">
        <v>1</v>
      </c>
      <c r="BB25" s="146">
        <v>0.66</v>
      </c>
      <c r="BC25" s="146">
        <v>0.5</v>
      </c>
      <c r="BD25" s="146">
        <v>0.33</v>
      </c>
      <c r="BE25" s="146">
        <v>0.25</v>
      </c>
      <c r="BF25" s="139">
        <v>0.2</v>
      </c>
      <c r="BG25" s="126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</row>
    <row r="26" spans="1:71" ht="15.75" customHeight="1">
      <c r="Y26" s="440" t="s">
        <v>47</v>
      </c>
      <c r="Z26" s="441"/>
      <c r="AA26" s="446" t="s">
        <v>48</v>
      </c>
      <c r="AB26" s="446"/>
      <c r="AC26" s="446"/>
      <c r="AD26" s="446"/>
      <c r="AE26" s="446"/>
      <c r="AF26" s="446"/>
      <c r="AG26" s="446"/>
      <c r="AH26" s="446"/>
      <c r="AI26" s="446"/>
      <c r="AJ26" s="446"/>
      <c r="AK26" s="446"/>
      <c r="AL26" s="446"/>
      <c r="AM26" s="446"/>
      <c r="AN26" s="446"/>
      <c r="AO26" s="446"/>
      <c r="AP26" s="446"/>
      <c r="AQ26" s="446"/>
      <c r="AR26" s="446"/>
      <c r="AS26" s="446"/>
      <c r="AT26" s="446"/>
      <c r="AU26" s="446"/>
      <c r="AV26" s="446"/>
      <c r="AW26" s="446"/>
      <c r="AX26" s="451"/>
      <c r="AY26" s="162" t="s">
        <v>187</v>
      </c>
      <c r="AZ26" s="27" t="s">
        <v>41</v>
      </c>
      <c r="BA26" s="142">
        <f>BA27/60</f>
        <v>18.640792222222224</v>
      </c>
      <c r="BB26" s="142">
        <f t="shared" ref="BB26:BF26" si="21">BB27/60</f>
        <v>21.278202222222223</v>
      </c>
      <c r="BC26" s="142">
        <f t="shared" si="21"/>
        <v>25.332509166666668</v>
      </c>
      <c r="BD26" s="142">
        <f t="shared" si="21"/>
        <v>43.007488611111107</v>
      </c>
      <c r="BE26" s="142">
        <f t="shared" si="21"/>
        <v>59.175514166666659</v>
      </c>
      <c r="BF26" s="144">
        <f t="shared" si="21"/>
        <v>67.742137777777785</v>
      </c>
      <c r="BG26" s="126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</row>
    <row r="27" spans="1:71" ht="15.75" customHeight="1">
      <c r="Y27" s="442"/>
      <c r="Z27" s="443"/>
      <c r="AA27" s="448">
        <v>60</v>
      </c>
      <c r="AB27" s="449"/>
      <c r="AC27" s="449"/>
      <c r="AD27" s="449"/>
      <c r="AE27" s="449"/>
      <c r="AF27" s="434"/>
      <c r="AG27" s="448">
        <v>120</v>
      </c>
      <c r="AH27" s="449"/>
      <c r="AI27" s="449"/>
      <c r="AJ27" s="449"/>
      <c r="AK27" s="449"/>
      <c r="AL27" s="434"/>
      <c r="AM27" s="448">
        <v>180</v>
      </c>
      <c r="AN27" s="449"/>
      <c r="AO27" s="449"/>
      <c r="AP27" s="449"/>
      <c r="AQ27" s="449"/>
      <c r="AR27" s="434"/>
      <c r="AS27" s="448">
        <v>360</v>
      </c>
      <c r="AT27" s="449"/>
      <c r="AU27" s="449"/>
      <c r="AV27" s="449"/>
      <c r="AW27" s="449"/>
      <c r="AX27" s="449"/>
      <c r="AY27" s="162"/>
      <c r="AZ27" s="27" t="s">
        <v>39</v>
      </c>
      <c r="BA27" s="27">
        <f>SUMIF(AA29:AA35,"&lt;&gt;-")+SUMIF(AG29:AG35,"&lt;&gt;-")+SUMIF(AM29:AM35,"&lt;&gt;-")+SUMIF(AS29:AS35,"&lt;&gt;-")</f>
        <v>1118.4475333333335</v>
      </c>
      <c r="BB27" s="27">
        <f t="shared" ref="BB27:BF27" si="22">SUMIF(AB29:AB35,"&lt;&gt;-")+SUMIF(AH29:AH35,"&lt;&gt;-")+SUMIF(AN29:AN35,"&lt;&gt;-")+SUMIF(AT29:AT35,"&lt;&gt;-")</f>
        <v>1276.6921333333335</v>
      </c>
      <c r="BC27" s="27">
        <f t="shared" si="22"/>
        <v>1519.95055</v>
      </c>
      <c r="BD27" s="27">
        <f t="shared" si="22"/>
        <v>2580.4493166666666</v>
      </c>
      <c r="BE27" s="27">
        <f t="shared" si="22"/>
        <v>3550.5308499999996</v>
      </c>
      <c r="BF27" s="38">
        <f t="shared" si="22"/>
        <v>4064.5282666666667</v>
      </c>
      <c r="BG27" s="126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</row>
    <row r="28" spans="1:71">
      <c r="Y28" s="444"/>
      <c r="Z28" s="445"/>
      <c r="AA28" s="16">
        <v>1</v>
      </c>
      <c r="AB28" s="16">
        <v>0.66</v>
      </c>
      <c r="AC28" s="16">
        <v>0.5</v>
      </c>
      <c r="AD28" s="16">
        <v>0.33</v>
      </c>
      <c r="AE28" s="16">
        <v>0.25</v>
      </c>
      <c r="AF28" s="16">
        <v>0.2</v>
      </c>
      <c r="AG28" s="16">
        <v>1</v>
      </c>
      <c r="AH28" s="16">
        <v>0.66</v>
      </c>
      <c r="AI28" s="16">
        <v>0.5</v>
      </c>
      <c r="AJ28" s="16">
        <v>0.33</v>
      </c>
      <c r="AK28" s="16">
        <v>0.25</v>
      </c>
      <c r="AL28" s="16">
        <v>0.2</v>
      </c>
      <c r="AM28" s="16">
        <v>1</v>
      </c>
      <c r="AN28" s="16">
        <v>0.66</v>
      </c>
      <c r="AO28" s="16">
        <v>0.5</v>
      </c>
      <c r="AP28" s="16">
        <v>0.33</v>
      </c>
      <c r="AQ28" s="16">
        <v>0.25</v>
      </c>
      <c r="AR28" s="16">
        <v>0.2</v>
      </c>
      <c r="AS28" s="16">
        <v>1</v>
      </c>
      <c r="AT28" s="16">
        <v>0.66</v>
      </c>
      <c r="AU28" s="16">
        <v>0.5</v>
      </c>
      <c r="AV28" s="16">
        <v>0.33</v>
      </c>
      <c r="AW28" s="16">
        <v>0.25</v>
      </c>
      <c r="AX28" s="140">
        <v>0.2</v>
      </c>
      <c r="AY28" s="162" t="s">
        <v>215</v>
      </c>
      <c r="AZ28" s="27" t="s">
        <v>41</v>
      </c>
      <c r="BA28" s="57">
        <f>BA29/60</f>
        <v>0.98109432748538017</v>
      </c>
      <c r="BB28" s="57">
        <f t="shared" ref="BB28" si="23">BB29/60</f>
        <v>1.1199053801169592</v>
      </c>
      <c r="BC28" s="57">
        <f t="shared" ref="BC28" si="24">BC29/60</f>
        <v>1.3332899561403508</v>
      </c>
      <c r="BD28" s="57">
        <f t="shared" ref="BD28" si="25">BD29/60</f>
        <v>2.2635520321637426</v>
      </c>
      <c r="BE28" s="57">
        <f t="shared" ref="BE28" si="26">BE29/60</f>
        <v>3.114500745614035</v>
      </c>
      <c r="BF28" s="58">
        <f t="shared" ref="BF28" si="27">BF29/60</f>
        <v>3.56537567251462</v>
      </c>
      <c r="BG28" s="126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</row>
    <row r="29" spans="1:71">
      <c r="Y29" s="433">
        <v>10</v>
      </c>
      <c r="Z29" s="434"/>
      <c r="AA29" s="17">
        <v>19.479533333333332</v>
      </c>
      <c r="AB29" s="17">
        <v>20.853316666666668</v>
      </c>
      <c r="AC29" s="17">
        <v>23.88495</v>
      </c>
      <c r="AD29" s="17">
        <v>37.28326666666667</v>
      </c>
      <c r="AE29" s="17">
        <v>44.165716666666668</v>
      </c>
      <c r="AF29" s="17">
        <v>59.383916666666664</v>
      </c>
      <c r="AG29" s="17">
        <v>33.323433333333334</v>
      </c>
      <c r="AH29" s="17">
        <v>41.858750000000001</v>
      </c>
      <c r="AI29" s="17">
        <v>46.491916666666661</v>
      </c>
      <c r="AJ29" s="17">
        <v>69.479200000000006</v>
      </c>
      <c r="AK29" s="17">
        <v>96.311633333333333</v>
      </c>
      <c r="AL29" s="17">
        <v>121.07689999999999</v>
      </c>
      <c r="AM29" s="17">
        <v>46.510933333333334</v>
      </c>
      <c r="AN29" s="17">
        <v>60.136066666666672</v>
      </c>
      <c r="AO29" s="17">
        <v>73.303566666666669</v>
      </c>
      <c r="AP29" s="17">
        <v>105.97931666666666</v>
      </c>
      <c r="AQ29" s="17">
        <v>140.73496666666668</v>
      </c>
      <c r="AR29" s="17">
        <v>175.31734999999998</v>
      </c>
      <c r="AS29" s="17">
        <v>99.671199999999999</v>
      </c>
      <c r="AT29" s="17">
        <v>115.22806666666666</v>
      </c>
      <c r="AU29" s="17">
        <v>135.53038333333333</v>
      </c>
      <c r="AV29" s="17">
        <v>177.26796666666667</v>
      </c>
      <c r="AW29" s="17">
        <v>293.94476666666668</v>
      </c>
      <c r="AX29" s="161">
        <v>343.93664999999999</v>
      </c>
      <c r="AY29" s="164"/>
      <c r="AZ29" s="27" t="s">
        <v>39</v>
      </c>
      <c r="BA29" s="142">
        <f>(SUMIF(AA29:AA35,"&lt;&gt;-")+SUMIF(AG29:AG35,"&lt;&gt;-")+SUMIF(AM29:AM35,"&lt;&gt;-")+SUMIF(AS29:AS35,"&lt;&gt;-"))/(COUNTIF(AA29:AA35,"&lt;&gt;-")+COUNTIF(AG29:AG35,"&lt;&gt;-")+COUNTIF(AM29:AM35,"&lt;&gt;-")+COUNTIF(AS29:AS35,"&lt;&gt;-"))</f>
        <v>58.865659649122811</v>
      </c>
      <c r="BB29" s="142">
        <f>(SUMIF(AB29:AB35,"&lt;&gt;-")+SUMIF(AH29:AH35,"&lt;&gt;-")+SUMIF(AN29:AN35,"&lt;&gt;-")+SUMIF(AT29:AT35,"&lt;&gt;-"))/(COUNTIF(AB29:AB35,"&lt;&gt;-")+COUNTIF(AH29:AH35,"&lt;&gt;-")+COUNTIF(AN29:AN35,"&lt;&gt;-")+COUNTIF(AT29:AT35,"&lt;&gt;-"))</f>
        <v>67.194322807017556</v>
      </c>
      <c r="BC29" s="142">
        <f t="shared" ref="BC29:BF29" si="28">(SUMIF(AC29:AC35,"&lt;&gt;-")+SUMIF(AI29:AI35,"&lt;&gt;-")+SUMIF(AO29:AO35,"&lt;&gt;-")+SUMIF(AU29:AU35,"&lt;&gt;-"))/(COUNTIF(AC29:AC35,"&lt;&gt;-")+COUNTIF(AI29:AI35,"&lt;&gt;-")+COUNTIF(AO29:AO35,"&lt;&gt;-")+COUNTIF(AU29:AU35,"&lt;&gt;-"))</f>
        <v>79.997397368421048</v>
      </c>
      <c r="BD29" s="142">
        <f t="shared" si="28"/>
        <v>135.81312192982455</v>
      </c>
      <c r="BE29" s="142">
        <f t="shared" si="28"/>
        <v>186.87004473684209</v>
      </c>
      <c r="BF29" s="144">
        <f t="shared" si="28"/>
        <v>213.9225403508772</v>
      </c>
      <c r="BG29" s="126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</row>
    <row r="30" spans="1:71">
      <c r="Y30" s="433">
        <v>30</v>
      </c>
      <c r="Z30" s="434"/>
      <c r="AA30" s="17">
        <v>17.355416666666667</v>
      </c>
      <c r="AB30" s="17">
        <v>18.686533333333333</v>
      </c>
      <c r="AC30" s="17">
        <v>22.370049999999999</v>
      </c>
      <c r="AD30" s="17">
        <v>40.902683333333336</v>
      </c>
      <c r="AE30" s="17">
        <v>55.007066666666667</v>
      </c>
      <c r="AF30" s="17">
        <v>59.99633333333334</v>
      </c>
      <c r="AG30" s="17">
        <v>30.55663333333333</v>
      </c>
      <c r="AH30" s="17">
        <v>35.083816666666664</v>
      </c>
      <c r="AI30" s="17">
        <v>44.75333333333333</v>
      </c>
      <c r="AJ30" s="17">
        <v>77.773583333333335</v>
      </c>
      <c r="AK30" s="17">
        <v>102.0688</v>
      </c>
      <c r="AL30" s="17">
        <v>120.16833333333334</v>
      </c>
      <c r="AM30" s="17">
        <v>54.355516666666666</v>
      </c>
      <c r="AN30" s="17">
        <v>64.493016666666662</v>
      </c>
      <c r="AO30" s="17">
        <v>65.290549999999996</v>
      </c>
      <c r="AP30" s="17">
        <v>108.9669</v>
      </c>
      <c r="AQ30" s="17">
        <v>151.82614999999998</v>
      </c>
      <c r="AR30" s="17">
        <v>178.64961666666667</v>
      </c>
      <c r="AS30" s="17">
        <v>98.579983333333331</v>
      </c>
      <c r="AT30" s="17">
        <v>118.10396666666666</v>
      </c>
      <c r="AU30" s="17">
        <v>135.7004</v>
      </c>
      <c r="AV30" s="17">
        <v>235.0386</v>
      </c>
      <c r="AW30" s="17">
        <v>262.42130000000003</v>
      </c>
      <c r="AX30" s="161">
        <v>358.20155</v>
      </c>
      <c r="AY30" s="165"/>
      <c r="AZ30" s="146" t="s">
        <v>181</v>
      </c>
      <c r="BA30" s="146">
        <v>10</v>
      </c>
      <c r="BB30" s="146">
        <v>30</v>
      </c>
      <c r="BC30" s="146">
        <v>60</v>
      </c>
      <c r="BD30" s="146">
        <v>90</v>
      </c>
      <c r="BE30" s="146">
        <v>120</v>
      </c>
      <c r="BF30" s="146">
        <v>180</v>
      </c>
      <c r="BG30" s="139">
        <v>360</v>
      </c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</row>
    <row r="31" spans="1:71">
      <c r="Y31" s="433">
        <v>60</v>
      </c>
      <c r="Z31" s="434"/>
      <c r="AA31" s="17">
        <v>18.009550000000001</v>
      </c>
      <c r="AB31" s="17">
        <v>19.62115</v>
      </c>
      <c r="AC31" s="17">
        <v>23.265583333333332</v>
      </c>
      <c r="AD31" s="17">
        <v>40.269950000000001</v>
      </c>
      <c r="AE31" s="17">
        <v>56.967416666666665</v>
      </c>
      <c r="AF31" s="17">
        <v>60.754899999999999</v>
      </c>
      <c r="AG31" s="17">
        <v>36.750700000000002</v>
      </c>
      <c r="AH31" s="17">
        <v>35.172083333333333</v>
      </c>
      <c r="AI31" s="17">
        <v>41.574083333333334</v>
      </c>
      <c r="AJ31" s="17">
        <v>75.89255</v>
      </c>
      <c r="AK31" s="17">
        <v>110.15218333333334</v>
      </c>
      <c r="AL31" s="17">
        <v>121.32866666666668</v>
      </c>
      <c r="AM31" s="17">
        <v>50.699300000000001</v>
      </c>
      <c r="AN31" s="17">
        <v>53.437800000000003</v>
      </c>
      <c r="AO31" s="17">
        <v>64.724516666666673</v>
      </c>
      <c r="AP31" s="17">
        <v>118.70501666666668</v>
      </c>
      <c r="AQ31" s="17">
        <v>156.59543333333335</v>
      </c>
      <c r="AR31" s="17">
        <v>181.17456666666666</v>
      </c>
      <c r="AS31" s="17">
        <v>99.966949999999997</v>
      </c>
      <c r="AT31" s="17">
        <v>110.66816666666666</v>
      </c>
      <c r="AU31" s="17">
        <v>129.23618333333334</v>
      </c>
      <c r="AV31" s="17">
        <v>209.63143333333335</v>
      </c>
      <c r="AW31" s="17">
        <v>312.63804999999996</v>
      </c>
      <c r="AX31" s="161">
        <v>356.28340000000003</v>
      </c>
      <c r="AY31" s="166" t="s">
        <v>187</v>
      </c>
      <c r="AZ31" s="27" t="s">
        <v>41</v>
      </c>
      <c r="BA31" s="142">
        <f>BA32/60</f>
        <v>39.685896111111113</v>
      </c>
      <c r="BB31" s="142">
        <f t="shared" ref="BB31:BG31" si="29">BB32/60</f>
        <v>40.939168888888886</v>
      </c>
      <c r="BC31" s="142">
        <f t="shared" si="29"/>
        <v>41.391993888888891</v>
      </c>
      <c r="BD31" s="142">
        <f t="shared" si="29"/>
        <v>31.549689999999998</v>
      </c>
      <c r="BE31" s="142">
        <f t="shared" si="29"/>
        <v>28.279708333333335</v>
      </c>
      <c r="BF31" s="142">
        <f t="shared" si="29"/>
        <v>32.046439166666666</v>
      </c>
      <c r="BG31" s="144">
        <f t="shared" si="29"/>
        <v>21.283747777777776</v>
      </c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</row>
    <row r="32" spans="1:71">
      <c r="Y32" s="433">
        <v>90</v>
      </c>
      <c r="Z32" s="434"/>
      <c r="AA32" s="17" t="s">
        <v>49</v>
      </c>
      <c r="AB32" s="17" t="s">
        <v>49</v>
      </c>
      <c r="AC32" s="17" t="s">
        <v>49</v>
      </c>
      <c r="AD32" s="17" t="s">
        <v>49</v>
      </c>
      <c r="AE32" s="17" t="s">
        <v>49</v>
      </c>
      <c r="AF32" s="17" t="s">
        <v>49</v>
      </c>
      <c r="AG32" s="17" t="s">
        <v>49</v>
      </c>
      <c r="AH32" s="17" t="s">
        <v>49</v>
      </c>
      <c r="AI32" s="17" t="s">
        <v>49</v>
      </c>
      <c r="AJ32" s="17" t="s">
        <v>49</v>
      </c>
      <c r="AK32" s="17" t="s">
        <v>49</v>
      </c>
      <c r="AL32" s="17" t="s">
        <v>49</v>
      </c>
      <c r="AM32" s="17">
        <v>54.554499999999997</v>
      </c>
      <c r="AN32" s="17">
        <v>49.469616666666667</v>
      </c>
      <c r="AO32" s="17">
        <v>66.400983333333343</v>
      </c>
      <c r="AP32" s="17">
        <v>117.69135</v>
      </c>
      <c r="AQ32" s="17">
        <v>168.08231666666669</v>
      </c>
      <c r="AR32" s="17">
        <v>181.51741666666666</v>
      </c>
      <c r="AS32" s="17">
        <v>90.76796666666668</v>
      </c>
      <c r="AT32" s="17">
        <v>112.70091666666667</v>
      </c>
      <c r="AU32" s="17">
        <v>136.91718333333336</v>
      </c>
      <c r="AV32" s="17">
        <v>223.39848333333333</v>
      </c>
      <c r="AW32" s="17">
        <v>331.44068333333331</v>
      </c>
      <c r="AX32" s="161">
        <v>360.03998333333334</v>
      </c>
      <c r="AY32" s="166"/>
      <c r="AZ32" s="27" t="s">
        <v>39</v>
      </c>
      <c r="BA32" s="142">
        <f>SUMIF(AA29:AX29,"&lt;&gt;-")</f>
        <v>2381.1537666666668</v>
      </c>
      <c r="BB32" s="142">
        <f>SUMIF(AA30:AX30,"&lt;&gt;-")</f>
        <v>2456.3501333333334</v>
      </c>
      <c r="BC32" s="142">
        <f>SUMIF(AA31:AX31,"&lt;&gt;-")</f>
        <v>2483.5196333333333</v>
      </c>
      <c r="BD32" s="142">
        <f>SUMIF(AA32:AX32,"&lt;&gt;-")</f>
        <v>1892.9813999999999</v>
      </c>
      <c r="BE32" s="142">
        <f>SUMIF(AA33:AX33,"&lt;&gt;-")</f>
        <v>1696.7825</v>
      </c>
      <c r="BF32" s="142">
        <f>SUMIF(AA34:AX34,"&lt;&gt;-")</f>
        <v>1922.7863500000001</v>
      </c>
      <c r="BG32" s="144">
        <f>SUMIF(AA35:AX35,"&lt;&gt;-")</f>
        <v>1277.0248666666666</v>
      </c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</row>
    <row r="33" spans="25:71">
      <c r="Y33" s="433">
        <v>120</v>
      </c>
      <c r="Z33" s="434"/>
      <c r="AA33" s="17" t="s">
        <v>49</v>
      </c>
      <c r="AB33" s="17" t="s">
        <v>49</v>
      </c>
      <c r="AC33" s="17" t="s">
        <v>49</v>
      </c>
      <c r="AD33" s="17" t="s">
        <v>49</v>
      </c>
      <c r="AE33" s="17" t="s">
        <v>49</v>
      </c>
      <c r="AF33" s="17" t="s">
        <v>49</v>
      </c>
      <c r="AG33" s="17">
        <v>37.46756666666667</v>
      </c>
      <c r="AH33" s="17">
        <v>39.759916666666662</v>
      </c>
      <c r="AI33" s="17">
        <v>46.000166666666672</v>
      </c>
      <c r="AJ33" s="17">
        <v>83.898833333333343</v>
      </c>
      <c r="AK33" s="17">
        <v>113.22115000000001</v>
      </c>
      <c r="AL33" s="17">
        <v>119.96128333333333</v>
      </c>
      <c r="AM33" s="17" t="s">
        <v>49</v>
      </c>
      <c r="AN33" s="17" t="s">
        <v>49</v>
      </c>
      <c r="AO33" s="17" t="s">
        <v>49</v>
      </c>
      <c r="AP33" s="17" t="s">
        <v>49</v>
      </c>
      <c r="AQ33" s="17" t="s">
        <v>49</v>
      </c>
      <c r="AR33" s="17" t="s">
        <v>49</v>
      </c>
      <c r="AS33" s="17">
        <v>91.502983333333333</v>
      </c>
      <c r="AT33" s="17">
        <v>99.548400000000001</v>
      </c>
      <c r="AU33" s="17">
        <v>138.30856666666665</v>
      </c>
      <c r="AV33" s="17">
        <v>240.63</v>
      </c>
      <c r="AW33" s="17">
        <v>324.42655000000002</v>
      </c>
      <c r="AX33" s="161">
        <v>362.05708333333331</v>
      </c>
      <c r="AY33" s="166" t="s">
        <v>215</v>
      </c>
      <c r="AZ33" s="27" t="s">
        <v>41</v>
      </c>
      <c r="BA33" s="57">
        <f>BA34/60</f>
        <v>1.6535790046296297</v>
      </c>
      <c r="BB33" s="57">
        <f t="shared" ref="BB33" si="30">BB34/60</f>
        <v>1.7057987037037037</v>
      </c>
      <c r="BC33" s="57">
        <f t="shared" ref="BC33" si="31">BC34/60</f>
        <v>1.7246664120370372</v>
      </c>
      <c r="BD33" s="57">
        <f t="shared" ref="BD33" si="32">BD34/60</f>
        <v>2.629140833333333</v>
      </c>
      <c r="BE33" s="57">
        <f t="shared" ref="BE33" si="33">BE34/60</f>
        <v>2.3566423611111111</v>
      </c>
      <c r="BF33" s="57">
        <f t="shared" ref="BF33" si="34">BF34/60</f>
        <v>2.6705365972222226</v>
      </c>
      <c r="BG33" s="58">
        <f t="shared" ref="BG33" si="35">BG34/60</f>
        <v>3.5472912962962959</v>
      </c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</row>
    <row r="34" spans="25:71">
      <c r="Y34" s="433">
        <v>180</v>
      </c>
      <c r="Z34" s="434"/>
      <c r="AA34" s="17" t="s">
        <v>49</v>
      </c>
      <c r="AB34" s="17" t="s">
        <v>49</v>
      </c>
      <c r="AC34" s="17" t="s">
        <v>49</v>
      </c>
      <c r="AD34" s="17" t="s">
        <v>49</v>
      </c>
      <c r="AE34" s="17" t="s">
        <v>49</v>
      </c>
      <c r="AF34" s="17" t="s">
        <v>49</v>
      </c>
      <c r="AG34" s="17" t="s">
        <v>49</v>
      </c>
      <c r="AH34" s="17" t="s">
        <v>49</v>
      </c>
      <c r="AI34" s="17" t="s">
        <v>49</v>
      </c>
      <c r="AJ34" s="17" t="s">
        <v>49</v>
      </c>
      <c r="AK34" s="17" t="s">
        <v>49</v>
      </c>
      <c r="AL34" s="17" t="s">
        <v>49</v>
      </c>
      <c r="AM34" s="17">
        <v>49.804850000000002</v>
      </c>
      <c r="AN34" s="17">
        <v>59.372499999999995</v>
      </c>
      <c r="AO34" s="17">
        <v>70.499616666666668</v>
      </c>
      <c r="AP34" s="17">
        <v>130.73148333333333</v>
      </c>
      <c r="AQ34" s="17">
        <v>167.50516666666667</v>
      </c>
      <c r="AR34" s="17">
        <v>180.51326666666668</v>
      </c>
      <c r="AS34" s="17">
        <v>84.332116666666664</v>
      </c>
      <c r="AT34" s="17">
        <v>116.36936666666666</v>
      </c>
      <c r="AU34" s="17">
        <v>130.66673333333333</v>
      </c>
      <c r="AV34" s="17">
        <v>244.41938333333334</v>
      </c>
      <c r="AW34" s="17">
        <v>326.7164166666667</v>
      </c>
      <c r="AX34" s="161">
        <v>361.85545000000002</v>
      </c>
      <c r="AY34" s="167"/>
      <c r="AZ34" s="163" t="s">
        <v>39</v>
      </c>
      <c r="BA34" s="163">
        <f>(SUMIF(AA29:AX29,"&lt;&gt;-"))/(COUNTIF(AA29:AX29,"&lt;&gt;-"))</f>
        <v>99.214740277777778</v>
      </c>
      <c r="BB34" s="163">
        <f>(SUMIF(AA30:AX30,"&lt;&gt;-"))/(COUNTIF(AA30:AX30,"&lt;&gt;-"))</f>
        <v>102.34792222222222</v>
      </c>
      <c r="BC34" s="163">
        <f>(SUMIF(AA31:AX31,"&lt;&gt;-"))/(COUNTIF(AA31:AX31,"&lt;&gt;-"))</f>
        <v>103.47998472222223</v>
      </c>
      <c r="BD34" s="163">
        <f>(SUMIF(AA32:AX32,"&lt;&gt;-"))/(COUNTIF(AA32:AX32,"&lt;&gt;-"))</f>
        <v>157.74844999999999</v>
      </c>
      <c r="BE34" s="163">
        <f>(SUMIF(AA33:AX33,"&lt;&gt;-"))/(COUNTIF(AA33:AX33,"&lt;&gt;-"))</f>
        <v>141.39854166666666</v>
      </c>
      <c r="BF34" s="163">
        <f>(SUMIF(AA34:AX34,"&lt;&gt;-"))/(COUNTIF(AA34:AX34,"&lt;&gt;-"))</f>
        <v>160.23219583333335</v>
      </c>
      <c r="BG34" s="168">
        <f>(SUMIF(AA35:AX35,"&lt;&gt;-"))/(COUNTIF(AA35:AX35,"&lt;&gt;-"))</f>
        <v>212.83747777777776</v>
      </c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</row>
    <row r="35" spans="25:71" ht="16.5" thickBot="1">
      <c r="Y35" s="435">
        <v>360</v>
      </c>
      <c r="Z35" s="436"/>
      <c r="AA35" s="108" t="s">
        <v>49</v>
      </c>
      <c r="AB35" s="108" t="s">
        <v>49</v>
      </c>
      <c r="AC35" s="108" t="s">
        <v>49</v>
      </c>
      <c r="AD35" s="108" t="s">
        <v>49</v>
      </c>
      <c r="AE35" s="108" t="s">
        <v>49</v>
      </c>
      <c r="AF35" s="108" t="s">
        <v>49</v>
      </c>
      <c r="AG35" s="108" t="s">
        <v>49</v>
      </c>
      <c r="AH35" s="108" t="s">
        <v>49</v>
      </c>
      <c r="AI35" s="108" t="s">
        <v>49</v>
      </c>
      <c r="AJ35" s="108" t="s">
        <v>49</v>
      </c>
      <c r="AK35" s="108" t="s">
        <v>49</v>
      </c>
      <c r="AL35" s="108" t="s">
        <v>49</v>
      </c>
      <c r="AM35" s="108" t="s">
        <v>49</v>
      </c>
      <c r="AN35" s="108" t="s">
        <v>49</v>
      </c>
      <c r="AO35" s="108" t="s">
        <v>49</v>
      </c>
      <c r="AP35" s="108" t="s">
        <v>49</v>
      </c>
      <c r="AQ35" s="108" t="s">
        <v>49</v>
      </c>
      <c r="AR35" s="108" t="s">
        <v>49</v>
      </c>
      <c r="AS35" s="108">
        <v>104.75839999999999</v>
      </c>
      <c r="AT35" s="108">
        <v>106.12868333333333</v>
      </c>
      <c r="AU35" s="108">
        <v>125.03178333333334</v>
      </c>
      <c r="AV35" s="108">
        <v>242.48931666666667</v>
      </c>
      <c r="AW35" s="108">
        <v>336.30508333333336</v>
      </c>
      <c r="AX35" s="169">
        <v>362.3116</v>
      </c>
      <c r="AY35" s="176"/>
      <c r="AZ35" s="146" t="s">
        <v>180</v>
      </c>
      <c r="BA35" s="146">
        <v>60</v>
      </c>
      <c r="BB35" s="146">
        <v>120</v>
      </c>
      <c r="BC35" s="146">
        <v>180</v>
      </c>
      <c r="BD35" s="139">
        <v>360</v>
      </c>
      <c r="BE35" s="126"/>
      <c r="BF35" s="126"/>
      <c r="BG35" s="126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</row>
    <row r="36" spans="25:71" ht="15.75" customHeight="1">
      <c r="Y36" s="468" t="s">
        <v>212</v>
      </c>
      <c r="Z36" s="92" t="s">
        <v>202</v>
      </c>
      <c r="AA36" s="151">
        <f>SUM(AA29:AA35)</f>
        <v>54.844499999999996</v>
      </c>
      <c r="AB36" s="51">
        <f t="shared" ref="AB36:AX36" si="36">SUM(AB29:AB35)</f>
        <v>59.161000000000001</v>
      </c>
      <c r="AC36" s="51">
        <f t="shared" si="36"/>
        <v>69.52058333333332</v>
      </c>
      <c r="AD36" s="51">
        <f t="shared" si="36"/>
        <v>118.45590000000001</v>
      </c>
      <c r="AE36" s="51">
        <f t="shared" si="36"/>
        <v>156.14019999999999</v>
      </c>
      <c r="AF36" s="105">
        <f t="shared" si="36"/>
        <v>180.13515000000001</v>
      </c>
      <c r="AG36" s="151">
        <f t="shared" si="36"/>
        <v>138.09833333333333</v>
      </c>
      <c r="AH36" s="51">
        <f t="shared" si="36"/>
        <v>151.87456666666665</v>
      </c>
      <c r="AI36" s="51">
        <f t="shared" si="36"/>
        <v>178.81950000000001</v>
      </c>
      <c r="AJ36" s="51">
        <f t="shared" si="36"/>
        <v>307.04416666666668</v>
      </c>
      <c r="AK36" s="51">
        <f t="shared" si="36"/>
        <v>421.75376666666665</v>
      </c>
      <c r="AL36" s="105">
        <f t="shared" si="36"/>
        <v>482.53518333333329</v>
      </c>
      <c r="AM36" s="151">
        <f t="shared" si="36"/>
        <v>255.92509999999999</v>
      </c>
      <c r="AN36" s="51">
        <f t="shared" si="36"/>
        <v>286.90899999999999</v>
      </c>
      <c r="AO36" s="51">
        <f t="shared" si="36"/>
        <v>340.21923333333331</v>
      </c>
      <c r="AP36" s="51">
        <f t="shared" si="36"/>
        <v>582.07406666666668</v>
      </c>
      <c r="AQ36" s="51">
        <f t="shared" si="36"/>
        <v>784.74403333333339</v>
      </c>
      <c r="AR36" s="105">
        <f t="shared" si="36"/>
        <v>897.17221666666671</v>
      </c>
      <c r="AS36" s="151">
        <f>SUM(AS29:AS35)</f>
        <v>669.57960000000003</v>
      </c>
      <c r="AT36" s="51">
        <f t="shared" si="36"/>
        <v>778.74756666666667</v>
      </c>
      <c r="AU36" s="51">
        <f t="shared" si="36"/>
        <v>931.39123333333339</v>
      </c>
      <c r="AV36" s="51">
        <f t="shared" si="36"/>
        <v>1572.8751833333331</v>
      </c>
      <c r="AW36" s="51">
        <f t="shared" si="36"/>
        <v>2187.8928499999997</v>
      </c>
      <c r="AX36" s="51">
        <f t="shared" si="36"/>
        <v>2504.6857166666668</v>
      </c>
      <c r="AY36" s="141" t="s">
        <v>187</v>
      </c>
      <c r="AZ36" s="27" t="s">
        <v>41</v>
      </c>
      <c r="BA36" s="142">
        <f>BA37/60</f>
        <v>10.637622222222223</v>
      </c>
      <c r="BB36" s="142">
        <f t="shared" ref="BB36" si="37">BB37/60</f>
        <v>28.002091944444448</v>
      </c>
      <c r="BC36" s="142">
        <f t="shared" ref="BC36" si="38">BC37/60</f>
        <v>52.450727499999999</v>
      </c>
      <c r="BD36" s="144">
        <f t="shared" ref="BD36" si="39">BD37/60</f>
        <v>144.08620249999998</v>
      </c>
      <c r="BE36" s="126"/>
      <c r="BF36" s="126"/>
      <c r="BG36" s="126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</row>
    <row r="37" spans="25:71">
      <c r="Y37" s="468"/>
      <c r="Z37" s="92" t="s">
        <v>201</v>
      </c>
      <c r="AA37" s="115">
        <f>AA36/60</f>
        <v>0.91407499999999997</v>
      </c>
      <c r="AB37" s="117">
        <f t="shared" ref="AB37:AX37" si="40">AB36/60</f>
        <v>0.98601666666666665</v>
      </c>
      <c r="AC37" s="117">
        <f t="shared" si="40"/>
        <v>1.1586763888888887</v>
      </c>
      <c r="AD37" s="117">
        <f t="shared" si="40"/>
        <v>1.9742650000000002</v>
      </c>
      <c r="AE37" s="117">
        <f t="shared" si="40"/>
        <v>2.6023366666666665</v>
      </c>
      <c r="AF37" s="119">
        <f t="shared" si="40"/>
        <v>3.0022525</v>
      </c>
      <c r="AG37" s="115">
        <f t="shared" si="40"/>
        <v>2.3016388888888888</v>
      </c>
      <c r="AH37" s="117">
        <f t="shared" si="40"/>
        <v>2.5312427777777775</v>
      </c>
      <c r="AI37" s="117">
        <f t="shared" si="40"/>
        <v>2.9803250000000001</v>
      </c>
      <c r="AJ37" s="117">
        <f t="shared" si="40"/>
        <v>5.1174027777777784</v>
      </c>
      <c r="AK37" s="117">
        <f t="shared" si="40"/>
        <v>7.0292294444444439</v>
      </c>
      <c r="AL37" s="119">
        <f t="shared" si="40"/>
        <v>8.0422530555555554</v>
      </c>
      <c r="AM37" s="115">
        <f t="shared" si="40"/>
        <v>4.2654183333333329</v>
      </c>
      <c r="AN37" s="117">
        <f t="shared" si="40"/>
        <v>4.7818166666666668</v>
      </c>
      <c r="AO37" s="117">
        <f t="shared" si="40"/>
        <v>5.6703205555555547</v>
      </c>
      <c r="AP37" s="117">
        <f t="shared" si="40"/>
        <v>9.7012344444444452</v>
      </c>
      <c r="AQ37" s="117">
        <f t="shared" si="40"/>
        <v>13.079067222222223</v>
      </c>
      <c r="AR37" s="119">
        <f t="shared" si="40"/>
        <v>14.952870277777778</v>
      </c>
      <c r="AS37" s="115">
        <f t="shared" si="40"/>
        <v>11.159660000000001</v>
      </c>
      <c r="AT37" s="117">
        <f t="shared" si="40"/>
        <v>12.97912611111111</v>
      </c>
      <c r="AU37" s="117">
        <f t="shared" si="40"/>
        <v>15.523187222222223</v>
      </c>
      <c r="AV37" s="117">
        <f t="shared" si="40"/>
        <v>26.214586388888886</v>
      </c>
      <c r="AW37" s="117">
        <f t="shared" si="40"/>
        <v>36.464880833333332</v>
      </c>
      <c r="AX37" s="142">
        <f t="shared" si="40"/>
        <v>41.744761944444448</v>
      </c>
      <c r="AY37" s="141"/>
      <c r="AZ37" s="142" t="s">
        <v>39</v>
      </c>
      <c r="BA37" s="142">
        <f>SUMIF(AA29:AF35,"&lt;&gt;-")</f>
        <v>638.25733333333335</v>
      </c>
      <c r="BB37" s="142">
        <f>SUMIF(AG29:AL35,"&lt;&gt;-")</f>
        <v>1680.125516666667</v>
      </c>
      <c r="BC37" s="142">
        <f>SUMIF(AM29:AR35,"&lt;&gt;-")</f>
        <v>3147.0436500000001</v>
      </c>
      <c r="BD37" s="144">
        <f>SUMIF(AS29:AX35,"&lt;&gt;-")</f>
        <v>8645.1721499999985</v>
      </c>
      <c r="BE37" s="126"/>
      <c r="BF37" s="126"/>
      <c r="BG37" s="126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</row>
    <row r="38" spans="25:71">
      <c r="Y38" s="469"/>
      <c r="Z38" s="93" t="s">
        <v>203</v>
      </c>
      <c r="AA38" s="116">
        <f>AA37/24</f>
        <v>3.808645833333333E-2</v>
      </c>
      <c r="AB38" s="118">
        <f t="shared" ref="AB38:AX38" si="41">AB37/24</f>
        <v>4.1084027777777775E-2</v>
      </c>
      <c r="AC38" s="118">
        <f t="shared" si="41"/>
        <v>4.8278182870370362E-2</v>
      </c>
      <c r="AD38" s="118">
        <f t="shared" si="41"/>
        <v>8.2261041666666673E-2</v>
      </c>
      <c r="AE38" s="118">
        <f t="shared" si="41"/>
        <v>0.10843069444444443</v>
      </c>
      <c r="AF38" s="120">
        <f t="shared" si="41"/>
        <v>0.12509385416666666</v>
      </c>
      <c r="AG38" s="116">
        <f t="shared" si="41"/>
        <v>9.5901620370370366E-2</v>
      </c>
      <c r="AH38" s="118">
        <f t="shared" si="41"/>
        <v>0.10546844907407406</v>
      </c>
      <c r="AI38" s="118">
        <f t="shared" si="41"/>
        <v>0.12418020833333333</v>
      </c>
      <c r="AJ38" s="118">
        <f t="shared" si="41"/>
        <v>0.21322511574074077</v>
      </c>
      <c r="AK38" s="118">
        <f t="shared" si="41"/>
        <v>0.29288456018518516</v>
      </c>
      <c r="AL38" s="120">
        <f t="shared" si="41"/>
        <v>0.33509387731481483</v>
      </c>
      <c r="AM38" s="116">
        <f t="shared" si="41"/>
        <v>0.17772576388888886</v>
      </c>
      <c r="AN38" s="118">
        <f t="shared" si="41"/>
        <v>0.19924236111111113</v>
      </c>
      <c r="AO38" s="118">
        <f t="shared" si="41"/>
        <v>0.23626335648148145</v>
      </c>
      <c r="AP38" s="118">
        <f t="shared" si="41"/>
        <v>0.40421810185185186</v>
      </c>
      <c r="AQ38" s="118">
        <f t="shared" si="41"/>
        <v>0.54496113425925929</v>
      </c>
      <c r="AR38" s="120">
        <f t="shared" si="41"/>
        <v>0.6230362615740741</v>
      </c>
      <c r="AS38" s="116">
        <f t="shared" si="41"/>
        <v>0.46498583333333338</v>
      </c>
      <c r="AT38" s="118">
        <f t="shared" si="41"/>
        <v>0.54079692129629631</v>
      </c>
      <c r="AU38" s="118">
        <f t="shared" si="41"/>
        <v>0.64679946759259266</v>
      </c>
      <c r="AV38" s="118">
        <f t="shared" si="41"/>
        <v>1.0922744328703702</v>
      </c>
      <c r="AW38" s="118">
        <f t="shared" si="41"/>
        <v>1.5193700347222221</v>
      </c>
      <c r="AX38" s="143">
        <f t="shared" si="41"/>
        <v>1.7393650810185186</v>
      </c>
      <c r="AY38" s="141" t="s">
        <v>215</v>
      </c>
      <c r="AZ38" s="142" t="s">
        <v>41</v>
      </c>
      <c r="BA38" s="57">
        <f>BA39/60</f>
        <v>0.59097901234567907</v>
      </c>
      <c r="BB38" s="57">
        <f t="shared" ref="BB38" si="42">BB39/60</f>
        <v>1.1667538310185186</v>
      </c>
      <c r="BC38" s="57">
        <f t="shared" ref="BC38" si="43">BC39/60</f>
        <v>1.7483575833333334</v>
      </c>
      <c r="BD38" s="58">
        <f t="shared" ref="BD38" si="44">BD39/60</f>
        <v>3.4306238690476181</v>
      </c>
      <c r="BE38" s="126"/>
      <c r="BF38" s="126"/>
      <c r="BG38" s="126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</row>
    <row r="39" spans="25:71">
      <c r="Z39" s="51"/>
      <c r="AA39" s="78"/>
      <c r="AB39" s="78"/>
      <c r="AC39" s="78"/>
      <c r="AD39" s="78"/>
      <c r="AE39" s="78"/>
      <c r="AF39" s="78"/>
      <c r="AG39" s="78"/>
      <c r="AH39" s="78"/>
      <c r="AI39" s="78"/>
      <c r="AJ39" s="78"/>
      <c r="AK39" s="78"/>
      <c r="AL39" s="78"/>
      <c r="AM39" s="78"/>
      <c r="AN39" s="78"/>
      <c r="AO39" s="78"/>
      <c r="AP39" s="78"/>
      <c r="AQ39" s="78"/>
      <c r="AR39" s="78"/>
      <c r="AS39" s="78"/>
      <c r="AT39" s="78"/>
      <c r="AU39" s="78"/>
      <c r="AV39" s="78"/>
      <c r="AW39" s="78"/>
      <c r="AX39" s="78"/>
      <c r="AY39" s="166"/>
      <c r="AZ39" s="142" t="s">
        <v>39</v>
      </c>
      <c r="BA39" s="142">
        <f>(SUMIF(AA29:AF35,"&lt;&gt;-"))/(COUNTIF(AA29:AF35,"&lt;&gt;-"))</f>
        <v>35.458740740740744</v>
      </c>
      <c r="BB39" s="142">
        <f>(SUMIF(AG29:AL35,"&lt;&gt;-"))/(COUNTIF(AG29:AL35,"&lt;&gt;-"))</f>
        <v>70.005229861111118</v>
      </c>
      <c r="BC39" s="142">
        <f>(SUMIF(AM29:AR35,"&lt;&gt;-"))/(COUNTIF(AM29:AR35,"&lt;&gt;-"))</f>
        <v>104.901455</v>
      </c>
      <c r="BD39" s="144">
        <f>(SUMIF(AS29:AX35,"&lt;&gt;-"))/(COUNTIF(AS29:AX35,"&lt;&gt;-"))</f>
        <v>205.8374321428571</v>
      </c>
      <c r="BE39" s="126"/>
      <c r="BF39" s="126"/>
      <c r="BG39" s="126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</row>
    <row r="40" spans="25:71">
      <c r="Z40" s="51"/>
      <c r="AA40" s="78"/>
      <c r="AB40" s="78"/>
      <c r="AC40" s="78"/>
      <c r="AD40" s="78"/>
      <c r="AE40" s="78"/>
      <c r="AF40" s="78"/>
      <c r="AG40" s="78"/>
      <c r="AH40" s="78"/>
      <c r="AI40" s="78"/>
      <c r="AJ40" s="78"/>
      <c r="AK40" s="78"/>
      <c r="AL40" s="78"/>
      <c r="AM40" s="78"/>
      <c r="AN40" s="78"/>
      <c r="AO40" s="78"/>
      <c r="AP40" s="78"/>
      <c r="AQ40" s="78"/>
      <c r="AR40" s="78"/>
      <c r="AS40" s="78"/>
      <c r="AT40" s="78"/>
      <c r="AU40" s="78"/>
      <c r="AV40" s="78"/>
      <c r="AW40" s="78"/>
      <c r="AX40" s="78"/>
      <c r="AY40" s="165"/>
      <c r="AZ40" s="146" t="s">
        <v>216</v>
      </c>
      <c r="BA40" s="146">
        <v>1</v>
      </c>
      <c r="BB40" s="146">
        <v>2</v>
      </c>
      <c r="BC40" s="146">
        <v>3</v>
      </c>
      <c r="BD40" s="146">
        <v>4</v>
      </c>
      <c r="BE40" s="146">
        <v>6</v>
      </c>
      <c r="BF40" s="146">
        <v>12</v>
      </c>
      <c r="BG40" s="146">
        <v>18</v>
      </c>
      <c r="BH40" s="139">
        <v>36</v>
      </c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</row>
    <row r="41" spans="25:71" ht="15.75" customHeight="1">
      <c r="Z41" s="51"/>
      <c r="AA41" s="78"/>
      <c r="AB41" s="78"/>
      <c r="AC41" s="78"/>
      <c r="AD41" s="78"/>
      <c r="AE41" s="78"/>
      <c r="AF41" s="78"/>
      <c r="AG41" s="78"/>
      <c r="AH41" s="78"/>
      <c r="AI41" s="78"/>
      <c r="AJ41" s="78"/>
      <c r="AK41" s="78"/>
      <c r="AL41" s="78"/>
      <c r="AM41" s="78"/>
      <c r="AN41" s="78"/>
      <c r="AO41" s="78"/>
      <c r="AP41" s="78"/>
      <c r="AQ41" s="78"/>
      <c r="AR41" s="78"/>
      <c r="AS41" s="78"/>
      <c r="AT41" s="78"/>
      <c r="AU41" s="78"/>
      <c r="AV41" s="78"/>
      <c r="AW41" s="78"/>
      <c r="AX41" s="78"/>
      <c r="AY41" s="166" t="s">
        <v>187</v>
      </c>
      <c r="AZ41" s="27" t="s">
        <v>41</v>
      </c>
      <c r="BA41" s="142">
        <f>BA42/60</f>
        <v>43.244153611111109</v>
      </c>
      <c r="BB41" s="142">
        <f t="shared" ref="BB41" si="45">BB42/60</f>
        <v>42.287733333333335</v>
      </c>
      <c r="BC41" s="142">
        <f t="shared" ref="BC41" si="46">BC42/60</f>
        <v>31.36350361111111</v>
      </c>
      <c r="BD41" s="142">
        <f t="shared" ref="BD41" si="47">BD42/60</f>
        <v>27.761161944444446</v>
      </c>
      <c r="BE41" s="142">
        <f t="shared" ref="BE41" si="48">BE42/60</f>
        <v>34.117610555555551</v>
      </c>
      <c r="BF41" s="142">
        <f t="shared" ref="BF41" si="49">BF42/60</f>
        <v>26.943127222222227</v>
      </c>
      <c r="BG41" s="142">
        <f t="shared" ref="BG41" si="50">BG42/60</f>
        <v>10.033036666666666</v>
      </c>
      <c r="BH41" s="144">
        <f>BH42/60</f>
        <v>19.426317222222224</v>
      </c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</row>
    <row r="42" spans="25:71">
      <c r="Z42" s="51"/>
      <c r="AA42" s="78"/>
      <c r="AB42" s="78"/>
      <c r="AC42" s="78"/>
      <c r="AD42" s="78"/>
      <c r="AE42" s="78"/>
      <c r="AF42" s="78"/>
      <c r="AG42" s="78"/>
      <c r="AH42" s="78"/>
      <c r="AI42" s="78"/>
      <c r="AJ42" s="78"/>
      <c r="AK42" s="78"/>
      <c r="AL42" s="78"/>
      <c r="AM42" s="78"/>
      <c r="AN42" s="78"/>
      <c r="AO42" s="78"/>
      <c r="AP42" s="78"/>
      <c r="AQ42" s="78"/>
      <c r="AR42" s="78"/>
      <c r="AS42" s="78"/>
      <c r="AT42" s="78"/>
      <c r="AU42" s="78"/>
      <c r="AV42" s="78"/>
      <c r="AW42" s="78"/>
      <c r="AX42" s="78"/>
      <c r="AY42" s="166"/>
      <c r="AZ42" s="27" t="s">
        <v>39</v>
      </c>
      <c r="BA42" s="142">
        <f>SUMIF(AA31:AF31,"&lt;&gt;-")+SUMIF(AG33:AL33,"&lt;&gt;-")+SUMIF(AM34:AR34,"&lt;&gt;-")+SUMIF(AS35:AX35,"&lt;&gt;-")</f>
        <v>2594.6492166666667</v>
      </c>
      <c r="BB42" s="142">
        <f>SUMIF(AA30:AF30,"&lt;&gt;-")+SUMIF(AG31:AL31,"&lt;&gt;-")+SUMIF(AM32:AR32,"&lt;&gt;-")+SUMIF(AS34:AX34,"&lt;&gt;-")</f>
        <v>2537.2640000000001</v>
      </c>
      <c r="BC42" s="142">
        <f>SUMIF(AM31:AR31,"&lt;&gt;-")+SUMIF(AS33:AX33,"&lt;&gt;-")</f>
        <v>1881.8102166666665</v>
      </c>
      <c r="BD42" s="142">
        <f>SUMIF(AG30:AL30,"&lt;&gt;-")+SUMIF(AS32:AX32,"&lt;&gt;-")</f>
        <v>1665.6697166666668</v>
      </c>
      <c r="BE42" s="142">
        <f>SUMIF(AA29:AF29,"&lt;&gt;-")+SUMIF(AM30:AR30,"&lt;&gt;-")+SUMIF(AS31:AX31,"&lt;&gt;-")</f>
        <v>2047.0566333333331</v>
      </c>
      <c r="BF42" s="142">
        <f>SUMIF(AG29:AL29,"&lt;&gt;-")+SUMIF(AS30:AX30,"&lt;&gt;-")</f>
        <v>1616.5876333333335</v>
      </c>
      <c r="BG42" s="142">
        <f>SUMIF(AM29:AR29,"&lt;&gt;-")</f>
        <v>601.98219999999992</v>
      </c>
      <c r="BH42" s="144">
        <f>SUMIF(AS29:AX29,"&lt;&gt;-")</f>
        <v>1165.5790333333334</v>
      </c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</row>
    <row r="43" spans="25:71">
      <c r="Z43" s="51"/>
      <c r="AA43" s="78"/>
      <c r="AB43" s="78"/>
      <c r="AC43" s="78"/>
      <c r="AD43" s="78"/>
      <c r="AE43" s="78"/>
      <c r="AF43" s="78"/>
      <c r="AG43" s="78"/>
      <c r="AH43" s="78"/>
      <c r="AI43" s="78"/>
      <c r="AJ43" s="78"/>
      <c r="AK43" s="78"/>
      <c r="AL43" s="78"/>
      <c r="AM43" s="78"/>
      <c r="AN43" s="78"/>
      <c r="AO43" s="78"/>
      <c r="AP43" s="78"/>
      <c r="AR43" s="78"/>
      <c r="AS43" s="78"/>
      <c r="AT43" s="78"/>
      <c r="AU43" s="78"/>
      <c r="AV43" s="78"/>
      <c r="AW43" s="78"/>
      <c r="AX43" s="78"/>
      <c r="AY43" s="166" t="s">
        <v>215</v>
      </c>
      <c r="AZ43" s="27" t="s">
        <v>41</v>
      </c>
      <c r="BA43" s="57">
        <f>BA44/60</f>
        <v>1.8018397337962964</v>
      </c>
      <c r="BB43" s="57">
        <f t="shared" ref="BB43" si="51">BB44/60</f>
        <v>1.761988888888889</v>
      </c>
      <c r="BC43" s="57">
        <f t="shared" ref="BC43" si="52">BC44/60</f>
        <v>2.6136253009259258</v>
      </c>
      <c r="BD43" s="57">
        <f t="shared" ref="BD43" si="53">BD44/60</f>
        <v>2.313430162037037</v>
      </c>
      <c r="BE43" s="57">
        <f t="shared" ref="BE43" si="54">BE44/60</f>
        <v>1.8954228086419751</v>
      </c>
      <c r="BF43" s="57">
        <f t="shared" ref="BF43" si="55">BF44/60</f>
        <v>2.2452606018518524</v>
      </c>
      <c r="BG43" s="57">
        <f t="shared" ref="BG43:BH43" si="56">BG44/60</f>
        <v>1.6721727777777775</v>
      </c>
      <c r="BH43" s="58">
        <f t="shared" si="56"/>
        <v>3.2377195370370373</v>
      </c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</row>
    <row r="44" spans="25:71">
      <c r="Z44" s="51"/>
      <c r="AA44" s="78"/>
      <c r="AB44" s="78"/>
      <c r="AC44" s="78"/>
      <c r="AD44" s="78"/>
      <c r="AE44" s="78"/>
      <c r="AF44" s="78"/>
      <c r="AG44" s="78"/>
      <c r="AH44" s="78"/>
      <c r="AI44" s="78"/>
      <c r="AJ44" s="78"/>
      <c r="AK44" s="78"/>
      <c r="AL44" s="78"/>
      <c r="AM44" s="78"/>
      <c r="AN44" s="78"/>
      <c r="AO44" s="78"/>
      <c r="AP44" s="78"/>
      <c r="AR44" s="78"/>
      <c r="AS44" s="78"/>
      <c r="AT44" s="78"/>
      <c r="AU44" s="78"/>
      <c r="AV44" s="78"/>
      <c r="AW44" s="78"/>
      <c r="AX44" s="78"/>
      <c r="AY44" s="166"/>
      <c r="AZ44" s="27" t="s">
        <v>39</v>
      </c>
      <c r="BA44" s="142">
        <f>(SUMIF(AA31:AF31,"&lt;&gt;-")+SUMIF(AG33:AL33,"&lt;&gt;-")+SUMIF(AM34:AR34,"&lt;&gt;-")+SUMIF(AS35:AX35,"&lt;&gt;-"))/(COUNTIF(AA31:AF31,"&lt;&gt;-")+COUNTIF(AG33:AL33,"&lt;&gt;-")+COUNTIF(AM34:AR34,"&lt;&gt;-")+COUNTIF(AS35:AX35,"&lt;&gt;-"))</f>
        <v>108.11038402777778</v>
      </c>
      <c r="BB44" s="142">
        <f>(SUMIF(AA30:AF30,"&lt;&gt;-")+SUMIF(AG31:AL31,"&lt;&gt;-")+SUMIF(AM32:AR32,"&lt;&gt;-")+SUMIF(AS34:AX34,"&lt;&gt;-"))/(COUNTIF(AA30:AF30,"&lt;&gt;-")+COUNTIF(AG31:AL31,"&lt;&gt;-")+COUNTIF(AM32:AR32,"&lt;&gt;-")+COUNTIF(AS34:AX34,"&lt;&gt;-"))</f>
        <v>105.71933333333334</v>
      </c>
      <c r="BC44" s="142">
        <f>(SUMIF(AM31:AR31,"&lt;&gt;-")+SUMIF(AS33:AX33,"&lt;&gt;-"))/(COUNTIF(AM31:AR31,"&lt;&gt;-")+COUNTIF(AS33:AX33,"&lt;&gt;-"))</f>
        <v>156.81751805555555</v>
      </c>
      <c r="BD44" s="142">
        <f>(SUMIF(AG30:AL30,"&lt;&gt;-")+SUMIF(AS32:AX32,"&lt;&gt;-"))/(COUNTIF(AG30:AL30,"&lt;&gt;-")+COUNTIF(AS32:AX32,"&lt;&gt;-"))</f>
        <v>138.80580972222222</v>
      </c>
      <c r="BE44" s="142">
        <f>(SUMIF(AA29:AF29,"&lt;&gt;-")+SUMIF(AM30:AR30,"&lt;&gt;-")+SUMIF(AS31:AX31,"&lt;&gt;-"))/(COUNTIF(AA29:AF29,"&lt;&gt;-")+COUNTIF(AM30:AR30,"&lt;&gt;-")+COUNTIF(AS31:AX31,"&lt;&gt;-"))</f>
        <v>113.72536851851851</v>
      </c>
      <c r="BF44" s="142">
        <f>(SUMIF(AG29:AL29,"&lt;&gt;-")+SUMIF(AS30:AX30,"&lt;&gt;-"))/(COUNTIF(AG29:AL29,"&lt;&gt;-")+COUNTIF(AS30:AX30,"&lt;&gt;-"))</f>
        <v>134.71563611111114</v>
      </c>
      <c r="BG44" s="142">
        <f>AVERAGEIF(AM29:AR29,"&lt;&gt;-")</f>
        <v>100.33036666666665</v>
      </c>
      <c r="BH44" s="144">
        <f>AVERAGEIF(AS29:AX29,"&lt;&gt;-")</f>
        <v>194.26317222222224</v>
      </c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</row>
    <row r="45" spans="25:71">
      <c r="Z45" s="51"/>
      <c r="AA45" s="78"/>
      <c r="AB45" s="78"/>
      <c r="AC45" s="78"/>
      <c r="AD45" s="78"/>
      <c r="AE45" s="78"/>
      <c r="AF45" s="78"/>
      <c r="AG45" s="78"/>
      <c r="AH45" s="78"/>
      <c r="AI45" s="78"/>
      <c r="AJ45" s="78"/>
      <c r="AK45" s="78"/>
      <c r="AL45" s="78"/>
      <c r="AM45" s="78"/>
      <c r="AN45" s="78"/>
      <c r="AO45" s="78"/>
      <c r="AP45" s="78"/>
      <c r="AR45" s="78"/>
      <c r="AS45" s="78"/>
      <c r="AT45" s="78"/>
      <c r="AU45" s="78"/>
      <c r="AV45" s="78"/>
      <c r="AW45" s="78"/>
      <c r="AX45" s="78"/>
      <c r="AY45" s="165"/>
      <c r="AZ45" s="146" t="s">
        <v>217</v>
      </c>
      <c r="BA45" s="146" t="s">
        <v>218</v>
      </c>
      <c r="BB45" s="146" t="s">
        <v>219</v>
      </c>
      <c r="BC45" s="146" t="s">
        <v>220</v>
      </c>
      <c r="BD45" s="146" t="s">
        <v>221</v>
      </c>
      <c r="BE45" s="146" t="s">
        <v>222</v>
      </c>
      <c r="BF45" s="146" t="s">
        <v>223</v>
      </c>
      <c r="BG45" s="146" t="s">
        <v>224</v>
      </c>
      <c r="BH45" s="146" t="s">
        <v>225</v>
      </c>
      <c r="BI45" s="146" t="s">
        <v>226</v>
      </c>
      <c r="BJ45" s="146" t="s">
        <v>227</v>
      </c>
      <c r="BK45" s="146" t="s">
        <v>228</v>
      </c>
      <c r="BL45" s="146" t="s">
        <v>229</v>
      </c>
      <c r="BM45" s="146" t="s">
        <v>230</v>
      </c>
      <c r="BN45" s="146" t="s">
        <v>231</v>
      </c>
      <c r="BO45" s="146" t="s">
        <v>232</v>
      </c>
      <c r="BP45" s="146" t="s">
        <v>233</v>
      </c>
      <c r="BQ45" s="146" t="s">
        <v>234</v>
      </c>
      <c r="BR45" s="146" t="s">
        <v>235</v>
      </c>
      <c r="BS45" s="139" t="s">
        <v>236</v>
      </c>
    </row>
    <row r="46" spans="25:71">
      <c r="Z46" s="51"/>
      <c r="AA46" s="78"/>
      <c r="AB46" s="78"/>
      <c r="AC46" s="78"/>
      <c r="AD46" s="78"/>
      <c r="AE46" s="78"/>
      <c r="AF46" s="78"/>
      <c r="AG46" s="78"/>
      <c r="AH46" s="78"/>
      <c r="AI46" s="78"/>
      <c r="AJ46" s="78"/>
      <c r="AK46" s="78"/>
      <c r="AL46" s="78"/>
      <c r="AM46" s="78"/>
      <c r="AN46" s="78"/>
      <c r="AO46" s="78"/>
      <c r="AP46" s="78"/>
      <c r="AR46" s="78"/>
      <c r="AS46" s="78"/>
      <c r="AT46" s="78"/>
      <c r="AU46" s="78"/>
      <c r="AV46" s="78"/>
      <c r="AW46" s="78"/>
      <c r="AX46" s="78"/>
      <c r="AY46" s="166" t="s">
        <v>187</v>
      </c>
      <c r="AZ46" s="27" t="s">
        <v>41</v>
      </c>
      <c r="BA46" s="142">
        <f>BA47/60</f>
        <v>3.4175116666666669</v>
      </c>
      <c r="BB46" s="142">
        <f t="shared" ref="BB46" si="57">BB47/60</f>
        <v>3.5719680555555557</v>
      </c>
      <c r="BC46" s="142">
        <f t="shared" ref="BC46" si="58">BC47/60</f>
        <v>3.6481424999999996</v>
      </c>
      <c r="BD46" s="142">
        <f t="shared" ref="BD46" si="59">BD47/60</f>
        <v>6.8090305555555553</v>
      </c>
      <c r="BE46" s="142">
        <f t="shared" ref="BE46" si="60">BE47/60</f>
        <v>6.8400749999999997</v>
      </c>
      <c r="BF46" s="142">
        <f t="shared" ref="BF46" si="61">BF47/60</f>
        <v>7.0145044444444444</v>
      </c>
      <c r="BG46" s="142">
        <f t="shared" ref="BG46" si="62">BG47/60</f>
        <v>7.3384819444444442</v>
      </c>
      <c r="BH46" s="142">
        <f>BH47/60</f>
        <v>10.033036666666666</v>
      </c>
      <c r="BI46" s="142">
        <f t="shared" ref="BI46:BS46" si="63">BI47/60</f>
        <v>10.393029166666667</v>
      </c>
      <c r="BJ46" s="142">
        <f t="shared" si="63"/>
        <v>10.422277222222222</v>
      </c>
      <c r="BK46" s="142">
        <f t="shared" si="63"/>
        <v>10.628603055555555</v>
      </c>
      <c r="BL46" s="142">
        <f t="shared" si="63"/>
        <v>10.97378138888889</v>
      </c>
      <c r="BM46" s="142">
        <f t="shared" si="63"/>
        <v>19.426317222222224</v>
      </c>
      <c r="BN46" s="142">
        <f t="shared" si="63"/>
        <v>20.134096666666668</v>
      </c>
      <c r="BO46" s="142">
        <f t="shared" si="63"/>
        <v>20.30706972222222</v>
      </c>
      <c r="BP46" s="142">
        <f t="shared" si="63"/>
        <v>20.921086944444443</v>
      </c>
      <c r="BQ46" s="142">
        <f t="shared" si="63"/>
        <v>20.941226388888886</v>
      </c>
      <c r="BR46" s="142">
        <f t="shared" si="63"/>
        <v>21.072657777777781</v>
      </c>
      <c r="BS46" s="144">
        <f t="shared" si="63"/>
        <v>21.283747777777776</v>
      </c>
    </row>
    <row r="47" spans="25:71">
      <c r="Z47" s="51"/>
      <c r="AA47" s="78"/>
      <c r="AB47" s="78"/>
      <c r="AC47" s="78"/>
      <c r="AD47" s="78"/>
      <c r="AE47" s="78"/>
      <c r="AF47" s="78"/>
      <c r="AG47" s="78"/>
      <c r="AH47" s="78"/>
      <c r="AI47" s="78"/>
      <c r="AJ47" s="78"/>
      <c r="AK47" s="78"/>
      <c r="AL47" s="78"/>
      <c r="AM47" s="78"/>
      <c r="AN47" s="78"/>
      <c r="AO47" s="78"/>
      <c r="AP47" s="78"/>
      <c r="AR47" s="78"/>
      <c r="AS47" s="78"/>
      <c r="AT47" s="78"/>
      <c r="AU47" s="78"/>
      <c r="AV47" s="78"/>
      <c r="AW47" s="78"/>
      <c r="AX47" s="78"/>
      <c r="AY47" s="166"/>
      <c r="AZ47" s="27" t="s">
        <v>39</v>
      </c>
      <c r="BA47" s="142">
        <f>SUMIF(AA29:AF29,"&lt;&gt;-")</f>
        <v>205.05070000000001</v>
      </c>
      <c r="BB47" s="142">
        <f>SUMIF(AA30:AF30,"&lt;&gt;-")</f>
        <v>214.31808333333333</v>
      </c>
      <c r="BC47" s="142">
        <f>SUMIF(AA31:AF31,"&lt;&gt;-")</f>
        <v>218.88854999999998</v>
      </c>
      <c r="BD47" s="142">
        <f>SUMIF(AG29:AL29,"&lt;&gt;-")</f>
        <v>408.54183333333333</v>
      </c>
      <c r="BE47" s="142">
        <f>SUMIF(AG30:AL30,"&lt;&gt;-")</f>
        <v>410.40449999999998</v>
      </c>
      <c r="BF47" s="142">
        <f>SUMIF(AG31:AL31,"&lt;&gt;-")</f>
        <v>420.87026666666668</v>
      </c>
      <c r="BG47" s="142">
        <f>SUMIF(AG33:AL33,"&lt;&gt;-")</f>
        <v>440.30891666666668</v>
      </c>
      <c r="BH47" s="142">
        <f>SUMIF(AM29:AR29,"&lt;&gt;-")</f>
        <v>601.98219999999992</v>
      </c>
      <c r="BI47" s="142">
        <f>SUMIF(AM30:AR30,"&lt;&gt;-")</f>
        <v>623.58174999999994</v>
      </c>
      <c r="BJ47" s="142">
        <f>SUMIF(AM31:AR31,"&lt;&gt;-")</f>
        <v>625.33663333333334</v>
      </c>
      <c r="BK47" s="142">
        <f>SUMIF(AM32:AR32,"&lt;&gt;-")</f>
        <v>637.71618333333333</v>
      </c>
      <c r="BL47" s="142">
        <f>SUMIF(AM34:AR34,"&lt;&gt;-")</f>
        <v>658.42688333333342</v>
      </c>
      <c r="BM47" s="142">
        <f>SUMIF(AS29:AX29,"&lt;&gt;-")</f>
        <v>1165.5790333333334</v>
      </c>
      <c r="BN47" s="142">
        <f>SUMIF(AS30:AX30,"&lt;&gt;-")</f>
        <v>1208.0458000000001</v>
      </c>
      <c r="BO47" s="142">
        <f>SUMIF(AS31:AX31,"&lt;&gt;-")</f>
        <v>1218.4241833333333</v>
      </c>
      <c r="BP47" s="142">
        <f>SUMIF(AS32:AX32,"&lt;&gt;-")</f>
        <v>1255.2652166666667</v>
      </c>
      <c r="BQ47" s="142">
        <f>SUMIF(AS33:AX33,"&lt;&gt;-")</f>
        <v>1256.4735833333332</v>
      </c>
      <c r="BR47" s="142">
        <f>SUMIF(AS34:AX34,"&lt;&gt;-")</f>
        <v>1264.3594666666668</v>
      </c>
      <c r="BS47" s="144">
        <f>SUMIF(AS35:AX35,"&lt;&gt;-")</f>
        <v>1277.0248666666666</v>
      </c>
    </row>
    <row r="48" spans="25:71">
      <c r="Z48" s="51"/>
      <c r="AA48" s="78"/>
      <c r="AB48" s="78"/>
      <c r="AC48" s="78"/>
      <c r="AD48" s="78"/>
      <c r="AE48" s="78"/>
      <c r="AF48" s="78"/>
      <c r="AG48" s="78"/>
      <c r="AH48" s="78"/>
      <c r="AI48" s="78"/>
      <c r="AJ48" s="78"/>
      <c r="AK48" s="78"/>
      <c r="AL48" s="78"/>
      <c r="AM48" s="78"/>
      <c r="AN48" s="78"/>
      <c r="AO48" s="78"/>
      <c r="AP48" s="78"/>
      <c r="AR48" s="78"/>
      <c r="AS48" s="78"/>
      <c r="AT48" s="78"/>
      <c r="AU48" s="78"/>
      <c r="AV48" s="78"/>
      <c r="AW48" s="78"/>
      <c r="AX48" s="78"/>
      <c r="AY48" s="170" t="s">
        <v>215</v>
      </c>
      <c r="AZ48" s="27" t="s">
        <v>41</v>
      </c>
      <c r="BA48" s="57">
        <f>BA49/60</f>
        <v>0.56958527777777779</v>
      </c>
      <c r="BB48" s="57">
        <f t="shared" ref="BB48" si="64">BB49/60</f>
        <v>0.59532800925925922</v>
      </c>
      <c r="BC48" s="57">
        <f t="shared" ref="BC48" si="65">BC49/60</f>
        <v>0.60802374999999986</v>
      </c>
      <c r="BD48" s="57">
        <f t="shared" ref="BD48" si="66">BD49/60</f>
        <v>1.1348384259259261</v>
      </c>
      <c r="BE48" s="57">
        <f t="shared" ref="BE48" si="67">BE49/60</f>
        <v>1.1400125000000001</v>
      </c>
      <c r="BF48" s="57">
        <f t="shared" ref="BF48" si="68">BF49/60</f>
        <v>1.1690840740740742</v>
      </c>
      <c r="BG48" s="57">
        <f t="shared" ref="BG48" si="69">BG49/60</f>
        <v>1.2230803240740742</v>
      </c>
      <c r="BH48" s="57">
        <f t="shared" ref="BH48" si="70">BH49/60</f>
        <v>1.6721727777777775</v>
      </c>
      <c r="BI48" s="57">
        <f t="shared" ref="BI48" si="71">BI49/60</f>
        <v>1.7321715277777776</v>
      </c>
      <c r="BJ48" s="57">
        <f t="shared" ref="BJ48" si="72">BJ49/60</f>
        <v>1.7370462037037036</v>
      </c>
      <c r="BK48" s="57">
        <f t="shared" ref="BK48" si="73">BK49/60</f>
        <v>1.7714338425925926</v>
      </c>
      <c r="BL48" s="57">
        <f t="shared" ref="BL48" si="74">BL49/60</f>
        <v>1.828963564814815</v>
      </c>
      <c r="BM48" s="57">
        <f t="shared" ref="BM48" si="75">BM49/60</f>
        <v>3.2377195370370373</v>
      </c>
      <c r="BN48" s="57">
        <f t="shared" ref="BN48" si="76">BN49/60</f>
        <v>3.355682777777778</v>
      </c>
      <c r="BO48" s="57">
        <f t="shared" ref="BO48" si="77">BO49/60</f>
        <v>3.38451162037037</v>
      </c>
      <c r="BP48" s="57">
        <f t="shared" ref="BP48" si="78">BP49/60</f>
        <v>3.4868478240740743</v>
      </c>
      <c r="BQ48" s="57">
        <f t="shared" ref="BQ48" si="79">BQ49/60</f>
        <v>3.4902043981481481</v>
      </c>
      <c r="BR48" s="57">
        <f t="shared" ref="BR48" si="80">BR49/60</f>
        <v>3.5121096296296299</v>
      </c>
      <c r="BS48" s="58">
        <f t="shared" ref="BS48" si="81">BS49/60</f>
        <v>3.5472912962962959</v>
      </c>
    </row>
    <row r="49" spans="25:71">
      <c r="Z49" s="51"/>
      <c r="AA49" s="78"/>
      <c r="AB49" s="78"/>
      <c r="AC49" s="78"/>
      <c r="AD49" s="78"/>
      <c r="AE49" s="78"/>
      <c r="AF49" s="78"/>
      <c r="AG49" s="78"/>
      <c r="AH49" s="78"/>
      <c r="AI49" s="78"/>
      <c r="AJ49" s="78"/>
      <c r="AK49" s="78"/>
      <c r="AL49" s="78"/>
      <c r="AM49" s="78"/>
      <c r="AN49" s="78"/>
      <c r="AO49" s="78"/>
      <c r="AP49" s="78"/>
      <c r="AR49" s="78"/>
      <c r="AS49" s="78"/>
      <c r="AT49" s="78"/>
      <c r="AU49" s="78"/>
      <c r="AV49" s="78"/>
      <c r="AW49" s="78"/>
      <c r="AX49" s="78"/>
      <c r="AY49" s="167"/>
      <c r="AZ49" s="163" t="s">
        <v>39</v>
      </c>
      <c r="BA49" s="143">
        <f>(SUMIF(AA29:AF29,"&lt;&gt;-"))/(COUNTIF(AA29:AF29,"&lt;&gt;-"))</f>
        <v>34.175116666666668</v>
      </c>
      <c r="BB49" s="143">
        <f>(SUMIF(AA30:AF30,"&lt;&gt;-"))/(COUNTIF(AA30:AF30,"&lt;&gt;-"))</f>
        <v>35.719680555555556</v>
      </c>
      <c r="BC49" s="143">
        <f>(SUMIF(AA31:AF31,"&lt;&gt;-"))/(COUNTIF(AA31:AF31,"&lt;&gt;-"))</f>
        <v>36.481424999999994</v>
      </c>
      <c r="BD49" s="143">
        <f>(SUMIF(AG29:AL29,"&lt;&gt;-"))/(COUNTIF(AG29:AL29,"&lt;&gt;-"))</f>
        <v>68.09030555555556</v>
      </c>
      <c r="BE49" s="143">
        <f>(SUMIF(AG30:AL30,"&lt;&gt;-"))/(COUNTIF(AG30:AL30,"&lt;&gt;-"))</f>
        <v>68.400750000000002</v>
      </c>
      <c r="BF49" s="143">
        <f>(SUMIF(AG31:AL31,"&lt;&gt;-"))/(COUNTIF(AG31:AL31,"&lt;&gt;-"))</f>
        <v>70.145044444444451</v>
      </c>
      <c r="BG49" s="143">
        <f>(SUMIF(AG33:AL33,"&lt;&gt;-"))/(COUNTIF(AG33:AL33,"&lt;&gt;-"))</f>
        <v>73.384819444444446</v>
      </c>
      <c r="BH49" s="143">
        <f>(SUMIF(AM29:AR29,"&lt;&gt;-"))/(COUNTIF(AM29:AR29,"&lt;&gt;-"))</f>
        <v>100.33036666666665</v>
      </c>
      <c r="BI49" s="143">
        <f>(SUMIF(AM30:AR30,"&lt;&gt;-"))/(COUNTIF(AM30:AR30,"&lt;&gt;-"))</f>
        <v>103.93029166666666</v>
      </c>
      <c r="BJ49" s="143">
        <f>(SUMIF(AM31:AR31,"&lt;&gt;-"))/(COUNTIF(AM31:AR31,"&lt;&gt;-"))</f>
        <v>104.22277222222222</v>
      </c>
      <c r="BK49" s="143">
        <f>(SUMIF(AM32:AR32,"&lt;&gt;-"))/(COUNTIF(AM32:AR32,"&lt;&gt;-"))</f>
        <v>106.28603055555556</v>
      </c>
      <c r="BL49" s="143">
        <f>(SUMIF(AM34:AR34,"&lt;&gt;-"))/(COUNTIF(AM34:AR34,"&lt;&gt;-"))</f>
        <v>109.73781388888891</v>
      </c>
      <c r="BM49" s="143">
        <f>(SUMIF(AS29:AX29,"&lt;&gt;-"))/(COUNTIF(AS29:AX29,"&lt;&gt;-"))</f>
        <v>194.26317222222224</v>
      </c>
      <c r="BN49" s="143">
        <f>(SUMIF(AS30:AX30,"&lt;&gt;-"))/(COUNTIF(AS30:AX30,"&lt;&gt;-"))</f>
        <v>201.34096666666667</v>
      </c>
      <c r="BO49" s="143">
        <f>(SUMIF(AS31:AX31,"&lt;&gt;-"))/(COUNTIF(AS31:AX31,"&lt;&gt;-"))</f>
        <v>203.07069722222221</v>
      </c>
      <c r="BP49" s="143">
        <f>(SUMIF(AS32:AX32,"&lt;&gt;-"))/(COUNTIF(AS32:AX32,"&lt;&gt;-"))</f>
        <v>209.21086944444446</v>
      </c>
      <c r="BQ49" s="143">
        <f>(SUMIF(AS33:AX33,"&lt;&gt;-"))/(COUNTIF(AS33:AX33,"&lt;&gt;-"))</f>
        <v>209.41226388888887</v>
      </c>
      <c r="BR49" s="143">
        <f>(SUMIF(AS34:AX34,"&lt;&gt;-"))/(COUNTIF(AS34:AX34,"&lt;&gt;-"))</f>
        <v>210.72657777777781</v>
      </c>
      <c r="BS49" s="145">
        <f>(SUMIF(AS35:AX35,"&lt;&gt;-"))/(COUNTIF(AS35:AX35,"&lt;&gt;-"))</f>
        <v>212.83747777777776</v>
      </c>
    </row>
    <row r="50" spans="25:71">
      <c r="Z50" s="51"/>
      <c r="AA50" s="78"/>
      <c r="AB50" s="78"/>
      <c r="AC50" s="78"/>
      <c r="AD50" s="78"/>
      <c r="AE50" s="78"/>
      <c r="AF50" s="78"/>
      <c r="AG50" s="78"/>
      <c r="AH50" s="78"/>
      <c r="AI50" s="78"/>
      <c r="AJ50" s="78"/>
      <c r="AK50" s="78"/>
      <c r="AL50" s="78"/>
      <c r="AM50" s="78"/>
      <c r="AN50" s="78"/>
      <c r="AO50" s="78"/>
      <c r="AP50" s="78"/>
      <c r="AQ50" s="78"/>
      <c r="AR50" s="78"/>
      <c r="AS50" s="78"/>
      <c r="AT50" s="78"/>
      <c r="AU50" s="78"/>
      <c r="AV50" s="78"/>
      <c r="AW50" s="78"/>
      <c r="AX50" s="78"/>
      <c r="AY50" s="130"/>
      <c r="AZ50" s="126"/>
      <c r="BA50" s="126"/>
      <c r="BB50" s="126"/>
      <c r="BC50" s="126"/>
      <c r="BD50" s="126"/>
      <c r="BE50" s="126"/>
      <c r="BF50" s="126"/>
      <c r="BG50" s="126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</row>
    <row r="51" spans="25:71"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</row>
    <row r="52" spans="25:71"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</row>
    <row r="53" spans="25:71" ht="16.5" thickBot="1">
      <c r="Y53" s="50" t="s">
        <v>97</v>
      </c>
      <c r="AY53" s="126"/>
      <c r="AZ53" s="138" t="s">
        <v>179</v>
      </c>
      <c r="BA53" s="146">
        <v>1</v>
      </c>
      <c r="BB53" s="146">
        <v>0.66</v>
      </c>
      <c r="BC53" s="146">
        <v>0.5</v>
      </c>
      <c r="BD53" s="146">
        <v>0.33</v>
      </c>
      <c r="BE53" s="146">
        <v>0.25</v>
      </c>
      <c r="BF53" s="139">
        <v>0.2</v>
      </c>
      <c r="BG53" s="126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</row>
    <row r="54" spans="25:71" ht="15.75" customHeight="1">
      <c r="Y54" s="440" t="s">
        <v>47</v>
      </c>
      <c r="Z54" s="441"/>
      <c r="AA54" s="446" t="s">
        <v>48</v>
      </c>
      <c r="AB54" s="446"/>
      <c r="AC54" s="446"/>
      <c r="AD54" s="446"/>
      <c r="AE54" s="446"/>
      <c r="AF54" s="446"/>
      <c r="AG54" s="446"/>
      <c r="AH54" s="446"/>
      <c r="AI54" s="446"/>
      <c r="AJ54" s="446"/>
      <c r="AK54" s="446"/>
      <c r="AL54" s="446"/>
      <c r="AM54" s="446"/>
      <c r="AN54" s="446"/>
      <c r="AO54" s="446"/>
      <c r="AP54" s="446"/>
      <c r="AQ54" s="446"/>
      <c r="AR54" s="446"/>
      <c r="AS54" s="446"/>
      <c r="AT54" s="446"/>
      <c r="AU54" s="446"/>
      <c r="AV54" s="446"/>
      <c r="AW54" s="446"/>
      <c r="AX54" s="447"/>
      <c r="AY54" s="9"/>
      <c r="AZ54" s="171" t="s">
        <v>187</v>
      </c>
      <c r="BA54" s="159">
        <f>SUMIF(AA57:AA63,"&lt;&gt;-")+SUMIF(AG57:AG63,"&lt;&gt;-")+SUMIF(AM57:AM63,"&lt;&gt;-")+SUMIF(AS57:AS63,"&lt;&gt;-")</f>
        <v>151.11111111111109</v>
      </c>
      <c r="BB54" s="159">
        <f t="shared" ref="BB54:BF54" si="82">SUMIF(AB57:AB63,"&lt;&gt;-")+SUMIF(AH57:AH63,"&lt;&gt;-")+SUMIF(AN57:AN63,"&lt;&gt;-")+SUMIF(AT57:AT63,"&lt;&gt;-")</f>
        <v>146.94444444444446</v>
      </c>
      <c r="BC54" s="159">
        <f t="shared" si="82"/>
        <v>198.05555555555554</v>
      </c>
      <c r="BD54" s="159">
        <f t="shared" si="82"/>
        <v>685</v>
      </c>
      <c r="BE54" s="159">
        <f t="shared" si="82"/>
        <v>1325.2777777777778</v>
      </c>
      <c r="BF54" s="172">
        <f t="shared" si="82"/>
        <v>1826.9444444444446</v>
      </c>
      <c r="BG54" s="126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</row>
    <row r="55" spans="25:71">
      <c r="Y55" s="442"/>
      <c r="Z55" s="443"/>
      <c r="AA55" s="448">
        <v>60</v>
      </c>
      <c r="AB55" s="449"/>
      <c r="AC55" s="449"/>
      <c r="AD55" s="449"/>
      <c r="AE55" s="449"/>
      <c r="AF55" s="434"/>
      <c r="AG55" s="448">
        <v>120</v>
      </c>
      <c r="AH55" s="449"/>
      <c r="AI55" s="449"/>
      <c r="AJ55" s="449"/>
      <c r="AK55" s="449"/>
      <c r="AL55" s="434"/>
      <c r="AM55" s="448">
        <v>180</v>
      </c>
      <c r="AN55" s="449"/>
      <c r="AO55" s="449"/>
      <c r="AP55" s="449"/>
      <c r="AQ55" s="449"/>
      <c r="AR55" s="434"/>
      <c r="AS55" s="448">
        <v>360</v>
      </c>
      <c r="AT55" s="449"/>
      <c r="AU55" s="449"/>
      <c r="AV55" s="449"/>
      <c r="AW55" s="449"/>
      <c r="AX55" s="450"/>
      <c r="AY55" s="130"/>
      <c r="AZ55" s="174" t="s">
        <v>215</v>
      </c>
      <c r="BA55" s="57">
        <f>(SUMIF(AA57:AA63,"&lt;&gt;-")+SUMIF(AG57:AG63,"&lt;&gt;-")+SUMIF(AM57:AM63,"&lt;&gt;-")+SUMIF(AS57:AS63,"&lt;&gt;-"))/(COUNTIF(AA57:AA63,"&lt;&gt;-")+COUNTIF(AG57:AG63,"&lt;&gt;-")+COUNTIF(AM57:AM63,"&lt;&gt;-")+COUNTIF(AS57:AS63,"&lt;&gt;-"))</f>
        <v>7.9532163742690045</v>
      </c>
      <c r="BB55" s="57">
        <f t="shared" ref="BB55:BF55" si="83">(SUMIF(AB57:AB63,"&lt;&gt;-")+SUMIF(AH57:AH63,"&lt;&gt;-")+SUMIF(AN57:AN63,"&lt;&gt;-")+SUMIF(AT57:AT63,"&lt;&gt;-"))/(COUNTIF(AB57:AB63,"&lt;&gt;-")+COUNTIF(AH57:AH63,"&lt;&gt;-")+COUNTIF(AN57:AN63,"&lt;&gt;-")+COUNTIF(AT57:AT63,"&lt;&gt;-"))</f>
        <v>7.7339181286549712</v>
      </c>
      <c r="BC55" s="57">
        <f t="shared" si="83"/>
        <v>10.423976608187134</v>
      </c>
      <c r="BD55" s="57">
        <f t="shared" si="83"/>
        <v>36.05263157894737</v>
      </c>
      <c r="BE55" s="57">
        <f t="shared" si="83"/>
        <v>69.751461988304101</v>
      </c>
      <c r="BF55" s="58">
        <f t="shared" si="83"/>
        <v>96.154970760233923</v>
      </c>
      <c r="BG55" s="126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</row>
    <row r="56" spans="25:71">
      <c r="Y56" s="444"/>
      <c r="Z56" s="445"/>
      <c r="AA56" s="16">
        <v>1</v>
      </c>
      <c r="AB56" s="16">
        <v>0.66</v>
      </c>
      <c r="AC56" s="16">
        <v>0.5</v>
      </c>
      <c r="AD56" s="16">
        <v>0.33</v>
      </c>
      <c r="AE56" s="16">
        <v>0.25</v>
      </c>
      <c r="AF56" s="16">
        <v>0.2</v>
      </c>
      <c r="AG56" s="16">
        <v>1</v>
      </c>
      <c r="AH56" s="16">
        <v>0.66</v>
      </c>
      <c r="AI56" s="16">
        <v>0.5</v>
      </c>
      <c r="AJ56" s="16">
        <v>0.33</v>
      </c>
      <c r="AK56" s="16">
        <v>0.25</v>
      </c>
      <c r="AL56" s="16">
        <v>0.2</v>
      </c>
      <c r="AM56" s="16">
        <v>1</v>
      </c>
      <c r="AN56" s="16">
        <v>0.66</v>
      </c>
      <c r="AO56" s="16">
        <v>0.5</v>
      </c>
      <c r="AP56" s="16">
        <v>0.33</v>
      </c>
      <c r="AQ56" s="16">
        <v>0.25</v>
      </c>
      <c r="AR56" s="16">
        <v>0.2</v>
      </c>
      <c r="AS56" s="16">
        <v>1</v>
      </c>
      <c r="AT56" s="16">
        <v>0.66</v>
      </c>
      <c r="AU56" s="16">
        <v>0.5</v>
      </c>
      <c r="AV56" s="16">
        <v>0.33</v>
      </c>
      <c r="AW56" s="16">
        <v>0.25</v>
      </c>
      <c r="AX56" s="106">
        <v>0.2</v>
      </c>
      <c r="AY56" s="136"/>
      <c r="AZ56" s="138" t="s">
        <v>181</v>
      </c>
      <c r="BA56" s="146">
        <v>10</v>
      </c>
      <c r="BB56" s="146">
        <v>30</v>
      </c>
      <c r="BC56" s="146">
        <v>60</v>
      </c>
      <c r="BD56" s="146">
        <v>90</v>
      </c>
      <c r="BE56" s="146">
        <v>120</v>
      </c>
      <c r="BF56" s="146">
        <v>180</v>
      </c>
      <c r="BG56" s="139">
        <v>360</v>
      </c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</row>
    <row r="57" spans="25:71">
      <c r="Y57" s="433">
        <v>10</v>
      </c>
      <c r="Z57" s="434"/>
      <c r="AA57" s="17">
        <v>11.666666666666666</v>
      </c>
      <c r="AB57" s="17">
        <v>13.333333333333334</v>
      </c>
      <c r="AC57" s="17">
        <v>11.666666666666666</v>
      </c>
      <c r="AD57" s="17">
        <v>35</v>
      </c>
      <c r="AE57" s="17">
        <v>45</v>
      </c>
      <c r="AF57" s="17">
        <v>95</v>
      </c>
      <c r="AG57" s="17">
        <v>8.3333333333333321</v>
      </c>
      <c r="AH57" s="17">
        <v>9.1666666666666661</v>
      </c>
      <c r="AI57" s="17">
        <v>8.3333333333333321</v>
      </c>
      <c r="AJ57" s="17">
        <v>27.500000000000004</v>
      </c>
      <c r="AK57" s="17">
        <v>52.5</v>
      </c>
      <c r="AL57" s="17">
        <v>96.666666666666671</v>
      </c>
      <c r="AM57" s="17">
        <v>3.8888888888888888</v>
      </c>
      <c r="AN57" s="17">
        <v>8.8888888888888893</v>
      </c>
      <c r="AO57" s="17">
        <v>10.555555555555555</v>
      </c>
      <c r="AP57" s="17">
        <v>30</v>
      </c>
      <c r="AQ57" s="17">
        <v>52.777777777777779</v>
      </c>
      <c r="AR57" s="17">
        <v>91.111111111111114</v>
      </c>
      <c r="AS57" s="17">
        <v>7.7777777777777777</v>
      </c>
      <c r="AT57" s="17">
        <v>5.833333333333333</v>
      </c>
      <c r="AU57" s="17">
        <v>10.555555555555555</v>
      </c>
      <c r="AV57" s="17">
        <v>20.555555555555554</v>
      </c>
      <c r="AW57" s="17">
        <v>60.55555555555555</v>
      </c>
      <c r="AX57" s="107">
        <v>85.277777777777771</v>
      </c>
      <c r="AY57" s="136"/>
      <c r="AZ57" s="171" t="s">
        <v>187</v>
      </c>
      <c r="BA57" s="160">
        <f>SUMIF(AA57:AX57,"&lt;&gt;-")</f>
        <v>801.94444444444457</v>
      </c>
      <c r="BB57" s="160">
        <f>SUMIF(AA58:AX58,"&lt;&gt;-")</f>
        <v>875.00000000000011</v>
      </c>
      <c r="BC57" s="160">
        <f>SUMIF(AA59:AX59,"&lt;&gt;-")</f>
        <v>947.77777777777794</v>
      </c>
      <c r="BD57" s="160">
        <f>SUMIF(AA60:AX60,"&lt;&gt;-")</f>
        <v>480.55555555555554</v>
      </c>
      <c r="BE57" s="160">
        <f>SUMIF(AA61:AX61,"&lt;&gt;-")</f>
        <v>495.83333333333331</v>
      </c>
      <c r="BF57" s="160">
        <f>SUMIF(AA62:AX62,"&lt;&gt;-")</f>
        <v>488.33333333333331</v>
      </c>
      <c r="BG57" s="175">
        <f>SUMIF(AA63:AX63,"&lt;&gt;-")</f>
        <v>243.88888888888889</v>
      </c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</row>
    <row r="58" spans="25:71">
      <c r="Y58" s="433">
        <v>30</v>
      </c>
      <c r="Z58" s="434"/>
      <c r="AA58" s="17">
        <v>8.3333333333333321</v>
      </c>
      <c r="AB58" s="17">
        <v>8.3333333333333321</v>
      </c>
      <c r="AC58" s="17">
        <v>10</v>
      </c>
      <c r="AD58" s="17">
        <v>43.333333333333336</v>
      </c>
      <c r="AE58" s="17">
        <v>73.333333333333329</v>
      </c>
      <c r="AF58" s="17">
        <v>96.666666666666671</v>
      </c>
      <c r="AG58" s="17">
        <v>5.833333333333333</v>
      </c>
      <c r="AH58" s="17">
        <v>5.833333333333333</v>
      </c>
      <c r="AI58" s="17">
        <v>9.1666666666666661</v>
      </c>
      <c r="AJ58" s="17">
        <v>39.166666666666664</v>
      </c>
      <c r="AK58" s="17">
        <v>68.333333333333329</v>
      </c>
      <c r="AL58" s="17">
        <v>95.833333333333343</v>
      </c>
      <c r="AM58" s="17">
        <v>7.7777777777777777</v>
      </c>
      <c r="AN58" s="17">
        <v>10</v>
      </c>
      <c r="AO58" s="17">
        <v>10.555555555555555</v>
      </c>
      <c r="AP58" s="17">
        <v>31.111111111111111</v>
      </c>
      <c r="AQ58" s="17">
        <v>61.111111111111114</v>
      </c>
      <c r="AR58" s="17">
        <v>96.111111111111114</v>
      </c>
      <c r="AS58" s="17">
        <v>7.7777777777777777</v>
      </c>
      <c r="AT58" s="17">
        <v>6.9444444444444446</v>
      </c>
      <c r="AU58" s="17">
        <v>9.4444444444444446</v>
      </c>
      <c r="AV58" s="17">
        <v>32.5</v>
      </c>
      <c r="AW58" s="17">
        <v>43.333333333333336</v>
      </c>
      <c r="AX58" s="107">
        <v>94.166666666666671</v>
      </c>
      <c r="AY58" s="136"/>
      <c r="AZ58" s="173" t="s">
        <v>215</v>
      </c>
      <c r="BA58" s="177">
        <f>(SUMIF(AA57:AX57,"&lt;&gt;-"))/(COUNTIF(AA57:AX57,"&lt;&gt;-"))</f>
        <v>33.414351851851855</v>
      </c>
      <c r="BB58" s="177">
        <f>(SUMIF(AA58:AX58,"&lt;&gt;-"))/(COUNTIF(AA58:AX58,"&lt;&gt;-"))</f>
        <v>36.458333333333336</v>
      </c>
      <c r="BC58" s="177">
        <f>(SUMIF(AA59:AX59,"&lt;&gt;-"))/(COUNTIF(AA59:AX59,"&lt;&gt;-"))</f>
        <v>39.490740740740748</v>
      </c>
      <c r="BD58" s="177">
        <f>(SUMIF(AA60:AX60,"&lt;&gt;-"))/(COUNTIF(AA60:AX60,"&lt;&gt;-"))</f>
        <v>40.046296296296298</v>
      </c>
      <c r="BE58" s="177">
        <f>(SUMIF(AA61:AX61,"&lt;&gt;-"))/(COUNTIF(AA61:AX61,"&lt;&gt;-"))</f>
        <v>41.319444444444443</v>
      </c>
      <c r="BF58" s="177">
        <f>(SUMIF(AA62:AX62,"&lt;&gt;-"))/(COUNTIF(AA62:AX62,"&lt;&gt;-"))</f>
        <v>40.694444444444443</v>
      </c>
      <c r="BG58" s="178">
        <f>(SUMIF(AA63:AX63,"&lt;&gt;-"))/(COUNTIF(AA63:AX63,"&lt;&gt;-"))</f>
        <v>40.648148148148145</v>
      </c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</row>
    <row r="59" spans="25:71">
      <c r="Y59" s="433">
        <v>60</v>
      </c>
      <c r="Z59" s="434"/>
      <c r="AA59" s="17">
        <v>8.3333333333333321</v>
      </c>
      <c r="AB59" s="17">
        <v>8.3333333333333321</v>
      </c>
      <c r="AC59" s="17">
        <v>10</v>
      </c>
      <c r="AD59" s="17">
        <v>41.666666666666671</v>
      </c>
      <c r="AE59" s="17">
        <v>88.333333333333329</v>
      </c>
      <c r="AF59" s="17">
        <v>100</v>
      </c>
      <c r="AG59" s="17">
        <v>13.333333333333334</v>
      </c>
      <c r="AH59" s="17">
        <v>7.5</v>
      </c>
      <c r="AI59" s="17">
        <v>9.1666666666666661</v>
      </c>
      <c r="AJ59" s="17">
        <v>35</v>
      </c>
      <c r="AK59" s="17">
        <v>80</v>
      </c>
      <c r="AL59" s="17">
        <v>100</v>
      </c>
      <c r="AM59" s="17">
        <v>9.4444444444444446</v>
      </c>
      <c r="AN59" s="17">
        <v>6.666666666666667</v>
      </c>
      <c r="AO59" s="17">
        <v>11.111111111111111</v>
      </c>
      <c r="AP59" s="17">
        <v>40</v>
      </c>
      <c r="AQ59" s="17">
        <v>68.888888888888886</v>
      </c>
      <c r="AR59" s="17">
        <v>98.333333333333329</v>
      </c>
      <c r="AS59" s="17">
        <v>5.833333333333333</v>
      </c>
      <c r="AT59" s="17">
        <v>8.0555555555555554</v>
      </c>
      <c r="AU59" s="17">
        <v>9.7222222222222232</v>
      </c>
      <c r="AV59" s="17">
        <v>28.333333333333332</v>
      </c>
      <c r="AW59" s="17">
        <v>66.388888888888886</v>
      </c>
      <c r="AX59" s="107">
        <v>93.333333333333329</v>
      </c>
      <c r="AY59" s="130"/>
      <c r="AZ59" s="138" t="s">
        <v>180</v>
      </c>
      <c r="BA59" s="146">
        <v>60</v>
      </c>
      <c r="BB59" s="146">
        <v>120</v>
      </c>
      <c r="BC59" s="146">
        <v>180</v>
      </c>
      <c r="BD59" s="139">
        <v>360</v>
      </c>
      <c r="BE59" s="126"/>
      <c r="BF59" s="126"/>
      <c r="BG59" s="126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</row>
    <row r="60" spans="25:71">
      <c r="Y60" s="433">
        <v>90</v>
      </c>
      <c r="Z60" s="434"/>
      <c r="AA60" s="17" t="s">
        <v>49</v>
      </c>
      <c r="AB60" s="17" t="s">
        <v>49</v>
      </c>
      <c r="AC60" s="17" t="s">
        <v>49</v>
      </c>
      <c r="AD60" s="17" t="s">
        <v>49</v>
      </c>
      <c r="AE60" s="17" t="s">
        <v>49</v>
      </c>
      <c r="AF60" s="17" t="s">
        <v>49</v>
      </c>
      <c r="AG60" s="17" t="s">
        <v>49</v>
      </c>
      <c r="AH60" s="17" t="s">
        <v>49</v>
      </c>
      <c r="AI60" s="17" t="s">
        <v>49</v>
      </c>
      <c r="AJ60" s="17" t="s">
        <v>49</v>
      </c>
      <c r="AK60" s="17" t="s">
        <v>49</v>
      </c>
      <c r="AL60" s="17" t="s">
        <v>49</v>
      </c>
      <c r="AM60" s="17">
        <v>10</v>
      </c>
      <c r="AN60" s="17">
        <v>3.8888888888888888</v>
      </c>
      <c r="AO60" s="17">
        <v>12.777777777777777</v>
      </c>
      <c r="AP60" s="17">
        <v>37.777777777777779</v>
      </c>
      <c r="AQ60" s="17">
        <v>82.777777777777771</v>
      </c>
      <c r="AR60" s="17">
        <v>98.888888888888886</v>
      </c>
      <c r="AS60" s="17">
        <v>5.833333333333333</v>
      </c>
      <c r="AT60" s="17">
        <v>8.3333333333333321</v>
      </c>
      <c r="AU60" s="17">
        <v>11.388888888888889</v>
      </c>
      <c r="AV60" s="17">
        <v>32.777777777777779</v>
      </c>
      <c r="AW60" s="17">
        <v>78.611111111111114</v>
      </c>
      <c r="AX60" s="107">
        <v>97.5</v>
      </c>
      <c r="AY60" s="130"/>
      <c r="AZ60" s="171" t="s">
        <v>187</v>
      </c>
      <c r="BA60" s="160">
        <f>SUMIF(AA57:AF63,"&lt;&gt;-")</f>
        <v>708.33333333333337</v>
      </c>
      <c r="BB60" s="160">
        <f>SUMIF(AG57:AL63,"&lt;&gt;-")</f>
        <v>930.83333333333314</v>
      </c>
      <c r="BC60" s="160">
        <f>SUMIF(AM57:AR63,"&lt;&gt;-")</f>
        <v>1142.2222222222224</v>
      </c>
      <c r="BD60" s="175">
        <f>SUMIF(AS57:AX63,"&lt;&gt;-")</f>
        <v>1551.9444444444441</v>
      </c>
      <c r="BE60" s="126"/>
      <c r="BF60" s="126"/>
      <c r="BG60" s="126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</row>
    <row r="61" spans="25:71">
      <c r="Y61" s="433">
        <v>120</v>
      </c>
      <c r="Z61" s="434"/>
      <c r="AA61" s="17" t="s">
        <v>49</v>
      </c>
      <c r="AB61" s="17" t="s">
        <v>49</v>
      </c>
      <c r="AC61" s="17" t="s">
        <v>49</v>
      </c>
      <c r="AD61" s="17" t="s">
        <v>49</v>
      </c>
      <c r="AE61" s="17" t="s">
        <v>49</v>
      </c>
      <c r="AF61" s="17" t="s">
        <v>49</v>
      </c>
      <c r="AG61" s="17">
        <v>9.1666666666666661</v>
      </c>
      <c r="AH61" s="17">
        <v>10</v>
      </c>
      <c r="AI61" s="17">
        <v>15</v>
      </c>
      <c r="AJ61" s="17">
        <v>44.166666666666664</v>
      </c>
      <c r="AK61" s="17">
        <v>84.166666666666671</v>
      </c>
      <c r="AL61" s="17">
        <v>96.666666666666671</v>
      </c>
      <c r="AM61" s="17" t="s">
        <v>49</v>
      </c>
      <c r="AN61" s="17" t="s">
        <v>49</v>
      </c>
      <c r="AO61" s="17" t="s">
        <v>49</v>
      </c>
      <c r="AP61" s="17" t="s">
        <v>49</v>
      </c>
      <c r="AQ61" s="17" t="s">
        <v>49</v>
      </c>
      <c r="AR61" s="17" t="s">
        <v>49</v>
      </c>
      <c r="AS61" s="17">
        <v>6.9444444444444446</v>
      </c>
      <c r="AT61" s="17">
        <v>4.7222222222222223</v>
      </c>
      <c r="AU61" s="17">
        <v>11.111111111111111</v>
      </c>
      <c r="AV61" s="17">
        <v>38.055555555555557</v>
      </c>
      <c r="AW61" s="17">
        <v>78.055555555555557</v>
      </c>
      <c r="AX61" s="107">
        <v>97.777777777777771</v>
      </c>
      <c r="AY61" s="130"/>
      <c r="AZ61" s="174" t="s">
        <v>215</v>
      </c>
      <c r="BA61" s="57">
        <f>(SUMIF(AA57:AF63,"&lt;&gt;-"))/(COUNTIF(AA57:AF63,"&lt;&gt;-"))</f>
        <v>39.351851851851855</v>
      </c>
      <c r="BB61" s="57">
        <f>(SUMIF(AG57:AL63,"&lt;&gt;-"))/(COUNTIF(AG57:AL63,"&lt;&gt;-"))</f>
        <v>38.784722222222214</v>
      </c>
      <c r="BC61" s="57">
        <f>(SUMIF(AM57:AR63,"&lt;&gt;-"))/(COUNTIF(AM57:AR63,"&lt;&gt;-"))</f>
        <v>38.074074074074083</v>
      </c>
      <c r="BD61" s="58">
        <f>(SUMIF(AS57:AX63,"&lt;&gt;-"))/(COUNTIF(AS57:AX63,"&lt;&gt;-"))</f>
        <v>36.951058201058196</v>
      </c>
      <c r="BE61" s="125"/>
      <c r="BF61" s="125"/>
      <c r="BG61" s="125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</row>
    <row r="62" spans="25:71">
      <c r="Y62" s="433">
        <v>180</v>
      </c>
      <c r="Z62" s="434"/>
      <c r="AA62" s="17" t="s">
        <v>49</v>
      </c>
      <c r="AB62" s="17" t="s">
        <v>49</v>
      </c>
      <c r="AC62" s="17" t="s">
        <v>49</v>
      </c>
      <c r="AD62" s="17" t="s">
        <v>49</v>
      </c>
      <c r="AE62" s="17" t="s">
        <v>49</v>
      </c>
      <c r="AF62" s="17" t="s">
        <v>49</v>
      </c>
      <c r="AG62" s="17" t="s">
        <v>49</v>
      </c>
      <c r="AH62" s="17" t="s">
        <v>49</v>
      </c>
      <c r="AI62" s="17" t="s">
        <v>49</v>
      </c>
      <c r="AJ62" s="17" t="s">
        <v>49</v>
      </c>
      <c r="AK62" s="17" t="s">
        <v>49</v>
      </c>
      <c r="AL62" s="17" t="s">
        <v>49</v>
      </c>
      <c r="AM62" s="17">
        <v>7.2222222222222214</v>
      </c>
      <c r="AN62" s="17">
        <v>8.8888888888888893</v>
      </c>
      <c r="AO62" s="17">
        <v>8.3333333333333321</v>
      </c>
      <c r="AP62" s="17">
        <v>45.555555555555557</v>
      </c>
      <c r="AQ62" s="17">
        <v>81.111111111111114</v>
      </c>
      <c r="AR62" s="17">
        <v>96.666666666666671</v>
      </c>
      <c r="AS62" s="17">
        <v>4.1666666666666661</v>
      </c>
      <c r="AT62" s="17">
        <v>7.7777777777777777</v>
      </c>
      <c r="AU62" s="17">
        <v>9.7222222222222232</v>
      </c>
      <c r="AV62" s="17">
        <v>42.5</v>
      </c>
      <c r="AW62" s="17">
        <v>78.055555555555557</v>
      </c>
      <c r="AX62" s="107">
        <v>98.333333333333329</v>
      </c>
      <c r="AY62" s="136"/>
      <c r="AZ62" s="138" t="s">
        <v>216</v>
      </c>
      <c r="BA62" s="146">
        <v>1</v>
      </c>
      <c r="BB62" s="146">
        <v>2</v>
      </c>
      <c r="BC62" s="146">
        <v>3</v>
      </c>
      <c r="BD62" s="146">
        <v>4</v>
      </c>
      <c r="BE62" s="146">
        <v>6</v>
      </c>
      <c r="BF62" s="146">
        <v>12</v>
      </c>
      <c r="BG62" s="146">
        <v>18</v>
      </c>
      <c r="BH62" s="139">
        <v>36</v>
      </c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</row>
    <row r="63" spans="25:71" ht="16.5" thickBot="1">
      <c r="Y63" s="435">
        <v>360</v>
      </c>
      <c r="Z63" s="436"/>
      <c r="AA63" s="108" t="s">
        <v>49</v>
      </c>
      <c r="AB63" s="108" t="s">
        <v>49</v>
      </c>
      <c r="AC63" s="108" t="s">
        <v>49</v>
      </c>
      <c r="AD63" s="108" t="s">
        <v>49</v>
      </c>
      <c r="AE63" s="108" t="s">
        <v>49</v>
      </c>
      <c r="AF63" s="108" t="s">
        <v>49</v>
      </c>
      <c r="AG63" s="108" t="s">
        <v>49</v>
      </c>
      <c r="AH63" s="108" t="s">
        <v>49</v>
      </c>
      <c r="AI63" s="108" t="s">
        <v>49</v>
      </c>
      <c r="AJ63" s="108" t="s">
        <v>49</v>
      </c>
      <c r="AK63" s="108" t="s">
        <v>49</v>
      </c>
      <c r="AL63" s="108" t="s">
        <v>49</v>
      </c>
      <c r="AM63" s="108" t="s">
        <v>49</v>
      </c>
      <c r="AN63" s="108" t="s">
        <v>49</v>
      </c>
      <c r="AO63" s="108" t="s">
        <v>49</v>
      </c>
      <c r="AP63" s="108" t="s">
        <v>49</v>
      </c>
      <c r="AQ63" s="108" t="s">
        <v>49</v>
      </c>
      <c r="AR63" s="108" t="s">
        <v>49</v>
      </c>
      <c r="AS63" s="108">
        <v>9.4444444444444446</v>
      </c>
      <c r="AT63" s="108">
        <v>4.4444444444444446</v>
      </c>
      <c r="AU63" s="108">
        <v>9.4444444444444446</v>
      </c>
      <c r="AV63" s="108">
        <v>40</v>
      </c>
      <c r="AW63" s="108">
        <v>81.944444444444443</v>
      </c>
      <c r="AX63" s="109">
        <v>98.611111111111114</v>
      </c>
      <c r="AY63" s="130"/>
      <c r="AZ63" s="171" t="s">
        <v>187</v>
      </c>
      <c r="BA63" s="160">
        <f>SUMIF(AA59:AF59,"&lt;&gt;-")+SUMIF(AG61:AL61,"&lt;&gt;-")+SUMIF(AM62:AR62,"&lt;&gt;-")+SUMIF(AS63:AX63,"&lt;&gt;-")</f>
        <v>1007.5</v>
      </c>
      <c r="BB63" s="160">
        <f>SUMIF(AA58:AF58,"&lt;&gt;-")+SUMIF(AG59:AL59,"&lt;&gt;-")+SUMIF(AM60:AR60,"&lt;&gt;-")+SUMIF(AS62:AX62,"&lt;&gt;-")</f>
        <v>971.66666666666663</v>
      </c>
      <c r="BC63" s="160">
        <f>SUMIF(AM59:AR59,"&lt;&gt;-")+SUMIF(AS61:AX61,"&lt;&gt;-")</f>
        <v>471.11111111111109</v>
      </c>
      <c r="BD63" s="160">
        <f>SUMIF(AG58:AL58,"&lt;&gt;-")+SUMIF(AS60:AX60,"&lt;&gt;-")</f>
        <v>458.61111111111109</v>
      </c>
      <c r="BE63" s="160">
        <f>SUMIF(AA57:AF57,"&lt;&gt;-")+SUMIF(AM58:AR58,"&lt;&gt;-")+SUMIF(AS59:AX59,"&lt;&gt;-")</f>
        <v>640</v>
      </c>
      <c r="BF63" s="160">
        <f>SUMIF(AG57:AL57,"&lt;&gt;-")+SUMIF(AS58:AX58,"&lt;&gt;-")</f>
        <v>396.66666666666669</v>
      </c>
      <c r="BG63" s="160">
        <f>SUMIF(AM57:AR57,"&lt;&gt;-")</f>
        <v>197.22222222222223</v>
      </c>
      <c r="BH63" s="175">
        <f>SUMIF(AS57:AX57,"&lt;&gt;-")</f>
        <v>190.55555555555554</v>
      </c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</row>
    <row r="64" spans="25:71" ht="15.75" customHeight="1">
      <c r="Y64" s="437"/>
      <c r="Z64" s="437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126"/>
      <c r="AZ64" s="174" t="s">
        <v>215</v>
      </c>
      <c r="BA64" s="57">
        <f>(SUMIF(AA59:AF59,"&lt;&gt;-")+SUMIF(AG61:AL61,"&lt;&gt;-")+SUMIF(AM62:AR62,"&lt;&gt;-")+SUMIF(AS63:AX63,"&lt;&gt;-"))/(COUNTIF(AA59:AF59,"&lt;&gt;-")+COUNTIF(AG61:AL61,"&lt;&gt;-")+COUNTIF(AM62:AR62,"&lt;&gt;-")+COUNTIF(AS63:AX63,"&lt;&gt;-"))</f>
        <v>41.979166666666664</v>
      </c>
      <c r="BB64" s="57">
        <f>(SUMIF(AA58:AF58,"&lt;&gt;-")+SUMIF(AG59:AL59,"&lt;&gt;-")+SUMIF(AM60:AR60,"&lt;&gt;-")+SUMIF(AS62:AX62,"&lt;&gt;-"))/(COUNTIF(AA58:AF58,"&lt;&gt;-")+COUNTIF(AG59:AL59,"&lt;&gt;-")+COUNTIF(AM60:AR60,"&lt;&gt;-")+COUNTIF(AS62:AX62,"&lt;&gt;-"))</f>
        <v>40.486111111111107</v>
      </c>
      <c r="BC64" s="57">
        <f>(SUMIF(AM59:AR59,"&lt;&gt;-")+SUMIF(AS61:AX61,"&lt;&gt;-"))/(COUNTIF(AM59:AR59,"&lt;&gt;-")+COUNTIF(AS61:AX61,"&lt;&gt;-"))</f>
        <v>39.25925925925926</v>
      </c>
      <c r="BD64" s="57">
        <f>(SUMIF(AG58:AL58,"&lt;&gt;-")+SUMIF(AS60:AX60,"&lt;&gt;-"))/(COUNTIF(AG58:AL58,"&lt;&gt;-")+COUNTIF(AS60:AX60,"&lt;&gt;-"))</f>
        <v>38.217592592592588</v>
      </c>
      <c r="BE64" s="57">
        <f>(SUMIF(AA57:AF57,"&lt;&gt;-")+SUMIF(AM58:AR58,"&lt;&gt;-")+SUMIF(AS59:AX59,"&lt;&gt;-"))/(COUNTIF(AA57:AF57,"&lt;&gt;-")+COUNTIF(AM58:AR58,"&lt;&gt;-")+COUNTIF(AS59:AX59,"&lt;&gt;-"))</f>
        <v>35.555555555555557</v>
      </c>
      <c r="BF64" s="57">
        <f>(SUMIF(AG57:AL57,"&lt;&gt;-")+SUMIF(AS58:AX58,"&lt;&gt;-"))/(COUNTIF(AG57:AL57,"&lt;&gt;-")+COUNTIF(AS58:AX58,"&lt;&gt;-"))</f>
        <v>33.055555555555557</v>
      </c>
      <c r="BG64" s="57">
        <f>AVERAGEIF(AM57:AR57,"&lt;&gt;-")</f>
        <v>32.870370370370374</v>
      </c>
      <c r="BH64" s="58">
        <f>AVERAGEIF(AS57:AX57,"&lt;&gt;-")</f>
        <v>31.759259259259256</v>
      </c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</row>
    <row r="65" spans="25:71">
      <c r="Y65" s="51"/>
      <c r="Z65" s="51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136"/>
      <c r="AZ65" s="138" t="s">
        <v>217</v>
      </c>
      <c r="BA65" s="146" t="s">
        <v>218</v>
      </c>
      <c r="BB65" s="146" t="s">
        <v>219</v>
      </c>
      <c r="BC65" s="146" t="s">
        <v>220</v>
      </c>
      <c r="BD65" s="146" t="s">
        <v>221</v>
      </c>
      <c r="BE65" s="146" t="s">
        <v>222</v>
      </c>
      <c r="BF65" s="146" t="s">
        <v>223</v>
      </c>
      <c r="BG65" s="146" t="s">
        <v>224</v>
      </c>
      <c r="BH65" s="146" t="s">
        <v>225</v>
      </c>
      <c r="BI65" s="146" t="s">
        <v>226</v>
      </c>
      <c r="BJ65" s="146" t="s">
        <v>227</v>
      </c>
      <c r="BK65" s="146" t="s">
        <v>228</v>
      </c>
      <c r="BL65" s="146" t="s">
        <v>229</v>
      </c>
      <c r="BM65" s="146" t="s">
        <v>230</v>
      </c>
      <c r="BN65" s="146" t="s">
        <v>231</v>
      </c>
      <c r="BO65" s="146" t="s">
        <v>232</v>
      </c>
      <c r="BP65" s="146" t="s">
        <v>233</v>
      </c>
      <c r="BQ65" s="146" t="s">
        <v>234</v>
      </c>
      <c r="BR65" s="146" t="s">
        <v>235</v>
      </c>
      <c r="BS65" s="139" t="s">
        <v>236</v>
      </c>
    </row>
    <row r="66" spans="25:71">
      <c r="Y66" s="51"/>
      <c r="Z66" s="51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126"/>
      <c r="AZ66" s="171" t="s">
        <v>187</v>
      </c>
      <c r="BA66" s="160">
        <f>SUMIF(AA57:AF57,"&lt;&gt;-")</f>
        <v>211.66666666666666</v>
      </c>
      <c r="BB66" s="160">
        <f>SUMIF(AA58:AF58,"&lt;&gt;-")</f>
        <v>240</v>
      </c>
      <c r="BC66" s="160">
        <f>SUMIF(AA59:AF59,"&lt;&gt;-")</f>
        <v>256.66666666666669</v>
      </c>
      <c r="BD66" s="160">
        <f>SUMIF(AG57:AL57,"&lt;&gt;-")</f>
        <v>202.5</v>
      </c>
      <c r="BE66" s="160">
        <f>SUMIF(AG58:AL58,"&lt;&gt;-")</f>
        <v>224.16666666666666</v>
      </c>
      <c r="BF66" s="160">
        <f>SUMIF(AG59:AL59,"&lt;&gt;-")</f>
        <v>245</v>
      </c>
      <c r="BG66" s="160">
        <f>SUMIF(AG61:AL61,"&lt;&gt;-")</f>
        <v>259.16666666666669</v>
      </c>
      <c r="BH66" s="160">
        <f>SUMIF(AM57:AR57,"&lt;&gt;-")</f>
        <v>197.22222222222223</v>
      </c>
      <c r="BI66" s="160">
        <f>SUMIF(AM58:AR58,"&lt;&gt;-")</f>
        <v>216.66666666666669</v>
      </c>
      <c r="BJ66" s="160">
        <f>SUMIF(AM59:AR59,"&lt;&gt;-")</f>
        <v>234.44444444444446</v>
      </c>
      <c r="BK66" s="160">
        <f>SUMIF(AM60:AR60,"&lt;&gt;-")</f>
        <v>246.11111111111111</v>
      </c>
      <c r="BL66" s="160">
        <f>SUMIF(AM62:AR62,"&lt;&gt;-")</f>
        <v>247.77777777777777</v>
      </c>
      <c r="BM66" s="160">
        <f>SUMIF(AS57:AX57,"&lt;&gt;-")</f>
        <v>190.55555555555554</v>
      </c>
      <c r="BN66" s="160">
        <f>SUMIF(AS58:AX58,"&lt;&gt;-")</f>
        <v>194.16666666666669</v>
      </c>
      <c r="BO66" s="160">
        <f>SUMIF(AS59:AX59,"&lt;&gt;-")</f>
        <v>211.66666666666666</v>
      </c>
      <c r="BP66" s="160">
        <f>SUMIF(AS60:AX60,"&lt;&gt;-")</f>
        <v>234.44444444444446</v>
      </c>
      <c r="BQ66" s="160">
        <f>SUMIF(AS61:AX61,"&lt;&gt;-")</f>
        <v>236.66666666666666</v>
      </c>
      <c r="BR66" s="160">
        <f>SUMIF(AS62:AX62,"&lt;&gt;-")</f>
        <v>240.55555555555554</v>
      </c>
      <c r="BS66" s="175">
        <f>SUMIF(AS63:AX63,"&lt;&gt;-")</f>
        <v>243.88888888888889</v>
      </c>
    </row>
    <row r="67" spans="25:71">
      <c r="Z67" s="51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130"/>
      <c r="AZ67" s="173" t="s">
        <v>215</v>
      </c>
      <c r="BA67" s="177">
        <f>(SUMIF(AA57:AF57,"&lt;&gt;-"))/(COUNTIF(AA57:AF57,"&lt;&gt;-"))</f>
        <v>35.277777777777779</v>
      </c>
      <c r="BB67" s="177">
        <f>(SUMIF(AA58:AF58,"&lt;&gt;-"))/(COUNTIF(AA58:AF58,"&lt;&gt;-"))</f>
        <v>40</v>
      </c>
      <c r="BC67" s="177">
        <f>(SUMIF(AA59:AF59,"&lt;&gt;-"))/(COUNTIF(AA59:AF59,"&lt;&gt;-"))</f>
        <v>42.777777777777779</v>
      </c>
      <c r="BD67" s="177">
        <f>(SUMIF(AG57:AL57,"&lt;&gt;-"))/(COUNTIF(AG57:AL57,"&lt;&gt;-"))</f>
        <v>33.75</v>
      </c>
      <c r="BE67" s="177">
        <f>(SUMIF(AG58:AL58,"&lt;&gt;-"))/(COUNTIF(AG58:AL58,"&lt;&gt;-"))</f>
        <v>37.361111111111107</v>
      </c>
      <c r="BF67" s="177">
        <f>(SUMIF(AG59:AL59,"&lt;&gt;-"))/(COUNTIF(AG59:AL59,"&lt;&gt;-"))</f>
        <v>40.833333333333336</v>
      </c>
      <c r="BG67" s="177">
        <f>(SUMIF(AG61:AL61,"&lt;&gt;-"))/(COUNTIF(AG61:AL61,"&lt;&gt;-"))</f>
        <v>43.19444444444445</v>
      </c>
      <c r="BH67" s="177">
        <f>(SUMIF(AM57:AR57,"&lt;&gt;-"))/(COUNTIF(AM57:AR57,"&lt;&gt;-"))</f>
        <v>32.870370370370374</v>
      </c>
      <c r="BI67" s="177">
        <f>(SUMIF(AM58:AR58,"&lt;&gt;-"))/(COUNTIF(AM58:AR58,"&lt;&gt;-"))</f>
        <v>36.111111111111114</v>
      </c>
      <c r="BJ67" s="177">
        <f>(SUMIF(AM59:AR59,"&lt;&gt;-"))/(COUNTIF(AM59:AR59,"&lt;&gt;-"))</f>
        <v>39.074074074074076</v>
      </c>
      <c r="BK67" s="177">
        <f>(SUMIF(AM60:AR60,"&lt;&gt;-"))/(COUNTIF(AM60:AR60,"&lt;&gt;-"))</f>
        <v>41.018518518518519</v>
      </c>
      <c r="BL67" s="177">
        <f>(SUMIF(AM62:AR62,"&lt;&gt;-"))/(COUNTIF(AM62:AR62,"&lt;&gt;-"))</f>
        <v>41.296296296296298</v>
      </c>
      <c r="BM67" s="177">
        <f>(SUMIF(AS57:AX57,"&lt;&gt;-"))/(COUNTIF(AS57:AX57,"&lt;&gt;-"))</f>
        <v>31.759259259259256</v>
      </c>
      <c r="BN67" s="177">
        <f>(SUMIF(AS58:AX58,"&lt;&gt;-"))/(COUNTIF(AS58:AX58,"&lt;&gt;-"))</f>
        <v>32.361111111111114</v>
      </c>
      <c r="BO67" s="177">
        <f>(SUMIF(AS59:AX59,"&lt;&gt;-"))/(COUNTIF(AS59:AX59,"&lt;&gt;-"))</f>
        <v>35.277777777777779</v>
      </c>
      <c r="BP67" s="177">
        <f>(SUMIF(AS60:AX60,"&lt;&gt;-"))/(COUNTIF(AS60:AX60,"&lt;&gt;-"))</f>
        <v>39.074074074074076</v>
      </c>
      <c r="BQ67" s="177">
        <f>(SUMIF(AS61:AX61,"&lt;&gt;-"))/(COUNTIF(AS61:AX61,"&lt;&gt;-"))</f>
        <v>39.444444444444443</v>
      </c>
      <c r="BR67" s="177">
        <f>(SUMIF(AS62:AX62,"&lt;&gt;-"))/(COUNTIF(AS62:AX62,"&lt;&gt;-"))</f>
        <v>40.092592592592588</v>
      </c>
      <c r="BS67" s="178">
        <f>(SUMIF(AS63:AX63,"&lt;&gt;-"))/(COUNTIF(AS63:AX63,"&lt;&gt;-"))</f>
        <v>40.648148148148145</v>
      </c>
    </row>
    <row r="68" spans="25:71">
      <c r="Z68" s="51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136"/>
      <c r="AZ68" s="125"/>
      <c r="BA68" s="126"/>
      <c r="BB68" s="126"/>
      <c r="BC68" s="126"/>
      <c r="BD68" s="126"/>
      <c r="BE68" s="126"/>
      <c r="BF68" s="126"/>
      <c r="BG68" s="126"/>
      <c r="BH68" s="126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</row>
    <row r="69" spans="25:71">
      <c r="Z69" s="51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130"/>
      <c r="AZ69" s="27"/>
      <c r="BA69" s="126"/>
      <c r="BB69" s="126"/>
      <c r="BC69" s="126"/>
      <c r="BD69" s="126"/>
      <c r="BE69" s="126"/>
      <c r="BF69" s="126"/>
      <c r="BG69" s="126"/>
      <c r="BH69" s="126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</row>
    <row r="70" spans="25:71">
      <c r="Z70" s="51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130"/>
      <c r="AZ70" s="27"/>
      <c r="BA70" s="126"/>
      <c r="BB70" s="126"/>
      <c r="BC70" s="126"/>
      <c r="BD70" s="126"/>
      <c r="BE70" s="126"/>
      <c r="BF70" s="126"/>
      <c r="BG70" s="126"/>
      <c r="BH70" s="126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</row>
    <row r="71" spans="25:71">
      <c r="Z71" s="51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130"/>
      <c r="AZ71" s="27"/>
      <c r="BA71" s="125"/>
      <c r="BB71" s="125"/>
      <c r="BC71" s="125"/>
      <c r="BD71" s="125"/>
      <c r="BE71" s="125"/>
      <c r="BF71" s="125"/>
      <c r="BG71" s="125"/>
      <c r="BH71" s="125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</row>
    <row r="72" spans="25:71">
      <c r="Z72" s="51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130"/>
      <c r="AZ72" s="27"/>
      <c r="BA72" s="126"/>
      <c r="BB72" s="126"/>
      <c r="BC72" s="126"/>
      <c r="BD72" s="126"/>
      <c r="BE72" s="126"/>
      <c r="BF72" s="126"/>
      <c r="BG72" s="126"/>
      <c r="BH72" s="126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</row>
    <row r="73" spans="25:71">
      <c r="Z73" s="51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136"/>
      <c r="AZ73" s="125"/>
      <c r="BA73" s="126"/>
      <c r="BB73" s="126"/>
      <c r="BC73" s="126"/>
      <c r="BD73" s="126"/>
      <c r="BE73" s="126"/>
      <c r="BF73" s="126"/>
      <c r="BG73" s="126"/>
      <c r="BH73" s="126"/>
      <c r="BI73" s="126"/>
      <c r="BJ73" s="126"/>
      <c r="BK73" s="126"/>
      <c r="BL73" s="126"/>
      <c r="BM73" s="126"/>
      <c r="BN73" s="126"/>
      <c r="BO73" s="126"/>
      <c r="BP73" s="126"/>
      <c r="BQ73" s="126"/>
      <c r="BR73" s="126"/>
      <c r="BS73" s="126"/>
    </row>
    <row r="74" spans="25:71">
      <c r="Z74" s="51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130"/>
      <c r="AZ74" s="27"/>
      <c r="BA74" s="126"/>
      <c r="BB74" s="126"/>
      <c r="BC74" s="126"/>
      <c r="BD74" s="126"/>
      <c r="BE74" s="126"/>
      <c r="BF74" s="126"/>
      <c r="BG74" s="126"/>
      <c r="BH74" s="126"/>
      <c r="BI74" s="126"/>
      <c r="BJ74" s="126"/>
      <c r="BK74" s="126"/>
      <c r="BL74" s="126"/>
      <c r="BM74" s="126"/>
      <c r="BN74" s="126"/>
      <c r="BO74" s="126"/>
      <c r="BP74" s="126"/>
      <c r="BQ74" s="126"/>
      <c r="BR74" s="126"/>
      <c r="BS74" s="126"/>
    </row>
    <row r="75" spans="25:71">
      <c r="Z75" s="51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130"/>
      <c r="AZ75" s="27"/>
      <c r="BA75" s="126"/>
      <c r="BB75" s="126"/>
      <c r="BC75" s="126"/>
      <c r="BD75" s="126"/>
      <c r="BE75" s="126"/>
      <c r="BF75" s="126"/>
      <c r="BG75" s="126"/>
      <c r="BH75" s="126"/>
      <c r="BI75" s="126"/>
      <c r="BJ75" s="126"/>
      <c r="BK75" s="126"/>
      <c r="BL75" s="126"/>
      <c r="BM75" s="126"/>
      <c r="BN75" s="126"/>
      <c r="BO75" s="126"/>
      <c r="BP75" s="126"/>
      <c r="BQ75" s="126"/>
      <c r="BR75" s="126"/>
      <c r="BS75" s="126"/>
    </row>
    <row r="76" spans="25:71">
      <c r="Z76" s="51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130"/>
      <c r="AZ76" s="27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</row>
    <row r="77" spans="25:71">
      <c r="Z77" s="51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130"/>
      <c r="AZ77" s="27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</row>
    <row r="78" spans="25:71"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</row>
    <row r="79" spans="25:71"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</row>
    <row r="80" spans="25:71"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</row>
    <row r="81" spans="25:71"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</row>
    <row r="82" spans="25:71" ht="16.5" thickBot="1">
      <c r="Y82" s="50" t="s">
        <v>113</v>
      </c>
      <c r="AY82" s="1"/>
      <c r="AZ82" s="152" t="s">
        <v>179</v>
      </c>
      <c r="BA82" s="158">
        <v>1</v>
      </c>
      <c r="BB82" s="158">
        <v>0.66</v>
      </c>
      <c r="BC82" s="158">
        <v>0.5</v>
      </c>
      <c r="BD82" s="158">
        <v>0.33</v>
      </c>
      <c r="BE82" s="158">
        <v>0.25</v>
      </c>
      <c r="BF82" s="153">
        <v>0.2</v>
      </c>
      <c r="BG82" s="155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</row>
    <row r="83" spans="25:71" ht="15.75" customHeight="1">
      <c r="Y83" s="440" t="s">
        <v>47</v>
      </c>
      <c r="Z83" s="441"/>
      <c r="AA83" s="446" t="s">
        <v>48</v>
      </c>
      <c r="AB83" s="446"/>
      <c r="AC83" s="446"/>
      <c r="AD83" s="446"/>
      <c r="AE83" s="446"/>
      <c r="AF83" s="446"/>
      <c r="AG83" s="446"/>
      <c r="AH83" s="446"/>
      <c r="AI83" s="446"/>
      <c r="AJ83" s="446"/>
      <c r="AK83" s="446"/>
      <c r="AL83" s="446"/>
      <c r="AM83" s="446"/>
      <c r="AN83" s="446"/>
      <c r="AO83" s="446"/>
      <c r="AP83" s="446"/>
      <c r="AQ83" s="446"/>
      <c r="AR83" s="446"/>
      <c r="AS83" s="446"/>
      <c r="AT83" s="446"/>
      <c r="AU83" s="446"/>
      <c r="AV83" s="446"/>
      <c r="AW83" s="446"/>
      <c r="AX83" s="447"/>
      <c r="AY83" s="27"/>
      <c r="AZ83" s="174" t="s">
        <v>187</v>
      </c>
      <c r="BA83" s="15">
        <f>SUMIF(AA86:AA92,"&lt;&gt;-")+SUMIF(AG86:AG92,"&lt;&gt;-")+SUMIF(AM86:AM92,"&lt;&gt;-")+SUMIF(AS86:AS92,"&lt;&gt;-")</f>
        <v>257</v>
      </c>
      <c r="BB83" s="15">
        <f t="shared" ref="BB83" si="84">SUMIF(AB86:AB92,"&lt;&gt;-")+SUMIF(AH86:AH92,"&lt;&gt;-")+SUMIF(AN86:AN92,"&lt;&gt;-")+SUMIF(AT86:AT92,"&lt;&gt;-")</f>
        <v>328</v>
      </c>
      <c r="BC83" s="15">
        <f t="shared" ref="BC83" si="85">SUMIF(AC86:AC92,"&lt;&gt;-")+SUMIF(AI86:AI92,"&lt;&gt;-")+SUMIF(AO86:AO92,"&lt;&gt;-")+SUMIF(AU86:AU92,"&lt;&gt;-")</f>
        <v>315</v>
      </c>
      <c r="BD83" s="15">
        <f t="shared" ref="BD83" si="86">SUMIF(AD86:AD92,"&lt;&gt;-")+SUMIF(AJ86:AJ92,"&lt;&gt;-")+SUMIF(AP86:AP92,"&lt;&gt;-")+SUMIF(AV86:AV92,"&lt;&gt;-")</f>
        <v>291</v>
      </c>
      <c r="BE83" s="15">
        <f t="shared" ref="BE83" si="87">SUMIF(AE86:AE92,"&lt;&gt;-")+SUMIF(AK86:AK92,"&lt;&gt;-")+SUMIF(AQ86:AQ92,"&lt;&gt;-")+SUMIF(AW86:AW92,"&lt;&gt;-")</f>
        <v>212</v>
      </c>
      <c r="BF83" s="179">
        <f t="shared" ref="BF83" si="88">SUMIF(AF86:AF92,"&lt;&gt;-")+SUMIF(AL86:AL92,"&lt;&gt;-")+SUMIF(AR86:AR92,"&lt;&gt;-")+SUMIF(AX86:AX92,"&lt;&gt;-")</f>
        <v>145</v>
      </c>
      <c r="BG83" s="155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</row>
    <row r="84" spans="25:71">
      <c r="Y84" s="442"/>
      <c r="Z84" s="443"/>
      <c r="AA84" s="448">
        <v>60</v>
      </c>
      <c r="AB84" s="449"/>
      <c r="AC84" s="449"/>
      <c r="AD84" s="449"/>
      <c r="AE84" s="449"/>
      <c r="AF84" s="434"/>
      <c r="AG84" s="448">
        <v>120</v>
      </c>
      <c r="AH84" s="449"/>
      <c r="AI84" s="449"/>
      <c r="AJ84" s="449"/>
      <c r="AK84" s="449"/>
      <c r="AL84" s="434"/>
      <c r="AM84" s="448">
        <v>180</v>
      </c>
      <c r="AN84" s="449"/>
      <c r="AO84" s="449"/>
      <c r="AP84" s="449"/>
      <c r="AQ84" s="449"/>
      <c r="AR84" s="434"/>
      <c r="AS84" s="448">
        <v>360</v>
      </c>
      <c r="AT84" s="449"/>
      <c r="AU84" s="449"/>
      <c r="AV84" s="449"/>
      <c r="AW84" s="449"/>
      <c r="AX84" s="450"/>
      <c r="AY84" s="27"/>
      <c r="AZ84" s="174" t="s">
        <v>215</v>
      </c>
      <c r="BA84" s="57">
        <f>(SUMIF(AA86:AA92,"&lt;&gt;-")+SUMIF(AG86:AG92,"&lt;&gt;-")+SUMIF(AM86:AM92,"&lt;&gt;-")+SUMIF(AS86:AS92,"&lt;&gt;-"))/(COUNTIF(AA86:AA92,"&lt;&gt;-")+COUNTIF(AG86:AG92,"&lt;&gt;-")+COUNTIF(AM86:AM92,"&lt;&gt;-")+COUNTIF(AS86:AS92,"&lt;&gt;-"))</f>
        <v>13.526315789473685</v>
      </c>
      <c r="BB84" s="57">
        <f t="shared" ref="BB84" si="89">(SUMIF(AB86:AB92,"&lt;&gt;-")+SUMIF(AH86:AH92,"&lt;&gt;-")+SUMIF(AN86:AN92,"&lt;&gt;-")+SUMIF(AT86:AT92,"&lt;&gt;-"))/(COUNTIF(AB86:AB92,"&lt;&gt;-")+COUNTIF(AH86:AH92,"&lt;&gt;-")+COUNTIF(AN86:AN92,"&lt;&gt;-")+COUNTIF(AT86:AT92,"&lt;&gt;-"))</f>
        <v>17.263157894736842</v>
      </c>
      <c r="BC84" s="57">
        <f t="shared" ref="BC84" si="90">(SUMIF(AC86:AC92,"&lt;&gt;-")+SUMIF(AI86:AI92,"&lt;&gt;-")+SUMIF(AO86:AO92,"&lt;&gt;-")+SUMIF(AU86:AU92,"&lt;&gt;-"))/(COUNTIF(AC86:AC92,"&lt;&gt;-")+COUNTIF(AI86:AI92,"&lt;&gt;-")+COUNTIF(AO86:AO92,"&lt;&gt;-")+COUNTIF(AU86:AU92,"&lt;&gt;-"))</f>
        <v>16.578947368421051</v>
      </c>
      <c r="BD84" s="57">
        <f t="shared" ref="BD84" si="91">(SUMIF(AD86:AD92,"&lt;&gt;-")+SUMIF(AJ86:AJ92,"&lt;&gt;-")+SUMIF(AP86:AP92,"&lt;&gt;-")+SUMIF(AV86:AV92,"&lt;&gt;-"))/(COUNTIF(AD86:AD92,"&lt;&gt;-")+COUNTIF(AJ86:AJ92,"&lt;&gt;-")+COUNTIF(AP86:AP92,"&lt;&gt;-")+COUNTIF(AV86:AV92,"&lt;&gt;-"))</f>
        <v>15.315789473684211</v>
      </c>
      <c r="BE84" s="57">
        <f t="shared" ref="BE84" si="92">(SUMIF(AE86:AE92,"&lt;&gt;-")+SUMIF(AK86:AK92,"&lt;&gt;-")+SUMIF(AQ86:AQ92,"&lt;&gt;-")+SUMIF(AW86:AW92,"&lt;&gt;-"))/(COUNTIF(AE86:AE92,"&lt;&gt;-")+COUNTIF(AK86:AK92,"&lt;&gt;-")+COUNTIF(AQ86:AQ92,"&lt;&gt;-")+COUNTIF(AW86:AW92,"&lt;&gt;-"))</f>
        <v>11.157894736842104</v>
      </c>
      <c r="BF84" s="58">
        <f t="shared" ref="BF84" si="93">(SUMIF(AF86:AF92,"&lt;&gt;-")+SUMIF(AL86:AL92,"&lt;&gt;-")+SUMIF(AR86:AR92,"&lt;&gt;-")+SUMIF(AX86:AX92,"&lt;&gt;-"))/(COUNTIF(AF86:AF92,"&lt;&gt;-")+COUNTIF(AL86:AL92,"&lt;&gt;-")+COUNTIF(AR86:AR92,"&lt;&gt;-")+COUNTIF(AX86:AX92,"&lt;&gt;-"))</f>
        <v>7.6315789473684212</v>
      </c>
      <c r="BG84" s="155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</row>
    <row r="85" spans="25:71">
      <c r="Y85" s="444"/>
      <c r="Z85" s="445"/>
      <c r="AA85" s="16">
        <v>1</v>
      </c>
      <c r="AB85" s="16">
        <v>0.66</v>
      </c>
      <c r="AC85" s="16">
        <v>0.5</v>
      </c>
      <c r="AD85" s="16">
        <v>0.33</v>
      </c>
      <c r="AE85" s="16">
        <v>0.25</v>
      </c>
      <c r="AF85" s="16">
        <v>0.2</v>
      </c>
      <c r="AG85" s="16">
        <v>1</v>
      </c>
      <c r="AH85" s="16">
        <v>0.66</v>
      </c>
      <c r="AI85" s="16">
        <v>0.5</v>
      </c>
      <c r="AJ85" s="16">
        <v>0.33</v>
      </c>
      <c r="AK85" s="16">
        <v>0.25</v>
      </c>
      <c r="AL85" s="16">
        <v>0.2</v>
      </c>
      <c r="AM85" s="16">
        <v>1</v>
      </c>
      <c r="AN85" s="16">
        <v>0.66</v>
      </c>
      <c r="AO85" s="16">
        <v>0.5</v>
      </c>
      <c r="AP85" s="16">
        <v>0.33</v>
      </c>
      <c r="AQ85" s="16">
        <v>0.25</v>
      </c>
      <c r="AR85" s="16">
        <v>0.2</v>
      </c>
      <c r="AS85" s="16">
        <v>1</v>
      </c>
      <c r="AT85" s="16">
        <v>0.66</v>
      </c>
      <c r="AU85" s="16">
        <v>0.5</v>
      </c>
      <c r="AV85" s="16">
        <v>0.33</v>
      </c>
      <c r="AW85" s="16">
        <v>0.25</v>
      </c>
      <c r="AX85" s="106">
        <v>0.2</v>
      </c>
      <c r="AY85" s="27"/>
      <c r="AZ85" s="152" t="s">
        <v>181</v>
      </c>
      <c r="BA85" s="158">
        <v>10</v>
      </c>
      <c r="BB85" s="158">
        <v>30</v>
      </c>
      <c r="BC85" s="158">
        <v>60</v>
      </c>
      <c r="BD85" s="158">
        <v>90</v>
      </c>
      <c r="BE85" s="158">
        <v>120</v>
      </c>
      <c r="BF85" s="158">
        <v>180</v>
      </c>
      <c r="BG85" s="153">
        <v>360</v>
      </c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</row>
    <row r="86" spans="25:71">
      <c r="Y86" s="433">
        <v>10</v>
      </c>
      <c r="Z86" s="434"/>
      <c r="AA86" s="17">
        <v>10</v>
      </c>
      <c r="AB86" s="17">
        <v>9</v>
      </c>
      <c r="AC86" s="17">
        <v>8</v>
      </c>
      <c r="AD86" s="17">
        <v>2</v>
      </c>
      <c r="AE86" s="17">
        <v>6</v>
      </c>
      <c r="AF86" s="17">
        <v>5</v>
      </c>
      <c r="AG86" s="17">
        <v>9</v>
      </c>
      <c r="AH86" s="17">
        <v>10</v>
      </c>
      <c r="AI86" s="17">
        <v>10</v>
      </c>
      <c r="AJ86" s="17">
        <v>8</v>
      </c>
      <c r="AK86" s="17">
        <v>5</v>
      </c>
      <c r="AL86" s="17">
        <v>6</v>
      </c>
      <c r="AM86" s="17">
        <v>10</v>
      </c>
      <c r="AN86" s="17">
        <v>10</v>
      </c>
      <c r="AO86" s="17">
        <v>10</v>
      </c>
      <c r="AP86" s="17">
        <v>10</v>
      </c>
      <c r="AQ86" s="17">
        <v>10</v>
      </c>
      <c r="AR86" s="17">
        <v>7</v>
      </c>
      <c r="AS86" s="17">
        <v>10</v>
      </c>
      <c r="AT86" s="17">
        <v>10</v>
      </c>
      <c r="AU86" s="17">
        <v>10</v>
      </c>
      <c r="AV86" s="17">
        <v>8</v>
      </c>
      <c r="AW86" s="17">
        <v>10</v>
      </c>
      <c r="AX86" s="107">
        <v>9</v>
      </c>
      <c r="AY86" s="156"/>
      <c r="AZ86" s="174" t="s">
        <v>187</v>
      </c>
      <c r="BA86" s="156">
        <f>SUMIF(AA86:AX86,"&lt;&gt;-")</f>
        <v>202</v>
      </c>
      <c r="BB86" s="156">
        <f>SUMIF(AA87:AX87,"&lt;&gt;-")</f>
        <v>374</v>
      </c>
      <c r="BC86" s="156">
        <f>SUMIF(AA88:AX88,"&lt;&gt;-")</f>
        <v>356</v>
      </c>
      <c r="BD86" s="156">
        <f>SUMIF(AA89:AX89,"&lt;&gt;-")</f>
        <v>185</v>
      </c>
      <c r="BE86" s="156">
        <f>SUMIF(AA90:AX90,"&lt;&gt;-")</f>
        <v>161</v>
      </c>
      <c r="BF86" s="156">
        <f>SUMIF(AA91:AX91,"&lt;&gt;-")</f>
        <v>171</v>
      </c>
      <c r="BG86" s="157">
        <f>SUMIF(AA92:AX92,"&lt;&gt;-")</f>
        <v>99</v>
      </c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</row>
    <row r="87" spans="25:71">
      <c r="Y87" s="433">
        <v>30</v>
      </c>
      <c r="Z87" s="434"/>
      <c r="AA87" s="17">
        <v>10</v>
      </c>
      <c r="AB87" s="17">
        <v>9</v>
      </c>
      <c r="AC87" s="17">
        <v>9</v>
      </c>
      <c r="AD87" s="17">
        <v>8</v>
      </c>
      <c r="AE87" s="17">
        <v>9</v>
      </c>
      <c r="AF87" s="17">
        <v>4</v>
      </c>
      <c r="AG87" s="17">
        <v>15</v>
      </c>
      <c r="AH87" s="17">
        <v>26</v>
      </c>
      <c r="AI87" s="17">
        <v>7</v>
      </c>
      <c r="AJ87" s="17">
        <v>14</v>
      </c>
      <c r="AK87" s="17">
        <v>10</v>
      </c>
      <c r="AL87" s="17">
        <v>5</v>
      </c>
      <c r="AM87" s="17">
        <v>10</v>
      </c>
      <c r="AN87" s="17">
        <v>24</v>
      </c>
      <c r="AO87" s="17">
        <v>20</v>
      </c>
      <c r="AP87" s="17">
        <v>30</v>
      </c>
      <c r="AQ87" s="17">
        <v>22</v>
      </c>
      <c r="AR87" s="17">
        <v>8</v>
      </c>
      <c r="AS87" s="17">
        <v>21</v>
      </c>
      <c r="AT87" s="17">
        <v>24</v>
      </c>
      <c r="AU87" s="17">
        <v>30</v>
      </c>
      <c r="AV87" s="17">
        <v>27</v>
      </c>
      <c r="AW87" s="17">
        <v>16</v>
      </c>
      <c r="AX87" s="107">
        <v>16</v>
      </c>
      <c r="AY87" s="156"/>
      <c r="AZ87" s="173" t="s">
        <v>215</v>
      </c>
      <c r="BA87" s="177">
        <f>(SUMIF(AA86:AX86,"&lt;&gt;-"))/(COUNTIF(AA86:AX86,"&lt;&gt;-"))</f>
        <v>8.4166666666666661</v>
      </c>
      <c r="BB87" s="177">
        <f>(SUMIF(AA87:AX87,"&lt;&gt;-"))/(COUNTIF(AA87:AX87,"&lt;&gt;-"))</f>
        <v>15.583333333333334</v>
      </c>
      <c r="BC87" s="177">
        <f>(SUMIF(AA88:AX88,"&lt;&gt;-"))/(COUNTIF(AA88:AX88,"&lt;&gt;-"))</f>
        <v>14.833333333333334</v>
      </c>
      <c r="BD87" s="177">
        <f>(SUMIF(AA89:AX89,"&lt;&gt;-"))/(COUNTIF(AA89:AX89,"&lt;&gt;-"))</f>
        <v>15.416666666666666</v>
      </c>
      <c r="BE87" s="177">
        <f>(SUMIF(AA90:AX90,"&lt;&gt;-"))/(COUNTIF(AA90:AX90,"&lt;&gt;-"))</f>
        <v>13.416666666666666</v>
      </c>
      <c r="BF87" s="177">
        <f>(SUMIF(AA91:AX91,"&lt;&gt;-"))/(COUNTIF(AA91:AX91,"&lt;&gt;-"))</f>
        <v>14.25</v>
      </c>
      <c r="BG87" s="178">
        <f>(SUMIF(AA92:AX92,"&lt;&gt;-"))/(COUNTIF(AA92:AX92,"&lt;&gt;-"))</f>
        <v>16.5</v>
      </c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</row>
    <row r="88" spans="25:71">
      <c r="Y88" s="433">
        <v>60</v>
      </c>
      <c r="Z88" s="434"/>
      <c r="AA88" s="17">
        <v>9</v>
      </c>
      <c r="AB88" s="17">
        <v>9</v>
      </c>
      <c r="AC88" s="17">
        <v>4</v>
      </c>
      <c r="AD88" s="17">
        <v>10</v>
      </c>
      <c r="AE88" s="17">
        <v>3</v>
      </c>
      <c r="AF88" s="17">
        <v>3</v>
      </c>
      <c r="AG88" s="17">
        <v>11</v>
      </c>
      <c r="AH88" s="17">
        <v>15</v>
      </c>
      <c r="AI88" s="17">
        <v>17</v>
      </c>
      <c r="AJ88" s="17">
        <v>16</v>
      </c>
      <c r="AK88" s="17">
        <v>6</v>
      </c>
      <c r="AL88" s="17">
        <v>3</v>
      </c>
      <c r="AM88" s="17">
        <v>8</v>
      </c>
      <c r="AN88" s="17">
        <v>17</v>
      </c>
      <c r="AO88" s="17">
        <v>17</v>
      </c>
      <c r="AP88" s="17">
        <v>17</v>
      </c>
      <c r="AQ88" s="17">
        <v>10</v>
      </c>
      <c r="AR88" s="17">
        <v>7</v>
      </c>
      <c r="AS88" s="17">
        <v>24</v>
      </c>
      <c r="AT88" s="17">
        <v>32</v>
      </c>
      <c r="AU88" s="17">
        <v>40</v>
      </c>
      <c r="AV88" s="17">
        <v>42</v>
      </c>
      <c r="AW88" s="17">
        <v>23</v>
      </c>
      <c r="AX88" s="107">
        <v>13</v>
      </c>
      <c r="AY88" s="156"/>
      <c r="AZ88" s="152" t="s">
        <v>180</v>
      </c>
      <c r="BA88" s="158">
        <v>60</v>
      </c>
      <c r="BB88" s="158">
        <v>120</v>
      </c>
      <c r="BC88" s="158">
        <v>180</v>
      </c>
      <c r="BD88" s="153">
        <v>360</v>
      </c>
      <c r="BE88" s="155"/>
      <c r="BF88" s="155"/>
      <c r="BG88" s="155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</row>
    <row r="89" spans="25:71">
      <c r="Y89" s="433">
        <v>90</v>
      </c>
      <c r="Z89" s="434"/>
      <c r="AA89" s="17" t="s">
        <v>49</v>
      </c>
      <c r="AB89" s="17" t="s">
        <v>49</v>
      </c>
      <c r="AC89" s="17" t="s">
        <v>49</v>
      </c>
      <c r="AD89" s="17" t="s">
        <v>49</v>
      </c>
      <c r="AE89" s="17" t="s">
        <v>49</v>
      </c>
      <c r="AF89" s="17" t="s">
        <v>49</v>
      </c>
      <c r="AG89" s="17" t="s">
        <v>49</v>
      </c>
      <c r="AH89" s="17" t="s">
        <v>49</v>
      </c>
      <c r="AI89" s="17" t="s">
        <v>49</v>
      </c>
      <c r="AJ89" s="17" t="s">
        <v>49</v>
      </c>
      <c r="AK89" s="17" t="s">
        <v>49</v>
      </c>
      <c r="AL89" s="17" t="s">
        <v>49</v>
      </c>
      <c r="AM89" s="17">
        <v>8</v>
      </c>
      <c r="AN89" s="17">
        <v>11</v>
      </c>
      <c r="AO89" s="17">
        <v>16</v>
      </c>
      <c r="AP89" s="17">
        <v>12</v>
      </c>
      <c r="AQ89" s="17">
        <v>12</v>
      </c>
      <c r="AR89" s="17">
        <v>10</v>
      </c>
      <c r="AS89" s="17">
        <v>14</v>
      </c>
      <c r="AT89" s="17">
        <v>26</v>
      </c>
      <c r="AU89" s="17">
        <v>30</v>
      </c>
      <c r="AV89" s="17">
        <v>22</v>
      </c>
      <c r="AW89" s="17">
        <v>15</v>
      </c>
      <c r="AX89" s="107">
        <v>9</v>
      </c>
      <c r="AY89" s="156"/>
      <c r="AZ89" s="174" t="s">
        <v>187</v>
      </c>
      <c r="BA89" s="156">
        <f>SUMIF(AA86:AF92,"&lt;&gt;-")</f>
        <v>127</v>
      </c>
      <c r="BB89" s="156">
        <f>SUMIF(AG86:AL92,"&lt;&gt;-")</f>
        <v>251</v>
      </c>
      <c r="BC89" s="156">
        <f>SUMIF(AM86:AR92,"&lt;&gt;-")</f>
        <v>392</v>
      </c>
      <c r="BD89" s="157">
        <f>SUMIF(AS86:AX92,"&lt;&gt;-")</f>
        <v>778</v>
      </c>
      <c r="BE89" s="155"/>
      <c r="BF89" s="155"/>
      <c r="BG89" s="155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</row>
    <row r="90" spans="25:71">
      <c r="Y90" s="433">
        <v>120</v>
      </c>
      <c r="Z90" s="434"/>
      <c r="AA90" s="17" t="s">
        <v>49</v>
      </c>
      <c r="AB90" s="17" t="s">
        <v>49</v>
      </c>
      <c r="AC90" s="17" t="s">
        <v>49</v>
      </c>
      <c r="AD90" s="17" t="s">
        <v>49</v>
      </c>
      <c r="AE90" s="17" t="s">
        <v>49</v>
      </c>
      <c r="AF90" s="17" t="s">
        <v>49</v>
      </c>
      <c r="AG90" s="17">
        <v>13</v>
      </c>
      <c r="AH90" s="17">
        <v>14</v>
      </c>
      <c r="AI90" s="17">
        <v>14</v>
      </c>
      <c r="AJ90" s="17">
        <v>12</v>
      </c>
      <c r="AK90" s="17">
        <v>4</v>
      </c>
      <c r="AL90" s="17">
        <v>1</v>
      </c>
      <c r="AM90" s="17" t="s">
        <v>49</v>
      </c>
      <c r="AN90" s="17" t="s">
        <v>49</v>
      </c>
      <c r="AO90" s="17" t="s">
        <v>49</v>
      </c>
      <c r="AP90" s="17" t="s">
        <v>49</v>
      </c>
      <c r="AQ90" s="17" t="s">
        <v>49</v>
      </c>
      <c r="AR90" s="17" t="s">
        <v>49</v>
      </c>
      <c r="AS90" s="17">
        <v>13</v>
      </c>
      <c r="AT90" s="17">
        <v>23</v>
      </c>
      <c r="AU90" s="17">
        <v>22</v>
      </c>
      <c r="AV90" s="17">
        <v>18</v>
      </c>
      <c r="AW90" s="17">
        <v>15</v>
      </c>
      <c r="AX90" s="107">
        <v>12</v>
      </c>
      <c r="AY90" s="156"/>
      <c r="AZ90" s="174" t="s">
        <v>215</v>
      </c>
      <c r="BA90" s="57">
        <f>(SUMIF(AA86:AF92,"&lt;&gt;-"))/(COUNTIF(AA86:AF92,"&lt;&gt;-"))</f>
        <v>7.0555555555555554</v>
      </c>
      <c r="BB90" s="57">
        <f>(SUMIF(AG86:AL92,"&lt;&gt;-"))/(COUNTIF(AG86:AL92,"&lt;&gt;-"))</f>
        <v>10.458333333333334</v>
      </c>
      <c r="BC90" s="57">
        <f>(SUMIF(AM86:AR92,"&lt;&gt;-"))/(COUNTIF(AM86:AR92,"&lt;&gt;-"))</f>
        <v>13.066666666666666</v>
      </c>
      <c r="BD90" s="58">
        <f>(SUMIF(AS86:AX92,"&lt;&gt;-"))/(COUNTIF(AS86:AX92,"&lt;&gt;-"))</f>
        <v>18.523809523809526</v>
      </c>
      <c r="BE90" s="154"/>
      <c r="BF90" s="154"/>
      <c r="BG90" s="154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</row>
    <row r="91" spans="25:71">
      <c r="Y91" s="433">
        <v>180</v>
      </c>
      <c r="Z91" s="434"/>
      <c r="AA91" s="17" t="s">
        <v>49</v>
      </c>
      <c r="AB91" s="17" t="s">
        <v>49</v>
      </c>
      <c r="AC91" s="17" t="s">
        <v>49</v>
      </c>
      <c r="AD91" s="17" t="s">
        <v>49</v>
      </c>
      <c r="AE91" s="17" t="s">
        <v>49</v>
      </c>
      <c r="AF91" s="17" t="s">
        <v>49</v>
      </c>
      <c r="AG91" s="17" t="s">
        <v>49</v>
      </c>
      <c r="AH91" s="17" t="s">
        <v>49</v>
      </c>
      <c r="AI91" s="17" t="s">
        <v>49</v>
      </c>
      <c r="AJ91" s="17" t="s">
        <v>49</v>
      </c>
      <c r="AK91" s="17" t="s">
        <v>49</v>
      </c>
      <c r="AL91" s="17" t="s">
        <v>49</v>
      </c>
      <c r="AM91" s="17">
        <v>15</v>
      </c>
      <c r="AN91" s="17">
        <v>17</v>
      </c>
      <c r="AO91" s="17">
        <v>11</v>
      </c>
      <c r="AP91" s="17">
        <v>14</v>
      </c>
      <c r="AQ91" s="17">
        <v>10</v>
      </c>
      <c r="AR91" s="17">
        <v>9</v>
      </c>
      <c r="AS91" s="17">
        <v>26</v>
      </c>
      <c r="AT91" s="17">
        <v>22</v>
      </c>
      <c r="AU91" s="17">
        <v>17</v>
      </c>
      <c r="AV91" s="17">
        <v>10</v>
      </c>
      <c r="AW91" s="17">
        <v>6</v>
      </c>
      <c r="AX91" s="107">
        <v>14</v>
      </c>
      <c r="AY91" s="156"/>
      <c r="AZ91" s="152" t="s">
        <v>216</v>
      </c>
      <c r="BA91" s="158">
        <v>1</v>
      </c>
      <c r="BB91" s="158">
        <v>2</v>
      </c>
      <c r="BC91" s="158">
        <v>3</v>
      </c>
      <c r="BD91" s="158">
        <v>4</v>
      </c>
      <c r="BE91" s="158">
        <v>6</v>
      </c>
      <c r="BF91" s="158">
        <v>12</v>
      </c>
      <c r="BG91" s="158">
        <v>18</v>
      </c>
      <c r="BH91" s="153">
        <v>36</v>
      </c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</row>
    <row r="92" spans="25:71" ht="16.5" thickBot="1">
      <c r="Y92" s="435">
        <v>360</v>
      </c>
      <c r="Z92" s="436"/>
      <c r="AA92" s="108" t="s">
        <v>49</v>
      </c>
      <c r="AB92" s="108" t="s">
        <v>49</v>
      </c>
      <c r="AC92" s="108" t="s">
        <v>49</v>
      </c>
      <c r="AD92" s="108" t="s">
        <v>49</v>
      </c>
      <c r="AE92" s="108" t="s">
        <v>49</v>
      </c>
      <c r="AF92" s="108" t="s">
        <v>49</v>
      </c>
      <c r="AG92" s="108" t="s">
        <v>49</v>
      </c>
      <c r="AH92" s="108" t="s">
        <v>49</v>
      </c>
      <c r="AI92" s="108" t="s">
        <v>49</v>
      </c>
      <c r="AJ92" s="108" t="s">
        <v>49</v>
      </c>
      <c r="AK92" s="108" t="s">
        <v>49</v>
      </c>
      <c r="AL92" s="108" t="s">
        <v>49</v>
      </c>
      <c r="AM92" s="108" t="s">
        <v>49</v>
      </c>
      <c r="AN92" s="108" t="s">
        <v>49</v>
      </c>
      <c r="AO92" s="108" t="s">
        <v>49</v>
      </c>
      <c r="AP92" s="108" t="s">
        <v>49</v>
      </c>
      <c r="AQ92" s="108" t="s">
        <v>49</v>
      </c>
      <c r="AR92" s="108" t="s">
        <v>49</v>
      </c>
      <c r="AS92" s="108">
        <v>21</v>
      </c>
      <c r="AT92" s="108">
        <v>20</v>
      </c>
      <c r="AU92" s="108">
        <v>23</v>
      </c>
      <c r="AV92" s="108">
        <v>11</v>
      </c>
      <c r="AW92" s="108">
        <v>20</v>
      </c>
      <c r="AX92" s="109">
        <v>4</v>
      </c>
      <c r="AY92" s="156"/>
      <c r="AZ92" s="174" t="s">
        <v>187</v>
      </c>
      <c r="BA92" s="156">
        <f>SUMIF(AA88:AF88,"&lt;&gt;-")+SUMIF(AG90:AL90,"&lt;&gt;-")+SUMIF(AM91:AR91,"&lt;&gt;-")+SUMIF(AS92:AX92,"&lt;&gt;-")</f>
        <v>271</v>
      </c>
      <c r="BB92" s="156">
        <f>SUMIF(AA87:AF87,"&lt;&gt;-")+SUMIF(AG88:AL88,"&lt;&gt;-")+SUMIF(AM89:AR89,"&lt;&gt;-")+SUMIF(AS91:AX91,"&lt;&gt;-")</f>
        <v>281</v>
      </c>
      <c r="BC92" s="156">
        <f>SUMIF(AM88:AR88,"&lt;&gt;-")+SUMIF(AS90:AX90,"&lt;&gt;-")</f>
        <v>179</v>
      </c>
      <c r="BD92" s="156">
        <f>SUMIF(AG87:AL87,"&lt;&gt;-")+SUMIF(AS89:AX89,"&lt;&gt;-")</f>
        <v>193</v>
      </c>
      <c r="BE92" s="156">
        <f>SUMIF(AA86:AF86,"&lt;&gt;-")+SUMIF(AM87:AR87,"&lt;&gt;-")+SUMIF(AS88:AX88,"&lt;&gt;-")</f>
        <v>328</v>
      </c>
      <c r="BF92" s="156">
        <f>SUMIF(AG86:AL86,"&lt;&gt;-")+SUMIF(AS87:AX87,"&lt;&gt;-")</f>
        <v>182</v>
      </c>
      <c r="BG92" s="156">
        <f>SUMIF(AM86:AR86,"&lt;&gt;-")</f>
        <v>57</v>
      </c>
      <c r="BH92" s="157">
        <f>SUMIF(AS86:AX86,"&lt;&gt;-")</f>
        <v>57</v>
      </c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</row>
    <row r="93" spans="25:71">
      <c r="Y93" s="438" t="s">
        <v>212</v>
      </c>
      <c r="Z93" s="439"/>
      <c r="AA93" s="121">
        <f>SUM(AA86:AA92)</f>
        <v>29</v>
      </c>
      <c r="AB93" s="85">
        <f t="shared" ref="AB93:AW93" si="94">SUM(AB86:AB92)</f>
        <v>27</v>
      </c>
      <c r="AC93" s="85">
        <f t="shared" si="94"/>
        <v>21</v>
      </c>
      <c r="AD93" s="85">
        <f t="shared" si="94"/>
        <v>20</v>
      </c>
      <c r="AE93" s="85">
        <f t="shared" si="94"/>
        <v>18</v>
      </c>
      <c r="AF93" s="86">
        <f t="shared" si="94"/>
        <v>12</v>
      </c>
      <c r="AG93" s="121">
        <f t="shared" si="94"/>
        <v>48</v>
      </c>
      <c r="AH93" s="85">
        <f t="shared" si="94"/>
        <v>65</v>
      </c>
      <c r="AI93" s="85">
        <f t="shared" si="94"/>
        <v>48</v>
      </c>
      <c r="AJ93" s="85">
        <f t="shared" si="94"/>
        <v>50</v>
      </c>
      <c r="AK93" s="85">
        <f t="shared" si="94"/>
        <v>25</v>
      </c>
      <c r="AL93" s="86">
        <f t="shared" si="94"/>
        <v>15</v>
      </c>
      <c r="AM93" s="121">
        <f t="shared" si="94"/>
        <v>51</v>
      </c>
      <c r="AN93" s="85">
        <f t="shared" si="94"/>
        <v>79</v>
      </c>
      <c r="AO93" s="85">
        <f t="shared" si="94"/>
        <v>74</v>
      </c>
      <c r="AP93" s="85">
        <f t="shared" si="94"/>
        <v>83</v>
      </c>
      <c r="AQ93" s="85">
        <f t="shared" si="94"/>
        <v>64</v>
      </c>
      <c r="AR93" s="86">
        <f t="shared" si="94"/>
        <v>41</v>
      </c>
      <c r="AS93" s="190">
        <f>SUM(AS86:AS92)</f>
        <v>129</v>
      </c>
      <c r="AT93" s="191">
        <f t="shared" si="94"/>
        <v>157</v>
      </c>
      <c r="AU93" s="191">
        <f t="shared" si="94"/>
        <v>172</v>
      </c>
      <c r="AV93" s="191">
        <f t="shared" si="94"/>
        <v>138</v>
      </c>
      <c r="AW93" s="191">
        <f t="shared" si="94"/>
        <v>105</v>
      </c>
      <c r="AX93" s="192">
        <f>SUM(AX86:AX92)</f>
        <v>77</v>
      </c>
      <c r="AY93" s="155"/>
      <c r="AZ93" s="174" t="s">
        <v>215</v>
      </c>
      <c r="BA93" s="57">
        <f>(SUMIF(AA88:AF88,"&lt;&gt;-")+SUMIF(AG90:AL90,"&lt;&gt;-")+SUMIF(AM91:AR91,"&lt;&gt;-")+SUMIF(AS92:AX92,"&lt;&gt;-"))/(COUNTIF(AA88:AF88,"&lt;&gt;-")+COUNTIF(AG90:AL90,"&lt;&gt;-")+COUNTIF(AM91:AR91,"&lt;&gt;-")+COUNTIF(AS92:AX92,"&lt;&gt;-"))</f>
        <v>11.291666666666666</v>
      </c>
      <c r="BB93" s="57">
        <f>(SUMIF(AA87:AF87,"&lt;&gt;-")+SUMIF(AG88:AL88,"&lt;&gt;-")+SUMIF(AM89:AR89,"&lt;&gt;-")+SUMIF(AS91:AX91,"&lt;&gt;-"))/(COUNTIF(AA87:AF87,"&lt;&gt;-")+COUNTIF(AG88:AL88,"&lt;&gt;-")+COUNTIF(AM89:AR89,"&lt;&gt;-")+COUNTIF(AS91:AX91,"&lt;&gt;-"))</f>
        <v>11.708333333333334</v>
      </c>
      <c r="BC93" s="57">
        <f>(SUMIF(AM88:AR88,"&lt;&gt;-")+SUMIF(AS90:AX90,"&lt;&gt;-"))/(COUNTIF(AM88:AR88,"&lt;&gt;-")+COUNTIF(AS90:AX90,"&lt;&gt;-"))</f>
        <v>14.916666666666666</v>
      </c>
      <c r="BD93" s="57">
        <f>(SUMIF(AG87:AL87,"&lt;&gt;-")+SUMIF(AS89:AX89,"&lt;&gt;-"))/(COUNTIF(AG87:AL87,"&lt;&gt;-")+COUNTIF(AS89:AX89,"&lt;&gt;-"))</f>
        <v>16.083333333333332</v>
      </c>
      <c r="BE93" s="57">
        <f>(SUMIF(AA86:AF86,"&lt;&gt;-")+SUMIF(AM87:AR87,"&lt;&gt;-")+SUMIF(AS88:AX88,"&lt;&gt;-"))/(COUNTIF(AA86:AF86,"&lt;&gt;-")+COUNTIF(AM87:AR87,"&lt;&gt;-")+COUNTIF(AS88:AX88,"&lt;&gt;-"))</f>
        <v>18.222222222222221</v>
      </c>
      <c r="BF93" s="57">
        <f>(SUMIF(AG86:AL86,"&lt;&gt;-")+SUMIF(AS87:AX87,"&lt;&gt;-"))/(COUNTIF(AG86:AL86,"&lt;&gt;-")+COUNTIF(AS87:AX87,"&lt;&gt;-"))</f>
        <v>15.166666666666666</v>
      </c>
      <c r="BG93" s="57">
        <f>AVERAGEIF(AM86:AR86,"&lt;&gt;-")</f>
        <v>9.5</v>
      </c>
      <c r="BH93" s="58">
        <f>AVERAGEIF(AS86:AX86,"&lt;&gt;-")</f>
        <v>9.5</v>
      </c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</row>
    <row r="94" spans="25:71">
      <c r="Z94" s="51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130"/>
      <c r="AZ94" s="152" t="s">
        <v>217</v>
      </c>
      <c r="BA94" s="158" t="s">
        <v>218</v>
      </c>
      <c r="BB94" s="158" t="s">
        <v>219</v>
      </c>
      <c r="BC94" s="158" t="s">
        <v>220</v>
      </c>
      <c r="BD94" s="158" t="s">
        <v>221</v>
      </c>
      <c r="BE94" s="326" t="s">
        <v>222</v>
      </c>
      <c r="BF94" s="158" t="s">
        <v>223</v>
      </c>
      <c r="BG94" s="158" t="s">
        <v>224</v>
      </c>
      <c r="BH94" s="158" t="s">
        <v>225</v>
      </c>
      <c r="BI94" s="158" t="s">
        <v>226</v>
      </c>
      <c r="BJ94" s="158" t="s">
        <v>227</v>
      </c>
      <c r="BK94" s="158" t="s">
        <v>228</v>
      </c>
      <c r="BL94" s="158" t="s">
        <v>229</v>
      </c>
      <c r="BM94" s="158" t="s">
        <v>230</v>
      </c>
      <c r="BN94" s="158" t="s">
        <v>231</v>
      </c>
      <c r="BO94" s="158" t="s">
        <v>232</v>
      </c>
      <c r="BP94" s="158" t="s">
        <v>233</v>
      </c>
      <c r="BQ94" s="158" t="s">
        <v>234</v>
      </c>
      <c r="BR94" s="158" t="s">
        <v>235</v>
      </c>
      <c r="BS94" s="153" t="s">
        <v>236</v>
      </c>
    </row>
    <row r="95" spans="25:71">
      <c r="Z95" s="51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130"/>
      <c r="AZ95" s="174" t="s">
        <v>187</v>
      </c>
      <c r="BA95" s="156">
        <f>SUMIF(AA86:AF86,"&lt;&gt;-")</f>
        <v>40</v>
      </c>
      <c r="BB95" s="156">
        <f>SUMIF(AA87:AF87,"&lt;&gt;-")</f>
        <v>49</v>
      </c>
      <c r="BC95" s="156">
        <f>SUMIF(AA88:AF88,"&lt;&gt;-")</f>
        <v>38</v>
      </c>
      <c r="BD95" s="156">
        <f>SUMIF(AG86:AL86,"&lt;&gt;-")</f>
        <v>48</v>
      </c>
      <c r="BE95" s="156">
        <f>SUMIF(AG87:AL87,"&lt;&gt;-")</f>
        <v>77</v>
      </c>
      <c r="BF95" s="156">
        <f>SUMIF(AG88:AL88,"&lt;&gt;-")</f>
        <v>68</v>
      </c>
      <c r="BG95" s="156">
        <f>SUMIF(AG90:AL90,"&lt;&gt;-")</f>
        <v>58</v>
      </c>
      <c r="BH95" s="156">
        <f>SUMIF(AM86:AR86,"&lt;&gt;-")</f>
        <v>57</v>
      </c>
      <c r="BI95" s="156">
        <f>SUMIF(AM87:AR87,"&lt;&gt;-")</f>
        <v>114</v>
      </c>
      <c r="BJ95" s="156">
        <f>SUMIF(AM88:AR88,"&lt;&gt;-")</f>
        <v>76</v>
      </c>
      <c r="BK95" s="156">
        <f>SUMIF(AM89:AR89,"&lt;&gt;-")</f>
        <v>69</v>
      </c>
      <c r="BL95" s="156">
        <f>SUMIF(AM91:AR91,"&lt;&gt;-")</f>
        <v>76</v>
      </c>
      <c r="BM95" s="156">
        <f>SUMIF(AS86:AX86,"&lt;&gt;-")</f>
        <v>57</v>
      </c>
      <c r="BN95" s="156">
        <f>SUMIF(AS87:AX87,"&lt;&gt;-")</f>
        <v>134</v>
      </c>
      <c r="BO95" s="156">
        <f>SUMIF(AS88:AX88,"&lt;&gt;-")</f>
        <v>174</v>
      </c>
      <c r="BP95" s="156">
        <f>SUMIF(AS89:AX89,"&lt;&gt;-")</f>
        <v>116</v>
      </c>
      <c r="BQ95" s="156">
        <f>SUMIF(AS90:AX90,"&lt;&gt;-")</f>
        <v>103</v>
      </c>
      <c r="BR95" s="156">
        <f>SUMIF(AS91:AX91,"&lt;&gt;-")</f>
        <v>95</v>
      </c>
      <c r="BS95" s="157">
        <f>SUMIF(AS92:AX92,"&lt;&gt;-")</f>
        <v>99</v>
      </c>
    </row>
    <row r="96" spans="25:71">
      <c r="Z96" s="51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130"/>
      <c r="AZ96" s="173" t="s">
        <v>215</v>
      </c>
      <c r="BA96" s="177">
        <f>(SUMIF(AA86:AF86,"&lt;&gt;-"))/(COUNTIF(AA86:AF86,"&lt;&gt;-"))</f>
        <v>6.666666666666667</v>
      </c>
      <c r="BB96" s="177">
        <f>(SUMIF(AA87:AF87,"&lt;&gt;-"))/(COUNTIF(AA87:AF87,"&lt;&gt;-"))</f>
        <v>8.1666666666666661</v>
      </c>
      <c r="BC96" s="177">
        <f>(SUMIF(AA88:AF88,"&lt;&gt;-"))/(COUNTIF(AA88:AF88,"&lt;&gt;-"))</f>
        <v>6.333333333333333</v>
      </c>
      <c r="BD96" s="177">
        <f>(SUMIF(AG86:AL86,"&lt;&gt;-"))/(COUNTIF(AG86:AL86,"&lt;&gt;-"))</f>
        <v>8</v>
      </c>
      <c r="BE96" s="177">
        <f>(SUMIF(AG87:AL87,"&lt;&gt;-"))/(COUNTIF(AG87:AL87,"&lt;&gt;-"))</f>
        <v>12.833333333333334</v>
      </c>
      <c r="BF96" s="177">
        <f>(SUMIF(AG88:AL88,"&lt;&gt;-"))/(COUNTIF(AG88:AL88,"&lt;&gt;-"))</f>
        <v>11.333333333333334</v>
      </c>
      <c r="BG96" s="177">
        <f>(SUMIF(AG90:AL90,"&lt;&gt;-"))/(COUNTIF(AG90:AL90,"&lt;&gt;-"))</f>
        <v>9.6666666666666661</v>
      </c>
      <c r="BH96" s="177">
        <f>(SUMIF(AM86:AR86,"&lt;&gt;-"))/(COUNTIF(AM86:AR86,"&lt;&gt;-"))</f>
        <v>9.5</v>
      </c>
      <c r="BI96" s="177">
        <f>(SUMIF(AM87:AR87,"&lt;&gt;-"))/(COUNTIF(AM87:AR87,"&lt;&gt;-"))</f>
        <v>19</v>
      </c>
      <c r="BJ96" s="177">
        <f>(SUMIF(AM88:AR88,"&lt;&gt;-"))/(COUNTIF(AM88:AR88,"&lt;&gt;-"))</f>
        <v>12.666666666666666</v>
      </c>
      <c r="BK96" s="177">
        <f>(SUMIF(AM89:AR89,"&lt;&gt;-"))/(COUNTIF(AM89:AR89,"&lt;&gt;-"))</f>
        <v>11.5</v>
      </c>
      <c r="BL96" s="177">
        <f>(SUMIF(AM91:AR91,"&lt;&gt;-"))/(COUNTIF(AM91:AR91,"&lt;&gt;-"))</f>
        <v>12.666666666666666</v>
      </c>
      <c r="BM96" s="177">
        <f>(SUMIF(AS86:AX86,"&lt;&gt;-"))/(COUNTIF(AS86:AX86,"&lt;&gt;-"))</f>
        <v>9.5</v>
      </c>
      <c r="BN96" s="177">
        <f>(SUMIF(AS87:AX87,"&lt;&gt;-"))/(COUNTIF(AS87:AX87,"&lt;&gt;-"))</f>
        <v>22.333333333333332</v>
      </c>
      <c r="BO96" s="177">
        <f>(SUMIF(AS88:AX88,"&lt;&gt;-"))/(COUNTIF(AS88:AX88,"&lt;&gt;-"))</f>
        <v>29</v>
      </c>
      <c r="BP96" s="177">
        <f>(SUMIF(AS89:AX89,"&lt;&gt;-"))/(COUNTIF(AS89:AX89,"&lt;&gt;-"))</f>
        <v>19.333333333333332</v>
      </c>
      <c r="BQ96" s="177">
        <f>(SUMIF(AS90:AX90,"&lt;&gt;-"))/(COUNTIF(AS90:AX90,"&lt;&gt;-"))</f>
        <v>17.166666666666668</v>
      </c>
      <c r="BR96" s="177">
        <f>(SUMIF(AS91:AX91,"&lt;&gt;-"))/(COUNTIF(AS91:AX91,"&lt;&gt;-"))</f>
        <v>15.833333333333334</v>
      </c>
      <c r="BS96" s="178">
        <f>(SUMIF(AS92:AX92,"&lt;&gt;-"))/(COUNTIF(AS92:AX92,"&lt;&gt;-"))</f>
        <v>16.5</v>
      </c>
    </row>
    <row r="97" spans="25:71"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</row>
    <row r="98" spans="25:71"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</row>
    <row r="99" spans="25:71">
      <c r="AY99" s="252"/>
      <c r="AZ99" s="252"/>
      <c r="BA99" s="252"/>
      <c r="BB99" s="252"/>
      <c r="BC99" s="252"/>
      <c r="BD99" s="252"/>
      <c r="BE99" s="252"/>
      <c r="BF99" s="252"/>
      <c r="BG99" s="252"/>
      <c r="BH99" s="252"/>
      <c r="BI99" s="252"/>
      <c r="BJ99" s="252"/>
      <c r="BK99" s="252"/>
      <c r="BL99" s="252"/>
      <c r="BM99" s="252"/>
      <c r="BN99" s="252"/>
      <c r="BO99" s="252"/>
      <c r="BP99" s="252"/>
      <c r="BQ99" s="252"/>
      <c r="BR99" s="252"/>
      <c r="BS99" s="252"/>
    </row>
    <row r="100" spans="25:71">
      <c r="AY100" s="252"/>
      <c r="AZ100" s="252"/>
      <c r="BA100" s="252"/>
      <c r="BB100" s="252"/>
      <c r="BC100" s="252"/>
      <c r="BD100" s="252"/>
      <c r="BE100" s="252"/>
      <c r="BF100" s="252"/>
      <c r="BG100" s="252"/>
      <c r="BH100" s="252"/>
      <c r="BI100" s="252"/>
      <c r="BJ100" s="252"/>
      <c r="BK100" s="252"/>
      <c r="BL100" s="252"/>
      <c r="BM100" s="252"/>
      <c r="BN100" s="252"/>
      <c r="BO100" s="252"/>
      <c r="BP100" s="252"/>
      <c r="BQ100" s="252"/>
      <c r="BR100" s="252"/>
      <c r="BS100" s="252"/>
    </row>
    <row r="101" spans="25:71">
      <c r="AY101" s="252"/>
      <c r="AZ101" s="252"/>
      <c r="BA101" s="252"/>
      <c r="BB101" s="252"/>
      <c r="BC101" s="252"/>
      <c r="BD101" s="252"/>
      <c r="BE101" s="252"/>
      <c r="BF101" s="252"/>
      <c r="BG101" s="252"/>
      <c r="BH101" s="252"/>
      <c r="BI101" s="252"/>
      <c r="BJ101" s="252"/>
      <c r="BK101" s="252"/>
      <c r="BL101" s="252"/>
      <c r="BM101" s="252"/>
      <c r="BN101" s="252"/>
      <c r="BO101" s="252"/>
      <c r="BP101" s="252"/>
      <c r="BQ101" s="252"/>
      <c r="BR101" s="252"/>
      <c r="BS101" s="252"/>
    </row>
    <row r="102" spans="25:71">
      <c r="AY102" s="252"/>
      <c r="AZ102" s="252"/>
      <c r="BA102" s="252"/>
      <c r="BB102" s="252"/>
      <c r="BC102" s="252"/>
      <c r="BD102" s="252"/>
      <c r="BE102" s="252"/>
      <c r="BF102" s="252"/>
      <c r="BG102" s="252"/>
      <c r="BH102" s="252"/>
      <c r="BI102" s="252"/>
      <c r="BJ102" s="252"/>
      <c r="BK102" s="252"/>
      <c r="BL102" s="252"/>
      <c r="BM102" s="252"/>
      <c r="BN102" s="252"/>
      <c r="BO102" s="252"/>
      <c r="BP102" s="252"/>
      <c r="BQ102" s="252"/>
      <c r="BR102" s="252"/>
      <c r="BS102" s="252"/>
    </row>
    <row r="103" spans="25:71">
      <c r="AY103" s="252"/>
      <c r="AZ103" s="252"/>
      <c r="BA103" s="252"/>
      <c r="BB103" s="252"/>
      <c r="BC103" s="252"/>
      <c r="BD103" s="252"/>
      <c r="BE103" s="252"/>
      <c r="BF103" s="252"/>
      <c r="BG103" s="252"/>
      <c r="BH103" s="252"/>
      <c r="BI103" s="252"/>
      <c r="BJ103" s="252"/>
      <c r="BK103" s="252"/>
      <c r="BL103" s="252"/>
      <c r="BM103" s="252"/>
      <c r="BN103" s="252"/>
      <c r="BO103" s="252"/>
      <c r="BP103" s="252"/>
      <c r="BQ103" s="252"/>
      <c r="BR103" s="252"/>
      <c r="BS103" s="252"/>
    </row>
    <row r="104" spans="25:71">
      <c r="AY104" s="252"/>
      <c r="AZ104" s="252"/>
      <c r="BA104" s="252"/>
      <c r="BB104" s="252"/>
      <c r="BC104" s="252"/>
      <c r="BD104" s="252"/>
      <c r="BE104" s="252"/>
      <c r="BF104" s="252"/>
      <c r="BG104" s="252"/>
      <c r="BH104" s="252"/>
      <c r="BI104" s="252"/>
      <c r="BJ104" s="252"/>
      <c r="BK104" s="252"/>
      <c r="BL104" s="252"/>
      <c r="BM104" s="252"/>
      <c r="BN104" s="252"/>
      <c r="BO104" s="252"/>
      <c r="BP104" s="252"/>
      <c r="BQ104" s="252"/>
      <c r="BR104" s="252"/>
      <c r="BS104" s="252"/>
    </row>
    <row r="105" spans="25:71">
      <c r="AY105" s="252"/>
      <c r="AZ105" s="252"/>
      <c r="BA105" s="252"/>
      <c r="BB105" s="252"/>
      <c r="BC105" s="252"/>
      <c r="BD105" s="252"/>
      <c r="BE105" s="252"/>
      <c r="BF105" s="252"/>
      <c r="BG105" s="252"/>
      <c r="BH105" s="252"/>
      <c r="BI105" s="252"/>
      <c r="BJ105" s="252"/>
      <c r="BK105" s="252"/>
      <c r="BL105" s="252"/>
      <c r="BM105" s="252"/>
      <c r="BN105" s="252"/>
      <c r="BO105" s="252"/>
      <c r="BP105" s="252"/>
      <c r="BQ105" s="252"/>
      <c r="BR105" s="252"/>
      <c r="BS105" s="252"/>
    </row>
    <row r="106" spans="25:71">
      <c r="AY106" s="252"/>
      <c r="AZ106" s="252"/>
      <c r="BA106" s="252"/>
      <c r="BB106" s="252"/>
      <c r="BC106" s="252"/>
      <c r="BD106" s="252"/>
      <c r="BE106" s="252"/>
      <c r="BF106" s="252"/>
      <c r="BG106" s="252"/>
      <c r="BH106" s="252"/>
      <c r="BI106" s="252"/>
      <c r="BJ106" s="252"/>
      <c r="BK106" s="252"/>
      <c r="BL106" s="252"/>
      <c r="BM106" s="252"/>
      <c r="BN106" s="252"/>
      <c r="BO106" s="252"/>
      <c r="BP106" s="252"/>
      <c r="BQ106" s="252"/>
      <c r="BR106" s="252"/>
      <c r="BS106" s="252"/>
    </row>
    <row r="107" spans="25:71">
      <c r="AY107" s="252"/>
      <c r="AZ107" s="252"/>
      <c r="BA107" s="252"/>
      <c r="BB107" s="252"/>
      <c r="BC107" s="252"/>
      <c r="BD107" s="252"/>
      <c r="BE107" s="252"/>
      <c r="BF107" s="252"/>
      <c r="BG107" s="252"/>
      <c r="BH107" s="252"/>
      <c r="BI107" s="252"/>
      <c r="BJ107" s="252"/>
      <c r="BK107" s="252"/>
      <c r="BL107" s="252"/>
      <c r="BM107" s="252"/>
      <c r="BN107" s="252"/>
      <c r="BO107" s="252"/>
      <c r="BP107" s="252"/>
      <c r="BQ107" s="252"/>
      <c r="BR107" s="252"/>
      <c r="BS107" s="252"/>
    </row>
    <row r="108" spans="25:71">
      <c r="AY108" s="252"/>
      <c r="AZ108" s="252"/>
      <c r="BA108" s="252"/>
      <c r="BB108" s="252"/>
      <c r="BC108" s="252"/>
      <c r="BD108" s="252"/>
      <c r="BE108" s="252"/>
      <c r="BF108" s="252"/>
      <c r="BG108" s="252"/>
      <c r="BH108" s="252"/>
      <c r="BI108" s="252"/>
      <c r="BJ108" s="252"/>
      <c r="BK108" s="252"/>
      <c r="BL108" s="252"/>
      <c r="BM108" s="252"/>
      <c r="BN108" s="252"/>
      <c r="BO108" s="252"/>
      <c r="BP108" s="252"/>
      <c r="BQ108" s="252"/>
      <c r="BR108" s="252"/>
      <c r="BS108" s="252"/>
    </row>
    <row r="109" spans="25:71">
      <c r="AY109" s="252"/>
      <c r="AZ109" s="252"/>
      <c r="BA109" s="252"/>
      <c r="BB109" s="252"/>
      <c r="BC109" s="252"/>
      <c r="BD109" s="252"/>
      <c r="BE109" s="252"/>
      <c r="BF109" s="252"/>
      <c r="BG109" s="252"/>
      <c r="BH109" s="252"/>
      <c r="BI109" s="252"/>
      <c r="BJ109" s="252"/>
      <c r="BK109" s="252"/>
      <c r="BL109" s="252"/>
      <c r="BM109" s="252"/>
      <c r="BN109" s="252"/>
      <c r="BO109" s="252"/>
      <c r="BP109" s="252"/>
      <c r="BQ109" s="252"/>
      <c r="BR109" s="252"/>
      <c r="BS109" s="252"/>
    </row>
    <row r="110" spans="25:71">
      <c r="AY110" s="252"/>
      <c r="AZ110" s="252"/>
      <c r="BA110" s="252"/>
      <c r="BB110" s="252"/>
      <c r="BC110" s="252"/>
      <c r="BD110" s="252"/>
      <c r="BE110" s="252"/>
      <c r="BF110" s="252"/>
      <c r="BG110" s="252"/>
      <c r="BH110" s="252"/>
      <c r="BI110" s="252"/>
      <c r="BJ110" s="252"/>
      <c r="BK110" s="252"/>
      <c r="BL110" s="252"/>
      <c r="BM110" s="252"/>
      <c r="BN110" s="252"/>
      <c r="BO110" s="252"/>
      <c r="BP110" s="252"/>
      <c r="BQ110" s="252"/>
      <c r="BR110" s="252"/>
      <c r="BS110" s="252"/>
    </row>
    <row r="111" spans="25:71">
      <c r="AY111" s="252"/>
      <c r="AZ111" s="252"/>
      <c r="BA111" s="252"/>
      <c r="BB111" s="252"/>
      <c r="BC111" s="252"/>
      <c r="BD111" s="252"/>
      <c r="BE111" s="252"/>
      <c r="BF111" s="252"/>
      <c r="BG111" s="252"/>
      <c r="BH111" s="252"/>
      <c r="BI111" s="252"/>
      <c r="BJ111" s="252"/>
      <c r="BK111" s="252"/>
      <c r="BL111" s="252"/>
      <c r="BM111" s="252"/>
      <c r="BN111" s="252"/>
      <c r="BO111" s="252"/>
      <c r="BP111" s="252"/>
      <c r="BQ111" s="252"/>
      <c r="BR111" s="252"/>
      <c r="BS111" s="252"/>
    </row>
    <row r="112" spans="25:71" ht="16.5" thickBot="1">
      <c r="Y112" s="50" t="s">
        <v>350</v>
      </c>
      <c r="AY112" s="252"/>
      <c r="AZ112" s="246" t="s">
        <v>179</v>
      </c>
      <c r="BA112" s="253">
        <v>1</v>
      </c>
      <c r="BB112" s="253">
        <v>0.66</v>
      </c>
      <c r="BC112" s="253">
        <v>0.5</v>
      </c>
      <c r="BD112" s="253">
        <v>0.33</v>
      </c>
      <c r="BE112" s="253">
        <v>0.25</v>
      </c>
      <c r="BF112" s="247">
        <v>0.2</v>
      </c>
      <c r="BG112" s="249"/>
      <c r="BH112" s="252"/>
      <c r="BI112" s="252"/>
      <c r="BJ112" s="252"/>
      <c r="BK112" s="252"/>
      <c r="BL112" s="252"/>
      <c r="BM112" s="252"/>
      <c r="BN112" s="252"/>
      <c r="BO112" s="252"/>
      <c r="BP112" s="252"/>
      <c r="BQ112" s="252"/>
      <c r="BR112" s="252"/>
      <c r="BS112" s="252"/>
    </row>
    <row r="113" spans="25:71">
      <c r="Y113" s="440" t="s">
        <v>47</v>
      </c>
      <c r="Z113" s="441"/>
      <c r="AA113" s="446" t="s">
        <v>48</v>
      </c>
      <c r="AB113" s="446"/>
      <c r="AC113" s="446"/>
      <c r="AD113" s="446"/>
      <c r="AE113" s="446"/>
      <c r="AF113" s="446"/>
      <c r="AG113" s="446"/>
      <c r="AH113" s="446"/>
      <c r="AI113" s="446"/>
      <c r="AJ113" s="446"/>
      <c r="AK113" s="446"/>
      <c r="AL113" s="446"/>
      <c r="AM113" s="446"/>
      <c r="AN113" s="446"/>
      <c r="AO113" s="446"/>
      <c r="AP113" s="446"/>
      <c r="AQ113" s="446"/>
      <c r="AR113" s="446"/>
      <c r="AS113" s="446"/>
      <c r="AT113" s="446"/>
      <c r="AU113" s="446"/>
      <c r="AV113" s="446"/>
      <c r="AW113" s="446"/>
      <c r="AX113" s="447"/>
      <c r="AY113" s="252"/>
      <c r="AZ113" s="174" t="s">
        <v>187</v>
      </c>
      <c r="BA113" s="15">
        <f>SUMIF(AA116:AA122,"&lt;&gt;-")+SUMIF(AG116:AG122,"&lt;&gt;-")+SUMIF(AM116:AM122,"&lt;&gt;-")+SUMIF(AS116:AS122,"&lt;&gt;-")</f>
        <v>0</v>
      </c>
      <c r="BB113" s="15">
        <f t="shared" ref="BB113" si="95">SUMIF(AB116:AB122,"&lt;&gt;-")+SUMIF(AH116:AH122,"&lt;&gt;-")+SUMIF(AN116:AN122,"&lt;&gt;-")+SUMIF(AT116:AT122,"&lt;&gt;-")</f>
        <v>0</v>
      </c>
      <c r="BC113" s="15">
        <f t="shared" ref="BC113" si="96">SUMIF(AC116:AC122,"&lt;&gt;-")+SUMIF(AI116:AI122,"&lt;&gt;-")+SUMIF(AO116:AO122,"&lt;&gt;-")+SUMIF(AU116:AU122,"&lt;&gt;-")</f>
        <v>0</v>
      </c>
      <c r="BD113" s="15">
        <f>SUMIF(AD116:AD122,"&lt;&gt;-")+SUMIF(AJ116:AJ122,"&lt;&gt;-")+SUMIF(AP116:AP122,"&lt;&gt;-")+SUMIF(AV116:AV122,"&lt;&gt;-")</f>
        <v>67</v>
      </c>
      <c r="BE113" s="15">
        <f t="shared" ref="BE113" si="97">SUMIF(AE116:AE122,"&lt;&gt;-")+SUMIF(AK116:AK122,"&lt;&gt;-")+SUMIF(AQ116:AQ122,"&lt;&gt;-")+SUMIF(AW116:AW122,"&lt;&gt;-")</f>
        <v>82</v>
      </c>
      <c r="BF113" s="179">
        <f t="shared" ref="BF113" si="98">SUMIF(AF116:AF122,"&lt;&gt;-")+SUMIF(AL116:AL122,"&lt;&gt;-")+SUMIF(AR116:AR122,"&lt;&gt;-")+SUMIF(AX116:AX122,"&lt;&gt;-")</f>
        <v>34</v>
      </c>
      <c r="BG113" s="249"/>
      <c r="BH113" s="252"/>
      <c r="BI113" s="252"/>
      <c r="BJ113" s="252"/>
      <c r="BK113" s="252"/>
      <c r="BL113" s="252"/>
      <c r="BM113" s="252"/>
      <c r="BN113" s="252"/>
      <c r="BO113" s="252"/>
      <c r="BP113" s="252"/>
      <c r="BQ113" s="252"/>
      <c r="BR113" s="252"/>
      <c r="BS113" s="252"/>
    </row>
    <row r="114" spans="25:71">
      <c r="Y114" s="442"/>
      <c r="Z114" s="443"/>
      <c r="AA114" s="448">
        <v>60</v>
      </c>
      <c r="AB114" s="449"/>
      <c r="AC114" s="449"/>
      <c r="AD114" s="449"/>
      <c r="AE114" s="449"/>
      <c r="AF114" s="434"/>
      <c r="AG114" s="448">
        <v>120</v>
      </c>
      <c r="AH114" s="449"/>
      <c r="AI114" s="449"/>
      <c r="AJ114" s="449"/>
      <c r="AK114" s="449"/>
      <c r="AL114" s="434"/>
      <c r="AM114" s="448">
        <v>180</v>
      </c>
      <c r="AN114" s="449"/>
      <c r="AO114" s="449"/>
      <c r="AP114" s="449"/>
      <c r="AQ114" s="449"/>
      <c r="AR114" s="434"/>
      <c r="AS114" s="448">
        <v>360</v>
      </c>
      <c r="AT114" s="449"/>
      <c r="AU114" s="449"/>
      <c r="AV114" s="449"/>
      <c r="AW114" s="449"/>
      <c r="AX114" s="450"/>
      <c r="AY114" s="252"/>
      <c r="AZ114" s="174" t="s">
        <v>215</v>
      </c>
      <c r="BA114" s="57">
        <f>(SUMIF(AA116:AA122,"&lt;&gt;-")+SUMIF(AG116:AG122,"&lt;&gt;-")+SUMIF(AM116:AM122,"&lt;&gt;-")+SUMIF(AS116:AS122,"&lt;&gt;-"))/(COUNTIF(AA116:AA122,"&lt;&gt;-")+COUNTIF(AG116:AG122,"&lt;&gt;-")+COUNTIF(AM116:AM122,"&lt;&gt;-")+COUNTIF(AS116:AS122,"&lt;&gt;-"))</f>
        <v>0</v>
      </c>
      <c r="BB114" s="57">
        <f t="shared" ref="BB114" si="99">(SUMIF(AB116:AB122,"&lt;&gt;-")+SUMIF(AH116:AH122,"&lt;&gt;-")+SUMIF(AN116:AN122,"&lt;&gt;-")+SUMIF(AT116:AT122,"&lt;&gt;-"))/(COUNTIF(AB116:AB122,"&lt;&gt;-")+COUNTIF(AH116:AH122,"&lt;&gt;-")+COUNTIF(AN116:AN122,"&lt;&gt;-")+COUNTIF(AT116:AT122,"&lt;&gt;-"))</f>
        <v>0</v>
      </c>
      <c r="BC114" s="57">
        <f t="shared" ref="BC114" si="100">(SUMIF(AC116:AC122,"&lt;&gt;-")+SUMIF(AI116:AI122,"&lt;&gt;-")+SUMIF(AO116:AO122,"&lt;&gt;-")+SUMIF(AU116:AU122,"&lt;&gt;-"))/(COUNTIF(AC116:AC122,"&lt;&gt;-")+COUNTIF(AI116:AI122,"&lt;&gt;-")+COUNTIF(AO116:AO122,"&lt;&gt;-")+COUNTIF(AU116:AU122,"&lt;&gt;-"))</f>
        <v>0</v>
      </c>
      <c r="BD114" s="57">
        <f t="shared" ref="BD114" si="101">(SUMIF(AD116:AD122,"&lt;&gt;-")+SUMIF(AJ116:AJ122,"&lt;&gt;-")+SUMIF(AP116:AP122,"&lt;&gt;-")+SUMIF(AV116:AV122,"&lt;&gt;-"))/(COUNTIF(AD116:AD122,"&lt;&gt;-")+COUNTIF(AJ116:AJ122,"&lt;&gt;-")+COUNTIF(AP116:AP122,"&lt;&gt;-")+COUNTIF(AV116:AV122,"&lt;&gt;-"))</f>
        <v>3.5263157894736841</v>
      </c>
      <c r="BE114" s="57">
        <f t="shared" ref="BE114" si="102">(SUMIF(AE116:AE122,"&lt;&gt;-")+SUMIF(AK116:AK122,"&lt;&gt;-")+SUMIF(AQ116:AQ122,"&lt;&gt;-")+SUMIF(AW116:AW122,"&lt;&gt;-"))/(COUNTIF(AE116:AE122,"&lt;&gt;-")+COUNTIF(AK116:AK122,"&lt;&gt;-")+COUNTIF(AQ116:AQ122,"&lt;&gt;-")+COUNTIF(AW116:AW122,"&lt;&gt;-"))</f>
        <v>4.3157894736842106</v>
      </c>
      <c r="BF114" s="58">
        <f t="shared" ref="BF114" si="103">(SUMIF(AF116:AF122,"&lt;&gt;-")+SUMIF(AL116:AL122,"&lt;&gt;-")+SUMIF(AR116:AR122,"&lt;&gt;-")+SUMIF(AX116:AX122,"&lt;&gt;-"))/(COUNTIF(AF116:AF122,"&lt;&gt;-")+COUNTIF(AL116:AL122,"&lt;&gt;-")+COUNTIF(AR116:AR122,"&lt;&gt;-")+COUNTIF(AX116:AX122,"&lt;&gt;-"))</f>
        <v>1.7894736842105263</v>
      </c>
      <c r="BG114" s="249"/>
      <c r="BH114" s="252"/>
      <c r="BI114" s="252"/>
      <c r="BJ114" s="252"/>
      <c r="BK114" s="252"/>
      <c r="BL114" s="252"/>
      <c r="BM114" s="252"/>
      <c r="BN114" s="252"/>
      <c r="BO114" s="252"/>
      <c r="BP114" s="252"/>
      <c r="BQ114" s="252"/>
      <c r="BR114" s="252"/>
      <c r="BS114" s="252"/>
    </row>
    <row r="115" spans="25:71">
      <c r="Y115" s="444"/>
      <c r="Z115" s="445"/>
      <c r="AA115" s="16">
        <v>1</v>
      </c>
      <c r="AB115" s="16">
        <v>0.66</v>
      </c>
      <c r="AC115" s="16">
        <v>0.5</v>
      </c>
      <c r="AD115" s="16">
        <v>0.33</v>
      </c>
      <c r="AE115" s="16">
        <v>0.25</v>
      </c>
      <c r="AF115" s="16">
        <v>0.2</v>
      </c>
      <c r="AG115" s="16">
        <v>1</v>
      </c>
      <c r="AH115" s="16">
        <v>0.66</v>
      </c>
      <c r="AI115" s="16">
        <v>0.5</v>
      </c>
      <c r="AJ115" s="16">
        <v>0.33</v>
      </c>
      <c r="AK115" s="16">
        <v>0.25</v>
      </c>
      <c r="AL115" s="16">
        <v>0.2</v>
      </c>
      <c r="AM115" s="16">
        <v>1</v>
      </c>
      <c r="AN115" s="16">
        <v>0.66</v>
      </c>
      <c r="AO115" s="16">
        <v>0.5</v>
      </c>
      <c r="AP115" s="16">
        <v>0.33</v>
      </c>
      <c r="AQ115" s="16">
        <v>0.25</v>
      </c>
      <c r="AR115" s="16">
        <v>0.2</v>
      </c>
      <c r="AS115" s="16">
        <v>1</v>
      </c>
      <c r="AT115" s="16">
        <v>0.66</v>
      </c>
      <c r="AU115" s="16">
        <v>0.5</v>
      </c>
      <c r="AV115" s="16">
        <v>0.33</v>
      </c>
      <c r="AW115" s="16">
        <v>0.25</v>
      </c>
      <c r="AX115" s="106">
        <v>0.2</v>
      </c>
      <c r="AY115" s="252"/>
      <c r="AZ115" s="246" t="s">
        <v>181</v>
      </c>
      <c r="BA115" s="253">
        <v>10</v>
      </c>
      <c r="BB115" s="253">
        <v>30</v>
      </c>
      <c r="BC115" s="253">
        <v>60</v>
      </c>
      <c r="BD115" s="253">
        <v>90</v>
      </c>
      <c r="BE115" s="253">
        <v>120</v>
      </c>
      <c r="BF115" s="253">
        <v>180</v>
      </c>
      <c r="BG115" s="247">
        <v>360</v>
      </c>
      <c r="BH115" s="252"/>
      <c r="BI115" s="252"/>
      <c r="BJ115" s="252"/>
      <c r="BK115" s="252"/>
      <c r="BL115" s="252"/>
      <c r="BM115" s="252"/>
      <c r="BN115" s="252"/>
      <c r="BO115" s="252"/>
      <c r="BP115" s="252"/>
      <c r="BQ115" s="252"/>
      <c r="BR115" s="252"/>
      <c r="BS115" s="252"/>
    </row>
    <row r="116" spans="25:71">
      <c r="Y116" s="433">
        <v>10</v>
      </c>
      <c r="Z116" s="434"/>
      <c r="AA116" s="17"/>
      <c r="AB116" s="17"/>
      <c r="AC116" s="17"/>
      <c r="AD116" s="17"/>
      <c r="AE116" s="17">
        <v>4</v>
      </c>
      <c r="AF116" s="17"/>
      <c r="AG116" s="17"/>
      <c r="AH116" s="17"/>
      <c r="AI116" s="17"/>
      <c r="AJ116" s="17">
        <v>4</v>
      </c>
      <c r="AK116" s="17">
        <v>3</v>
      </c>
      <c r="AL116" s="17"/>
      <c r="AM116" s="17"/>
      <c r="AN116" s="17"/>
      <c r="AO116" s="17"/>
      <c r="AP116" s="17">
        <v>1</v>
      </c>
      <c r="AQ116" s="17">
        <v>7</v>
      </c>
      <c r="AR116" s="17"/>
      <c r="AS116" s="17"/>
      <c r="AT116" s="17"/>
      <c r="AU116" s="17"/>
      <c r="AV116" s="17"/>
      <c r="AW116" s="17">
        <v>9</v>
      </c>
      <c r="AX116" s="107"/>
      <c r="AY116" s="252"/>
      <c r="AZ116" s="174" t="s">
        <v>187</v>
      </c>
      <c r="BA116" s="250">
        <f>SUMIF(AA116:AX116,"&lt;&gt;-")</f>
        <v>28</v>
      </c>
      <c r="BB116" s="250">
        <f>SUMIF(AA117:AX117,"&lt;&gt;-")</f>
        <v>47</v>
      </c>
      <c r="BC116" s="250">
        <f>SUMIF(AA118:AX118,"&lt;&gt;-")</f>
        <v>40</v>
      </c>
      <c r="BD116" s="250">
        <f>SUMIF(AA119:AX119,"&lt;&gt;-")</f>
        <v>20</v>
      </c>
      <c r="BE116" s="250">
        <f>SUMIF(AA120:AX120,"&lt;&gt;-")</f>
        <v>24</v>
      </c>
      <c r="BF116" s="250">
        <f>SUMIF(AA121:AX121,"&lt;&gt;-")</f>
        <v>15</v>
      </c>
      <c r="BG116" s="251">
        <f>SUMIF(AA122:AX122,"&lt;&gt;-")</f>
        <v>9</v>
      </c>
      <c r="BH116" s="252"/>
      <c r="BI116" s="252"/>
      <c r="BJ116" s="252"/>
      <c r="BK116" s="252"/>
      <c r="BL116" s="252"/>
      <c r="BM116" s="252"/>
      <c r="BN116" s="252"/>
      <c r="BO116" s="252"/>
      <c r="BP116" s="252"/>
      <c r="BQ116" s="252"/>
      <c r="BR116" s="252"/>
      <c r="BS116" s="252"/>
    </row>
    <row r="117" spans="25:71">
      <c r="Y117" s="433">
        <v>30</v>
      </c>
      <c r="Z117" s="434"/>
      <c r="AA117" s="17"/>
      <c r="AB117" s="17"/>
      <c r="AC117" s="17"/>
      <c r="AD117" s="17">
        <v>1</v>
      </c>
      <c r="AE117" s="17">
        <v>3</v>
      </c>
      <c r="AF117" s="17"/>
      <c r="AG117" s="17"/>
      <c r="AH117" s="17"/>
      <c r="AI117" s="17"/>
      <c r="AJ117" s="274">
        <v>2</v>
      </c>
      <c r="AK117" s="274">
        <v>2</v>
      </c>
      <c r="AL117" s="274">
        <v>5</v>
      </c>
      <c r="AM117" s="17"/>
      <c r="AN117" s="17"/>
      <c r="AO117" s="17"/>
      <c r="AP117" s="17">
        <v>3</v>
      </c>
      <c r="AQ117" s="17">
        <v>8</v>
      </c>
      <c r="AR117" s="17">
        <v>2</v>
      </c>
      <c r="AS117" s="17"/>
      <c r="AT117" s="17"/>
      <c r="AU117" s="17"/>
      <c r="AV117" s="17">
        <v>5</v>
      </c>
      <c r="AW117" s="17">
        <v>10</v>
      </c>
      <c r="AX117" s="107">
        <v>6</v>
      </c>
      <c r="AY117" s="252"/>
      <c r="AZ117" s="173" t="s">
        <v>215</v>
      </c>
      <c r="BA117" s="177">
        <f>(SUMIF(AA116:AX116,"&lt;&gt;-"))/(COUNTIF(AA116:AX116,"&lt;&gt;-"))</f>
        <v>1.1666666666666667</v>
      </c>
      <c r="BB117" s="177">
        <f>(SUMIF(AA117:AX117,"&lt;&gt;-"))/(COUNTIF(AA117:AX117,"&lt;&gt;-"))</f>
        <v>1.9583333333333333</v>
      </c>
      <c r="BC117" s="177">
        <f>(SUMIF(AA118:AX118,"&lt;&gt;-"))/(COUNTIF(AA118:AX118,"&lt;&gt;-"))</f>
        <v>1.6666666666666667</v>
      </c>
      <c r="BD117" s="177">
        <f>(SUMIF(AA119:AX119,"&lt;&gt;-"))/(COUNTIF(AA119:AX119,"&lt;&gt;-"))</f>
        <v>1.6666666666666667</v>
      </c>
      <c r="BE117" s="177">
        <f>(SUMIF(AA120:AX120,"&lt;&gt;-"))/(COUNTIF(AA120:AX120,"&lt;&gt;-"))</f>
        <v>2</v>
      </c>
      <c r="BF117" s="177">
        <f>(SUMIF(AA121:AX121,"&lt;&gt;-"))/(COUNTIF(AA121:AX121,"&lt;&gt;-"))</f>
        <v>1.25</v>
      </c>
      <c r="BG117" s="178">
        <f>(SUMIF(AA122:AX122,"&lt;&gt;-"))/(COUNTIF(AA122:AX122,"&lt;&gt;-"))</f>
        <v>1.5</v>
      </c>
      <c r="BH117" s="252"/>
      <c r="BI117" s="252"/>
      <c r="BJ117" s="252"/>
      <c r="BK117" s="252"/>
      <c r="BL117" s="252"/>
      <c r="BM117" s="252"/>
      <c r="BN117" s="252"/>
      <c r="BO117" s="252"/>
      <c r="BP117" s="252"/>
      <c r="BQ117" s="252"/>
      <c r="BR117" s="252"/>
      <c r="BS117" s="252"/>
    </row>
    <row r="118" spans="25:71">
      <c r="Y118" s="433">
        <v>60</v>
      </c>
      <c r="Z118" s="434"/>
      <c r="AA118" s="17"/>
      <c r="AB118" s="17"/>
      <c r="AC118" s="17"/>
      <c r="AD118" s="17">
        <v>2</v>
      </c>
      <c r="AE118" s="17">
        <v>1</v>
      </c>
      <c r="AF118" s="17">
        <v>1</v>
      </c>
      <c r="AG118" s="17"/>
      <c r="AH118" s="17"/>
      <c r="AI118" s="17"/>
      <c r="AJ118" s="17">
        <v>4</v>
      </c>
      <c r="AK118" s="17"/>
      <c r="AL118" s="17">
        <v>1</v>
      </c>
      <c r="AM118" s="17"/>
      <c r="AN118" s="17"/>
      <c r="AO118" s="17"/>
      <c r="AP118" s="17">
        <v>8</v>
      </c>
      <c r="AQ118" s="17">
        <v>2</v>
      </c>
      <c r="AR118" s="17">
        <v>2</v>
      </c>
      <c r="AS118" s="17"/>
      <c r="AT118" s="17"/>
      <c r="AU118" s="17"/>
      <c r="AV118" s="17">
        <v>8</v>
      </c>
      <c r="AW118" s="17">
        <v>7</v>
      </c>
      <c r="AX118" s="107">
        <v>4</v>
      </c>
      <c r="AY118" s="252"/>
      <c r="AZ118" s="246" t="s">
        <v>180</v>
      </c>
      <c r="BA118" s="253">
        <v>60</v>
      </c>
      <c r="BB118" s="253">
        <v>120</v>
      </c>
      <c r="BC118" s="253">
        <v>180</v>
      </c>
      <c r="BD118" s="247">
        <v>360</v>
      </c>
      <c r="BE118" s="249"/>
      <c r="BF118" s="249"/>
      <c r="BG118" s="249"/>
      <c r="BH118" s="252"/>
      <c r="BI118" s="252"/>
      <c r="BJ118" s="252"/>
      <c r="BK118" s="252"/>
      <c r="BL118" s="252"/>
      <c r="BM118" s="252"/>
      <c r="BN118" s="252"/>
      <c r="BO118" s="252"/>
      <c r="BP118" s="252"/>
      <c r="BQ118" s="252"/>
      <c r="BR118" s="252"/>
      <c r="BS118" s="252"/>
    </row>
    <row r="119" spans="25:71">
      <c r="Y119" s="433">
        <v>90</v>
      </c>
      <c r="Z119" s="434"/>
      <c r="AA119" s="17" t="s">
        <v>49</v>
      </c>
      <c r="AB119" s="17" t="s">
        <v>49</v>
      </c>
      <c r="AC119" s="17" t="s">
        <v>49</v>
      </c>
      <c r="AD119" s="17" t="s">
        <v>49</v>
      </c>
      <c r="AE119" s="17" t="s">
        <v>49</v>
      </c>
      <c r="AF119" s="17" t="s">
        <v>49</v>
      </c>
      <c r="AG119" s="17" t="s">
        <v>49</v>
      </c>
      <c r="AH119" s="17" t="s">
        <v>49</v>
      </c>
      <c r="AI119" s="17" t="s">
        <v>49</v>
      </c>
      <c r="AJ119" s="17" t="s">
        <v>49</v>
      </c>
      <c r="AK119" s="17" t="s">
        <v>49</v>
      </c>
      <c r="AL119" s="17" t="s">
        <v>49</v>
      </c>
      <c r="AM119" s="17"/>
      <c r="AN119" s="17"/>
      <c r="AO119" s="17"/>
      <c r="AP119" s="17">
        <v>4</v>
      </c>
      <c r="AQ119" s="17">
        <v>1</v>
      </c>
      <c r="AR119" s="17"/>
      <c r="AS119" s="17"/>
      <c r="AT119" s="17"/>
      <c r="AU119" s="17"/>
      <c r="AV119" s="17">
        <v>7</v>
      </c>
      <c r="AW119" s="17">
        <v>5</v>
      </c>
      <c r="AX119" s="107">
        <v>3</v>
      </c>
      <c r="AY119" s="252"/>
      <c r="AZ119" s="174" t="s">
        <v>187</v>
      </c>
      <c r="BA119" s="250">
        <f>SUMIF(AA116:AF122,"&lt;&gt;-")</f>
        <v>12</v>
      </c>
      <c r="BB119" s="250">
        <f>SUMIF(AG116:AL122,"&lt;&gt;-")</f>
        <v>27</v>
      </c>
      <c r="BC119" s="250">
        <f>SUMIF(AM116:AR122,"&lt;&gt;-")</f>
        <v>43</v>
      </c>
      <c r="BD119" s="251">
        <f>SUMIF(AS116:AX122,"&lt;&gt;-")</f>
        <v>101</v>
      </c>
      <c r="BE119" s="249"/>
      <c r="BF119" s="249"/>
      <c r="BG119" s="249"/>
      <c r="BH119" s="252"/>
      <c r="BI119" s="252"/>
      <c r="BJ119" s="252"/>
      <c r="BK119" s="252"/>
      <c r="BL119" s="252"/>
      <c r="BM119" s="252"/>
      <c r="BN119" s="252"/>
      <c r="BO119" s="252"/>
      <c r="BP119" s="252"/>
      <c r="BQ119" s="252"/>
      <c r="BR119" s="252"/>
      <c r="BS119" s="252"/>
    </row>
    <row r="120" spans="25:71">
      <c r="Y120" s="433">
        <v>120</v>
      </c>
      <c r="Z120" s="434"/>
      <c r="AA120" s="17" t="s">
        <v>49</v>
      </c>
      <c r="AB120" s="17" t="s">
        <v>49</v>
      </c>
      <c r="AC120" s="17" t="s">
        <v>49</v>
      </c>
      <c r="AD120" s="17" t="s">
        <v>49</v>
      </c>
      <c r="AE120" s="17" t="s">
        <v>49</v>
      </c>
      <c r="AF120" s="17" t="s">
        <v>49</v>
      </c>
      <c r="AG120" s="17"/>
      <c r="AH120" s="17"/>
      <c r="AI120" s="17"/>
      <c r="AJ120" s="17">
        <v>3</v>
      </c>
      <c r="AK120" s="17">
        <v>2</v>
      </c>
      <c r="AL120" s="17">
        <v>1</v>
      </c>
      <c r="AM120" s="17" t="s">
        <v>49</v>
      </c>
      <c r="AN120" s="17" t="s">
        <v>49</v>
      </c>
      <c r="AO120" s="17" t="s">
        <v>49</v>
      </c>
      <c r="AP120" s="17" t="s">
        <v>49</v>
      </c>
      <c r="AQ120" s="17" t="s">
        <v>49</v>
      </c>
      <c r="AR120" s="17" t="s">
        <v>49</v>
      </c>
      <c r="AS120" s="17"/>
      <c r="AT120" s="17"/>
      <c r="AU120" s="17"/>
      <c r="AV120" s="17">
        <v>6</v>
      </c>
      <c r="AW120" s="17">
        <v>7</v>
      </c>
      <c r="AX120" s="107">
        <v>5</v>
      </c>
      <c r="AY120" s="252"/>
      <c r="AZ120" s="174" t="s">
        <v>215</v>
      </c>
      <c r="BA120" s="57">
        <f>(SUMIF(AA116:AF122,"&lt;&gt;-"))/(COUNTIF(AA116:AF122,"&lt;&gt;-"))</f>
        <v>0.66666666666666663</v>
      </c>
      <c r="BB120" s="57">
        <f>(SUMIF(AG116:AL122,"&lt;&gt;-"))/(COUNTIF(AG116:AL122,"&lt;&gt;-"))</f>
        <v>1.125</v>
      </c>
      <c r="BC120" s="57">
        <f>(SUMIF(AM116:AR122,"&lt;&gt;-"))/(COUNTIF(AM116:AR122,"&lt;&gt;-"))</f>
        <v>1.4333333333333333</v>
      </c>
      <c r="BD120" s="58">
        <f>(SUMIF(AS116:AX122,"&lt;&gt;-"))/(COUNTIF(AS116:AX122,"&lt;&gt;-"))</f>
        <v>2.4047619047619047</v>
      </c>
      <c r="BE120" s="248"/>
      <c r="BF120" s="248"/>
      <c r="BG120" s="248"/>
      <c r="BH120" s="252"/>
      <c r="BI120" s="252"/>
      <c r="BJ120" s="252"/>
      <c r="BK120" s="252"/>
      <c r="BL120" s="252"/>
      <c r="BM120" s="252"/>
      <c r="BN120" s="252"/>
      <c r="BO120" s="252"/>
      <c r="BP120" s="252"/>
      <c r="BQ120" s="252"/>
      <c r="BR120" s="252"/>
      <c r="BS120" s="252"/>
    </row>
    <row r="121" spans="25:71">
      <c r="Y121" s="433">
        <v>180</v>
      </c>
      <c r="Z121" s="434"/>
      <c r="AA121" s="17" t="s">
        <v>49</v>
      </c>
      <c r="AB121" s="17" t="s">
        <v>49</v>
      </c>
      <c r="AC121" s="17" t="s">
        <v>49</v>
      </c>
      <c r="AD121" s="17" t="s">
        <v>49</v>
      </c>
      <c r="AE121" s="17" t="s">
        <v>49</v>
      </c>
      <c r="AF121" s="17" t="s">
        <v>49</v>
      </c>
      <c r="AG121" s="17" t="s">
        <v>49</v>
      </c>
      <c r="AH121" s="17" t="s">
        <v>49</v>
      </c>
      <c r="AI121" s="17" t="s">
        <v>49</v>
      </c>
      <c r="AJ121" s="17" t="s">
        <v>49</v>
      </c>
      <c r="AK121" s="17" t="s">
        <v>49</v>
      </c>
      <c r="AL121" s="17" t="s">
        <v>49</v>
      </c>
      <c r="AM121" s="17"/>
      <c r="AN121" s="17"/>
      <c r="AO121" s="17"/>
      <c r="AP121" s="17">
        <v>2</v>
      </c>
      <c r="AQ121" s="17">
        <v>2</v>
      </c>
      <c r="AR121" s="17">
        <v>1</v>
      </c>
      <c r="AS121" s="17"/>
      <c r="AT121" s="17"/>
      <c r="AU121" s="17"/>
      <c r="AV121" s="17">
        <v>4</v>
      </c>
      <c r="AW121" s="17">
        <v>5</v>
      </c>
      <c r="AX121" s="107">
        <v>1</v>
      </c>
      <c r="AY121" s="252"/>
      <c r="AZ121" s="246" t="s">
        <v>216</v>
      </c>
      <c r="BA121" s="253">
        <v>1</v>
      </c>
      <c r="BB121" s="253">
        <v>2</v>
      </c>
      <c r="BC121" s="253">
        <v>3</v>
      </c>
      <c r="BD121" s="253">
        <v>4</v>
      </c>
      <c r="BE121" s="253">
        <v>6</v>
      </c>
      <c r="BF121" s="253">
        <v>12</v>
      </c>
      <c r="BG121" s="253">
        <v>18</v>
      </c>
      <c r="BH121" s="247">
        <v>36</v>
      </c>
      <c r="BI121" s="252"/>
      <c r="BJ121" s="252"/>
      <c r="BK121" s="252"/>
      <c r="BL121" s="252"/>
      <c r="BM121" s="252"/>
      <c r="BN121" s="252"/>
      <c r="BO121" s="252"/>
      <c r="BP121" s="252"/>
      <c r="BQ121" s="252"/>
      <c r="BR121" s="252"/>
      <c r="BS121" s="252"/>
    </row>
    <row r="122" spans="25:71" ht="16.5" thickBot="1">
      <c r="Y122" s="435">
        <v>360</v>
      </c>
      <c r="Z122" s="436"/>
      <c r="AA122" s="108" t="s">
        <v>49</v>
      </c>
      <c r="AB122" s="108" t="s">
        <v>49</v>
      </c>
      <c r="AC122" s="108" t="s">
        <v>49</v>
      </c>
      <c r="AD122" s="108" t="s">
        <v>49</v>
      </c>
      <c r="AE122" s="108" t="s">
        <v>49</v>
      </c>
      <c r="AF122" s="108" t="s">
        <v>49</v>
      </c>
      <c r="AG122" s="108" t="s">
        <v>49</v>
      </c>
      <c r="AH122" s="108" t="s">
        <v>49</v>
      </c>
      <c r="AI122" s="108" t="s">
        <v>49</v>
      </c>
      <c r="AJ122" s="108" t="s">
        <v>49</v>
      </c>
      <c r="AK122" s="108" t="s">
        <v>49</v>
      </c>
      <c r="AL122" s="108" t="s">
        <v>49</v>
      </c>
      <c r="AM122" s="108" t="s">
        <v>49</v>
      </c>
      <c r="AN122" s="108" t="s">
        <v>49</v>
      </c>
      <c r="AO122" s="108" t="s">
        <v>49</v>
      </c>
      <c r="AP122" s="108" t="s">
        <v>49</v>
      </c>
      <c r="AQ122" s="108" t="s">
        <v>49</v>
      </c>
      <c r="AR122" s="108" t="s">
        <v>49</v>
      </c>
      <c r="AS122" s="108"/>
      <c r="AT122" s="108"/>
      <c r="AU122" s="108"/>
      <c r="AV122" s="108">
        <v>3</v>
      </c>
      <c r="AW122" s="108">
        <v>4</v>
      </c>
      <c r="AX122" s="109">
        <v>2</v>
      </c>
      <c r="AY122" s="252"/>
      <c r="AZ122" s="174" t="s">
        <v>187</v>
      </c>
      <c r="BA122" s="250">
        <f>SUMIF(AA118:AF118,"&lt;&gt;-")+SUMIF(AG120:AL120,"&lt;&gt;-")+SUMIF(AM121:AR121,"&lt;&gt;-")+SUMIF(AS122:AX122,"&lt;&gt;-")</f>
        <v>24</v>
      </c>
      <c r="BB122" s="250">
        <f>SUMIF(AA117:AF117,"&lt;&gt;-")+SUMIF(AG118:AL118,"&lt;&gt;-")+SUMIF(AM119:AR119,"&lt;&gt;-")+SUMIF(AS121:AX121,"&lt;&gt;-")</f>
        <v>24</v>
      </c>
      <c r="BC122" s="250">
        <f>SUMIF(AM118:AR118,"&lt;&gt;-")+SUMIF(AS120:AX120,"&lt;&gt;-")</f>
        <v>30</v>
      </c>
      <c r="BD122" s="250">
        <f>SUMIF(AG117:AL117,"&lt;&gt;-")+SUMIF(AS119:AX119,"&lt;&gt;-")</f>
        <v>24</v>
      </c>
      <c r="BE122" s="250">
        <f>SUMIF(AA116:AF116,"&lt;&gt;-")+SUMIF(AM117:AR117,"&lt;&gt;-")+SUMIF(AS118:AX118,"&lt;&gt;-")</f>
        <v>36</v>
      </c>
      <c r="BF122" s="250">
        <f>SUMIF(AG116:AL116,"&lt;&gt;-")+SUMIF(AS117:AX117,"&lt;&gt;-")</f>
        <v>28</v>
      </c>
      <c r="BG122" s="250">
        <f>SUMIF(AM116:AR116,"&lt;&gt;-")</f>
        <v>8</v>
      </c>
      <c r="BH122" s="251">
        <f>SUMIF(AS116:AX116,"&lt;&gt;-")</f>
        <v>9</v>
      </c>
      <c r="BI122" s="252"/>
      <c r="BJ122" s="252"/>
      <c r="BK122" s="252"/>
      <c r="BL122" s="252"/>
      <c r="BM122" s="252"/>
      <c r="BN122" s="252"/>
      <c r="BO122" s="252"/>
      <c r="BP122" s="252"/>
      <c r="BQ122" s="252"/>
      <c r="BR122" s="252"/>
      <c r="BS122" s="252"/>
    </row>
    <row r="123" spans="25:71">
      <c r="Y123" s="438" t="s">
        <v>212</v>
      </c>
      <c r="Z123" s="439"/>
      <c r="AA123" s="121">
        <f>SUM(AA116:AA122)</f>
        <v>0</v>
      </c>
      <c r="AB123" s="85">
        <f t="shared" ref="AB123:AR123" si="104">SUM(AB116:AB122)</f>
        <v>0</v>
      </c>
      <c r="AC123" s="85">
        <f t="shared" si="104"/>
        <v>0</v>
      </c>
      <c r="AD123" s="85">
        <f t="shared" si="104"/>
        <v>3</v>
      </c>
      <c r="AE123" s="85">
        <f t="shared" si="104"/>
        <v>8</v>
      </c>
      <c r="AF123" s="86">
        <f t="shared" si="104"/>
        <v>1</v>
      </c>
      <c r="AG123" s="121">
        <f t="shared" si="104"/>
        <v>0</v>
      </c>
      <c r="AH123" s="85">
        <f t="shared" si="104"/>
        <v>0</v>
      </c>
      <c r="AI123" s="85">
        <f t="shared" si="104"/>
        <v>0</v>
      </c>
      <c r="AJ123" s="85">
        <f t="shared" si="104"/>
        <v>13</v>
      </c>
      <c r="AK123" s="85">
        <f t="shared" si="104"/>
        <v>7</v>
      </c>
      <c r="AL123" s="86">
        <f t="shared" si="104"/>
        <v>7</v>
      </c>
      <c r="AM123" s="121">
        <f t="shared" si="104"/>
        <v>0</v>
      </c>
      <c r="AN123" s="85">
        <f t="shared" si="104"/>
        <v>0</v>
      </c>
      <c r="AO123" s="85">
        <f t="shared" si="104"/>
        <v>0</v>
      </c>
      <c r="AP123" s="85">
        <f t="shared" si="104"/>
        <v>18</v>
      </c>
      <c r="AQ123" s="85">
        <f t="shared" si="104"/>
        <v>20</v>
      </c>
      <c r="AR123" s="86">
        <f t="shared" si="104"/>
        <v>5</v>
      </c>
      <c r="AS123" s="190">
        <f>SUM(AS116:AS122)</f>
        <v>0</v>
      </c>
      <c r="AT123" s="191">
        <f t="shared" ref="AT123:AW123" si="105">SUM(AT116:AT122)</f>
        <v>0</v>
      </c>
      <c r="AU123" s="191">
        <f t="shared" si="105"/>
        <v>0</v>
      </c>
      <c r="AV123" s="191">
        <f t="shared" si="105"/>
        <v>33</v>
      </c>
      <c r="AW123" s="191">
        <f t="shared" si="105"/>
        <v>47</v>
      </c>
      <c r="AX123" s="192">
        <f>SUM(AX116:AX122)</f>
        <v>21</v>
      </c>
      <c r="AY123" s="252"/>
      <c r="AZ123" s="174" t="s">
        <v>215</v>
      </c>
      <c r="BA123" s="57">
        <f>(SUMIF(AA118:AF118,"&lt;&gt;-")+SUMIF(AG120:AL120,"&lt;&gt;-")+SUMIF(AM121:AR121,"&lt;&gt;-")+SUMIF(AS122:AX122,"&lt;&gt;-"))/(COUNTIF(AA118:AF118,"&lt;&gt;-")+COUNTIF(AG120:AL120,"&lt;&gt;-")+COUNTIF(AM121:AR121,"&lt;&gt;-")+COUNTIF(AS122:AX122,"&lt;&gt;-"))</f>
        <v>1</v>
      </c>
      <c r="BB123" s="57">
        <f>(SUMIF(AA117:AF117,"&lt;&gt;-")+SUMIF(AG118:AL118,"&lt;&gt;-")+SUMIF(AM119:AR119,"&lt;&gt;-")+SUMIF(AS121:AX121,"&lt;&gt;-"))/(COUNTIF(AA117:AF117,"&lt;&gt;-")+COUNTIF(AG118:AL118,"&lt;&gt;-")+COUNTIF(AM119:AR119,"&lt;&gt;-")+COUNTIF(AS121:AX121,"&lt;&gt;-"))</f>
        <v>1</v>
      </c>
      <c r="BC123" s="57">
        <f>(SUMIF(AM118:AR118,"&lt;&gt;-")+SUMIF(AS120:AX120,"&lt;&gt;-"))/(COUNTIF(AM118:AR118,"&lt;&gt;-")+COUNTIF(AS120:AX120,"&lt;&gt;-"))</f>
        <v>2.5</v>
      </c>
      <c r="BD123" s="57">
        <f>(SUMIF(AG117:AL117,"&lt;&gt;-")+SUMIF(AS119:AX119,"&lt;&gt;-"))/(COUNTIF(AG117:AL117,"&lt;&gt;-")+COUNTIF(AS119:AX119,"&lt;&gt;-"))</f>
        <v>2</v>
      </c>
      <c r="BE123" s="57">
        <f>(SUMIF(AA116:AF116,"&lt;&gt;-")+SUMIF(AM117:AR117,"&lt;&gt;-")+SUMIF(AS118:AX118,"&lt;&gt;-"))/(COUNTIF(AA116:AF116,"&lt;&gt;-")+COUNTIF(AM117:AR117,"&lt;&gt;-")+COUNTIF(AS118:AX118,"&lt;&gt;-"))</f>
        <v>2</v>
      </c>
      <c r="BF123" s="57">
        <f>(SUMIF(AG116:AL116,"&lt;&gt;-")+SUMIF(AS117:AX117,"&lt;&gt;-"))/(COUNTIF(AG116:AL116,"&lt;&gt;-")+COUNTIF(AS117:AX117,"&lt;&gt;-"))</f>
        <v>2.3333333333333335</v>
      </c>
      <c r="BG123" s="57">
        <f>AVERAGEIF(AM116:AR116,"&lt;&gt;-")</f>
        <v>4</v>
      </c>
      <c r="BH123" s="58">
        <f>AVERAGEIF(AS116:AX116,"&lt;&gt;-")</f>
        <v>9</v>
      </c>
      <c r="BI123" s="252"/>
      <c r="BJ123" s="252"/>
      <c r="BK123" s="252"/>
      <c r="BL123" s="252"/>
      <c r="BM123" s="252"/>
      <c r="BN123" s="252"/>
      <c r="BO123" s="252"/>
      <c r="BP123" s="252"/>
      <c r="BQ123" s="252"/>
      <c r="BR123" s="252"/>
      <c r="BS123" s="252"/>
    </row>
    <row r="124" spans="25:71">
      <c r="AY124" s="252"/>
      <c r="AZ124" s="246" t="s">
        <v>217</v>
      </c>
      <c r="BA124" s="253" t="s">
        <v>218</v>
      </c>
      <c r="BB124" s="253" t="s">
        <v>219</v>
      </c>
      <c r="BC124" s="253" t="s">
        <v>220</v>
      </c>
      <c r="BD124" s="253" t="s">
        <v>221</v>
      </c>
      <c r="BE124" s="253" t="s">
        <v>222</v>
      </c>
      <c r="BF124" s="253" t="s">
        <v>223</v>
      </c>
      <c r="BG124" s="253" t="s">
        <v>224</v>
      </c>
      <c r="BH124" s="253" t="s">
        <v>225</v>
      </c>
      <c r="BI124" s="253" t="s">
        <v>226</v>
      </c>
      <c r="BJ124" s="253" t="s">
        <v>227</v>
      </c>
      <c r="BK124" s="253" t="s">
        <v>228</v>
      </c>
      <c r="BL124" s="253" t="s">
        <v>229</v>
      </c>
      <c r="BM124" s="253" t="s">
        <v>230</v>
      </c>
      <c r="BN124" s="253" t="s">
        <v>231</v>
      </c>
      <c r="BO124" s="253" t="s">
        <v>232</v>
      </c>
      <c r="BP124" s="253" t="s">
        <v>233</v>
      </c>
      <c r="BQ124" s="253" t="s">
        <v>234</v>
      </c>
      <c r="BR124" s="253" t="s">
        <v>235</v>
      </c>
      <c r="BS124" s="247" t="s">
        <v>236</v>
      </c>
    </row>
    <row r="125" spans="25:71">
      <c r="AY125" s="252"/>
      <c r="AZ125" s="174" t="s">
        <v>187</v>
      </c>
      <c r="BA125" s="250">
        <f>SUMIF(AA116:AF116,"&lt;&gt;-")</f>
        <v>4</v>
      </c>
      <c r="BB125" s="250">
        <f>SUMIF(AA117:AF117,"&lt;&gt;-")</f>
        <v>4</v>
      </c>
      <c r="BC125" s="250">
        <f>SUMIF(AA118:AF118,"&lt;&gt;-")</f>
        <v>4</v>
      </c>
      <c r="BD125" s="250">
        <f>SUMIF(AG116:AL116,"&lt;&gt;-")</f>
        <v>7</v>
      </c>
      <c r="BE125" s="250">
        <f>SUMIF(AG117:AL117,"&lt;&gt;-")</f>
        <v>9</v>
      </c>
      <c r="BF125" s="250">
        <f>SUMIF(AG118:AL118,"&lt;&gt;-")</f>
        <v>5</v>
      </c>
      <c r="BG125" s="250">
        <f>SUMIF(AG120:AL120,"&lt;&gt;-")</f>
        <v>6</v>
      </c>
      <c r="BH125" s="250">
        <f>SUMIF(AM116:AR116,"&lt;&gt;-")</f>
        <v>8</v>
      </c>
      <c r="BI125" s="250">
        <f>SUMIF(AM117:AR117,"&lt;&gt;-")</f>
        <v>13</v>
      </c>
      <c r="BJ125" s="250">
        <f>SUMIF(AM118:AR118,"&lt;&gt;-")</f>
        <v>12</v>
      </c>
      <c r="BK125" s="250">
        <f>SUMIF(AM119:AR119,"&lt;&gt;-")</f>
        <v>5</v>
      </c>
      <c r="BL125" s="250">
        <f>SUMIF(AM121:AR121,"&lt;&gt;-")</f>
        <v>5</v>
      </c>
      <c r="BM125" s="250">
        <f>SUMIF(AS116:AX116,"&lt;&gt;-")</f>
        <v>9</v>
      </c>
      <c r="BN125" s="250">
        <f>SUMIF(AS117:AX117,"&lt;&gt;-")</f>
        <v>21</v>
      </c>
      <c r="BO125" s="250">
        <f>SUMIF(AS118:AX118,"&lt;&gt;-")</f>
        <v>19</v>
      </c>
      <c r="BP125" s="250">
        <f>SUMIF(AS119:AX119,"&lt;&gt;-")</f>
        <v>15</v>
      </c>
      <c r="BQ125" s="250">
        <f>SUMIF(AS120:AX120,"&lt;&gt;-")</f>
        <v>18</v>
      </c>
      <c r="BR125" s="250">
        <f>SUMIF(AS121:AX121,"&lt;&gt;-")</f>
        <v>10</v>
      </c>
      <c r="BS125" s="251">
        <f>SUMIF(AS122:AX122,"&lt;&gt;-")</f>
        <v>9</v>
      </c>
    </row>
    <row r="126" spans="25:71">
      <c r="AY126" s="252"/>
      <c r="AZ126" s="173" t="s">
        <v>215</v>
      </c>
      <c r="BA126" s="177">
        <f>(SUMIF(AA116:AF116,"&lt;&gt;-"))/(COUNTIF(AA116:AF116,"&lt;&gt;-"))</f>
        <v>0.66666666666666663</v>
      </c>
      <c r="BB126" s="177">
        <f>(SUMIF(AA117:AF117,"&lt;&gt;-"))/(COUNTIF(AA117:AF117,"&lt;&gt;-"))</f>
        <v>0.66666666666666663</v>
      </c>
      <c r="BC126" s="177">
        <f>(SUMIF(AA118:AF118,"&lt;&gt;-"))/(COUNTIF(AA118:AF118,"&lt;&gt;-"))</f>
        <v>0.66666666666666663</v>
      </c>
      <c r="BD126" s="177">
        <f>(SUMIF(AG116:AL116,"&lt;&gt;-"))/(COUNTIF(AG116:AL116,"&lt;&gt;-"))</f>
        <v>1.1666666666666667</v>
      </c>
      <c r="BE126" s="177">
        <f>(SUMIF(AG117:AL117,"&lt;&gt;-"))/(COUNTIF(AG117:AL117,"&lt;&gt;-"))</f>
        <v>1.5</v>
      </c>
      <c r="BF126" s="177">
        <f>(SUMIF(AG118:AL118,"&lt;&gt;-"))/(COUNTIF(AG118:AL118,"&lt;&gt;-"))</f>
        <v>0.83333333333333337</v>
      </c>
      <c r="BG126" s="177">
        <f>(SUMIF(AG120:AL120,"&lt;&gt;-"))/(COUNTIF(AG120:AL120,"&lt;&gt;-"))</f>
        <v>1</v>
      </c>
      <c r="BH126" s="177">
        <f>(SUMIF(AM116:AR116,"&lt;&gt;-"))/(COUNTIF(AM116:AR116,"&lt;&gt;-"))</f>
        <v>1.3333333333333333</v>
      </c>
      <c r="BI126" s="177">
        <f>(SUMIF(AM117:AR117,"&lt;&gt;-"))/(COUNTIF(AM117:AR117,"&lt;&gt;-"))</f>
        <v>2.1666666666666665</v>
      </c>
      <c r="BJ126" s="177">
        <f>(SUMIF(AM118:AR118,"&lt;&gt;-"))/(COUNTIF(AM118:AR118,"&lt;&gt;-"))</f>
        <v>2</v>
      </c>
      <c r="BK126" s="177">
        <f>(SUMIF(AM119:AR119,"&lt;&gt;-"))/(COUNTIF(AM119:AR119,"&lt;&gt;-"))</f>
        <v>0.83333333333333337</v>
      </c>
      <c r="BL126" s="177">
        <f>(SUMIF(AM121:AR121,"&lt;&gt;-"))/(COUNTIF(AM121:AR121,"&lt;&gt;-"))</f>
        <v>0.83333333333333337</v>
      </c>
      <c r="BM126" s="177">
        <f>(SUMIF(AS116:AX116,"&lt;&gt;-"))/(COUNTIF(AS116:AX116,"&lt;&gt;-"))</f>
        <v>1.5</v>
      </c>
      <c r="BN126" s="177">
        <f>(SUMIF(AS117:AX117,"&lt;&gt;-"))/(COUNTIF(AS117:AX117,"&lt;&gt;-"))</f>
        <v>3.5</v>
      </c>
      <c r="BO126" s="177">
        <f>(SUMIF(AS118:AX118,"&lt;&gt;-"))/(COUNTIF(AS118:AX118,"&lt;&gt;-"))</f>
        <v>3.1666666666666665</v>
      </c>
      <c r="BP126" s="177">
        <f>(SUMIF(AS119:AX119,"&lt;&gt;-"))/(COUNTIF(AS119:AX119,"&lt;&gt;-"))</f>
        <v>2.5</v>
      </c>
      <c r="BQ126" s="177">
        <f>(SUMIF(AS120:AX120,"&lt;&gt;-"))/(COUNTIF(AS120:AX120,"&lt;&gt;-"))</f>
        <v>3</v>
      </c>
      <c r="BR126" s="177">
        <f>(SUMIF(AS121:AX121,"&lt;&gt;-"))/(COUNTIF(AS121:AX121,"&lt;&gt;-"))</f>
        <v>1.6666666666666667</v>
      </c>
      <c r="BS126" s="178">
        <f>(SUMIF(AS122:AX122,"&lt;&gt;-"))/(COUNTIF(AS122:AX122,"&lt;&gt;-"))</f>
        <v>1.5</v>
      </c>
    </row>
    <row r="127" spans="25:71">
      <c r="AY127" s="252"/>
      <c r="AZ127" s="252"/>
      <c r="BA127" s="252"/>
      <c r="BB127" s="252"/>
      <c r="BC127" s="252"/>
      <c r="BD127" s="252"/>
      <c r="BE127" s="252"/>
      <c r="BF127" s="252"/>
      <c r="BG127" s="252"/>
      <c r="BH127" s="252"/>
      <c r="BI127" s="252"/>
      <c r="BJ127" s="252"/>
      <c r="BK127" s="252"/>
      <c r="BL127" s="252"/>
      <c r="BM127" s="252"/>
      <c r="BN127" s="252"/>
      <c r="BO127" s="252"/>
      <c r="BP127" s="252"/>
      <c r="BQ127" s="252"/>
      <c r="BR127" s="252"/>
      <c r="BS127" s="252"/>
    </row>
    <row r="128" spans="25:71">
      <c r="AY128" s="252"/>
      <c r="AZ128" s="252"/>
      <c r="BA128" s="252"/>
      <c r="BB128" s="252"/>
      <c r="BC128" s="252"/>
      <c r="BD128" s="252"/>
      <c r="BE128" s="252"/>
      <c r="BF128" s="252"/>
      <c r="BG128" s="252"/>
      <c r="BH128" s="252"/>
      <c r="BI128" s="252"/>
      <c r="BJ128" s="252"/>
      <c r="BK128" s="252"/>
      <c r="BL128" s="252"/>
      <c r="BM128" s="252"/>
      <c r="BN128" s="252"/>
      <c r="BO128" s="252"/>
      <c r="BP128" s="252"/>
      <c r="BQ128" s="252"/>
      <c r="BR128" s="252"/>
      <c r="BS128" s="252"/>
    </row>
    <row r="129" spans="25:71">
      <c r="AY129" s="252"/>
      <c r="AZ129" s="252"/>
      <c r="BA129" s="252"/>
      <c r="BB129" s="252"/>
      <c r="BC129" s="252"/>
      <c r="BD129" s="252"/>
      <c r="BE129" s="252"/>
      <c r="BF129" s="252"/>
      <c r="BG129" s="252"/>
      <c r="BH129" s="252"/>
      <c r="BI129" s="252"/>
      <c r="BJ129" s="252"/>
      <c r="BK129" s="252"/>
      <c r="BL129" s="252"/>
      <c r="BM129" s="252"/>
      <c r="BN129" s="252"/>
      <c r="BO129" s="252"/>
      <c r="BP129" s="252"/>
      <c r="BQ129" s="252"/>
      <c r="BR129" s="252"/>
      <c r="BS129" s="252"/>
    </row>
    <row r="130" spans="25:71">
      <c r="AY130" s="252"/>
      <c r="AZ130" s="252"/>
      <c r="BA130" s="252"/>
      <c r="BB130" s="252"/>
      <c r="BC130" s="252"/>
      <c r="BD130" s="252"/>
      <c r="BE130" s="252"/>
      <c r="BF130" s="252"/>
      <c r="BG130" s="252"/>
      <c r="BH130" s="252"/>
      <c r="BI130" s="252"/>
      <c r="BJ130" s="252"/>
      <c r="BK130" s="252"/>
      <c r="BL130" s="252"/>
      <c r="BM130" s="252"/>
      <c r="BN130" s="252"/>
      <c r="BO130" s="252"/>
      <c r="BP130" s="252"/>
      <c r="BQ130" s="252"/>
      <c r="BR130" s="252"/>
      <c r="BS130" s="252"/>
    </row>
    <row r="131" spans="25:71">
      <c r="AY131" s="252"/>
      <c r="AZ131" s="252"/>
      <c r="BA131" s="252"/>
      <c r="BB131" s="252"/>
      <c r="BC131" s="252"/>
      <c r="BD131" s="252"/>
      <c r="BE131" s="252"/>
      <c r="BF131" s="252"/>
      <c r="BG131" s="252"/>
      <c r="BH131" s="252"/>
      <c r="BI131" s="252"/>
      <c r="BJ131" s="252"/>
      <c r="BK131" s="252"/>
      <c r="BL131" s="252"/>
      <c r="BM131" s="252"/>
      <c r="BN131" s="252"/>
      <c r="BO131" s="252"/>
      <c r="BP131" s="252"/>
      <c r="BQ131" s="252"/>
      <c r="BR131" s="252"/>
      <c r="BS131" s="252"/>
    </row>
    <row r="132" spans="25:71">
      <c r="AY132" s="252"/>
      <c r="AZ132" s="252"/>
      <c r="BA132" s="252"/>
      <c r="BB132" s="252"/>
      <c r="BC132" s="252"/>
      <c r="BD132" s="252"/>
      <c r="BE132" s="252"/>
      <c r="BF132" s="252"/>
      <c r="BG132" s="252"/>
      <c r="BH132" s="252"/>
      <c r="BI132" s="252"/>
      <c r="BJ132" s="252"/>
      <c r="BK132" s="252"/>
      <c r="BL132" s="252"/>
      <c r="BM132" s="252"/>
      <c r="BN132" s="252"/>
      <c r="BO132" s="252"/>
      <c r="BP132" s="252"/>
      <c r="BQ132" s="252"/>
      <c r="BR132" s="252"/>
      <c r="BS132" s="252"/>
    </row>
    <row r="133" spans="25:71">
      <c r="AY133" s="252"/>
      <c r="AZ133" s="252"/>
      <c r="BA133" s="252"/>
      <c r="BB133" s="252"/>
      <c r="BC133" s="252"/>
      <c r="BD133" s="252"/>
      <c r="BE133" s="252"/>
      <c r="BF133" s="252"/>
      <c r="BG133" s="252"/>
      <c r="BH133" s="252"/>
      <c r="BI133" s="252"/>
      <c r="BJ133" s="252"/>
      <c r="BK133" s="252"/>
      <c r="BL133" s="252"/>
      <c r="BM133" s="252"/>
      <c r="BN133" s="252"/>
      <c r="BO133" s="252"/>
      <c r="BP133" s="252"/>
      <c r="BQ133" s="252"/>
      <c r="BR133" s="252"/>
      <c r="BS133" s="252"/>
    </row>
    <row r="134" spans="25:71">
      <c r="AY134" s="252"/>
      <c r="AZ134" s="252"/>
      <c r="BA134" s="252"/>
      <c r="BB134" s="252"/>
      <c r="BC134" s="252"/>
      <c r="BD134" s="252"/>
      <c r="BE134" s="252"/>
      <c r="BF134" s="252"/>
      <c r="BG134" s="252"/>
      <c r="BH134" s="252"/>
      <c r="BI134" s="252"/>
      <c r="BJ134" s="252"/>
      <c r="BK134" s="252"/>
      <c r="BL134" s="252"/>
      <c r="BM134" s="252"/>
      <c r="BN134" s="252"/>
      <c r="BO134" s="252"/>
      <c r="BP134" s="252"/>
      <c r="BQ134" s="252"/>
      <c r="BR134" s="252"/>
      <c r="BS134" s="252"/>
    </row>
    <row r="135" spans="25:71" ht="16.5" thickBot="1">
      <c r="Y135" s="50" t="s">
        <v>351</v>
      </c>
      <c r="AY135" s="252"/>
      <c r="AZ135" s="246" t="s">
        <v>179</v>
      </c>
      <c r="BA135" s="253">
        <v>1</v>
      </c>
      <c r="BB135" s="253">
        <v>0.66</v>
      </c>
      <c r="BC135" s="253">
        <v>0.5</v>
      </c>
      <c r="BD135" s="253">
        <v>0.33</v>
      </c>
      <c r="BE135" s="253">
        <v>0.25</v>
      </c>
      <c r="BF135" s="247">
        <v>0.2</v>
      </c>
      <c r="BG135" s="249"/>
      <c r="BH135" s="252"/>
      <c r="BI135" s="252"/>
      <c r="BJ135" s="252"/>
      <c r="BK135" s="252"/>
      <c r="BL135" s="252"/>
      <c r="BM135" s="252"/>
      <c r="BN135" s="252"/>
      <c r="BO135" s="252"/>
      <c r="BP135" s="252"/>
      <c r="BQ135" s="252"/>
      <c r="BR135" s="252"/>
      <c r="BS135" s="252"/>
    </row>
    <row r="136" spans="25:71">
      <c r="Y136" s="440" t="s">
        <v>47</v>
      </c>
      <c r="Z136" s="441"/>
      <c r="AA136" s="446" t="s">
        <v>48</v>
      </c>
      <c r="AB136" s="446"/>
      <c r="AC136" s="446"/>
      <c r="AD136" s="446"/>
      <c r="AE136" s="446"/>
      <c r="AF136" s="446"/>
      <c r="AG136" s="446"/>
      <c r="AH136" s="446"/>
      <c r="AI136" s="446"/>
      <c r="AJ136" s="446"/>
      <c r="AK136" s="446"/>
      <c r="AL136" s="446"/>
      <c r="AM136" s="446"/>
      <c r="AN136" s="446"/>
      <c r="AO136" s="446"/>
      <c r="AP136" s="446"/>
      <c r="AQ136" s="446"/>
      <c r="AR136" s="446"/>
      <c r="AS136" s="446"/>
      <c r="AT136" s="446"/>
      <c r="AU136" s="446"/>
      <c r="AV136" s="446"/>
      <c r="AW136" s="446"/>
      <c r="AX136" s="447"/>
      <c r="AY136" s="252"/>
      <c r="AZ136" s="174" t="s">
        <v>187</v>
      </c>
      <c r="BA136" s="15">
        <f>SUMIF(AA139:AA145,"&lt;&gt;-")+SUMIF(AG139:AG145,"&lt;&gt;-")+SUMIF(AM139:AM145,"&lt;&gt;-")+SUMIF(AS139:AS145,"&lt;&gt;-")</f>
        <v>0</v>
      </c>
      <c r="BB136" s="15">
        <f t="shared" ref="BB136" si="106">SUMIF(AB139:AB145,"&lt;&gt;-")+SUMIF(AH139:AH145,"&lt;&gt;-")+SUMIF(AN139:AN145,"&lt;&gt;-")+SUMIF(AT139:AT145,"&lt;&gt;-")</f>
        <v>0</v>
      </c>
      <c r="BC136" s="15">
        <f t="shared" ref="BC136" si="107">SUMIF(AC139:AC145,"&lt;&gt;-")+SUMIF(AI139:AI145,"&lt;&gt;-")+SUMIF(AO139:AO145,"&lt;&gt;-")+SUMIF(AU139:AU145,"&lt;&gt;-")</f>
        <v>0</v>
      </c>
      <c r="BD136" s="15">
        <f>SUMIF(AD139:AD145,"&lt;&gt;-")+SUMIF(AJ139:AJ145,"&lt;&gt;-")+SUMIF(AP139:AP145,"&lt;&gt;-")+SUMIF(AV139:AV145,"&lt;&gt;-")</f>
        <v>431.45396542455364</v>
      </c>
      <c r="BE136" s="15">
        <f t="shared" ref="BE136" si="108">SUMIF(AE139:AE145,"&lt;&gt;-")+SUMIF(AK139:AK145,"&lt;&gt;-")+SUMIF(AQ139:AQ145,"&lt;&gt;-")+SUMIF(AW139:AW145,"&lt;&gt;-")</f>
        <v>784.298418972332</v>
      </c>
      <c r="BF136" s="179">
        <f t="shared" ref="BF136" si="109">SUMIF(AF139:AF145,"&lt;&gt;-")+SUMIF(AL139:AL145,"&lt;&gt;-")+SUMIF(AR139:AR145,"&lt;&gt;-")+SUMIF(AX139:AX145,"&lt;&gt;-")</f>
        <v>531.76129426129421</v>
      </c>
      <c r="BG136" s="249"/>
      <c r="BH136" s="252"/>
      <c r="BI136" s="252"/>
      <c r="BJ136" s="252"/>
      <c r="BK136" s="252"/>
      <c r="BL136" s="252"/>
      <c r="BM136" s="252"/>
      <c r="BN136" s="252"/>
      <c r="BO136" s="252"/>
      <c r="BP136" s="252"/>
      <c r="BQ136" s="252"/>
      <c r="BR136" s="252"/>
      <c r="BS136" s="252"/>
    </row>
    <row r="137" spans="25:71">
      <c r="Y137" s="442"/>
      <c r="Z137" s="443"/>
      <c r="AA137" s="448">
        <v>60</v>
      </c>
      <c r="AB137" s="449"/>
      <c r="AC137" s="449"/>
      <c r="AD137" s="449"/>
      <c r="AE137" s="449"/>
      <c r="AF137" s="434"/>
      <c r="AG137" s="448">
        <v>120</v>
      </c>
      <c r="AH137" s="449"/>
      <c r="AI137" s="449"/>
      <c r="AJ137" s="449"/>
      <c r="AK137" s="449"/>
      <c r="AL137" s="434"/>
      <c r="AM137" s="448">
        <v>180</v>
      </c>
      <c r="AN137" s="449"/>
      <c r="AO137" s="449"/>
      <c r="AP137" s="449"/>
      <c r="AQ137" s="449"/>
      <c r="AR137" s="434"/>
      <c r="AS137" s="448">
        <v>360</v>
      </c>
      <c r="AT137" s="449"/>
      <c r="AU137" s="449"/>
      <c r="AV137" s="449"/>
      <c r="AW137" s="449"/>
      <c r="AX137" s="450"/>
      <c r="AY137" s="252"/>
      <c r="AZ137" s="174" t="s">
        <v>215</v>
      </c>
      <c r="BA137" s="57">
        <f>(SUMIF(AA139:AA145,"&lt;&gt;-")+SUMIF(AG139:AG145,"&lt;&gt;-")+SUMIF(AM139:AM145,"&lt;&gt;-")+SUMIF(AS139:AS145,"&lt;&gt;-"))/(COUNTIF(AA139:AA145,"&lt;&gt;-")+COUNTIF(AG139:AG145,"&lt;&gt;-")+COUNTIF(AM139:AM145,"&lt;&gt;-")+COUNTIF(AS139:AS145,"&lt;&gt;-"))</f>
        <v>0</v>
      </c>
      <c r="BB137" s="57">
        <f t="shared" ref="BB137" si="110">(SUMIF(AB139:AB145,"&lt;&gt;-")+SUMIF(AH139:AH145,"&lt;&gt;-")+SUMIF(AN139:AN145,"&lt;&gt;-")+SUMIF(AT139:AT145,"&lt;&gt;-"))/(COUNTIF(AB139:AB145,"&lt;&gt;-")+COUNTIF(AH139:AH145,"&lt;&gt;-")+COUNTIF(AN139:AN145,"&lt;&gt;-")+COUNTIF(AT139:AT145,"&lt;&gt;-"))</f>
        <v>0</v>
      </c>
      <c r="BC137" s="57">
        <f t="shared" ref="BC137" si="111">(SUMIF(AC139:AC145,"&lt;&gt;-")+SUMIF(AI139:AI145,"&lt;&gt;-")+SUMIF(AO139:AO145,"&lt;&gt;-")+SUMIF(AU139:AU145,"&lt;&gt;-"))/(COUNTIF(AC139:AC145,"&lt;&gt;-")+COUNTIF(AI139:AI145,"&lt;&gt;-")+COUNTIF(AO139:AO145,"&lt;&gt;-")+COUNTIF(AU139:AU145,"&lt;&gt;-"))</f>
        <v>0</v>
      </c>
      <c r="BD137" s="57">
        <f t="shared" ref="BD137" si="112">(SUMIF(AD139:AD145,"&lt;&gt;-")+SUMIF(AJ139:AJ145,"&lt;&gt;-")+SUMIF(AP139:AP145,"&lt;&gt;-")+SUMIF(AV139:AV145,"&lt;&gt;-"))/(COUNTIF(AD139:AD145,"&lt;&gt;-")+COUNTIF(AJ139:AJ145,"&lt;&gt;-")+COUNTIF(AP139:AP145,"&lt;&gt;-")+COUNTIF(AV139:AV145,"&lt;&gt;-"))</f>
        <v>22.708103443397562</v>
      </c>
      <c r="BE137" s="57">
        <f t="shared" ref="BE137" si="113">(SUMIF(AE139:AE145,"&lt;&gt;-")+SUMIF(AK139:AK145,"&lt;&gt;-")+SUMIF(AQ139:AQ145,"&lt;&gt;-")+SUMIF(AW139:AW145,"&lt;&gt;-"))/(COUNTIF(AE139:AE145,"&lt;&gt;-")+COUNTIF(AK139:AK145,"&lt;&gt;-")+COUNTIF(AQ139:AQ145,"&lt;&gt;-")+COUNTIF(AW139:AW145,"&lt;&gt;-"))</f>
        <v>41.278864156438523</v>
      </c>
      <c r="BF137" s="58">
        <f t="shared" ref="BF137" si="114">(SUMIF(AF139:AF145,"&lt;&gt;-")+SUMIF(AL139:AL145,"&lt;&gt;-")+SUMIF(AR139:AR145,"&lt;&gt;-")+SUMIF(AX139:AX145,"&lt;&gt;-"))/(COUNTIF(AF139:AF145,"&lt;&gt;-")+COUNTIF(AL139:AL145,"&lt;&gt;-")+COUNTIF(AR139:AR145,"&lt;&gt;-")+COUNTIF(AX139:AX145,"&lt;&gt;-"))</f>
        <v>27.987436540068117</v>
      </c>
      <c r="BG137" s="249"/>
      <c r="BH137" s="252"/>
      <c r="BI137" s="252"/>
      <c r="BJ137" s="252"/>
      <c r="BK137" s="252"/>
      <c r="BL137" s="252"/>
      <c r="BM137" s="252"/>
      <c r="BN137" s="252"/>
      <c r="BO137" s="252"/>
      <c r="BP137" s="252"/>
      <c r="BQ137" s="252"/>
      <c r="BR137" s="252"/>
      <c r="BS137" s="252"/>
    </row>
    <row r="138" spans="25:71">
      <c r="Y138" s="444"/>
      <c r="Z138" s="445"/>
      <c r="AA138" s="16">
        <v>1</v>
      </c>
      <c r="AB138" s="16">
        <v>0.66</v>
      </c>
      <c r="AC138" s="16">
        <v>0.5</v>
      </c>
      <c r="AD138" s="16">
        <v>0.33</v>
      </c>
      <c r="AE138" s="16">
        <v>0.25</v>
      </c>
      <c r="AF138" s="16">
        <v>0.2</v>
      </c>
      <c r="AG138" s="16">
        <v>1</v>
      </c>
      <c r="AH138" s="16">
        <v>0.66</v>
      </c>
      <c r="AI138" s="16">
        <v>0.5</v>
      </c>
      <c r="AJ138" s="16">
        <v>0.33</v>
      </c>
      <c r="AK138" s="16">
        <v>0.25</v>
      </c>
      <c r="AL138" s="16">
        <v>0.2</v>
      </c>
      <c r="AM138" s="16">
        <v>1</v>
      </c>
      <c r="AN138" s="16">
        <v>0.66</v>
      </c>
      <c r="AO138" s="16">
        <v>0.5</v>
      </c>
      <c r="AP138" s="16">
        <v>0.33</v>
      </c>
      <c r="AQ138" s="16">
        <v>0.25</v>
      </c>
      <c r="AR138" s="16">
        <v>0.2</v>
      </c>
      <c r="AS138" s="16">
        <v>1</v>
      </c>
      <c r="AT138" s="16">
        <v>0.66</v>
      </c>
      <c r="AU138" s="16">
        <v>0.5</v>
      </c>
      <c r="AV138" s="16">
        <v>0.33</v>
      </c>
      <c r="AW138" s="16">
        <v>0.25</v>
      </c>
      <c r="AX138" s="106">
        <v>0.2</v>
      </c>
      <c r="AY138" s="252"/>
      <c r="AZ138" s="246" t="s">
        <v>181</v>
      </c>
      <c r="BA138" s="253">
        <v>10</v>
      </c>
      <c r="BB138" s="253">
        <v>30</v>
      </c>
      <c r="BC138" s="253">
        <v>60</v>
      </c>
      <c r="BD138" s="253">
        <v>90</v>
      </c>
      <c r="BE138" s="253">
        <v>120</v>
      </c>
      <c r="BF138" s="253">
        <v>180</v>
      </c>
      <c r="BG138" s="247">
        <v>360</v>
      </c>
      <c r="BH138" s="252"/>
      <c r="BI138" s="252"/>
      <c r="BJ138" s="252"/>
      <c r="BK138" s="252"/>
      <c r="BL138" s="252"/>
      <c r="BM138" s="252"/>
      <c r="BN138" s="252"/>
      <c r="BO138" s="252"/>
      <c r="BP138" s="252"/>
      <c r="BQ138" s="252"/>
      <c r="BR138" s="252"/>
      <c r="BS138" s="252"/>
    </row>
    <row r="139" spans="25:71">
      <c r="Y139" s="433">
        <v>10</v>
      </c>
      <c r="Z139" s="434"/>
      <c r="AA139" s="17">
        <f>(AA116/AA86)*100</f>
        <v>0</v>
      </c>
      <c r="AB139" s="17">
        <f t="shared" ref="AB139:AX139" si="115">(AB116/AB86)*100</f>
        <v>0</v>
      </c>
      <c r="AC139" s="17">
        <f t="shared" si="115"/>
        <v>0</v>
      </c>
      <c r="AD139" s="17">
        <f t="shared" si="115"/>
        <v>0</v>
      </c>
      <c r="AE139" s="17">
        <f t="shared" si="115"/>
        <v>66.666666666666657</v>
      </c>
      <c r="AF139" s="17">
        <f t="shared" si="115"/>
        <v>0</v>
      </c>
      <c r="AG139" s="17">
        <f t="shared" si="115"/>
        <v>0</v>
      </c>
      <c r="AH139" s="17">
        <f t="shared" si="115"/>
        <v>0</v>
      </c>
      <c r="AI139" s="17">
        <f t="shared" si="115"/>
        <v>0</v>
      </c>
      <c r="AJ139" s="17">
        <f t="shared" si="115"/>
        <v>50</v>
      </c>
      <c r="AK139" s="17">
        <f t="shared" si="115"/>
        <v>60</v>
      </c>
      <c r="AL139" s="17">
        <f t="shared" si="115"/>
        <v>0</v>
      </c>
      <c r="AM139" s="17">
        <f t="shared" si="115"/>
        <v>0</v>
      </c>
      <c r="AN139" s="17">
        <f t="shared" si="115"/>
        <v>0</v>
      </c>
      <c r="AO139" s="17">
        <f t="shared" si="115"/>
        <v>0</v>
      </c>
      <c r="AP139" s="17">
        <f t="shared" si="115"/>
        <v>10</v>
      </c>
      <c r="AQ139" s="17">
        <f t="shared" si="115"/>
        <v>70</v>
      </c>
      <c r="AR139" s="17">
        <f t="shared" si="115"/>
        <v>0</v>
      </c>
      <c r="AS139" s="17">
        <f t="shared" si="115"/>
        <v>0</v>
      </c>
      <c r="AT139" s="17">
        <f t="shared" si="115"/>
        <v>0</v>
      </c>
      <c r="AU139" s="17">
        <f t="shared" si="115"/>
        <v>0</v>
      </c>
      <c r="AV139" s="17">
        <f t="shared" si="115"/>
        <v>0</v>
      </c>
      <c r="AW139" s="17">
        <f t="shared" si="115"/>
        <v>90</v>
      </c>
      <c r="AX139" s="107">
        <f t="shared" si="115"/>
        <v>0</v>
      </c>
      <c r="AY139" s="252"/>
      <c r="AZ139" s="174" t="s">
        <v>187</v>
      </c>
      <c r="BA139" s="250">
        <f>SUMIF(AA139:AX139,"&lt;&gt;-")</f>
        <v>346.66666666666663</v>
      </c>
      <c r="BB139" s="250">
        <f>SUMIF(AA140:AX140,"&lt;&gt;-")</f>
        <v>370.0012025012025</v>
      </c>
      <c r="BC139" s="250">
        <f>SUMIF(AA141:AX141,"&lt;&gt;-")</f>
        <v>320.88188452638582</v>
      </c>
      <c r="BD139" s="250">
        <f>SUMIF(AA142:AX142,"&lt;&gt;-")</f>
        <v>140.15151515151513</v>
      </c>
      <c r="BE139" s="250">
        <f>SUMIF(AA143:AX143,"&lt;&gt;-")</f>
        <v>296.66666666666663</v>
      </c>
      <c r="BF139" s="250">
        <f>SUMIF(AA144:AX144,"&lt;&gt;-")</f>
        <v>175.87301587301587</v>
      </c>
      <c r="BG139" s="251">
        <f>SUMIF(AA145:AX145,"&lt;&gt;-")</f>
        <v>97.272727272727266</v>
      </c>
      <c r="BH139" s="252"/>
      <c r="BI139" s="252"/>
      <c r="BJ139" s="252"/>
      <c r="BK139" s="252"/>
      <c r="BL139" s="252"/>
      <c r="BM139" s="252"/>
      <c r="BN139" s="252"/>
      <c r="BO139" s="252"/>
      <c r="BP139" s="252"/>
      <c r="BQ139" s="252"/>
      <c r="BR139" s="252"/>
      <c r="BS139" s="252"/>
    </row>
    <row r="140" spans="25:71">
      <c r="Y140" s="433">
        <v>30</v>
      </c>
      <c r="Z140" s="434"/>
      <c r="AA140" s="17">
        <f t="shared" ref="AA140:AX140" si="116">(AA117/AA87)*100</f>
        <v>0</v>
      </c>
      <c r="AB140" s="17">
        <f t="shared" si="116"/>
        <v>0</v>
      </c>
      <c r="AC140" s="17">
        <f t="shared" si="116"/>
        <v>0</v>
      </c>
      <c r="AD140" s="17">
        <f t="shared" si="116"/>
        <v>12.5</v>
      </c>
      <c r="AE140" s="17">
        <f t="shared" si="116"/>
        <v>33.333333333333329</v>
      </c>
      <c r="AF140" s="17">
        <f t="shared" si="116"/>
        <v>0</v>
      </c>
      <c r="AG140" s="273">
        <f t="shared" si="116"/>
        <v>0</v>
      </c>
      <c r="AH140" s="273">
        <f t="shared" si="116"/>
        <v>0</v>
      </c>
      <c r="AI140" s="273">
        <f t="shared" si="116"/>
        <v>0</v>
      </c>
      <c r="AJ140" s="274">
        <f t="shared" si="116"/>
        <v>14.285714285714285</v>
      </c>
      <c r="AK140" s="274">
        <f t="shared" si="116"/>
        <v>20</v>
      </c>
      <c r="AL140" s="274">
        <f t="shared" si="116"/>
        <v>100</v>
      </c>
      <c r="AM140" s="17">
        <f t="shared" si="116"/>
        <v>0</v>
      </c>
      <c r="AN140" s="17">
        <f t="shared" si="116"/>
        <v>0</v>
      </c>
      <c r="AO140" s="17">
        <f t="shared" si="116"/>
        <v>0</v>
      </c>
      <c r="AP140" s="17">
        <f t="shared" si="116"/>
        <v>10</v>
      </c>
      <c r="AQ140" s="17">
        <f t="shared" si="116"/>
        <v>36.363636363636367</v>
      </c>
      <c r="AR140" s="17">
        <f t="shared" si="116"/>
        <v>25</v>
      </c>
      <c r="AS140" s="17">
        <f t="shared" si="116"/>
        <v>0</v>
      </c>
      <c r="AT140" s="17">
        <f t="shared" si="116"/>
        <v>0</v>
      </c>
      <c r="AU140" s="17">
        <f t="shared" si="116"/>
        <v>0</v>
      </c>
      <c r="AV140" s="17">
        <f t="shared" si="116"/>
        <v>18.518518518518519</v>
      </c>
      <c r="AW140" s="17">
        <f t="shared" si="116"/>
        <v>62.5</v>
      </c>
      <c r="AX140" s="107">
        <f t="shared" si="116"/>
        <v>37.5</v>
      </c>
      <c r="AY140" s="252"/>
      <c r="AZ140" s="173" t="s">
        <v>215</v>
      </c>
      <c r="BA140" s="177">
        <f>(SUMIF(AA139:AX139,"&lt;&gt;-"))/(COUNTIF(AA139:AX139,"&lt;&gt;-"))</f>
        <v>14.444444444444443</v>
      </c>
      <c r="BB140" s="177">
        <f>(SUMIF(AA140:AX140,"&lt;&gt;-"))/(COUNTIF(AA140:AX140,"&lt;&gt;-"))</f>
        <v>15.416716770883438</v>
      </c>
      <c r="BC140" s="177">
        <f>(SUMIF(AA141:AX141,"&lt;&gt;-"))/(COUNTIF(AA141:AX141,"&lt;&gt;-"))</f>
        <v>13.370078521932742</v>
      </c>
      <c r="BD140" s="177">
        <f>(SUMIF(AA142:AX142,"&lt;&gt;-"))/(COUNTIF(AA142:AX142,"&lt;&gt;-"))</f>
        <v>11.679292929292927</v>
      </c>
      <c r="BE140" s="177">
        <f>(SUMIF(AA143:AX143,"&lt;&gt;-"))/(COUNTIF(AA143:AX143,"&lt;&gt;-"))</f>
        <v>24.722222222222218</v>
      </c>
      <c r="BF140" s="177">
        <f>(SUMIF(AA144:AX144,"&lt;&gt;-"))/(COUNTIF(AA144:AX144,"&lt;&gt;-"))</f>
        <v>14.656084656084657</v>
      </c>
      <c r="BG140" s="178">
        <f>(SUMIF(AA145:AX145,"&lt;&gt;-"))/(COUNTIF(AA145:AX145,"&lt;&gt;-"))</f>
        <v>16.212121212121211</v>
      </c>
      <c r="BH140" s="252"/>
      <c r="BI140" s="252"/>
      <c r="BJ140" s="252"/>
      <c r="BK140" s="252"/>
      <c r="BL140" s="252"/>
      <c r="BM140" s="252"/>
      <c r="BN140" s="252"/>
      <c r="BO140" s="252"/>
      <c r="BP140" s="252"/>
      <c r="BQ140" s="252"/>
      <c r="BR140" s="252"/>
      <c r="BS140" s="252"/>
    </row>
    <row r="141" spans="25:71">
      <c r="Y141" s="433">
        <v>60</v>
      </c>
      <c r="Z141" s="434"/>
      <c r="AA141" s="17">
        <f t="shared" ref="AA141:AX145" si="117">(AA118/AA88)*100</f>
        <v>0</v>
      </c>
      <c r="AB141" s="17">
        <f t="shared" si="117"/>
        <v>0</v>
      </c>
      <c r="AC141" s="17">
        <f t="shared" si="117"/>
        <v>0</v>
      </c>
      <c r="AD141" s="17">
        <f t="shared" si="117"/>
        <v>20</v>
      </c>
      <c r="AE141" s="17">
        <f t="shared" si="117"/>
        <v>33.333333333333329</v>
      </c>
      <c r="AF141" s="17">
        <f t="shared" si="117"/>
        <v>33.333333333333329</v>
      </c>
      <c r="AG141" s="17">
        <f t="shared" si="117"/>
        <v>0</v>
      </c>
      <c r="AH141" s="17">
        <f t="shared" si="117"/>
        <v>0</v>
      </c>
      <c r="AI141" s="17">
        <f t="shared" si="117"/>
        <v>0</v>
      </c>
      <c r="AJ141" s="17">
        <f t="shared" si="117"/>
        <v>25</v>
      </c>
      <c r="AK141" s="17">
        <f t="shared" si="117"/>
        <v>0</v>
      </c>
      <c r="AL141" s="17">
        <f t="shared" si="117"/>
        <v>33.333333333333329</v>
      </c>
      <c r="AM141" s="17">
        <f t="shared" si="117"/>
        <v>0</v>
      </c>
      <c r="AN141" s="17">
        <f t="shared" si="117"/>
        <v>0</v>
      </c>
      <c r="AO141" s="17">
        <f t="shared" si="117"/>
        <v>0</v>
      </c>
      <c r="AP141" s="17">
        <f t="shared" si="117"/>
        <v>47.058823529411761</v>
      </c>
      <c r="AQ141" s="17">
        <f t="shared" si="117"/>
        <v>20</v>
      </c>
      <c r="AR141" s="17">
        <f t="shared" si="117"/>
        <v>28.571428571428569</v>
      </c>
      <c r="AS141" s="17">
        <f t="shared" si="117"/>
        <v>0</v>
      </c>
      <c r="AT141" s="17">
        <f t="shared" si="117"/>
        <v>0</v>
      </c>
      <c r="AU141" s="17">
        <f t="shared" si="117"/>
        <v>0</v>
      </c>
      <c r="AV141" s="17">
        <f t="shared" si="117"/>
        <v>19.047619047619047</v>
      </c>
      <c r="AW141" s="17">
        <f t="shared" si="117"/>
        <v>30.434782608695656</v>
      </c>
      <c r="AX141" s="107">
        <f t="shared" si="117"/>
        <v>30.76923076923077</v>
      </c>
      <c r="AY141" s="252"/>
      <c r="AZ141" s="246" t="s">
        <v>180</v>
      </c>
      <c r="BA141" s="253">
        <v>60</v>
      </c>
      <c r="BB141" s="253">
        <v>120</v>
      </c>
      <c r="BC141" s="253">
        <v>180</v>
      </c>
      <c r="BD141" s="247">
        <v>360</v>
      </c>
      <c r="BE141" s="249"/>
      <c r="BF141" s="249"/>
      <c r="BG141" s="249"/>
      <c r="BH141" s="252"/>
      <c r="BI141" s="252"/>
      <c r="BJ141" s="252"/>
      <c r="BK141" s="252"/>
      <c r="BL141" s="252"/>
      <c r="BM141" s="252"/>
      <c r="BN141" s="252"/>
      <c r="BO141" s="252"/>
      <c r="BP141" s="252"/>
      <c r="BQ141" s="252"/>
      <c r="BR141" s="252"/>
      <c r="BS141" s="252"/>
    </row>
    <row r="142" spans="25:71">
      <c r="Y142" s="433">
        <v>90</v>
      </c>
      <c r="Z142" s="434"/>
      <c r="AA142" s="17" t="s">
        <v>49</v>
      </c>
      <c r="AB142" s="17" t="s">
        <v>49</v>
      </c>
      <c r="AC142" s="17" t="s">
        <v>49</v>
      </c>
      <c r="AD142" s="17" t="s">
        <v>49</v>
      </c>
      <c r="AE142" s="17" t="s">
        <v>49</v>
      </c>
      <c r="AF142" s="17" t="s">
        <v>49</v>
      </c>
      <c r="AG142" s="17" t="s">
        <v>49</v>
      </c>
      <c r="AH142" s="17" t="s">
        <v>49</v>
      </c>
      <c r="AI142" s="17" t="s">
        <v>49</v>
      </c>
      <c r="AJ142" s="17" t="s">
        <v>49</v>
      </c>
      <c r="AK142" s="17" t="s">
        <v>49</v>
      </c>
      <c r="AL142" s="17" t="s">
        <v>49</v>
      </c>
      <c r="AM142" s="17">
        <f t="shared" si="117"/>
        <v>0</v>
      </c>
      <c r="AN142" s="17">
        <f t="shared" si="117"/>
        <v>0</v>
      </c>
      <c r="AO142" s="17">
        <f t="shared" si="117"/>
        <v>0</v>
      </c>
      <c r="AP142" s="17">
        <f t="shared" si="117"/>
        <v>33.333333333333329</v>
      </c>
      <c r="AQ142" s="17">
        <f t="shared" si="117"/>
        <v>8.3333333333333321</v>
      </c>
      <c r="AR142" s="17">
        <f t="shared" si="117"/>
        <v>0</v>
      </c>
      <c r="AS142" s="17">
        <f t="shared" si="117"/>
        <v>0</v>
      </c>
      <c r="AT142" s="17">
        <f t="shared" si="117"/>
        <v>0</v>
      </c>
      <c r="AU142" s="17">
        <f t="shared" si="117"/>
        <v>0</v>
      </c>
      <c r="AV142" s="17">
        <f t="shared" si="117"/>
        <v>31.818181818181817</v>
      </c>
      <c r="AW142" s="17">
        <f t="shared" si="117"/>
        <v>33.333333333333329</v>
      </c>
      <c r="AX142" s="107">
        <f t="shared" si="117"/>
        <v>33.333333333333329</v>
      </c>
      <c r="AY142" s="252"/>
      <c r="AZ142" s="174" t="s">
        <v>187</v>
      </c>
      <c r="BA142" s="250">
        <f>SUMIF(AA139:AF145,"&lt;&gt;-")</f>
        <v>199.16666666666663</v>
      </c>
      <c r="BB142" s="250">
        <f>SUMIF(AG139:AL145,"&lt;&gt;-")</f>
        <v>477.61904761904759</v>
      </c>
      <c r="BC142" s="250">
        <f>SUMIF(AM139:AR145,"&lt;&gt;-")</f>
        <v>334.05738052796869</v>
      </c>
      <c r="BD142" s="251">
        <f>SUMIF(AS139:AX145,"&lt;&gt;-")</f>
        <v>736.67058384449695</v>
      </c>
      <c r="BE142" s="249"/>
      <c r="BF142" s="249"/>
      <c r="BG142" s="249"/>
      <c r="BH142" s="252"/>
      <c r="BI142" s="252"/>
      <c r="BJ142" s="252"/>
      <c r="BK142" s="252"/>
      <c r="BL142" s="252"/>
      <c r="BM142" s="252"/>
      <c r="BN142" s="252"/>
      <c r="BO142" s="252"/>
      <c r="BP142" s="252"/>
      <c r="BQ142" s="252"/>
      <c r="BR142" s="252"/>
      <c r="BS142" s="252"/>
    </row>
    <row r="143" spans="25:71">
      <c r="Y143" s="433">
        <v>120</v>
      </c>
      <c r="Z143" s="434"/>
      <c r="AA143" s="17" t="s">
        <v>49</v>
      </c>
      <c r="AB143" s="17" t="s">
        <v>49</v>
      </c>
      <c r="AC143" s="17" t="s">
        <v>49</v>
      </c>
      <c r="AD143" s="17" t="s">
        <v>49</v>
      </c>
      <c r="AE143" s="17" t="s">
        <v>49</v>
      </c>
      <c r="AF143" s="17" t="s">
        <v>49</v>
      </c>
      <c r="AG143" s="17">
        <f>(AG120/AG90)*100</f>
        <v>0</v>
      </c>
      <c r="AH143" s="17">
        <f t="shared" si="117"/>
        <v>0</v>
      </c>
      <c r="AI143" s="17">
        <f t="shared" si="117"/>
        <v>0</v>
      </c>
      <c r="AJ143" s="17">
        <f t="shared" si="117"/>
        <v>25</v>
      </c>
      <c r="AK143" s="17">
        <f t="shared" si="117"/>
        <v>50</v>
      </c>
      <c r="AL143" s="17">
        <f t="shared" si="117"/>
        <v>100</v>
      </c>
      <c r="AM143" s="17" t="s">
        <v>49</v>
      </c>
      <c r="AN143" s="17" t="s">
        <v>49</v>
      </c>
      <c r="AO143" s="17" t="s">
        <v>49</v>
      </c>
      <c r="AP143" s="17" t="s">
        <v>49</v>
      </c>
      <c r="AQ143" s="17" t="s">
        <v>49</v>
      </c>
      <c r="AR143" s="17" t="s">
        <v>49</v>
      </c>
      <c r="AS143" s="17">
        <f t="shared" si="117"/>
        <v>0</v>
      </c>
      <c r="AT143" s="17">
        <f t="shared" si="117"/>
        <v>0</v>
      </c>
      <c r="AU143" s="17">
        <f t="shared" si="117"/>
        <v>0</v>
      </c>
      <c r="AV143" s="17">
        <f t="shared" si="117"/>
        <v>33.333333333333329</v>
      </c>
      <c r="AW143" s="17">
        <f t="shared" si="117"/>
        <v>46.666666666666664</v>
      </c>
      <c r="AX143" s="107">
        <f t="shared" si="117"/>
        <v>41.666666666666671</v>
      </c>
      <c r="AY143" s="252"/>
      <c r="AZ143" s="174" t="s">
        <v>215</v>
      </c>
      <c r="BA143" s="57">
        <f>(SUMIF(AA139:AF145,"&lt;&gt;-"))/(COUNTIF(AA139:AF145,"&lt;&gt;-"))</f>
        <v>11.064814814814813</v>
      </c>
      <c r="BB143" s="57">
        <f>(SUMIF(AG139:AL145,"&lt;&gt;-"))/(COUNTIF(AG139:AL145,"&lt;&gt;-"))</f>
        <v>19.900793650793648</v>
      </c>
      <c r="BC143" s="57">
        <f>(SUMIF(AM139:AR145,"&lt;&gt;-"))/(COUNTIF(AM139:AR145,"&lt;&gt;-"))</f>
        <v>11.135246017598956</v>
      </c>
      <c r="BD143" s="58">
        <f>(SUMIF(AS139:AX145,"&lt;&gt;-"))/(COUNTIF(AS139:AX145,"&lt;&gt;-"))</f>
        <v>17.539775805821357</v>
      </c>
      <c r="BE143" s="248"/>
      <c r="BF143" s="248"/>
      <c r="BG143" s="248"/>
      <c r="BH143" s="252"/>
      <c r="BI143" s="252"/>
      <c r="BJ143" s="252"/>
      <c r="BK143" s="252"/>
      <c r="BL143" s="252"/>
      <c r="BM143" s="252"/>
      <c r="BN143" s="252"/>
      <c r="BO143" s="252"/>
      <c r="BP143" s="252"/>
      <c r="BQ143" s="252"/>
      <c r="BR143" s="252"/>
      <c r="BS143" s="252"/>
    </row>
    <row r="144" spans="25:71">
      <c r="Y144" s="433">
        <v>180</v>
      </c>
      <c r="Z144" s="434"/>
      <c r="AA144" s="17" t="s">
        <v>49</v>
      </c>
      <c r="AB144" s="17" t="s">
        <v>49</v>
      </c>
      <c r="AC144" s="17" t="s">
        <v>49</v>
      </c>
      <c r="AD144" s="17" t="s">
        <v>49</v>
      </c>
      <c r="AE144" s="17" t="s">
        <v>49</v>
      </c>
      <c r="AF144" s="17" t="s">
        <v>49</v>
      </c>
      <c r="AG144" s="17" t="s">
        <v>49</v>
      </c>
      <c r="AH144" s="17" t="s">
        <v>49</v>
      </c>
      <c r="AI144" s="17" t="s">
        <v>49</v>
      </c>
      <c r="AJ144" s="17" t="s">
        <v>49</v>
      </c>
      <c r="AK144" s="17" t="s">
        <v>49</v>
      </c>
      <c r="AL144" s="17" t="s">
        <v>49</v>
      </c>
      <c r="AM144" s="17">
        <f t="shared" si="117"/>
        <v>0</v>
      </c>
      <c r="AN144" s="17">
        <f t="shared" si="117"/>
        <v>0</v>
      </c>
      <c r="AO144" s="17">
        <f t="shared" si="117"/>
        <v>0</v>
      </c>
      <c r="AP144" s="17">
        <f t="shared" si="117"/>
        <v>14.285714285714285</v>
      </c>
      <c r="AQ144" s="17">
        <f t="shared" si="117"/>
        <v>20</v>
      </c>
      <c r="AR144" s="17">
        <f t="shared" si="117"/>
        <v>11.111111111111111</v>
      </c>
      <c r="AS144" s="17">
        <f t="shared" si="117"/>
        <v>0</v>
      </c>
      <c r="AT144" s="17">
        <f t="shared" si="117"/>
        <v>0</v>
      </c>
      <c r="AU144" s="17">
        <f t="shared" si="117"/>
        <v>0</v>
      </c>
      <c r="AV144" s="17">
        <f t="shared" si="117"/>
        <v>40</v>
      </c>
      <c r="AW144" s="17">
        <f t="shared" si="117"/>
        <v>83.333333333333343</v>
      </c>
      <c r="AX144" s="107">
        <f t="shared" si="117"/>
        <v>7.1428571428571423</v>
      </c>
      <c r="AY144" s="252"/>
      <c r="AZ144" s="246" t="s">
        <v>216</v>
      </c>
      <c r="BA144" s="253">
        <v>1</v>
      </c>
      <c r="BB144" s="253">
        <v>2</v>
      </c>
      <c r="BC144" s="253">
        <v>3</v>
      </c>
      <c r="BD144" s="253">
        <v>4</v>
      </c>
      <c r="BE144" s="253">
        <v>6</v>
      </c>
      <c r="BF144" s="253">
        <v>12</v>
      </c>
      <c r="BG144" s="253">
        <v>18</v>
      </c>
      <c r="BH144" s="247">
        <v>36</v>
      </c>
      <c r="BI144" s="252"/>
      <c r="BJ144" s="252"/>
      <c r="BK144" s="252"/>
      <c r="BL144" s="252"/>
      <c r="BM144" s="252"/>
      <c r="BN144" s="252"/>
      <c r="BO144" s="252"/>
      <c r="BP144" s="252"/>
      <c r="BQ144" s="252"/>
      <c r="BR144" s="252"/>
      <c r="BS144" s="252"/>
    </row>
    <row r="145" spans="25:71" ht="16.5" thickBot="1">
      <c r="Y145" s="435">
        <v>360</v>
      </c>
      <c r="Z145" s="436"/>
      <c r="AA145" s="108" t="s">
        <v>49</v>
      </c>
      <c r="AB145" s="108" t="s">
        <v>49</v>
      </c>
      <c r="AC145" s="108" t="s">
        <v>49</v>
      </c>
      <c r="AD145" s="108" t="s">
        <v>49</v>
      </c>
      <c r="AE145" s="108" t="s">
        <v>49</v>
      </c>
      <c r="AF145" s="108" t="s">
        <v>49</v>
      </c>
      <c r="AG145" s="108" t="s">
        <v>49</v>
      </c>
      <c r="AH145" s="108" t="s">
        <v>49</v>
      </c>
      <c r="AI145" s="108" t="s">
        <v>49</v>
      </c>
      <c r="AJ145" s="108" t="s">
        <v>49</v>
      </c>
      <c r="AK145" s="108" t="s">
        <v>49</v>
      </c>
      <c r="AL145" s="108" t="s">
        <v>49</v>
      </c>
      <c r="AM145" s="108" t="s">
        <v>49</v>
      </c>
      <c r="AN145" s="108" t="s">
        <v>49</v>
      </c>
      <c r="AO145" s="108" t="s">
        <v>49</v>
      </c>
      <c r="AP145" s="108" t="s">
        <v>49</v>
      </c>
      <c r="AQ145" s="108" t="s">
        <v>49</v>
      </c>
      <c r="AR145" s="108" t="s">
        <v>49</v>
      </c>
      <c r="AS145" s="108">
        <f t="shared" si="117"/>
        <v>0</v>
      </c>
      <c r="AT145" s="108">
        <f t="shared" si="117"/>
        <v>0</v>
      </c>
      <c r="AU145" s="108">
        <f t="shared" si="117"/>
        <v>0</v>
      </c>
      <c r="AV145" s="108">
        <f t="shared" si="117"/>
        <v>27.27272727272727</v>
      </c>
      <c r="AW145" s="108">
        <f t="shared" si="117"/>
        <v>20</v>
      </c>
      <c r="AX145" s="109">
        <f t="shared" si="117"/>
        <v>50</v>
      </c>
      <c r="AY145" s="252"/>
      <c r="AZ145" s="174" t="s">
        <v>187</v>
      </c>
      <c r="BA145" s="250">
        <f>SUMIF(AA141:AF141,"&lt;&gt;-")+SUMIF(AG143:AL143,"&lt;&gt;-")+SUMIF(AM144:AR144,"&lt;&gt;-")+SUMIF(AS145:AX145,"&lt;&gt;-")</f>
        <v>404.3362193362193</v>
      </c>
      <c r="BB145" s="250">
        <f>SUMIF(AA140:AF140,"&lt;&gt;-")+SUMIF(AG141:AL141,"&lt;&gt;-")+SUMIF(AM142:AR142,"&lt;&gt;-")+SUMIF(AS144:AX144,"&lt;&gt;-")</f>
        <v>276.3095238095238</v>
      </c>
      <c r="BC145" s="250">
        <f>SUMIF(AM141:AR141,"&lt;&gt;-")+SUMIF(AS143:AX143,"&lt;&gt;-")</f>
        <v>217.29691876750701</v>
      </c>
      <c r="BD145" s="250">
        <f>SUMIF(AG140:AL140,"&lt;&gt;-")+SUMIF(AS142:AX142,"&lt;&gt;-")</f>
        <v>232.77056277056275</v>
      </c>
      <c r="BE145" s="250">
        <f>SUMIF(AA139:AF139,"&lt;&gt;-")+SUMIF(AM140:AR140,"&lt;&gt;-")+SUMIF(AS141:AX141,"&lt;&gt;-")</f>
        <v>218.2819354558485</v>
      </c>
      <c r="BF145" s="250">
        <f>SUMIF(AG139:AL139,"&lt;&gt;-")+SUMIF(AS140:AX140,"&lt;&gt;-")</f>
        <v>228.51851851851853</v>
      </c>
      <c r="BG145" s="250">
        <f>SUMIF(AM139:AR139,"&lt;&gt;-")</f>
        <v>80</v>
      </c>
      <c r="BH145" s="251">
        <f>SUMIF(AS139:AX139,"&lt;&gt;-")</f>
        <v>90</v>
      </c>
      <c r="BI145" s="252"/>
      <c r="BJ145" s="252"/>
      <c r="BK145" s="252"/>
      <c r="BL145" s="252"/>
      <c r="BM145" s="252"/>
      <c r="BN145" s="252"/>
      <c r="BO145" s="252"/>
      <c r="BP145" s="252"/>
      <c r="BQ145" s="252"/>
      <c r="BR145" s="252"/>
      <c r="BS145" s="252"/>
    </row>
    <row r="146" spans="25:71">
      <c r="Y146" s="437"/>
      <c r="Z146" s="437"/>
      <c r="AA146" s="51"/>
      <c r="AB146" s="51"/>
      <c r="AC146" s="51"/>
      <c r="AD146" s="51"/>
      <c r="AE146" s="51"/>
      <c r="AF146" s="51"/>
      <c r="AG146" s="51"/>
      <c r="AH146" s="51"/>
      <c r="AI146" s="51"/>
      <c r="AJ146" s="51"/>
      <c r="AK146" s="51"/>
      <c r="AL146" s="51"/>
      <c r="AM146" s="51"/>
      <c r="AN146" s="51"/>
      <c r="AO146" s="51"/>
      <c r="AP146" s="51"/>
      <c r="AQ146" s="51"/>
      <c r="AR146" s="51"/>
      <c r="AS146" s="51"/>
      <c r="AT146" s="51"/>
      <c r="AU146" s="51"/>
      <c r="AV146" s="51"/>
      <c r="AW146" s="51"/>
      <c r="AX146" s="51"/>
      <c r="AY146" s="252"/>
      <c r="AZ146" s="174" t="s">
        <v>215</v>
      </c>
      <c r="BA146" s="57">
        <f>(SUMIF(AA141:AF141,"&lt;&gt;-")+SUMIF(AG143:AL143,"&lt;&gt;-")+SUMIF(AM144:AR144,"&lt;&gt;-")+SUMIF(AS145:AX145,"&lt;&gt;-"))/(COUNTIF(AA141:AF141,"&lt;&gt;-")+COUNTIF(AG143:AL143,"&lt;&gt;-")+COUNTIF(AM144:AR144,"&lt;&gt;-")+COUNTIF(AS145:AX145,"&lt;&gt;-"))</f>
        <v>16.847342472342472</v>
      </c>
      <c r="BB146" s="57">
        <f>(SUMIF(AA140:AF140,"&lt;&gt;-")+SUMIF(AG141:AL141,"&lt;&gt;-")+SUMIF(AM142:AR142,"&lt;&gt;-")+SUMIF(AS144:AX144,"&lt;&gt;-"))/(COUNTIF(AA140:AF140,"&lt;&gt;-")+COUNTIF(AG141:AL141,"&lt;&gt;-")+COUNTIF(AM142:AR142,"&lt;&gt;-")+COUNTIF(AS144:AX144,"&lt;&gt;-"))</f>
        <v>11.512896825396824</v>
      </c>
      <c r="BC146" s="57">
        <f>(SUMIF(AM141:AR141,"&lt;&gt;-")+SUMIF(AS143:AX143,"&lt;&gt;-"))/(COUNTIF(AM141:AR141,"&lt;&gt;-")+COUNTIF(AS143:AX143,"&lt;&gt;-"))</f>
        <v>18.108076563958917</v>
      </c>
      <c r="BD146" s="57">
        <f>(SUMIF(AG140:AL140,"&lt;&gt;-")+SUMIF(AS142:AX142,"&lt;&gt;-"))/(COUNTIF(AG140:AL140,"&lt;&gt;-")+COUNTIF(AS142:AX142,"&lt;&gt;-"))</f>
        <v>19.397546897546896</v>
      </c>
      <c r="BE146" s="57">
        <f>(SUMIF(AA139:AF139,"&lt;&gt;-")+SUMIF(AM140:AR140,"&lt;&gt;-")+SUMIF(AS141:AX141,"&lt;&gt;-"))/(COUNTIF(AA139:AF139,"&lt;&gt;-")+COUNTIF(AM140:AR140,"&lt;&gt;-")+COUNTIF(AS141:AX141,"&lt;&gt;-"))</f>
        <v>12.126774191991583</v>
      </c>
      <c r="BF146" s="57">
        <f>(SUMIF(AG139:AL139,"&lt;&gt;-")+SUMIF(AS140:AX140,"&lt;&gt;-"))/(COUNTIF(AG139:AL139,"&lt;&gt;-")+COUNTIF(AS140:AX140,"&lt;&gt;-"))</f>
        <v>19.043209876543212</v>
      </c>
      <c r="BG146" s="57">
        <f>AVERAGEIF(AM139:AR139,"&lt;&gt;-")</f>
        <v>13.333333333333334</v>
      </c>
      <c r="BH146" s="58">
        <f>AVERAGEIF(AS139:AX139,"&lt;&gt;-")</f>
        <v>15</v>
      </c>
      <c r="BI146" s="252"/>
      <c r="BJ146" s="252"/>
      <c r="BK146" s="252"/>
      <c r="BL146" s="252"/>
      <c r="BM146" s="252"/>
      <c r="BN146" s="252"/>
      <c r="BO146" s="252"/>
      <c r="BP146" s="252"/>
      <c r="BQ146" s="252"/>
      <c r="BR146" s="252"/>
      <c r="BS146" s="252"/>
    </row>
    <row r="147" spans="25:71">
      <c r="AY147" s="252"/>
      <c r="AZ147" s="246" t="s">
        <v>217</v>
      </c>
      <c r="BA147" s="253" t="s">
        <v>218</v>
      </c>
      <c r="BB147" s="253" t="s">
        <v>219</v>
      </c>
      <c r="BC147" s="253" t="s">
        <v>220</v>
      </c>
      <c r="BD147" s="253" t="s">
        <v>221</v>
      </c>
      <c r="BE147" s="253" t="s">
        <v>222</v>
      </c>
      <c r="BF147" s="253" t="s">
        <v>223</v>
      </c>
      <c r="BG147" s="253" t="s">
        <v>224</v>
      </c>
      <c r="BH147" s="253" t="s">
        <v>225</v>
      </c>
      <c r="BI147" s="253" t="s">
        <v>226</v>
      </c>
      <c r="BJ147" s="253" t="s">
        <v>227</v>
      </c>
      <c r="BK147" s="253" t="s">
        <v>228</v>
      </c>
      <c r="BL147" s="253" t="s">
        <v>229</v>
      </c>
      <c r="BM147" s="253" t="s">
        <v>230</v>
      </c>
      <c r="BN147" s="253" t="s">
        <v>231</v>
      </c>
      <c r="BO147" s="253" t="s">
        <v>232</v>
      </c>
      <c r="BP147" s="253" t="s">
        <v>233</v>
      </c>
      <c r="BQ147" s="253" t="s">
        <v>234</v>
      </c>
      <c r="BR147" s="253" t="s">
        <v>235</v>
      </c>
      <c r="BS147" s="247" t="s">
        <v>236</v>
      </c>
    </row>
    <row r="148" spans="25:71">
      <c r="AY148" s="252"/>
      <c r="AZ148" s="174" t="s">
        <v>187</v>
      </c>
      <c r="BA148" s="250">
        <f>SUMIF(AA139:AF139,"&lt;&gt;-")</f>
        <v>66.666666666666657</v>
      </c>
      <c r="BB148" s="250">
        <f>SUMIF(AA140:AF140,"&lt;&gt;-")</f>
        <v>45.833333333333329</v>
      </c>
      <c r="BC148" s="250">
        <f>SUMIF(AA141:AF141,"&lt;&gt;-")</f>
        <v>86.666666666666657</v>
      </c>
      <c r="BD148" s="250">
        <f>SUMIF(AG139:AL139,"&lt;&gt;-")</f>
        <v>110</v>
      </c>
      <c r="BE148" s="250">
        <f>SUMIF(AG140:AL140,"&lt;&gt;-")</f>
        <v>134.28571428571428</v>
      </c>
      <c r="BF148" s="250">
        <f>SUMIF(AG141:AL141,"&lt;&gt;-")</f>
        <v>58.333333333333329</v>
      </c>
      <c r="BG148" s="250">
        <f>SUMIF(AG143:AL143,"&lt;&gt;-")</f>
        <v>175</v>
      </c>
      <c r="BH148" s="250">
        <f>SUMIF(AM139:AR139,"&lt;&gt;-")</f>
        <v>80</v>
      </c>
      <c r="BI148" s="250">
        <f>SUMIF(AM140:AR140,"&lt;&gt;-")</f>
        <v>71.363636363636374</v>
      </c>
      <c r="BJ148" s="250">
        <f>SUMIF(AM141:AR141,"&lt;&gt;-")</f>
        <v>95.630252100840337</v>
      </c>
      <c r="BK148" s="250">
        <f>SUMIF(AM142:AR142,"&lt;&gt;-")</f>
        <v>41.666666666666657</v>
      </c>
      <c r="BL148" s="250">
        <f>SUMIF(AM144:AR144,"&lt;&gt;-")</f>
        <v>45.396825396825392</v>
      </c>
      <c r="BM148" s="250">
        <f>SUMIF(AS139:AX139,"&lt;&gt;-")</f>
        <v>90</v>
      </c>
      <c r="BN148" s="250">
        <f>SUMIF(AS140:AX140,"&lt;&gt;-")</f>
        <v>118.51851851851852</v>
      </c>
      <c r="BO148" s="250">
        <f>SUMIF(AS141:AX141,"&lt;&gt;-")</f>
        <v>80.25163242554548</v>
      </c>
      <c r="BP148" s="250">
        <f>SUMIF(AS142:AX142,"&lt;&gt;-")</f>
        <v>98.48484848484847</v>
      </c>
      <c r="BQ148" s="250">
        <f>SUMIF(AS143:AX143,"&lt;&gt;-")</f>
        <v>121.66666666666667</v>
      </c>
      <c r="BR148" s="250">
        <f>SUMIF(AS144:AX144,"&lt;&gt;-")</f>
        <v>130.47619047619048</v>
      </c>
      <c r="BS148" s="251">
        <f>SUMIF(AS145:AX145,"&lt;&gt;-")</f>
        <v>97.272727272727266</v>
      </c>
    </row>
    <row r="149" spans="25:71">
      <c r="AY149" s="252"/>
      <c r="AZ149" s="173" t="s">
        <v>215</v>
      </c>
      <c r="BA149" s="177">
        <f>(SUMIF(AA139:AF139,"&lt;&gt;-"))/(COUNTIF(AA139:AF139,"&lt;&gt;-"))</f>
        <v>11.111111111111109</v>
      </c>
      <c r="BB149" s="177">
        <f>(SUMIF(AA140:AF140,"&lt;&gt;-"))/(COUNTIF(AA140:AF140,"&lt;&gt;-"))</f>
        <v>7.6388888888888884</v>
      </c>
      <c r="BC149" s="177">
        <f>(SUMIF(AA141:AF141,"&lt;&gt;-"))/(COUNTIF(AA141:AF141,"&lt;&gt;-"))</f>
        <v>14.444444444444443</v>
      </c>
      <c r="BD149" s="177">
        <f>(SUMIF(AG139:AL139,"&lt;&gt;-"))/(COUNTIF(AG139:AL139,"&lt;&gt;-"))</f>
        <v>18.333333333333332</v>
      </c>
      <c r="BE149" s="177">
        <f>(SUMIF(AG140:AL140,"&lt;&gt;-"))/(COUNTIF(AG140:AL140,"&lt;&gt;-"))</f>
        <v>22.38095238095238</v>
      </c>
      <c r="BF149" s="177">
        <f>(SUMIF(AG141:AL141,"&lt;&gt;-"))/(COUNTIF(AG141:AL141,"&lt;&gt;-"))</f>
        <v>9.7222222222222214</v>
      </c>
      <c r="BG149" s="177">
        <f>(SUMIF(AG143:AL143,"&lt;&gt;-"))/(COUNTIF(AG143:AL143,"&lt;&gt;-"))</f>
        <v>29.166666666666668</v>
      </c>
      <c r="BH149" s="177">
        <f>(SUMIF(AM139:AR139,"&lt;&gt;-"))/(COUNTIF(AM139:AR139,"&lt;&gt;-"))</f>
        <v>13.333333333333334</v>
      </c>
      <c r="BI149" s="177">
        <f>(SUMIF(AM140:AR140,"&lt;&gt;-"))/(COUNTIF(AM140:AR140,"&lt;&gt;-"))</f>
        <v>11.893939393939396</v>
      </c>
      <c r="BJ149" s="177">
        <f>(SUMIF(AM141:AR141,"&lt;&gt;-"))/(COUNTIF(AM141:AR141,"&lt;&gt;-"))</f>
        <v>15.938375350140056</v>
      </c>
      <c r="BK149" s="177">
        <f>(SUMIF(AM142:AR142,"&lt;&gt;-"))/(COUNTIF(AM142:AR142,"&lt;&gt;-"))</f>
        <v>6.9444444444444429</v>
      </c>
      <c r="BL149" s="177">
        <f>(SUMIF(AM144:AR144,"&lt;&gt;-"))/(COUNTIF(AM144:AR144,"&lt;&gt;-"))</f>
        <v>7.5661375661375656</v>
      </c>
      <c r="BM149" s="177">
        <f>(SUMIF(AS139:AX139,"&lt;&gt;-"))/(COUNTIF(AS139:AX139,"&lt;&gt;-"))</f>
        <v>15</v>
      </c>
      <c r="BN149" s="177">
        <f>(SUMIF(AS140:AX140,"&lt;&gt;-"))/(COUNTIF(AS140:AX140,"&lt;&gt;-"))</f>
        <v>19.753086419753085</v>
      </c>
      <c r="BO149" s="177">
        <f>(SUMIF(AS141:AX141,"&lt;&gt;-"))/(COUNTIF(AS141:AX141,"&lt;&gt;-"))</f>
        <v>13.375272070924247</v>
      </c>
      <c r="BP149" s="177">
        <f>(SUMIF(AS142:AX142,"&lt;&gt;-"))/(COUNTIF(AS142:AX142,"&lt;&gt;-"))</f>
        <v>16.414141414141412</v>
      </c>
      <c r="BQ149" s="177">
        <f>(SUMIF(AS143:AX143,"&lt;&gt;-"))/(COUNTIF(AS143:AX143,"&lt;&gt;-"))</f>
        <v>20.277777777777779</v>
      </c>
      <c r="BR149" s="177">
        <f>(SUMIF(AS144:AX144,"&lt;&gt;-"))/(COUNTIF(AS144:AX144,"&lt;&gt;-"))</f>
        <v>21.746031746031747</v>
      </c>
      <c r="BS149" s="178">
        <f>(SUMIF(AS145:AX145,"&lt;&gt;-"))/(COUNTIF(AS145:AX145,"&lt;&gt;-"))</f>
        <v>16.212121212121211</v>
      </c>
    </row>
    <row r="150" spans="25:71">
      <c r="AY150" s="252"/>
      <c r="AZ150" s="252"/>
      <c r="BA150" s="252"/>
      <c r="BB150" s="252"/>
      <c r="BC150" s="252"/>
      <c r="BD150" s="252"/>
      <c r="BE150" s="252"/>
      <c r="BF150" s="252"/>
      <c r="BG150" s="252"/>
      <c r="BH150" s="252"/>
      <c r="BI150" s="252"/>
      <c r="BJ150" s="252"/>
      <c r="BK150" s="252"/>
      <c r="BL150" s="252"/>
      <c r="BM150" s="252"/>
      <c r="BN150" s="252"/>
      <c r="BO150" s="252"/>
      <c r="BP150" s="252"/>
      <c r="BQ150" s="252"/>
      <c r="BR150" s="252"/>
      <c r="BS150" s="252"/>
    </row>
    <row r="151" spans="25:71">
      <c r="AY151" s="252"/>
      <c r="AZ151" s="252"/>
      <c r="BA151" s="252"/>
      <c r="BB151" s="252"/>
      <c r="BC151" s="252"/>
      <c r="BD151" s="252"/>
      <c r="BE151" s="252"/>
      <c r="BF151" s="252"/>
      <c r="BG151" s="252"/>
      <c r="BH151" s="252"/>
      <c r="BI151" s="252"/>
      <c r="BJ151" s="252"/>
      <c r="BK151" s="252"/>
      <c r="BL151" s="252"/>
      <c r="BM151" s="252"/>
      <c r="BN151" s="252"/>
      <c r="BO151" s="252"/>
      <c r="BP151" s="252"/>
      <c r="BQ151" s="252"/>
      <c r="BR151" s="252"/>
      <c r="BS151" s="252"/>
    </row>
    <row r="152" spans="25:71">
      <c r="AY152" s="252"/>
      <c r="AZ152" s="252"/>
      <c r="BA152" s="252"/>
      <c r="BB152" s="252"/>
      <c r="BC152" s="252"/>
      <c r="BD152" s="252"/>
      <c r="BE152" s="252"/>
      <c r="BF152" s="252"/>
      <c r="BG152" s="252"/>
      <c r="BH152" s="252"/>
      <c r="BI152" s="252"/>
      <c r="BJ152" s="252"/>
      <c r="BK152" s="252"/>
      <c r="BL152" s="252"/>
      <c r="BM152" s="252"/>
      <c r="BN152" s="252"/>
      <c r="BO152" s="252"/>
      <c r="BP152" s="252"/>
      <c r="BQ152" s="252"/>
      <c r="BR152" s="252"/>
      <c r="BS152" s="252"/>
    </row>
    <row r="153" spans="25:71"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</row>
    <row r="154" spans="25:71">
      <c r="AY154" s="269"/>
      <c r="AZ154" s="269"/>
      <c r="BA154" s="269"/>
      <c r="BB154" s="269"/>
      <c r="BC154" s="269"/>
      <c r="BD154" s="269"/>
      <c r="BE154" s="269"/>
      <c r="BF154" s="269"/>
      <c r="BG154" s="269"/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69"/>
      <c r="BS154" s="269"/>
    </row>
    <row r="155" spans="25:71">
      <c r="AY155" s="269"/>
      <c r="AZ155" s="269"/>
      <c r="BA155" s="269"/>
      <c r="BB155" s="269"/>
      <c r="BC155" s="269"/>
      <c r="BD155" s="269"/>
      <c r="BE155" s="269"/>
      <c r="BF155" s="269"/>
      <c r="BG155" s="269"/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69"/>
      <c r="BS155" s="269"/>
    </row>
    <row r="156" spans="25:71">
      <c r="AY156" s="269"/>
      <c r="AZ156" s="269"/>
      <c r="BA156" s="269"/>
      <c r="BB156" s="269"/>
      <c r="BC156" s="269"/>
      <c r="BD156" s="269"/>
      <c r="BE156" s="269"/>
      <c r="BF156" s="269"/>
      <c r="BG156" s="269"/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69"/>
      <c r="BS156" s="269"/>
    </row>
    <row r="157" spans="25:71">
      <c r="AY157" s="269"/>
      <c r="AZ157" s="269"/>
      <c r="BA157" s="269"/>
      <c r="BB157" s="269"/>
      <c r="BC157" s="269"/>
      <c r="BD157" s="269"/>
      <c r="BE157" s="269"/>
      <c r="BF157" s="269"/>
      <c r="BG157" s="269"/>
      <c r="BH157" s="269"/>
      <c r="BI157" s="269"/>
      <c r="BJ157" s="269"/>
      <c r="BK157" s="269"/>
      <c r="BL157" s="269"/>
      <c r="BM157" s="269"/>
      <c r="BN157" s="269"/>
      <c r="BO157" s="269"/>
      <c r="BP157" s="269"/>
      <c r="BQ157" s="269"/>
      <c r="BR157" s="269"/>
      <c r="BS157" s="269"/>
    </row>
    <row r="158" spans="25:71">
      <c r="AY158" s="269"/>
      <c r="AZ158" s="269"/>
      <c r="BA158" s="269"/>
      <c r="BB158" s="269"/>
      <c r="BC158" s="269"/>
      <c r="BD158" s="269"/>
      <c r="BE158" s="269"/>
      <c r="BF158" s="269"/>
      <c r="BG158" s="269"/>
      <c r="BH158" s="269"/>
      <c r="BI158" s="269"/>
      <c r="BJ158" s="269"/>
      <c r="BK158" s="269"/>
      <c r="BL158" s="269"/>
      <c r="BM158" s="269"/>
      <c r="BN158" s="269"/>
      <c r="BO158" s="269"/>
      <c r="BP158" s="269"/>
      <c r="BQ158" s="269"/>
      <c r="BR158" s="269"/>
      <c r="BS158" s="269"/>
    </row>
    <row r="159" spans="25:71">
      <c r="AY159" s="269"/>
      <c r="AZ159" s="269"/>
      <c r="BA159" s="269"/>
      <c r="BB159" s="269"/>
      <c r="BC159" s="269"/>
      <c r="BD159" s="269"/>
      <c r="BE159" s="269"/>
      <c r="BF159" s="269"/>
      <c r="BG159" s="269"/>
      <c r="BH159" s="269"/>
      <c r="BI159" s="269"/>
      <c r="BJ159" s="269"/>
      <c r="BK159" s="269"/>
      <c r="BL159" s="269"/>
      <c r="BM159" s="269"/>
      <c r="BN159" s="269"/>
      <c r="BO159" s="269"/>
      <c r="BP159" s="269"/>
      <c r="BQ159" s="269"/>
      <c r="BR159" s="269"/>
      <c r="BS159" s="269"/>
    </row>
    <row r="160" spans="25:71">
      <c r="AY160" s="269"/>
      <c r="AZ160" s="269"/>
      <c r="BA160" s="269"/>
      <c r="BB160" s="269"/>
      <c r="BC160" s="269"/>
      <c r="BD160" s="269"/>
      <c r="BE160" s="269"/>
      <c r="BF160" s="269"/>
      <c r="BG160" s="269"/>
      <c r="BH160" s="269"/>
      <c r="BI160" s="269"/>
      <c r="BJ160" s="269"/>
      <c r="BK160" s="269"/>
      <c r="BL160" s="269"/>
      <c r="BM160" s="269"/>
      <c r="BN160" s="269"/>
      <c r="BO160" s="269"/>
      <c r="BP160" s="269"/>
      <c r="BQ160" s="269"/>
      <c r="BR160" s="269"/>
      <c r="BS160" s="269"/>
    </row>
    <row r="161" spans="25:71" ht="16.5" thickBot="1">
      <c r="Y161" s="50" t="s">
        <v>352</v>
      </c>
      <c r="AY161" s="269"/>
      <c r="AZ161" s="263" t="s">
        <v>179</v>
      </c>
      <c r="BA161" s="270">
        <v>1</v>
      </c>
      <c r="BB161" s="270">
        <v>0.66</v>
      </c>
      <c r="BC161" s="270">
        <v>0.5</v>
      </c>
      <c r="BD161" s="270">
        <v>0.33</v>
      </c>
      <c r="BE161" s="270">
        <v>0.25</v>
      </c>
      <c r="BF161" s="264">
        <v>0.2</v>
      </c>
      <c r="BG161" s="266"/>
      <c r="BH161" s="269"/>
      <c r="BI161" s="269"/>
      <c r="BJ161" s="269"/>
      <c r="BK161" s="269"/>
      <c r="BL161" s="269"/>
      <c r="BM161" s="269"/>
      <c r="BN161" s="269"/>
      <c r="BO161" s="269"/>
      <c r="BP161" s="269"/>
      <c r="BQ161" s="269"/>
      <c r="BR161" s="269"/>
      <c r="BS161" s="269"/>
    </row>
    <row r="162" spans="25:71">
      <c r="Y162" s="440" t="s">
        <v>47</v>
      </c>
      <c r="Z162" s="441"/>
      <c r="AA162" s="446" t="s">
        <v>48</v>
      </c>
      <c r="AB162" s="446"/>
      <c r="AC162" s="446"/>
      <c r="AD162" s="446"/>
      <c r="AE162" s="446"/>
      <c r="AF162" s="446"/>
      <c r="AG162" s="446"/>
      <c r="AH162" s="446"/>
      <c r="AI162" s="446"/>
      <c r="AJ162" s="446"/>
      <c r="AK162" s="446"/>
      <c r="AL162" s="446"/>
      <c r="AM162" s="446"/>
      <c r="AN162" s="446"/>
      <c r="AO162" s="446"/>
      <c r="AP162" s="446"/>
      <c r="AQ162" s="446"/>
      <c r="AR162" s="446"/>
      <c r="AS162" s="446"/>
      <c r="AT162" s="446"/>
      <c r="AU162" s="446"/>
      <c r="AV162" s="446"/>
      <c r="AW162" s="446"/>
      <c r="AX162" s="447"/>
      <c r="AY162" s="269"/>
      <c r="AZ162" s="174" t="s">
        <v>187</v>
      </c>
      <c r="BA162" s="15">
        <f>SUMIF(AA165:AA171,"&lt;&gt;-")+SUMIF(AG165:AG171,"&lt;&gt;-")+SUMIF(AM165:AM171,"&lt;&gt;-")+SUMIF(AS165:AS171,"&lt;&gt;-")</f>
        <v>0</v>
      </c>
      <c r="BB162" s="15">
        <f t="shared" ref="BB162" si="118">SUMIF(AB165:AB171,"&lt;&gt;-")+SUMIF(AH165:AH171,"&lt;&gt;-")+SUMIF(AN165:AN171,"&lt;&gt;-")+SUMIF(AT165:AT171,"&lt;&gt;-")</f>
        <v>1</v>
      </c>
      <c r="BC162" s="15">
        <f t="shared" ref="BC162" si="119">SUMIF(AC165:AC171,"&lt;&gt;-")+SUMIF(AI165:AI171,"&lt;&gt;-")+SUMIF(AO165:AO171,"&lt;&gt;-")+SUMIF(AU165:AU171,"&lt;&gt;-")</f>
        <v>19</v>
      </c>
      <c r="BD162" s="15">
        <f>SUMIF(AD165:AD171,"&lt;&gt;-")+SUMIF(AJ165:AJ171,"&lt;&gt;-")+SUMIF(AP165:AP171,"&lt;&gt;-")+SUMIF(AV165:AV171,"&lt;&gt;-")</f>
        <v>236</v>
      </c>
      <c r="BE162" s="15">
        <f t="shared" ref="BE162" si="120">SUMIF(AE165:AE171,"&lt;&gt;-")+SUMIF(AK165:AK171,"&lt;&gt;-")+SUMIF(AQ165:AQ171,"&lt;&gt;-")+SUMIF(AW165:AW171,"&lt;&gt;-")</f>
        <v>189</v>
      </c>
      <c r="BF162" s="179">
        <f t="shared" ref="BF162" si="121">SUMIF(AF165:AF171,"&lt;&gt;-")+SUMIF(AL165:AL171,"&lt;&gt;-")+SUMIF(AR165:AR171,"&lt;&gt;-")+SUMIF(AX165:AX171,"&lt;&gt;-")</f>
        <v>89</v>
      </c>
      <c r="BG162" s="266"/>
      <c r="BH162" s="269"/>
      <c r="BI162" s="269"/>
      <c r="BJ162" s="269"/>
      <c r="BK162" s="269"/>
      <c r="BL162" s="269"/>
      <c r="BM162" s="269"/>
      <c r="BN162" s="269"/>
      <c r="BO162" s="269"/>
      <c r="BP162" s="269"/>
      <c r="BQ162" s="269"/>
      <c r="BR162" s="269"/>
      <c r="BS162" s="269"/>
    </row>
    <row r="163" spans="25:71">
      <c r="Y163" s="442"/>
      <c r="Z163" s="443"/>
      <c r="AA163" s="448">
        <v>60</v>
      </c>
      <c r="AB163" s="449"/>
      <c r="AC163" s="449"/>
      <c r="AD163" s="449"/>
      <c r="AE163" s="449"/>
      <c r="AF163" s="434"/>
      <c r="AG163" s="448">
        <v>120</v>
      </c>
      <c r="AH163" s="449"/>
      <c r="AI163" s="449"/>
      <c r="AJ163" s="449"/>
      <c r="AK163" s="449"/>
      <c r="AL163" s="434"/>
      <c r="AM163" s="448">
        <v>180</v>
      </c>
      <c r="AN163" s="449"/>
      <c r="AO163" s="449"/>
      <c r="AP163" s="449"/>
      <c r="AQ163" s="449"/>
      <c r="AR163" s="434"/>
      <c r="AS163" s="448">
        <v>360</v>
      </c>
      <c r="AT163" s="449"/>
      <c r="AU163" s="449"/>
      <c r="AV163" s="449"/>
      <c r="AW163" s="449"/>
      <c r="AX163" s="450"/>
      <c r="AY163" s="269"/>
      <c r="AZ163" s="174" t="s">
        <v>215</v>
      </c>
      <c r="BA163" s="57">
        <f>(SUMIF(AA165:AA171,"&lt;&gt;-")+SUMIF(AG165:AG171,"&lt;&gt;-")+SUMIF(AM165:AM171,"&lt;&gt;-")+SUMIF(AS165:AS171,"&lt;&gt;-"))/(COUNTIF(AA165:AA171,"&lt;&gt;-")+COUNTIF(AG165:AG171,"&lt;&gt;-")+COUNTIF(AM165:AM171,"&lt;&gt;-")+COUNTIF(AS165:AS171,"&lt;&gt;-"))</f>
        <v>0</v>
      </c>
      <c r="BB163" s="57">
        <f t="shared" ref="BB163" si="122">(SUMIF(AB165:AB171,"&lt;&gt;-")+SUMIF(AH165:AH171,"&lt;&gt;-")+SUMIF(AN165:AN171,"&lt;&gt;-")+SUMIF(AT165:AT171,"&lt;&gt;-"))/(COUNTIF(AB165:AB171,"&lt;&gt;-")+COUNTIF(AH165:AH171,"&lt;&gt;-")+COUNTIF(AN165:AN171,"&lt;&gt;-")+COUNTIF(AT165:AT171,"&lt;&gt;-"))</f>
        <v>5.2631578947368418E-2</v>
      </c>
      <c r="BC163" s="57">
        <f t="shared" ref="BC163" si="123">(SUMIF(AC165:AC171,"&lt;&gt;-")+SUMIF(AI165:AI171,"&lt;&gt;-")+SUMIF(AO165:AO171,"&lt;&gt;-")+SUMIF(AU165:AU171,"&lt;&gt;-"))/(COUNTIF(AC165:AC171,"&lt;&gt;-")+COUNTIF(AI165:AI171,"&lt;&gt;-")+COUNTIF(AO165:AO171,"&lt;&gt;-")+COUNTIF(AU165:AU171,"&lt;&gt;-"))</f>
        <v>1</v>
      </c>
      <c r="BD163" s="57">
        <f t="shared" ref="BD163" si="124">(SUMIF(AD165:AD171,"&lt;&gt;-")+SUMIF(AJ165:AJ171,"&lt;&gt;-")+SUMIF(AP165:AP171,"&lt;&gt;-")+SUMIF(AV165:AV171,"&lt;&gt;-"))/(COUNTIF(AD165:AD171,"&lt;&gt;-")+COUNTIF(AJ165:AJ171,"&lt;&gt;-")+COUNTIF(AP165:AP171,"&lt;&gt;-")+COUNTIF(AV165:AV171,"&lt;&gt;-"))</f>
        <v>12.421052631578947</v>
      </c>
      <c r="BE163" s="57">
        <f t="shared" ref="BE163" si="125">(SUMIF(AE165:AE171,"&lt;&gt;-")+SUMIF(AK165:AK171,"&lt;&gt;-")+SUMIF(AQ165:AQ171,"&lt;&gt;-")+SUMIF(AW165:AW171,"&lt;&gt;-"))/(COUNTIF(AE165:AE171,"&lt;&gt;-")+COUNTIF(AK165:AK171,"&lt;&gt;-")+COUNTIF(AQ165:AQ171,"&lt;&gt;-")+COUNTIF(AW165:AW171,"&lt;&gt;-"))</f>
        <v>9.9473684210526319</v>
      </c>
      <c r="BF163" s="58">
        <f t="shared" ref="BF163" si="126">(SUMIF(AF165:AF171,"&lt;&gt;-")+SUMIF(AL165:AL171,"&lt;&gt;-")+SUMIF(AR165:AR171,"&lt;&gt;-")+SUMIF(AX165:AX171,"&lt;&gt;-"))/(COUNTIF(AF165:AF171,"&lt;&gt;-")+COUNTIF(AL165:AL171,"&lt;&gt;-")+COUNTIF(AR165:AR171,"&lt;&gt;-")+COUNTIF(AX165:AX171,"&lt;&gt;-"))</f>
        <v>4.6842105263157894</v>
      </c>
      <c r="BG163" s="266"/>
      <c r="BH163" s="269"/>
      <c r="BI163" s="269"/>
      <c r="BJ163" s="269"/>
      <c r="BK163" s="269"/>
      <c r="BL163" s="269"/>
      <c r="BM163" s="269"/>
      <c r="BN163" s="269"/>
      <c r="BO163" s="269"/>
      <c r="BP163" s="269"/>
      <c r="BQ163" s="269"/>
      <c r="BR163" s="269"/>
      <c r="BS163" s="269"/>
    </row>
    <row r="164" spans="25:71">
      <c r="Y164" s="444"/>
      <c r="Z164" s="445"/>
      <c r="AA164" s="16">
        <v>1</v>
      </c>
      <c r="AB164" s="16">
        <v>0.66</v>
      </c>
      <c r="AC164" s="16">
        <v>0.5</v>
      </c>
      <c r="AD164" s="16">
        <v>0.33</v>
      </c>
      <c r="AE164" s="16">
        <v>0.25</v>
      </c>
      <c r="AF164" s="16">
        <v>0.2</v>
      </c>
      <c r="AG164" s="16">
        <v>1</v>
      </c>
      <c r="AH164" s="16">
        <v>0.66</v>
      </c>
      <c r="AI164" s="16">
        <v>0.5</v>
      </c>
      <c r="AJ164" s="16">
        <v>0.33</v>
      </c>
      <c r="AK164" s="16">
        <v>0.25</v>
      </c>
      <c r="AL164" s="16">
        <v>0.2</v>
      </c>
      <c r="AM164" s="16">
        <v>1</v>
      </c>
      <c r="AN164" s="16">
        <v>0.66</v>
      </c>
      <c r="AO164" s="16">
        <v>0.5</v>
      </c>
      <c r="AP164" s="16">
        <v>0.33</v>
      </c>
      <c r="AQ164" s="16">
        <v>0.25</v>
      </c>
      <c r="AR164" s="16">
        <v>0.2</v>
      </c>
      <c r="AS164" s="16">
        <v>1</v>
      </c>
      <c r="AT164" s="16">
        <v>0.66</v>
      </c>
      <c r="AU164" s="16">
        <v>0.5</v>
      </c>
      <c r="AV164" s="16">
        <v>0.33</v>
      </c>
      <c r="AW164" s="16">
        <v>0.25</v>
      </c>
      <c r="AX164" s="106">
        <v>0.2</v>
      </c>
      <c r="AY164" s="269"/>
      <c r="AZ164" s="263" t="s">
        <v>181</v>
      </c>
      <c r="BA164" s="270">
        <v>10</v>
      </c>
      <c r="BB164" s="270">
        <v>30</v>
      </c>
      <c r="BC164" s="270">
        <v>60</v>
      </c>
      <c r="BD164" s="270">
        <v>90</v>
      </c>
      <c r="BE164" s="270">
        <v>120</v>
      </c>
      <c r="BF164" s="270">
        <v>180</v>
      </c>
      <c r="BG164" s="264">
        <v>360</v>
      </c>
      <c r="BH164" s="269"/>
      <c r="BI164" s="269"/>
      <c r="BJ164" s="269"/>
      <c r="BK164" s="269"/>
      <c r="BL164" s="269"/>
      <c r="BM164" s="269"/>
      <c r="BN164" s="269"/>
      <c r="BO164" s="269"/>
      <c r="BP164" s="269"/>
      <c r="BQ164" s="269"/>
      <c r="BR164" s="269"/>
      <c r="BS164" s="269"/>
    </row>
    <row r="165" spans="25:71">
      <c r="Y165" s="433">
        <v>10</v>
      </c>
      <c r="Z165" s="434"/>
      <c r="AA165" s="17"/>
      <c r="AB165" s="17"/>
      <c r="AC165" s="17">
        <v>4</v>
      </c>
      <c r="AD165" s="17">
        <v>1</v>
      </c>
      <c r="AE165" s="17">
        <v>6</v>
      </c>
      <c r="AF165" s="17">
        <v>3</v>
      </c>
      <c r="AG165" s="17"/>
      <c r="AH165" s="17"/>
      <c r="AI165" s="17"/>
      <c r="AJ165" s="17">
        <v>6</v>
      </c>
      <c r="AK165" s="17">
        <v>5</v>
      </c>
      <c r="AL165" s="17"/>
      <c r="AM165" s="17"/>
      <c r="AN165" s="17"/>
      <c r="AO165" s="17"/>
      <c r="AP165" s="17">
        <v>8</v>
      </c>
      <c r="AQ165" s="17">
        <v>8</v>
      </c>
      <c r="AR165" s="17"/>
      <c r="AS165" s="17"/>
      <c r="AT165" s="17"/>
      <c r="AU165" s="17"/>
      <c r="AV165" s="17">
        <v>1</v>
      </c>
      <c r="AW165" s="17">
        <v>9</v>
      </c>
      <c r="AX165" s="107"/>
      <c r="AY165" s="269"/>
      <c r="AZ165" s="174" t="s">
        <v>187</v>
      </c>
      <c r="BA165" s="267">
        <f>SUMIF(AA165:AX165,"&lt;&gt;-")</f>
        <v>51</v>
      </c>
      <c r="BB165" s="267">
        <f>SUMIF(AA166:AX166,"&lt;&gt;-")</f>
        <v>138</v>
      </c>
      <c r="BC165" s="267">
        <f>SUMIF(AA167:AX167,"&lt;&gt;-")</f>
        <v>141</v>
      </c>
      <c r="BD165" s="267">
        <f>SUMIF(AA168:AX168,"&lt;&gt;-")</f>
        <v>69</v>
      </c>
      <c r="BE165" s="267">
        <f>SUMIF(AA169:AX169,"&lt;&gt;-")</f>
        <v>54</v>
      </c>
      <c r="BF165" s="267">
        <f>SUMIF(AA170:AX170,"&lt;&gt;-")</f>
        <v>52</v>
      </c>
      <c r="BG165" s="268">
        <f>SUMIF(AA171:AX171,"&lt;&gt;-")</f>
        <v>29</v>
      </c>
      <c r="BH165" s="269"/>
      <c r="BI165" s="269"/>
      <c r="BJ165" s="269"/>
      <c r="BK165" s="269"/>
      <c r="BL165" s="269"/>
      <c r="BM165" s="269"/>
      <c r="BN165" s="269"/>
      <c r="BO165" s="269"/>
      <c r="BP165" s="269"/>
      <c r="BQ165" s="269"/>
      <c r="BR165" s="269"/>
      <c r="BS165" s="269"/>
    </row>
    <row r="166" spans="25:71">
      <c r="Y166" s="433">
        <v>30</v>
      </c>
      <c r="Z166" s="434"/>
      <c r="AA166" s="17"/>
      <c r="AB166" s="17"/>
      <c r="AC166" s="17"/>
      <c r="AD166" s="17">
        <v>7</v>
      </c>
      <c r="AE166" s="17">
        <v>7</v>
      </c>
      <c r="AF166" s="17">
        <v>2</v>
      </c>
      <c r="AG166" s="273"/>
      <c r="AH166" s="273"/>
      <c r="AI166" s="274">
        <v>4</v>
      </c>
      <c r="AJ166" s="273">
        <v>12</v>
      </c>
      <c r="AK166" s="273">
        <v>6</v>
      </c>
      <c r="AL166" s="273">
        <v>5</v>
      </c>
      <c r="AM166" s="17"/>
      <c r="AN166" s="17"/>
      <c r="AO166" s="17"/>
      <c r="AP166" s="17">
        <v>27</v>
      </c>
      <c r="AQ166" s="17">
        <v>19</v>
      </c>
      <c r="AR166" s="17">
        <v>5</v>
      </c>
      <c r="AS166" s="17"/>
      <c r="AT166" s="17">
        <v>1</v>
      </c>
      <c r="AU166" s="17">
        <v>2</v>
      </c>
      <c r="AV166" s="17">
        <v>9</v>
      </c>
      <c r="AW166" s="17">
        <v>23</v>
      </c>
      <c r="AX166" s="107">
        <v>9</v>
      </c>
      <c r="AY166" s="269"/>
      <c r="AZ166" s="173" t="s">
        <v>215</v>
      </c>
      <c r="BA166" s="177">
        <f>(SUMIF(AA165:AX165,"&lt;&gt;-"))/(COUNTIF(AA165:AX165,"&lt;&gt;-"))</f>
        <v>2.125</v>
      </c>
      <c r="BB166" s="177">
        <f>(SUMIF(AA166:AX166,"&lt;&gt;-"))/(COUNTIF(AA166:AX166,"&lt;&gt;-"))</f>
        <v>5.75</v>
      </c>
      <c r="BC166" s="177">
        <f>(SUMIF(AA167:AX167,"&lt;&gt;-"))/(COUNTIF(AA167:AX167,"&lt;&gt;-"))</f>
        <v>5.875</v>
      </c>
      <c r="BD166" s="177">
        <f>(SUMIF(AA168:AX168,"&lt;&gt;-"))/(COUNTIF(AA168:AX168,"&lt;&gt;-"))</f>
        <v>5.75</v>
      </c>
      <c r="BE166" s="177">
        <f>(SUMIF(AA169:AX169,"&lt;&gt;-"))/(COUNTIF(AA169:AX169,"&lt;&gt;-"))</f>
        <v>4.5</v>
      </c>
      <c r="BF166" s="177">
        <f>(SUMIF(AA170:AX170,"&lt;&gt;-"))/(COUNTIF(AA170:AX170,"&lt;&gt;-"))</f>
        <v>4.333333333333333</v>
      </c>
      <c r="BG166" s="178">
        <f>(SUMIF(AA171:AX171,"&lt;&gt;-"))/(COUNTIF(AA171:AX171,"&lt;&gt;-"))</f>
        <v>4.833333333333333</v>
      </c>
      <c r="BH166" s="269"/>
      <c r="BI166" s="269"/>
      <c r="BJ166" s="269"/>
      <c r="BK166" s="269"/>
      <c r="BL166" s="269"/>
      <c r="BM166" s="269"/>
      <c r="BN166" s="269"/>
      <c r="BO166" s="269"/>
      <c r="BP166" s="269"/>
      <c r="BQ166" s="269"/>
      <c r="BR166" s="269"/>
      <c r="BS166" s="269"/>
    </row>
    <row r="167" spans="25:71">
      <c r="Y167" s="433">
        <v>60</v>
      </c>
      <c r="Z167" s="434"/>
      <c r="AA167" s="17"/>
      <c r="AB167" s="17"/>
      <c r="AC167" s="17">
        <v>1</v>
      </c>
      <c r="AD167" s="17">
        <v>8</v>
      </c>
      <c r="AE167" s="17">
        <v>1</v>
      </c>
      <c r="AF167" s="17">
        <v>2</v>
      </c>
      <c r="AG167" s="17"/>
      <c r="AH167" s="17"/>
      <c r="AI167" s="17"/>
      <c r="AJ167" s="17">
        <v>15</v>
      </c>
      <c r="AK167" s="17">
        <v>6</v>
      </c>
      <c r="AL167" s="17">
        <v>2</v>
      </c>
      <c r="AM167" s="17"/>
      <c r="AN167" s="17"/>
      <c r="AO167" s="17">
        <v>2</v>
      </c>
      <c r="AP167" s="17">
        <v>17</v>
      </c>
      <c r="AQ167" s="17">
        <v>8</v>
      </c>
      <c r="AR167" s="17">
        <v>7</v>
      </c>
      <c r="AS167" s="17"/>
      <c r="AT167" s="17"/>
      <c r="AU167" s="17"/>
      <c r="AV167" s="17">
        <v>38</v>
      </c>
      <c r="AW167" s="17">
        <v>23</v>
      </c>
      <c r="AX167" s="107">
        <v>11</v>
      </c>
      <c r="AY167" s="269"/>
      <c r="AZ167" s="263" t="s">
        <v>180</v>
      </c>
      <c r="BA167" s="270">
        <v>60</v>
      </c>
      <c r="BB167" s="270">
        <v>120</v>
      </c>
      <c r="BC167" s="270">
        <v>180</v>
      </c>
      <c r="BD167" s="264">
        <v>360</v>
      </c>
      <c r="BE167" s="266"/>
      <c r="BF167" s="266"/>
      <c r="BG167" s="266"/>
      <c r="BH167" s="269"/>
      <c r="BI167" s="269"/>
      <c r="BJ167" s="269"/>
      <c r="BK167" s="269"/>
      <c r="BL167" s="269"/>
      <c r="BM167" s="269"/>
      <c r="BN167" s="269"/>
      <c r="BO167" s="269"/>
      <c r="BP167" s="269"/>
      <c r="BQ167" s="269"/>
      <c r="BR167" s="269"/>
      <c r="BS167" s="269"/>
    </row>
    <row r="168" spans="25:71">
      <c r="Y168" s="433">
        <v>90</v>
      </c>
      <c r="Z168" s="434"/>
      <c r="AA168" s="17" t="s">
        <v>49</v>
      </c>
      <c r="AB168" s="17" t="s">
        <v>49</v>
      </c>
      <c r="AC168" s="17" t="s">
        <v>49</v>
      </c>
      <c r="AD168" s="17" t="s">
        <v>49</v>
      </c>
      <c r="AE168" s="17" t="s">
        <v>49</v>
      </c>
      <c r="AF168" s="17" t="s">
        <v>49</v>
      </c>
      <c r="AG168" s="17" t="s">
        <v>49</v>
      </c>
      <c r="AH168" s="17" t="s">
        <v>49</v>
      </c>
      <c r="AI168" s="17" t="s">
        <v>49</v>
      </c>
      <c r="AJ168" s="17" t="s">
        <v>49</v>
      </c>
      <c r="AK168" s="17" t="s">
        <v>49</v>
      </c>
      <c r="AL168" s="17" t="s">
        <v>49</v>
      </c>
      <c r="AM168" s="17"/>
      <c r="AN168" s="17"/>
      <c r="AO168" s="17">
        <v>2</v>
      </c>
      <c r="AP168" s="17">
        <v>11</v>
      </c>
      <c r="AQ168" s="17">
        <v>8</v>
      </c>
      <c r="AR168" s="17">
        <v>6</v>
      </c>
      <c r="AS168" s="17"/>
      <c r="AT168" s="17"/>
      <c r="AU168" s="17"/>
      <c r="AV168" s="17">
        <v>20</v>
      </c>
      <c r="AW168" s="17">
        <v>14</v>
      </c>
      <c r="AX168" s="107">
        <v>8</v>
      </c>
      <c r="AY168" s="269"/>
      <c r="AZ168" s="174" t="s">
        <v>187</v>
      </c>
      <c r="BA168" s="267">
        <f>SUMIF(AA165:AF171,"&lt;&gt;-")</f>
        <v>42</v>
      </c>
      <c r="BB168" s="267">
        <f>SUMIF(AG165:AL171,"&lt;&gt;-")</f>
        <v>75</v>
      </c>
      <c r="BC168" s="267">
        <f>SUMIF(AM165:AR171,"&lt;&gt;-")</f>
        <v>152</v>
      </c>
      <c r="BD168" s="268">
        <f>SUMIF(AS165:AX171,"&lt;&gt;-")</f>
        <v>265</v>
      </c>
      <c r="BE168" s="266"/>
      <c r="BF168" s="266"/>
      <c r="BG168" s="266"/>
      <c r="BH168" s="269"/>
      <c r="BI168" s="269"/>
      <c r="BJ168" s="269"/>
      <c r="BK168" s="269"/>
      <c r="BL168" s="269"/>
      <c r="BM168" s="269"/>
      <c r="BN168" s="269"/>
      <c r="BO168" s="269"/>
      <c r="BP168" s="269"/>
      <c r="BQ168" s="269"/>
      <c r="BR168" s="269"/>
      <c r="BS168" s="269"/>
    </row>
    <row r="169" spans="25:71">
      <c r="Y169" s="433">
        <v>120</v>
      </c>
      <c r="Z169" s="434"/>
      <c r="AA169" s="17" t="s">
        <v>49</v>
      </c>
      <c r="AB169" s="17" t="s">
        <v>49</v>
      </c>
      <c r="AC169" s="17" t="s">
        <v>49</v>
      </c>
      <c r="AD169" s="17" t="s">
        <v>49</v>
      </c>
      <c r="AE169" s="17" t="s">
        <v>49</v>
      </c>
      <c r="AF169" s="17" t="s">
        <v>49</v>
      </c>
      <c r="AG169" s="17"/>
      <c r="AH169" s="17"/>
      <c r="AI169" s="17"/>
      <c r="AJ169" s="17">
        <v>11</v>
      </c>
      <c r="AK169" s="17">
        <v>2</v>
      </c>
      <c r="AL169" s="17">
        <v>1</v>
      </c>
      <c r="AM169" s="17" t="s">
        <v>49</v>
      </c>
      <c r="AN169" s="17" t="s">
        <v>49</v>
      </c>
      <c r="AO169" s="17" t="s">
        <v>49</v>
      </c>
      <c r="AP169" s="17" t="s">
        <v>49</v>
      </c>
      <c r="AQ169" s="17" t="s">
        <v>49</v>
      </c>
      <c r="AR169" s="17" t="s">
        <v>49</v>
      </c>
      <c r="AS169" s="17"/>
      <c r="AT169" s="17"/>
      <c r="AU169" s="17">
        <v>1</v>
      </c>
      <c r="AV169" s="17">
        <v>15</v>
      </c>
      <c r="AW169" s="17">
        <v>14</v>
      </c>
      <c r="AX169" s="107">
        <v>10</v>
      </c>
      <c r="AY169" s="269"/>
      <c r="AZ169" s="174" t="s">
        <v>215</v>
      </c>
      <c r="BA169" s="57">
        <f>(SUMIF(AA165:AF171,"&lt;&gt;-"))/(COUNTIF(AA165:AF171,"&lt;&gt;-"))</f>
        <v>2.3333333333333335</v>
      </c>
      <c r="BB169" s="57">
        <f>(SUMIF(AG165:AL171,"&lt;&gt;-"))/(COUNTIF(AG165:AL171,"&lt;&gt;-"))</f>
        <v>3.125</v>
      </c>
      <c r="BC169" s="57">
        <f>(SUMIF(AM165:AR171,"&lt;&gt;-"))/(COUNTIF(AM165:AR171,"&lt;&gt;-"))</f>
        <v>5.0666666666666664</v>
      </c>
      <c r="BD169" s="58">
        <f>(SUMIF(AS165:AX171,"&lt;&gt;-"))/(COUNTIF(AS165:AX171,"&lt;&gt;-"))</f>
        <v>6.3095238095238093</v>
      </c>
      <c r="BE169" s="265"/>
      <c r="BF169" s="265"/>
      <c r="BG169" s="265"/>
      <c r="BH169" s="269"/>
      <c r="BI169" s="269"/>
      <c r="BJ169" s="269"/>
      <c r="BK169" s="269"/>
      <c r="BL169" s="269"/>
      <c r="BM169" s="269"/>
      <c r="BN169" s="269"/>
      <c r="BO169" s="269"/>
      <c r="BP169" s="269"/>
      <c r="BQ169" s="269"/>
      <c r="BR169" s="269"/>
      <c r="BS169" s="269"/>
    </row>
    <row r="170" spans="25:71">
      <c r="Y170" s="433">
        <v>180</v>
      </c>
      <c r="Z170" s="434"/>
      <c r="AA170" s="17" t="s">
        <v>49</v>
      </c>
      <c r="AB170" s="17" t="s">
        <v>49</v>
      </c>
      <c r="AC170" s="17" t="s">
        <v>49</v>
      </c>
      <c r="AD170" s="17" t="s">
        <v>49</v>
      </c>
      <c r="AE170" s="17" t="s">
        <v>49</v>
      </c>
      <c r="AF170" s="17" t="s">
        <v>49</v>
      </c>
      <c r="AG170" s="17" t="s">
        <v>49</v>
      </c>
      <c r="AH170" s="17" t="s">
        <v>49</v>
      </c>
      <c r="AI170" s="17" t="s">
        <v>49</v>
      </c>
      <c r="AJ170" s="17" t="s">
        <v>49</v>
      </c>
      <c r="AK170" s="17" t="s">
        <v>49</v>
      </c>
      <c r="AL170" s="17" t="s">
        <v>49</v>
      </c>
      <c r="AM170" s="17"/>
      <c r="AN170" s="17"/>
      <c r="AO170" s="17"/>
      <c r="AP170" s="17">
        <v>12</v>
      </c>
      <c r="AQ170" s="17">
        <v>7</v>
      </c>
      <c r="AR170" s="17">
        <v>5</v>
      </c>
      <c r="AS170" s="17"/>
      <c r="AT170" s="17"/>
      <c r="AU170" s="17">
        <v>2</v>
      </c>
      <c r="AV170" s="17">
        <v>9</v>
      </c>
      <c r="AW170" s="17">
        <v>6</v>
      </c>
      <c r="AX170" s="107">
        <v>11</v>
      </c>
      <c r="AY170" s="269"/>
      <c r="AZ170" s="263" t="s">
        <v>216</v>
      </c>
      <c r="BA170" s="270">
        <v>1</v>
      </c>
      <c r="BB170" s="270">
        <v>2</v>
      </c>
      <c r="BC170" s="270">
        <v>3</v>
      </c>
      <c r="BD170" s="270">
        <v>4</v>
      </c>
      <c r="BE170" s="270">
        <v>6</v>
      </c>
      <c r="BF170" s="270">
        <v>12</v>
      </c>
      <c r="BG170" s="270">
        <v>18</v>
      </c>
      <c r="BH170" s="264">
        <v>36</v>
      </c>
      <c r="BI170" s="269"/>
      <c r="BJ170" s="269"/>
      <c r="BK170" s="269"/>
      <c r="BL170" s="269"/>
      <c r="BM170" s="269"/>
      <c r="BN170" s="269"/>
      <c r="BO170" s="269"/>
      <c r="BP170" s="269"/>
      <c r="BQ170" s="269"/>
      <c r="BR170" s="269"/>
      <c r="BS170" s="269"/>
    </row>
    <row r="171" spans="25:71" ht="16.5" thickBot="1">
      <c r="Y171" s="435">
        <v>360</v>
      </c>
      <c r="Z171" s="436"/>
      <c r="AA171" s="108" t="s">
        <v>49</v>
      </c>
      <c r="AB171" s="108" t="s">
        <v>49</v>
      </c>
      <c r="AC171" s="108" t="s">
        <v>49</v>
      </c>
      <c r="AD171" s="108" t="s">
        <v>49</v>
      </c>
      <c r="AE171" s="108" t="s">
        <v>49</v>
      </c>
      <c r="AF171" s="108" t="s">
        <v>49</v>
      </c>
      <c r="AG171" s="108" t="s">
        <v>49</v>
      </c>
      <c r="AH171" s="108" t="s">
        <v>49</v>
      </c>
      <c r="AI171" s="108" t="s">
        <v>49</v>
      </c>
      <c r="AJ171" s="108" t="s">
        <v>49</v>
      </c>
      <c r="AK171" s="108" t="s">
        <v>49</v>
      </c>
      <c r="AL171" s="108" t="s">
        <v>49</v>
      </c>
      <c r="AM171" s="108" t="s">
        <v>49</v>
      </c>
      <c r="AN171" s="108" t="s">
        <v>49</v>
      </c>
      <c r="AO171" s="108" t="s">
        <v>49</v>
      </c>
      <c r="AP171" s="108" t="s">
        <v>49</v>
      </c>
      <c r="AQ171" s="108" t="s">
        <v>49</v>
      </c>
      <c r="AR171" s="108" t="s">
        <v>49</v>
      </c>
      <c r="AS171" s="108"/>
      <c r="AT171" s="108"/>
      <c r="AU171" s="108">
        <v>1</v>
      </c>
      <c r="AV171" s="108">
        <v>9</v>
      </c>
      <c r="AW171" s="108">
        <v>17</v>
      </c>
      <c r="AX171" s="109">
        <v>2</v>
      </c>
      <c r="AY171" s="269"/>
      <c r="AZ171" s="174" t="s">
        <v>187</v>
      </c>
      <c r="BA171" s="267">
        <f>SUMIF(AA167:AF167,"&lt;&gt;-")+SUMIF(AG169:AL169,"&lt;&gt;-")+SUMIF(AM170:AR170,"&lt;&gt;-")+SUMIF(AS171:AX171,"&lt;&gt;-")</f>
        <v>79</v>
      </c>
      <c r="BB171" s="267">
        <f>SUMIF(AA166:AF166,"&lt;&gt;-")+SUMIF(AG167:AL167,"&lt;&gt;-")+SUMIF(AM168:AR168,"&lt;&gt;-")+SUMIF(AS170:AX170,"&lt;&gt;-")</f>
        <v>94</v>
      </c>
      <c r="BC171" s="267">
        <f>SUMIF(AM167:AR167,"&lt;&gt;-")+SUMIF(AS169:AX169,"&lt;&gt;-")</f>
        <v>74</v>
      </c>
      <c r="BD171" s="267">
        <f>SUMIF(AG166:AL166,"&lt;&gt;-")+SUMIF(AS168:AX168,"&lt;&gt;-")</f>
        <v>69</v>
      </c>
      <c r="BE171" s="267">
        <f>SUMIF(AA165:AF165,"&lt;&gt;-")+SUMIF(AM166:AR166,"&lt;&gt;-")+SUMIF(AS167:AX167,"&lt;&gt;-")</f>
        <v>137</v>
      </c>
      <c r="BF171" s="267">
        <f>SUMIF(AG165:AL165,"&lt;&gt;-")+SUMIF(AS166:AX166,"&lt;&gt;-")</f>
        <v>55</v>
      </c>
      <c r="BG171" s="267">
        <f>SUMIF(AM165:AR165,"&lt;&gt;-")</f>
        <v>16</v>
      </c>
      <c r="BH171" s="268">
        <f>SUMIF(AS165:AX165,"&lt;&gt;-")</f>
        <v>10</v>
      </c>
      <c r="BI171" s="269"/>
      <c r="BJ171" s="269"/>
      <c r="BK171" s="269"/>
      <c r="BL171" s="269"/>
      <c r="BM171" s="269"/>
      <c r="BN171" s="269"/>
      <c r="BO171" s="269"/>
      <c r="BP171" s="269"/>
      <c r="BQ171" s="269"/>
      <c r="BR171" s="269"/>
      <c r="BS171" s="269"/>
    </row>
    <row r="172" spans="25:71">
      <c r="Y172" s="438" t="s">
        <v>212</v>
      </c>
      <c r="Z172" s="439"/>
      <c r="AA172" s="121">
        <f>SUM(AA165:AA171)</f>
        <v>0</v>
      </c>
      <c r="AB172" s="85">
        <f t="shared" ref="AB172:AR172" si="127">SUM(AB165:AB171)</f>
        <v>0</v>
      </c>
      <c r="AC172" s="85">
        <f t="shared" si="127"/>
        <v>5</v>
      </c>
      <c r="AD172" s="85">
        <f t="shared" si="127"/>
        <v>16</v>
      </c>
      <c r="AE172" s="85">
        <f t="shared" si="127"/>
        <v>14</v>
      </c>
      <c r="AF172" s="86">
        <f t="shared" si="127"/>
        <v>7</v>
      </c>
      <c r="AG172" s="121">
        <f t="shared" si="127"/>
        <v>0</v>
      </c>
      <c r="AH172" s="85">
        <f t="shared" si="127"/>
        <v>0</v>
      </c>
      <c r="AI172" s="85">
        <f t="shared" si="127"/>
        <v>4</v>
      </c>
      <c r="AJ172" s="85">
        <f t="shared" si="127"/>
        <v>44</v>
      </c>
      <c r="AK172" s="85">
        <f t="shared" si="127"/>
        <v>19</v>
      </c>
      <c r="AL172" s="86">
        <f t="shared" si="127"/>
        <v>8</v>
      </c>
      <c r="AM172" s="121">
        <f t="shared" si="127"/>
        <v>0</v>
      </c>
      <c r="AN172" s="85">
        <f t="shared" si="127"/>
        <v>0</v>
      </c>
      <c r="AO172" s="85">
        <f t="shared" si="127"/>
        <v>4</v>
      </c>
      <c r="AP172" s="85">
        <f t="shared" si="127"/>
        <v>75</v>
      </c>
      <c r="AQ172" s="85">
        <f t="shared" si="127"/>
        <v>50</v>
      </c>
      <c r="AR172" s="86">
        <f t="shared" si="127"/>
        <v>23</v>
      </c>
      <c r="AS172" s="190">
        <f>SUM(AS165:AS171)</f>
        <v>0</v>
      </c>
      <c r="AT172" s="191">
        <f t="shared" ref="AT172:AW172" si="128">SUM(AT165:AT171)</f>
        <v>1</v>
      </c>
      <c r="AU172" s="191">
        <f t="shared" si="128"/>
        <v>6</v>
      </c>
      <c r="AV172" s="191">
        <f t="shared" si="128"/>
        <v>101</v>
      </c>
      <c r="AW172" s="191">
        <f t="shared" si="128"/>
        <v>106</v>
      </c>
      <c r="AX172" s="192">
        <f>SUM(AX165:AX171)</f>
        <v>51</v>
      </c>
      <c r="AY172" s="269"/>
      <c r="AZ172" s="174" t="s">
        <v>215</v>
      </c>
      <c r="BA172" s="57">
        <f>(SUMIF(AA167:AF167,"&lt;&gt;-")+SUMIF(AG169:AL169,"&lt;&gt;-")+SUMIF(AM170:AR170,"&lt;&gt;-")+SUMIF(AS171:AX171,"&lt;&gt;-"))/(COUNTIF(AA167:AF167,"&lt;&gt;-")+COUNTIF(AG169:AL169,"&lt;&gt;-")+COUNTIF(AM170:AR170,"&lt;&gt;-")+COUNTIF(AS171:AX171,"&lt;&gt;-"))</f>
        <v>3.2916666666666665</v>
      </c>
      <c r="BB172" s="57">
        <f>(SUMIF(AA166:AF166,"&lt;&gt;-")+SUMIF(AG167:AL167,"&lt;&gt;-")+SUMIF(AM168:AR168,"&lt;&gt;-")+SUMIF(AS170:AX170,"&lt;&gt;-"))/(COUNTIF(AA166:AF166,"&lt;&gt;-")+COUNTIF(AG167:AL167,"&lt;&gt;-")+COUNTIF(AM168:AR168,"&lt;&gt;-")+COUNTIF(AS170:AX170,"&lt;&gt;-"))</f>
        <v>3.9166666666666665</v>
      </c>
      <c r="BC172" s="57">
        <f>(SUMIF(AM167:AR167,"&lt;&gt;-")+SUMIF(AS169:AX169,"&lt;&gt;-"))/(COUNTIF(AM167:AR167,"&lt;&gt;-")+COUNTIF(AS169:AX169,"&lt;&gt;-"))</f>
        <v>6.166666666666667</v>
      </c>
      <c r="BD172" s="57">
        <f>(SUMIF(AG166:AL166,"&lt;&gt;-")+SUMIF(AS168:AX168,"&lt;&gt;-"))/(COUNTIF(AG166:AL166,"&lt;&gt;-")+COUNTIF(AS168:AX168,"&lt;&gt;-"))</f>
        <v>5.75</v>
      </c>
      <c r="BE172" s="57">
        <f>(SUMIF(AA165:AF165,"&lt;&gt;-")+SUMIF(AM166:AR166,"&lt;&gt;-")+SUMIF(AS167:AX167,"&lt;&gt;-"))/(COUNTIF(AA165:AF165,"&lt;&gt;-")+COUNTIF(AM166:AR166,"&lt;&gt;-")+COUNTIF(AS167:AX167,"&lt;&gt;-"))</f>
        <v>7.6111111111111107</v>
      </c>
      <c r="BF172" s="57">
        <f>(SUMIF(AG165:AL165,"&lt;&gt;-")+SUMIF(AS166:AX166,"&lt;&gt;-"))/(COUNTIF(AG165:AL165,"&lt;&gt;-")+COUNTIF(AS166:AX166,"&lt;&gt;-"))</f>
        <v>4.583333333333333</v>
      </c>
      <c r="BG172" s="57">
        <f>AVERAGEIF(AM165:AR165,"&lt;&gt;-")</f>
        <v>8</v>
      </c>
      <c r="BH172" s="58">
        <f>AVERAGEIF(AS165:AX165,"&lt;&gt;-")</f>
        <v>5</v>
      </c>
      <c r="BI172" s="269"/>
      <c r="BJ172" s="269"/>
      <c r="BK172" s="269"/>
      <c r="BL172" s="269"/>
      <c r="BM172" s="269"/>
      <c r="BN172" s="269"/>
      <c r="BO172" s="269"/>
      <c r="BP172" s="269"/>
      <c r="BQ172" s="269"/>
      <c r="BR172" s="269"/>
      <c r="BS172" s="269"/>
    </row>
    <row r="173" spans="25:71">
      <c r="AY173" s="269"/>
      <c r="AZ173" s="263" t="s">
        <v>217</v>
      </c>
      <c r="BA173" s="270" t="s">
        <v>218</v>
      </c>
      <c r="BB173" s="270" t="s">
        <v>219</v>
      </c>
      <c r="BC173" s="270" t="s">
        <v>220</v>
      </c>
      <c r="BD173" s="270" t="s">
        <v>221</v>
      </c>
      <c r="BE173" s="270" t="s">
        <v>222</v>
      </c>
      <c r="BF173" s="270" t="s">
        <v>223</v>
      </c>
      <c r="BG173" s="270" t="s">
        <v>224</v>
      </c>
      <c r="BH173" s="270" t="s">
        <v>225</v>
      </c>
      <c r="BI173" s="270" t="s">
        <v>226</v>
      </c>
      <c r="BJ173" s="270" t="s">
        <v>227</v>
      </c>
      <c r="BK173" s="270" t="s">
        <v>228</v>
      </c>
      <c r="BL173" s="270" t="s">
        <v>229</v>
      </c>
      <c r="BM173" s="270" t="s">
        <v>230</v>
      </c>
      <c r="BN173" s="270" t="s">
        <v>231</v>
      </c>
      <c r="BO173" s="270" t="s">
        <v>232</v>
      </c>
      <c r="BP173" s="270" t="s">
        <v>233</v>
      </c>
      <c r="BQ173" s="270" t="s">
        <v>234</v>
      </c>
      <c r="BR173" s="270" t="s">
        <v>235</v>
      </c>
      <c r="BS173" s="264" t="s">
        <v>236</v>
      </c>
    </row>
    <row r="174" spans="25:71">
      <c r="AY174" s="269"/>
      <c r="AZ174" s="174" t="s">
        <v>187</v>
      </c>
      <c r="BA174" s="267">
        <f>SUMIF(AA165:AF165,"&lt;&gt;-")</f>
        <v>14</v>
      </c>
      <c r="BB174" s="267">
        <f>SUMIF(AA166:AF166,"&lt;&gt;-")</f>
        <v>16</v>
      </c>
      <c r="BC174" s="267">
        <f>SUMIF(AA167:AF167,"&lt;&gt;-")</f>
        <v>12</v>
      </c>
      <c r="BD174" s="267">
        <f>SUMIF(AG165:AL165,"&lt;&gt;-")</f>
        <v>11</v>
      </c>
      <c r="BE174" s="267">
        <f>SUMIF(AG166:AL166,"&lt;&gt;-")</f>
        <v>27</v>
      </c>
      <c r="BF174" s="267">
        <f>SUMIF(AG167:AL167,"&lt;&gt;-")</f>
        <v>23</v>
      </c>
      <c r="BG174" s="267">
        <f>SUMIF(AG169:AL169,"&lt;&gt;-")</f>
        <v>14</v>
      </c>
      <c r="BH174" s="267">
        <f>SUMIF(AM165:AR165,"&lt;&gt;-")</f>
        <v>16</v>
      </c>
      <c r="BI174" s="267">
        <f>SUMIF(AM166:AR166,"&lt;&gt;-")</f>
        <v>51</v>
      </c>
      <c r="BJ174" s="267">
        <f>SUMIF(AM167:AR167,"&lt;&gt;-")</f>
        <v>34</v>
      </c>
      <c r="BK174" s="267">
        <f>SUMIF(AM168:AR168,"&lt;&gt;-")</f>
        <v>27</v>
      </c>
      <c r="BL174" s="267">
        <f>SUMIF(AM170:AR170,"&lt;&gt;-")</f>
        <v>24</v>
      </c>
      <c r="BM174" s="267">
        <f>SUMIF(AS165:AX165,"&lt;&gt;-")</f>
        <v>10</v>
      </c>
      <c r="BN174" s="267">
        <f>SUMIF(AS166:AX166,"&lt;&gt;-")</f>
        <v>44</v>
      </c>
      <c r="BO174" s="267">
        <f>SUMIF(AS167:AX167,"&lt;&gt;-")</f>
        <v>72</v>
      </c>
      <c r="BP174" s="267">
        <f>SUMIF(AS168:AX168,"&lt;&gt;-")</f>
        <v>42</v>
      </c>
      <c r="BQ174" s="267">
        <f>SUMIF(AS169:AX169,"&lt;&gt;-")</f>
        <v>40</v>
      </c>
      <c r="BR174" s="267">
        <f>SUMIF(AS170:AX170,"&lt;&gt;-")</f>
        <v>28</v>
      </c>
      <c r="BS174" s="268">
        <f>SUMIF(AS171:AX171,"&lt;&gt;-")</f>
        <v>29</v>
      </c>
    </row>
    <row r="175" spans="25:71">
      <c r="AY175" s="269"/>
      <c r="AZ175" s="173" t="s">
        <v>215</v>
      </c>
      <c r="BA175" s="177">
        <f>(SUMIF(AA165:AF165,"&lt;&gt;-"))/(COUNTIF(AA165:AF165,"&lt;&gt;-"))</f>
        <v>2.3333333333333335</v>
      </c>
      <c r="BB175" s="177">
        <f>(SUMIF(AA166:AF166,"&lt;&gt;-"))/(COUNTIF(AA166:AF166,"&lt;&gt;-"))</f>
        <v>2.6666666666666665</v>
      </c>
      <c r="BC175" s="177">
        <f>(SUMIF(AA167:AF167,"&lt;&gt;-"))/(COUNTIF(AA167:AF167,"&lt;&gt;-"))</f>
        <v>2</v>
      </c>
      <c r="BD175" s="177">
        <f>(SUMIF(AG165:AL165,"&lt;&gt;-"))/(COUNTIF(AG165:AL165,"&lt;&gt;-"))</f>
        <v>1.8333333333333333</v>
      </c>
      <c r="BE175" s="177">
        <f>(SUMIF(AG166:AL166,"&lt;&gt;-"))/(COUNTIF(AG166:AL166,"&lt;&gt;-"))</f>
        <v>4.5</v>
      </c>
      <c r="BF175" s="177">
        <f>(SUMIF(AG167:AL167,"&lt;&gt;-"))/(COUNTIF(AG167:AL167,"&lt;&gt;-"))</f>
        <v>3.8333333333333335</v>
      </c>
      <c r="BG175" s="177">
        <f>(SUMIF(AG169:AL169,"&lt;&gt;-"))/(COUNTIF(AG169:AL169,"&lt;&gt;-"))</f>
        <v>2.3333333333333335</v>
      </c>
      <c r="BH175" s="177">
        <f>(SUMIF(AM165:AR165,"&lt;&gt;-"))/(COUNTIF(AM165:AR165,"&lt;&gt;-"))</f>
        <v>2.6666666666666665</v>
      </c>
      <c r="BI175" s="177">
        <f>(SUMIF(AM166:AR166,"&lt;&gt;-"))/(COUNTIF(AM166:AR166,"&lt;&gt;-"))</f>
        <v>8.5</v>
      </c>
      <c r="BJ175" s="177">
        <f>(SUMIF(AM167:AR167,"&lt;&gt;-"))/(COUNTIF(AM167:AR167,"&lt;&gt;-"))</f>
        <v>5.666666666666667</v>
      </c>
      <c r="BK175" s="177">
        <f>(SUMIF(AM168:AR168,"&lt;&gt;-"))/(COUNTIF(AM168:AR168,"&lt;&gt;-"))</f>
        <v>4.5</v>
      </c>
      <c r="BL175" s="177">
        <f>(SUMIF(AM170:AR170,"&lt;&gt;-"))/(COUNTIF(AM170:AR170,"&lt;&gt;-"))</f>
        <v>4</v>
      </c>
      <c r="BM175" s="177">
        <f>(SUMIF(AS165:AX165,"&lt;&gt;-"))/(COUNTIF(AS165:AX165,"&lt;&gt;-"))</f>
        <v>1.6666666666666667</v>
      </c>
      <c r="BN175" s="177">
        <f>(SUMIF(AS166:AX166,"&lt;&gt;-"))/(COUNTIF(AS166:AX166,"&lt;&gt;-"))</f>
        <v>7.333333333333333</v>
      </c>
      <c r="BO175" s="177">
        <f>(SUMIF(AS167:AX167,"&lt;&gt;-"))/(COUNTIF(AS167:AX167,"&lt;&gt;-"))</f>
        <v>12</v>
      </c>
      <c r="BP175" s="177">
        <f>(SUMIF(AS168:AX168,"&lt;&gt;-"))/(COUNTIF(AS168:AX168,"&lt;&gt;-"))</f>
        <v>7</v>
      </c>
      <c r="BQ175" s="177">
        <f>(SUMIF(AS169:AX169,"&lt;&gt;-"))/(COUNTIF(AS169:AX169,"&lt;&gt;-"))</f>
        <v>6.666666666666667</v>
      </c>
      <c r="BR175" s="177">
        <f>(SUMIF(AS170:AX170,"&lt;&gt;-"))/(COUNTIF(AS170:AX170,"&lt;&gt;-"))</f>
        <v>4.666666666666667</v>
      </c>
      <c r="BS175" s="178">
        <f>(SUMIF(AS171:AX171,"&lt;&gt;-"))/(COUNTIF(AS171:AX171,"&lt;&gt;-"))</f>
        <v>4.833333333333333</v>
      </c>
    </row>
    <row r="176" spans="25:71">
      <c r="AY176" s="269"/>
      <c r="AZ176" s="269"/>
      <c r="BA176" s="269"/>
      <c r="BB176" s="269"/>
      <c r="BC176" s="269"/>
      <c r="BD176" s="269"/>
      <c r="BE176" s="269"/>
      <c r="BF176" s="269"/>
      <c r="BG176" s="269"/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69"/>
      <c r="BS176" s="269"/>
    </row>
    <row r="177" spans="25:71">
      <c r="AY177" s="269"/>
      <c r="AZ177" s="269"/>
      <c r="BA177" s="269"/>
      <c r="BB177" s="269"/>
      <c r="BC177" s="269"/>
      <c r="BD177" s="269"/>
      <c r="BE177" s="269"/>
      <c r="BF177" s="269"/>
      <c r="BG177" s="269"/>
      <c r="BH177" s="269"/>
      <c r="BI177" s="269"/>
      <c r="BJ177" s="269"/>
      <c r="BK177" s="269"/>
      <c r="BL177" s="269"/>
      <c r="BM177" s="269"/>
      <c r="BN177" s="269"/>
      <c r="BO177" s="269"/>
      <c r="BP177" s="269"/>
      <c r="BQ177" s="269"/>
      <c r="BR177" s="269"/>
      <c r="BS177" s="269"/>
    </row>
    <row r="178" spans="25:71">
      <c r="AY178" s="269"/>
      <c r="AZ178" s="269"/>
      <c r="BA178" s="269"/>
      <c r="BB178" s="269"/>
      <c r="BC178" s="269"/>
      <c r="BD178" s="269"/>
      <c r="BE178" s="269"/>
      <c r="BF178" s="269"/>
      <c r="BG178" s="269"/>
      <c r="BH178" s="269"/>
      <c r="BI178" s="269"/>
      <c r="BJ178" s="269"/>
      <c r="BK178" s="269"/>
      <c r="BL178" s="269"/>
      <c r="BM178" s="269"/>
      <c r="BN178" s="269"/>
      <c r="BO178" s="269"/>
      <c r="BP178" s="269"/>
      <c r="BQ178" s="269"/>
      <c r="BR178" s="269"/>
      <c r="BS178" s="269"/>
    </row>
    <row r="179" spans="25:71">
      <c r="AY179" s="269"/>
      <c r="AZ179" s="269"/>
      <c r="BA179" s="269"/>
      <c r="BB179" s="269"/>
      <c r="BC179" s="269"/>
      <c r="BD179" s="269"/>
      <c r="BE179" s="269"/>
      <c r="BF179" s="269"/>
      <c r="BG179" s="269"/>
      <c r="BH179" s="269"/>
      <c r="BI179" s="269"/>
      <c r="BJ179" s="269"/>
      <c r="BK179" s="269"/>
      <c r="BL179" s="269"/>
      <c r="BM179" s="269"/>
      <c r="BN179" s="269"/>
      <c r="BO179" s="269"/>
      <c r="BP179" s="269"/>
      <c r="BQ179" s="269"/>
      <c r="BR179" s="269"/>
      <c r="BS179" s="269"/>
    </row>
    <row r="180" spans="25:71">
      <c r="AY180" s="269"/>
      <c r="AZ180" s="269"/>
      <c r="BA180" s="269"/>
      <c r="BB180" s="269"/>
      <c r="BC180" s="269"/>
      <c r="BD180" s="269"/>
      <c r="BE180" s="269"/>
      <c r="BF180" s="269"/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69"/>
      <c r="BS180" s="269"/>
    </row>
    <row r="181" spans="25:71">
      <c r="AY181" s="269"/>
      <c r="AZ181" s="269"/>
      <c r="BA181" s="269"/>
      <c r="BB181" s="269"/>
      <c r="BC181" s="269"/>
      <c r="BD181" s="269"/>
      <c r="BE181" s="269"/>
      <c r="BF181" s="269"/>
      <c r="BG181" s="269"/>
      <c r="BH181" s="269"/>
      <c r="BI181" s="269"/>
      <c r="BJ181" s="269"/>
      <c r="BK181" s="269"/>
      <c r="BL181" s="269"/>
      <c r="BM181" s="269"/>
      <c r="BN181" s="269"/>
      <c r="BO181" s="269"/>
      <c r="BP181" s="269"/>
      <c r="BQ181" s="269"/>
      <c r="BR181" s="269"/>
      <c r="BS181" s="269"/>
    </row>
    <row r="182" spans="25:71">
      <c r="AY182" s="269"/>
      <c r="AZ182" s="269"/>
      <c r="BA182" s="269"/>
      <c r="BB182" s="269"/>
      <c r="BC182" s="269"/>
      <c r="BD182" s="269"/>
      <c r="BE182" s="269"/>
      <c r="BF182" s="269"/>
      <c r="BG182" s="269"/>
      <c r="BH182" s="269"/>
      <c r="BI182" s="269"/>
      <c r="BJ182" s="269"/>
      <c r="BK182" s="269"/>
      <c r="BL182" s="269"/>
      <c r="BM182" s="269"/>
      <c r="BN182" s="269"/>
      <c r="BO182" s="269"/>
      <c r="BP182" s="269"/>
      <c r="BQ182" s="269"/>
      <c r="BR182" s="269"/>
      <c r="BS182" s="269"/>
    </row>
    <row r="183" spans="25:71">
      <c r="AY183" s="269"/>
      <c r="AZ183" s="269"/>
      <c r="BA183" s="269"/>
      <c r="BB183" s="269"/>
      <c r="BC183" s="269"/>
      <c r="BD183" s="269"/>
      <c r="BE183" s="269"/>
      <c r="BF183" s="269"/>
      <c r="BG183" s="269"/>
      <c r="BH183" s="269"/>
      <c r="BI183" s="269"/>
      <c r="BJ183" s="269"/>
      <c r="BK183" s="269"/>
      <c r="BL183" s="269"/>
      <c r="BM183" s="269"/>
      <c r="BN183" s="269"/>
      <c r="BO183" s="269"/>
      <c r="BP183" s="269"/>
      <c r="BQ183" s="269"/>
      <c r="BR183" s="269"/>
      <c r="BS183" s="269"/>
    </row>
    <row r="184" spans="25:71" ht="16.5" thickBot="1">
      <c r="Y184" s="50" t="s">
        <v>354</v>
      </c>
      <c r="AY184" s="269"/>
      <c r="AZ184" s="263" t="s">
        <v>179</v>
      </c>
      <c r="BA184" s="270">
        <v>1</v>
      </c>
      <c r="BB184" s="270">
        <v>0.66</v>
      </c>
      <c r="BC184" s="270">
        <v>0.5</v>
      </c>
      <c r="BD184" s="270">
        <v>0.33</v>
      </c>
      <c r="BE184" s="270">
        <v>0.25</v>
      </c>
      <c r="BF184" s="264">
        <v>0.2</v>
      </c>
      <c r="BG184" s="266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69"/>
      <c r="BS184" s="269"/>
    </row>
    <row r="185" spans="25:71" ht="15.75" customHeight="1">
      <c r="Y185" s="440" t="s">
        <v>47</v>
      </c>
      <c r="Z185" s="441"/>
      <c r="AA185" s="446" t="s">
        <v>48</v>
      </c>
      <c r="AB185" s="446"/>
      <c r="AC185" s="446"/>
      <c r="AD185" s="446"/>
      <c r="AE185" s="446"/>
      <c r="AF185" s="446"/>
      <c r="AG185" s="446"/>
      <c r="AH185" s="446"/>
      <c r="AI185" s="446"/>
      <c r="AJ185" s="446"/>
      <c r="AK185" s="446"/>
      <c r="AL185" s="446"/>
      <c r="AM185" s="446"/>
      <c r="AN185" s="446"/>
      <c r="AO185" s="446"/>
      <c r="AP185" s="446"/>
      <c r="AQ185" s="446"/>
      <c r="AR185" s="446"/>
      <c r="AS185" s="446"/>
      <c r="AT185" s="446"/>
      <c r="AU185" s="446"/>
      <c r="AV185" s="446"/>
      <c r="AW185" s="446"/>
      <c r="AX185" s="447"/>
      <c r="AY185" s="269"/>
      <c r="AZ185" s="174" t="s">
        <v>187</v>
      </c>
      <c r="BA185" s="15">
        <f>SUMIF(AA188:AA194,"&lt;&gt;-")+SUMIF(AG188:AG194,"&lt;&gt;-")+SUMIF(AM188:AM194,"&lt;&gt;-")+SUMIF(AS188:AS194,"&lt;&gt;-")</f>
        <v>0</v>
      </c>
      <c r="BB185" s="15">
        <f t="shared" ref="BB185" si="129">SUMIF(AB188:AB194,"&lt;&gt;-")+SUMIF(AH188:AH194,"&lt;&gt;-")+SUMIF(AN188:AN194,"&lt;&gt;-")+SUMIF(AT188:AT194,"&lt;&gt;-")</f>
        <v>4.1666666666666661</v>
      </c>
      <c r="BC185" s="15">
        <f t="shared" ref="BC185" si="130">SUMIF(AC188:AC194,"&lt;&gt;-")+SUMIF(AI188:AI194,"&lt;&gt;-")+SUMIF(AO188:AO194,"&lt;&gt;-")+SUMIF(AU188:AU194,"&lt;&gt;-")</f>
        <v>183.73221620664077</v>
      </c>
      <c r="BD185" s="15">
        <f>SUMIF(AD188:AD194,"&lt;&gt;-")+SUMIF(AJ188:AJ194,"&lt;&gt;-")+SUMIF(AP188:AP194,"&lt;&gt;-")+SUMIF(AV188:AV194,"&lt;&gt;-")</f>
        <v>1493.3820346320347</v>
      </c>
      <c r="BE185" s="15">
        <f t="shared" ref="BE185" si="131">SUMIF(AE188:AE194,"&lt;&gt;-")+SUMIF(AK188:AK194,"&lt;&gt;-")+SUMIF(AQ188:AQ194,"&lt;&gt;-")+SUMIF(AW188:AW194,"&lt;&gt;-")</f>
        <v>1609.5580808080808</v>
      </c>
      <c r="BF185" s="179">
        <f t="shared" ref="BF185" si="132">SUMIF(AF188:AF194,"&lt;&gt;-")+SUMIF(AL188:AL194,"&lt;&gt;-")+SUMIF(AR188:AR194,"&lt;&gt;-")+SUMIF(AX188:AX194,"&lt;&gt;-")</f>
        <v>1163.0479242979241</v>
      </c>
      <c r="BG185" s="266"/>
      <c r="BH185" s="269"/>
      <c r="BI185" s="269"/>
      <c r="BJ185" s="269"/>
      <c r="BK185" s="269"/>
      <c r="BL185" s="269"/>
      <c r="BM185" s="269"/>
      <c r="BN185" s="269"/>
      <c r="BO185" s="269"/>
      <c r="BP185" s="269"/>
      <c r="BQ185" s="269"/>
      <c r="BR185" s="269"/>
      <c r="BS185" s="269"/>
    </row>
    <row r="186" spans="25:71">
      <c r="Y186" s="442"/>
      <c r="Z186" s="443"/>
      <c r="AA186" s="448">
        <v>60</v>
      </c>
      <c r="AB186" s="449"/>
      <c r="AC186" s="449"/>
      <c r="AD186" s="449"/>
      <c r="AE186" s="449"/>
      <c r="AF186" s="434"/>
      <c r="AG186" s="448">
        <v>120</v>
      </c>
      <c r="AH186" s="449"/>
      <c r="AI186" s="449"/>
      <c r="AJ186" s="449"/>
      <c r="AK186" s="449"/>
      <c r="AL186" s="434"/>
      <c r="AM186" s="448">
        <v>180</v>
      </c>
      <c r="AN186" s="449"/>
      <c r="AO186" s="449"/>
      <c r="AP186" s="449"/>
      <c r="AQ186" s="449"/>
      <c r="AR186" s="434"/>
      <c r="AS186" s="448">
        <v>360</v>
      </c>
      <c r="AT186" s="449"/>
      <c r="AU186" s="449"/>
      <c r="AV186" s="449"/>
      <c r="AW186" s="449"/>
      <c r="AX186" s="450"/>
      <c r="AY186" s="269"/>
      <c r="AZ186" s="174" t="s">
        <v>215</v>
      </c>
      <c r="BA186" s="57">
        <f>(SUMIF(AA188:AA194,"&lt;&gt;-")+SUMIF(AG188:AG194,"&lt;&gt;-")+SUMIF(AM188:AM194,"&lt;&gt;-")+SUMIF(AS188:AS194,"&lt;&gt;-"))/(COUNTIF(AA188:AA194,"&lt;&gt;-")+COUNTIF(AG188:AG194,"&lt;&gt;-")+COUNTIF(AM188:AM194,"&lt;&gt;-")+COUNTIF(AS188:AS194,"&lt;&gt;-"))</f>
        <v>0</v>
      </c>
      <c r="BB186" s="57">
        <f t="shared" ref="BB186" si="133">(SUMIF(AB188:AB194,"&lt;&gt;-")+SUMIF(AH188:AH194,"&lt;&gt;-")+SUMIF(AN188:AN194,"&lt;&gt;-")+SUMIF(AT188:AT194,"&lt;&gt;-"))/(COUNTIF(AB188:AB194,"&lt;&gt;-")+COUNTIF(AH188:AH194,"&lt;&gt;-")+COUNTIF(AN188:AN194,"&lt;&gt;-")+COUNTIF(AT188:AT194,"&lt;&gt;-"))</f>
        <v>0.21929824561403505</v>
      </c>
      <c r="BC186" s="57">
        <f t="shared" ref="BC186" si="134">(SUMIF(AC188:AC194,"&lt;&gt;-")+SUMIF(AI188:AI194,"&lt;&gt;-")+SUMIF(AO188:AO194,"&lt;&gt;-")+SUMIF(AU188:AU194,"&lt;&gt;-"))/(COUNTIF(AC188:AC194,"&lt;&gt;-")+COUNTIF(AI188:AI194,"&lt;&gt;-")+COUNTIF(AO188:AO194,"&lt;&gt;-")+COUNTIF(AU188:AU194,"&lt;&gt;-"))</f>
        <v>9.6701166424547775</v>
      </c>
      <c r="BD186" s="57">
        <f t="shared" ref="BD186" si="135">(SUMIF(AD188:AD194,"&lt;&gt;-")+SUMIF(AJ188:AJ194,"&lt;&gt;-")+SUMIF(AP188:AP194,"&lt;&gt;-")+SUMIF(AV188:AV194,"&lt;&gt;-"))/(COUNTIF(AD188:AD194,"&lt;&gt;-")+COUNTIF(AJ188:AJ194,"&lt;&gt;-")+COUNTIF(AP188:AP194,"&lt;&gt;-")+COUNTIF(AV188:AV194,"&lt;&gt;-"))</f>
        <v>78.59905445431761</v>
      </c>
      <c r="BE186" s="57">
        <f t="shared" ref="BE186" si="136">(SUMIF(AE188:AE194,"&lt;&gt;-")+SUMIF(AK188:AK194,"&lt;&gt;-")+SUMIF(AQ188:AQ194,"&lt;&gt;-")+SUMIF(AW188:AW194,"&lt;&gt;-"))/(COUNTIF(AE188:AE194,"&lt;&gt;-")+COUNTIF(AK188:AK194,"&lt;&gt;-")+COUNTIF(AQ188:AQ194,"&lt;&gt;-")+COUNTIF(AW188:AW194,"&lt;&gt;-"))</f>
        <v>84.713583200425305</v>
      </c>
      <c r="BF186" s="58">
        <f t="shared" ref="BF186" si="137">(SUMIF(AF188:AF194,"&lt;&gt;-")+SUMIF(AL188:AL194,"&lt;&gt;-")+SUMIF(AR188:AR194,"&lt;&gt;-")+SUMIF(AX188:AX194,"&lt;&gt;-"))/(COUNTIF(AF188:AF194,"&lt;&gt;-")+COUNTIF(AL188:AL194,"&lt;&gt;-")+COUNTIF(AR188:AR194,"&lt;&gt;-")+COUNTIF(AX188:AX194,"&lt;&gt;-"))</f>
        <v>61.213048647259164</v>
      </c>
      <c r="BG186" s="266"/>
      <c r="BH186" s="269"/>
      <c r="BI186" s="269"/>
      <c r="BJ186" s="269"/>
      <c r="BK186" s="269"/>
      <c r="BL186" s="269"/>
      <c r="BM186" s="269"/>
      <c r="BN186" s="269"/>
      <c r="BO186" s="269"/>
      <c r="BP186" s="269"/>
      <c r="BQ186" s="269"/>
      <c r="BR186" s="269"/>
      <c r="BS186" s="269"/>
    </row>
    <row r="187" spans="25:71">
      <c r="Y187" s="444"/>
      <c r="Z187" s="445"/>
      <c r="AA187" s="16">
        <v>1</v>
      </c>
      <c r="AB187" s="16">
        <v>0.66</v>
      </c>
      <c r="AC187" s="16">
        <v>0.5</v>
      </c>
      <c r="AD187" s="16">
        <v>0.33</v>
      </c>
      <c r="AE187" s="16">
        <v>0.25</v>
      </c>
      <c r="AF187" s="16">
        <v>0.2</v>
      </c>
      <c r="AG187" s="16">
        <v>1</v>
      </c>
      <c r="AH187" s="16">
        <v>0.66</v>
      </c>
      <c r="AI187" s="16">
        <v>0.5</v>
      </c>
      <c r="AJ187" s="16">
        <v>0.33</v>
      </c>
      <c r="AK187" s="16">
        <v>0.25</v>
      </c>
      <c r="AL187" s="16">
        <v>0.2</v>
      </c>
      <c r="AM187" s="16">
        <v>1</v>
      </c>
      <c r="AN187" s="16">
        <v>0.66</v>
      </c>
      <c r="AO187" s="16">
        <v>0.5</v>
      </c>
      <c r="AP187" s="16">
        <v>0.33</v>
      </c>
      <c r="AQ187" s="16">
        <v>0.25</v>
      </c>
      <c r="AR187" s="16">
        <v>0.2</v>
      </c>
      <c r="AS187" s="16">
        <v>1</v>
      </c>
      <c r="AT187" s="16">
        <v>0.66</v>
      </c>
      <c r="AU187" s="16">
        <v>0.5</v>
      </c>
      <c r="AV187" s="16">
        <v>0.33</v>
      </c>
      <c r="AW187" s="16">
        <v>0.25</v>
      </c>
      <c r="AX187" s="106">
        <v>0.2</v>
      </c>
      <c r="AY187" s="269"/>
      <c r="AZ187" s="263" t="s">
        <v>181</v>
      </c>
      <c r="BA187" s="270">
        <v>10</v>
      </c>
      <c r="BB187" s="270">
        <v>30</v>
      </c>
      <c r="BC187" s="270">
        <v>60</v>
      </c>
      <c r="BD187" s="270">
        <v>90</v>
      </c>
      <c r="BE187" s="270">
        <v>120</v>
      </c>
      <c r="BF187" s="270">
        <v>180</v>
      </c>
      <c r="BG187" s="264">
        <v>360</v>
      </c>
      <c r="BH187" s="269"/>
      <c r="BI187" s="269"/>
      <c r="BJ187" s="269"/>
      <c r="BK187" s="269"/>
      <c r="BL187" s="269"/>
      <c r="BM187" s="269"/>
      <c r="BN187" s="269"/>
      <c r="BO187" s="269"/>
      <c r="BP187" s="269"/>
      <c r="BQ187" s="269"/>
      <c r="BR187" s="269"/>
      <c r="BS187" s="269"/>
    </row>
    <row r="188" spans="25:71">
      <c r="Y188" s="433">
        <v>10</v>
      </c>
      <c r="Z188" s="434"/>
      <c r="AA188" s="17">
        <f>(AA165/AA86)*100</f>
        <v>0</v>
      </c>
      <c r="AB188" s="17">
        <f t="shared" ref="AB188:AX188" si="138">(AB165/AB86)*100</f>
        <v>0</v>
      </c>
      <c r="AC188" s="17">
        <f t="shared" si="138"/>
        <v>50</v>
      </c>
      <c r="AD188" s="17">
        <f t="shared" si="138"/>
        <v>50</v>
      </c>
      <c r="AE188" s="17">
        <f t="shared" si="138"/>
        <v>100</v>
      </c>
      <c r="AF188" s="17">
        <f t="shared" si="138"/>
        <v>60</v>
      </c>
      <c r="AG188" s="17">
        <f t="shared" si="138"/>
        <v>0</v>
      </c>
      <c r="AH188" s="17">
        <f t="shared" si="138"/>
        <v>0</v>
      </c>
      <c r="AI188" s="17">
        <f t="shared" si="138"/>
        <v>0</v>
      </c>
      <c r="AJ188" s="17">
        <f t="shared" si="138"/>
        <v>75</v>
      </c>
      <c r="AK188" s="17">
        <f t="shared" si="138"/>
        <v>100</v>
      </c>
      <c r="AL188" s="17">
        <f t="shared" si="138"/>
        <v>0</v>
      </c>
      <c r="AM188" s="17">
        <f t="shared" si="138"/>
        <v>0</v>
      </c>
      <c r="AN188" s="17">
        <f t="shared" si="138"/>
        <v>0</v>
      </c>
      <c r="AO188" s="17">
        <f t="shared" si="138"/>
        <v>0</v>
      </c>
      <c r="AP188" s="17">
        <f t="shared" si="138"/>
        <v>80</v>
      </c>
      <c r="AQ188" s="17">
        <f t="shared" si="138"/>
        <v>80</v>
      </c>
      <c r="AR188" s="17">
        <f t="shared" si="138"/>
        <v>0</v>
      </c>
      <c r="AS188" s="17">
        <f t="shared" si="138"/>
        <v>0</v>
      </c>
      <c r="AT188" s="17">
        <f t="shared" si="138"/>
        <v>0</v>
      </c>
      <c r="AU188" s="17">
        <f t="shared" si="138"/>
        <v>0</v>
      </c>
      <c r="AV188" s="17">
        <f t="shared" si="138"/>
        <v>12.5</v>
      </c>
      <c r="AW188" s="17">
        <f t="shared" si="138"/>
        <v>90</v>
      </c>
      <c r="AX188" s="107">
        <f t="shared" si="138"/>
        <v>0</v>
      </c>
      <c r="AY188" s="269"/>
      <c r="AZ188" s="174" t="s">
        <v>187</v>
      </c>
      <c r="BA188" s="267">
        <f>SUMIF(AA188:AX188,"&lt;&gt;-")</f>
        <v>697.5</v>
      </c>
      <c r="BB188" s="267">
        <f>SUMIF(AA189:AX189,"&lt;&gt;-")</f>
        <v>1001.1652236652237</v>
      </c>
      <c r="BC188" s="267">
        <f>SUMIF(AA190:AX190,"&lt;&gt;-")</f>
        <v>1032.2729476405946</v>
      </c>
      <c r="BD188" s="267">
        <f>SUMIF(AA191:AX191,"&lt;&gt;-")</f>
        <v>503.96464646464642</v>
      </c>
      <c r="BE188" s="267">
        <f>SUMIF(AA192:AX192,"&lt;&gt;-")</f>
        <v>506.21212121212113</v>
      </c>
      <c r="BF188" s="267">
        <f>SUMIF(AA193:AX193,"&lt;&gt;-")</f>
        <v>491.60597572362275</v>
      </c>
      <c r="BG188" s="268">
        <f>SUMIF(AA194:AX194,"&lt;&gt;-")</f>
        <v>221.16600790513834</v>
      </c>
      <c r="BH188" s="269"/>
      <c r="BI188" s="269"/>
      <c r="BJ188" s="269"/>
      <c r="BK188" s="269"/>
      <c r="BL188" s="269"/>
      <c r="BM188" s="269"/>
      <c r="BN188" s="269"/>
      <c r="BO188" s="269"/>
      <c r="BP188" s="269"/>
      <c r="BQ188" s="269"/>
      <c r="BR188" s="269"/>
      <c r="BS188" s="269"/>
    </row>
    <row r="189" spans="25:71">
      <c r="Y189" s="433">
        <v>30</v>
      </c>
      <c r="Z189" s="434"/>
      <c r="AA189" s="17">
        <f t="shared" ref="AA189:AX189" si="139">(AA166/AA87)*100</f>
        <v>0</v>
      </c>
      <c r="AB189" s="17">
        <f t="shared" si="139"/>
        <v>0</v>
      </c>
      <c r="AC189" s="17">
        <f t="shared" si="139"/>
        <v>0</v>
      </c>
      <c r="AD189" s="17">
        <f t="shared" si="139"/>
        <v>87.5</v>
      </c>
      <c r="AE189" s="17">
        <f t="shared" si="139"/>
        <v>77.777777777777786</v>
      </c>
      <c r="AF189" s="17">
        <f t="shared" si="139"/>
        <v>50</v>
      </c>
      <c r="AG189" s="273">
        <f t="shared" si="139"/>
        <v>0</v>
      </c>
      <c r="AH189" s="273">
        <f t="shared" si="139"/>
        <v>0</v>
      </c>
      <c r="AI189" s="274">
        <f t="shared" si="139"/>
        <v>57.142857142857139</v>
      </c>
      <c r="AJ189" s="273">
        <f t="shared" si="139"/>
        <v>85.714285714285708</v>
      </c>
      <c r="AK189" s="273">
        <f t="shared" si="139"/>
        <v>60</v>
      </c>
      <c r="AL189" s="273">
        <f t="shared" si="139"/>
        <v>100</v>
      </c>
      <c r="AM189" s="17">
        <f t="shared" si="139"/>
        <v>0</v>
      </c>
      <c r="AN189" s="17">
        <f t="shared" si="139"/>
        <v>0</v>
      </c>
      <c r="AO189" s="17">
        <f t="shared" si="139"/>
        <v>0</v>
      </c>
      <c r="AP189" s="17">
        <f t="shared" si="139"/>
        <v>90</v>
      </c>
      <c r="AQ189" s="17">
        <f t="shared" si="139"/>
        <v>86.36363636363636</v>
      </c>
      <c r="AR189" s="17">
        <f t="shared" si="139"/>
        <v>62.5</v>
      </c>
      <c r="AS189" s="17">
        <f t="shared" si="139"/>
        <v>0</v>
      </c>
      <c r="AT189" s="17">
        <f t="shared" si="139"/>
        <v>4.1666666666666661</v>
      </c>
      <c r="AU189" s="17">
        <f t="shared" si="139"/>
        <v>6.666666666666667</v>
      </c>
      <c r="AV189" s="17">
        <f t="shared" si="139"/>
        <v>33.333333333333329</v>
      </c>
      <c r="AW189" s="17">
        <f t="shared" si="139"/>
        <v>143.75</v>
      </c>
      <c r="AX189" s="107">
        <f t="shared" si="139"/>
        <v>56.25</v>
      </c>
      <c r="AY189" s="269"/>
      <c r="AZ189" s="173" t="s">
        <v>215</v>
      </c>
      <c r="BA189" s="177">
        <f>(SUMIF(AA188:AX188,"&lt;&gt;-"))/(COUNTIF(AA188:AX188,"&lt;&gt;-"))</f>
        <v>29.0625</v>
      </c>
      <c r="BB189" s="177">
        <f>(SUMIF(AA189:AX189,"&lt;&gt;-"))/(COUNTIF(AA189:AX189,"&lt;&gt;-"))</f>
        <v>41.715217652717655</v>
      </c>
      <c r="BC189" s="177">
        <f>(SUMIF(AA190:AX190,"&lt;&gt;-"))/(COUNTIF(AA190:AX190,"&lt;&gt;-"))</f>
        <v>43.011372818358105</v>
      </c>
      <c r="BD189" s="177">
        <f>(SUMIF(AA191:AX191,"&lt;&gt;-"))/(COUNTIF(AA191:AX191,"&lt;&gt;-"))</f>
        <v>41.997053872053868</v>
      </c>
      <c r="BE189" s="177">
        <f>(SUMIF(AA192:AX192,"&lt;&gt;-"))/(COUNTIF(AA192:AX192,"&lt;&gt;-"))</f>
        <v>42.184343434343425</v>
      </c>
      <c r="BF189" s="177">
        <f>(SUMIF(AA193:AX193,"&lt;&gt;-"))/(COUNTIF(AA193:AX193,"&lt;&gt;-"))</f>
        <v>40.967164643635229</v>
      </c>
      <c r="BG189" s="178">
        <f>(SUMIF(AA194:AX194,"&lt;&gt;-"))/(COUNTIF(AA194:AX194,"&lt;&gt;-"))</f>
        <v>36.861001317523055</v>
      </c>
      <c r="BH189" s="269"/>
      <c r="BI189" s="269"/>
      <c r="BJ189" s="269"/>
      <c r="BK189" s="269"/>
      <c r="BL189" s="269"/>
      <c r="BM189" s="269"/>
      <c r="BN189" s="269"/>
      <c r="BO189" s="269"/>
      <c r="BP189" s="269"/>
      <c r="BQ189" s="269"/>
      <c r="BR189" s="269"/>
      <c r="BS189" s="269"/>
    </row>
    <row r="190" spans="25:71">
      <c r="Y190" s="433">
        <v>60</v>
      </c>
      <c r="Z190" s="434"/>
      <c r="AA190" s="17">
        <f t="shared" ref="AA190:AX193" si="140">(AA167/AA88)*100</f>
        <v>0</v>
      </c>
      <c r="AB190" s="17">
        <f t="shared" si="140"/>
        <v>0</v>
      </c>
      <c r="AC190" s="17">
        <f t="shared" si="140"/>
        <v>25</v>
      </c>
      <c r="AD190" s="17">
        <f t="shared" si="140"/>
        <v>80</v>
      </c>
      <c r="AE190" s="17">
        <f t="shared" si="140"/>
        <v>33.333333333333329</v>
      </c>
      <c r="AF190" s="17">
        <f t="shared" si="140"/>
        <v>66.666666666666657</v>
      </c>
      <c r="AG190" s="17">
        <f t="shared" si="140"/>
        <v>0</v>
      </c>
      <c r="AH190" s="17">
        <f t="shared" si="140"/>
        <v>0</v>
      </c>
      <c r="AI190" s="17">
        <f t="shared" si="140"/>
        <v>0</v>
      </c>
      <c r="AJ190" s="17">
        <f t="shared" si="140"/>
        <v>93.75</v>
      </c>
      <c r="AK190" s="17">
        <f t="shared" si="140"/>
        <v>100</v>
      </c>
      <c r="AL190" s="17">
        <f t="shared" si="140"/>
        <v>66.666666666666657</v>
      </c>
      <c r="AM190" s="17">
        <f t="shared" si="140"/>
        <v>0</v>
      </c>
      <c r="AN190" s="17">
        <f t="shared" si="140"/>
        <v>0</v>
      </c>
      <c r="AO190" s="17">
        <f t="shared" si="140"/>
        <v>11.76470588235294</v>
      </c>
      <c r="AP190" s="17">
        <f t="shared" si="140"/>
        <v>100</v>
      </c>
      <c r="AQ190" s="17">
        <f t="shared" si="140"/>
        <v>80</v>
      </c>
      <c r="AR190" s="17">
        <f t="shared" si="140"/>
        <v>100</v>
      </c>
      <c r="AS190" s="17">
        <f t="shared" si="140"/>
        <v>0</v>
      </c>
      <c r="AT190" s="17">
        <f t="shared" si="140"/>
        <v>0</v>
      </c>
      <c r="AU190" s="17">
        <f t="shared" si="140"/>
        <v>0</v>
      </c>
      <c r="AV190" s="17">
        <f t="shared" si="140"/>
        <v>90.476190476190482</v>
      </c>
      <c r="AW190" s="17">
        <f t="shared" si="140"/>
        <v>100</v>
      </c>
      <c r="AX190" s="107">
        <f t="shared" si="140"/>
        <v>84.615384615384613</v>
      </c>
      <c r="AY190" s="269"/>
      <c r="AZ190" s="263" t="s">
        <v>180</v>
      </c>
      <c r="BA190" s="270">
        <v>60</v>
      </c>
      <c r="BB190" s="270">
        <v>120</v>
      </c>
      <c r="BC190" s="270">
        <v>180</v>
      </c>
      <c r="BD190" s="264">
        <v>360</v>
      </c>
      <c r="BE190" s="266"/>
      <c r="BF190" s="266"/>
      <c r="BG190" s="266"/>
      <c r="BH190" s="269"/>
      <c r="BI190" s="269"/>
      <c r="BJ190" s="269"/>
      <c r="BK190" s="269"/>
      <c r="BL190" s="269"/>
      <c r="BM190" s="269"/>
      <c r="BN190" s="269"/>
      <c r="BO190" s="269"/>
      <c r="BP190" s="269"/>
      <c r="BQ190" s="269"/>
      <c r="BR190" s="269"/>
      <c r="BS190" s="269"/>
    </row>
    <row r="191" spans="25:71">
      <c r="Y191" s="433">
        <v>90</v>
      </c>
      <c r="Z191" s="434"/>
      <c r="AA191" s="17" t="s">
        <v>49</v>
      </c>
      <c r="AB191" s="17" t="s">
        <v>49</v>
      </c>
      <c r="AC191" s="17" t="s">
        <v>49</v>
      </c>
      <c r="AD191" s="17" t="s">
        <v>49</v>
      </c>
      <c r="AE191" s="17" t="s">
        <v>49</v>
      </c>
      <c r="AF191" s="17" t="s">
        <v>49</v>
      </c>
      <c r="AG191" s="17" t="s">
        <v>49</v>
      </c>
      <c r="AH191" s="17" t="s">
        <v>49</v>
      </c>
      <c r="AI191" s="17" t="s">
        <v>49</v>
      </c>
      <c r="AJ191" s="17" t="s">
        <v>49</v>
      </c>
      <c r="AK191" s="17" t="s">
        <v>49</v>
      </c>
      <c r="AL191" s="17" t="s">
        <v>49</v>
      </c>
      <c r="AM191" s="17">
        <f t="shared" si="140"/>
        <v>0</v>
      </c>
      <c r="AN191" s="17">
        <f t="shared" si="140"/>
        <v>0</v>
      </c>
      <c r="AO191" s="17">
        <f t="shared" si="140"/>
        <v>12.5</v>
      </c>
      <c r="AP191" s="17">
        <f t="shared" si="140"/>
        <v>91.666666666666657</v>
      </c>
      <c r="AQ191" s="17">
        <f t="shared" si="140"/>
        <v>66.666666666666657</v>
      </c>
      <c r="AR191" s="17">
        <f t="shared" si="140"/>
        <v>60</v>
      </c>
      <c r="AS191" s="17">
        <f t="shared" si="140"/>
        <v>0</v>
      </c>
      <c r="AT191" s="17">
        <f t="shared" si="140"/>
        <v>0</v>
      </c>
      <c r="AU191" s="17">
        <f t="shared" si="140"/>
        <v>0</v>
      </c>
      <c r="AV191" s="17">
        <f t="shared" si="140"/>
        <v>90.909090909090907</v>
      </c>
      <c r="AW191" s="17">
        <f t="shared" si="140"/>
        <v>93.333333333333329</v>
      </c>
      <c r="AX191" s="107">
        <f t="shared" si="140"/>
        <v>88.888888888888886</v>
      </c>
      <c r="AY191" s="269"/>
      <c r="AZ191" s="174" t="s">
        <v>187</v>
      </c>
      <c r="BA191" s="267">
        <f>SUMIF(AA188:AF194,"&lt;&gt;-")</f>
        <v>680.27777777777783</v>
      </c>
      <c r="BB191" s="267">
        <f>SUMIF(AG188:AL194,"&lt;&gt;-")</f>
        <v>979.94047619047615</v>
      </c>
      <c r="BC191" s="267">
        <f>SUMIF(AM188:AR194,"&lt;&gt;-")</f>
        <v>1132.7315168491639</v>
      </c>
      <c r="BD191" s="268">
        <f>SUMIF(AS188:AX194,"&lt;&gt;-")</f>
        <v>1660.9371517939292</v>
      </c>
      <c r="BE191" s="266"/>
      <c r="BF191" s="266"/>
      <c r="BG191" s="266"/>
      <c r="BH191" s="269"/>
      <c r="BI191" s="269"/>
      <c r="BJ191" s="269"/>
      <c r="BK191" s="269"/>
      <c r="BL191" s="269"/>
      <c r="BM191" s="269"/>
      <c r="BN191" s="269"/>
      <c r="BO191" s="269"/>
      <c r="BP191" s="269"/>
      <c r="BQ191" s="269"/>
      <c r="BR191" s="269"/>
      <c r="BS191" s="269"/>
    </row>
    <row r="192" spans="25:71">
      <c r="Y192" s="433">
        <v>120</v>
      </c>
      <c r="Z192" s="434"/>
      <c r="AA192" s="17" t="s">
        <v>49</v>
      </c>
      <c r="AB192" s="17" t="s">
        <v>49</v>
      </c>
      <c r="AC192" s="17" t="s">
        <v>49</v>
      </c>
      <c r="AD192" s="17" t="s">
        <v>49</v>
      </c>
      <c r="AE192" s="17" t="s">
        <v>49</v>
      </c>
      <c r="AF192" s="17" t="s">
        <v>49</v>
      </c>
      <c r="AG192" s="17">
        <f t="shared" si="140"/>
        <v>0</v>
      </c>
      <c r="AH192" s="17">
        <f t="shared" si="140"/>
        <v>0</v>
      </c>
      <c r="AI192" s="17">
        <f t="shared" si="140"/>
        <v>0</v>
      </c>
      <c r="AJ192" s="17">
        <f t="shared" si="140"/>
        <v>91.666666666666657</v>
      </c>
      <c r="AK192" s="17">
        <f t="shared" si="140"/>
        <v>50</v>
      </c>
      <c r="AL192" s="17">
        <f t="shared" si="140"/>
        <v>100</v>
      </c>
      <c r="AM192" s="17" t="s">
        <v>49</v>
      </c>
      <c r="AN192" s="17" t="s">
        <v>49</v>
      </c>
      <c r="AO192" s="17" t="s">
        <v>49</v>
      </c>
      <c r="AP192" s="17" t="s">
        <v>49</v>
      </c>
      <c r="AQ192" s="17" t="s">
        <v>49</v>
      </c>
      <c r="AR192" s="17" t="s">
        <v>49</v>
      </c>
      <c r="AS192" s="17">
        <f t="shared" ref="AS192:AX192" si="141">(AS169/AS90)*100</f>
        <v>0</v>
      </c>
      <c r="AT192" s="17">
        <f t="shared" si="141"/>
        <v>0</v>
      </c>
      <c r="AU192" s="17">
        <f t="shared" si="141"/>
        <v>4.5454545454545459</v>
      </c>
      <c r="AV192" s="17">
        <f t="shared" si="141"/>
        <v>83.333333333333343</v>
      </c>
      <c r="AW192" s="17">
        <f t="shared" si="141"/>
        <v>93.333333333333329</v>
      </c>
      <c r="AX192" s="107">
        <f t="shared" si="141"/>
        <v>83.333333333333343</v>
      </c>
      <c r="AY192" s="269"/>
      <c r="AZ192" s="174" t="s">
        <v>215</v>
      </c>
      <c r="BA192" s="57">
        <f>(SUMIF(AA188:AF194,"&lt;&gt;-"))/(COUNTIF(AA188:AF194,"&lt;&gt;-"))</f>
        <v>37.793209876543216</v>
      </c>
      <c r="BB192" s="57">
        <f>(SUMIF(AG188:AL194,"&lt;&gt;-"))/(COUNTIF(AG188:AL194,"&lt;&gt;-"))</f>
        <v>40.83085317460317</v>
      </c>
      <c r="BC192" s="57">
        <f>(SUMIF(AM188:AR194,"&lt;&gt;-"))/(COUNTIF(AM188:AR194,"&lt;&gt;-"))</f>
        <v>37.757717228305459</v>
      </c>
      <c r="BD192" s="58">
        <f>(SUMIF(AS188:AX194,"&lt;&gt;-"))/(COUNTIF(AS188:AX194,"&lt;&gt;-"))</f>
        <v>39.546122661760215</v>
      </c>
      <c r="BE192" s="265"/>
      <c r="BF192" s="265"/>
      <c r="BG192" s="265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69"/>
      <c r="BS192" s="269"/>
    </row>
    <row r="193" spans="25:71">
      <c r="Y193" s="433">
        <v>180</v>
      </c>
      <c r="Z193" s="434"/>
      <c r="AA193" s="17" t="s">
        <v>49</v>
      </c>
      <c r="AB193" s="17" t="s">
        <v>49</v>
      </c>
      <c r="AC193" s="17" t="s">
        <v>49</v>
      </c>
      <c r="AD193" s="17" t="s">
        <v>49</v>
      </c>
      <c r="AE193" s="17" t="s">
        <v>49</v>
      </c>
      <c r="AF193" s="17" t="s">
        <v>49</v>
      </c>
      <c r="AG193" s="17" t="s">
        <v>49</v>
      </c>
      <c r="AH193" s="17" t="s">
        <v>49</v>
      </c>
      <c r="AI193" s="17" t="s">
        <v>49</v>
      </c>
      <c r="AJ193" s="17" t="s">
        <v>49</v>
      </c>
      <c r="AK193" s="17" t="s">
        <v>49</v>
      </c>
      <c r="AL193" s="17" t="s">
        <v>49</v>
      </c>
      <c r="AM193" s="17">
        <f t="shared" si="140"/>
        <v>0</v>
      </c>
      <c r="AN193" s="17">
        <f t="shared" si="140"/>
        <v>0</v>
      </c>
      <c r="AO193" s="17">
        <f t="shared" si="140"/>
        <v>0</v>
      </c>
      <c r="AP193" s="17">
        <f t="shared" si="140"/>
        <v>85.714285714285708</v>
      </c>
      <c r="AQ193" s="17">
        <f t="shared" si="140"/>
        <v>70</v>
      </c>
      <c r="AR193" s="17">
        <f t="shared" si="140"/>
        <v>55.555555555555557</v>
      </c>
      <c r="AS193" s="17">
        <f t="shared" ref="AS193:AX193" si="142">(AS170/AS91)*100</f>
        <v>0</v>
      </c>
      <c r="AT193" s="17">
        <f t="shared" si="142"/>
        <v>0</v>
      </c>
      <c r="AU193" s="17">
        <f t="shared" si="142"/>
        <v>11.76470588235294</v>
      </c>
      <c r="AV193" s="17">
        <f t="shared" si="142"/>
        <v>90</v>
      </c>
      <c r="AW193" s="17">
        <f t="shared" si="142"/>
        <v>100</v>
      </c>
      <c r="AX193" s="107">
        <f t="shared" si="142"/>
        <v>78.571428571428569</v>
      </c>
      <c r="AY193" s="269"/>
      <c r="AZ193" s="263" t="s">
        <v>216</v>
      </c>
      <c r="BA193" s="270">
        <v>1</v>
      </c>
      <c r="BB193" s="270">
        <v>2</v>
      </c>
      <c r="BC193" s="270">
        <v>3</v>
      </c>
      <c r="BD193" s="270">
        <v>4</v>
      </c>
      <c r="BE193" s="270">
        <v>6</v>
      </c>
      <c r="BF193" s="270">
        <v>12</v>
      </c>
      <c r="BG193" s="270">
        <v>18</v>
      </c>
      <c r="BH193" s="264">
        <v>36</v>
      </c>
      <c r="BI193" s="269"/>
      <c r="BJ193" s="269"/>
      <c r="BK193" s="269"/>
      <c r="BL193" s="269"/>
      <c r="BM193" s="269"/>
      <c r="BN193" s="269"/>
      <c r="BO193" s="269"/>
      <c r="BP193" s="269"/>
      <c r="BQ193" s="269"/>
      <c r="BR193" s="269"/>
      <c r="BS193" s="269"/>
    </row>
    <row r="194" spans="25:71" ht="16.5" thickBot="1">
      <c r="Y194" s="435">
        <v>360</v>
      </c>
      <c r="Z194" s="436"/>
      <c r="AA194" s="108" t="s">
        <v>49</v>
      </c>
      <c r="AB194" s="108" t="s">
        <v>49</v>
      </c>
      <c r="AC194" s="108" t="s">
        <v>49</v>
      </c>
      <c r="AD194" s="108" t="s">
        <v>49</v>
      </c>
      <c r="AE194" s="108" t="s">
        <v>49</v>
      </c>
      <c r="AF194" s="108" t="s">
        <v>49</v>
      </c>
      <c r="AG194" s="108" t="s">
        <v>49</v>
      </c>
      <c r="AH194" s="108" t="s">
        <v>49</v>
      </c>
      <c r="AI194" s="108" t="s">
        <v>49</v>
      </c>
      <c r="AJ194" s="108" t="s">
        <v>49</v>
      </c>
      <c r="AK194" s="108" t="s">
        <v>49</v>
      </c>
      <c r="AL194" s="108" t="s">
        <v>49</v>
      </c>
      <c r="AM194" s="108" t="s">
        <v>49</v>
      </c>
      <c r="AN194" s="108" t="s">
        <v>49</v>
      </c>
      <c r="AO194" s="108" t="s">
        <v>49</v>
      </c>
      <c r="AP194" s="108" t="s">
        <v>49</v>
      </c>
      <c r="AQ194" s="108" t="s">
        <v>49</v>
      </c>
      <c r="AR194" s="108" t="s">
        <v>49</v>
      </c>
      <c r="AS194" s="108">
        <f t="shared" ref="AS194:AX194" si="143">(AS171/AS92)*100</f>
        <v>0</v>
      </c>
      <c r="AT194" s="108">
        <f t="shared" si="143"/>
        <v>0</v>
      </c>
      <c r="AU194" s="108">
        <f t="shared" si="143"/>
        <v>4.3478260869565215</v>
      </c>
      <c r="AV194" s="108">
        <f t="shared" si="143"/>
        <v>81.818181818181827</v>
      </c>
      <c r="AW194" s="108">
        <f t="shared" si="143"/>
        <v>85</v>
      </c>
      <c r="AX194" s="109">
        <f t="shared" si="143"/>
        <v>50</v>
      </c>
      <c r="AY194" s="269"/>
      <c r="AZ194" s="174" t="s">
        <v>187</v>
      </c>
      <c r="BA194" s="267">
        <f>SUMIF(AA190:AF190,"&lt;&gt;-")+SUMIF(AG192:AL192,"&lt;&gt;-")+SUMIF(AM193:AR193,"&lt;&gt;-")+SUMIF(AS194:AX194,"&lt;&gt;-")</f>
        <v>879.10251584164632</v>
      </c>
      <c r="BB194" s="267">
        <f>SUMIF(AA189:AF189,"&lt;&gt;-")+SUMIF(AG190:AL190,"&lt;&gt;-")+SUMIF(AM191:AR191,"&lt;&gt;-")+SUMIF(AS193:AX193,"&lt;&gt;-")</f>
        <v>986.8639122315592</v>
      </c>
      <c r="BC194" s="267">
        <f>SUMIF(AM190:AR190,"&lt;&gt;-")+SUMIF(AS192:AX192,"&lt;&gt;-")</f>
        <v>556.31016042780743</v>
      </c>
      <c r="BD194" s="267">
        <f>SUMIF(AG189:AL189,"&lt;&gt;-")+SUMIF(AS191:AX191,"&lt;&gt;-")</f>
        <v>575.98845598845605</v>
      </c>
      <c r="BE194" s="267">
        <f>SUMIF(AA188:AF188,"&lt;&gt;-")+SUMIF(AM189:AR189,"&lt;&gt;-")+SUMIF(AS190:AX190,"&lt;&gt;-")</f>
        <v>773.9552114552115</v>
      </c>
      <c r="BF194" s="267">
        <f>SUMIF(AG188:AL188,"&lt;&gt;-")+SUMIF(AS189:AX189,"&lt;&gt;-")</f>
        <v>419.16666666666663</v>
      </c>
      <c r="BG194" s="267">
        <f>SUMIF(AM188:AR188,"&lt;&gt;-")</f>
        <v>160</v>
      </c>
      <c r="BH194" s="268">
        <f>SUMIF(AS188:AX188,"&lt;&gt;-")</f>
        <v>102.5</v>
      </c>
      <c r="BI194" s="269"/>
      <c r="BJ194" s="269"/>
      <c r="BK194" s="269"/>
      <c r="BL194" s="269"/>
      <c r="BM194" s="269"/>
      <c r="BN194" s="269"/>
      <c r="BO194" s="269"/>
      <c r="BP194" s="269"/>
      <c r="BQ194" s="269"/>
      <c r="BR194" s="269"/>
      <c r="BS194" s="269"/>
    </row>
    <row r="195" spans="25:71">
      <c r="AY195" s="269"/>
      <c r="AZ195" s="174" t="s">
        <v>215</v>
      </c>
      <c r="BA195" s="57">
        <f>(SUMIF(AA190:AF190,"&lt;&gt;-")+SUMIF(AG192:AL192,"&lt;&gt;-")+SUMIF(AM193:AR193,"&lt;&gt;-")+SUMIF(AS194:AX194,"&lt;&gt;-"))/(COUNTIF(AA190:AF190,"&lt;&gt;-")+COUNTIF(AG192:AL192,"&lt;&gt;-")+COUNTIF(AM193:AR193,"&lt;&gt;-")+COUNTIF(AS194:AX194,"&lt;&gt;-"))</f>
        <v>36.62927149340193</v>
      </c>
      <c r="BB195" s="57">
        <f>(SUMIF(AA189:AF189,"&lt;&gt;-")+SUMIF(AG190:AL190,"&lt;&gt;-")+SUMIF(AM191:AR191,"&lt;&gt;-")+SUMIF(AS193:AX193,"&lt;&gt;-"))/(COUNTIF(AA189:AF189,"&lt;&gt;-")+COUNTIF(AG190:AL190,"&lt;&gt;-")+COUNTIF(AM191:AR191,"&lt;&gt;-")+COUNTIF(AS193:AX193,"&lt;&gt;-"))</f>
        <v>41.119329676314969</v>
      </c>
      <c r="BC195" s="57">
        <f>(SUMIF(AM190:AR190,"&lt;&gt;-")+SUMIF(AS192:AX192,"&lt;&gt;-"))/(COUNTIF(AM190:AR190,"&lt;&gt;-")+COUNTIF(AS192:AX192,"&lt;&gt;-"))</f>
        <v>46.359180035650617</v>
      </c>
      <c r="BD195" s="57">
        <f>(SUMIF(AG189:AL189,"&lt;&gt;-")+SUMIF(AS191:AX191,"&lt;&gt;-"))/(COUNTIF(AG189:AL189,"&lt;&gt;-")+COUNTIF(AS191:AX191,"&lt;&gt;-"))</f>
        <v>47.999037999038002</v>
      </c>
      <c r="BE195" s="57">
        <f>(SUMIF(AA188:AF188,"&lt;&gt;-")+SUMIF(AM189:AR189,"&lt;&gt;-")+SUMIF(AS190:AX190,"&lt;&gt;-"))/(COUNTIF(AA188:AF188,"&lt;&gt;-")+COUNTIF(AM189:AR189,"&lt;&gt;-")+COUNTIF(AS190:AX190,"&lt;&gt;-"))</f>
        <v>42.997511747511751</v>
      </c>
      <c r="BF195" s="57">
        <f>(SUMIF(AG188:AL188,"&lt;&gt;-")+SUMIF(AS189:AX189,"&lt;&gt;-"))/(COUNTIF(AG188:AL188,"&lt;&gt;-")+COUNTIF(AS189:AX189,"&lt;&gt;-"))</f>
        <v>34.93055555555555</v>
      </c>
      <c r="BG195" s="57">
        <f>AVERAGEIF(AM188:AR188,"&lt;&gt;-")</f>
        <v>26.666666666666668</v>
      </c>
      <c r="BH195" s="58">
        <f>AVERAGEIF(AS188:AX188,"&lt;&gt;-")</f>
        <v>17.083333333333332</v>
      </c>
      <c r="BI195" s="269"/>
      <c r="BJ195" s="269"/>
      <c r="BK195" s="269"/>
      <c r="BL195" s="269"/>
      <c r="BM195" s="269"/>
      <c r="BN195" s="269"/>
      <c r="BO195" s="269"/>
      <c r="BP195" s="269"/>
      <c r="BQ195" s="269"/>
      <c r="BR195" s="269"/>
      <c r="BS195" s="269"/>
    </row>
    <row r="196" spans="25:71">
      <c r="AY196" s="269"/>
      <c r="AZ196" s="263" t="s">
        <v>217</v>
      </c>
      <c r="BA196" s="270" t="s">
        <v>218</v>
      </c>
      <c r="BB196" s="270" t="s">
        <v>219</v>
      </c>
      <c r="BC196" s="270" t="s">
        <v>220</v>
      </c>
      <c r="BD196" s="270" t="s">
        <v>221</v>
      </c>
      <c r="BE196" s="270" t="s">
        <v>222</v>
      </c>
      <c r="BF196" s="270" t="s">
        <v>223</v>
      </c>
      <c r="BG196" s="270" t="s">
        <v>224</v>
      </c>
      <c r="BH196" s="270" t="s">
        <v>225</v>
      </c>
      <c r="BI196" s="270" t="s">
        <v>226</v>
      </c>
      <c r="BJ196" s="270" t="s">
        <v>227</v>
      </c>
      <c r="BK196" s="270" t="s">
        <v>228</v>
      </c>
      <c r="BL196" s="270" t="s">
        <v>229</v>
      </c>
      <c r="BM196" s="270" t="s">
        <v>230</v>
      </c>
      <c r="BN196" s="270" t="s">
        <v>231</v>
      </c>
      <c r="BO196" s="270" t="s">
        <v>232</v>
      </c>
      <c r="BP196" s="270" t="s">
        <v>233</v>
      </c>
      <c r="BQ196" s="270" t="s">
        <v>234</v>
      </c>
      <c r="BR196" s="270" t="s">
        <v>235</v>
      </c>
      <c r="BS196" s="264" t="s">
        <v>236</v>
      </c>
    </row>
    <row r="197" spans="25:71">
      <c r="AY197" s="269"/>
      <c r="AZ197" s="174" t="s">
        <v>187</v>
      </c>
      <c r="BA197" s="267">
        <f>SUMIF(AA188:AF188,"&lt;&gt;-")</f>
        <v>260</v>
      </c>
      <c r="BB197" s="267">
        <f>SUMIF(AA189:AF189,"&lt;&gt;-")</f>
        <v>215.27777777777777</v>
      </c>
      <c r="BC197" s="267">
        <f>SUMIF(AA190:AF190,"&lt;&gt;-")</f>
        <v>204.99999999999997</v>
      </c>
      <c r="BD197" s="267">
        <f>SUMIF(AG188:AL188,"&lt;&gt;-")</f>
        <v>175</v>
      </c>
      <c r="BE197" s="267">
        <f>SUMIF(AG189:AL189,"&lt;&gt;-")</f>
        <v>302.85714285714283</v>
      </c>
      <c r="BF197" s="267">
        <f>SUMIF(AG190:AL190,"&lt;&gt;-")</f>
        <v>260.41666666666663</v>
      </c>
      <c r="BG197" s="267">
        <f>SUMIF(AG192:AL192,"&lt;&gt;-")</f>
        <v>241.66666666666666</v>
      </c>
      <c r="BH197" s="267">
        <f>SUMIF(AM188:AR188,"&lt;&gt;-")</f>
        <v>160</v>
      </c>
      <c r="BI197" s="267">
        <f>SUMIF(AM189:AR189,"&lt;&gt;-")</f>
        <v>238.86363636363637</v>
      </c>
      <c r="BJ197" s="267">
        <f>SUMIF(AM190:AR190,"&lt;&gt;-")</f>
        <v>291.76470588235293</v>
      </c>
      <c r="BK197" s="267">
        <f>SUMIF(AM191:AR191,"&lt;&gt;-")</f>
        <v>230.83333333333331</v>
      </c>
      <c r="BL197" s="267">
        <f>SUMIF(AM193:AR193,"&lt;&gt;-")</f>
        <v>211.26984126984127</v>
      </c>
      <c r="BM197" s="267">
        <f>SUMIF(AS188:AX188,"&lt;&gt;-")</f>
        <v>102.5</v>
      </c>
      <c r="BN197" s="267">
        <f>SUMIF(AS189:AX189,"&lt;&gt;-")</f>
        <v>244.16666666666666</v>
      </c>
      <c r="BO197" s="267">
        <f>SUMIF(AS190:AX190,"&lt;&gt;-")</f>
        <v>275.09157509157512</v>
      </c>
      <c r="BP197" s="267">
        <f>SUMIF(AS191:AX191,"&lt;&gt;-")</f>
        <v>273.13131313131316</v>
      </c>
      <c r="BQ197" s="267">
        <f>SUMIF(AS192:AX192,"&lt;&gt;-")</f>
        <v>264.54545454545456</v>
      </c>
      <c r="BR197" s="267">
        <f>SUMIF(AS193:AX193,"&lt;&gt;-")</f>
        <v>280.33613445378148</v>
      </c>
      <c r="BS197" s="268">
        <f>SUMIF(AS194:AX194,"&lt;&gt;-")</f>
        <v>221.16600790513834</v>
      </c>
    </row>
    <row r="198" spans="25:71">
      <c r="AY198" s="269"/>
      <c r="AZ198" s="173" t="s">
        <v>215</v>
      </c>
      <c r="BA198" s="177">
        <f>(SUMIF(AA188:AF188,"&lt;&gt;-"))/(COUNTIF(AA188:AF188,"&lt;&gt;-"))</f>
        <v>43.333333333333336</v>
      </c>
      <c r="BB198" s="177">
        <f>(SUMIF(AA189:AF189,"&lt;&gt;-"))/(COUNTIF(AA189:AF189,"&lt;&gt;-"))</f>
        <v>35.879629629629626</v>
      </c>
      <c r="BC198" s="177">
        <f>(SUMIF(AA190:AF190,"&lt;&gt;-"))/(COUNTIF(AA190:AF190,"&lt;&gt;-"))</f>
        <v>34.166666666666664</v>
      </c>
      <c r="BD198" s="177">
        <f>(SUMIF(AG188:AL188,"&lt;&gt;-"))/(COUNTIF(AG188:AL188,"&lt;&gt;-"))</f>
        <v>29.166666666666668</v>
      </c>
      <c r="BE198" s="177">
        <f>(SUMIF(AG189:AL189,"&lt;&gt;-"))/(COUNTIF(AG189:AL189,"&lt;&gt;-"))</f>
        <v>50.476190476190474</v>
      </c>
      <c r="BF198" s="177">
        <f>(SUMIF(AG190:AL190,"&lt;&gt;-"))/(COUNTIF(AG190:AL190,"&lt;&gt;-"))</f>
        <v>43.402777777777771</v>
      </c>
      <c r="BG198" s="177">
        <f>(SUMIF(AG192:AL192,"&lt;&gt;-"))/(COUNTIF(AG192:AL192,"&lt;&gt;-"))</f>
        <v>40.277777777777779</v>
      </c>
      <c r="BH198" s="177">
        <f>(SUMIF(AM188:AR188,"&lt;&gt;-"))/(COUNTIF(AM188:AR188,"&lt;&gt;-"))</f>
        <v>26.666666666666668</v>
      </c>
      <c r="BI198" s="177">
        <f>(SUMIF(AM189:AR189,"&lt;&gt;-"))/(COUNTIF(AM189:AR189,"&lt;&gt;-"))</f>
        <v>39.810606060606062</v>
      </c>
      <c r="BJ198" s="177">
        <f>(SUMIF(AM190:AR190,"&lt;&gt;-"))/(COUNTIF(AM190:AR190,"&lt;&gt;-"))</f>
        <v>48.627450980392155</v>
      </c>
      <c r="BK198" s="177">
        <f>(SUMIF(AM191:AR191,"&lt;&gt;-"))/(COUNTIF(AM191:AR191,"&lt;&gt;-"))</f>
        <v>38.472222222222221</v>
      </c>
      <c r="BL198" s="177">
        <f>(SUMIF(AM193:AR193,"&lt;&gt;-"))/(COUNTIF(AM193:AR193,"&lt;&gt;-"))</f>
        <v>35.211640211640209</v>
      </c>
      <c r="BM198" s="177">
        <f>(SUMIF(AS188:AX188,"&lt;&gt;-"))/(COUNTIF(AS188:AX188,"&lt;&gt;-"))</f>
        <v>17.083333333333332</v>
      </c>
      <c r="BN198" s="177">
        <f>(SUMIF(AS189:AX189,"&lt;&gt;-"))/(COUNTIF(AS189:AX189,"&lt;&gt;-"))</f>
        <v>40.694444444444443</v>
      </c>
      <c r="BO198" s="177">
        <f>(SUMIF(AS190:AX190,"&lt;&gt;-"))/(COUNTIF(AS190:AX190,"&lt;&gt;-"))</f>
        <v>45.848595848595856</v>
      </c>
      <c r="BP198" s="177">
        <f>(SUMIF(AS191:AX191,"&lt;&gt;-"))/(COUNTIF(AS191:AX191,"&lt;&gt;-"))</f>
        <v>45.52188552188553</v>
      </c>
      <c r="BQ198" s="177">
        <f>(SUMIF(AS192:AX192,"&lt;&gt;-"))/(COUNTIF(AS192:AX192,"&lt;&gt;-"))</f>
        <v>44.090909090909093</v>
      </c>
      <c r="BR198" s="177">
        <f>(SUMIF(AS193:AX193,"&lt;&gt;-"))/(COUNTIF(AS193:AX193,"&lt;&gt;-"))</f>
        <v>46.72268907563025</v>
      </c>
      <c r="BS198" s="178">
        <f>(SUMIF(AS194:AX194,"&lt;&gt;-"))/(COUNTIF(AS194:AX194,"&lt;&gt;-"))</f>
        <v>36.861001317523055</v>
      </c>
    </row>
    <row r="199" spans="25:71">
      <c r="AY199" s="269"/>
      <c r="AZ199" s="269"/>
      <c r="BA199" s="269"/>
      <c r="BB199" s="269"/>
      <c r="BC199" s="269"/>
      <c r="BD199" s="269"/>
      <c r="BE199" s="269"/>
      <c r="BF199" s="269"/>
      <c r="BG199" s="269"/>
      <c r="BH199" s="269"/>
      <c r="BI199" s="269"/>
      <c r="BJ199" s="269"/>
      <c r="BK199" s="269"/>
      <c r="BL199" s="269"/>
      <c r="BM199" s="269"/>
      <c r="BN199" s="269"/>
      <c r="BO199" s="269"/>
      <c r="BP199" s="269"/>
      <c r="BQ199" s="269"/>
      <c r="BR199" s="269"/>
      <c r="BS199" s="269"/>
    </row>
    <row r="200" spans="25:71">
      <c r="AY200" s="269"/>
      <c r="AZ200" s="269"/>
      <c r="BA200" s="269"/>
      <c r="BB200" s="269"/>
      <c r="BC200" s="269"/>
      <c r="BD200" s="269"/>
      <c r="BE200" s="269"/>
      <c r="BF200" s="269"/>
      <c r="BG200" s="269"/>
      <c r="BH200" s="269"/>
      <c r="BI200" s="269"/>
      <c r="BJ200" s="269"/>
      <c r="BK200" s="269"/>
      <c r="BL200" s="269"/>
      <c r="BM200" s="269"/>
      <c r="BN200" s="269"/>
      <c r="BO200" s="269"/>
      <c r="BP200" s="269"/>
      <c r="BQ200" s="269"/>
      <c r="BR200" s="269"/>
      <c r="BS200" s="269"/>
    </row>
    <row r="201" spans="25:71">
      <c r="AY201" s="269"/>
      <c r="AZ201" s="269"/>
      <c r="BA201" s="269"/>
      <c r="BB201" s="269"/>
      <c r="BC201" s="269"/>
      <c r="BD201" s="269"/>
      <c r="BE201" s="269"/>
      <c r="BF201" s="269"/>
      <c r="BG201" s="269"/>
      <c r="BH201" s="269"/>
      <c r="BI201" s="269"/>
      <c r="BJ201" s="269"/>
      <c r="BK201" s="269"/>
      <c r="BL201" s="269"/>
      <c r="BM201" s="269"/>
      <c r="BN201" s="269"/>
      <c r="BO201" s="269"/>
      <c r="BP201" s="269"/>
      <c r="BQ201" s="269"/>
      <c r="BR201" s="269"/>
      <c r="BS201" s="269"/>
    </row>
    <row r="202" spans="25:71">
      <c r="AY202" s="269"/>
      <c r="AZ202" s="269"/>
      <c r="BA202" s="269"/>
      <c r="BB202" s="269"/>
      <c r="BC202" s="269"/>
      <c r="BD202" s="269"/>
      <c r="BE202" s="269"/>
      <c r="BF202" s="269"/>
      <c r="BG202" s="269"/>
      <c r="BH202" s="269"/>
      <c r="BI202" s="269"/>
      <c r="BJ202" s="269"/>
      <c r="BK202" s="269"/>
      <c r="BL202" s="269"/>
      <c r="BM202" s="269"/>
      <c r="BN202" s="269"/>
      <c r="BO202" s="269"/>
      <c r="BP202" s="269"/>
      <c r="BQ202" s="269"/>
      <c r="BR202" s="269"/>
      <c r="BS202" s="269"/>
    </row>
    <row r="203" spans="25:71">
      <c r="AY203" s="269"/>
      <c r="AZ203" s="269"/>
      <c r="BA203" s="269"/>
      <c r="BB203" s="269"/>
      <c r="BC203" s="269"/>
      <c r="BD203" s="269"/>
      <c r="BE203" s="269"/>
      <c r="BF203" s="269"/>
      <c r="BG203" s="269"/>
      <c r="BH203" s="269"/>
      <c r="BI203" s="269"/>
      <c r="BJ203" s="269"/>
      <c r="BK203" s="269"/>
      <c r="BL203" s="269"/>
      <c r="BM203" s="269"/>
      <c r="BN203" s="269"/>
      <c r="BO203" s="269"/>
      <c r="BP203" s="269"/>
      <c r="BQ203" s="269"/>
      <c r="BR203" s="269"/>
      <c r="BS203" s="269"/>
    </row>
    <row r="204" spans="25:71">
      <c r="AY204" s="269"/>
      <c r="AZ204" s="269"/>
      <c r="BA204" s="269"/>
      <c r="BB204" s="269"/>
      <c r="BC204" s="269"/>
      <c r="BD204" s="269"/>
      <c r="BE204" s="269"/>
      <c r="BF204" s="269"/>
      <c r="BG204" s="269"/>
      <c r="BH204" s="269"/>
      <c r="BI204" s="269"/>
      <c r="BJ204" s="269"/>
      <c r="BK204" s="269"/>
      <c r="BL204" s="269"/>
      <c r="BM204" s="269"/>
      <c r="BN204" s="269"/>
      <c r="BO204" s="269"/>
      <c r="BP204" s="269"/>
      <c r="BQ204" s="269"/>
      <c r="BR204" s="269"/>
      <c r="BS204" s="269"/>
    </row>
    <row r="205" spans="25:71">
      <c r="AY205" s="269"/>
      <c r="AZ205" s="269"/>
      <c r="BA205" s="269"/>
      <c r="BB205" s="269"/>
      <c r="BC205" s="269"/>
      <c r="BD205" s="269"/>
      <c r="BE205" s="269"/>
      <c r="BF205" s="269"/>
      <c r="BG205" s="269"/>
      <c r="BH205" s="269"/>
      <c r="BI205" s="269"/>
      <c r="BJ205" s="269"/>
      <c r="BK205" s="269"/>
      <c r="BL205" s="269"/>
      <c r="BM205" s="269"/>
      <c r="BN205" s="269"/>
      <c r="BO205" s="269"/>
      <c r="BP205" s="269"/>
      <c r="BQ205" s="269"/>
      <c r="BR205" s="269"/>
      <c r="BS205" s="269"/>
    </row>
    <row r="206" spans="25:71">
      <c r="AY206" s="269"/>
      <c r="AZ206" s="269"/>
      <c r="BA206" s="269"/>
      <c r="BB206" s="269"/>
      <c r="BC206" s="269"/>
      <c r="BD206" s="269"/>
      <c r="BE206" s="269"/>
      <c r="BF206" s="269"/>
      <c r="BG206" s="269"/>
      <c r="BH206" s="269"/>
      <c r="BI206" s="269"/>
      <c r="BJ206" s="269"/>
      <c r="BK206" s="269"/>
      <c r="BL206" s="269"/>
      <c r="BM206" s="269"/>
      <c r="BN206" s="269"/>
      <c r="BO206" s="269"/>
      <c r="BP206" s="269"/>
      <c r="BQ206" s="269"/>
      <c r="BR206" s="269"/>
      <c r="BS206" s="269"/>
    </row>
    <row r="207" spans="25:71">
      <c r="AY207" s="269"/>
      <c r="AZ207" s="269"/>
      <c r="BA207" s="269"/>
      <c r="BB207" s="269"/>
      <c r="BC207" s="269"/>
      <c r="BD207" s="269"/>
      <c r="BE207" s="269"/>
      <c r="BF207" s="269"/>
      <c r="BG207" s="269"/>
      <c r="BH207" s="269"/>
      <c r="BI207" s="269"/>
      <c r="BJ207" s="269"/>
      <c r="BK207" s="269"/>
      <c r="BL207" s="269"/>
      <c r="BM207" s="269"/>
      <c r="BN207" s="269"/>
      <c r="BO207" s="269"/>
      <c r="BP207" s="269"/>
      <c r="BQ207" s="269"/>
      <c r="BR207" s="269"/>
      <c r="BS207" s="269"/>
    </row>
    <row r="208" spans="25:71">
      <c r="AY208" s="269"/>
      <c r="AZ208" s="269"/>
      <c r="BA208" s="269"/>
      <c r="BB208" s="269"/>
      <c r="BC208" s="269"/>
      <c r="BD208" s="269"/>
      <c r="BE208" s="269"/>
      <c r="BF208" s="269"/>
      <c r="BG208" s="269"/>
      <c r="BH208" s="269"/>
      <c r="BI208" s="269"/>
      <c r="BJ208" s="269"/>
      <c r="BK208" s="269"/>
      <c r="BL208" s="269"/>
      <c r="BM208" s="269"/>
      <c r="BN208" s="269"/>
      <c r="BO208" s="269"/>
      <c r="BP208" s="269"/>
      <c r="BQ208" s="269"/>
      <c r="BR208" s="269"/>
      <c r="BS208" s="269"/>
    </row>
    <row r="209" spans="25:71">
      <c r="AY209" s="269"/>
      <c r="AZ209" s="269"/>
      <c r="BA209" s="269"/>
      <c r="BB209" s="269"/>
      <c r="BC209" s="269"/>
      <c r="BD209" s="269"/>
      <c r="BE209" s="269"/>
      <c r="BF209" s="269"/>
      <c r="BG209" s="269"/>
      <c r="BH209" s="269"/>
      <c r="BI209" s="269"/>
      <c r="BJ209" s="269"/>
      <c r="BK209" s="269"/>
      <c r="BL209" s="269"/>
      <c r="BM209" s="269"/>
      <c r="BN209" s="269"/>
      <c r="BO209" s="269"/>
      <c r="BP209" s="269"/>
      <c r="BQ209" s="269"/>
      <c r="BR209" s="269"/>
      <c r="BS209" s="269"/>
    </row>
    <row r="210" spans="25:71">
      <c r="AY210" s="269"/>
      <c r="AZ210" s="269"/>
      <c r="BA210" s="269"/>
      <c r="BB210" s="269"/>
      <c r="BC210" s="269"/>
      <c r="BD210" s="269"/>
      <c r="BE210" s="269"/>
      <c r="BF210" s="269"/>
      <c r="BG210" s="269"/>
      <c r="BH210" s="269"/>
      <c r="BI210" s="269"/>
      <c r="BJ210" s="269"/>
      <c r="BK210" s="269"/>
      <c r="BL210" s="269"/>
      <c r="BM210" s="269"/>
      <c r="BN210" s="269"/>
      <c r="BO210" s="269"/>
      <c r="BP210" s="269"/>
      <c r="BQ210" s="269"/>
      <c r="BR210" s="269"/>
      <c r="BS210" s="269"/>
    </row>
    <row r="211" spans="25:71" ht="16.5" thickBot="1">
      <c r="Y211" s="50" t="s">
        <v>353</v>
      </c>
      <c r="AY211" s="269"/>
      <c r="AZ211" s="263" t="s">
        <v>179</v>
      </c>
      <c r="BA211" s="270">
        <v>1</v>
      </c>
      <c r="BB211" s="270">
        <v>0.66</v>
      </c>
      <c r="BC211" s="270">
        <v>0.5</v>
      </c>
      <c r="BD211" s="270">
        <v>0.33</v>
      </c>
      <c r="BE211" s="270">
        <v>0.25</v>
      </c>
      <c r="BF211" s="264">
        <v>0.2</v>
      </c>
      <c r="BG211" s="266"/>
      <c r="BH211" s="269"/>
      <c r="BI211" s="269"/>
      <c r="BJ211" s="269"/>
      <c r="BK211" s="269"/>
      <c r="BL211" s="269"/>
      <c r="BM211" s="269"/>
      <c r="BN211" s="269"/>
      <c r="BO211" s="269"/>
      <c r="BP211" s="269"/>
      <c r="BQ211" s="269"/>
      <c r="BR211" s="269"/>
      <c r="BS211" s="269"/>
    </row>
    <row r="212" spans="25:71">
      <c r="Y212" s="440" t="s">
        <v>47</v>
      </c>
      <c r="Z212" s="441"/>
      <c r="AA212" s="446" t="s">
        <v>48</v>
      </c>
      <c r="AB212" s="446"/>
      <c r="AC212" s="446"/>
      <c r="AD212" s="446"/>
      <c r="AE212" s="446"/>
      <c r="AF212" s="446"/>
      <c r="AG212" s="446"/>
      <c r="AH212" s="446"/>
      <c r="AI212" s="446"/>
      <c r="AJ212" s="446"/>
      <c r="AK212" s="446"/>
      <c r="AL212" s="446"/>
      <c r="AM212" s="446"/>
      <c r="AN212" s="446"/>
      <c r="AO212" s="446"/>
      <c r="AP212" s="446"/>
      <c r="AQ212" s="446"/>
      <c r="AR212" s="446"/>
      <c r="AS212" s="446"/>
      <c r="AT212" s="446"/>
      <c r="AU212" s="446"/>
      <c r="AV212" s="446"/>
      <c r="AW212" s="446"/>
      <c r="AX212" s="447"/>
      <c r="AY212" s="269"/>
      <c r="AZ212" s="174" t="s">
        <v>187</v>
      </c>
      <c r="BA212" s="15">
        <f>SUMIF(AA215:AA221,"&lt;&gt;-")+SUMIF(AG215:AG221,"&lt;&gt;-")+SUMIF(AM215:AM221,"&lt;&gt;-")+SUMIF(AS215:AS221,"&lt;&gt;-")</f>
        <v>13</v>
      </c>
      <c r="BB212" s="15">
        <f t="shared" ref="BB212" si="144">SUMIF(AB215:AB221,"&lt;&gt;-")+SUMIF(AH215:AH221,"&lt;&gt;-")+SUMIF(AN215:AN221,"&lt;&gt;-")+SUMIF(AT215:AT221,"&lt;&gt;-")</f>
        <v>66</v>
      </c>
      <c r="BC212" s="15">
        <f t="shared" ref="BC212" si="145">SUMIF(AC215:AC221,"&lt;&gt;-")+SUMIF(AI215:AI221,"&lt;&gt;-")+SUMIF(AO215:AO221,"&lt;&gt;-")+SUMIF(AU215:AU221,"&lt;&gt;-")</f>
        <v>194</v>
      </c>
      <c r="BD212" s="15">
        <f>SUMIF(AD215:AD221,"&lt;&gt;-")+SUMIF(AJ215:AJ221,"&lt;&gt;-")+SUMIF(AP215:AP221,"&lt;&gt;-")+SUMIF(AV215:AV221,"&lt;&gt;-")</f>
        <v>282</v>
      </c>
      <c r="BE212" s="15">
        <f t="shared" ref="BE212" si="146">SUMIF(AE215:AE221,"&lt;&gt;-")+SUMIF(AK215:AK221,"&lt;&gt;-")+SUMIF(AQ215:AQ221,"&lt;&gt;-")+SUMIF(AW215:AW221,"&lt;&gt;-")</f>
        <v>213</v>
      </c>
      <c r="BF212" s="179">
        <f t="shared" ref="BF212" si="147">SUMIF(AF215:AF221,"&lt;&gt;-")+SUMIF(AL215:AL221,"&lt;&gt;-")+SUMIF(AR215:AR221,"&lt;&gt;-")+SUMIF(AX215:AX221,"&lt;&gt;-")</f>
        <v>118</v>
      </c>
      <c r="BG212" s="266"/>
      <c r="BH212" s="269"/>
      <c r="BI212" s="269"/>
      <c r="BJ212" s="269"/>
      <c r="BK212" s="269"/>
      <c r="BL212" s="269"/>
      <c r="BM212" s="269"/>
      <c r="BN212" s="269"/>
      <c r="BO212" s="269"/>
      <c r="BP212" s="269"/>
      <c r="BQ212" s="269"/>
      <c r="BR212" s="269"/>
      <c r="BS212" s="269"/>
    </row>
    <row r="213" spans="25:71">
      <c r="Y213" s="442"/>
      <c r="Z213" s="443"/>
      <c r="AA213" s="448">
        <v>60</v>
      </c>
      <c r="AB213" s="449"/>
      <c r="AC213" s="449"/>
      <c r="AD213" s="449"/>
      <c r="AE213" s="449"/>
      <c r="AF213" s="434"/>
      <c r="AG213" s="448">
        <v>120</v>
      </c>
      <c r="AH213" s="449"/>
      <c r="AI213" s="449"/>
      <c r="AJ213" s="449"/>
      <c r="AK213" s="449"/>
      <c r="AL213" s="434"/>
      <c r="AM213" s="448">
        <v>180</v>
      </c>
      <c r="AN213" s="449"/>
      <c r="AO213" s="449"/>
      <c r="AP213" s="449"/>
      <c r="AQ213" s="449"/>
      <c r="AR213" s="434"/>
      <c r="AS213" s="448">
        <v>360</v>
      </c>
      <c r="AT213" s="449"/>
      <c r="AU213" s="449"/>
      <c r="AV213" s="449"/>
      <c r="AW213" s="449"/>
      <c r="AX213" s="450"/>
      <c r="AY213" s="269"/>
      <c r="AZ213" s="174" t="s">
        <v>215</v>
      </c>
      <c r="BA213" s="57">
        <f>(SUMIF(AA215:AA221,"&lt;&gt;-")+SUMIF(AG215:AG221,"&lt;&gt;-")+SUMIF(AM215:AM221,"&lt;&gt;-")+SUMIF(AS215:AS221,"&lt;&gt;-"))/(COUNTIF(AA215:AA221,"&lt;&gt;-")+COUNTIF(AG215:AG221,"&lt;&gt;-")+COUNTIF(AM215:AM221,"&lt;&gt;-")+COUNTIF(AS215:AS221,"&lt;&gt;-"))</f>
        <v>0.68421052631578949</v>
      </c>
      <c r="BB213" s="57">
        <f t="shared" ref="BB213" si="148">(SUMIF(AB215:AB221,"&lt;&gt;-")+SUMIF(AH215:AH221,"&lt;&gt;-")+SUMIF(AN215:AN221,"&lt;&gt;-")+SUMIF(AT215:AT221,"&lt;&gt;-"))/(COUNTIF(AB215:AB221,"&lt;&gt;-")+COUNTIF(AH215:AH221,"&lt;&gt;-")+COUNTIF(AN215:AN221,"&lt;&gt;-")+COUNTIF(AT215:AT221,"&lt;&gt;-"))</f>
        <v>3.4736842105263159</v>
      </c>
      <c r="BC213" s="57">
        <f t="shared" ref="BC213" si="149">(SUMIF(AC215:AC221,"&lt;&gt;-")+SUMIF(AI215:AI221,"&lt;&gt;-")+SUMIF(AO215:AO221,"&lt;&gt;-")+SUMIF(AU215:AU221,"&lt;&gt;-"))/(COUNTIF(AC215:AC221,"&lt;&gt;-")+COUNTIF(AI215:AI221,"&lt;&gt;-")+COUNTIF(AO215:AO221,"&lt;&gt;-")+COUNTIF(AU215:AU221,"&lt;&gt;-"))</f>
        <v>10.210526315789474</v>
      </c>
      <c r="BD213" s="57">
        <f t="shared" ref="BD213" si="150">(SUMIF(AD215:AD221,"&lt;&gt;-")+SUMIF(AJ215:AJ221,"&lt;&gt;-")+SUMIF(AP215:AP221,"&lt;&gt;-")+SUMIF(AV215:AV221,"&lt;&gt;-"))/(COUNTIF(AD215:AD221,"&lt;&gt;-")+COUNTIF(AJ215:AJ221,"&lt;&gt;-")+COUNTIF(AP215:AP221,"&lt;&gt;-")+COUNTIF(AV215:AV221,"&lt;&gt;-"))</f>
        <v>14.842105263157896</v>
      </c>
      <c r="BE213" s="57">
        <f t="shared" ref="BE213" si="151">(SUMIF(AE215:AE221,"&lt;&gt;-")+SUMIF(AK215:AK221,"&lt;&gt;-")+SUMIF(AQ215:AQ221,"&lt;&gt;-")+SUMIF(AW215:AW221,"&lt;&gt;-"))/(COUNTIF(AE215:AE221,"&lt;&gt;-")+COUNTIF(AK215:AK221,"&lt;&gt;-")+COUNTIF(AQ215:AQ221,"&lt;&gt;-")+COUNTIF(AW215:AW221,"&lt;&gt;-"))</f>
        <v>11.210526315789474</v>
      </c>
      <c r="BF213" s="58">
        <f t="shared" ref="BF213" si="152">(SUMIF(AF215:AF221,"&lt;&gt;-")+SUMIF(AL215:AL221,"&lt;&gt;-")+SUMIF(AR215:AR221,"&lt;&gt;-")+SUMIF(AX215:AX221,"&lt;&gt;-"))/(COUNTIF(AF215:AF221,"&lt;&gt;-")+COUNTIF(AL215:AL221,"&lt;&gt;-")+COUNTIF(AR215:AR221,"&lt;&gt;-")+COUNTIF(AX215:AX221,"&lt;&gt;-"))</f>
        <v>6.2105263157894735</v>
      </c>
      <c r="BG213" s="266"/>
      <c r="BH213" s="269"/>
      <c r="BI213" s="269"/>
      <c r="BJ213" s="269"/>
      <c r="BK213" s="269"/>
      <c r="BL213" s="269"/>
      <c r="BM213" s="269"/>
      <c r="BN213" s="269"/>
      <c r="BO213" s="269"/>
      <c r="BP213" s="269"/>
      <c r="BQ213" s="269"/>
      <c r="BR213" s="269"/>
      <c r="BS213" s="269"/>
    </row>
    <row r="214" spans="25:71">
      <c r="Y214" s="444"/>
      <c r="Z214" s="445"/>
      <c r="AA214" s="16">
        <v>1</v>
      </c>
      <c r="AB214" s="16">
        <v>0.66</v>
      </c>
      <c r="AC214" s="16">
        <v>0.5</v>
      </c>
      <c r="AD214" s="16">
        <v>0.33</v>
      </c>
      <c r="AE214" s="16">
        <v>0.25</v>
      </c>
      <c r="AF214" s="16">
        <v>0.2</v>
      </c>
      <c r="AG214" s="16">
        <v>1</v>
      </c>
      <c r="AH214" s="16">
        <v>0.66</v>
      </c>
      <c r="AI214" s="16">
        <v>0.5</v>
      </c>
      <c r="AJ214" s="16">
        <v>0.33</v>
      </c>
      <c r="AK214" s="16">
        <v>0.25</v>
      </c>
      <c r="AL214" s="16">
        <v>0.2</v>
      </c>
      <c r="AM214" s="16">
        <v>1</v>
      </c>
      <c r="AN214" s="16">
        <v>0.66</v>
      </c>
      <c r="AO214" s="16">
        <v>0.5</v>
      </c>
      <c r="AP214" s="16">
        <v>0.33</v>
      </c>
      <c r="AQ214" s="16">
        <v>0.25</v>
      </c>
      <c r="AR214" s="16">
        <v>0.2</v>
      </c>
      <c r="AS214" s="16">
        <v>1</v>
      </c>
      <c r="AT214" s="16">
        <v>0.66</v>
      </c>
      <c r="AU214" s="16">
        <v>0.5</v>
      </c>
      <c r="AV214" s="16">
        <v>0.33</v>
      </c>
      <c r="AW214" s="16">
        <v>0.25</v>
      </c>
      <c r="AX214" s="106">
        <v>0.2</v>
      </c>
      <c r="AY214" s="269"/>
      <c r="AZ214" s="263" t="s">
        <v>181</v>
      </c>
      <c r="BA214" s="270">
        <v>10</v>
      </c>
      <c r="BB214" s="270">
        <v>30</v>
      </c>
      <c r="BC214" s="270">
        <v>60</v>
      </c>
      <c r="BD214" s="270">
        <v>90</v>
      </c>
      <c r="BE214" s="270">
        <v>120</v>
      </c>
      <c r="BF214" s="270">
        <v>180</v>
      </c>
      <c r="BG214" s="264">
        <v>360</v>
      </c>
      <c r="BH214" s="269"/>
      <c r="BI214" s="269"/>
      <c r="BJ214" s="269"/>
      <c r="BK214" s="269"/>
      <c r="BL214" s="269"/>
      <c r="BM214" s="269"/>
      <c r="BN214" s="269"/>
      <c r="BO214" s="269"/>
      <c r="BP214" s="269"/>
      <c r="BQ214" s="269"/>
      <c r="BR214" s="269"/>
      <c r="BS214" s="269"/>
    </row>
    <row r="215" spans="25:71">
      <c r="Y215" s="433">
        <v>10</v>
      </c>
      <c r="Z215" s="434"/>
      <c r="AA215" s="17"/>
      <c r="AB215" s="17">
        <v>4</v>
      </c>
      <c r="AC215" s="17">
        <v>8</v>
      </c>
      <c r="AD215" s="17">
        <v>2</v>
      </c>
      <c r="AE215" s="17">
        <v>6</v>
      </c>
      <c r="AF215" s="17">
        <v>4</v>
      </c>
      <c r="AG215" s="17"/>
      <c r="AH215" s="17">
        <v>1</v>
      </c>
      <c r="AI215" s="17">
        <v>4</v>
      </c>
      <c r="AJ215" s="17">
        <v>8</v>
      </c>
      <c r="AK215" s="17">
        <v>5</v>
      </c>
      <c r="AL215" s="17"/>
      <c r="AM215" s="17"/>
      <c r="AN215" s="17"/>
      <c r="AO215" s="17">
        <v>4</v>
      </c>
      <c r="AP215" s="17">
        <v>9</v>
      </c>
      <c r="AQ215" s="17">
        <v>8</v>
      </c>
      <c r="AR215" s="17"/>
      <c r="AS215" s="17"/>
      <c r="AT215" s="17"/>
      <c r="AU215" s="17">
        <v>2</v>
      </c>
      <c r="AV215" s="17">
        <v>6</v>
      </c>
      <c r="AW215" s="17">
        <v>9</v>
      </c>
      <c r="AX215" s="107"/>
      <c r="AY215" s="269"/>
      <c r="AZ215" s="174" t="s">
        <v>187</v>
      </c>
      <c r="BA215" s="267">
        <f>SUMIF(AA215:AX215,"&lt;&gt;-")</f>
        <v>80</v>
      </c>
      <c r="BB215" s="267">
        <f>SUMIF(AA216:AX216,"&lt;&gt;-")</f>
        <v>234</v>
      </c>
      <c r="BC215" s="267">
        <f>SUMIF(AA217:AX217,"&lt;&gt;-")</f>
        <v>219</v>
      </c>
      <c r="BD215" s="267">
        <f>SUMIF(AA218:AX218,"&lt;&gt;-")</f>
        <v>113</v>
      </c>
      <c r="BE215" s="267">
        <f>SUMIF(AA219:AX219,"&lt;&gt;-")</f>
        <v>98</v>
      </c>
      <c r="BF215" s="267">
        <f>SUMIF(AA220:AX220,"&lt;&gt;-")</f>
        <v>87</v>
      </c>
      <c r="BG215" s="268">
        <f>SUMIF(AA221:AX221,"&lt;&gt;-")</f>
        <v>55</v>
      </c>
      <c r="BH215" s="269"/>
      <c r="BI215" s="269"/>
      <c r="BJ215" s="269"/>
      <c r="BK215" s="269"/>
      <c r="BL215" s="269"/>
      <c r="BM215" s="269"/>
      <c r="BN215" s="269"/>
      <c r="BO215" s="269"/>
      <c r="BP215" s="269"/>
      <c r="BQ215" s="269"/>
      <c r="BR215" s="269"/>
      <c r="BS215" s="269"/>
    </row>
    <row r="216" spans="25:71">
      <c r="Y216" s="433">
        <v>30</v>
      </c>
      <c r="Z216" s="434"/>
      <c r="AA216" s="17"/>
      <c r="AB216" s="17">
        <v>2</v>
      </c>
      <c r="AC216" s="17">
        <v>4</v>
      </c>
      <c r="AD216" s="17">
        <v>8</v>
      </c>
      <c r="AE216" s="17">
        <v>9</v>
      </c>
      <c r="AF216" s="17">
        <v>4</v>
      </c>
      <c r="AG216" s="274">
        <v>1</v>
      </c>
      <c r="AH216" s="274">
        <v>5</v>
      </c>
      <c r="AI216" s="273">
        <v>7</v>
      </c>
      <c r="AJ216" s="273">
        <v>14</v>
      </c>
      <c r="AK216" s="273">
        <v>8</v>
      </c>
      <c r="AL216" s="273">
        <v>5</v>
      </c>
      <c r="AM216" s="17">
        <v>3</v>
      </c>
      <c r="AN216" s="17">
        <v>6</v>
      </c>
      <c r="AO216" s="17">
        <v>11</v>
      </c>
      <c r="AP216" s="17">
        <v>30</v>
      </c>
      <c r="AQ216" s="17">
        <v>20</v>
      </c>
      <c r="AR216" s="17">
        <v>6</v>
      </c>
      <c r="AS216" s="17"/>
      <c r="AT216" s="17">
        <v>6</v>
      </c>
      <c r="AU216" s="17">
        <v>22</v>
      </c>
      <c r="AV216" s="17">
        <v>21</v>
      </c>
      <c r="AW216" s="17">
        <v>26</v>
      </c>
      <c r="AX216" s="107">
        <v>16</v>
      </c>
      <c r="AY216" s="269"/>
      <c r="AZ216" s="173" t="s">
        <v>215</v>
      </c>
      <c r="BA216" s="177">
        <f>(SUMIF(AA215:AX215,"&lt;&gt;-"))/(COUNTIF(AA215:AX215,"&lt;&gt;-"))</f>
        <v>3.3333333333333335</v>
      </c>
      <c r="BB216" s="177">
        <f>(SUMIF(AA216:AX216,"&lt;&gt;-"))/(COUNTIF(AA216:AX216,"&lt;&gt;-"))</f>
        <v>9.75</v>
      </c>
      <c r="BC216" s="177">
        <f>(SUMIF(AA217:AX217,"&lt;&gt;-"))/(COUNTIF(AA217:AX217,"&lt;&gt;-"))</f>
        <v>9.125</v>
      </c>
      <c r="BD216" s="177">
        <f>(SUMIF(AA218:AX218,"&lt;&gt;-"))/(COUNTIF(AA218:AX218,"&lt;&gt;-"))</f>
        <v>9.4166666666666661</v>
      </c>
      <c r="BE216" s="177">
        <f>(SUMIF(AA219:AX219,"&lt;&gt;-"))/(COUNTIF(AA219:AX219,"&lt;&gt;-"))</f>
        <v>8.1666666666666661</v>
      </c>
      <c r="BF216" s="177">
        <f>(SUMIF(AA220:AX220,"&lt;&gt;-"))/(COUNTIF(AA220:AX220,"&lt;&gt;-"))</f>
        <v>7.25</v>
      </c>
      <c r="BG216" s="178">
        <f>(SUMIF(AA221:AX221,"&lt;&gt;-"))/(COUNTIF(AA221:AX221,"&lt;&gt;-"))</f>
        <v>9.1666666666666661</v>
      </c>
      <c r="BH216" s="269"/>
      <c r="BI216" s="269"/>
      <c r="BJ216" s="269"/>
      <c r="BK216" s="269"/>
      <c r="BL216" s="269"/>
      <c r="BM216" s="269"/>
      <c r="BN216" s="269"/>
      <c r="BO216" s="269"/>
      <c r="BP216" s="269"/>
      <c r="BQ216" s="269"/>
      <c r="BR216" s="269"/>
      <c r="BS216" s="269"/>
    </row>
    <row r="217" spans="25:71">
      <c r="Y217" s="433">
        <v>60</v>
      </c>
      <c r="Z217" s="434"/>
      <c r="AA217" s="17"/>
      <c r="AB217" s="17"/>
      <c r="AC217" s="17">
        <v>2</v>
      </c>
      <c r="AD217" s="17">
        <v>10</v>
      </c>
      <c r="AE217" s="17">
        <v>3</v>
      </c>
      <c r="AF217" s="17">
        <v>3</v>
      </c>
      <c r="AG217" s="17">
        <v>1</v>
      </c>
      <c r="AH217" s="17">
        <v>3</v>
      </c>
      <c r="AI217" s="17">
        <v>5</v>
      </c>
      <c r="AJ217" s="17">
        <v>16</v>
      </c>
      <c r="AK217" s="17">
        <v>6</v>
      </c>
      <c r="AL217" s="17">
        <v>3</v>
      </c>
      <c r="AM217" s="17"/>
      <c r="AN217" s="17">
        <v>2</v>
      </c>
      <c r="AO217" s="17">
        <v>8</v>
      </c>
      <c r="AP217" s="17">
        <v>17</v>
      </c>
      <c r="AQ217" s="17">
        <v>10</v>
      </c>
      <c r="AR217" s="17">
        <v>7</v>
      </c>
      <c r="AS217" s="17">
        <v>5</v>
      </c>
      <c r="AT217" s="17">
        <v>10</v>
      </c>
      <c r="AU217" s="17">
        <v>30</v>
      </c>
      <c r="AV217" s="17">
        <v>42</v>
      </c>
      <c r="AW217" s="17">
        <v>23</v>
      </c>
      <c r="AX217" s="107">
        <v>13</v>
      </c>
      <c r="AY217" s="269"/>
      <c r="AZ217" s="263" t="s">
        <v>180</v>
      </c>
      <c r="BA217" s="270">
        <v>60</v>
      </c>
      <c r="BB217" s="270">
        <v>120</v>
      </c>
      <c r="BC217" s="270">
        <v>180</v>
      </c>
      <c r="BD217" s="264">
        <v>360</v>
      </c>
      <c r="BE217" s="266"/>
      <c r="BF217" s="266"/>
      <c r="BG217" s="266"/>
      <c r="BH217" s="269"/>
      <c r="BI217" s="269"/>
      <c r="BJ217" s="269"/>
      <c r="BK217" s="269"/>
      <c r="BL217" s="269"/>
      <c r="BM217" s="269"/>
      <c r="BN217" s="269"/>
      <c r="BO217" s="269"/>
      <c r="BP217" s="269"/>
      <c r="BQ217" s="269"/>
      <c r="BR217" s="269"/>
      <c r="BS217" s="269"/>
    </row>
    <row r="218" spans="25:71">
      <c r="Y218" s="433">
        <v>90</v>
      </c>
      <c r="Z218" s="434"/>
      <c r="AA218" s="17" t="s">
        <v>49</v>
      </c>
      <c r="AB218" s="17" t="s">
        <v>49</v>
      </c>
      <c r="AC218" s="17" t="s">
        <v>49</v>
      </c>
      <c r="AD218" s="17" t="s">
        <v>49</v>
      </c>
      <c r="AE218" s="17" t="s">
        <v>49</v>
      </c>
      <c r="AF218" s="17" t="s">
        <v>49</v>
      </c>
      <c r="AG218" s="17" t="s">
        <v>49</v>
      </c>
      <c r="AH218" s="17" t="s">
        <v>49</v>
      </c>
      <c r="AI218" s="17" t="s">
        <v>49</v>
      </c>
      <c r="AJ218" s="17" t="s">
        <v>49</v>
      </c>
      <c r="AK218" s="17" t="s">
        <v>49</v>
      </c>
      <c r="AL218" s="17" t="s">
        <v>49</v>
      </c>
      <c r="AM218" s="17"/>
      <c r="AN218" s="17">
        <v>2</v>
      </c>
      <c r="AO218" s="17">
        <v>9</v>
      </c>
      <c r="AP218" s="17">
        <v>12</v>
      </c>
      <c r="AQ218" s="17">
        <v>11</v>
      </c>
      <c r="AR218" s="17">
        <v>9</v>
      </c>
      <c r="AS218" s="17"/>
      <c r="AT218" s="17">
        <v>7</v>
      </c>
      <c r="AU218" s="17">
        <v>18</v>
      </c>
      <c r="AV218" s="17">
        <v>22</v>
      </c>
      <c r="AW218" s="17">
        <v>14</v>
      </c>
      <c r="AX218" s="107">
        <v>9</v>
      </c>
      <c r="AY218" s="269"/>
      <c r="AZ218" s="174" t="s">
        <v>187</v>
      </c>
      <c r="BA218" s="267">
        <f>SUMIF(AA215:AF221,"&lt;&gt;-")</f>
        <v>69</v>
      </c>
      <c r="BB218" s="267">
        <f>SUMIF(AG215:AL221,"&lt;&gt;-")</f>
        <v>122</v>
      </c>
      <c r="BC218" s="267">
        <f>SUMIF(AM215:AR221,"&lt;&gt;-")</f>
        <v>228</v>
      </c>
      <c r="BD218" s="268">
        <f>SUMIF(AS215:AX221,"&lt;&gt;-")</f>
        <v>467</v>
      </c>
      <c r="BE218" s="266"/>
      <c r="BF218" s="266"/>
      <c r="BG218" s="266"/>
      <c r="BH218" s="269"/>
      <c r="BI218" s="269"/>
      <c r="BJ218" s="269"/>
      <c r="BK218" s="269"/>
      <c r="BL218" s="269"/>
      <c r="BM218" s="269"/>
      <c r="BN218" s="269"/>
      <c r="BO218" s="269"/>
      <c r="BP218" s="269"/>
      <c r="BQ218" s="269"/>
      <c r="BR218" s="269"/>
      <c r="BS218" s="269"/>
    </row>
    <row r="219" spans="25:71">
      <c r="Y219" s="433">
        <v>120</v>
      </c>
      <c r="Z219" s="434"/>
      <c r="AA219" s="17" t="s">
        <v>49</v>
      </c>
      <c r="AB219" s="17" t="s">
        <v>49</v>
      </c>
      <c r="AC219" s="17" t="s">
        <v>49</v>
      </c>
      <c r="AD219" s="17" t="s">
        <v>49</v>
      </c>
      <c r="AE219" s="17" t="s">
        <v>49</v>
      </c>
      <c r="AF219" s="17" t="s">
        <v>49</v>
      </c>
      <c r="AG219" s="17">
        <v>1</v>
      </c>
      <c r="AH219" s="17">
        <v>2</v>
      </c>
      <c r="AI219" s="17">
        <v>10</v>
      </c>
      <c r="AJ219" s="17">
        <v>12</v>
      </c>
      <c r="AK219" s="17">
        <v>4</v>
      </c>
      <c r="AL219" s="17">
        <v>1</v>
      </c>
      <c r="AM219" s="17" t="s">
        <v>49</v>
      </c>
      <c r="AN219" s="17" t="s">
        <v>49</v>
      </c>
      <c r="AO219" s="17" t="s">
        <v>49</v>
      </c>
      <c r="AP219" s="17" t="s">
        <v>49</v>
      </c>
      <c r="AQ219" s="17" t="s">
        <v>49</v>
      </c>
      <c r="AR219" s="17" t="s">
        <v>49</v>
      </c>
      <c r="AS219" s="17">
        <v>1</v>
      </c>
      <c r="AT219" s="17">
        <v>7</v>
      </c>
      <c r="AU219" s="17">
        <v>15</v>
      </c>
      <c r="AV219" s="17">
        <v>18</v>
      </c>
      <c r="AW219" s="17">
        <v>15</v>
      </c>
      <c r="AX219" s="107">
        <v>12</v>
      </c>
      <c r="AY219" s="269"/>
      <c r="AZ219" s="174" t="s">
        <v>215</v>
      </c>
      <c r="BA219" s="57">
        <f>(SUMIF(AA215:AF221,"&lt;&gt;-"))/(COUNTIF(AA215:AF221,"&lt;&gt;-"))</f>
        <v>3.8333333333333335</v>
      </c>
      <c r="BB219" s="57">
        <f>(SUMIF(AG215:AL221,"&lt;&gt;-"))/(COUNTIF(AG215:AL221,"&lt;&gt;-"))</f>
        <v>5.083333333333333</v>
      </c>
      <c r="BC219" s="57">
        <f>(SUMIF(AM215:AR221,"&lt;&gt;-"))/(COUNTIF(AM215:AR221,"&lt;&gt;-"))</f>
        <v>7.6</v>
      </c>
      <c r="BD219" s="58">
        <f>(SUMIF(AS215:AX221,"&lt;&gt;-"))/(COUNTIF(AS215:AX221,"&lt;&gt;-"))</f>
        <v>11.119047619047619</v>
      </c>
      <c r="BE219" s="265"/>
      <c r="BF219" s="265"/>
      <c r="BG219" s="265"/>
      <c r="BH219" s="269"/>
      <c r="BI219" s="269"/>
      <c r="BJ219" s="269"/>
      <c r="BK219" s="269"/>
      <c r="BL219" s="269"/>
      <c r="BM219" s="269"/>
      <c r="BN219" s="269"/>
      <c r="BO219" s="269"/>
      <c r="BP219" s="269"/>
      <c r="BQ219" s="269"/>
      <c r="BR219" s="269"/>
      <c r="BS219" s="269"/>
    </row>
    <row r="220" spans="25:71">
      <c r="Y220" s="433">
        <v>180</v>
      </c>
      <c r="Z220" s="434"/>
      <c r="AA220" s="17" t="s">
        <v>49</v>
      </c>
      <c r="AB220" s="17" t="s">
        <v>49</v>
      </c>
      <c r="AC220" s="17" t="s">
        <v>49</v>
      </c>
      <c r="AD220" s="17" t="s">
        <v>49</v>
      </c>
      <c r="AE220" s="17" t="s">
        <v>49</v>
      </c>
      <c r="AF220" s="17" t="s">
        <v>49</v>
      </c>
      <c r="AG220" s="17" t="s">
        <v>49</v>
      </c>
      <c r="AH220" s="17" t="s">
        <v>49</v>
      </c>
      <c r="AI220" s="17" t="s">
        <v>49</v>
      </c>
      <c r="AJ220" s="17" t="s">
        <v>49</v>
      </c>
      <c r="AK220" s="17" t="s">
        <v>49</v>
      </c>
      <c r="AL220" s="17" t="s">
        <v>49</v>
      </c>
      <c r="AM220" s="17">
        <v>1</v>
      </c>
      <c r="AN220" s="17">
        <v>2</v>
      </c>
      <c r="AO220" s="17">
        <v>9</v>
      </c>
      <c r="AP220" s="17">
        <v>14</v>
      </c>
      <c r="AQ220" s="17">
        <v>10</v>
      </c>
      <c r="AR220" s="17">
        <v>8</v>
      </c>
      <c r="AS220" s="17"/>
      <c r="AT220" s="17">
        <v>3</v>
      </c>
      <c r="AU220" s="17">
        <v>10</v>
      </c>
      <c r="AV220" s="17">
        <v>10</v>
      </c>
      <c r="AW220" s="17">
        <v>6</v>
      </c>
      <c r="AX220" s="107">
        <v>14</v>
      </c>
      <c r="AY220" s="269"/>
      <c r="AZ220" s="263" t="s">
        <v>216</v>
      </c>
      <c r="BA220" s="270">
        <v>1</v>
      </c>
      <c r="BB220" s="270">
        <v>2</v>
      </c>
      <c r="BC220" s="270">
        <v>3</v>
      </c>
      <c r="BD220" s="270">
        <v>4</v>
      </c>
      <c r="BE220" s="270">
        <v>6</v>
      </c>
      <c r="BF220" s="270">
        <v>12</v>
      </c>
      <c r="BG220" s="270">
        <v>18</v>
      </c>
      <c r="BH220" s="264">
        <v>36</v>
      </c>
      <c r="BI220" s="269"/>
      <c r="BJ220" s="269"/>
      <c r="BK220" s="269"/>
      <c r="BL220" s="269"/>
      <c r="BM220" s="269"/>
      <c r="BN220" s="269"/>
      <c r="BO220" s="269"/>
      <c r="BP220" s="269"/>
      <c r="BQ220" s="269"/>
      <c r="BR220" s="269"/>
      <c r="BS220" s="269"/>
    </row>
    <row r="221" spans="25:71" ht="16.5" thickBot="1">
      <c r="Y221" s="435">
        <v>360</v>
      </c>
      <c r="Z221" s="436"/>
      <c r="AA221" s="108" t="s">
        <v>49</v>
      </c>
      <c r="AB221" s="108" t="s">
        <v>49</v>
      </c>
      <c r="AC221" s="108" t="s">
        <v>49</v>
      </c>
      <c r="AD221" s="108" t="s">
        <v>49</v>
      </c>
      <c r="AE221" s="108" t="s">
        <v>49</v>
      </c>
      <c r="AF221" s="108" t="s">
        <v>49</v>
      </c>
      <c r="AG221" s="108" t="s">
        <v>49</v>
      </c>
      <c r="AH221" s="108" t="s">
        <v>49</v>
      </c>
      <c r="AI221" s="108" t="s">
        <v>49</v>
      </c>
      <c r="AJ221" s="108" t="s">
        <v>49</v>
      </c>
      <c r="AK221" s="108" t="s">
        <v>49</v>
      </c>
      <c r="AL221" s="108" t="s">
        <v>49</v>
      </c>
      <c r="AM221" s="108" t="s">
        <v>49</v>
      </c>
      <c r="AN221" s="108" t="s">
        <v>49</v>
      </c>
      <c r="AO221" s="108" t="s">
        <v>49</v>
      </c>
      <c r="AP221" s="108" t="s">
        <v>49</v>
      </c>
      <c r="AQ221" s="108" t="s">
        <v>49</v>
      </c>
      <c r="AR221" s="108" t="s">
        <v>49</v>
      </c>
      <c r="AS221" s="108"/>
      <c r="AT221" s="108">
        <v>4</v>
      </c>
      <c r="AU221" s="108">
        <v>16</v>
      </c>
      <c r="AV221" s="108">
        <v>11</v>
      </c>
      <c r="AW221" s="108">
        <v>20</v>
      </c>
      <c r="AX221" s="109">
        <v>4</v>
      </c>
      <c r="AY221" s="269"/>
      <c r="AZ221" s="174" t="s">
        <v>187</v>
      </c>
      <c r="BA221" s="267">
        <f>SUMIF(AA217:AF217,"&lt;&gt;-")+SUMIF(AG219:AL219,"&lt;&gt;-")+SUMIF(AM220:AR220,"&lt;&gt;-")+SUMIF(AS221:AX221,"&lt;&gt;-")</f>
        <v>147</v>
      </c>
      <c r="BB221" s="267">
        <f>SUMIF(AA216:AF216,"&lt;&gt;-")+SUMIF(AG217:AL217,"&lt;&gt;-")+SUMIF(AM218:AR218,"&lt;&gt;-")+SUMIF(AS220:AX220,"&lt;&gt;-")</f>
        <v>147</v>
      </c>
      <c r="BC221" s="267">
        <f>SUMIF(AM217:AR217,"&lt;&gt;-")+SUMIF(AS219:AX219,"&lt;&gt;-")</f>
        <v>112</v>
      </c>
      <c r="BD221" s="267">
        <f>SUMIF(AG216:AL216,"&lt;&gt;-")+SUMIF(AS218:AX218,"&lt;&gt;-")</f>
        <v>110</v>
      </c>
      <c r="BE221" s="267">
        <f>SUMIF(AA215:AF215,"&lt;&gt;-")+SUMIF(AM216:AR216,"&lt;&gt;-")+SUMIF(AS217:AX217,"&lt;&gt;-")</f>
        <v>223</v>
      </c>
      <c r="BF221" s="267">
        <f>SUMIF(AG215:AL215,"&lt;&gt;-")+SUMIF(AS216:AX216,"&lt;&gt;-")</f>
        <v>109</v>
      </c>
      <c r="BG221" s="267">
        <f>SUMIF(AM215:AR215,"&lt;&gt;-")</f>
        <v>21</v>
      </c>
      <c r="BH221" s="268">
        <f>SUMIF(AS215:AX215,"&lt;&gt;-")</f>
        <v>17</v>
      </c>
      <c r="BI221" s="269"/>
      <c r="BJ221" s="269"/>
      <c r="BK221" s="269"/>
      <c r="BL221" s="269"/>
      <c r="BM221" s="269"/>
      <c r="BN221" s="269"/>
      <c r="BO221" s="269"/>
      <c r="BP221" s="269"/>
      <c r="BQ221" s="269"/>
      <c r="BR221" s="269"/>
      <c r="BS221" s="269"/>
    </row>
    <row r="222" spans="25:71">
      <c r="Y222" s="438" t="s">
        <v>212</v>
      </c>
      <c r="Z222" s="439"/>
      <c r="AA222" s="121">
        <f>SUM(AA215:AA221)</f>
        <v>0</v>
      </c>
      <c r="AB222" s="85">
        <f t="shared" ref="AB222:AR222" si="153">SUM(AB215:AB221)</f>
        <v>6</v>
      </c>
      <c r="AC222" s="85">
        <f t="shared" si="153"/>
        <v>14</v>
      </c>
      <c r="AD222" s="85">
        <f t="shared" si="153"/>
        <v>20</v>
      </c>
      <c r="AE222" s="85">
        <f t="shared" si="153"/>
        <v>18</v>
      </c>
      <c r="AF222" s="86">
        <f t="shared" si="153"/>
        <v>11</v>
      </c>
      <c r="AG222" s="121">
        <f t="shared" si="153"/>
        <v>3</v>
      </c>
      <c r="AH222" s="85">
        <f t="shared" si="153"/>
        <v>11</v>
      </c>
      <c r="AI222" s="85">
        <f t="shared" si="153"/>
        <v>26</v>
      </c>
      <c r="AJ222" s="85">
        <f t="shared" si="153"/>
        <v>50</v>
      </c>
      <c r="AK222" s="85">
        <f t="shared" si="153"/>
        <v>23</v>
      </c>
      <c r="AL222" s="86">
        <f t="shared" si="153"/>
        <v>9</v>
      </c>
      <c r="AM222" s="121">
        <f t="shared" si="153"/>
        <v>4</v>
      </c>
      <c r="AN222" s="85">
        <f t="shared" si="153"/>
        <v>12</v>
      </c>
      <c r="AO222" s="85">
        <f t="shared" si="153"/>
        <v>41</v>
      </c>
      <c r="AP222" s="85">
        <f t="shared" si="153"/>
        <v>82</v>
      </c>
      <c r="AQ222" s="85">
        <f t="shared" si="153"/>
        <v>59</v>
      </c>
      <c r="AR222" s="86">
        <f t="shared" si="153"/>
        <v>30</v>
      </c>
      <c r="AS222" s="190">
        <f>SUM(AS215:AS221)</f>
        <v>6</v>
      </c>
      <c r="AT222" s="191">
        <f t="shared" ref="AT222:AW222" si="154">SUM(AT215:AT221)</f>
        <v>37</v>
      </c>
      <c r="AU222" s="191">
        <f t="shared" si="154"/>
        <v>113</v>
      </c>
      <c r="AV222" s="191">
        <f t="shared" si="154"/>
        <v>130</v>
      </c>
      <c r="AW222" s="191">
        <f t="shared" si="154"/>
        <v>113</v>
      </c>
      <c r="AX222" s="192">
        <f>SUM(AX215:AX221)</f>
        <v>68</v>
      </c>
      <c r="AY222" s="269"/>
      <c r="AZ222" s="174" t="s">
        <v>215</v>
      </c>
      <c r="BA222" s="57">
        <f>(SUMIF(AA217:AF217,"&lt;&gt;-")+SUMIF(AG219:AL219,"&lt;&gt;-")+SUMIF(AM220:AR220,"&lt;&gt;-")+SUMIF(AS221:AX221,"&lt;&gt;-"))/(COUNTIF(AA217:AF217,"&lt;&gt;-")+COUNTIF(AG219:AL219,"&lt;&gt;-")+COUNTIF(AM220:AR220,"&lt;&gt;-")+COUNTIF(AS221:AX221,"&lt;&gt;-"))</f>
        <v>6.125</v>
      </c>
      <c r="BB222" s="57">
        <f>(SUMIF(AA216:AF216,"&lt;&gt;-")+SUMIF(AG217:AL217,"&lt;&gt;-")+SUMIF(AM218:AR218,"&lt;&gt;-")+SUMIF(AS220:AX220,"&lt;&gt;-"))/(COUNTIF(AA216:AF216,"&lt;&gt;-")+COUNTIF(AG217:AL217,"&lt;&gt;-")+COUNTIF(AM218:AR218,"&lt;&gt;-")+COUNTIF(AS220:AX220,"&lt;&gt;-"))</f>
        <v>6.125</v>
      </c>
      <c r="BC222" s="57">
        <f>(SUMIF(AM217:AR217,"&lt;&gt;-")+SUMIF(AS219:AX219,"&lt;&gt;-"))/(COUNTIF(AM217:AR217,"&lt;&gt;-")+COUNTIF(AS219:AX219,"&lt;&gt;-"))</f>
        <v>9.3333333333333339</v>
      </c>
      <c r="BD222" s="57">
        <f>(SUMIF(AG216:AL216,"&lt;&gt;-")+SUMIF(AS218:AX218,"&lt;&gt;-"))/(COUNTIF(AG216:AL216,"&lt;&gt;-")+COUNTIF(AS218:AX218,"&lt;&gt;-"))</f>
        <v>9.1666666666666661</v>
      </c>
      <c r="BE222" s="57">
        <f>(SUMIF(AA215:AF215,"&lt;&gt;-")+SUMIF(AM216:AR216,"&lt;&gt;-")+SUMIF(AS217:AX217,"&lt;&gt;-"))/(COUNTIF(AA215:AF215,"&lt;&gt;-")+COUNTIF(AM216:AR216,"&lt;&gt;-")+COUNTIF(AS217:AX217,"&lt;&gt;-"))</f>
        <v>12.388888888888889</v>
      </c>
      <c r="BF222" s="57">
        <f>(SUMIF(AG215:AL215,"&lt;&gt;-")+SUMIF(AS216:AX216,"&lt;&gt;-"))/(COUNTIF(AG215:AL215,"&lt;&gt;-")+COUNTIF(AS216:AX216,"&lt;&gt;-"))</f>
        <v>9.0833333333333339</v>
      </c>
      <c r="BG222" s="57">
        <f>AVERAGEIF(AM215:AR215,"&lt;&gt;-")</f>
        <v>7</v>
      </c>
      <c r="BH222" s="58">
        <f>AVERAGEIF(AS215:AX215,"&lt;&gt;-")</f>
        <v>5.666666666666667</v>
      </c>
      <c r="BI222" s="269"/>
      <c r="BJ222" s="269"/>
      <c r="BK222" s="269"/>
      <c r="BL222" s="269"/>
      <c r="BM222" s="269"/>
      <c r="BN222" s="269"/>
      <c r="BO222" s="269"/>
      <c r="BP222" s="269"/>
      <c r="BQ222" s="269"/>
      <c r="BR222" s="269"/>
      <c r="BS222" s="269"/>
    </row>
    <row r="223" spans="25:71">
      <c r="AY223" s="269"/>
      <c r="AZ223" s="263" t="s">
        <v>217</v>
      </c>
      <c r="BA223" s="270" t="s">
        <v>218</v>
      </c>
      <c r="BB223" s="270" t="s">
        <v>219</v>
      </c>
      <c r="BC223" s="270" t="s">
        <v>220</v>
      </c>
      <c r="BD223" s="270" t="s">
        <v>221</v>
      </c>
      <c r="BE223" s="270" t="s">
        <v>222</v>
      </c>
      <c r="BF223" s="270" t="s">
        <v>223</v>
      </c>
      <c r="BG223" s="270" t="s">
        <v>224</v>
      </c>
      <c r="BH223" s="270" t="s">
        <v>225</v>
      </c>
      <c r="BI223" s="270" t="s">
        <v>226</v>
      </c>
      <c r="BJ223" s="270" t="s">
        <v>227</v>
      </c>
      <c r="BK223" s="270" t="s">
        <v>228</v>
      </c>
      <c r="BL223" s="270" t="s">
        <v>229</v>
      </c>
      <c r="BM223" s="270" t="s">
        <v>230</v>
      </c>
      <c r="BN223" s="270" t="s">
        <v>231</v>
      </c>
      <c r="BO223" s="270" t="s">
        <v>232</v>
      </c>
      <c r="BP223" s="270" t="s">
        <v>233</v>
      </c>
      <c r="BQ223" s="270" t="s">
        <v>234</v>
      </c>
      <c r="BR223" s="270" t="s">
        <v>235</v>
      </c>
      <c r="BS223" s="264" t="s">
        <v>236</v>
      </c>
    </row>
    <row r="224" spans="25:71">
      <c r="AY224" s="269"/>
      <c r="AZ224" s="174" t="s">
        <v>187</v>
      </c>
      <c r="BA224" s="267">
        <f>SUMIF(AA215:AF215,"&lt;&gt;-")</f>
        <v>24</v>
      </c>
      <c r="BB224" s="267">
        <f>SUMIF(AA216:AF216,"&lt;&gt;-")</f>
        <v>27</v>
      </c>
      <c r="BC224" s="267">
        <f>SUMIF(AA217:AF217,"&lt;&gt;-")</f>
        <v>18</v>
      </c>
      <c r="BD224" s="267">
        <f>SUMIF(AG215:AL215,"&lt;&gt;-")</f>
        <v>18</v>
      </c>
      <c r="BE224" s="267">
        <f>SUMIF(AG216:AL216,"&lt;&gt;-")</f>
        <v>40</v>
      </c>
      <c r="BF224" s="267">
        <f>SUMIF(AG217:AL217,"&lt;&gt;-")</f>
        <v>34</v>
      </c>
      <c r="BG224" s="267">
        <f>SUMIF(AG219:AL219,"&lt;&gt;-")</f>
        <v>30</v>
      </c>
      <c r="BH224" s="267">
        <f>SUMIF(AM215:AR215,"&lt;&gt;-")</f>
        <v>21</v>
      </c>
      <c r="BI224" s="267">
        <f>SUMIF(AM216:AR216,"&lt;&gt;-")</f>
        <v>76</v>
      </c>
      <c r="BJ224" s="267">
        <f>SUMIF(AM217:AR217,"&lt;&gt;-")</f>
        <v>44</v>
      </c>
      <c r="BK224" s="267">
        <f>SUMIF(AM218:AR218,"&lt;&gt;-")</f>
        <v>43</v>
      </c>
      <c r="BL224" s="267">
        <f>SUMIF(AM220:AR220,"&lt;&gt;-")</f>
        <v>44</v>
      </c>
      <c r="BM224" s="267">
        <f>SUMIF(AS215:AX215,"&lt;&gt;-")</f>
        <v>17</v>
      </c>
      <c r="BN224" s="267">
        <f>SUMIF(AS216:AX216,"&lt;&gt;-")</f>
        <v>91</v>
      </c>
      <c r="BO224" s="267">
        <f>SUMIF(AS217:AX217,"&lt;&gt;-")</f>
        <v>123</v>
      </c>
      <c r="BP224" s="267">
        <f>SUMIF(AS218:AX218,"&lt;&gt;-")</f>
        <v>70</v>
      </c>
      <c r="BQ224" s="267">
        <f>SUMIF(AS219:AX219,"&lt;&gt;-")</f>
        <v>68</v>
      </c>
      <c r="BR224" s="267">
        <f>SUMIF(AS220:AX220,"&lt;&gt;-")</f>
        <v>43</v>
      </c>
      <c r="BS224" s="268">
        <f>SUMIF(AS221:AX221,"&lt;&gt;-")</f>
        <v>55</v>
      </c>
    </row>
    <row r="225" spans="25:71">
      <c r="AY225" s="269"/>
      <c r="AZ225" s="173" t="s">
        <v>215</v>
      </c>
      <c r="BA225" s="177">
        <f>(SUMIF(AA215:AF215,"&lt;&gt;-"))/(COUNTIF(AA215:AF215,"&lt;&gt;-"))</f>
        <v>4</v>
      </c>
      <c r="BB225" s="177">
        <f>(SUMIF(AA216:AF216,"&lt;&gt;-"))/(COUNTIF(AA216:AF216,"&lt;&gt;-"))</f>
        <v>4.5</v>
      </c>
      <c r="BC225" s="177">
        <f>(SUMIF(AA217:AF217,"&lt;&gt;-"))/(COUNTIF(AA217:AF217,"&lt;&gt;-"))</f>
        <v>3</v>
      </c>
      <c r="BD225" s="177">
        <f>(SUMIF(AG215:AL215,"&lt;&gt;-"))/(COUNTIF(AG215:AL215,"&lt;&gt;-"))</f>
        <v>3</v>
      </c>
      <c r="BE225" s="177">
        <f>(SUMIF(AG216:AL216,"&lt;&gt;-"))/(COUNTIF(AG216:AL216,"&lt;&gt;-"))</f>
        <v>6.666666666666667</v>
      </c>
      <c r="BF225" s="177">
        <f>(SUMIF(AG217:AL217,"&lt;&gt;-"))/(COUNTIF(AG217:AL217,"&lt;&gt;-"))</f>
        <v>5.666666666666667</v>
      </c>
      <c r="BG225" s="177">
        <f>(SUMIF(AG219:AL219,"&lt;&gt;-"))/(COUNTIF(AG219:AL219,"&lt;&gt;-"))</f>
        <v>5</v>
      </c>
      <c r="BH225" s="177">
        <f>(SUMIF(AM215:AR215,"&lt;&gt;-"))/(COUNTIF(AM215:AR215,"&lt;&gt;-"))</f>
        <v>3.5</v>
      </c>
      <c r="BI225" s="177">
        <f>(SUMIF(AM216:AR216,"&lt;&gt;-"))/(COUNTIF(AM216:AR216,"&lt;&gt;-"))</f>
        <v>12.666666666666666</v>
      </c>
      <c r="BJ225" s="177">
        <f>(SUMIF(AM217:AR217,"&lt;&gt;-"))/(COUNTIF(AM217:AR217,"&lt;&gt;-"))</f>
        <v>7.333333333333333</v>
      </c>
      <c r="BK225" s="177">
        <f>(SUMIF(AM218:AR218,"&lt;&gt;-"))/(COUNTIF(AM218:AR218,"&lt;&gt;-"))</f>
        <v>7.166666666666667</v>
      </c>
      <c r="BL225" s="177">
        <f>(SUMIF(AM220:AR220,"&lt;&gt;-"))/(COUNTIF(AM220:AR220,"&lt;&gt;-"))</f>
        <v>7.333333333333333</v>
      </c>
      <c r="BM225" s="177">
        <f>(SUMIF(AS215:AX215,"&lt;&gt;-"))/(COUNTIF(AS215:AX215,"&lt;&gt;-"))</f>
        <v>2.8333333333333335</v>
      </c>
      <c r="BN225" s="177">
        <f>(SUMIF(AS216:AX216,"&lt;&gt;-"))/(COUNTIF(AS216:AX216,"&lt;&gt;-"))</f>
        <v>15.166666666666666</v>
      </c>
      <c r="BO225" s="177">
        <f>(SUMIF(AS217:AX217,"&lt;&gt;-"))/(COUNTIF(AS217:AX217,"&lt;&gt;-"))</f>
        <v>20.5</v>
      </c>
      <c r="BP225" s="177">
        <f>(SUMIF(AS218:AX218,"&lt;&gt;-"))/(COUNTIF(AS218:AX218,"&lt;&gt;-"))</f>
        <v>11.666666666666666</v>
      </c>
      <c r="BQ225" s="177">
        <f>(SUMIF(AS219:AX219,"&lt;&gt;-"))/(COUNTIF(AS219:AX219,"&lt;&gt;-"))</f>
        <v>11.333333333333334</v>
      </c>
      <c r="BR225" s="177">
        <f>(SUMIF(AS220:AX220,"&lt;&gt;-"))/(COUNTIF(AS220:AX220,"&lt;&gt;-"))</f>
        <v>7.166666666666667</v>
      </c>
      <c r="BS225" s="178">
        <f>(SUMIF(AS221:AX221,"&lt;&gt;-"))/(COUNTIF(AS221:AX221,"&lt;&gt;-"))</f>
        <v>9.1666666666666661</v>
      </c>
    </row>
    <row r="226" spans="25:71">
      <c r="AY226" s="269"/>
      <c r="AZ226" s="269"/>
      <c r="BA226" s="269"/>
      <c r="BB226" s="269"/>
      <c r="BC226" s="269"/>
      <c r="BD226" s="269"/>
      <c r="BE226" s="269"/>
      <c r="BF226" s="269"/>
      <c r="BG226" s="269"/>
      <c r="BH226" s="269"/>
      <c r="BI226" s="269"/>
      <c r="BJ226" s="269"/>
      <c r="BK226" s="269"/>
      <c r="BL226" s="269"/>
      <c r="BM226" s="269"/>
      <c r="BN226" s="269"/>
      <c r="BO226" s="269"/>
      <c r="BP226" s="269"/>
      <c r="BQ226" s="269"/>
      <c r="BR226" s="269"/>
      <c r="BS226" s="269"/>
    </row>
    <row r="227" spans="25:71">
      <c r="AY227" s="269"/>
      <c r="AZ227" s="269"/>
      <c r="BA227" s="269"/>
      <c r="BB227" s="269"/>
      <c r="BC227" s="269"/>
      <c r="BD227" s="269"/>
      <c r="BE227" s="269"/>
      <c r="BF227" s="269"/>
      <c r="BG227" s="269"/>
      <c r="BH227" s="269"/>
      <c r="BI227" s="269"/>
      <c r="BJ227" s="269"/>
      <c r="BK227" s="269"/>
      <c r="BL227" s="269"/>
      <c r="BM227" s="269"/>
      <c r="BN227" s="269"/>
      <c r="BO227" s="269"/>
      <c r="BP227" s="269"/>
      <c r="BQ227" s="269"/>
      <c r="BR227" s="269"/>
      <c r="BS227" s="269"/>
    </row>
    <row r="228" spans="25:71">
      <c r="AY228" s="269"/>
      <c r="AZ228" s="269"/>
      <c r="BA228" s="269"/>
      <c r="BB228" s="269"/>
      <c r="BC228" s="269"/>
      <c r="BD228" s="269"/>
      <c r="BE228" s="269"/>
      <c r="BF228" s="269"/>
      <c r="BG228" s="269"/>
      <c r="BH228" s="269"/>
      <c r="BI228" s="269"/>
      <c r="BJ228" s="269"/>
      <c r="BK228" s="269"/>
      <c r="BL228" s="269"/>
      <c r="BM228" s="269"/>
      <c r="BN228" s="269"/>
      <c r="BO228" s="269"/>
      <c r="BP228" s="269"/>
      <c r="BQ228" s="269"/>
      <c r="BR228" s="269"/>
      <c r="BS228" s="269"/>
    </row>
    <row r="229" spans="25:71">
      <c r="AY229" s="269"/>
      <c r="AZ229" s="269"/>
      <c r="BA229" s="269"/>
      <c r="BB229" s="269"/>
      <c r="BC229" s="269"/>
      <c r="BD229" s="269"/>
      <c r="BE229" s="269"/>
      <c r="BF229" s="269"/>
      <c r="BG229" s="269"/>
      <c r="BH229" s="269"/>
      <c r="BI229" s="269"/>
      <c r="BJ229" s="269"/>
      <c r="BK229" s="269"/>
      <c r="BL229" s="269"/>
      <c r="BM229" s="269"/>
      <c r="BN229" s="269"/>
      <c r="BO229" s="269"/>
      <c r="BP229" s="269"/>
      <c r="BQ229" s="269"/>
      <c r="BR229" s="269"/>
      <c r="BS229" s="269"/>
    </row>
    <row r="230" spans="25:71">
      <c r="AY230" s="269"/>
      <c r="AZ230" s="269"/>
      <c r="BA230" s="269"/>
      <c r="BB230" s="269"/>
      <c r="BC230" s="269"/>
      <c r="BD230" s="269"/>
      <c r="BE230" s="269"/>
      <c r="BF230" s="269"/>
      <c r="BG230" s="269"/>
      <c r="BH230" s="269"/>
      <c r="BI230" s="269"/>
      <c r="BJ230" s="269"/>
      <c r="BK230" s="269"/>
      <c r="BL230" s="269"/>
      <c r="BM230" s="269"/>
      <c r="BN230" s="269"/>
      <c r="BO230" s="269"/>
      <c r="BP230" s="269"/>
      <c r="BQ230" s="269"/>
      <c r="BR230" s="269"/>
      <c r="BS230" s="269"/>
    </row>
    <row r="231" spans="25:71">
      <c r="AY231" s="269"/>
      <c r="AZ231" s="269"/>
      <c r="BA231" s="269"/>
      <c r="BB231" s="269"/>
      <c r="BC231" s="269"/>
      <c r="BD231" s="269"/>
      <c r="BE231" s="269"/>
      <c r="BF231" s="269"/>
      <c r="BG231" s="269"/>
      <c r="BH231" s="269"/>
      <c r="BI231" s="269"/>
      <c r="BJ231" s="269"/>
      <c r="BK231" s="269"/>
      <c r="BL231" s="269"/>
      <c r="BM231" s="269"/>
      <c r="BN231" s="269"/>
      <c r="BO231" s="269"/>
      <c r="BP231" s="269"/>
      <c r="BQ231" s="269"/>
      <c r="BR231" s="269"/>
      <c r="BS231" s="269"/>
    </row>
    <row r="232" spans="25:71">
      <c r="AY232" s="269"/>
      <c r="AZ232" s="269"/>
      <c r="BA232" s="269"/>
      <c r="BB232" s="269"/>
      <c r="BC232" s="269"/>
      <c r="BD232" s="269"/>
      <c r="BE232" s="269"/>
      <c r="BF232" s="269"/>
      <c r="BG232" s="269"/>
      <c r="BH232" s="269"/>
      <c r="BI232" s="269"/>
      <c r="BJ232" s="269"/>
      <c r="BK232" s="269"/>
      <c r="BL232" s="269"/>
      <c r="BM232" s="269"/>
      <c r="BN232" s="269"/>
      <c r="BO232" s="269"/>
      <c r="BP232" s="269"/>
      <c r="BQ232" s="269"/>
      <c r="BR232" s="269"/>
      <c r="BS232" s="269"/>
    </row>
    <row r="233" spans="25:71">
      <c r="AY233" s="269"/>
      <c r="AZ233" s="269"/>
      <c r="BA233" s="269"/>
      <c r="BB233" s="269"/>
      <c r="BC233" s="269"/>
      <c r="BD233" s="269"/>
      <c r="BE233" s="269"/>
      <c r="BF233" s="269"/>
      <c r="BG233" s="269"/>
      <c r="BH233" s="269"/>
      <c r="BI233" s="269"/>
      <c r="BJ233" s="269"/>
      <c r="BK233" s="269"/>
      <c r="BL233" s="269"/>
      <c r="BM233" s="269"/>
      <c r="BN233" s="269"/>
      <c r="BO233" s="269"/>
      <c r="BP233" s="269"/>
      <c r="BQ233" s="269"/>
      <c r="BR233" s="269"/>
      <c r="BS233" s="269"/>
    </row>
    <row r="234" spans="25:71" ht="16.5" thickBot="1">
      <c r="Y234" s="50" t="s">
        <v>355</v>
      </c>
      <c r="AY234" s="269"/>
      <c r="AZ234" s="263" t="s">
        <v>179</v>
      </c>
      <c r="BA234" s="270">
        <v>1</v>
      </c>
      <c r="BB234" s="270">
        <v>0.66</v>
      </c>
      <c r="BC234" s="270">
        <v>0.5</v>
      </c>
      <c r="BD234" s="270">
        <v>0.33</v>
      </c>
      <c r="BE234" s="270">
        <v>0.25</v>
      </c>
      <c r="BF234" s="264">
        <v>0.2</v>
      </c>
      <c r="BG234" s="266"/>
      <c r="BH234" s="269"/>
      <c r="BI234" s="269"/>
      <c r="BJ234" s="269"/>
      <c r="BK234" s="269"/>
      <c r="BL234" s="269"/>
      <c r="BM234" s="269"/>
      <c r="BN234" s="269"/>
      <c r="BO234" s="269"/>
      <c r="BP234" s="269"/>
      <c r="BQ234" s="269"/>
      <c r="BR234" s="269"/>
      <c r="BS234" s="269"/>
    </row>
    <row r="235" spans="25:71">
      <c r="Y235" s="440" t="s">
        <v>47</v>
      </c>
      <c r="Z235" s="441"/>
      <c r="AA235" s="446" t="s">
        <v>48</v>
      </c>
      <c r="AB235" s="446"/>
      <c r="AC235" s="446"/>
      <c r="AD235" s="446"/>
      <c r="AE235" s="446"/>
      <c r="AF235" s="446"/>
      <c r="AG235" s="446"/>
      <c r="AH235" s="446"/>
      <c r="AI235" s="446"/>
      <c r="AJ235" s="446"/>
      <c r="AK235" s="446"/>
      <c r="AL235" s="446"/>
      <c r="AM235" s="446"/>
      <c r="AN235" s="446"/>
      <c r="AO235" s="446"/>
      <c r="AP235" s="446"/>
      <c r="AQ235" s="446"/>
      <c r="AR235" s="446"/>
      <c r="AS235" s="446"/>
      <c r="AT235" s="446"/>
      <c r="AU235" s="446"/>
      <c r="AV235" s="446"/>
      <c r="AW235" s="446"/>
      <c r="AX235" s="447"/>
      <c r="AY235" s="269"/>
      <c r="AZ235" s="174" t="s">
        <v>187</v>
      </c>
      <c r="BA235" s="15">
        <f>SUMIF(AA238:AA244,"&lt;&gt;-")+SUMIF(AG238:AG244,"&lt;&gt;-")+SUMIF(AM238:AM244,"&lt;&gt;-")+SUMIF(AS238:AS244,"&lt;&gt;-")</f>
        <v>88.642191142191137</v>
      </c>
      <c r="BB235" s="15">
        <f t="shared" ref="BB235" si="155">SUMIF(AB238:AB244,"&lt;&gt;-")+SUMIF(AH238:AH244,"&lt;&gt;-")+SUMIF(AN238:AN244,"&lt;&gt;-")+SUMIF(AT238:AT244,"&lt;&gt;-")</f>
        <v>344.1386032978105</v>
      </c>
      <c r="BC235" s="15">
        <f t="shared" ref="BC235" si="156">SUMIF(AC238:AC244,"&lt;&gt;-")+SUMIF(AI238:AI244,"&lt;&gt;-")+SUMIF(AO238:AO244,"&lt;&gt;-")+SUMIF(AU238:AU244,"&lt;&gt;-")</f>
        <v>1140.3156842447124</v>
      </c>
      <c r="BD235" s="15">
        <f>SUMIF(AD238:AD244,"&lt;&gt;-")+SUMIF(AJ238:AJ244,"&lt;&gt;-")+SUMIF(AP238:AP244,"&lt;&gt;-")+SUMIF(AV238:AV244,"&lt;&gt;-")</f>
        <v>1842.7777777777778</v>
      </c>
      <c r="BE235" s="15">
        <f t="shared" ref="BE235" si="157">SUMIF(AE238:AE244,"&lt;&gt;-")+SUMIF(AK238:AK244,"&lt;&gt;-")+SUMIF(AQ238:AQ244,"&lt;&gt;-")+SUMIF(AW238:AW244,"&lt;&gt;-")</f>
        <v>1888.4090909090908</v>
      </c>
      <c r="BF235" s="179">
        <f t="shared" ref="BF235" si="158">SUMIF(AF238:AF244,"&lt;&gt;-")+SUMIF(AL238:AL244,"&lt;&gt;-")+SUMIF(AR238:AR244,"&lt;&gt;-")+SUMIF(AX238:AX244,"&lt;&gt;-")</f>
        <v>1533.8888888888889</v>
      </c>
      <c r="BG235" s="266"/>
      <c r="BH235" s="269"/>
      <c r="BI235" s="269"/>
      <c r="BJ235" s="269"/>
      <c r="BK235" s="269"/>
      <c r="BL235" s="269"/>
      <c r="BM235" s="269"/>
      <c r="BN235" s="269"/>
      <c r="BO235" s="269"/>
      <c r="BP235" s="269"/>
      <c r="BQ235" s="269"/>
      <c r="BR235" s="269"/>
      <c r="BS235" s="269"/>
    </row>
    <row r="236" spans="25:71">
      <c r="Y236" s="442"/>
      <c r="Z236" s="443"/>
      <c r="AA236" s="448">
        <v>60</v>
      </c>
      <c r="AB236" s="449"/>
      <c r="AC236" s="449"/>
      <c r="AD236" s="449"/>
      <c r="AE236" s="449"/>
      <c r="AF236" s="434"/>
      <c r="AG236" s="448">
        <v>120</v>
      </c>
      <c r="AH236" s="449"/>
      <c r="AI236" s="449"/>
      <c r="AJ236" s="449"/>
      <c r="AK236" s="449"/>
      <c r="AL236" s="434"/>
      <c r="AM236" s="448">
        <v>180</v>
      </c>
      <c r="AN236" s="449"/>
      <c r="AO236" s="449"/>
      <c r="AP236" s="449"/>
      <c r="AQ236" s="449"/>
      <c r="AR236" s="434"/>
      <c r="AS236" s="448">
        <v>360</v>
      </c>
      <c r="AT236" s="449"/>
      <c r="AU236" s="449"/>
      <c r="AV236" s="449"/>
      <c r="AW236" s="449"/>
      <c r="AX236" s="450"/>
      <c r="AY236" s="269"/>
      <c r="AZ236" s="174" t="s">
        <v>215</v>
      </c>
      <c r="BA236" s="57">
        <f>(SUMIF(AA238:AA244,"&lt;&gt;-")+SUMIF(AG238:AG244,"&lt;&gt;-")+SUMIF(AM238:AM244,"&lt;&gt;-")+SUMIF(AS238:AS244,"&lt;&gt;-"))/(COUNTIF(AA238:AA244,"&lt;&gt;-")+COUNTIF(AG238:AG244,"&lt;&gt;-")+COUNTIF(AM238:AM244,"&lt;&gt;-")+COUNTIF(AS238:AS244,"&lt;&gt;-"))</f>
        <v>4.6653784811679548</v>
      </c>
      <c r="BB236" s="57">
        <f t="shared" ref="BB236" si="159">(SUMIF(AB238:AB244,"&lt;&gt;-")+SUMIF(AH238:AH244,"&lt;&gt;-")+SUMIF(AN238:AN244,"&lt;&gt;-")+SUMIF(AT238:AT244,"&lt;&gt;-"))/(COUNTIF(AB238:AB244,"&lt;&gt;-")+COUNTIF(AH238:AH244,"&lt;&gt;-")+COUNTIF(AN238:AN244,"&lt;&gt;-")+COUNTIF(AT238:AT244,"&lt;&gt;-"))</f>
        <v>18.112558068305816</v>
      </c>
      <c r="BC236" s="57">
        <f t="shared" ref="BC236" si="160">(SUMIF(AC238:AC244,"&lt;&gt;-")+SUMIF(AI238:AI244,"&lt;&gt;-")+SUMIF(AO238:AO244,"&lt;&gt;-")+SUMIF(AU238:AU244,"&lt;&gt;-"))/(COUNTIF(AC238:AC244,"&lt;&gt;-")+COUNTIF(AI238:AI244,"&lt;&gt;-")+COUNTIF(AO238:AO244,"&lt;&gt;-")+COUNTIF(AU238:AU244,"&lt;&gt;-"))</f>
        <v>60.01661496024802</v>
      </c>
      <c r="BD236" s="57">
        <f t="shared" ref="BD236" si="161">(SUMIF(AD238:AD244,"&lt;&gt;-")+SUMIF(AJ238:AJ244,"&lt;&gt;-")+SUMIF(AP238:AP244,"&lt;&gt;-")+SUMIF(AV238:AV244,"&lt;&gt;-"))/(COUNTIF(AD238:AD244,"&lt;&gt;-")+COUNTIF(AJ238:AJ244,"&lt;&gt;-")+COUNTIF(AP238:AP244,"&lt;&gt;-")+COUNTIF(AV238:AV244,"&lt;&gt;-"))</f>
        <v>96.988304093567251</v>
      </c>
      <c r="BE236" s="57">
        <f t="shared" ref="BE236" si="162">(SUMIF(AE238:AE244,"&lt;&gt;-")+SUMIF(AK238:AK244,"&lt;&gt;-")+SUMIF(AQ238:AQ244,"&lt;&gt;-")+SUMIF(AW238:AW244,"&lt;&gt;-"))/(COUNTIF(AE238:AE244,"&lt;&gt;-")+COUNTIF(AK238:AK244,"&lt;&gt;-")+COUNTIF(AQ238:AQ244,"&lt;&gt;-")+COUNTIF(AW238:AW244,"&lt;&gt;-"))</f>
        <v>99.389952153110045</v>
      </c>
      <c r="BF236" s="58">
        <f t="shared" ref="BF236" si="163">(SUMIF(AF238:AF244,"&lt;&gt;-")+SUMIF(AL238:AL244,"&lt;&gt;-")+SUMIF(AR238:AR244,"&lt;&gt;-")+SUMIF(AX238:AX244,"&lt;&gt;-"))/(COUNTIF(AF238:AF244,"&lt;&gt;-")+COUNTIF(AL238:AL244,"&lt;&gt;-")+COUNTIF(AR238:AR244,"&lt;&gt;-")+COUNTIF(AX238:AX244,"&lt;&gt;-"))</f>
        <v>80.73099415204679</v>
      </c>
      <c r="BG236" s="266"/>
      <c r="BH236" s="269"/>
      <c r="BI236" s="269"/>
      <c r="BJ236" s="269"/>
      <c r="BK236" s="269"/>
      <c r="BL236" s="269"/>
      <c r="BM236" s="269"/>
      <c r="BN236" s="269"/>
      <c r="BO236" s="269"/>
      <c r="BP236" s="269"/>
      <c r="BQ236" s="269"/>
      <c r="BR236" s="269"/>
      <c r="BS236" s="269"/>
    </row>
    <row r="237" spans="25:71">
      <c r="Y237" s="444"/>
      <c r="Z237" s="445"/>
      <c r="AA237" s="16">
        <v>1</v>
      </c>
      <c r="AB237" s="16">
        <v>0.66</v>
      </c>
      <c r="AC237" s="16">
        <v>0.5</v>
      </c>
      <c r="AD237" s="16">
        <v>0.33</v>
      </c>
      <c r="AE237" s="16">
        <v>0.25</v>
      </c>
      <c r="AF237" s="16">
        <v>0.2</v>
      </c>
      <c r="AG237" s="16">
        <v>1</v>
      </c>
      <c r="AH237" s="16">
        <v>0.66</v>
      </c>
      <c r="AI237" s="16">
        <v>0.5</v>
      </c>
      <c r="AJ237" s="16">
        <v>0.33</v>
      </c>
      <c r="AK237" s="16">
        <v>0.25</v>
      </c>
      <c r="AL237" s="16">
        <v>0.2</v>
      </c>
      <c r="AM237" s="16">
        <v>1</v>
      </c>
      <c r="AN237" s="16">
        <v>0.66</v>
      </c>
      <c r="AO237" s="16">
        <v>0.5</v>
      </c>
      <c r="AP237" s="16">
        <v>0.33</v>
      </c>
      <c r="AQ237" s="16">
        <v>0.25</v>
      </c>
      <c r="AR237" s="16">
        <v>0.2</v>
      </c>
      <c r="AS237" s="16">
        <v>1</v>
      </c>
      <c r="AT237" s="16">
        <v>0.66</v>
      </c>
      <c r="AU237" s="16">
        <v>0.5</v>
      </c>
      <c r="AV237" s="16">
        <v>0.33</v>
      </c>
      <c r="AW237" s="16">
        <v>0.25</v>
      </c>
      <c r="AX237" s="106">
        <v>0.2</v>
      </c>
      <c r="AY237" s="269"/>
      <c r="AZ237" s="263" t="s">
        <v>181</v>
      </c>
      <c r="BA237" s="270">
        <v>10</v>
      </c>
      <c r="BB237" s="270">
        <v>30</v>
      </c>
      <c r="BC237" s="270">
        <v>60</v>
      </c>
      <c r="BD237" s="270">
        <v>90</v>
      </c>
      <c r="BE237" s="270">
        <v>120</v>
      </c>
      <c r="BF237" s="270">
        <v>180</v>
      </c>
      <c r="BG237" s="264">
        <v>360</v>
      </c>
      <c r="BH237" s="269"/>
      <c r="BI237" s="269"/>
      <c r="BJ237" s="269"/>
      <c r="BK237" s="269"/>
      <c r="BL237" s="269"/>
      <c r="BM237" s="269"/>
      <c r="BN237" s="269"/>
      <c r="BO237" s="269"/>
      <c r="BP237" s="269"/>
      <c r="BQ237" s="269"/>
      <c r="BR237" s="269"/>
      <c r="BS237" s="269"/>
    </row>
    <row r="238" spans="25:71">
      <c r="Y238" s="433">
        <v>10</v>
      </c>
      <c r="Z238" s="434"/>
      <c r="AA238" s="17">
        <f>(AA215/AA86)*100</f>
        <v>0</v>
      </c>
      <c r="AB238" s="17">
        <f t="shared" ref="AB238:AX238" si="164">(AB215/AB86)*100</f>
        <v>44.444444444444443</v>
      </c>
      <c r="AC238" s="17">
        <f t="shared" si="164"/>
        <v>100</v>
      </c>
      <c r="AD238" s="17">
        <f t="shared" si="164"/>
        <v>100</v>
      </c>
      <c r="AE238" s="17">
        <f t="shared" si="164"/>
        <v>100</v>
      </c>
      <c r="AF238" s="17">
        <f t="shared" si="164"/>
        <v>80</v>
      </c>
      <c r="AG238" s="17">
        <f t="shared" si="164"/>
        <v>0</v>
      </c>
      <c r="AH238" s="17">
        <f t="shared" si="164"/>
        <v>10</v>
      </c>
      <c r="AI238" s="17">
        <f t="shared" si="164"/>
        <v>40</v>
      </c>
      <c r="AJ238" s="17">
        <f t="shared" si="164"/>
        <v>100</v>
      </c>
      <c r="AK238" s="17">
        <f t="shared" si="164"/>
        <v>100</v>
      </c>
      <c r="AL238" s="17">
        <f t="shared" si="164"/>
        <v>0</v>
      </c>
      <c r="AM238" s="17">
        <f t="shared" si="164"/>
        <v>0</v>
      </c>
      <c r="AN238" s="17">
        <f t="shared" si="164"/>
        <v>0</v>
      </c>
      <c r="AO238" s="17">
        <f t="shared" si="164"/>
        <v>40</v>
      </c>
      <c r="AP238" s="17">
        <f t="shared" si="164"/>
        <v>90</v>
      </c>
      <c r="AQ238" s="17">
        <f t="shared" si="164"/>
        <v>80</v>
      </c>
      <c r="AR238" s="17">
        <f t="shared" si="164"/>
        <v>0</v>
      </c>
      <c r="AS238" s="17">
        <f t="shared" si="164"/>
        <v>0</v>
      </c>
      <c r="AT238" s="17">
        <f t="shared" si="164"/>
        <v>0</v>
      </c>
      <c r="AU238" s="17">
        <f t="shared" si="164"/>
        <v>20</v>
      </c>
      <c r="AV238" s="17">
        <f t="shared" si="164"/>
        <v>75</v>
      </c>
      <c r="AW238" s="17">
        <f t="shared" si="164"/>
        <v>90</v>
      </c>
      <c r="AX238" s="107">
        <f t="shared" si="164"/>
        <v>0</v>
      </c>
      <c r="AY238" s="269"/>
      <c r="AZ238" s="174" t="s">
        <v>187</v>
      </c>
      <c r="BA238" s="267">
        <f>SUMIF(AA238:AX238,"&lt;&gt;-")</f>
        <v>1069.4444444444443</v>
      </c>
      <c r="BB238" s="267">
        <f>SUMIF(AA239:AX239,"&lt;&gt;-")</f>
        <v>1587.0843045843046</v>
      </c>
      <c r="BC238" s="267">
        <f>SUMIF(AA240:AX240,"&lt;&gt;-")</f>
        <v>1494.4095365418893</v>
      </c>
      <c r="BD238" s="267">
        <f>SUMIF(AA241:AX241,"&lt;&gt;-")</f>
        <v>736.35489510489515</v>
      </c>
      <c r="BE238" s="267">
        <f>SUMIF(AA242:AX242,"&lt;&gt;-")</f>
        <v>799.71550188941501</v>
      </c>
      <c r="BF238" s="267">
        <f>SUMIF(AA243:AX243,"&lt;&gt;-")</f>
        <v>761.59833630421872</v>
      </c>
      <c r="BG238" s="268">
        <f>SUMIF(AA244:AX244,"&lt;&gt;-")</f>
        <v>389.56521739130437</v>
      </c>
      <c r="BH238" s="269"/>
      <c r="BI238" s="269"/>
      <c r="BJ238" s="269"/>
      <c r="BK238" s="269"/>
      <c r="BL238" s="269"/>
      <c r="BM238" s="269"/>
      <c r="BN238" s="269"/>
      <c r="BO238" s="269"/>
      <c r="BP238" s="269"/>
      <c r="BQ238" s="269"/>
      <c r="BR238" s="269"/>
      <c r="BS238" s="269"/>
    </row>
    <row r="239" spans="25:71">
      <c r="Y239" s="433">
        <v>30</v>
      </c>
      <c r="Z239" s="434"/>
      <c r="AA239" s="17">
        <f t="shared" ref="AA239:AX239" si="165">(AA216/AA87)*100</f>
        <v>0</v>
      </c>
      <c r="AB239" s="17">
        <f t="shared" si="165"/>
        <v>22.222222222222221</v>
      </c>
      <c r="AC239" s="17">
        <f t="shared" si="165"/>
        <v>44.444444444444443</v>
      </c>
      <c r="AD239" s="17">
        <f t="shared" si="165"/>
        <v>100</v>
      </c>
      <c r="AE239" s="17">
        <f t="shared" si="165"/>
        <v>100</v>
      </c>
      <c r="AF239" s="17">
        <f t="shared" si="165"/>
        <v>100</v>
      </c>
      <c r="AG239" s="274">
        <f t="shared" si="165"/>
        <v>6.666666666666667</v>
      </c>
      <c r="AH239" s="274">
        <f t="shared" si="165"/>
        <v>19.230769230769234</v>
      </c>
      <c r="AI239" s="273">
        <f t="shared" si="165"/>
        <v>100</v>
      </c>
      <c r="AJ239" s="273">
        <f t="shared" si="165"/>
        <v>100</v>
      </c>
      <c r="AK239" s="273">
        <f t="shared" si="165"/>
        <v>80</v>
      </c>
      <c r="AL239" s="273">
        <f t="shared" si="165"/>
        <v>100</v>
      </c>
      <c r="AM239" s="17">
        <f t="shared" si="165"/>
        <v>30</v>
      </c>
      <c r="AN239" s="17">
        <f t="shared" si="165"/>
        <v>25</v>
      </c>
      <c r="AO239" s="17">
        <f t="shared" si="165"/>
        <v>55.000000000000007</v>
      </c>
      <c r="AP239" s="17">
        <f t="shared" si="165"/>
        <v>100</v>
      </c>
      <c r="AQ239" s="17">
        <f t="shared" si="165"/>
        <v>90.909090909090907</v>
      </c>
      <c r="AR239" s="17">
        <f t="shared" si="165"/>
        <v>75</v>
      </c>
      <c r="AS239" s="17">
        <f t="shared" si="165"/>
        <v>0</v>
      </c>
      <c r="AT239" s="17">
        <f t="shared" si="165"/>
        <v>25</v>
      </c>
      <c r="AU239" s="17">
        <f t="shared" si="165"/>
        <v>73.333333333333329</v>
      </c>
      <c r="AV239" s="17">
        <f t="shared" si="165"/>
        <v>77.777777777777786</v>
      </c>
      <c r="AW239" s="17">
        <f t="shared" si="165"/>
        <v>162.5</v>
      </c>
      <c r="AX239" s="107">
        <f t="shared" si="165"/>
        <v>100</v>
      </c>
      <c r="AY239" s="269"/>
      <c r="AZ239" s="173" t="s">
        <v>215</v>
      </c>
      <c r="BA239" s="177">
        <f>(SUMIF(AA238:AX238,"&lt;&gt;-"))/(COUNTIF(AA238:AX238,"&lt;&gt;-"))</f>
        <v>44.560185185185183</v>
      </c>
      <c r="BB239" s="177">
        <f>(SUMIF(AA239:AX239,"&lt;&gt;-"))/(COUNTIF(AA239:AX239,"&lt;&gt;-"))</f>
        <v>66.128512691012688</v>
      </c>
      <c r="BC239" s="177">
        <f>(SUMIF(AA240:AX240,"&lt;&gt;-"))/(COUNTIF(AA240:AX240,"&lt;&gt;-"))</f>
        <v>62.267064022578722</v>
      </c>
      <c r="BD239" s="177">
        <f>(SUMIF(AA241:AX241,"&lt;&gt;-"))/(COUNTIF(AA241:AX241,"&lt;&gt;-"))</f>
        <v>61.362907925407931</v>
      </c>
      <c r="BE239" s="177">
        <f>(SUMIF(AA242:AX242,"&lt;&gt;-"))/(COUNTIF(AA242:AX242,"&lt;&gt;-"))</f>
        <v>66.642958490784579</v>
      </c>
      <c r="BF239" s="177">
        <f>(SUMIF(AA243:AX243,"&lt;&gt;-"))/(COUNTIF(AA243:AX243,"&lt;&gt;-"))</f>
        <v>63.466528025351558</v>
      </c>
      <c r="BG239" s="178">
        <f>(SUMIF(AA244:AX244,"&lt;&gt;-"))/(COUNTIF(AA244:AX244,"&lt;&gt;-"))</f>
        <v>64.927536231884062</v>
      </c>
      <c r="BH239" s="269"/>
      <c r="BI239" s="269"/>
      <c r="BJ239" s="269"/>
      <c r="BK239" s="269"/>
      <c r="BL239" s="269"/>
      <c r="BM239" s="269"/>
      <c r="BN239" s="269"/>
      <c r="BO239" s="269"/>
      <c r="BP239" s="269"/>
      <c r="BQ239" s="269"/>
      <c r="BR239" s="269"/>
      <c r="BS239" s="269"/>
    </row>
    <row r="240" spans="25:71">
      <c r="Y240" s="433">
        <v>60</v>
      </c>
      <c r="Z240" s="434"/>
      <c r="AA240" s="17">
        <f t="shared" ref="AA240:AX243" si="166">(AA217/AA88)*100</f>
        <v>0</v>
      </c>
      <c r="AB240" s="17">
        <f t="shared" si="166"/>
        <v>0</v>
      </c>
      <c r="AC240" s="17">
        <f t="shared" si="166"/>
        <v>50</v>
      </c>
      <c r="AD240" s="17">
        <f t="shared" si="166"/>
        <v>100</v>
      </c>
      <c r="AE240" s="17">
        <f t="shared" si="166"/>
        <v>100</v>
      </c>
      <c r="AF240" s="17">
        <f t="shared" si="166"/>
        <v>100</v>
      </c>
      <c r="AG240" s="17">
        <f t="shared" si="166"/>
        <v>9.0909090909090917</v>
      </c>
      <c r="AH240" s="17">
        <f t="shared" si="166"/>
        <v>20</v>
      </c>
      <c r="AI240" s="17">
        <f t="shared" si="166"/>
        <v>29.411764705882355</v>
      </c>
      <c r="AJ240" s="17">
        <f t="shared" si="166"/>
        <v>100</v>
      </c>
      <c r="AK240" s="17">
        <f t="shared" si="166"/>
        <v>100</v>
      </c>
      <c r="AL240" s="17">
        <f t="shared" si="166"/>
        <v>100</v>
      </c>
      <c r="AM240" s="17">
        <f t="shared" si="166"/>
        <v>0</v>
      </c>
      <c r="AN240" s="17">
        <f t="shared" si="166"/>
        <v>11.76470588235294</v>
      </c>
      <c r="AO240" s="17">
        <f t="shared" si="166"/>
        <v>47.058823529411761</v>
      </c>
      <c r="AP240" s="17">
        <f t="shared" si="166"/>
        <v>100</v>
      </c>
      <c r="AQ240" s="17">
        <f t="shared" si="166"/>
        <v>100</v>
      </c>
      <c r="AR240" s="17">
        <f t="shared" si="166"/>
        <v>100</v>
      </c>
      <c r="AS240" s="17">
        <f t="shared" si="166"/>
        <v>20.833333333333336</v>
      </c>
      <c r="AT240" s="17">
        <f t="shared" si="166"/>
        <v>31.25</v>
      </c>
      <c r="AU240" s="17">
        <f t="shared" si="166"/>
        <v>75</v>
      </c>
      <c r="AV240" s="17">
        <f t="shared" si="166"/>
        <v>100</v>
      </c>
      <c r="AW240" s="17">
        <f t="shared" si="166"/>
        <v>100</v>
      </c>
      <c r="AX240" s="107">
        <f t="shared" si="166"/>
        <v>100</v>
      </c>
      <c r="AY240" s="269"/>
      <c r="AZ240" s="263" t="s">
        <v>180</v>
      </c>
      <c r="BA240" s="270">
        <v>60</v>
      </c>
      <c r="BB240" s="270">
        <v>120</v>
      </c>
      <c r="BC240" s="270">
        <v>180</v>
      </c>
      <c r="BD240" s="264">
        <v>360</v>
      </c>
      <c r="BE240" s="266"/>
      <c r="BF240" s="266"/>
      <c r="BG240" s="266"/>
      <c r="BH240" s="269"/>
      <c r="BI240" s="269"/>
      <c r="BJ240" s="269"/>
      <c r="BK240" s="269"/>
      <c r="BL240" s="269"/>
      <c r="BM240" s="269"/>
      <c r="BN240" s="269"/>
      <c r="BO240" s="269"/>
      <c r="BP240" s="269"/>
      <c r="BQ240" s="269"/>
      <c r="BR240" s="269"/>
      <c r="BS240" s="269"/>
    </row>
    <row r="241" spans="25:71">
      <c r="Y241" s="433">
        <v>90</v>
      </c>
      <c r="Z241" s="434"/>
      <c r="AA241" s="17" t="s">
        <v>49</v>
      </c>
      <c r="AB241" s="17" t="s">
        <v>49</v>
      </c>
      <c r="AC241" s="17" t="s">
        <v>49</v>
      </c>
      <c r="AD241" s="17" t="s">
        <v>49</v>
      </c>
      <c r="AE241" s="17" t="s">
        <v>49</v>
      </c>
      <c r="AF241" s="17" t="s">
        <v>49</v>
      </c>
      <c r="AG241" s="17" t="s">
        <v>49</v>
      </c>
      <c r="AH241" s="17" t="s">
        <v>49</v>
      </c>
      <c r="AI241" s="17" t="s">
        <v>49</v>
      </c>
      <c r="AJ241" s="17" t="s">
        <v>49</v>
      </c>
      <c r="AK241" s="17" t="s">
        <v>49</v>
      </c>
      <c r="AL241" s="17" t="s">
        <v>49</v>
      </c>
      <c r="AM241" s="17">
        <f t="shared" si="166"/>
        <v>0</v>
      </c>
      <c r="AN241" s="17">
        <f t="shared" si="166"/>
        <v>18.181818181818183</v>
      </c>
      <c r="AO241" s="17">
        <f t="shared" si="166"/>
        <v>56.25</v>
      </c>
      <c r="AP241" s="17">
        <f t="shared" si="166"/>
        <v>100</v>
      </c>
      <c r="AQ241" s="17">
        <f t="shared" si="166"/>
        <v>91.666666666666657</v>
      </c>
      <c r="AR241" s="17">
        <f t="shared" si="166"/>
        <v>90</v>
      </c>
      <c r="AS241" s="17">
        <f t="shared" ref="AS241:AX241" si="167">(AS218/AS89)*100</f>
        <v>0</v>
      </c>
      <c r="AT241" s="17">
        <f t="shared" si="167"/>
        <v>26.923076923076923</v>
      </c>
      <c r="AU241" s="17">
        <f t="shared" si="167"/>
        <v>60</v>
      </c>
      <c r="AV241" s="17">
        <f t="shared" si="167"/>
        <v>100</v>
      </c>
      <c r="AW241" s="17">
        <f t="shared" si="167"/>
        <v>93.333333333333329</v>
      </c>
      <c r="AX241" s="107">
        <f t="shared" si="167"/>
        <v>100</v>
      </c>
      <c r="AY241" s="269"/>
      <c r="AZ241" s="174" t="s">
        <v>187</v>
      </c>
      <c r="BA241" s="267">
        <f>SUMIF(AA238:AF244,"&lt;&gt;-")</f>
        <v>1141.1111111111111</v>
      </c>
      <c r="BB241" s="267">
        <f>SUMIF(AG238:AL244,"&lt;&gt;-")</f>
        <v>1407.8067031008206</v>
      </c>
      <c r="BC241" s="267">
        <f>SUMIF(AM238:AR244,"&lt;&gt;-")</f>
        <v>1689.9695484254307</v>
      </c>
      <c r="BD241" s="268">
        <f>SUMIF(AS238:AX244,"&lt;&gt;-")</f>
        <v>2599.284873623109</v>
      </c>
      <c r="BE241" s="266"/>
      <c r="BF241" s="266"/>
      <c r="BG241" s="266"/>
      <c r="BH241" s="269"/>
      <c r="BI241" s="269"/>
      <c r="BJ241" s="269"/>
      <c r="BK241" s="269"/>
      <c r="BL241" s="269"/>
      <c r="BM241" s="269"/>
      <c r="BN241" s="269"/>
      <c r="BO241" s="269"/>
      <c r="BP241" s="269"/>
      <c r="BQ241" s="269"/>
      <c r="BR241" s="269"/>
      <c r="BS241" s="269"/>
    </row>
    <row r="242" spans="25:71">
      <c r="Y242" s="433">
        <v>120</v>
      </c>
      <c r="Z242" s="434"/>
      <c r="AA242" s="17" t="s">
        <v>49</v>
      </c>
      <c r="AB242" s="17" t="s">
        <v>49</v>
      </c>
      <c r="AC242" s="17" t="s">
        <v>49</v>
      </c>
      <c r="AD242" s="17" t="s">
        <v>49</v>
      </c>
      <c r="AE242" s="17" t="s">
        <v>49</v>
      </c>
      <c r="AF242" s="17" t="s">
        <v>49</v>
      </c>
      <c r="AG242" s="17">
        <f t="shared" si="166"/>
        <v>7.6923076923076925</v>
      </c>
      <c r="AH242" s="17">
        <f t="shared" si="166"/>
        <v>14.285714285714285</v>
      </c>
      <c r="AI242" s="17">
        <f t="shared" si="166"/>
        <v>71.428571428571431</v>
      </c>
      <c r="AJ242" s="17">
        <f t="shared" si="166"/>
        <v>100</v>
      </c>
      <c r="AK242" s="17">
        <f t="shared" si="166"/>
        <v>100</v>
      </c>
      <c r="AL242" s="17">
        <f t="shared" si="166"/>
        <v>100</v>
      </c>
      <c r="AM242" s="17" t="s">
        <v>49</v>
      </c>
      <c r="AN242" s="17" t="s">
        <v>49</v>
      </c>
      <c r="AO242" s="17" t="s">
        <v>49</v>
      </c>
      <c r="AP242" s="17" t="s">
        <v>49</v>
      </c>
      <c r="AQ242" s="17" t="s">
        <v>49</v>
      </c>
      <c r="AR242" s="17" t="s">
        <v>49</v>
      </c>
      <c r="AS242" s="17">
        <f t="shared" ref="AS242:AX242" si="168">(AS219/AS90)*100</f>
        <v>7.6923076923076925</v>
      </c>
      <c r="AT242" s="17">
        <f t="shared" si="168"/>
        <v>30.434782608695656</v>
      </c>
      <c r="AU242" s="17">
        <f t="shared" si="168"/>
        <v>68.181818181818173</v>
      </c>
      <c r="AV242" s="17">
        <f t="shared" si="168"/>
        <v>100</v>
      </c>
      <c r="AW242" s="17">
        <f t="shared" si="168"/>
        <v>100</v>
      </c>
      <c r="AX242" s="107">
        <f t="shared" si="168"/>
        <v>100</v>
      </c>
      <c r="AY242" s="269"/>
      <c r="AZ242" s="174" t="s">
        <v>215</v>
      </c>
      <c r="BA242" s="57">
        <f>(SUMIF(AA238:AF244,"&lt;&gt;-"))/(COUNTIF(AA238:AF244,"&lt;&gt;-"))</f>
        <v>63.395061728395063</v>
      </c>
      <c r="BB242" s="57">
        <f>(SUMIF(AG238:AL244,"&lt;&gt;-"))/(COUNTIF(AG238:AL244,"&lt;&gt;-"))</f>
        <v>58.65861262920086</v>
      </c>
      <c r="BC242" s="57">
        <f>(SUMIF(AM238:AR244,"&lt;&gt;-"))/(COUNTIF(AM238:AR244,"&lt;&gt;-"))</f>
        <v>56.332318280847694</v>
      </c>
      <c r="BD242" s="58">
        <f>(SUMIF(AS238:AX244,"&lt;&gt;-"))/(COUNTIF(AS238:AX244,"&lt;&gt;-"))</f>
        <v>61.887735086264499</v>
      </c>
      <c r="BE242" s="265"/>
      <c r="BF242" s="265"/>
      <c r="BG242" s="265"/>
      <c r="BH242" s="269"/>
      <c r="BI242" s="269"/>
      <c r="BJ242" s="269"/>
      <c r="BK242" s="269"/>
      <c r="BL242" s="269"/>
      <c r="BM242" s="269"/>
      <c r="BN242" s="269"/>
      <c r="BO242" s="269"/>
      <c r="BP242" s="269"/>
      <c r="BQ242" s="269"/>
      <c r="BR242" s="269"/>
      <c r="BS242" s="269"/>
    </row>
    <row r="243" spans="25:71">
      <c r="Y243" s="433">
        <v>180</v>
      </c>
      <c r="Z243" s="434"/>
      <c r="AA243" s="17" t="s">
        <v>49</v>
      </c>
      <c r="AB243" s="17" t="s">
        <v>49</v>
      </c>
      <c r="AC243" s="17" t="s">
        <v>49</v>
      </c>
      <c r="AD243" s="17" t="s">
        <v>49</v>
      </c>
      <c r="AE243" s="17" t="s">
        <v>49</v>
      </c>
      <c r="AF243" s="17" t="s">
        <v>49</v>
      </c>
      <c r="AG243" s="17" t="s">
        <v>49</v>
      </c>
      <c r="AH243" s="17" t="s">
        <v>49</v>
      </c>
      <c r="AI243" s="17" t="s">
        <v>49</v>
      </c>
      <c r="AJ243" s="17" t="s">
        <v>49</v>
      </c>
      <c r="AK243" s="17" t="s">
        <v>49</v>
      </c>
      <c r="AL243" s="17" t="s">
        <v>49</v>
      </c>
      <c r="AM243" s="17">
        <f t="shared" si="166"/>
        <v>6.666666666666667</v>
      </c>
      <c r="AN243" s="17">
        <f t="shared" si="166"/>
        <v>11.76470588235294</v>
      </c>
      <c r="AO243" s="17">
        <f t="shared" si="166"/>
        <v>81.818181818181827</v>
      </c>
      <c r="AP243" s="17">
        <f t="shared" si="166"/>
        <v>100</v>
      </c>
      <c r="AQ243" s="17">
        <f t="shared" si="166"/>
        <v>100</v>
      </c>
      <c r="AR243" s="17">
        <f t="shared" si="166"/>
        <v>88.888888888888886</v>
      </c>
      <c r="AS243" s="17">
        <f t="shared" ref="AS243:AX243" si="169">(AS220/AS91)*100</f>
        <v>0</v>
      </c>
      <c r="AT243" s="17">
        <f t="shared" si="169"/>
        <v>13.636363636363635</v>
      </c>
      <c r="AU243" s="17">
        <f t="shared" si="169"/>
        <v>58.82352941176471</v>
      </c>
      <c r="AV243" s="17">
        <f t="shared" si="169"/>
        <v>100</v>
      </c>
      <c r="AW243" s="17">
        <f t="shared" si="169"/>
        <v>100</v>
      </c>
      <c r="AX243" s="107">
        <f t="shared" si="169"/>
        <v>100</v>
      </c>
      <c r="AY243" s="269"/>
      <c r="AZ243" s="263" t="s">
        <v>216</v>
      </c>
      <c r="BA243" s="270">
        <v>1</v>
      </c>
      <c r="BB243" s="270">
        <v>2</v>
      </c>
      <c r="BC243" s="270">
        <v>3</v>
      </c>
      <c r="BD243" s="270">
        <v>4</v>
      </c>
      <c r="BE243" s="270">
        <v>6</v>
      </c>
      <c r="BF243" s="270">
        <v>12</v>
      </c>
      <c r="BG243" s="270">
        <v>18</v>
      </c>
      <c r="BH243" s="264">
        <v>36</v>
      </c>
      <c r="BI243" s="269"/>
      <c r="BJ243" s="269"/>
      <c r="BK243" s="269"/>
      <c r="BL243" s="269"/>
      <c r="BM243" s="269"/>
      <c r="BN243" s="269"/>
      <c r="BO243" s="269"/>
      <c r="BP243" s="269"/>
      <c r="BQ243" s="269"/>
      <c r="BR243" s="269"/>
      <c r="BS243" s="269"/>
    </row>
    <row r="244" spans="25:71" ht="16.5" thickBot="1">
      <c r="Y244" s="435">
        <v>360</v>
      </c>
      <c r="Z244" s="436"/>
      <c r="AA244" s="108" t="s">
        <v>49</v>
      </c>
      <c r="AB244" s="108" t="s">
        <v>49</v>
      </c>
      <c r="AC244" s="108" t="s">
        <v>49</v>
      </c>
      <c r="AD244" s="108" t="s">
        <v>49</v>
      </c>
      <c r="AE244" s="108" t="s">
        <v>49</v>
      </c>
      <c r="AF244" s="108" t="s">
        <v>49</v>
      </c>
      <c r="AG244" s="108" t="s">
        <v>49</v>
      </c>
      <c r="AH244" s="108" t="s">
        <v>49</v>
      </c>
      <c r="AI244" s="108" t="s">
        <v>49</v>
      </c>
      <c r="AJ244" s="108" t="s">
        <v>49</v>
      </c>
      <c r="AK244" s="108" t="s">
        <v>49</v>
      </c>
      <c r="AL244" s="108" t="s">
        <v>49</v>
      </c>
      <c r="AM244" s="108" t="s">
        <v>49</v>
      </c>
      <c r="AN244" s="108" t="s">
        <v>49</v>
      </c>
      <c r="AO244" s="108" t="s">
        <v>49</v>
      </c>
      <c r="AP244" s="108" t="s">
        <v>49</v>
      </c>
      <c r="AQ244" s="108" t="s">
        <v>49</v>
      </c>
      <c r="AR244" s="108" t="s">
        <v>49</v>
      </c>
      <c r="AS244" s="108">
        <f t="shared" ref="AS244:AX244" si="170">(AS221/AS92)*100</f>
        <v>0</v>
      </c>
      <c r="AT244" s="108">
        <f t="shared" si="170"/>
        <v>20</v>
      </c>
      <c r="AU244" s="108">
        <f t="shared" si="170"/>
        <v>69.565217391304344</v>
      </c>
      <c r="AV244" s="108">
        <f t="shared" si="170"/>
        <v>100</v>
      </c>
      <c r="AW244" s="108">
        <f t="shared" si="170"/>
        <v>100</v>
      </c>
      <c r="AX244" s="109">
        <f t="shared" si="170"/>
        <v>100</v>
      </c>
      <c r="AY244" s="269"/>
      <c r="AZ244" s="174" t="s">
        <v>187</v>
      </c>
      <c r="BA244" s="267">
        <f>SUMIF(AA240:AF240,"&lt;&gt;-")+SUMIF(AG242:AL242,"&lt;&gt;-")+SUMIF(AM243:AR243,"&lt;&gt;-")+SUMIF(AS244:AX244,"&lt;&gt;-")</f>
        <v>1522.1102540539882</v>
      </c>
      <c r="BB244" s="267">
        <f>SUMIF(AA239:AF239,"&lt;&gt;-")+SUMIF(AG240:AL240,"&lt;&gt;-")+SUMIF(AM241:AR241,"&lt;&gt;-")+SUMIF(AS243:AX243,"&lt;&gt;-")</f>
        <v>1453.7277183600713</v>
      </c>
      <c r="BC244" s="267">
        <f>SUMIF(AM240:AR240,"&lt;&gt;-")+SUMIF(AS242:AX242,"&lt;&gt;-")</f>
        <v>765.13243789458625</v>
      </c>
      <c r="BD244" s="267">
        <f>SUMIF(AG239:AL239,"&lt;&gt;-")+SUMIF(AS241:AX241,"&lt;&gt;-")</f>
        <v>786.15384615384619</v>
      </c>
      <c r="BE244" s="267">
        <f>SUMIF(AA238:AF238,"&lt;&gt;-")+SUMIF(AM239:AR239,"&lt;&gt;-")+SUMIF(AS240:AX240,"&lt;&gt;-")</f>
        <v>1227.4368686868688</v>
      </c>
      <c r="BF244" s="267">
        <f>SUMIF(AG238:AL238,"&lt;&gt;-")+SUMIF(AS239:AX239,"&lt;&gt;-")</f>
        <v>688.61111111111109</v>
      </c>
      <c r="BG244" s="267">
        <f>SUMIF(AM238:AR238,"&lt;&gt;-")</f>
        <v>210</v>
      </c>
      <c r="BH244" s="268">
        <f>SUMIF(AS238:AX238,"&lt;&gt;-")</f>
        <v>185</v>
      </c>
      <c r="BI244" s="269"/>
      <c r="BJ244" s="269"/>
      <c r="BK244" s="269"/>
      <c r="BL244" s="269"/>
      <c r="BM244" s="269"/>
      <c r="BN244" s="269"/>
      <c r="BO244" s="269"/>
      <c r="BP244" s="269"/>
      <c r="BQ244" s="269"/>
      <c r="BR244" s="269"/>
      <c r="BS244" s="269"/>
    </row>
    <row r="245" spans="25:71">
      <c r="AY245" s="269"/>
      <c r="AZ245" s="174" t="s">
        <v>215</v>
      </c>
      <c r="BA245" s="57">
        <f>(SUMIF(AA240:AF240,"&lt;&gt;-")+SUMIF(AG242:AL242,"&lt;&gt;-")+SUMIF(AM243:AR243,"&lt;&gt;-")+SUMIF(AS244:AX244,"&lt;&gt;-"))/(COUNTIF(AA240:AF240,"&lt;&gt;-")+COUNTIF(AG242:AL242,"&lt;&gt;-")+COUNTIF(AM243:AR243,"&lt;&gt;-")+COUNTIF(AS244:AX244,"&lt;&gt;-"))</f>
        <v>63.421260585582843</v>
      </c>
      <c r="BB245" s="57">
        <f>(SUMIF(AA239:AF239,"&lt;&gt;-")+SUMIF(AG240:AL240,"&lt;&gt;-")+SUMIF(AM241:AR241,"&lt;&gt;-")+SUMIF(AS243:AX243,"&lt;&gt;-"))/(COUNTIF(AA239:AF239,"&lt;&gt;-")+COUNTIF(AG240:AL240,"&lt;&gt;-")+COUNTIF(AM241:AR241,"&lt;&gt;-")+COUNTIF(AS243:AX243,"&lt;&gt;-"))</f>
        <v>60.571988265002972</v>
      </c>
      <c r="BC245" s="57">
        <f>(SUMIF(AM240:AR240,"&lt;&gt;-")+SUMIF(AS242:AX242,"&lt;&gt;-"))/(COUNTIF(AM240:AR240,"&lt;&gt;-")+COUNTIF(AS242:AX242,"&lt;&gt;-"))</f>
        <v>63.761036491215521</v>
      </c>
      <c r="BD245" s="57">
        <f>(SUMIF(AG239:AL239,"&lt;&gt;-")+SUMIF(AS241:AX241,"&lt;&gt;-"))/(COUNTIF(AG239:AL239,"&lt;&gt;-")+COUNTIF(AS241:AX241,"&lt;&gt;-"))</f>
        <v>65.512820512820511</v>
      </c>
      <c r="BE245" s="57">
        <f>(SUMIF(AA238:AF238,"&lt;&gt;-")+SUMIF(AM239:AR239,"&lt;&gt;-")+SUMIF(AS240:AX240,"&lt;&gt;-"))/(COUNTIF(AA238:AF238,"&lt;&gt;-")+COUNTIF(AM239:AR239,"&lt;&gt;-")+COUNTIF(AS240:AX240,"&lt;&gt;-"))</f>
        <v>68.190937149270496</v>
      </c>
      <c r="BF245" s="57">
        <f>(SUMIF(AG238:AL238,"&lt;&gt;-")+SUMIF(AS239:AX239,"&lt;&gt;-"))/(COUNTIF(AG238:AL238,"&lt;&gt;-")+COUNTIF(AS239:AX239,"&lt;&gt;-"))</f>
        <v>57.38425925925926</v>
      </c>
      <c r="BG245" s="57">
        <f>AVERAGEIF(AM238:AR238,"&lt;&gt;-")</f>
        <v>35</v>
      </c>
      <c r="BH245" s="58">
        <f>AVERAGEIF(AS238:AX238,"&lt;&gt;-")</f>
        <v>30.833333333333332</v>
      </c>
      <c r="BI245" s="269"/>
      <c r="BJ245" s="269"/>
      <c r="BK245" s="269"/>
      <c r="BL245" s="269"/>
      <c r="BM245" s="269"/>
      <c r="BN245" s="269"/>
      <c r="BO245" s="269"/>
      <c r="BP245" s="269"/>
      <c r="BQ245" s="269"/>
      <c r="BR245" s="269"/>
      <c r="BS245" s="269"/>
    </row>
    <row r="246" spans="25:71">
      <c r="AY246" s="269"/>
      <c r="AZ246" s="263" t="s">
        <v>217</v>
      </c>
      <c r="BA246" s="270" t="s">
        <v>218</v>
      </c>
      <c r="BB246" s="270" t="s">
        <v>219</v>
      </c>
      <c r="BC246" s="270" t="s">
        <v>220</v>
      </c>
      <c r="BD246" s="270" t="s">
        <v>221</v>
      </c>
      <c r="BE246" s="270" t="s">
        <v>222</v>
      </c>
      <c r="BF246" s="270" t="s">
        <v>223</v>
      </c>
      <c r="BG246" s="270" t="s">
        <v>224</v>
      </c>
      <c r="BH246" s="270" t="s">
        <v>225</v>
      </c>
      <c r="BI246" s="270" t="s">
        <v>226</v>
      </c>
      <c r="BJ246" s="270" t="s">
        <v>227</v>
      </c>
      <c r="BK246" s="270" t="s">
        <v>228</v>
      </c>
      <c r="BL246" s="270" t="s">
        <v>229</v>
      </c>
      <c r="BM246" s="270" t="s">
        <v>230</v>
      </c>
      <c r="BN246" s="270" t="s">
        <v>231</v>
      </c>
      <c r="BO246" s="270" t="s">
        <v>232</v>
      </c>
      <c r="BP246" s="270" t="s">
        <v>233</v>
      </c>
      <c r="BQ246" s="270" t="s">
        <v>234</v>
      </c>
      <c r="BR246" s="270" t="s">
        <v>235</v>
      </c>
      <c r="BS246" s="264" t="s">
        <v>236</v>
      </c>
    </row>
    <row r="247" spans="25:71">
      <c r="AY247" s="269"/>
      <c r="AZ247" s="174" t="s">
        <v>187</v>
      </c>
      <c r="BA247" s="267">
        <f>SUMIF(AA238:AF238,"&lt;&gt;-")</f>
        <v>424.44444444444446</v>
      </c>
      <c r="BB247" s="267">
        <f>SUMIF(AA239:AF239,"&lt;&gt;-")</f>
        <v>366.66666666666663</v>
      </c>
      <c r="BC247" s="267">
        <f>SUMIF(AA240:AF240,"&lt;&gt;-")</f>
        <v>350</v>
      </c>
      <c r="BD247" s="267">
        <f>SUMIF(AG238:AL238,"&lt;&gt;-")</f>
        <v>250</v>
      </c>
      <c r="BE247" s="267">
        <f>SUMIF(AG239:AL239,"&lt;&gt;-")</f>
        <v>405.89743589743591</v>
      </c>
      <c r="BF247" s="267">
        <f>SUMIF(AG240:AL240,"&lt;&gt;-")</f>
        <v>358.50267379679144</v>
      </c>
      <c r="BG247" s="267">
        <f>SUMIF(AG242:AL242,"&lt;&gt;-")</f>
        <v>393.4065934065934</v>
      </c>
      <c r="BH247" s="267">
        <f>SUMIF(AM238:AR238,"&lt;&gt;-")</f>
        <v>210</v>
      </c>
      <c r="BI247" s="267">
        <f>SUMIF(AM239:AR239,"&lt;&gt;-")</f>
        <v>375.90909090909088</v>
      </c>
      <c r="BJ247" s="267">
        <f>SUMIF(AM240:AR240,"&lt;&gt;-")</f>
        <v>358.8235294117647</v>
      </c>
      <c r="BK247" s="267">
        <f>SUMIF(AM241:AR241,"&lt;&gt;-")</f>
        <v>356.09848484848487</v>
      </c>
      <c r="BL247" s="267">
        <f>SUMIF(AM243:AR243,"&lt;&gt;-")</f>
        <v>389.13844325609034</v>
      </c>
      <c r="BM247" s="267">
        <f>SUMIF(AS238:AX238,"&lt;&gt;-")</f>
        <v>185</v>
      </c>
      <c r="BN247" s="267">
        <f>SUMIF(AS239:AX239,"&lt;&gt;-")</f>
        <v>438.61111111111109</v>
      </c>
      <c r="BO247" s="267">
        <f>SUMIF(AS240:AX240,"&lt;&gt;-")</f>
        <v>427.08333333333337</v>
      </c>
      <c r="BP247" s="267">
        <f>SUMIF(AS241:AX241,"&lt;&gt;-")</f>
        <v>380.25641025641022</v>
      </c>
      <c r="BQ247" s="267">
        <f>SUMIF(AS242:AX242,"&lt;&gt;-")</f>
        <v>406.30890848282149</v>
      </c>
      <c r="BR247" s="267">
        <f>SUMIF(AS243:AX243,"&lt;&gt;-")</f>
        <v>372.45989304812838</v>
      </c>
      <c r="BS247" s="268">
        <f>SUMIF(AS244:AX244,"&lt;&gt;-")</f>
        <v>389.56521739130437</v>
      </c>
    </row>
    <row r="248" spans="25:71">
      <c r="AY248" s="269"/>
      <c r="AZ248" s="173" t="s">
        <v>215</v>
      </c>
      <c r="BA248" s="177">
        <f>(SUMIF(AA238:AF238,"&lt;&gt;-"))/(COUNTIF(AA238:AF238,"&lt;&gt;-"))</f>
        <v>70.740740740740748</v>
      </c>
      <c r="BB248" s="177">
        <f>(SUMIF(AA239:AF239,"&lt;&gt;-"))/(COUNTIF(AA239:AF239,"&lt;&gt;-"))</f>
        <v>61.111111111111107</v>
      </c>
      <c r="BC248" s="177">
        <f>(SUMIF(AA240:AF240,"&lt;&gt;-"))/(COUNTIF(AA240:AF240,"&lt;&gt;-"))</f>
        <v>58.333333333333336</v>
      </c>
      <c r="BD248" s="177">
        <f>(SUMIF(AG238:AL238,"&lt;&gt;-"))/(COUNTIF(AG238:AL238,"&lt;&gt;-"))</f>
        <v>41.666666666666664</v>
      </c>
      <c r="BE248" s="177">
        <f>(SUMIF(AG239:AL239,"&lt;&gt;-"))/(COUNTIF(AG239:AL239,"&lt;&gt;-"))</f>
        <v>67.649572649572647</v>
      </c>
      <c r="BF248" s="177">
        <f>(SUMIF(AG240:AL240,"&lt;&gt;-"))/(COUNTIF(AG240:AL240,"&lt;&gt;-"))</f>
        <v>59.750445632798574</v>
      </c>
      <c r="BG248" s="177">
        <f>(SUMIF(AG242:AL242,"&lt;&gt;-"))/(COUNTIF(AG242:AL242,"&lt;&gt;-"))</f>
        <v>65.567765567765562</v>
      </c>
      <c r="BH248" s="177">
        <f>(SUMIF(AM238:AR238,"&lt;&gt;-"))/(COUNTIF(AM238:AR238,"&lt;&gt;-"))</f>
        <v>35</v>
      </c>
      <c r="BI248" s="177">
        <f>(SUMIF(AM239:AR239,"&lt;&gt;-"))/(COUNTIF(AM239:AR239,"&lt;&gt;-"))</f>
        <v>62.651515151515149</v>
      </c>
      <c r="BJ248" s="177">
        <f>(SUMIF(AM240:AR240,"&lt;&gt;-"))/(COUNTIF(AM240:AR240,"&lt;&gt;-"))</f>
        <v>59.803921568627452</v>
      </c>
      <c r="BK248" s="177">
        <f>(SUMIF(AM241:AR241,"&lt;&gt;-"))/(COUNTIF(AM241:AR241,"&lt;&gt;-"))</f>
        <v>59.349747474747481</v>
      </c>
      <c r="BL248" s="177">
        <f>(SUMIF(AM243:AR243,"&lt;&gt;-"))/(COUNTIF(AM243:AR243,"&lt;&gt;-"))</f>
        <v>64.85640720934839</v>
      </c>
      <c r="BM248" s="177">
        <f>(SUMIF(AS238:AX238,"&lt;&gt;-"))/(COUNTIF(AS238:AX238,"&lt;&gt;-"))</f>
        <v>30.833333333333332</v>
      </c>
      <c r="BN248" s="177">
        <f>(SUMIF(AS239:AX239,"&lt;&gt;-"))/(COUNTIF(AS239:AX239,"&lt;&gt;-"))</f>
        <v>73.101851851851848</v>
      </c>
      <c r="BO248" s="177">
        <f>(SUMIF(AS240:AX240,"&lt;&gt;-"))/(COUNTIF(AS240:AX240,"&lt;&gt;-"))</f>
        <v>71.180555555555557</v>
      </c>
      <c r="BP248" s="177">
        <f>(SUMIF(AS241:AX241,"&lt;&gt;-"))/(COUNTIF(AS241:AX241,"&lt;&gt;-"))</f>
        <v>63.376068376068368</v>
      </c>
      <c r="BQ248" s="177">
        <f>(SUMIF(AS242:AX242,"&lt;&gt;-"))/(COUNTIF(AS242:AX242,"&lt;&gt;-"))</f>
        <v>67.718151413803582</v>
      </c>
      <c r="BR248" s="177">
        <f>(SUMIF(AS243:AX243,"&lt;&gt;-"))/(COUNTIF(AS243:AX243,"&lt;&gt;-"))</f>
        <v>62.076648841354732</v>
      </c>
      <c r="BS248" s="178">
        <f>(SUMIF(AS244:AX244,"&lt;&gt;-"))/(COUNTIF(AS244:AX244,"&lt;&gt;-"))</f>
        <v>64.927536231884062</v>
      </c>
    </row>
    <row r="249" spans="25:71">
      <c r="AY249" s="269"/>
      <c r="AZ249" s="269"/>
      <c r="BA249" s="269"/>
      <c r="BB249" s="269"/>
      <c r="BC249" s="269"/>
      <c r="BD249" s="269"/>
      <c r="BE249" s="269"/>
      <c r="BF249" s="269"/>
      <c r="BG249" s="269"/>
      <c r="BH249" s="269"/>
      <c r="BI249" s="269"/>
      <c r="BJ249" s="269"/>
      <c r="BK249" s="269"/>
      <c r="BL249" s="269"/>
      <c r="BM249" s="269"/>
      <c r="BN249" s="269"/>
      <c r="BO249" s="269"/>
      <c r="BP249" s="269"/>
      <c r="BQ249" s="269"/>
      <c r="BR249" s="269"/>
      <c r="BS249" s="269"/>
    </row>
    <row r="250" spans="25:71">
      <c r="AY250" s="269"/>
      <c r="AZ250" s="269"/>
      <c r="BA250" s="269"/>
      <c r="BB250" s="269"/>
      <c r="BC250" s="269"/>
      <c r="BD250" s="269"/>
      <c r="BE250" s="269"/>
      <c r="BF250" s="269"/>
      <c r="BG250" s="269"/>
      <c r="BH250" s="269"/>
      <c r="BI250" s="269"/>
      <c r="BJ250" s="269"/>
      <c r="BK250" s="269"/>
      <c r="BL250" s="269"/>
      <c r="BM250" s="269"/>
      <c r="BN250" s="269"/>
      <c r="BO250" s="269"/>
      <c r="BP250" s="269"/>
      <c r="BQ250" s="269"/>
      <c r="BR250" s="269"/>
      <c r="BS250" s="269"/>
    </row>
    <row r="251" spans="25:71">
      <c r="AY251" s="269"/>
      <c r="AZ251" s="269"/>
      <c r="BA251" s="269"/>
      <c r="BB251" s="269"/>
      <c r="BC251" s="269"/>
      <c r="BD251" s="269"/>
      <c r="BE251" s="269"/>
      <c r="BF251" s="269"/>
      <c r="BG251" s="269"/>
      <c r="BH251" s="269"/>
      <c r="BI251" s="269"/>
      <c r="BJ251" s="269"/>
      <c r="BK251" s="269"/>
      <c r="BL251" s="269"/>
      <c r="BM251" s="269"/>
      <c r="BN251" s="269"/>
      <c r="BO251" s="269"/>
      <c r="BP251" s="269"/>
      <c r="BQ251" s="269"/>
      <c r="BR251" s="269"/>
      <c r="BS251" s="269"/>
    </row>
    <row r="252" spans="25:71">
      <c r="AY252" s="269"/>
      <c r="AZ252" s="269"/>
      <c r="BA252" s="269"/>
      <c r="BB252" s="269"/>
      <c r="BC252" s="269"/>
      <c r="BD252" s="269"/>
      <c r="BE252" s="269"/>
      <c r="BF252" s="269"/>
      <c r="BG252" s="269"/>
      <c r="BH252" s="269"/>
      <c r="BI252" s="269"/>
      <c r="BJ252" s="269"/>
      <c r="BK252" s="269"/>
      <c r="BL252" s="269"/>
      <c r="BM252" s="269"/>
      <c r="BN252" s="269"/>
      <c r="BO252" s="269"/>
      <c r="BP252" s="269"/>
      <c r="BQ252" s="269"/>
      <c r="BR252" s="269"/>
      <c r="BS252" s="269"/>
    </row>
    <row r="253" spans="25:71">
      <c r="AY253" s="269"/>
      <c r="AZ253" s="269"/>
      <c r="BA253" s="269"/>
      <c r="BB253" s="269"/>
      <c r="BC253" s="269"/>
      <c r="BD253" s="269"/>
      <c r="BE253" s="269"/>
      <c r="BF253" s="269"/>
      <c r="BG253" s="269"/>
      <c r="BH253" s="269"/>
      <c r="BI253" s="269"/>
      <c r="BJ253" s="269"/>
      <c r="BK253" s="269"/>
      <c r="BL253" s="269"/>
      <c r="BM253" s="269"/>
      <c r="BN253" s="269"/>
      <c r="BO253" s="269"/>
      <c r="BP253" s="269"/>
      <c r="BQ253" s="269"/>
      <c r="BR253" s="269"/>
      <c r="BS253" s="269"/>
    </row>
    <row r="254" spans="25:71">
      <c r="AY254" s="269"/>
      <c r="AZ254" s="269"/>
      <c r="BA254" s="269"/>
      <c r="BB254" s="269"/>
      <c r="BC254" s="269"/>
      <c r="BD254" s="269"/>
      <c r="BE254" s="269"/>
      <c r="BF254" s="269"/>
      <c r="BG254" s="269"/>
      <c r="BH254" s="269"/>
      <c r="BI254" s="269"/>
      <c r="BJ254" s="269"/>
      <c r="BK254" s="269"/>
      <c r="BL254" s="269"/>
      <c r="BM254" s="269"/>
      <c r="BN254" s="269"/>
      <c r="BO254" s="269"/>
      <c r="BP254" s="269"/>
      <c r="BQ254" s="269"/>
      <c r="BR254" s="269"/>
      <c r="BS254" s="269"/>
    </row>
    <row r="255" spans="25:71" ht="15.75" customHeight="1">
      <c r="AY255" s="269"/>
      <c r="AZ255" s="269"/>
      <c r="BA255" s="269"/>
      <c r="BB255" s="269"/>
      <c r="BC255" s="269"/>
      <c r="BD255" s="269"/>
      <c r="BE255" s="269"/>
      <c r="BF255" s="269"/>
      <c r="BG255" s="269"/>
      <c r="BH255" s="269"/>
      <c r="BI255" s="269"/>
      <c r="BJ255" s="269"/>
      <c r="BK255" s="269"/>
      <c r="BL255" s="269"/>
      <c r="BM255" s="269"/>
      <c r="BN255" s="269"/>
      <c r="BO255" s="269"/>
      <c r="BP255" s="269"/>
      <c r="BQ255" s="269"/>
      <c r="BR255" s="269"/>
      <c r="BS255" s="269"/>
    </row>
    <row r="256" spans="25:71">
      <c r="AY256" s="269"/>
      <c r="AZ256" s="269"/>
      <c r="BA256" s="269"/>
      <c r="BB256" s="269"/>
      <c r="BC256" s="269"/>
      <c r="BD256" s="269"/>
      <c r="BE256" s="269"/>
      <c r="BF256" s="269"/>
      <c r="BG256" s="269"/>
      <c r="BH256" s="269"/>
      <c r="BI256" s="269"/>
      <c r="BJ256" s="269"/>
      <c r="BK256" s="269"/>
      <c r="BL256" s="269"/>
      <c r="BM256" s="269"/>
      <c r="BN256" s="269"/>
      <c r="BO256" s="269"/>
      <c r="BP256" s="269"/>
      <c r="BQ256" s="269"/>
      <c r="BR256" s="269"/>
      <c r="BS256" s="269"/>
    </row>
    <row r="257" spans="51:71">
      <c r="AY257" s="269"/>
      <c r="AZ257" s="269"/>
      <c r="BA257" s="269"/>
      <c r="BB257" s="269"/>
      <c r="BC257" s="269"/>
      <c r="BD257" s="269"/>
      <c r="BE257" s="269"/>
      <c r="BF257" s="269"/>
      <c r="BG257" s="269"/>
      <c r="BH257" s="269"/>
      <c r="BI257" s="269"/>
      <c r="BJ257" s="269"/>
      <c r="BK257" s="269"/>
      <c r="BL257" s="269"/>
      <c r="BM257" s="269"/>
      <c r="BN257" s="269"/>
      <c r="BO257" s="269"/>
      <c r="BP257" s="269"/>
      <c r="BQ257" s="269"/>
      <c r="BR257" s="269"/>
      <c r="BS257" s="269"/>
    </row>
    <row r="258" spans="51:71">
      <c r="AY258" s="269"/>
      <c r="AZ258" s="269"/>
      <c r="BA258" s="269"/>
      <c r="BB258" s="269"/>
      <c r="BC258" s="269"/>
      <c r="BD258" s="269"/>
      <c r="BE258" s="269"/>
      <c r="BF258" s="269"/>
      <c r="BG258" s="269"/>
      <c r="BH258" s="269"/>
      <c r="BI258" s="269"/>
      <c r="BJ258" s="269"/>
      <c r="BK258" s="269"/>
      <c r="BL258" s="269"/>
      <c r="BM258" s="269"/>
      <c r="BN258" s="269"/>
      <c r="BO258" s="269"/>
      <c r="BP258" s="269"/>
      <c r="BQ258" s="269"/>
      <c r="BR258" s="269"/>
      <c r="BS258" s="269"/>
    </row>
    <row r="259" spans="51:71">
      <c r="AY259" s="269"/>
      <c r="AZ259" s="269"/>
      <c r="BA259" s="269"/>
      <c r="BB259" s="269"/>
      <c r="BC259" s="269"/>
      <c r="BD259" s="269"/>
      <c r="BE259" s="269"/>
      <c r="BF259" s="269"/>
      <c r="BG259" s="269"/>
      <c r="BH259" s="269"/>
      <c r="BI259" s="269"/>
      <c r="BJ259" s="269"/>
      <c r="BK259" s="269"/>
      <c r="BL259" s="269"/>
      <c r="BM259" s="269"/>
      <c r="BN259" s="269"/>
      <c r="BO259" s="269"/>
      <c r="BP259" s="269"/>
      <c r="BQ259" s="269"/>
      <c r="BR259" s="269"/>
      <c r="BS259" s="269"/>
    </row>
    <row r="260" spans="51:71">
      <c r="AY260" s="269"/>
      <c r="AZ260" s="269"/>
      <c r="BA260" s="269"/>
      <c r="BB260" s="269"/>
      <c r="BC260" s="269"/>
      <c r="BD260" s="269"/>
      <c r="BE260" s="269"/>
      <c r="BF260" s="269"/>
      <c r="BG260" s="269"/>
      <c r="BH260" s="269"/>
      <c r="BI260" s="269"/>
      <c r="BJ260" s="269"/>
      <c r="BK260" s="269"/>
      <c r="BL260" s="269"/>
      <c r="BM260" s="269"/>
      <c r="BN260" s="269"/>
      <c r="BO260" s="269"/>
      <c r="BP260" s="269"/>
      <c r="BQ260" s="269"/>
      <c r="BR260" s="269"/>
      <c r="BS260" s="269"/>
    </row>
    <row r="261" spans="51:71">
      <c r="AY261" s="269"/>
      <c r="AZ261" s="269"/>
      <c r="BA261" s="269"/>
      <c r="BB261" s="269"/>
      <c r="BC261" s="269"/>
      <c r="BD261" s="269"/>
      <c r="BE261" s="269"/>
      <c r="BF261" s="269"/>
      <c r="BG261" s="269"/>
      <c r="BH261" s="269"/>
      <c r="BI261" s="269"/>
      <c r="BJ261" s="269"/>
      <c r="BK261" s="269"/>
      <c r="BL261" s="269"/>
      <c r="BM261" s="269"/>
      <c r="BN261" s="269"/>
      <c r="BO261" s="269"/>
      <c r="BP261" s="269"/>
      <c r="BQ261" s="269"/>
      <c r="BR261" s="269"/>
      <c r="BS261" s="269"/>
    </row>
    <row r="262" spans="51:71">
      <c r="AY262" s="269"/>
      <c r="AZ262" s="269"/>
      <c r="BA262" s="269"/>
      <c r="BB262" s="269"/>
      <c r="BC262" s="269"/>
      <c r="BD262" s="269"/>
      <c r="BE262" s="269"/>
      <c r="BF262" s="269"/>
      <c r="BG262" s="269"/>
      <c r="BH262" s="269"/>
      <c r="BI262" s="269"/>
      <c r="BJ262" s="269"/>
      <c r="BK262" s="269"/>
      <c r="BL262" s="269"/>
      <c r="BM262" s="269"/>
      <c r="BN262" s="269"/>
      <c r="BO262" s="269"/>
      <c r="BP262" s="269"/>
      <c r="BQ262" s="269"/>
      <c r="BR262" s="269"/>
      <c r="BS262" s="269"/>
    </row>
    <row r="263" spans="51:71">
      <c r="AY263" s="269"/>
      <c r="AZ263" s="269"/>
      <c r="BA263" s="269"/>
      <c r="BB263" s="269"/>
      <c r="BC263" s="269"/>
      <c r="BD263" s="269"/>
      <c r="BE263" s="269"/>
      <c r="BF263" s="269"/>
      <c r="BG263" s="269"/>
      <c r="BH263" s="269"/>
      <c r="BI263" s="269"/>
      <c r="BJ263" s="269"/>
      <c r="BK263" s="269"/>
      <c r="BL263" s="269"/>
      <c r="BM263" s="269"/>
      <c r="BN263" s="269"/>
      <c r="BO263" s="269"/>
      <c r="BP263" s="269"/>
      <c r="BQ263" s="269"/>
      <c r="BR263" s="269"/>
      <c r="BS263" s="269"/>
    </row>
    <row r="264" spans="51:71">
      <c r="AY264" s="269"/>
      <c r="AZ264" s="269"/>
      <c r="BA264" s="269"/>
      <c r="BB264" s="269"/>
      <c r="BC264" s="269"/>
      <c r="BD264" s="269"/>
      <c r="BE264" s="269"/>
      <c r="BF264" s="269"/>
      <c r="BG264" s="269"/>
      <c r="BH264" s="269"/>
      <c r="BI264" s="269"/>
      <c r="BJ264" s="269"/>
      <c r="BK264" s="269"/>
      <c r="BL264" s="269"/>
      <c r="BM264" s="269"/>
      <c r="BN264" s="269"/>
      <c r="BO264" s="269"/>
      <c r="BP264" s="269"/>
      <c r="BQ264" s="269"/>
      <c r="BR264" s="269"/>
      <c r="BS264" s="269"/>
    </row>
    <row r="265" spans="51:71">
      <c r="AY265" s="269"/>
      <c r="AZ265" s="269"/>
      <c r="BA265" s="269"/>
      <c r="BB265" s="269"/>
      <c r="BC265" s="269"/>
      <c r="BD265" s="269"/>
      <c r="BE265" s="269"/>
      <c r="BF265" s="269"/>
      <c r="BG265" s="269"/>
      <c r="BH265" s="269"/>
      <c r="BI265" s="269"/>
      <c r="BJ265" s="269"/>
      <c r="BK265" s="269"/>
      <c r="BL265" s="269"/>
      <c r="BM265" s="269"/>
      <c r="BN265" s="269"/>
      <c r="BO265" s="269"/>
      <c r="BP265" s="269"/>
      <c r="BQ265" s="269"/>
      <c r="BR265" s="269"/>
      <c r="BS265" s="269"/>
    </row>
    <row r="266" spans="51:71">
      <c r="AY266" s="269"/>
      <c r="AZ266" s="269"/>
      <c r="BA266" s="269"/>
      <c r="BB266" s="269"/>
      <c r="BC266" s="269"/>
      <c r="BD266" s="269"/>
      <c r="BE266" s="269"/>
      <c r="BF266" s="269"/>
      <c r="BG266" s="269"/>
      <c r="BH266" s="269"/>
      <c r="BI266" s="269"/>
      <c r="BJ266" s="269"/>
      <c r="BK266" s="269"/>
      <c r="BL266" s="269"/>
      <c r="BM266" s="269"/>
      <c r="BN266" s="269"/>
      <c r="BO266" s="269"/>
      <c r="BP266" s="269"/>
      <c r="BQ266" s="269"/>
      <c r="BR266" s="269"/>
      <c r="BS266" s="269"/>
    </row>
    <row r="267" spans="51:71">
      <c r="AY267" s="269"/>
      <c r="AZ267" s="269"/>
      <c r="BA267" s="269"/>
      <c r="BB267" s="269"/>
      <c r="BC267" s="269"/>
      <c r="BD267" s="269"/>
      <c r="BE267" s="269"/>
      <c r="BF267" s="269"/>
      <c r="BG267" s="269"/>
      <c r="BH267" s="269"/>
      <c r="BI267" s="269"/>
      <c r="BJ267" s="269"/>
      <c r="BK267" s="269"/>
      <c r="BL267" s="269"/>
      <c r="BM267" s="269"/>
      <c r="BN267" s="269"/>
      <c r="BO267" s="269"/>
      <c r="BP267" s="269"/>
      <c r="BQ267" s="269"/>
      <c r="BR267" s="269"/>
      <c r="BS267" s="269"/>
    </row>
    <row r="268" spans="51:71">
      <c r="AY268" s="269"/>
      <c r="AZ268" s="269"/>
      <c r="BA268" s="269"/>
      <c r="BB268" s="269"/>
      <c r="BC268" s="269"/>
      <c r="BD268" s="269"/>
      <c r="BE268" s="269"/>
      <c r="BF268" s="269"/>
      <c r="BG268" s="269"/>
      <c r="BH268" s="269"/>
      <c r="BI268" s="269"/>
      <c r="BJ268" s="269"/>
      <c r="BK268" s="269"/>
      <c r="BL268" s="269"/>
      <c r="BM268" s="269"/>
      <c r="BN268" s="269"/>
      <c r="BO268" s="269"/>
      <c r="BP268" s="269"/>
      <c r="BQ268" s="269"/>
      <c r="BR268" s="269"/>
      <c r="BS268" s="269"/>
    </row>
    <row r="269" spans="51:71">
      <c r="AY269" s="269"/>
      <c r="AZ269" s="269"/>
      <c r="BA269" s="269"/>
      <c r="BB269" s="269"/>
      <c r="BC269" s="269"/>
      <c r="BD269" s="269"/>
      <c r="BE269" s="269"/>
      <c r="BF269" s="269"/>
      <c r="BG269" s="269"/>
      <c r="BH269" s="269"/>
      <c r="BI269" s="269"/>
      <c r="BJ269" s="269"/>
      <c r="BK269" s="269"/>
      <c r="BL269" s="269"/>
      <c r="BM269" s="269"/>
      <c r="BN269" s="269"/>
      <c r="BO269" s="269"/>
      <c r="BP269" s="269"/>
      <c r="BQ269" s="269"/>
      <c r="BR269" s="269"/>
      <c r="BS269" s="269"/>
    </row>
    <row r="270" spans="51:71">
      <c r="AY270" s="269"/>
      <c r="AZ270" s="269"/>
      <c r="BA270" s="269"/>
      <c r="BB270" s="269"/>
      <c r="BC270" s="269"/>
      <c r="BD270" s="269"/>
      <c r="BE270" s="269"/>
      <c r="BF270" s="269"/>
      <c r="BG270" s="269"/>
      <c r="BH270" s="269"/>
      <c r="BI270" s="269"/>
      <c r="BJ270" s="269"/>
      <c r="BK270" s="269"/>
      <c r="BL270" s="269"/>
      <c r="BM270" s="269"/>
      <c r="BN270" s="269"/>
      <c r="BO270" s="269"/>
      <c r="BP270" s="269"/>
      <c r="BQ270" s="269"/>
      <c r="BR270" s="269"/>
      <c r="BS270" s="269"/>
    </row>
    <row r="271" spans="51:71">
      <c r="AY271" s="269"/>
      <c r="AZ271" s="269"/>
      <c r="BA271" s="269"/>
      <c r="BB271" s="269"/>
      <c r="BC271" s="269"/>
      <c r="BD271" s="269"/>
      <c r="BE271" s="269"/>
      <c r="BF271" s="269"/>
      <c r="BG271" s="269"/>
      <c r="BH271" s="269"/>
      <c r="BI271" s="269"/>
      <c r="BJ271" s="269"/>
      <c r="BK271" s="269"/>
      <c r="BL271" s="269"/>
      <c r="BM271" s="269"/>
      <c r="BN271" s="269"/>
      <c r="BO271" s="269"/>
      <c r="BP271" s="269"/>
      <c r="BQ271" s="269"/>
      <c r="BR271" s="269"/>
      <c r="BS271" s="269"/>
    </row>
    <row r="272" spans="51:71">
      <c r="AY272" s="269"/>
      <c r="AZ272" s="269"/>
      <c r="BA272" s="269"/>
      <c r="BB272" s="269"/>
      <c r="BC272" s="269"/>
      <c r="BD272" s="269"/>
      <c r="BE272" s="269"/>
      <c r="BF272" s="269"/>
      <c r="BG272" s="269"/>
      <c r="BH272" s="269"/>
      <c r="BI272" s="269"/>
      <c r="BJ272" s="269"/>
      <c r="BK272" s="269"/>
      <c r="BL272" s="269"/>
      <c r="BM272" s="269"/>
      <c r="BN272" s="269"/>
      <c r="BO272" s="269"/>
      <c r="BP272" s="269"/>
      <c r="BQ272" s="269"/>
      <c r="BR272" s="269"/>
      <c r="BS272" s="269"/>
    </row>
    <row r="273" spans="51:71">
      <c r="AY273" s="269"/>
      <c r="AZ273" s="269"/>
      <c r="BA273" s="269"/>
      <c r="BB273" s="269"/>
      <c r="BC273" s="269"/>
      <c r="BD273" s="269"/>
      <c r="BE273" s="269"/>
      <c r="BF273" s="269"/>
      <c r="BG273" s="269"/>
      <c r="BH273" s="269"/>
      <c r="BI273" s="269"/>
      <c r="BJ273" s="269"/>
      <c r="BK273" s="269"/>
      <c r="BL273" s="269"/>
      <c r="BM273" s="269"/>
      <c r="BN273" s="269"/>
      <c r="BO273" s="269"/>
      <c r="BP273" s="269"/>
      <c r="BQ273" s="269"/>
      <c r="BR273" s="269"/>
      <c r="BS273" s="269"/>
    </row>
    <row r="274" spans="51:71">
      <c r="AY274" s="269"/>
      <c r="AZ274" s="269"/>
      <c r="BA274" s="269"/>
      <c r="BB274" s="269"/>
      <c r="BC274" s="269"/>
      <c r="BD274" s="269"/>
      <c r="BE274" s="269"/>
      <c r="BF274" s="269"/>
      <c r="BG274" s="269"/>
      <c r="BH274" s="269"/>
      <c r="BI274" s="269"/>
      <c r="BJ274" s="269"/>
      <c r="BK274" s="269"/>
      <c r="BL274" s="269"/>
      <c r="BM274" s="269"/>
      <c r="BN274" s="269"/>
      <c r="BO274" s="269"/>
      <c r="BP274" s="269"/>
      <c r="BQ274" s="269"/>
      <c r="BR274" s="269"/>
      <c r="BS274" s="269"/>
    </row>
    <row r="275" spans="51:71">
      <c r="AY275" s="269"/>
      <c r="AZ275" s="269"/>
      <c r="BA275" s="269"/>
      <c r="BB275" s="269"/>
      <c r="BC275" s="269"/>
      <c r="BD275" s="269"/>
      <c r="BE275" s="269"/>
      <c r="BF275" s="269"/>
      <c r="BG275" s="269"/>
      <c r="BH275" s="269"/>
      <c r="BI275" s="269"/>
      <c r="BJ275" s="269"/>
      <c r="BK275" s="269"/>
      <c r="BL275" s="269"/>
      <c r="BM275" s="269"/>
      <c r="BN275" s="269"/>
      <c r="BO275" s="269"/>
      <c r="BP275" s="269"/>
      <c r="BQ275" s="269"/>
      <c r="BR275" s="269"/>
      <c r="BS275" s="269"/>
    </row>
    <row r="276" spans="51:71">
      <c r="AY276" s="269"/>
      <c r="AZ276" s="269"/>
      <c r="BA276" s="269"/>
      <c r="BB276" s="269"/>
      <c r="BC276" s="269"/>
      <c r="BD276" s="269"/>
      <c r="BE276" s="269"/>
      <c r="BF276" s="269"/>
      <c r="BG276" s="269"/>
      <c r="BH276" s="269"/>
      <c r="BI276" s="269"/>
      <c r="BJ276" s="269"/>
      <c r="BK276" s="269"/>
      <c r="BL276" s="269"/>
      <c r="BM276" s="269"/>
      <c r="BN276" s="269"/>
      <c r="BO276" s="269"/>
      <c r="BP276" s="269"/>
      <c r="BQ276" s="269"/>
      <c r="BR276" s="269"/>
      <c r="BS276" s="269"/>
    </row>
    <row r="277" spans="51:71">
      <c r="AY277" s="269"/>
      <c r="AZ277" s="269"/>
      <c r="BA277" s="269"/>
      <c r="BB277" s="269"/>
      <c r="BC277" s="269"/>
      <c r="BD277" s="269"/>
      <c r="BE277" s="269"/>
      <c r="BF277" s="269"/>
      <c r="BG277" s="269"/>
      <c r="BH277" s="269"/>
      <c r="BI277" s="269"/>
      <c r="BJ277" s="269"/>
      <c r="BK277" s="269"/>
      <c r="BL277" s="269"/>
      <c r="BM277" s="269"/>
      <c r="BN277" s="269"/>
      <c r="BO277" s="269"/>
      <c r="BP277" s="269"/>
      <c r="BQ277" s="269"/>
      <c r="BR277" s="269"/>
      <c r="BS277" s="269"/>
    </row>
    <row r="278" spans="51:71">
      <c r="AY278" s="269"/>
      <c r="AZ278" s="269"/>
      <c r="BA278" s="269"/>
      <c r="BB278" s="269"/>
      <c r="BC278" s="269"/>
      <c r="BD278" s="269"/>
      <c r="BE278" s="269"/>
      <c r="BF278" s="269"/>
      <c r="BG278" s="269"/>
      <c r="BH278" s="269"/>
      <c r="BI278" s="269"/>
      <c r="BJ278" s="269"/>
      <c r="BK278" s="269"/>
      <c r="BL278" s="269"/>
      <c r="BM278" s="269"/>
      <c r="BN278" s="269"/>
      <c r="BO278" s="269"/>
      <c r="BP278" s="269"/>
      <c r="BQ278" s="269"/>
      <c r="BR278" s="269"/>
      <c r="BS278" s="269"/>
    </row>
    <row r="279" spans="51:71">
      <c r="AY279" s="269"/>
      <c r="AZ279" s="269"/>
      <c r="BA279" s="269"/>
      <c r="BB279" s="269"/>
      <c r="BC279" s="269"/>
      <c r="BD279" s="269"/>
      <c r="BE279" s="269"/>
      <c r="BF279" s="269"/>
      <c r="BG279" s="269"/>
      <c r="BH279" s="269"/>
      <c r="BI279" s="269"/>
      <c r="BJ279" s="269"/>
      <c r="BK279" s="269"/>
      <c r="BL279" s="269"/>
      <c r="BM279" s="269"/>
      <c r="BN279" s="269"/>
      <c r="BO279" s="269"/>
      <c r="BP279" s="269"/>
      <c r="BQ279" s="269"/>
      <c r="BR279" s="269"/>
      <c r="BS279" s="269"/>
    </row>
    <row r="280" spans="51:71">
      <c r="AY280" s="269"/>
      <c r="AZ280" s="269"/>
      <c r="BA280" s="269"/>
      <c r="BB280" s="269"/>
      <c r="BC280" s="269"/>
      <c r="BD280" s="269"/>
      <c r="BE280" s="269"/>
      <c r="BF280" s="269"/>
      <c r="BG280" s="269"/>
      <c r="BH280" s="269"/>
      <c r="BI280" s="269"/>
      <c r="BJ280" s="269"/>
      <c r="BK280" s="269"/>
      <c r="BL280" s="269"/>
      <c r="BM280" s="269"/>
      <c r="BN280" s="269"/>
      <c r="BO280" s="269"/>
      <c r="BP280" s="269"/>
      <c r="BQ280" s="269"/>
      <c r="BR280" s="269"/>
      <c r="BS280" s="269"/>
    </row>
    <row r="281" spans="51:71">
      <c r="AY281" s="269"/>
      <c r="AZ281" s="269"/>
      <c r="BA281" s="269"/>
      <c r="BB281" s="269"/>
      <c r="BC281" s="269"/>
      <c r="BD281" s="269"/>
      <c r="BE281" s="269"/>
      <c r="BF281" s="269"/>
      <c r="BG281" s="269"/>
      <c r="BH281" s="269"/>
      <c r="BI281" s="269"/>
      <c r="BJ281" s="269"/>
      <c r="BK281" s="269"/>
      <c r="BL281" s="269"/>
      <c r="BM281" s="269"/>
      <c r="BN281" s="269"/>
      <c r="BO281" s="269"/>
      <c r="BP281" s="269"/>
      <c r="BQ281" s="269"/>
      <c r="BR281" s="269"/>
      <c r="BS281" s="269"/>
    </row>
    <row r="282" spans="51:71">
      <c r="AY282" s="269"/>
      <c r="AZ282" s="269"/>
      <c r="BA282" s="269"/>
      <c r="BB282" s="269"/>
      <c r="BC282" s="269"/>
      <c r="BD282" s="269"/>
      <c r="BE282" s="269"/>
      <c r="BF282" s="269"/>
      <c r="BG282" s="269"/>
      <c r="BH282" s="269"/>
      <c r="BI282" s="269"/>
      <c r="BJ282" s="269"/>
      <c r="BK282" s="269"/>
      <c r="BL282" s="269"/>
      <c r="BM282" s="269"/>
      <c r="BN282" s="269"/>
      <c r="BO282" s="269"/>
      <c r="BP282" s="269"/>
      <c r="BQ282" s="269"/>
      <c r="BR282" s="269"/>
      <c r="BS282" s="269"/>
    </row>
    <row r="283" spans="51:71">
      <c r="AY283" s="269"/>
      <c r="AZ283" s="269"/>
      <c r="BA283" s="269"/>
      <c r="BB283" s="269"/>
      <c r="BC283" s="269"/>
      <c r="BD283" s="269"/>
      <c r="BE283" s="269"/>
      <c r="BF283" s="269"/>
      <c r="BG283" s="269"/>
      <c r="BH283" s="269"/>
      <c r="BI283" s="269"/>
      <c r="BJ283" s="269"/>
      <c r="BK283" s="269"/>
      <c r="BL283" s="269"/>
      <c r="BM283" s="269"/>
      <c r="BN283" s="269"/>
      <c r="BO283" s="269"/>
      <c r="BP283" s="269"/>
      <c r="BQ283" s="269"/>
      <c r="BR283" s="269"/>
      <c r="BS283" s="269"/>
    </row>
    <row r="284" spans="51:71">
      <c r="AY284" s="269"/>
      <c r="AZ284" s="269"/>
      <c r="BA284" s="269"/>
      <c r="BB284" s="269"/>
      <c r="BC284" s="269"/>
      <c r="BD284" s="269"/>
      <c r="BE284" s="269"/>
      <c r="BF284" s="269"/>
      <c r="BG284" s="269"/>
      <c r="BH284" s="269"/>
      <c r="BI284" s="269"/>
      <c r="BJ284" s="269"/>
      <c r="BK284" s="269"/>
      <c r="BL284" s="269"/>
      <c r="BM284" s="269"/>
      <c r="BN284" s="269"/>
      <c r="BO284" s="269"/>
      <c r="BP284" s="269"/>
      <c r="BQ284" s="269"/>
      <c r="BR284" s="269"/>
      <c r="BS284" s="269"/>
    </row>
    <row r="285" spans="51:71">
      <c r="AY285" s="269"/>
      <c r="AZ285" s="269"/>
      <c r="BA285" s="269"/>
      <c r="BB285" s="269"/>
      <c r="BC285" s="269"/>
      <c r="BD285" s="269"/>
      <c r="BE285" s="269"/>
      <c r="BF285" s="269"/>
      <c r="BG285" s="269"/>
      <c r="BH285" s="269"/>
      <c r="BI285" s="269"/>
      <c r="BJ285" s="269"/>
      <c r="BK285" s="269"/>
      <c r="BL285" s="269"/>
      <c r="BM285" s="269"/>
      <c r="BN285" s="269"/>
      <c r="BO285" s="269"/>
      <c r="BP285" s="269"/>
      <c r="BQ285" s="269"/>
      <c r="BR285" s="269"/>
      <c r="BS285" s="269"/>
    </row>
    <row r="286" spans="51:71">
      <c r="AY286" s="269"/>
      <c r="AZ286" s="269"/>
      <c r="BA286" s="269"/>
      <c r="BB286" s="269"/>
      <c r="BC286" s="269"/>
      <c r="BD286" s="269"/>
      <c r="BE286" s="269"/>
      <c r="BF286" s="269"/>
      <c r="BG286" s="269"/>
      <c r="BH286" s="269"/>
      <c r="BI286" s="269"/>
      <c r="BJ286" s="269"/>
      <c r="BK286" s="269"/>
      <c r="BL286" s="269"/>
      <c r="BM286" s="269"/>
      <c r="BN286" s="269"/>
      <c r="BO286" s="269"/>
      <c r="BP286" s="269"/>
      <c r="BQ286" s="269"/>
      <c r="BR286" s="269"/>
      <c r="BS286" s="269"/>
    </row>
    <row r="287" spans="51:71">
      <c r="AY287" s="269"/>
      <c r="AZ287" s="269"/>
      <c r="BA287" s="269"/>
      <c r="BB287" s="269"/>
      <c r="BC287" s="269"/>
      <c r="BD287" s="269"/>
      <c r="BE287" s="269"/>
      <c r="BF287" s="269"/>
      <c r="BG287" s="269"/>
      <c r="BH287" s="269"/>
      <c r="BI287" s="269"/>
      <c r="BJ287" s="269"/>
      <c r="BK287" s="269"/>
      <c r="BL287" s="269"/>
      <c r="BM287" s="269"/>
      <c r="BN287" s="269"/>
      <c r="BO287" s="269"/>
      <c r="BP287" s="269"/>
      <c r="BQ287" s="269"/>
      <c r="BR287" s="269"/>
      <c r="BS287" s="269"/>
    </row>
    <row r="288" spans="51:71">
      <c r="AY288" s="269"/>
      <c r="AZ288" s="269"/>
      <c r="BA288" s="269"/>
      <c r="BB288" s="269"/>
      <c r="BC288" s="269"/>
      <c r="BD288" s="269"/>
      <c r="BE288" s="269"/>
      <c r="BF288" s="269"/>
      <c r="BG288" s="269"/>
      <c r="BH288" s="269"/>
      <c r="BI288" s="269"/>
      <c r="BJ288" s="269"/>
      <c r="BK288" s="269"/>
      <c r="BL288" s="269"/>
      <c r="BM288" s="269"/>
      <c r="BN288" s="269"/>
      <c r="BO288" s="269"/>
      <c r="BP288" s="269"/>
      <c r="BQ288" s="269"/>
      <c r="BR288" s="269"/>
      <c r="BS288" s="269"/>
    </row>
    <row r="289" spans="51:71">
      <c r="AY289" s="269"/>
      <c r="AZ289" s="269"/>
      <c r="BA289" s="269"/>
      <c r="BB289" s="269"/>
      <c r="BC289" s="269"/>
      <c r="BD289" s="269"/>
      <c r="BE289" s="269"/>
      <c r="BF289" s="269"/>
      <c r="BG289" s="269"/>
      <c r="BH289" s="269"/>
      <c r="BI289" s="269"/>
      <c r="BJ289" s="269"/>
      <c r="BK289" s="269"/>
      <c r="BL289" s="269"/>
      <c r="BM289" s="269"/>
      <c r="BN289" s="269"/>
      <c r="BO289" s="269"/>
      <c r="BP289" s="269"/>
      <c r="BQ289" s="269"/>
      <c r="BR289" s="269"/>
      <c r="BS289" s="269"/>
    </row>
    <row r="290" spans="51:71">
      <c r="AY290" s="269"/>
      <c r="AZ290" s="269"/>
      <c r="BA290" s="269"/>
      <c r="BB290" s="269"/>
      <c r="BC290" s="269"/>
      <c r="BD290" s="269"/>
      <c r="BE290" s="269"/>
      <c r="BF290" s="269"/>
      <c r="BG290" s="269"/>
      <c r="BH290" s="269"/>
      <c r="BI290" s="269"/>
      <c r="BJ290" s="269"/>
      <c r="BK290" s="269"/>
      <c r="BL290" s="269"/>
      <c r="BM290" s="269"/>
      <c r="BN290" s="269"/>
      <c r="BO290" s="269"/>
      <c r="BP290" s="269"/>
      <c r="BQ290" s="269"/>
      <c r="BR290" s="269"/>
      <c r="BS290" s="269"/>
    </row>
    <row r="291" spans="51:71">
      <c r="AY291" s="269"/>
      <c r="AZ291" s="269"/>
      <c r="BA291" s="269"/>
      <c r="BB291" s="269"/>
      <c r="BC291" s="269"/>
      <c r="BD291" s="269"/>
      <c r="BE291" s="269"/>
      <c r="BF291" s="269"/>
      <c r="BG291" s="269"/>
      <c r="BH291" s="269"/>
      <c r="BI291" s="269"/>
      <c r="BJ291" s="269"/>
      <c r="BK291" s="269"/>
      <c r="BL291" s="269"/>
      <c r="BM291" s="269"/>
      <c r="BN291" s="269"/>
      <c r="BO291" s="269"/>
      <c r="BP291" s="269"/>
      <c r="BQ291" s="269"/>
      <c r="BR291" s="269"/>
      <c r="BS291" s="269"/>
    </row>
    <row r="292" spans="51:71">
      <c r="AY292" s="269"/>
      <c r="AZ292" s="269"/>
      <c r="BA292" s="269"/>
      <c r="BB292" s="269"/>
      <c r="BC292" s="269"/>
      <c r="BD292" s="269"/>
      <c r="BE292" s="269"/>
      <c r="BF292" s="269"/>
      <c r="BG292" s="269"/>
      <c r="BH292" s="269"/>
      <c r="BI292" s="269"/>
      <c r="BJ292" s="269"/>
      <c r="BK292" s="269"/>
      <c r="BL292" s="269"/>
      <c r="BM292" s="269"/>
      <c r="BN292" s="269"/>
      <c r="BO292" s="269"/>
      <c r="BP292" s="269"/>
      <c r="BQ292" s="269"/>
      <c r="BR292" s="269"/>
      <c r="BS292" s="269"/>
    </row>
    <row r="293" spans="51:71">
      <c r="AY293" s="269"/>
      <c r="AZ293" s="269"/>
      <c r="BA293" s="269"/>
      <c r="BB293" s="269"/>
      <c r="BC293" s="269"/>
      <c r="BD293" s="269"/>
      <c r="BE293" s="269"/>
      <c r="BF293" s="269"/>
      <c r="BG293" s="269"/>
      <c r="BH293" s="269"/>
      <c r="BI293" s="269"/>
      <c r="BJ293" s="269"/>
      <c r="BK293" s="269"/>
      <c r="BL293" s="269"/>
      <c r="BM293" s="269"/>
      <c r="BN293" s="269"/>
      <c r="BO293" s="269"/>
      <c r="BP293" s="269"/>
      <c r="BQ293" s="269"/>
      <c r="BR293" s="269"/>
      <c r="BS293" s="269"/>
    </row>
    <row r="294" spans="51:71">
      <c r="AY294" s="269"/>
      <c r="AZ294" s="269"/>
      <c r="BA294" s="269"/>
      <c r="BB294" s="269"/>
      <c r="BC294" s="269"/>
      <c r="BD294" s="269"/>
      <c r="BE294" s="269"/>
      <c r="BF294" s="269"/>
      <c r="BG294" s="269"/>
      <c r="BH294" s="269"/>
      <c r="BI294" s="269"/>
      <c r="BJ294" s="269"/>
      <c r="BK294" s="269"/>
      <c r="BL294" s="269"/>
      <c r="BM294" s="269"/>
      <c r="BN294" s="269"/>
      <c r="BO294" s="269"/>
      <c r="BP294" s="269"/>
      <c r="BQ294" s="269"/>
      <c r="BR294" s="269"/>
      <c r="BS294" s="269"/>
    </row>
    <row r="295" spans="51:71"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</row>
    <row r="296" spans="51:71"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</row>
    <row r="297" spans="51:71"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</row>
    <row r="298" spans="51:71"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</row>
    <row r="299" spans="51:71"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</row>
    <row r="300" spans="51:71"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</row>
    <row r="301" spans="51:71"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</row>
    <row r="302" spans="51:71"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</row>
    <row r="303" spans="51:71"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</row>
    <row r="304" spans="51:71"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</row>
    <row r="305" spans="25:71"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</row>
    <row r="306" spans="25:71"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</row>
    <row r="307" spans="25:71"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</row>
    <row r="308" spans="25:71"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</row>
    <row r="309" spans="25:71"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</row>
    <row r="310" spans="25:71"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</row>
    <row r="311" spans="25:71"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</row>
    <row r="312" spans="25:71"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</row>
    <row r="313" spans="25:71"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</row>
    <row r="314" spans="25:71" ht="16.5" thickBot="1">
      <c r="Y314" s="50" t="s">
        <v>98</v>
      </c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</row>
    <row r="315" spans="25:71" ht="15.75" customHeight="1">
      <c r="Y315" s="440" t="s">
        <v>47</v>
      </c>
      <c r="Z315" s="441"/>
      <c r="AA315" s="446" t="s">
        <v>48</v>
      </c>
      <c r="AB315" s="446"/>
      <c r="AC315" s="446"/>
      <c r="AD315" s="446"/>
      <c r="AE315" s="446"/>
      <c r="AF315" s="446"/>
      <c r="AG315" s="446"/>
      <c r="AH315" s="446"/>
      <c r="AI315" s="446"/>
      <c r="AJ315" s="446"/>
      <c r="AK315" s="446"/>
      <c r="AL315" s="446"/>
      <c r="AM315" s="446"/>
      <c r="AN315" s="446"/>
      <c r="AO315" s="446"/>
      <c r="AP315" s="446"/>
      <c r="AQ315" s="446"/>
      <c r="AR315" s="446"/>
      <c r="AS315" s="446"/>
      <c r="AT315" s="446"/>
      <c r="AU315" s="446"/>
      <c r="AV315" s="446"/>
      <c r="AW315" s="446"/>
      <c r="AX315" s="447"/>
      <c r="AY315" s="27"/>
      <c r="AZ315" s="133" t="s">
        <v>178</v>
      </c>
      <c r="BA315" s="84">
        <f>SUMIF(AA318:AF324,"&lt;&gt;-")+SUMIF(AG318:AL324,"&lt;&gt;-")+SUMIF(AM318:AR324,"&lt;&gt;-")+SUMIF(AS318:AX324,"&lt;&gt;-")</f>
        <v>245</v>
      </c>
      <c r="BB315" s="27"/>
      <c r="BC315" s="125"/>
      <c r="BD315" s="125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</row>
    <row r="316" spans="25:71">
      <c r="Y316" s="442"/>
      <c r="Z316" s="443"/>
      <c r="AA316" s="448">
        <v>60</v>
      </c>
      <c r="AB316" s="449"/>
      <c r="AC316" s="449"/>
      <c r="AD316" s="449"/>
      <c r="AE316" s="449"/>
      <c r="AF316" s="434"/>
      <c r="AG316" s="448">
        <v>120</v>
      </c>
      <c r="AH316" s="449"/>
      <c r="AI316" s="449"/>
      <c r="AJ316" s="449"/>
      <c r="AK316" s="449"/>
      <c r="AL316" s="434"/>
      <c r="AM316" s="448">
        <v>180</v>
      </c>
      <c r="AN316" s="449"/>
      <c r="AO316" s="449"/>
      <c r="AP316" s="449"/>
      <c r="AQ316" s="449"/>
      <c r="AR316" s="434"/>
      <c r="AS316" s="448">
        <v>360</v>
      </c>
      <c r="AT316" s="449"/>
      <c r="AU316" s="449"/>
      <c r="AV316" s="449"/>
      <c r="AW316" s="449"/>
      <c r="AX316" s="450"/>
      <c r="AY316" s="147"/>
      <c r="AZ316" s="133" t="s">
        <v>182</v>
      </c>
      <c r="BA316" s="84">
        <f>SUM(SUMIF(AA318:AF324,"&lt;&gt;-"),SUMIF(AG318:AL324,"&lt;&gt;-"),SUMIF(AM318:AR324,"&lt;&gt;-"),SUMIF(AS318:AX324,"&lt;&gt;-"))/SUM(COUNTIF(AA318:AF324,"&lt;&gt;-"),COUNTIF(AG318:AL324,"&lt;&gt;-"),COUNTIF(AM318:AR324,"&lt;&gt;-"),COUNTIF(AS318:AX324,"&lt;&gt;-"))</f>
        <v>2.1491228070175437</v>
      </c>
      <c r="BB316" s="125"/>
      <c r="BC316" s="125"/>
      <c r="BD316" s="125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</row>
    <row r="317" spans="25:71">
      <c r="Y317" s="444"/>
      <c r="Z317" s="445"/>
      <c r="AA317" s="16">
        <v>1</v>
      </c>
      <c r="AB317" s="16">
        <v>0.66</v>
      </c>
      <c r="AC317" s="16">
        <v>0.5</v>
      </c>
      <c r="AD317" s="16">
        <v>0.33</v>
      </c>
      <c r="AE317" s="16">
        <v>0.25</v>
      </c>
      <c r="AF317" s="16">
        <v>0.2</v>
      </c>
      <c r="AG317" s="16">
        <v>1</v>
      </c>
      <c r="AH317" s="16">
        <v>0.66</v>
      </c>
      <c r="AI317" s="16">
        <v>0.5</v>
      </c>
      <c r="AJ317" s="16">
        <v>0.33</v>
      </c>
      <c r="AK317" s="16">
        <v>0.25</v>
      </c>
      <c r="AL317" s="16">
        <v>0.2</v>
      </c>
      <c r="AM317" s="16">
        <v>1</v>
      </c>
      <c r="AN317" s="16">
        <v>0.66</v>
      </c>
      <c r="AO317" s="16">
        <v>0.5</v>
      </c>
      <c r="AP317" s="16">
        <v>0.33</v>
      </c>
      <c r="AQ317" s="16">
        <v>0.25</v>
      </c>
      <c r="AR317" s="16">
        <v>0.2</v>
      </c>
      <c r="AS317" s="16">
        <v>1</v>
      </c>
      <c r="AT317" s="16">
        <v>0.66</v>
      </c>
      <c r="AU317" s="16">
        <v>0.5</v>
      </c>
      <c r="AV317" s="16">
        <v>0.33</v>
      </c>
      <c r="AW317" s="16">
        <v>0.25</v>
      </c>
      <c r="AX317" s="106">
        <v>0.2</v>
      </c>
      <c r="AY317" s="148"/>
      <c r="AZ317" s="122" t="s">
        <v>179</v>
      </c>
      <c r="BA317" s="124">
        <v>1</v>
      </c>
      <c r="BB317" s="124">
        <v>0.66</v>
      </c>
      <c r="BC317" s="124">
        <v>0.5</v>
      </c>
      <c r="BD317" s="124">
        <v>0.33</v>
      </c>
      <c r="BE317" s="124">
        <v>0.25</v>
      </c>
      <c r="BF317" s="124">
        <v>0.2</v>
      </c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</row>
    <row r="318" spans="25:71">
      <c r="Y318" s="433">
        <v>10</v>
      </c>
      <c r="Z318" s="434"/>
      <c r="AA318" s="17">
        <v>9</v>
      </c>
      <c r="AB318" s="17">
        <v>6</v>
      </c>
      <c r="AC318" s="17">
        <v>6</v>
      </c>
      <c r="AD318" s="17">
        <v>2</v>
      </c>
      <c r="AE318" s="17">
        <v>3</v>
      </c>
      <c r="AF318" s="17">
        <v>5</v>
      </c>
      <c r="AG318" s="17"/>
      <c r="AH318" s="17"/>
      <c r="AI318" s="17"/>
      <c r="AJ318" s="17"/>
      <c r="AK318" s="17"/>
      <c r="AL318" s="17"/>
      <c r="AM318" s="17">
        <v>7</v>
      </c>
      <c r="AN318" s="17">
        <v>7</v>
      </c>
      <c r="AO318" s="17">
        <v>7</v>
      </c>
      <c r="AP318" s="17">
        <v>6</v>
      </c>
      <c r="AQ318" s="17">
        <v>5</v>
      </c>
      <c r="AR318" s="17">
        <v>2</v>
      </c>
      <c r="AS318" s="17">
        <v>6</v>
      </c>
      <c r="AT318" s="17">
        <v>8</v>
      </c>
      <c r="AU318" s="17"/>
      <c r="AV318" s="17"/>
      <c r="AW318" s="17"/>
      <c r="AX318" s="107">
        <v>7</v>
      </c>
      <c r="AY318" s="130"/>
      <c r="AZ318" s="125" t="s">
        <v>41</v>
      </c>
      <c r="BA318" s="126">
        <f>BA319/60</f>
        <v>0.81666666666666665</v>
      </c>
      <c r="BB318" s="126">
        <f t="shared" ref="BB318:BF318" si="171">BB319/60</f>
        <v>1.3666666666666667</v>
      </c>
      <c r="BC318" s="126">
        <f t="shared" si="171"/>
        <v>0.4</v>
      </c>
      <c r="BD318" s="126">
        <f t="shared" si="171"/>
        <v>0.41666666666666669</v>
      </c>
      <c r="BE318" s="126">
        <f t="shared" si="171"/>
        <v>0.33333333333333331</v>
      </c>
      <c r="BF318" s="128">
        <f t="shared" si="171"/>
        <v>0.75</v>
      </c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</row>
    <row r="319" spans="25:71">
      <c r="Y319" s="433">
        <v>30</v>
      </c>
      <c r="Z319" s="434"/>
      <c r="AA319" s="17">
        <v>10</v>
      </c>
      <c r="AB319" s="17">
        <v>9</v>
      </c>
      <c r="AC319" s="17">
        <v>7</v>
      </c>
      <c r="AD319" s="17">
        <v>7</v>
      </c>
      <c r="AE319" s="17">
        <v>9</v>
      </c>
      <c r="AF319" s="17">
        <v>4</v>
      </c>
      <c r="AG319" s="17"/>
      <c r="AH319" s="17"/>
      <c r="AI319" s="17"/>
      <c r="AJ319" s="17"/>
      <c r="AK319" s="17"/>
      <c r="AL319" s="17"/>
      <c r="AM319" s="17">
        <v>8</v>
      </c>
      <c r="AN319" s="17">
        <v>23</v>
      </c>
      <c r="AO319" s="17"/>
      <c r="AP319" s="17"/>
      <c r="AQ319" s="17"/>
      <c r="AR319" s="17">
        <v>8</v>
      </c>
      <c r="AS319" s="17"/>
      <c r="AT319" s="17">
        <v>20</v>
      </c>
      <c r="AU319" s="17"/>
      <c r="AV319" s="17"/>
      <c r="AW319" s="17"/>
      <c r="AX319" s="107">
        <v>16</v>
      </c>
      <c r="AY319" s="131"/>
      <c r="AZ319" s="132" t="s">
        <v>39</v>
      </c>
      <c r="BA319" s="127">
        <f t="shared" ref="BA319:BF319" si="172">SUMIF(AA318:AA324,"&lt;&gt;-")+SUMIF(AG318:AG324,"&lt;&gt;-")+SUMIF(AM318:AM324,"&lt;&gt;-")+SUMIF(AS318:AS324,"&lt;&gt;-")</f>
        <v>49</v>
      </c>
      <c r="BB319" s="127">
        <f t="shared" si="172"/>
        <v>82</v>
      </c>
      <c r="BC319" s="127">
        <f t="shared" si="172"/>
        <v>24</v>
      </c>
      <c r="BD319" s="127">
        <f t="shared" si="172"/>
        <v>25</v>
      </c>
      <c r="BE319" s="127">
        <f t="shared" si="172"/>
        <v>20</v>
      </c>
      <c r="BF319" s="127">
        <f t="shared" si="172"/>
        <v>45</v>
      </c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</row>
    <row r="320" spans="25:71">
      <c r="Y320" s="433">
        <v>60</v>
      </c>
      <c r="Z320" s="434"/>
      <c r="AA320" s="17">
        <v>9</v>
      </c>
      <c r="AB320" s="17">
        <v>9</v>
      </c>
      <c r="AC320" s="17">
        <v>4</v>
      </c>
      <c r="AD320" s="17">
        <v>10</v>
      </c>
      <c r="AE320" s="17">
        <v>3</v>
      </c>
      <c r="AF320" s="17">
        <v>3</v>
      </c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07"/>
      <c r="AY320" s="149"/>
      <c r="AZ320" s="122" t="s">
        <v>181</v>
      </c>
      <c r="BA320" s="124">
        <v>10</v>
      </c>
      <c r="BB320" s="124">
        <v>30</v>
      </c>
      <c r="BC320" s="124">
        <v>60</v>
      </c>
      <c r="BD320" s="124">
        <v>90</v>
      </c>
      <c r="BE320" s="124">
        <v>120</v>
      </c>
      <c r="BF320" s="124">
        <v>180</v>
      </c>
      <c r="BG320" s="124">
        <v>360</v>
      </c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</row>
    <row r="321" spans="25:71">
      <c r="Y321" s="433">
        <v>90</v>
      </c>
      <c r="Z321" s="434"/>
      <c r="AA321" s="17" t="s">
        <v>49</v>
      </c>
      <c r="AB321" s="17" t="s">
        <v>49</v>
      </c>
      <c r="AC321" s="17" t="s">
        <v>49</v>
      </c>
      <c r="AD321" s="17" t="s">
        <v>49</v>
      </c>
      <c r="AE321" s="17" t="s">
        <v>49</v>
      </c>
      <c r="AF321" s="17" t="s">
        <v>49</v>
      </c>
      <c r="AG321" s="17" t="s">
        <v>49</v>
      </c>
      <c r="AH321" s="17" t="s">
        <v>49</v>
      </c>
      <c r="AI321" s="17" t="s">
        <v>49</v>
      </c>
      <c r="AJ321" s="17" t="s">
        <v>49</v>
      </c>
      <c r="AK321" s="17" t="s">
        <v>49</v>
      </c>
      <c r="AL321" s="17" t="s">
        <v>49</v>
      </c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07"/>
      <c r="AY321" s="130"/>
      <c r="AZ321" s="125" t="s">
        <v>41</v>
      </c>
      <c r="BA321" s="126">
        <f>BA322/60</f>
        <v>1.4333333333333333</v>
      </c>
      <c r="BB321" s="126">
        <f t="shared" ref="BB321:BG321" si="173">BB322/60</f>
        <v>2.0166666666666666</v>
      </c>
      <c r="BC321" s="126">
        <f t="shared" si="173"/>
        <v>0.6333333333333333</v>
      </c>
      <c r="BD321" s="126">
        <f t="shared" si="173"/>
        <v>0</v>
      </c>
      <c r="BE321" s="126">
        <f t="shared" si="173"/>
        <v>0</v>
      </c>
      <c r="BF321" s="126">
        <f t="shared" si="173"/>
        <v>0</v>
      </c>
      <c r="BG321" s="128">
        <f t="shared" si="173"/>
        <v>0</v>
      </c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</row>
    <row r="322" spans="25:71">
      <c r="Y322" s="433">
        <v>120</v>
      </c>
      <c r="Z322" s="434"/>
      <c r="AA322" s="17" t="s">
        <v>49</v>
      </c>
      <c r="AB322" s="17" t="s">
        <v>49</v>
      </c>
      <c r="AC322" s="17" t="s">
        <v>49</v>
      </c>
      <c r="AD322" s="17" t="s">
        <v>49</v>
      </c>
      <c r="AE322" s="17" t="s">
        <v>49</v>
      </c>
      <c r="AF322" s="17" t="s">
        <v>49</v>
      </c>
      <c r="AG322" s="17"/>
      <c r="AH322" s="17"/>
      <c r="AI322" s="17"/>
      <c r="AJ322" s="17"/>
      <c r="AK322" s="17"/>
      <c r="AL322" s="17"/>
      <c r="AM322" s="17" t="s">
        <v>49</v>
      </c>
      <c r="AN322" s="17" t="s">
        <v>49</v>
      </c>
      <c r="AO322" s="17" t="s">
        <v>49</v>
      </c>
      <c r="AP322" s="17" t="s">
        <v>49</v>
      </c>
      <c r="AQ322" s="17" t="s">
        <v>49</v>
      </c>
      <c r="AR322" s="17" t="s">
        <v>49</v>
      </c>
      <c r="AS322" s="17"/>
      <c r="AT322" s="17"/>
      <c r="AU322" s="17"/>
      <c r="AV322" s="17"/>
      <c r="AW322" s="17"/>
      <c r="AX322" s="107"/>
      <c r="AY322" s="131"/>
      <c r="AZ322" s="132" t="s">
        <v>39</v>
      </c>
      <c r="BA322" s="127">
        <f>SUMIF(AA318:AX318,"&lt;&gt;-")</f>
        <v>86</v>
      </c>
      <c r="BB322" s="127">
        <f>SUMIF(AA319:AX319,"&lt;&gt;-")</f>
        <v>121</v>
      </c>
      <c r="BC322" s="127">
        <f>SUMIF(AA320:AX320,"&lt;&gt;-")</f>
        <v>38</v>
      </c>
      <c r="BD322" s="127">
        <f>SUMIF(AA321:AX321,"&lt;&gt;-")</f>
        <v>0</v>
      </c>
      <c r="BE322" s="127">
        <f>SUMIF(AA322:AX322,"&lt;&gt;-")</f>
        <v>0</v>
      </c>
      <c r="BF322" s="127">
        <f>SUMIF(AA323:AX323,"&lt;&gt;-")</f>
        <v>0</v>
      </c>
      <c r="BG322" s="129">
        <f>SUMIF(AA324:AX324,"&lt;&gt;-")</f>
        <v>0</v>
      </c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</row>
    <row r="323" spans="25:71">
      <c r="Y323" s="433">
        <v>180</v>
      </c>
      <c r="Z323" s="434"/>
      <c r="AA323" s="17" t="s">
        <v>49</v>
      </c>
      <c r="AB323" s="17" t="s">
        <v>49</v>
      </c>
      <c r="AC323" s="17" t="s">
        <v>49</v>
      </c>
      <c r="AD323" s="17" t="s">
        <v>49</v>
      </c>
      <c r="AE323" s="17" t="s">
        <v>49</v>
      </c>
      <c r="AF323" s="17" t="s">
        <v>49</v>
      </c>
      <c r="AG323" s="17" t="s">
        <v>49</v>
      </c>
      <c r="AH323" s="17" t="s">
        <v>49</v>
      </c>
      <c r="AI323" s="17" t="s">
        <v>49</v>
      </c>
      <c r="AJ323" s="17" t="s">
        <v>49</v>
      </c>
      <c r="AK323" s="17" t="s">
        <v>49</v>
      </c>
      <c r="AL323" s="17" t="s">
        <v>49</v>
      </c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07"/>
      <c r="AY323" s="149"/>
      <c r="AZ323" s="122" t="s">
        <v>180</v>
      </c>
      <c r="BA323" s="124">
        <v>60</v>
      </c>
      <c r="BB323" s="124">
        <v>120</v>
      </c>
      <c r="BC323" s="124">
        <v>180</v>
      </c>
      <c r="BD323" s="124">
        <v>360</v>
      </c>
      <c r="BE323" s="27"/>
      <c r="BF323" s="27"/>
      <c r="BG323" s="27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</row>
    <row r="324" spans="25:71" ht="16.5" thickBot="1">
      <c r="Y324" s="435">
        <v>360</v>
      </c>
      <c r="Z324" s="436"/>
      <c r="AA324" s="108" t="s">
        <v>49</v>
      </c>
      <c r="AB324" s="108" t="s">
        <v>49</v>
      </c>
      <c r="AC324" s="108" t="s">
        <v>49</v>
      </c>
      <c r="AD324" s="108" t="s">
        <v>49</v>
      </c>
      <c r="AE324" s="108" t="s">
        <v>49</v>
      </c>
      <c r="AF324" s="108" t="s">
        <v>49</v>
      </c>
      <c r="AG324" s="108" t="s">
        <v>49</v>
      </c>
      <c r="AH324" s="108" t="s">
        <v>49</v>
      </c>
      <c r="AI324" s="108" t="s">
        <v>49</v>
      </c>
      <c r="AJ324" s="108" t="s">
        <v>49</v>
      </c>
      <c r="AK324" s="108" t="s">
        <v>49</v>
      </c>
      <c r="AL324" s="108" t="s">
        <v>49</v>
      </c>
      <c r="AM324" s="108" t="s">
        <v>49</v>
      </c>
      <c r="AN324" s="108" t="s">
        <v>49</v>
      </c>
      <c r="AO324" s="108" t="s">
        <v>49</v>
      </c>
      <c r="AP324" s="108" t="s">
        <v>49</v>
      </c>
      <c r="AQ324" s="108" t="s">
        <v>49</v>
      </c>
      <c r="AR324" s="108" t="s">
        <v>49</v>
      </c>
      <c r="AS324" s="108"/>
      <c r="AT324" s="108"/>
      <c r="AU324" s="108"/>
      <c r="AV324" s="108"/>
      <c r="AW324" s="108"/>
      <c r="AX324" s="109"/>
      <c r="AY324" s="150"/>
      <c r="AZ324" s="133" t="s">
        <v>41</v>
      </c>
      <c r="BA324" s="83">
        <f>BA325/60</f>
        <v>1.9166666666666667</v>
      </c>
      <c r="BB324" s="83">
        <f t="shared" ref="BB324:BD324" si="174">BB325/60</f>
        <v>0</v>
      </c>
      <c r="BC324" s="83">
        <f t="shared" si="174"/>
        <v>1.2166666666666666</v>
      </c>
      <c r="BD324" s="84">
        <f t="shared" si="174"/>
        <v>0.95</v>
      </c>
      <c r="BE324" s="126"/>
      <c r="BF324" s="126"/>
      <c r="BG324" s="126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</row>
    <row r="325" spans="25:71">
      <c r="Y325" s="438" t="s">
        <v>212</v>
      </c>
      <c r="Z325" s="439"/>
      <c r="AA325" s="121">
        <f>SUM(AA318:AA324)</f>
        <v>28</v>
      </c>
      <c r="AB325" s="85">
        <f t="shared" ref="AB325:AX325" si="175">SUM(AB318:AB324)</f>
        <v>24</v>
      </c>
      <c r="AC325" s="85">
        <f t="shared" si="175"/>
        <v>17</v>
      </c>
      <c r="AD325" s="85">
        <f t="shared" si="175"/>
        <v>19</v>
      </c>
      <c r="AE325" s="85">
        <f t="shared" si="175"/>
        <v>15</v>
      </c>
      <c r="AF325" s="86">
        <f t="shared" si="175"/>
        <v>12</v>
      </c>
      <c r="AG325" s="121">
        <f t="shared" si="175"/>
        <v>0</v>
      </c>
      <c r="AH325" s="85">
        <f t="shared" si="175"/>
        <v>0</v>
      </c>
      <c r="AI325" s="85">
        <f t="shared" si="175"/>
        <v>0</v>
      </c>
      <c r="AJ325" s="85">
        <f t="shared" si="175"/>
        <v>0</v>
      </c>
      <c r="AK325" s="85">
        <f t="shared" si="175"/>
        <v>0</v>
      </c>
      <c r="AL325" s="86">
        <f t="shared" si="175"/>
        <v>0</v>
      </c>
      <c r="AM325" s="121">
        <f t="shared" si="175"/>
        <v>15</v>
      </c>
      <c r="AN325" s="85">
        <f t="shared" si="175"/>
        <v>30</v>
      </c>
      <c r="AO325" s="85">
        <f t="shared" si="175"/>
        <v>7</v>
      </c>
      <c r="AP325" s="85">
        <f t="shared" si="175"/>
        <v>6</v>
      </c>
      <c r="AQ325" s="85">
        <f t="shared" si="175"/>
        <v>5</v>
      </c>
      <c r="AR325" s="86">
        <f t="shared" si="175"/>
        <v>10</v>
      </c>
      <c r="AS325" s="121">
        <f>SUM(AS318:AS324)</f>
        <v>6</v>
      </c>
      <c r="AT325" s="85">
        <f t="shared" si="175"/>
        <v>28</v>
      </c>
      <c r="AU325" s="85">
        <f t="shared" si="175"/>
        <v>0</v>
      </c>
      <c r="AV325" s="85">
        <f t="shared" si="175"/>
        <v>0</v>
      </c>
      <c r="AW325" s="85">
        <f t="shared" si="175"/>
        <v>0</v>
      </c>
      <c r="AX325" s="86">
        <f t="shared" si="175"/>
        <v>23</v>
      </c>
      <c r="AY325" s="127"/>
      <c r="AZ325" s="123" t="s">
        <v>39</v>
      </c>
      <c r="BA325" s="127">
        <f>SUMIF(AA318:AF320,"&lt;&gt;-")</f>
        <v>115</v>
      </c>
      <c r="BB325" s="127">
        <f>SUMIF(AG318:AL324,"&lt;&gt;-")</f>
        <v>0</v>
      </c>
      <c r="BC325" s="127">
        <f>SUMIF(AM318:AR323,"&lt;&gt;-")</f>
        <v>73</v>
      </c>
      <c r="BD325" s="129">
        <f>SUMIF(AS318:AX324,"&lt;&gt;-")</f>
        <v>57</v>
      </c>
      <c r="BE325" s="126"/>
      <c r="BF325" s="126"/>
      <c r="BG325" s="126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</row>
    <row r="326" spans="25:71">
      <c r="Z326" s="51"/>
      <c r="AA326" s="78"/>
      <c r="AB326" s="78"/>
      <c r="AC326" s="78"/>
      <c r="AD326" s="78"/>
      <c r="AE326" s="78"/>
      <c r="AF326" s="78"/>
      <c r="AG326" s="78"/>
      <c r="AH326" s="78"/>
      <c r="AI326" s="78"/>
      <c r="AJ326" s="78"/>
      <c r="AK326" s="78"/>
      <c r="AL326" s="78"/>
      <c r="AM326" s="78"/>
      <c r="AN326" s="78"/>
      <c r="AO326" s="78"/>
      <c r="AP326" s="78"/>
      <c r="AQ326" s="78"/>
      <c r="AR326" s="78"/>
      <c r="AS326" s="78"/>
      <c r="AT326" s="78"/>
      <c r="AU326" s="78"/>
      <c r="AV326" s="78"/>
      <c r="AW326" s="78"/>
      <c r="AX326" s="78"/>
      <c r="AY326" s="130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</row>
    <row r="327" spans="25:71">
      <c r="Z327" s="51"/>
      <c r="AA327" s="78"/>
      <c r="AB327" s="78"/>
      <c r="AC327" s="78"/>
      <c r="AD327" s="78"/>
      <c r="AE327" s="78"/>
      <c r="AF327" s="78"/>
      <c r="AG327" s="78"/>
      <c r="AH327" s="78"/>
      <c r="AI327" s="78"/>
      <c r="AJ327" s="78"/>
      <c r="AK327" s="78"/>
      <c r="AL327" s="78"/>
      <c r="AM327" s="78"/>
      <c r="AN327" s="78"/>
      <c r="AO327" s="78"/>
      <c r="AP327" s="78"/>
      <c r="AQ327" s="78"/>
      <c r="AR327" s="78"/>
      <c r="AS327" s="78"/>
      <c r="AT327" s="78"/>
      <c r="AU327" s="78"/>
      <c r="AV327" s="78"/>
      <c r="AW327" s="78"/>
      <c r="AX327" s="78"/>
      <c r="AY327" s="130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</row>
    <row r="328" spans="25:71">
      <c r="Z328" s="51"/>
      <c r="AA328" s="78"/>
      <c r="AB328" s="78"/>
      <c r="AC328" s="78"/>
      <c r="AD328" s="78"/>
      <c r="AE328" s="78"/>
      <c r="AF328" s="78"/>
      <c r="AG328" s="78"/>
      <c r="AH328" s="78"/>
      <c r="AI328" s="78"/>
      <c r="AJ328" s="78"/>
      <c r="AK328" s="78"/>
      <c r="AL328" s="78"/>
      <c r="AM328" s="78"/>
      <c r="AN328" s="78"/>
      <c r="AO328" s="78"/>
      <c r="AP328" s="78"/>
      <c r="AQ328" s="78"/>
      <c r="AR328" s="78"/>
      <c r="AS328" s="78"/>
      <c r="AT328" s="78"/>
      <c r="AU328" s="78"/>
      <c r="AV328" s="78"/>
      <c r="AW328" s="78"/>
      <c r="AX328" s="78"/>
      <c r="AY328" s="130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</row>
    <row r="329" spans="25:71"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</row>
    <row r="330" spans="25:71"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</row>
    <row r="331" spans="25:71"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</row>
    <row r="332" spans="25:71"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</row>
    <row r="333" spans="25:71"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</row>
    <row r="334" spans="25:71"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</row>
    <row r="335" spans="25:71" ht="16.5" thickBot="1">
      <c r="Y335" s="50" t="s">
        <v>114</v>
      </c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</row>
    <row r="336" spans="25:71" ht="15.75" customHeight="1">
      <c r="Y336" s="440" t="s">
        <v>47</v>
      </c>
      <c r="Z336" s="441"/>
      <c r="AA336" s="446" t="s">
        <v>48</v>
      </c>
      <c r="AB336" s="446"/>
      <c r="AC336" s="446"/>
      <c r="AD336" s="446"/>
      <c r="AE336" s="446"/>
      <c r="AF336" s="446"/>
      <c r="AG336" s="446"/>
      <c r="AH336" s="446"/>
      <c r="AI336" s="446"/>
      <c r="AJ336" s="446"/>
      <c r="AK336" s="446"/>
      <c r="AL336" s="446"/>
      <c r="AM336" s="446"/>
      <c r="AN336" s="446"/>
      <c r="AO336" s="446"/>
      <c r="AP336" s="446"/>
      <c r="AQ336" s="446"/>
      <c r="AR336" s="446"/>
      <c r="AS336" s="446"/>
      <c r="AT336" s="446"/>
      <c r="AU336" s="446"/>
      <c r="AV336" s="446"/>
      <c r="AW336" s="446"/>
      <c r="AX336" s="447"/>
      <c r="AY336" s="27"/>
      <c r="AZ336" s="133" t="s">
        <v>178</v>
      </c>
      <c r="BA336" s="84">
        <f>SUMIF(AA339:AF345,"&lt;&gt;-")+SUMIF(AG339:AL345,"&lt;&gt;-")+SUMIF(AM339:AR345,"&lt;&gt;-")+SUMIF(AS339:AX345,"&lt;&gt;-")</f>
        <v>8727.539682539682</v>
      </c>
      <c r="BB336" s="27"/>
      <c r="BC336" s="125"/>
      <c r="BD336" s="125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</row>
    <row r="337" spans="25:71">
      <c r="Y337" s="442"/>
      <c r="Z337" s="443"/>
      <c r="AA337" s="448">
        <v>60</v>
      </c>
      <c r="AB337" s="449"/>
      <c r="AC337" s="449"/>
      <c r="AD337" s="449"/>
      <c r="AE337" s="449"/>
      <c r="AF337" s="434"/>
      <c r="AG337" s="448">
        <v>120</v>
      </c>
      <c r="AH337" s="449"/>
      <c r="AI337" s="449"/>
      <c r="AJ337" s="449"/>
      <c r="AK337" s="449"/>
      <c r="AL337" s="434"/>
      <c r="AM337" s="448">
        <v>180</v>
      </c>
      <c r="AN337" s="449"/>
      <c r="AO337" s="449"/>
      <c r="AP337" s="449"/>
      <c r="AQ337" s="449"/>
      <c r="AR337" s="434"/>
      <c r="AS337" s="448">
        <v>360</v>
      </c>
      <c r="AT337" s="449"/>
      <c r="AU337" s="449"/>
      <c r="AV337" s="449"/>
      <c r="AW337" s="449"/>
      <c r="AX337" s="450"/>
      <c r="AY337" s="147"/>
      <c r="AZ337" s="133" t="s">
        <v>182</v>
      </c>
      <c r="BA337" s="84">
        <f>SUM(SUMIF(AA339:AF345,"&lt;&gt;-"),SUMIF(AG339:AL345,"&lt;&gt;-"),SUMIF(AM339:AR345,"&lt;&gt;-"),SUMIF(AS339:AX345,"&lt;&gt;-"))/SUM(COUNTIF(AA339:AF345,"&lt;&gt;-"),COUNTIF(AG339:AL345,"&lt;&gt;-"),COUNTIF(AM339:AR345,"&lt;&gt;-"),COUNTIF(AS339:AX345,"&lt;&gt;-"))</f>
        <v>76.557365636312994</v>
      </c>
      <c r="BB337" s="125"/>
      <c r="BC337" s="125"/>
      <c r="BD337" s="125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</row>
    <row r="338" spans="25:71">
      <c r="Y338" s="444"/>
      <c r="Z338" s="445"/>
      <c r="AA338" s="16">
        <v>1</v>
      </c>
      <c r="AB338" s="16">
        <v>0.66</v>
      </c>
      <c r="AC338" s="16">
        <v>0.5</v>
      </c>
      <c r="AD338" s="16">
        <v>0.33</v>
      </c>
      <c r="AE338" s="16">
        <v>0.25</v>
      </c>
      <c r="AF338" s="16">
        <v>0.2</v>
      </c>
      <c r="AG338" s="16">
        <v>1</v>
      </c>
      <c r="AH338" s="16">
        <v>0.66</v>
      </c>
      <c r="AI338" s="16">
        <v>0.5</v>
      </c>
      <c r="AJ338" s="16">
        <v>0.33</v>
      </c>
      <c r="AK338" s="16">
        <v>0.25</v>
      </c>
      <c r="AL338" s="16">
        <v>0.2</v>
      </c>
      <c r="AM338" s="16">
        <v>1</v>
      </c>
      <c r="AN338" s="16">
        <v>0.66</v>
      </c>
      <c r="AO338" s="16">
        <v>0.5</v>
      </c>
      <c r="AP338" s="16">
        <v>0.33</v>
      </c>
      <c r="AQ338" s="16">
        <v>0.25</v>
      </c>
      <c r="AR338" s="16">
        <v>0.2</v>
      </c>
      <c r="AS338" s="16">
        <v>1</v>
      </c>
      <c r="AT338" s="16">
        <v>0.66</v>
      </c>
      <c r="AU338" s="16">
        <v>0.5</v>
      </c>
      <c r="AV338" s="16">
        <v>0.33</v>
      </c>
      <c r="AW338" s="16">
        <v>0.25</v>
      </c>
      <c r="AX338" s="106">
        <v>0.2</v>
      </c>
      <c r="AY338" s="148"/>
      <c r="AZ338" s="122" t="s">
        <v>179</v>
      </c>
      <c r="BA338" s="124">
        <v>1</v>
      </c>
      <c r="BB338" s="124">
        <v>0.66</v>
      </c>
      <c r="BC338" s="124">
        <v>0.5</v>
      </c>
      <c r="BD338" s="124">
        <v>0.33</v>
      </c>
      <c r="BE338" s="124">
        <v>0.25</v>
      </c>
      <c r="BF338" s="124">
        <v>0.2</v>
      </c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</row>
    <row r="339" spans="25:71">
      <c r="Y339" s="433">
        <v>10</v>
      </c>
      <c r="Z339" s="434"/>
      <c r="AA339" s="17">
        <f t="shared" ref="AA339:AX339" si="176">((AA86-AA318)/AA86)*100</f>
        <v>10</v>
      </c>
      <c r="AB339" s="17">
        <f t="shared" si="176"/>
        <v>33.333333333333329</v>
      </c>
      <c r="AC339" s="17">
        <f t="shared" si="176"/>
        <v>25</v>
      </c>
      <c r="AD339" s="17">
        <f t="shared" si="176"/>
        <v>0</v>
      </c>
      <c r="AE339" s="17">
        <f t="shared" si="176"/>
        <v>50</v>
      </c>
      <c r="AF339" s="17">
        <f t="shared" si="176"/>
        <v>0</v>
      </c>
      <c r="AG339" s="17">
        <f t="shared" si="176"/>
        <v>100</v>
      </c>
      <c r="AH339" s="17">
        <f t="shared" si="176"/>
        <v>100</v>
      </c>
      <c r="AI339" s="17">
        <f t="shared" si="176"/>
        <v>100</v>
      </c>
      <c r="AJ339" s="17">
        <f t="shared" si="176"/>
        <v>100</v>
      </c>
      <c r="AK339" s="17">
        <f t="shared" si="176"/>
        <v>100</v>
      </c>
      <c r="AL339" s="17">
        <f t="shared" si="176"/>
        <v>100</v>
      </c>
      <c r="AM339" s="17">
        <f t="shared" si="176"/>
        <v>30</v>
      </c>
      <c r="AN339" s="17">
        <f t="shared" si="176"/>
        <v>30</v>
      </c>
      <c r="AO339" s="17">
        <f t="shared" si="176"/>
        <v>30</v>
      </c>
      <c r="AP339" s="17">
        <f t="shared" si="176"/>
        <v>40</v>
      </c>
      <c r="AQ339" s="17">
        <f t="shared" si="176"/>
        <v>50</v>
      </c>
      <c r="AR339" s="17">
        <f t="shared" si="176"/>
        <v>71.428571428571431</v>
      </c>
      <c r="AS339" s="17">
        <f t="shared" si="176"/>
        <v>40</v>
      </c>
      <c r="AT339" s="17">
        <f t="shared" si="176"/>
        <v>20</v>
      </c>
      <c r="AU339" s="17">
        <f t="shared" si="176"/>
        <v>100</v>
      </c>
      <c r="AV339" s="17">
        <f t="shared" si="176"/>
        <v>100</v>
      </c>
      <c r="AW339" s="17">
        <f t="shared" si="176"/>
        <v>100</v>
      </c>
      <c r="AX339" s="107">
        <f t="shared" si="176"/>
        <v>22.222222222222221</v>
      </c>
      <c r="AY339" s="130"/>
      <c r="AZ339" s="125" t="s">
        <v>41</v>
      </c>
      <c r="BA339" s="126">
        <f>BA340/60</f>
        <v>23.333333333333332</v>
      </c>
      <c r="BB339" s="126">
        <f t="shared" ref="BB339:BF339" si="177">BB340/60</f>
        <v>21.736111111111107</v>
      </c>
      <c r="BC339" s="126">
        <f t="shared" si="177"/>
        <v>26.287037037037035</v>
      </c>
      <c r="BD339" s="126">
        <f t="shared" si="177"/>
        <v>25.875</v>
      </c>
      <c r="BE339" s="126">
        <f t="shared" si="177"/>
        <v>26.666666666666668</v>
      </c>
      <c r="BF339" s="128">
        <f t="shared" si="177"/>
        <v>21.560846560846564</v>
      </c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</row>
    <row r="340" spans="25:71">
      <c r="Y340" s="433">
        <v>30</v>
      </c>
      <c r="Z340" s="434"/>
      <c r="AA340" s="17">
        <f t="shared" ref="AA340:AX340" si="178">((AA87-AA319)/AA87)*100</f>
        <v>0</v>
      </c>
      <c r="AB340" s="17">
        <f t="shared" si="178"/>
        <v>0</v>
      </c>
      <c r="AC340" s="17">
        <f t="shared" si="178"/>
        <v>22.222222222222221</v>
      </c>
      <c r="AD340" s="17">
        <f t="shared" si="178"/>
        <v>12.5</v>
      </c>
      <c r="AE340" s="17">
        <f t="shared" si="178"/>
        <v>0</v>
      </c>
      <c r="AF340" s="17">
        <f t="shared" si="178"/>
        <v>0</v>
      </c>
      <c r="AG340" s="17">
        <f t="shared" si="178"/>
        <v>100</v>
      </c>
      <c r="AH340" s="17">
        <f t="shared" si="178"/>
        <v>100</v>
      </c>
      <c r="AI340" s="17">
        <f t="shared" si="178"/>
        <v>100</v>
      </c>
      <c r="AJ340" s="17">
        <f t="shared" si="178"/>
        <v>100</v>
      </c>
      <c r="AK340" s="17">
        <f t="shared" si="178"/>
        <v>100</v>
      </c>
      <c r="AL340" s="17">
        <f t="shared" si="178"/>
        <v>100</v>
      </c>
      <c r="AM340" s="17">
        <f t="shared" si="178"/>
        <v>20</v>
      </c>
      <c r="AN340" s="17">
        <f t="shared" si="178"/>
        <v>4.1666666666666661</v>
      </c>
      <c r="AO340" s="17">
        <f t="shared" si="178"/>
        <v>100</v>
      </c>
      <c r="AP340" s="17">
        <f t="shared" si="178"/>
        <v>100</v>
      </c>
      <c r="AQ340" s="17">
        <f t="shared" si="178"/>
        <v>100</v>
      </c>
      <c r="AR340" s="17">
        <f t="shared" si="178"/>
        <v>0</v>
      </c>
      <c r="AS340" s="17">
        <f t="shared" si="178"/>
        <v>100</v>
      </c>
      <c r="AT340" s="17">
        <f t="shared" si="178"/>
        <v>16.666666666666664</v>
      </c>
      <c r="AU340" s="17">
        <f t="shared" si="178"/>
        <v>100</v>
      </c>
      <c r="AV340" s="17">
        <f t="shared" si="178"/>
        <v>100</v>
      </c>
      <c r="AW340" s="17">
        <f t="shared" si="178"/>
        <v>100</v>
      </c>
      <c r="AX340" s="107">
        <f t="shared" si="178"/>
        <v>0</v>
      </c>
      <c r="AY340" s="131"/>
      <c r="AZ340" s="132" t="s">
        <v>39</v>
      </c>
      <c r="BA340" s="127">
        <f t="shared" ref="BA340:BF340" si="179">SUMIF(AA339:AA345,"&lt;&gt;-")+SUMIF(AG339:AG345,"&lt;&gt;-")+SUMIF(AM339:AM345,"&lt;&gt;-")+SUMIF(AS339:AS345,"&lt;&gt;-")</f>
        <v>1400</v>
      </c>
      <c r="BB340" s="127">
        <f t="shared" si="179"/>
        <v>1304.1666666666665</v>
      </c>
      <c r="BC340" s="127">
        <f t="shared" si="179"/>
        <v>1577.2222222222222</v>
      </c>
      <c r="BD340" s="127">
        <f t="shared" si="179"/>
        <v>1552.5</v>
      </c>
      <c r="BE340" s="127">
        <f t="shared" si="179"/>
        <v>1600</v>
      </c>
      <c r="BF340" s="127">
        <f t="shared" si="179"/>
        <v>1293.6507936507937</v>
      </c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</row>
    <row r="341" spans="25:71">
      <c r="Y341" s="433">
        <v>60</v>
      </c>
      <c r="Z341" s="434"/>
      <c r="AA341" s="17">
        <f t="shared" ref="AA341:AX341" si="180">((AA88-AA320)/AA88)*100</f>
        <v>0</v>
      </c>
      <c r="AB341" s="17">
        <f t="shared" si="180"/>
        <v>0</v>
      </c>
      <c r="AC341" s="17">
        <f t="shared" si="180"/>
        <v>0</v>
      </c>
      <c r="AD341" s="17">
        <f t="shared" si="180"/>
        <v>0</v>
      </c>
      <c r="AE341" s="17">
        <f t="shared" si="180"/>
        <v>0</v>
      </c>
      <c r="AF341" s="17">
        <f t="shared" si="180"/>
        <v>0</v>
      </c>
      <c r="AG341" s="17">
        <f t="shared" si="180"/>
        <v>100</v>
      </c>
      <c r="AH341" s="17">
        <f t="shared" si="180"/>
        <v>100</v>
      </c>
      <c r="AI341" s="17">
        <f t="shared" si="180"/>
        <v>100</v>
      </c>
      <c r="AJ341" s="17">
        <f t="shared" si="180"/>
        <v>100</v>
      </c>
      <c r="AK341" s="17">
        <f t="shared" si="180"/>
        <v>100</v>
      </c>
      <c r="AL341" s="17">
        <f t="shared" si="180"/>
        <v>100</v>
      </c>
      <c r="AM341" s="17">
        <f t="shared" si="180"/>
        <v>100</v>
      </c>
      <c r="AN341" s="17">
        <f t="shared" si="180"/>
        <v>100</v>
      </c>
      <c r="AO341" s="17">
        <f t="shared" si="180"/>
        <v>100</v>
      </c>
      <c r="AP341" s="17">
        <f t="shared" si="180"/>
        <v>100</v>
      </c>
      <c r="AQ341" s="17">
        <f t="shared" si="180"/>
        <v>100</v>
      </c>
      <c r="AR341" s="17">
        <f t="shared" si="180"/>
        <v>100</v>
      </c>
      <c r="AS341" s="17">
        <f t="shared" si="180"/>
        <v>100</v>
      </c>
      <c r="AT341" s="17">
        <f t="shared" si="180"/>
        <v>100</v>
      </c>
      <c r="AU341" s="17">
        <f t="shared" si="180"/>
        <v>100</v>
      </c>
      <c r="AV341" s="17">
        <f t="shared" si="180"/>
        <v>100</v>
      </c>
      <c r="AW341" s="17">
        <f t="shared" si="180"/>
        <v>100</v>
      </c>
      <c r="AX341" s="107">
        <f t="shared" si="180"/>
        <v>100</v>
      </c>
      <c r="AY341" s="149"/>
      <c r="AZ341" s="122" t="s">
        <v>181</v>
      </c>
      <c r="BA341" s="124">
        <v>10</v>
      </c>
      <c r="BB341" s="124">
        <v>30</v>
      </c>
      <c r="BC341" s="124">
        <v>60</v>
      </c>
      <c r="BD341" s="124">
        <v>90</v>
      </c>
      <c r="BE341" s="124">
        <v>120</v>
      </c>
      <c r="BF341" s="124">
        <v>180</v>
      </c>
      <c r="BG341" s="124">
        <v>360</v>
      </c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</row>
    <row r="342" spans="25:71">
      <c r="Y342" s="433">
        <v>90</v>
      </c>
      <c r="Z342" s="434"/>
      <c r="AA342" s="17" t="s">
        <v>49</v>
      </c>
      <c r="AB342" s="17" t="s">
        <v>49</v>
      </c>
      <c r="AC342" s="17" t="s">
        <v>49</v>
      </c>
      <c r="AD342" s="17" t="s">
        <v>49</v>
      </c>
      <c r="AE342" s="17" t="s">
        <v>49</v>
      </c>
      <c r="AF342" s="17" t="s">
        <v>49</v>
      </c>
      <c r="AG342" s="17" t="s">
        <v>49</v>
      </c>
      <c r="AH342" s="17" t="s">
        <v>49</v>
      </c>
      <c r="AI342" s="17" t="s">
        <v>49</v>
      </c>
      <c r="AJ342" s="17" t="s">
        <v>49</v>
      </c>
      <c r="AK342" s="17" t="s">
        <v>49</v>
      </c>
      <c r="AL342" s="17" t="s">
        <v>49</v>
      </c>
      <c r="AM342" s="17">
        <f t="shared" ref="AM342:AX342" si="181">((AM89-AM321)/AM89)*100</f>
        <v>100</v>
      </c>
      <c r="AN342" s="17">
        <f t="shared" si="181"/>
        <v>100</v>
      </c>
      <c r="AO342" s="17">
        <f t="shared" si="181"/>
        <v>100</v>
      </c>
      <c r="AP342" s="17">
        <f t="shared" si="181"/>
        <v>100</v>
      </c>
      <c r="AQ342" s="17">
        <f t="shared" si="181"/>
        <v>100</v>
      </c>
      <c r="AR342" s="17">
        <f t="shared" si="181"/>
        <v>100</v>
      </c>
      <c r="AS342" s="17">
        <f t="shared" si="181"/>
        <v>100</v>
      </c>
      <c r="AT342" s="17">
        <f t="shared" si="181"/>
        <v>100</v>
      </c>
      <c r="AU342" s="17">
        <f t="shared" si="181"/>
        <v>100</v>
      </c>
      <c r="AV342" s="17">
        <f t="shared" si="181"/>
        <v>100</v>
      </c>
      <c r="AW342" s="17">
        <f t="shared" si="181"/>
        <v>100</v>
      </c>
      <c r="AX342" s="107">
        <f t="shared" si="181"/>
        <v>100</v>
      </c>
      <c r="AY342" s="130"/>
      <c r="AZ342" s="125" t="s">
        <v>41</v>
      </c>
      <c r="BA342" s="126">
        <f>BA343/60</f>
        <v>22.533068783068778</v>
      </c>
      <c r="BB342" s="126">
        <f t="shared" ref="BB342:BG342" si="182">BB343/60</f>
        <v>22.925925925925924</v>
      </c>
      <c r="BC342" s="126">
        <f t="shared" si="182"/>
        <v>30</v>
      </c>
      <c r="BD342" s="126">
        <f t="shared" si="182"/>
        <v>20</v>
      </c>
      <c r="BE342" s="126">
        <f t="shared" si="182"/>
        <v>20</v>
      </c>
      <c r="BF342" s="126">
        <f t="shared" si="182"/>
        <v>20</v>
      </c>
      <c r="BG342" s="128">
        <f t="shared" si="182"/>
        <v>10</v>
      </c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</row>
    <row r="343" spans="25:71">
      <c r="Y343" s="433">
        <v>120</v>
      </c>
      <c r="Z343" s="434"/>
      <c r="AA343" s="17" t="s">
        <v>49</v>
      </c>
      <c r="AB343" s="17" t="s">
        <v>49</v>
      </c>
      <c r="AC343" s="17" t="s">
        <v>49</v>
      </c>
      <c r="AD343" s="17" t="s">
        <v>49</v>
      </c>
      <c r="AE343" s="17" t="s">
        <v>49</v>
      </c>
      <c r="AF343" s="17" t="s">
        <v>49</v>
      </c>
      <c r="AG343" s="17">
        <f t="shared" ref="AG343:AL343" si="183">((AG90-AG322)/AG90)*100</f>
        <v>100</v>
      </c>
      <c r="AH343" s="17">
        <f t="shared" si="183"/>
        <v>100</v>
      </c>
      <c r="AI343" s="17">
        <f t="shared" si="183"/>
        <v>100</v>
      </c>
      <c r="AJ343" s="17">
        <f t="shared" si="183"/>
        <v>100</v>
      </c>
      <c r="AK343" s="17">
        <f t="shared" si="183"/>
        <v>100</v>
      </c>
      <c r="AL343" s="17">
        <f t="shared" si="183"/>
        <v>100</v>
      </c>
      <c r="AM343" s="17" t="s">
        <v>49</v>
      </c>
      <c r="AN343" s="17" t="s">
        <v>49</v>
      </c>
      <c r="AO343" s="17" t="s">
        <v>49</v>
      </c>
      <c r="AP343" s="17" t="s">
        <v>49</v>
      </c>
      <c r="AQ343" s="17" t="s">
        <v>49</v>
      </c>
      <c r="AR343" s="17" t="s">
        <v>49</v>
      </c>
      <c r="AS343" s="17">
        <f t="shared" ref="AS343:AX345" si="184">((AS90-AS322)/AS90)*100</f>
        <v>100</v>
      </c>
      <c r="AT343" s="17">
        <f t="shared" si="184"/>
        <v>100</v>
      </c>
      <c r="AU343" s="17">
        <f t="shared" si="184"/>
        <v>100</v>
      </c>
      <c r="AV343" s="17">
        <f t="shared" si="184"/>
        <v>100</v>
      </c>
      <c r="AW343" s="17">
        <f t="shared" si="184"/>
        <v>100</v>
      </c>
      <c r="AX343" s="107">
        <f t="shared" si="184"/>
        <v>100</v>
      </c>
      <c r="AY343" s="131"/>
      <c r="AZ343" s="132" t="s">
        <v>39</v>
      </c>
      <c r="BA343" s="127">
        <f>SUMIF(AA339:AX339,"&lt;&gt;-")</f>
        <v>1351.9841269841268</v>
      </c>
      <c r="BB343" s="127">
        <f>SUMIF(AA340:AX340,"&lt;&gt;-")</f>
        <v>1375.5555555555554</v>
      </c>
      <c r="BC343" s="127">
        <f>SUMIF(AA341:AX341,"&lt;&gt;-")</f>
        <v>1800</v>
      </c>
      <c r="BD343" s="127">
        <f>SUMIF(AA342:AX342,"&lt;&gt;-")</f>
        <v>1200</v>
      </c>
      <c r="BE343" s="127">
        <f>SUMIF(AA343:AX343,"&lt;&gt;-")</f>
        <v>1200</v>
      </c>
      <c r="BF343" s="127">
        <f>SUMIF(AA344:AX344,"&lt;&gt;-")</f>
        <v>1200</v>
      </c>
      <c r="BG343" s="129">
        <f>SUMIF(AA345:AX345,"&lt;&gt;-")</f>
        <v>600</v>
      </c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</row>
    <row r="344" spans="25:71">
      <c r="Y344" s="433">
        <v>180</v>
      </c>
      <c r="Z344" s="434"/>
      <c r="AA344" s="17" t="s">
        <v>49</v>
      </c>
      <c r="AB344" s="17" t="s">
        <v>49</v>
      </c>
      <c r="AC344" s="17" t="s">
        <v>49</v>
      </c>
      <c r="AD344" s="17" t="s">
        <v>49</v>
      </c>
      <c r="AE344" s="17" t="s">
        <v>49</v>
      </c>
      <c r="AF344" s="17" t="s">
        <v>49</v>
      </c>
      <c r="AG344" s="17" t="s">
        <v>49</v>
      </c>
      <c r="AH344" s="17" t="s">
        <v>49</v>
      </c>
      <c r="AI344" s="17" t="s">
        <v>49</v>
      </c>
      <c r="AJ344" s="17" t="s">
        <v>49</v>
      </c>
      <c r="AK344" s="17" t="s">
        <v>49</v>
      </c>
      <c r="AL344" s="17" t="s">
        <v>49</v>
      </c>
      <c r="AM344" s="17">
        <f t="shared" ref="AM344:AR344" si="185">((AM91-AM323)/AM91)*100</f>
        <v>100</v>
      </c>
      <c r="AN344" s="17">
        <f t="shared" si="185"/>
        <v>100</v>
      </c>
      <c r="AO344" s="17">
        <f t="shared" si="185"/>
        <v>100</v>
      </c>
      <c r="AP344" s="17">
        <f t="shared" si="185"/>
        <v>100</v>
      </c>
      <c r="AQ344" s="17">
        <f t="shared" si="185"/>
        <v>100</v>
      </c>
      <c r="AR344" s="17">
        <f t="shared" si="185"/>
        <v>100</v>
      </c>
      <c r="AS344" s="17">
        <f t="shared" si="184"/>
        <v>100</v>
      </c>
      <c r="AT344" s="17">
        <f t="shared" si="184"/>
        <v>100</v>
      </c>
      <c r="AU344" s="17">
        <f t="shared" si="184"/>
        <v>100</v>
      </c>
      <c r="AV344" s="17">
        <f t="shared" si="184"/>
        <v>100</v>
      </c>
      <c r="AW344" s="17">
        <f t="shared" si="184"/>
        <v>100</v>
      </c>
      <c r="AX344" s="107">
        <f t="shared" si="184"/>
        <v>100</v>
      </c>
      <c r="AY344" s="149"/>
      <c r="AZ344" s="122" t="s">
        <v>180</v>
      </c>
      <c r="BA344" s="124">
        <v>60</v>
      </c>
      <c r="BB344" s="124">
        <v>120</v>
      </c>
      <c r="BC344" s="124">
        <v>180</v>
      </c>
      <c r="BD344" s="124">
        <v>360</v>
      </c>
      <c r="BE344" s="27"/>
      <c r="BF344" s="27"/>
      <c r="BG344" s="27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</row>
    <row r="345" spans="25:71" ht="16.5" thickBot="1">
      <c r="Y345" s="435">
        <v>360</v>
      </c>
      <c r="Z345" s="436"/>
      <c r="AA345" s="108" t="s">
        <v>49</v>
      </c>
      <c r="AB345" s="108" t="s">
        <v>49</v>
      </c>
      <c r="AC345" s="108" t="s">
        <v>49</v>
      </c>
      <c r="AD345" s="108" t="s">
        <v>49</v>
      </c>
      <c r="AE345" s="108" t="s">
        <v>49</v>
      </c>
      <c r="AF345" s="108" t="s">
        <v>49</v>
      </c>
      <c r="AG345" s="108" t="s">
        <v>49</v>
      </c>
      <c r="AH345" s="108" t="s">
        <v>49</v>
      </c>
      <c r="AI345" s="108" t="s">
        <v>49</v>
      </c>
      <c r="AJ345" s="108" t="s">
        <v>49</v>
      </c>
      <c r="AK345" s="108" t="s">
        <v>49</v>
      </c>
      <c r="AL345" s="108" t="s">
        <v>49</v>
      </c>
      <c r="AM345" s="108" t="s">
        <v>49</v>
      </c>
      <c r="AN345" s="108" t="s">
        <v>49</v>
      </c>
      <c r="AO345" s="108" t="s">
        <v>49</v>
      </c>
      <c r="AP345" s="108" t="s">
        <v>49</v>
      </c>
      <c r="AQ345" s="108" t="s">
        <v>49</v>
      </c>
      <c r="AR345" s="108" t="s">
        <v>49</v>
      </c>
      <c r="AS345" s="108">
        <f t="shared" si="184"/>
        <v>100</v>
      </c>
      <c r="AT345" s="108">
        <f t="shared" si="184"/>
        <v>100</v>
      </c>
      <c r="AU345" s="108">
        <f t="shared" si="184"/>
        <v>100</v>
      </c>
      <c r="AV345" s="108">
        <f t="shared" si="184"/>
        <v>100</v>
      </c>
      <c r="AW345" s="108">
        <f t="shared" si="184"/>
        <v>100</v>
      </c>
      <c r="AX345" s="109">
        <f t="shared" si="184"/>
        <v>100</v>
      </c>
      <c r="AY345" s="150"/>
      <c r="AZ345" s="133" t="s">
        <v>41</v>
      </c>
      <c r="BA345" s="83">
        <f>BA346/60</f>
        <v>2.5509259259259256</v>
      </c>
      <c r="BB345" s="83">
        <f t="shared" ref="BB345:BD345" si="186">BB346/60</f>
        <v>40</v>
      </c>
      <c r="BC345" s="83">
        <f t="shared" si="186"/>
        <v>39.593253968253968</v>
      </c>
      <c r="BD345" s="84">
        <f t="shared" si="186"/>
        <v>63.31481481481481</v>
      </c>
      <c r="BE345" s="126"/>
      <c r="BF345" s="126"/>
      <c r="BG345" s="126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</row>
    <row r="346" spans="25:71">
      <c r="Y346" s="438" t="s">
        <v>212</v>
      </c>
      <c r="Z346" s="439"/>
      <c r="AA346" s="121">
        <f>SUM(AA339:AA345)</f>
        <v>10</v>
      </c>
      <c r="AB346" s="85">
        <f t="shared" ref="AB346:AX346" si="187">SUM(AB339:AB345)</f>
        <v>33.333333333333329</v>
      </c>
      <c r="AC346" s="85">
        <f t="shared" si="187"/>
        <v>47.222222222222221</v>
      </c>
      <c r="AD346" s="85">
        <f t="shared" si="187"/>
        <v>12.5</v>
      </c>
      <c r="AE346" s="85">
        <f t="shared" si="187"/>
        <v>50</v>
      </c>
      <c r="AF346" s="86">
        <f t="shared" si="187"/>
        <v>0</v>
      </c>
      <c r="AG346" s="121">
        <f t="shared" si="187"/>
        <v>400</v>
      </c>
      <c r="AH346" s="85">
        <f t="shared" si="187"/>
        <v>400</v>
      </c>
      <c r="AI346" s="85">
        <f t="shared" si="187"/>
        <v>400</v>
      </c>
      <c r="AJ346" s="85">
        <f t="shared" si="187"/>
        <v>400</v>
      </c>
      <c r="AK346" s="85">
        <f t="shared" si="187"/>
        <v>400</v>
      </c>
      <c r="AL346" s="86">
        <f t="shared" si="187"/>
        <v>400</v>
      </c>
      <c r="AM346" s="121">
        <f t="shared" si="187"/>
        <v>350</v>
      </c>
      <c r="AN346" s="85">
        <f t="shared" si="187"/>
        <v>334.16666666666663</v>
      </c>
      <c r="AO346" s="85">
        <f t="shared" si="187"/>
        <v>430</v>
      </c>
      <c r="AP346" s="85">
        <f t="shared" si="187"/>
        <v>440</v>
      </c>
      <c r="AQ346" s="85">
        <f t="shared" si="187"/>
        <v>450</v>
      </c>
      <c r="AR346" s="86">
        <f t="shared" si="187"/>
        <v>371.42857142857144</v>
      </c>
      <c r="AS346" s="121">
        <f>SUM(AS339:AS345)</f>
        <v>640</v>
      </c>
      <c r="AT346" s="85">
        <f t="shared" si="187"/>
        <v>536.66666666666663</v>
      </c>
      <c r="AU346" s="85">
        <f t="shared" si="187"/>
        <v>700</v>
      </c>
      <c r="AV346" s="85">
        <f t="shared" si="187"/>
        <v>700</v>
      </c>
      <c r="AW346" s="85">
        <f t="shared" si="187"/>
        <v>700</v>
      </c>
      <c r="AX346" s="86">
        <f t="shared" si="187"/>
        <v>522.22222222222217</v>
      </c>
      <c r="AY346" s="127"/>
      <c r="AZ346" s="123" t="s">
        <v>39</v>
      </c>
      <c r="BA346" s="127">
        <f>SUMIF(AA339:AF341,"&lt;&gt;-")</f>
        <v>153.05555555555554</v>
      </c>
      <c r="BB346" s="127">
        <f>SUMIF(AG339:AL345,"&lt;&gt;-")</f>
        <v>2400</v>
      </c>
      <c r="BC346" s="127">
        <f>SUMIF(AM339:AR344,"&lt;&gt;-")</f>
        <v>2375.5952380952381</v>
      </c>
      <c r="BD346" s="129">
        <f>SUMIF(AS339:AX345,"&lt;&gt;-")</f>
        <v>3798.8888888888887</v>
      </c>
      <c r="BE346" s="126"/>
      <c r="BF346" s="126"/>
      <c r="BG346" s="126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</row>
    <row r="347" spans="25:71">
      <c r="Z347" s="51"/>
      <c r="AA347" s="78"/>
      <c r="AB347" s="78"/>
      <c r="AC347" s="78"/>
      <c r="AD347" s="78"/>
      <c r="AE347" s="78"/>
      <c r="AF347" s="78"/>
      <c r="AG347" s="78"/>
      <c r="AH347" s="78"/>
      <c r="AI347" s="78"/>
      <c r="AJ347" s="78"/>
      <c r="AK347" s="78"/>
      <c r="AL347" s="78"/>
      <c r="AM347" s="78"/>
      <c r="AN347" s="78"/>
      <c r="AO347" s="78"/>
      <c r="AP347" s="78"/>
      <c r="AQ347" s="78"/>
      <c r="AR347" s="78"/>
      <c r="AS347" s="78"/>
      <c r="AT347" s="78"/>
      <c r="AU347" s="78"/>
      <c r="AV347" s="78"/>
      <c r="AW347" s="78"/>
      <c r="AX347" s="78"/>
      <c r="AY347" s="130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</row>
    <row r="348" spans="25:71">
      <c r="Z348" s="51"/>
      <c r="AA348" s="78"/>
      <c r="AB348" s="78"/>
      <c r="AC348" s="78"/>
      <c r="AD348" s="78"/>
      <c r="AE348" s="78"/>
      <c r="AF348" s="78"/>
      <c r="AG348" s="78"/>
      <c r="AH348" s="78"/>
      <c r="AI348" s="78"/>
      <c r="AJ348" s="78"/>
      <c r="AK348" s="78"/>
      <c r="AL348" s="78"/>
      <c r="AM348" s="78"/>
      <c r="AN348" s="78"/>
      <c r="AO348" s="78"/>
      <c r="AP348" s="78"/>
      <c r="AQ348" s="78"/>
      <c r="AR348" s="78"/>
      <c r="AS348" s="78"/>
      <c r="AT348" s="78"/>
      <c r="AU348" s="78"/>
      <c r="AV348" s="78"/>
      <c r="AW348" s="78"/>
      <c r="AX348" s="78"/>
      <c r="AY348" s="130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</row>
    <row r="349" spans="25:71">
      <c r="Z349" s="51"/>
      <c r="AA349" s="78"/>
      <c r="AB349" s="78"/>
      <c r="AC349" s="78"/>
      <c r="AD349" s="78"/>
      <c r="AE349" s="78"/>
      <c r="AF349" s="78"/>
      <c r="AG349" s="78"/>
      <c r="AH349" s="78"/>
      <c r="AI349" s="78"/>
      <c r="AJ349" s="78"/>
      <c r="AK349" s="78"/>
      <c r="AL349" s="78"/>
      <c r="AM349" s="78"/>
      <c r="AN349" s="78"/>
      <c r="AO349" s="78"/>
      <c r="AP349" s="78"/>
      <c r="AQ349" s="78"/>
      <c r="AR349" s="78"/>
      <c r="AS349" s="78"/>
      <c r="AT349" s="78"/>
      <c r="AU349" s="78"/>
      <c r="AV349" s="78"/>
      <c r="AW349" s="78"/>
      <c r="AX349" s="78"/>
      <c r="AY349" s="130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</row>
    <row r="350" spans="25:71"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</row>
    <row r="351" spans="25:71"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</row>
    <row r="352" spans="25:71"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</row>
    <row r="353" spans="21:71">
      <c r="U353" s="31" t="s">
        <v>151</v>
      </c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</row>
    <row r="354" spans="21:71"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</row>
    <row r="355" spans="21:71"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</row>
    <row r="356" spans="21:71"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</row>
    <row r="357" spans="21:71"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</row>
    <row r="358" spans="21:71"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</row>
    <row r="359" spans="21:71">
      <c r="Z359" s="31" t="s">
        <v>152</v>
      </c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</row>
    <row r="360" spans="21:71">
      <c r="Z360" s="462" t="s">
        <v>149</v>
      </c>
      <c r="AA360" s="463" t="s">
        <v>150</v>
      </c>
      <c r="AB360" s="55"/>
      <c r="AC360" s="55"/>
      <c r="AD360" s="55"/>
      <c r="AE360" s="55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</row>
    <row r="361" spans="21:71">
      <c r="Z361" s="462"/>
      <c r="AA361" s="463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</row>
    <row r="362" spans="21:71">
      <c r="Z362" s="12">
        <v>1</v>
      </c>
      <c r="AA362" s="12">
        <f>AVERAGE(AVERAGE(AA341:AF341),AVERAGE(AM344:AR344))</f>
        <v>50</v>
      </c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</row>
    <row r="363" spans="21:71">
      <c r="Z363" s="12">
        <v>2</v>
      </c>
      <c r="AA363" s="12">
        <f>AVERAGE(AVERAGE(AA340:AF340),AVERAGE(AM342:AR342))</f>
        <v>52.893518518518519</v>
      </c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</row>
    <row r="364" spans="21:71">
      <c r="Z364" s="12">
        <v>3</v>
      </c>
      <c r="AA364" s="12">
        <f>AVERAGE(AVERAGE(AM341:AR341))</f>
        <v>100</v>
      </c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</row>
    <row r="365" spans="21:71">
      <c r="Z365" s="12">
        <v>6</v>
      </c>
      <c r="AA365" s="12">
        <f>AVERAGE(AVERAGE(AA339:AF339),AVERAGE(AM340:AR340))</f>
        <v>36.875</v>
      </c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</row>
    <row r="366" spans="21:71">
      <c r="Z366" s="12">
        <v>18</v>
      </c>
      <c r="AA366" s="12">
        <f>AVERAGE(AVERAGE(AM339:AR339))</f>
        <v>41.904761904761905</v>
      </c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</row>
    <row r="367" spans="21:71"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</row>
    <row r="368" spans="21:71"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</row>
    <row r="369" spans="51:71"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</row>
    <row r="370" spans="51:71"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</row>
    <row r="371" spans="51:71"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</row>
    <row r="372" spans="51:71"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</row>
    <row r="373" spans="51:71"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</row>
    <row r="374" spans="51:71"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</row>
    <row r="375" spans="51:71"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</row>
    <row r="376" spans="51:71"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</row>
    <row r="377" spans="51:71"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</row>
    <row r="378" spans="51:71"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</row>
    <row r="379" spans="51:71"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</row>
    <row r="380" spans="51:71"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</row>
    <row r="381" spans="51:71"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</row>
    <row r="382" spans="51:71"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</row>
    <row r="383" spans="51:71"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</row>
    <row r="384" spans="51:71"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</row>
    <row r="385" spans="51:71"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</row>
    <row r="386" spans="51:71"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</row>
    <row r="387" spans="51:71"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</row>
    <row r="388" spans="51:71"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</row>
    <row r="389" spans="51:71"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</row>
    <row r="390" spans="51:71"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</row>
    <row r="391" spans="51:71"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</row>
    <row r="392" spans="51:71"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</row>
    <row r="393" spans="51:71"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</row>
    <row r="394" spans="51:71"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</row>
    <row r="395" spans="51:71"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</row>
    <row r="396" spans="51:71"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</row>
    <row r="397" spans="51:71"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</row>
    <row r="398" spans="51:71"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</row>
    <row r="399" spans="51:71"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</row>
    <row r="400" spans="51:71"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</row>
    <row r="401" spans="51:71"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</row>
    <row r="402" spans="51:71"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</row>
    <row r="403" spans="51:71"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</row>
    <row r="404" spans="51:71"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</row>
    <row r="405" spans="51:71"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</row>
    <row r="406" spans="51:71"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</row>
    <row r="407" spans="51:71"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</row>
    <row r="408" spans="51:71"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</row>
    <row r="409" spans="51:71"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</row>
    <row r="410" spans="51:71"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</row>
    <row r="411" spans="51:71"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</row>
    <row r="412" spans="51:71"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</row>
    <row r="413" spans="51:71"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</row>
    <row r="414" spans="51:71"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</row>
    <row r="415" spans="51:71"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</row>
    <row r="416" spans="51:71"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</row>
    <row r="417" spans="51:71"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</row>
    <row r="418" spans="51:71"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</row>
    <row r="419" spans="51:71"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</row>
    <row r="420" spans="51:71"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</row>
    <row r="421" spans="51:71"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</row>
    <row r="422" spans="51:71"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</row>
    <row r="423" spans="51:71"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</row>
    <row r="424" spans="51:71"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</row>
    <row r="425" spans="51:71"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</row>
    <row r="426" spans="51:71"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</row>
    <row r="427" spans="51:71"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</row>
    <row r="428" spans="51:71"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</row>
    <row r="429" spans="51:71"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</row>
    <row r="430" spans="51:71"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</row>
    <row r="431" spans="51:71"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</row>
    <row r="432" spans="51:71"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</row>
    <row r="433" spans="51:71"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</row>
    <row r="434" spans="51:71"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</row>
    <row r="435" spans="51:71"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</row>
    <row r="436" spans="51:71"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</row>
    <row r="437" spans="51:71"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</row>
    <row r="438" spans="51:71"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</row>
    <row r="439" spans="51:71"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</row>
    <row r="440" spans="51:71"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</row>
    <row r="441" spans="51:71"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</row>
    <row r="442" spans="51:71"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</row>
    <row r="443" spans="51:71"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</row>
    <row r="444" spans="51:71"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</row>
    <row r="445" spans="51:71"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</row>
    <row r="446" spans="51:71"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</row>
    <row r="447" spans="51:71"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</row>
    <row r="448" spans="51:71"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</row>
    <row r="449" spans="51:71"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</row>
    <row r="450" spans="51:71"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</row>
    <row r="451" spans="51:71"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</row>
    <row r="452" spans="51:71"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</row>
    <row r="453" spans="51:71"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</row>
    <row r="454" spans="51:71"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</row>
    <row r="455" spans="51:71"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</row>
    <row r="456" spans="51:71"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</row>
    <row r="457" spans="51:71"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</row>
    <row r="458" spans="51:71"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</row>
    <row r="459" spans="51:71"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</row>
    <row r="460" spans="51:71"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</row>
    <row r="461" spans="51:71"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</row>
    <row r="462" spans="51:71"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</row>
    <row r="463" spans="51:71"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</row>
    <row r="464" spans="51:71"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</row>
    <row r="465" spans="51:71"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</row>
    <row r="466" spans="51:71"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</row>
    <row r="467" spans="51:71"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</row>
    <row r="468" spans="51:71"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</row>
    <row r="469" spans="51:71"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</row>
    <row r="470" spans="51:71"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</row>
    <row r="471" spans="51:71"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</row>
    <row r="472" spans="51:71"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</row>
    <row r="473" spans="51:71"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</row>
    <row r="474" spans="51:71"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</row>
    <row r="475" spans="51:71"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</row>
    <row r="476" spans="51:71"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</row>
    <row r="477" spans="51:71"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</row>
    <row r="478" spans="51:71"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</row>
    <row r="479" spans="51:71"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</row>
    <row r="480" spans="51:71"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</row>
    <row r="481" spans="51:71"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</row>
    <row r="482" spans="51:71"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</row>
    <row r="483" spans="51:71"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</row>
    <row r="484" spans="51:71"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</row>
    <row r="485" spans="51:71"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</row>
    <row r="486" spans="51:71"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</row>
    <row r="487" spans="51:71"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</row>
    <row r="488" spans="51:71"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</row>
    <row r="489" spans="51:71"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</row>
    <row r="490" spans="51:71"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</row>
    <row r="491" spans="51:71"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</row>
    <row r="492" spans="51:71"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</row>
    <row r="493" spans="51:71"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</row>
    <row r="494" spans="51:71"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</row>
    <row r="495" spans="51:71"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</row>
    <row r="496" spans="51:71"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</row>
    <row r="497" spans="51:71"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</row>
    <row r="498" spans="51:71"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</row>
    <row r="499" spans="51:71"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</row>
    <row r="500" spans="51:71"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</row>
    <row r="501" spans="51:71"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</row>
    <row r="502" spans="51:71"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</row>
    <row r="503" spans="51:71"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</row>
    <row r="504" spans="51:71"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</row>
    <row r="505" spans="51:71"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</row>
    <row r="506" spans="51:71"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</row>
    <row r="507" spans="51:71"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</row>
    <row r="508" spans="51:71"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</row>
    <row r="509" spans="51:71"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</row>
    <row r="510" spans="51:71"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</row>
    <row r="511" spans="51:71"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</row>
    <row r="512" spans="51:71"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</row>
    <row r="513" spans="51:71"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</row>
    <row r="514" spans="51:71"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</row>
    <row r="515" spans="51:71"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</row>
    <row r="516" spans="51:71"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</row>
    <row r="517" spans="51:71"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</row>
    <row r="518" spans="51:71"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</row>
    <row r="519" spans="51:71"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</row>
    <row r="520" spans="51:71"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</row>
    <row r="521" spans="51:71"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</row>
    <row r="522" spans="51:71"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</row>
    <row r="523" spans="51:71"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</row>
    <row r="524" spans="51:71"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</row>
    <row r="525" spans="51:71"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</row>
    <row r="526" spans="51:71"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</row>
    <row r="527" spans="51:71"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</row>
    <row r="528" spans="51:71"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</row>
    <row r="529" spans="51:71"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</row>
    <row r="530" spans="51:71"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</row>
    <row r="531" spans="51:71"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</row>
    <row r="532" spans="51:71"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</row>
    <row r="533" spans="51:71"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</row>
    <row r="534" spans="51:71"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</row>
    <row r="535" spans="51:71"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</row>
    <row r="536" spans="51:71"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</row>
    <row r="537" spans="51:71"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</row>
    <row r="538" spans="51:71"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</row>
    <row r="539" spans="51:71"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</row>
    <row r="540" spans="51:71"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</row>
    <row r="541" spans="51:71"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</row>
    <row r="542" spans="51:71"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</row>
    <row r="543" spans="51:71"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</row>
    <row r="544" spans="51:71"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</row>
    <row r="545" spans="51:71"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</row>
    <row r="546" spans="51:71"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</row>
    <row r="547" spans="51:71"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</row>
    <row r="548" spans="51:71"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</row>
    <row r="549" spans="51:71"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</row>
    <row r="550" spans="51:71"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</row>
    <row r="551" spans="51:71"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</row>
    <row r="552" spans="51:71"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</row>
    <row r="553" spans="51:71"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</row>
    <row r="554" spans="51:71"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</row>
    <row r="555" spans="51:71"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</row>
    <row r="556" spans="51:71"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</row>
    <row r="557" spans="51:71"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</row>
    <row r="558" spans="51:71"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</row>
    <row r="559" spans="51:71"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</row>
    <row r="560" spans="51:71"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</row>
    <row r="561" spans="51:71"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</row>
    <row r="562" spans="51:71"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</row>
    <row r="563" spans="51:71"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</row>
    <row r="564" spans="51:71"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</row>
    <row r="565" spans="51:71"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</row>
    <row r="566" spans="51:71"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</row>
    <row r="567" spans="51:71"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</row>
    <row r="568" spans="51:71"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</row>
    <row r="569" spans="51:71"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</row>
    <row r="570" spans="51:71"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</row>
    <row r="571" spans="51:71"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</row>
    <row r="572" spans="51:71"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</row>
    <row r="573" spans="51:71"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</row>
    <row r="574" spans="51:71"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</row>
    <row r="575" spans="51:71"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</row>
    <row r="576" spans="51:71"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</row>
    <row r="577" spans="51:71"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</row>
    <row r="578" spans="51:71"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</row>
    <row r="579" spans="51:71"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</row>
    <row r="580" spans="51:71"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</row>
    <row r="581" spans="51:71"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</row>
    <row r="582" spans="51:71"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</row>
    <row r="583" spans="51:71"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</row>
    <row r="584" spans="51:71"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</row>
    <row r="585" spans="51:71"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</row>
    <row r="586" spans="51:71"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</row>
    <row r="587" spans="51:71"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</row>
    <row r="588" spans="51:71"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</row>
    <row r="589" spans="51:71"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</row>
    <row r="590" spans="51:71"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</row>
    <row r="591" spans="51:71"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</row>
    <row r="592" spans="51:71"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</row>
    <row r="593" spans="51:71"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</row>
    <row r="594" spans="51:71"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</row>
    <row r="595" spans="51:71"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</row>
    <row r="596" spans="51:71"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</row>
    <row r="597" spans="51:71"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</row>
    <row r="598" spans="51:71"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</row>
    <row r="599" spans="51:71"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</row>
    <row r="600" spans="51:71"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</row>
    <row r="601" spans="51:71"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</row>
    <row r="602" spans="51:71"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</row>
    <row r="603" spans="51:71"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</row>
  </sheetData>
  <mergeCells count="210">
    <mergeCell ref="Y239:Z239"/>
    <mergeCell ref="Y240:Z240"/>
    <mergeCell ref="Y241:Z241"/>
    <mergeCell ref="Y242:Z242"/>
    <mergeCell ref="Y243:Z243"/>
    <mergeCell ref="Y244:Z244"/>
    <mergeCell ref="Y185:Z187"/>
    <mergeCell ref="AA185:AX185"/>
    <mergeCell ref="AA186:AF186"/>
    <mergeCell ref="AG186:AL186"/>
    <mergeCell ref="AM186:AR186"/>
    <mergeCell ref="AS186:AX186"/>
    <mergeCell ref="Y188:Z188"/>
    <mergeCell ref="Y189:Z189"/>
    <mergeCell ref="Y190:Z190"/>
    <mergeCell ref="Y191:Z191"/>
    <mergeCell ref="Y192:Z192"/>
    <mergeCell ref="Y193:Z193"/>
    <mergeCell ref="Y194:Z194"/>
    <mergeCell ref="Y235:Z237"/>
    <mergeCell ref="AA235:AX235"/>
    <mergeCell ref="AA236:AF236"/>
    <mergeCell ref="AG236:AL236"/>
    <mergeCell ref="AM236:AR236"/>
    <mergeCell ref="AS236:AX236"/>
    <mergeCell ref="Y238:Z238"/>
    <mergeCell ref="Y215:Z215"/>
    <mergeCell ref="Y216:Z216"/>
    <mergeCell ref="Y217:Z217"/>
    <mergeCell ref="Y218:Z218"/>
    <mergeCell ref="Y219:Z219"/>
    <mergeCell ref="Y220:Z220"/>
    <mergeCell ref="Y221:Z221"/>
    <mergeCell ref="Y222:Z222"/>
    <mergeCell ref="Y168:Z168"/>
    <mergeCell ref="Y169:Z169"/>
    <mergeCell ref="Y170:Z170"/>
    <mergeCell ref="Y171:Z171"/>
    <mergeCell ref="Y172:Z172"/>
    <mergeCell ref="Y212:Z214"/>
    <mergeCell ref="AA212:AX212"/>
    <mergeCell ref="AA213:AF213"/>
    <mergeCell ref="AG213:AL213"/>
    <mergeCell ref="AM213:AR213"/>
    <mergeCell ref="AS213:AX213"/>
    <mergeCell ref="Y162:Z164"/>
    <mergeCell ref="AA162:AX162"/>
    <mergeCell ref="AA163:AF163"/>
    <mergeCell ref="AG163:AL163"/>
    <mergeCell ref="AM163:AR163"/>
    <mergeCell ref="AS163:AX163"/>
    <mergeCell ref="Y165:Z165"/>
    <mergeCell ref="Y166:Z166"/>
    <mergeCell ref="Y167:Z167"/>
    <mergeCell ref="Y346:Z346"/>
    <mergeCell ref="L8:O8"/>
    <mergeCell ref="Y20:Z20"/>
    <mergeCell ref="Y17:Y19"/>
    <mergeCell ref="J12:K12"/>
    <mergeCell ref="J13:K13"/>
    <mergeCell ref="J14:K14"/>
    <mergeCell ref="J15:K15"/>
    <mergeCell ref="J16:K16"/>
    <mergeCell ref="Y64:Z64"/>
    <mergeCell ref="Y29:Z29"/>
    <mergeCell ref="Y30:Z30"/>
    <mergeCell ref="Y31:Z31"/>
    <mergeCell ref="Y26:Z28"/>
    <mergeCell ref="Y87:Z87"/>
    <mergeCell ref="Y32:Z32"/>
    <mergeCell ref="Y33:Z33"/>
    <mergeCell ref="Y34:Z34"/>
    <mergeCell ref="Y35:Z35"/>
    <mergeCell ref="Y36:Y38"/>
    <mergeCell ref="Y320:Z320"/>
    <mergeCell ref="Y321:Z321"/>
    <mergeCell ref="Y344:Z344"/>
    <mergeCell ref="Y324:Z324"/>
    <mergeCell ref="A15:B15"/>
    <mergeCell ref="A16:B16"/>
    <mergeCell ref="A6:D6"/>
    <mergeCell ref="A2:B2"/>
    <mergeCell ref="A3:B3"/>
    <mergeCell ref="A1:B1"/>
    <mergeCell ref="J8:K9"/>
    <mergeCell ref="J10:K10"/>
    <mergeCell ref="J11:K11"/>
    <mergeCell ref="J7:O7"/>
    <mergeCell ref="C17:C19"/>
    <mergeCell ref="D17:D19"/>
    <mergeCell ref="E17:E19"/>
    <mergeCell ref="J17:J19"/>
    <mergeCell ref="C8:F8"/>
    <mergeCell ref="G17:H17"/>
    <mergeCell ref="G18:H19"/>
    <mergeCell ref="F17:F19"/>
    <mergeCell ref="G7:H9"/>
    <mergeCell ref="G10:H10"/>
    <mergeCell ref="G11:H11"/>
    <mergeCell ref="G12:H12"/>
    <mergeCell ref="G13:H13"/>
    <mergeCell ref="G14:H14"/>
    <mergeCell ref="G15:H15"/>
    <mergeCell ref="G16:H16"/>
    <mergeCell ref="A7:F7"/>
    <mergeCell ref="A8:B9"/>
    <mergeCell ref="A10:B10"/>
    <mergeCell ref="A11:B11"/>
    <mergeCell ref="A12:B12"/>
    <mergeCell ref="A13:B13"/>
    <mergeCell ref="A17:B19"/>
    <mergeCell ref="A14:B14"/>
    <mergeCell ref="Y336:Z338"/>
    <mergeCell ref="Y339:Z339"/>
    <mergeCell ref="Y340:Z340"/>
    <mergeCell ref="Y341:Z341"/>
    <mergeCell ref="Y319:Z319"/>
    <mergeCell ref="AA54:AX54"/>
    <mergeCell ref="AA55:AF55"/>
    <mergeCell ref="AM55:AR55"/>
    <mergeCell ref="AS55:AX55"/>
    <mergeCell ref="AG55:AL55"/>
    <mergeCell ref="Y54:Z56"/>
    <mergeCell ref="AA83:AX83"/>
    <mergeCell ref="AA84:AF84"/>
    <mergeCell ref="AM84:AR84"/>
    <mergeCell ref="AS84:AX84"/>
    <mergeCell ref="AG84:AL84"/>
    <mergeCell ref="Y57:Z57"/>
    <mergeCell ref="Y58:Z58"/>
    <mergeCell ref="Y59:Z59"/>
    <mergeCell ref="Y60:Z60"/>
    <mergeCell ref="Y61:Z61"/>
    <mergeCell ref="Y322:Z322"/>
    <mergeCell ref="Y325:Z325"/>
    <mergeCell ref="Y323:Z323"/>
    <mergeCell ref="P8:R8"/>
    <mergeCell ref="Q17:R17"/>
    <mergeCell ref="Y8:Z9"/>
    <mergeCell ref="Y10:Z10"/>
    <mergeCell ref="Y11:Z11"/>
    <mergeCell ref="Y12:Z12"/>
    <mergeCell ref="Z360:Z361"/>
    <mergeCell ref="AA360:AA361"/>
    <mergeCell ref="AA315:AX315"/>
    <mergeCell ref="AA316:AF316"/>
    <mergeCell ref="AM316:AR316"/>
    <mergeCell ref="AS316:AX316"/>
    <mergeCell ref="AA336:AX336"/>
    <mergeCell ref="AA337:AF337"/>
    <mergeCell ref="AM337:AR337"/>
    <mergeCell ref="AS337:AX337"/>
    <mergeCell ref="AG316:AL316"/>
    <mergeCell ref="AG337:AL337"/>
    <mergeCell ref="Y315:Z317"/>
    <mergeCell ref="Y318:Z318"/>
    <mergeCell ref="Y342:Z342"/>
    <mergeCell ref="Y343:Z343"/>
    <mergeCell ref="AA26:AX26"/>
    <mergeCell ref="Y345:Z345"/>
    <mergeCell ref="AA27:AF27"/>
    <mergeCell ref="AM27:AR27"/>
    <mergeCell ref="AS27:AX27"/>
    <mergeCell ref="AA8:AD8"/>
    <mergeCell ref="Y13:Z13"/>
    <mergeCell ref="Y14:Z14"/>
    <mergeCell ref="Y15:Z15"/>
    <mergeCell ref="Y16:Z16"/>
    <mergeCell ref="AG27:AL27"/>
    <mergeCell ref="AF17:AG17"/>
    <mergeCell ref="AF20:AG20"/>
    <mergeCell ref="AE8:AG8"/>
    <mergeCell ref="Y93:Z93"/>
    <mergeCell ref="Y88:Z88"/>
    <mergeCell ref="Y89:Z89"/>
    <mergeCell ref="Y90:Z90"/>
    <mergeCell ref="Y91:Z91"/>
    <mergeCell ref="Y92:Z92"/>
    <mergeCell ref="Y62:Z62"/>
    <mergeCell ref="Y63:Z63"/>
    <mergeCell ref="Y83:Z85"/>
    <mergeCell ref="Y86:Z86"/>
    <mergeCell ref="AA136:AX136"/>
    <mergeCell ref="AA137:AF137"/>
    <mergeCell ref="AG137:AL137"/>
    <mergeCell ref="AM137:AR137"/>
    <mergeCell ref="AS137:AX137"/>
    <mergeCell ref="Y113:Z115"/>
    <mergeCell ref="AA113:AX113"/>
    <mergeCell ref="AA114:AF114"/>
    <mergeCell ref="AG114:AL114"/>
    <mergeCell ref="AM114:AR114"/>
    <mergeCell ref="AS114:AX114"/>
    <mergeCell ref="Y116:Z116"/>
    <mergeCell ref="Y117:Z117"/>
    <mergeCell ref="Y118:Z118"/>
    <mergeCell ref="Y139:Z139"/>
    <mergeCell ref="Y140:Z140"/>
    <mergeCell ref="Y141:Z141"/>
    <mergeCell ref="Y142:Z142"/>
    <mergeCell ref="Y143:Z143"/>
    <mergeCell ref="Y144:Z144"/>
    <mergeCell ref="Y145:Z145"/>
    <mergeCell ref="Y146:Z146"/>
    <mergeCell ref="Y119:Z119"/>
    <mergeCell ref="Y120:Z120"/>
    <mergeCell ref="Y121:Z121"/>
    <mergeCell ref="Y122:Z122"/>
    <mergeCell ref="Y123:Z123"/>
    <mergeCell ref="Y136:Z138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33AB9-5630-464D-A5A1-8B379A1A2447}">
  <dimension ref="A1:CR115"/>
  <sheetViews>
    <sheetView zoomScale="70" zoomScaleNormal="70" workbookViewId="0">
      <selection activeCell="BN92" sqref="BN92"/>
    </sheetView>
  </sheetViews>
  <sheetFormatPr defaultRowHeight="15.75"/>
  <cols>
    <col min="1" max="2" width="9" style="25"/>
    <col min="3" max="3" width="12" style="25" bestFit="1" customWidth="1"/>
    <col min="4" max="5" width="12" style="25" customWidth="1"/>
    <col min="6" max="6" width="20.25" style="25" customWidth="1"/>
    <col min="7" max="7" width="12" style="25" customWidth="1"/>
    <col min="8" max="8" width="20.375" style="25" bestFit="1" customWidth="1"/>
    <col min="9" max="9" width="17" style="25" bestFit="1" customWidth="1"/>
    <col min="10" max="52" width="9" style="25"/>
    <col min="53" max="53" width="21.625" style="25" bestFit="1" customWidth="1"/>
    <col min="54" max="56" width="9" style="25"/>
    <col min="57" max="59" width="9" style="294"/>
    <col min="60" max="60" width="10.875" style="294" bestFit="1" customWidth="1"/>
    <col min="61" max="61" width="26.75" style="294" bestFit="1" customWidth="1"/>
    <col min="62" max="62" width="12.75" style="294" customWidth="1"/>
    <col min="63" max="63" width="11.75" style="25" customWidth="1"/>
    <col min="64" max="64" width="11" style="25" customWidth="1"/>
    <col min="65" max="65" width="11.75" style="25" bestFit="1" customWidth="1"/>
    <col min="66" max="66" width="12.375" style="25" bestFit="1" customWidth="1"/>
    <col min="67" max="67" width="8.75" style="25" customWidth="1"/>
    <col min="68" max="68" width="6.875" style="25" customWidth="1"/>
    <col min="69" max="69" width="10.875" style="25" bestFit="1" customWidth="1"/>
    <col min="70" max="70" width="21.625" style="25" bestFit="1" customWidth="1"/>
    <col min="71" max="77" width="9" style="25"/>
    <col min="78" max="78" width="12.625" style="25" customWidth="1"/>
    <col min="79" max="79" width="16.625" style="25" customWidth="1"/>
    <col min="80" max="80" width="13.375" style="25" customWidth="1"/>
    <col min="81" max="81" width="14.625" style="25" customWidth="1"/>
    <col min="82" max="82" width="15.375" style="25" customWidth="1"/>
    <col min="83" max="83" width="14" style="294" customWidth="1"/>
    <col min="84" max="84" width="16.875" style="294" customWidth="1"/>
    <col min="85" max="85" width="15" style="294" customWidth="1"/>
    <col min="86" max="86" width="13" style="294" customWidth="1"/>
    <col min="87" max="87" width="16.875" style="25" customWidth="1"/>
    <col min="88" max="88" width="12.75" style="25" customWidth="1"/>
    <col min="89" max="89" width="14.875" style="25" customWidth="1"/>
    <col min="90" max="90" width="12.375" style="25" customWidth="1"/>
    <col min="91" max="91" width="12.875" style="25" customWidth="1"/>
    <col min="92" max="92" width="19.625" style="25" customWidth="1"/>
    <col min="93" max="93" width="12.75" style="25" customWidth="1"/>
    <col min="94" max="94" width="14" style="25" customWidth="1"/>
    <col min="95" max="95" width="11.5" style="25" customWidth="1"/>
    <col min="96" max="96" width="12.375" style="25" customWidth="1"/>
    <col min="97" max="16384" width="9" style="25"/>
  </cols>
  <sheetData>
    <row r="1" spans="1:96" ht="16.5" thickBot="1">
      <c r="A1" s="388" t="s">
        <v>25</v>
      </c>
      <c r="B1" s="388" t="s">
        <v>26</v>
      </c>
      <c r="C1" s="406" t="s">
        <v>80</v>
      </c>
      <c r="D1" s="407" t="s">
        <v>84</v>
      </c>
      <c r="E1" s="406" t="s">
        <v>81</v>
      </c>
      <c r="F1" s="406" t="s">
        <v>83</v>
      </c>
      <c r="G1" s="388" t="s">
        <v>82</v>
      </c>
      <c r="H1" s="388" t="s">
        <v>27</v>
      </c>
      <c r="I1" s="410" t="s">
        <v>50</v>
      </c>
      <c r="J1" s="411"/>
      <c r="K1" s="411"/>
      <c r="L1" s="411"/>
      <c r="M1" s="411"/>
      <c r="N1" s="411"/>
      <c r="O1" s="411"/>
      <c r="P1" s="411"/>
      <c r="Q1" s="411"/>
      <c r="R1" s="411"/>
      <c r="S1" s="411"/>
      <c r="T1" s="411"/>
      <c r="U1" s="411"/>
      <c r="V1" s="411"/>
      <c r="W1" s="411"/>
      <c r="X1" s="411"/>
      <c r="Y1" s="411"/>
      <c r="Z1" s="411"/>
      <c r="AA1" s="411"/>
      <c r="AB1" s="411"/>
      <c r="AC1" s="411"/>
      <c r="AD1" s="411"/>
      <c r="AE1" s="411"/>
      <c r="AF1" s="411"/>
      <c r="AG1" s="411"/>
      <c r="AH1" s="411"/>
      <c r="AI1" s="411"/>
      <c r="AJ1" s="412"/>
      <c r="AK1" s="410" t="s">
        <v>74</v>
      </c>
      <c r="AL1" s="411"/>
      <c r="AM1" s="412"/>
      <c r="AN1" s="410" t="s">
        <v>89</v>
      </c>
      <c r="AO1" s="411"/>
      <c r="AP1" s="412"/>
      <c r="AQ1" s="11"/>
      <c r="AR1" s="410" t="s">
        <v>183</v>
      </c>
      <c r="AS1" s="411"/>
      <c r="AT1" s="411"/>
      <c r="AU1" s="411"/>
      <c r="AV1" s="411"/>
      <c r="AW1" s="411"/>
      <c r="AX1" s="411"/>
      <c r="AY1" s="411"/>
      <c r="AZ1" s="412"/>
      <c r="BA1" s="288"/>
      <c r="BB1" s="410" t="s">
        <v>188</v>
      </c>
      <c r="BC1" s="411"/>
      <c r="BD1" s="412"/>
      <c r="BK1" s="410" t="s">
        <v>192</v>
      </c>
      <c r="BL1" s="411"/>
      <c r="BM1" s="412"/>
      <c r="BN1" s="294"/>
      <c r="BO1" s="294"/>
      <c r="BP1" s="294"/>
      <c r="BQ1" s="294"/>
      <c r="BS1" s="410" t="s">
        <v>240</v>
      </c>
      <c r="BT1" s="411"/>
      <c r="BU1" s="412"/>
    </row>
    <row r="2" spans="1:96" ht="16.5" thickBot="1">
      <c r="A2" s="389"/>
      <c r="B2" s="389"/>
      <c r="C2" s="389"/>
      <c r="D2" s="408"/>
      <c r="E2" s="389"/>
      <c r="F2" s="389"/>
      <c r="G2" s="389"/>
      <c r="H2" s="389"/>
      <c r="I2" s="388" t="s">
        <v>28</v>
      </c>
      <c r="J2" s="391" t="s">
        <v>0</v>
      </c>
      <c r="K2" s="392"/>
      <c r="L2" s="392"/>
      <c r="M2" s="392"/>
      <c r="N2" s="392"/>
      <c r="O2" s="392"/>
      <c r="P2" s="392"/>
      <c r="Q2" s="392"/>
      <c r="R2" s="392"/>
      <c r="S2" s="392"/>
      <c r="T2" s="392"/>
      <c r="U2" s="392"/>
      <c r="V2" s="392"/>
      <c r="W2" s="392"/>
      <c r="X2" s="392"/>
      <c r="Y2" s="392"/>
      <c r="Z2" s="392"/>
      <c r="AA2" s="392"/>
      <c r="AB2" s="392"/>
      <c r="AC2" s="392"/>
      <c r="AD2" s="392"/>
      <c r="AE2" s="392"/>
      <c r="AF2" s="392"/>
      <c r="AG2" s="393"/>
      <c r="AH2" s="391" t="s">
        <v>1</v>
      </c>
      <c r="AI2" s="394"/>
      <c r="AJ2" s="395"/>
      <c r="AK2" s="391" t="s">
        <v>1</v>
      </c>
      <c r="AL2" s="394"/>
      <c r="AM2" s="393"/>
      <c r="AN2" s="396" t="s">
        <v>1</v>
      </c>
      <c r="AO2" s="397"/>
      <c r="AP2" s="398"/>
      <c r="AQ2" s="11"/>
      <c r="AR2" s="422" t="s">
        <v>186</v>
      </c>
      <c r="AS2" s="423"/>
      <c r="AT2" s="423"/>
      <c r="AU2" s="423"/>
      <c r="AV2" s="423"/>
      <c r="AW2" s="423"/>
      <c r="AX2" s="423"/>
      <c r="AY2" s="423"/>
      <c r="AZ2" s="424"/>
      <c r="BA2" s="288"/>
      <c r="BB2" s="391" t="s">
        <v>189</v>
      </c>
      <c r="BC2" s="394"/>
      <c r="BD2" s="393"/>
      <c r="BK2" s="391" t="s">
        <v>189</v>
      </c>
      <c r="BL2" s="394"/>
      <c r="BM2" s="393"/>
      <c r="BN2" s="294"/>
      <c r="BO2" s="294"/>
      <c r="BP2" s="294"/>
      <c r="BQ2" s="294"/>
      <c r="BS2" s="391" t="s">
        <v>241</v>
      </c>
      <c r="BT2" s="394"/>
      <c r="BU2" s="393"/>
    </row>
    <row r="3" spans="1:96">
      <c r="A3" s="389"/>
      <c r="B3" s="389"/>
      <c r="C3" s="389"/>
      <c r="D3" s="408"/>
      <c r="E3" s="389"/>
      <c r="F3" s="389"/>
      <c r="G3" s="389"/>
      <c r="H3" s="389"/>
      <c r="I3" s="389"/>
      <c r="J3" s="413" t="s">
        <v>8</v>
      </c>
      <c r="K3" s="414"/>
      <c r="L3" s="415"/>
      <c r="M3" s="418" t="s">
        <v>9</v>
      </c>
      <c r="N3" s="414"/>
      <c r="O3" s="414"/>
      <c r="P3" s="400" t="s">
        <v>5</v>
      </c>
      <c r="Q3" s="383"/>
      <c r="R3" s="383"/>
      <c r="S3" s="383"/>
      <c r="T3" s="383"/>
      <c r="U3" s="384"/>
      <c r="V3" s="381" t="s">
        <v>77</v>
      </c>
      <c r="W3" s="383"/>
      <c r="X3" s="383"/>
      <c r="Y3" s="383"/>
      <c r="Z3" s="383"/>
      <c r="AA3" s="384"/>
      <c r="AB3" s="381" t="s">
        <v>6</v>
      </c>
      <c r="AC3" s="383"/>
      <c r="AD3" s="383"/>
      <c r="AE3" s="383"/>
      <c r="AF3" s="383"/>
      <c r="AG3" s="399"/>
      <c r="AH3" s="284" t="s">
        <v>5</v>
      </c>
      <c r="AI3" s="284" t="s">
        <v>77</v>
      </c>
      <c r="AJ3" s="282" t="s">
        <v>6</v>
      </c>
      <c r="AK3" s="284" t="s">
        <v>5</v>
      </c>
      <c r="AL3" s="284" t="s">
        <v>77</v>
      </c>
      <c r="AM3" s="285" t="s">
        <v>6</v>
      </c>
      <c r="AN3" s="284" t="s">
        <v>5</v>
      </c>
      <c r="AO3" s="284" t="s">
        <v>77</v>
      </c>
      <c r="AP3" s="285" t="s">
        <v>6</v>
      </c>
      <c r="AQ3" s="11"/>
      <c r="AR3" s="419" t="s">
        <v>29</v>
      </c>
      <c r="AS3" s="420"/>
      <c r="AT3" s="421"/>
      <c r="AU3" s="419" t="s">
        <v>185</v>
      </c>
      <c r="AV3" s="420"/>
      <c r="AW3" s="421"/>
      <c r="AX3" s="419" t="s">
        <v>30</v>
      </c>
      <c r="AY3" s="420"/>
      <c r="AZ3" s="421"/>
      <c r="BA3" s="288"/>
      <c r="BB3" s="284" t="s">
        <v>5</v>
      </c>
      <c r="BC3" s="284" t="s">
        <v>77</v>
      </c>
      <c r="BD3" s="285" t="s">
        <v>6</v>
      </c>
      <c r="BJ3" s="286" t="s">
        <v>243</v>
      </c>
      <c r="BK3" s="284" t="s">
        <v>5</v>
      </c>
      <c r="BL3" s="284" t="s">
        <v>77</v>
      </c>
      <c r="BM3" s="285" t="s">
        <v>6</v>
      </c>
      <c r="BN3" s="294"/>
      <c r="BO3" s="294"/>
      <c r="BP3" s="294"/>
      <c r="BQ3" s="294"/>
      <c r="BS3" s="284" t="s">
        <v>5</v>
      </c>
      <c r="BT3" s="284" t="s">
        <v>77</v>
      </c>
      <c r="BU3" s="285" t="s">
        <v>6</v>
      </c>
      <c r="BY3" s="428" t="s">
        <v>337</v>
      </c>
      <c r="BZ3" s="428" t="s">
        <v>338</v>
      </c>
      <c r="CA3" s="428" t="s">
        <v>339</v>
      </c>
      <c r="CB3" s="428" t="s">
        <v>340</v>
      </c>
      <c r="CC3" s="428" t="s">
        <v>341</v>
      </c>
      <c r="CD3" s="428" t="s">
        <v>321</v>
      </c>
      <c r="CE3" s="428" t="s">
        <v>277</v>
      </c>
      <c r="CF3" s="428" t="s">
        <v>291</v>
      </c>
      <c r="CG3" s="428" t="s">
        <v>292</v>
      </c>
      <c r="CH3" s="428" t="s">
        <v>323</v>
      </c>
      <c r="CI3" s="428" t="s">
        <v>326</v>
      </c>
      <c r="CJ3" s="428" t="s">
        <v>327</v>
      </c>
      <c r="CK3" s="428" t="s">
        <v>328</v>
      </c>
      <c r="CL3" s="428" t="s">
        <v>329</v>
      </c>
      <c r="CM3" s="428" t="s">
        <v>330</v>
      </c>
      <c r="CN3" s="428" t="s">
        <v>325</v>
      </c>
      <c r="CO3" s="428" t="s">
        <v>331</v>
      </c>
      <c r="CP3" s="428" t="s">
        <v>332</v>
      </c>
      <c r="CQ3" s="428" t="s">
        <v>333</v>
      </c>
      <c r="CR3" s="428" t="s">
        <v>334</v>
      </c>
    </row>
    <row r="4" spans="1:96">
      <c r="A4" s="389"/>
      <c r="B4" s="389"/>
      <c r="C4" s="389"/>
      <c r="D4" s="408"/>
      <c r="E4" s="389"/>
      <c r="F4" s="389"/>
      <c r="G4" s="389"/>
      <c r="H4" s="389"/>
      <c r="I4" s="389"/>
      <c r="J4" s="416"/>
      <c r="K4" s="394"/>
      <c r="L4" s="417"/>
      <c r="M4" s="395"/>
      <c r="N4" s="394"/>
      <c r="O4" s="394"/>
      <c r="P4" s="382" t="s">
        <v>10</v>
      </c>
      <c r="Q4" s="382"/>
      <c r="R4" s="382"/>
      <c r="S4" s="382" t="s">
        <v>11</v>
      </c>
      <c r="T4" s="382"/>
      <c r="U4" s="382"/>
      <c r="V4" s="381" t="s">
        <v>10</v>
      </c>
      <c r="W4" s="383"/>
      <c r="X4" s="384"/>
      <c r="Y4" s="381" t="s">
        <v>11</v>
      </c>
      <c r="Z4" s="383"/>
      <c r="AA4" s="384"/>
      <c r="AB4" s="382" t="s">
        <v>10</v>
      </c>
      <c r="AC4" s="382"/>
      <c r="AD4" s="382"/>
      <c r="AE4" s="382" t="s">
        <v>11</v>
      </c>
      <c r="AF4" s="382"/>
      <c r="AG4" s="404"/>
      <c r="AH4" s="401" t="s">
        <v>7</v>
      </c>
      <c r="AI4" s="401" t="s">
        <v>7</v>
      </c>
      <c r="AJ4" s="381" t="s">
        <v>7</v>
      </c>
      <c r="AK4" s="401" t="s">
        <v>7</v>
      </c>
      <c r="AL4" s="401" t="s">
        <v>7</v>
      </c>
      <c r="AM4" s="404" t="s">
        <v>7</v>
      </c>
      <c r="AN4" s="425" t="s">
        <v>7</v>
      </c>
      <c r="AO4" s="426" t="s">
        <v>7</v>
      </c>
      <c r="AP4" s="386" t="s">
        <v>7</v>
      </c>
      <c r="AQ4" s="11"/>
      <c r="AR4" s="401"/>
      <c r="AS4" s="382"/>
      <c r="AT4" s="404"/>
      <c r="AU4" s="401"/>
      <c r="AV4" s="382"/>
      <c r="AW4" s="404"/>
      <c r="AX4" s="401"/>
      <c r="AY4" s="382"/>
      <c r="AZ4" s="404"/>
      <c r="BA4" s="288"/>
      <c r="BB4" s="401" t="s">
        <v>7</v>
      </c>
      <c r="BC4" s="401" t="s">
        <v>7</v>
      </c>
      <c r="BD4" s="404" t="s">
        <v>7</v>
      </c>
      <c r="BJ4" s="286" t="s">
        <v>244</v>
      </c>
      <c r="BK4" s="401" t="s">
        <v>7</v>
      </c>
      <c r="BL4" s="401" t="s">
        <v>7</v>
      </c>
      <c r="BM4" s="404" t="s">
        <v>7</v>
      </c>
      <c r="BN4" s="294"/>
      <c r="BO4" s="294"/>
      <c r="BP4" s="294"/>
      <c r="BQ4" s="294"/>
      <c r="BS4" s="401" t="s">
        <v>7</v>
      </c>
      <c r="BT4" s="401" t="s">
        <v>7</v>
      </c>
      <c r="BU4" s="404" t="s">
        <v>7</v>
      </c>
      <c r="BY4" s="428"/>
      <c r="BZ4" s="428"/>
      <c r="CA4" s="428"/>
      <c r="CB4" s="428"/>
      <c r="CC4" s="428"/>
      <c r="CD4" s="428"/>
      <c r="CE4" s="428"/>
      <c r="CF4" s="428"/>
      <c r="CG4" s="428"/>
      <c r="CH4" s="428"/>
      <c r="CI4" s="428"/>
      <c r="CJ4" s="428"/>
      <c r="CK4" s="428"/>
      <c r="CL4" s="428"/>
      <c r="CM4" s="428"/>
      <c r="CN4" s="428"/>
      <c r="CO4" s="428"/>
      <c r="CP4" s="428"/>
      <c r="CQ4" s="428"/>
      <c r="CR4" s="428"/>
    </row>
    <row r="5" spans="1:96" ht="16.5" thickBot="1">
      <c r="A5" s="390"/>
      <c r="B5" s="390"/>
      <c r="C5" s="390"/>
      <c r="D5" s="409"/>
      <c r="E5" s="390"/>
      <c r="F5" s="390"/>
      <c r="G5" s="390"/>
      <c r="H5" s="390"/>
      <c r="I5" s="390"/>
      <c r="J5" s="2" t="s">
        <v>2</v>
      </c>
      <c r="K5" s="3" t="s">
        <v>3</v>
      </c>
      <c r="L5" s="3" t="s">
        <v>4</v>
      </c>
      <c r="M5" s="3" t="s">
        <v>2</v>
      </c>
      <c r="N5" s="3" t="s">
        <v>3</v>
      </c>
      <c r="O5" s="3" t="s">
        <v>4</v>
      </c>
      <c r="P5" s="3" t="s">
        <v>2</v>
      </c>
      <c r="Q5" s="3" t="s">
        <v>3</v>
      </c>
      <c r="R5" s="3" t="s">
        <v>4</v>
      </c>
      <c r="S5" s="3" t="s">
        <v>2</v>
      </c>
      <c r="T5" s="3" t="s">
        <v>3</v>
      </c>
      <c r="U5" s="3" t="s">
        <v>4</v>
      </c>
      <c r="V5" s="3" t="s">
        <v>2</v>
      </c>
      <c r="W5" s="3" t="s">
        <v>3</v>
      </c>
      <c r="X5" s="3" t="s">
        <v>4</v>
      </c>
      <c r="Y5" s="3" t="s">
        <v>2</v>
      </c>
      <c r="Z5" s="3" t="s">
        <v>3</v>
      </c>
      <c r="AA5" s="3" t="s">
        <v>4</v>
      </c>
      <c r="AB5" s="3" t="s">
        <v>2</v>
      </c>
      <c r="AC5" s="3" t="s">
        <v>3</v>
      </c>
      <c r="AD5" s="3" t="s">
        <v>4</v>
      </c>
      <c r="AE5" s="3" t="s">
        <v>2</v>
      </c>
      <c r="AF5" s="3" t="s">
        <v>3</v>
      </c>
      <c r="AG5" s="4" t="s">
        <v>4</v>
      </c>
      <c r="AH5" s="402"/>
      <c r="AI5" s="402"/>
      <c r="AJ5" s="403"/>
      <c r="AK5" s="402"/>
      <c r="AL5" s="402"/>
      <c r="AM5" s="405"/>
      <c r="AN5" s="390"/>
      <c r="AO5" s="427"/>
      <c r="AP5" s="387"/>
      <c r="AQ5" s="11"/>
      <c r="AR5" s="66">
        <v>-0.1</v>
      </c>
      <c r="AS5" s="67" t="s">
        <v>184</v>
      </c>
      <c r="AT5" s="68">
        <v>0.1</v>
      </c>
      <c r="AU5" s="66">
        <v>-0.1</v>
      </c>
      <c r="AV5" s="67" t="s">
        <v>184</v>
      </c>
      <c r="AW5" s="68">
        <v>0.1</v>
      </c>
      <c r="AX5" s="66">
        <v>-0.1</v>
      </c>
      <c r="AY5" s="67" t="s">
        <v>184</v>
      </c>
      <c r="AZ5" s="68">
        <v>0.1</v>
      </c>
      <c r="BA5" s="73"/>
      <c r="BB5" s="402"/>
      <c r="BC5" s="402"/>
      <c r="BD5" s="405"/>
      <c r="BE5" s="294" t="s">
        <v>190</v>
      </c>
      <c r="BF5" s="294" t="s">
        <v>237</v>
      </c>
      <c r="BG5" s="294" t="s">
        <v>238</v>
      </c>
      <c r="BH5" s="294" t="s">
        <v>191</v>
      </c>
      <c r="BJ5" s="286" t="s">
        <v>245</v>
      </c>
      <c r="BK5" s="402"/>
      <c r="BL5" s="402"/>
      <c r="BM5" s="405"/>
      <c r="BN5" s="294" t="s">
        <v>190</v>
      </c>
      <c r="BO5" s="294" t="s">
        <v>237</v>
      </c>
      <c r="BP5" s="294" t="s">
        <v>238</v>
      </c>
      <c r="BQ5" s="294" t="s">
        <v>191</v>
      </c>
      <c r="BS5" s="402"/>
      <c r="BT5" s="402"/>
      <c r="BU5" s="405"/>
      <c r="BV5" s="294" t="s">
        <v>320</v>
      </c>
      <c r="BW5" s="294" t="s">
        <v>319</v>
      </c>
      <c r="BX5" s="294" t="s">
        <v>242</v>
      </c>
      <c r="BY5" s="428"/>
      <c r="BZ5" s="428"/>
      <c r="CA5" s="428"/>
      <c r="CB5" s="428"/>
      <c r="CC5" s="428"/>
      <c r="CD5" s="428"/>
      <c r="CE5" s="428"/>
      <c r="CF5" s="428"/>
      <c r="CG5" s="428"/>
      <c r="CH5" s="428"/>
      <c r="CI5" s="428"/>
      <c r="CJ5" s="428"/>
      <c r="CK5" s="428"/>
      <c r="CL5" s="428"/>
      <c r="CM5" s="428"/>
      <c r="CN5" s="428"/>
      <c r="CO5" s="428"/>
      <c r="CP5" s="428"/>
      <c r="CQ5" s="428"/>
      <c r="CR5" s="428"/>
    </row>
    <row r="6" spans="1:96">
      <c r="A6" s="61">
        <v>30</v>
      </c>
      <c r="B6" s="62">
        <v>120</v>
      </c>
      <c r="C6" s="62">
        <v>1</v>
      </c>
      <c r="D6" s="62">
        <v>1</v>
      </c>
      <c r="E6" s="62">
        <v>1833398</v>
      </c>
      <c r="F6" s="62">
        <v>30.55663333333333</v>
      </c>
      <c r="G6" s="62">
        <v>7</v>
      </c>
      <c r="H6" s="63">
        <v>5.833333333333333</v>
      </c>
      <c r="I6" s="60" t="s">
        <v>12</v>
      </c>
      <c r="J6" s="56">
        <v>0.98332495636880801</v>
      </c>
      <c r="K6" s="56">
        <v>1.6177589753385499E-2</v>
      </c>
      <c r="L6" s="56">
        <v>4.9745387780553098E-4</v>
      </c>
      <c r="M6" s="56">
        <v>0.101535306312024</v>
      </c>
      <c r="N6" s="56">
        <v>5.2872515045627101E-2</v>
      </c>
      <c r="O6" s="56">
        <v>0.84559217864234804</v>
      </c>
      <c r="P6" s="56">
        <v>0.87633524337422897</v>
      </c>
      <c r="Q6" s="56">
        <v>8.1443185778929394E-2</v>
      </c>
      <c r="R6" s="56">
        <v>4.2221570846840702E-2</v>
      </c>
      <c r="S6" s="56">
        <v>0.84109108921472098</v>
      </c>
      <c r="T6" s="56">
        <v>0.14994480522512399</v>
      </c>
      <c r="U6" s="56">
        <v>8.9641055601545894E-3</v>
      </c>
      <c r="V6" s="56">
        <v>0.45242660030509302</v>
      </c>
      <c r="W6" s="56">
        <v>0.33883177823053701</v>
      </c>
      <c r="X6" s="56">
        <v>0.208741621464369</v>
      </c>
      <c r="Y6" s="56">
        <v>8.9512849646303599E-2</v>
      </c>
      <c r="Z6" s="56">
        <v>0.70487124236508503</v>
      </c>
      <c r="AA6" s="56">
        <v>0.20561590798861001</v>
      </c>
      <c r="AB6" s="56">
        <v>0.67874199250469403</v>
      </c>
      <c r="AC6" s="56">
        <v>0.23849723858622501</v>
      </c>
      <c r="AD6" s="56">
        <v>8.2760768909080004E-2</v>
      </c>
      <c r="AE6" s="56">
        <v>0.38596287832384701</v>
      </c>
      <c r="AF6" s="56">
        <v>0.61341243386969702</v>
      </c>
      <c r="AG6" s="316">
        <v>6.24687806455415E-4</v>
      </c>
      <c r="AH6" s="218">
        <v>0.55400000000000005</v>
      </c>
      <c r="AI6" s="218">
        <v>2.3860000000000001</v>
      </c>
      <c r="AJ6" s="219">
        <v>5.12</v>
      </c>
      <c r="AK6" s="210">
        <v>0.59199999999999997</v>
      </c>
      <c r="AL6" s="210">
        <v>2.3740000000000001</v>
      </c>
      <c r="AM6" s="210">
        <v>5.2039999999999997</v>
      </c>
      <c r="AN6" s="203">
        <v>0.55630000000000002</v>
      </c>
      <c r="AO6" s="203">
        <v>2.0175000000000001</v>
      </c>
      <c r="AP6" s="203">
        <v>5.0681000000000003</v>
      </c>
      <c r="AQ6" s="203"/>
      <c r="AR6" s="203">
        <f>$AN$6*0.81818182</f>
        <v>0.45515454646600001</v>
      </c>
      <c r="AS6" s="203">
        <f>$AN$6</f>
        <v>0.55630000000000002</v>
      </c>
      <c r="AT6" s="203">
        <f>$AN$6*1.22222222</f>
        <v>0.67992222098599997</v>
      </c>
      <c r="AU6" s="203">
        <f>$AO$6*0.81818182</f>
        <v>1.6506818218499999</v>
      </c>
      <c r="AV6" s="203">
        <f>$AO$6</f>
        <v>2.0175000000000001</v>
      </c>
      <c r="AW6" s="203">
        <f>$AO$6*1.22222222</f>
        <v>2.4658333288500001</v>
      </c>
      <c r="AX6" s="203">
        <f>$AP$6*0.81818182</f>
        <v>4.146627281942</v>
      </c>
      <c r="AY6" s="203">
        <f>$AP$6</f>
        <v>5.0681000000000003</v>
      </c>
      <c r="AZ6" s="203">
        <f>$AP$6*1.22222222</f>
        <v>6.1943444331819997</v>
      </c>
      <c r="BB6" s="308" t="str">
        <f>IF(AH6&lt;AR6,"A",IF(AND(AR6&lt;=AH6,AH6&lt;=AS6),"NP",IF(AND(AS6&lt;AH6,AH6&lt;=AT6),"NA","P")))</f>
        <v>NP</v>
      </c>
      <c r="BC6" s="308" t="str">
        <f>IF(AI6&lt;AU6,"A",IF(AND(AU6&lt;=AI6,AI6&lt;=AV6),"NP",IF(AND(AV6&lt;AI6,AI6&lt;=AW6),"NA","P")))</f>
        <v>NA</v>
      </c>
      <c r="BD6" s="308" t="str">
        <f>IF(AJ6&lt;AX6,"A",IF(AND(AX6&lt;=AJ6,AJ6&lt;=AY6),"NP",IF(AND(AY6&lt;AJ6,AJ6&lt;=AZ6),"NA","P")))</f>
        <v>NA</v>
      </c>
      <c r="BE6" s="308" t="str">
        <f>IF(AND(BB6="A",BC6="A",BD6="A"),"YES","NO")</f>
        <v>NO</v>
      </c>
      <c r="BF6" s="308" t="str">
        <f>IF(OR(AND(BB6="A",BC6="A"),AND(BB6="A",BD6="A"),AND(BC6="A",BD6="A")),"YES","NO")</f>
        <v>NO</v>
      </c>
      <c r="BG6" s="308" t="str">
        <f>IF(OR(BB6="A",BC6="A",BD6="A"),"YES","NO")</f>
        <v>NO</v>
      </c>
      <c r="BH6" s="308" t="str">
        <f>IF(OR(BB6="P",BC6="P",BD6="P"),"NO","YES")</f>
        <v>YES</v>
      </c>
      <c r="BI6" s="308"/>
      <c r="BJ6" s="308">
        <v>15</v>
      </c>
      <c r="BK6" s="308" t="str">
        <f>IF(AK6&lt;AR6,"A",IF(AND(AR6&lt;=AK6,AK6&lt;=AS6),"NP",IF(AND(AS6&lt;AK6,AK6&lt;=AT6),"NA","P")))</f>
        <v>NA</v>
      </c>
      <c r="BL6" s="308" t="str">
        <f>IF(AL6&lt;AU6,"A",IF(AND(AU6&lt;=AL6,AL6&lt;=AV6),"NP",IF(AND(AV6&lt;AL6,AL6&lt;=AW6),"NA","P")))</f>
        <v>NA</v>
      </c>
      <c r="BM6" s="308" t="str">
        <f>IF(AM6&lt;AX6,"A",IF(AND(AX6&lt;=AM6,AM6&lt;=AY6),"NP",IF(AND(AY6&lt;AM6,AM6&lt;=AZ6),"NA","P")))</f>
        <v>NA</v>
      </c>
      <c r="BN6" s="308" t="str">
        <f>IF(AND(BK6="A",BL6="A",BM6="A"),"YES","NO")</f>
        <v>NO</v>
      </c>
      <c r="BO6" s="308" t="str">
        <f>IF(OR(AND(BK6="A",BL6="A"),AND(BK6="A",BM6="A"),AND(BL6="A",BM6="A")),"YES","NO")</f>
        <v>NO</v>
      </c>
      <c r="BP6" s="308" t="str">
        <f>IF(OR(BK6="A",BL6="A",BM6="A"),"YES","NO")</f>
        <v>NO</v>
      </c>
      <c r="BQ6" s="308" t="str">
        <f>IF(OR(BK6="P",BL6="P",BM6="P"),"NO","YES")</f>
        <v>YES</v>
      </c>
      <c r="BS6" s="308" t="str">
        <f>IF(OR(AND(BB6="A",BK6="A"),AND(BB6="A",BK6="NP"),AND(BB6="NP",BK6="A"),AND(BB6="NP",BK6="NP")),"TP",IF(OR(AND(BB6="A",BK6="NA"),AND(BB6="A",BK6="P"),AND(BB6="NP",BK6="NA"),AND(BB6="NP",BK6="P")),"FP",IF(OR(AND(BB6="NA",BK6="A"),AND(BB6="NA",BK6="NP"),AND(BB6="P",BK6="A"),AND(BB6="P",BK6="NP")),"FN","TN")))</f>
        <v>FP</v>
      </c>
      <c r="BT6" s="308" t="str">
        <f>IF(OR(AND(BC6="A",BL6="A"),AND(BC6="A",BL6="NP"),AND(BC6="NP",BL6="A"),AND(BC6="NP",BL6="NP")),"TP",IF(OR(AND(BC6="A",BL6="NA"),AND(BC6="A",BL6="P"),AND(BC6="NP",BL6="NA"),AND(BC6="NP",BL6="P")),"FP",IF(OR(AND(BC6="NA",BL6="A"),AND(BC6="NA",BL6="NP"),AND(BC6="P",BL6="A"),AND(BC6="P",BL6="NP")),"FN","TN")))</f>
        <v>TN</v>
      </c>
      <c r="BU6" s="308" t="str">
        <f>IF(OR(AND(BD6="A",BM6="A"),AND(BD6="A",BM6="NP"),AND(BD6="NP",BM6="A"),AND(BD6="NP",BM6="NP")),"TP",IF(OR(AND(BD6="A",BM6="NA"),AND(BD6="A",BM6="P"),AND(BD6="NP",BM6="NA"),AND(BD6="NP",BM6="P")),"FP",IF(OR(AND(BD6="NA",BM6="A"),AND(BD6="NA",BM6="NP"),AND(BD6="P",BM6="A"),AND(BD6="P",BM6="NP")),"FN","TN")))</f>
        <v>TN</v>
      </c>
      <c r="BV6" s="308" t="str">
        <f>IF(AND(BS6="TP",BT6="TP",BU6="TP"),"YES","NO")</f>
        <v>NO</v>
      </c>
      <c r="BW6" s="308" t="str">
        <f>IF(OR(AND(BS6="TP",BT6="TP"),AND(BS6="TP",BU6="TP"),AND(BT6="TP",BU6="TP")),"YES","NO")</f>
        <v>NO</v>
      </c>
      <c r="BX6" s="308" t="str">
        <f>IF(OR(BS6="TP",BT6="TP",BU6="TP"),"YES","NO")</f>
        <v>NO</v>
      </c>
      <c r="BY6" s="308" t="str">
        <f>IF(AND(OR(BS6="TP",BS6="TN",BT6="TP",BT6="TN",BU6="TP",BU6="TN")),"YES","NO")</f>
        <v>YES</v>
      </c>
      <c r="BZ6" s="308" t="str">
        <f>IF(AND(BJ6&gt;60,BY6="NO"),"YES","NO")</f>
        <v>NO</v>
      </c>
      <c r="CA6" s="308" t="str">
        <f>IF(AND(BJ6&lt;&gt;"inf",BJ6&gt;60,BY6="NO"),"YES","NO")</f>
        <v>NO</v>
      </c>
      <c r="CB6" s="308" t="str">
        <f>IF(AND(BJ6="inf",BY6="NO"),"YES","NO")</f>
        <v>NO</v>
      </c>
      <c r="CC6" s="308" t="str">
        <f>IF(AND(BJ6&lt;=60,BY6="NO"),"YES","NO")</f>
        <v>NO</v>
      </c>
      <c r="CD6" s="308" t="str">
        <f t="shared" ref="CD6" si="0">IF(AND(OR(BS6="FP",BS6="FN",BT6="FP",BT6="FN",BU6="FP",BU6="FN")),"YES","NO")</f>
        <v>YES</v>
      </c>
      <c r="CE6" s="308" t="str">
        <f t="shared" ref="CE6" si="1">IF(AND(BJ6&gt;60,OR(BS6="FP",BS6="FN",BT6="FP",BT6="FN",BU6="FP",BU6="FN")),"YES","NO")</f>
        <v>NO</v>
      </c>
      <c r="CF6" s="308" t="str">
        <f t="shared" ref="CF6" si="2">IF(AND(BJ6&lt;&gt;"inf",BJ6&gt;60,OR(BS6="FP",BS6="FN",BT6="FP",BT6="FN",BU6="FP",BU6="FN")),"YES","NO")</f>
        <v>NO</v>
      </c>
      <c r="CG6" s="308" t="str">
        <f t="shared" ref="CG6" si="3">IF(AND(BJ6="inf",OR(BS6="FP",BS6="FN",BT6="FP",BT6="FN",BU6="FP",BU6="FN")),"YES","NO")</f>
        <v>NO</v>
      </c>
      <c r="CH6" s="308" t="str">
        <f t="shared" ref="CH6" si="4">IF(AND(BJ6&lt;=60,OR(BS6="FP",BS6="FN",BT6="FP",BT6="FN",BU6="FP",BU6="FN")),"YES","NO")</f>
        <v>YES</v>
      </c>
      <c r="CI6" s="308" t="str">
        <f>IF(AND(OR(BS6="FN",BT6="FN",BU6="FN")),"YES","NO")</f>
        <v>NO</v>
      </c>
      <c r="CJ6" s="308" t="str">
        <f>IF(AND(BJ6&gt;60,OR(BS6="FN",BT6="FN",BU6="FN")),"YES","NO")</f>
        <v>NO</v>
      </c>
      <c r="CK6" s="308" t="str">
        <f>IF(AND(BJ6&lt;&gt;"inf",BJ6&gt;60,OR(BS6="FN",BT6="FN",BU6="FN")),"YES","NO")</f>
        <v>NO</v>
      </c>
      <c r="CL6" s="308" t="str">
        <f>IF(AND(BJ6="inf",OR(BS6="FN",BT6="FN",BU6="FN")),"YES","NO")</f>
        <v>NO</v>
      </c>
      <c r="CM6" s="308" t="str">
        <f>IF(AND(BJ6&lt;=60,OR(BS6="FN",BT6="FN",BU6="FN")),"YES","NO")</f>
        <v>NO</v>
      </c>
      <c r="CN6" s="308" t="str">
        <f>IF(AND(OR(BS6="FP",BT6="FP",BU6="FP")),"YES","NO")</f>
        <v>YES</v>
      </c>
      <c r="CO6" s="308" t="str">
        <f>IF(AND(BJ6&gt;60,OR(BS6="FP",BT6="FP",BU6="FP")),"YES","NO")</f>
        <v>NO</v>
      </c>
      <c r="CP6" s="308" t="str">
        <f>IF(AND(BJ6&lt;&gt;"inf",BJ6&gt;60,OR(BS6="FP",BT6="FP",BU6="FP")),"YES","NO")</f>
        <v>NO</v>
      </c>
      <c r="CQ6" s="308" t="str">
        <f>IF(AND(BJ6="inf",OR(BS6="FP",BT6="FP",BU6="FP")),"YES","NO")</f>
        <v>NO</v>
      </c>
      <c r="CR6" s="308" t="str">
        <f>IF(AND(BJ6&lt;=60,OR(BS6="FP",BT6="FP",BU6="FP")),"YES","NO")</f>
        <v>YES</v>
      </c>
    </row>
    <row r="7" spans="1:96">
      <c r="A7" s="64"/>
      <c r="B7" s="15"/>
      <c r="C7" s="15"/>
      <c r="D7" s="15"/>
      <c r="E7" s="15"/>
      <c r="F7" s="15"/>
      <c r="G7" s="15"/>
      <c r="H7" s="65"/>
      <c r="I7" s="52" t="s">
        <v>13</v>
      </c>
      <c r="J7" s="54">
        <v>0.845054392770336</v>
      </c>
      <c r="K7" s="54">
        <v>4.3630134035951198E-3</v>
      </c>
      <c r="L7" s="54">
        <v>0.15058259382606801</v>
      </c>
      <c r="M7" s="54">
        <v>2.4239858888414002E-2</v>
      </c>
      <c r="N7" s="54">
        <v>0.83315539172345598</v>
      </c>
      <c r="O7" s="54">
        <v>0.142604749388129</v>
      </c>
      <c r="P7" s="54">
        <v>0.84222563108780002</v>
      </c>
      <c r="Q7" s="54">
        <v>0.15507016047480501</v>
      </c>
      <c r="R7" s="54">
        <v>2.7042084373937098E-3</v>
      </c>
      <c r="S7" s="54">
        <v>0.99909230411819006</v>
      </c>
      <c r="T7" s="54">
        <v>8.5278429222146403E-4</v>
      </c>
      <c r="U7" s="54">
        <v>5.4911589587591703E-5</v>
      </c>
      <c r="V7" s="54">
        <v>0.73531593196459499</v>
      </c>
      <c r="W7" s="54">
        <v>0.24958007433651</v>
      </c>
      <c r="X7" s="54">
        <v>1.51039936988938E-2</v>
      </c>
      <c r="Y7" s="54">
        <v>0.88159519528777197</v>
      </c>
      <c r="Z7" s="54">
        <v>5.2091639880200297E-2</v>
      </c>
      <c r="AA7" s="54">
        <v>6.6313164832027302E-2</v>
      </c>
      <c r="AB7" s="54">
        <v>0.47209146052251399</v>
      </c>
      <c r="AC7" s="54">
        <v>0.32909006880796898</v>
      </c>
      <c r="AD7" s="54">
        <v>0.198818470669516</v>
      </c>
      <c r="AE7" s="54">
        <v>0.50951729816334002</v>
      </c>
      <c r="AF7" s="54">
        <v>0.332014137298487</v>
      </c>
      <c r="AG7" s="317">
        <v>0.15846856453817099</v>
      </c>
      <c r="AH7" s="220">
        <v>0.70699999999999996</v>
      </c>
      <c r="AI7" s="220">
        <v>2.254</v>
      </c>
      <c r="AJ7" s="221">
        <v>5.617</v>
      </c>
      <c r="AK7" s="210">
        <v>0.72299999999999998</v>
      </c>
      <c r="AL7" s="210">
        <v>2.258</v>
      </c>
      <c r="AM7" s="210">
        <v>5.6180000000000003</v>
      </c>
      <c r="AN7" s="203"/>
      <c r="AO7" s="203"/>
      <c r="AP7" s="203"/>
      <c r="AQ7" s="203"/>
      <c r="AR7" s="203">
        <f t="shared" ref="AR7:AR20" si="5">$AN$6*0.81818182</f>
        <v>0.45515454646600001</v>
      </c>
      <c r="AS7" s="203">
        <f t="shared" ref="AS7:AS20" si="6">$AN$6</f>
        <v>0.55630000000000002</v>
      </c>
      <c r="AT7" s="203">
        <f t="shared" ref="AT7:AT20" si="7">$AN$6*1.22222222</f>
        <v>0.67992222098599997</v>
      </c>
      <c r="AU7" s="203">
        <f t="shared" ref="AU7:AU20" si="8">$AO$6*0.81818182</f>
        <v>1.6506818218499999</v>
      </c>
      <c r="AV7" s="203">
        <f t="shared" ref="AV7:AV20" si="9">$AO$6</f>
        <v>2.0175000000000001</v>
      </c>
      <c r="AW7" s="203">
        <f t="shared" ref="AW7:AW20" si="10">$AO$6*1.22222222</f>
        <v>2.4658333288500001</v>
      </c>
      <c r="AX7" s="203">
        <f t="shared" ref="AX7:AX20" si="11">$AP$6*0.81818182</f>
        <v>4.146627281942</v>
      </c>
      <c r="AY7" s="203">
        <f t="shared" ref="AY7:AY20" si="12">$AP$6</f>
        <v>5.0681000000000003</v>
      </c>
      <c r="AZ7" s="203">
        <f t="shared" ref="AZ7:AZ20" si="13">$AP$6*1.22222222</f>
        <v>6.1943444331819997</v>
      </c>
      <c r="BB7" s="308" t="str">
        <f t="shared" ref="BB7:BB17" si="14">IF(AH7&lt;AR7,"A",IF(AND(AR7&lt;=AH7,AH7&lt;=AS7),"NP",IF(AND(AS7&lt;AH7,AH7&lt;=AT7),"NA","P")))</f>
        <v>P</v>
      </c>
      <c r="BC7" s="308" t="str">
        <f t="shared" ref="BC7:BC17" si="15">IF(AI7&lt;AU7,"A",IF(AND(AU7&lt;=AI7,AI7&lt;=AV7),"NP",IF(AND(AV7&lt;AI7,AI7&lt;=AW7),"NA","P")))</f>
        <v>NA</v>
      </c>
      <c r="BD7" s="308" t="str">
        <f t="shared" ref="BD7:BD17" si="16">IF(AJ7&lt;AX7,"A",IF(AND(AX7&lt;=AJ7,AJ7&lt;=AY7),"NP",IF(AND(AY7&lt;AJ7,AJ7&lt;=AZ7),"NA","P")))</f>
        <v>NA</v>
      </c>
      <c r="BE7" s="308" t="str">
        <f t="shared" ref="BE7:BE17" si="17">IF(AND(BB7="A",BC7="A",BD7="A"),"YES","NO")</f>
        <v>NO</v>
      </c>
      <c r="BF7" s="308" t="str">
        <f t="shared" ref="BF7:BF17" si="18">IF(OR(AND(BB7="A",BC7="A"),AND(BB7="A",BD7="A"),AND(BC7="A",BD7="A")),"YES","NO")</f>
        <v>NO</v>
      </c>
      <c r="BG7" s="308" t="str">
        <f t="shared" ref="BG7:BG17" si="19">IF(OR(BB7="A",BC7="A",BD7="A"),"YES","NO")</f>
        <v>NO</v>
      </c>
      <c r="BH7" s="308" t="str">
        <f t="shared" ref="BH7:BH17" si="20">IF(OR(BB7="P",BC7="P",BD7="P"),"NO","YES")</f>
        <v>NO</v>
      </c>
      <c r="BI7" s="308"/>
      <c r="BJ7" s="308">
        <v>5</v>
      </c>
      <c r="BK7" s="308" t="str">
        <f t="shared" ref="BK7:BK17" si="21">IF(AK7&lt;AR7,"A",IF(AND(AR7&lt;=AK7,AK7&lt;=AS7),"NP",IF(AND(AS7&lt;AK7,AK7&lt;=AT7),"NA","P")))</f>
        <v>P</v>
      </c>
      <c r="BL7" s="308" t="str">
        <f t="shared" ref="BL7:BL17" si="22">IF(AL7&lt;AU7,"A",IF(AND(AU7&lt;=AL7,AL7&lt;=AV7),"NP",IF(AND(AV7&lt;AL7,AL7&lt;=AW7),"NA","P")))</f>
        <v>NA</v>
      </c>
      <c r="BM7" s="308" t="str">
        <f t="shared" ref="BM7:BM17" si="23">IF(AM7&lt;AX7,"A",IF(AND(AX7&lt;=AM7,AM7&lt;=AY7),"NP",IF(AND(AY7&lt;AM7,AM7&lt;=AZ7),"NA","P")))</f>
        <v>NA</v>
      </c>
      <c r="BN7" s="308" t="str">
        <f t="shared" ref="BN7:BN17" si="24">IF(AND(BK7="A",BL7="A",BM7="A"),"YES","NO")</f>
        <v>NO</v>
      </c>
      <c r="BO7" s="308" t="str">
        <f t="shared" ref="BO7:BO17" si="25">IF(OR(AND(BK7="A",BL7="A"),AND(BK7="A",BM7="A"),AND(BL7="A",BM7="A")),"YES","NO")</f>
        <v>NO</v>
      </c>
      <c r="BP7" s="308" t="str">
        <f t="shared" ref="BP7:BP17" si="26">IF(OR(BK7="A",BL7="A",BM7="A"),"YES","NO")</f>
        <v>NO</v>
      </c>
      <c r="BQ7" s="308" t="str">
        <f t="shared" ref="BQ7:BQ17" si="27">IF(OR(BK7="P",BL7="P",BM7="P"),"NO","YES")</f>
        <v>NO</v>
      </c>
      <c r="BS7" s="308" t="str">
        <f t="shared" ref="BS7:BS17" si="28">IF(OR(AND(BB7="A",BK7="A"),AND(BB7="A",BK7="NP"),AND(BB7="NP",BK7="A"),AND(BB7="NP",BK7="NP")),"TP",IF(OR(AND(BB7="A",BK7="NA"),AND(BB7="A",BK7="P"),AND(BB7="NP",BK7="NA"),AND(BB7="NP",BK7="P")),"FP",IF(OR(AND(BB7="NA",BK7="A"),AND(BB7="NA",BK7="NP"),AND(BB7="P",BK7="A"),AND(BB7="P",BK7="NP")),"FN","TN")))</f>
        <v>TN</v>
      </c>
      <c r="BT7" s="308" t="str">
        <f t="shared" ref="BT7:BT17" si="29">IF(OR(AND(BC7="A",BL7="A"),AND(BC7="A",BL7="NP"),AND(BC7="NP",BL7="A"),AND(BC7="NP",BL7="NP")),"TP",IF(OR(AND(BC7="A",BL7="NA"),AND(BC7="A",BL7="P"),AND(BC7="NP",BL7="NA"),AND(BC7="NP",BL7="P")),"FP",IF(OR(AND(BC7="NA",BL7="A"),AND(BC7="NA",BL7="NP"),AND(BC7="P",BL7="A"),AND(BC7="P",BL7="NP")),"FN","TN")))</f>
        <v>TN</v>
      </c>
      <c r="BU7" s="308" t="str">
        <f t="shared" ref="BU7:BU17" si="30">IF(OR(AND(BD7="A",BM7="A"),AND(BD7="A",BM7="NP"),AND(BD7="NP",BM7="A"),AND(BD7="NP",BM7="NP")),"TP",IF(OR(AND(BD7="A",BM7="NA"),AND(BD7="A",BM7="P"),AND(BD7="NP",BM7="NA"),AND(BD7="NP",BM7="P")),"FP",IF(OR(AND(BD7="NA",BM7="A"),AND(BD7="NA",BM7="NP"),AND(BD7="P",BM7="A"),AND(BD7="P",BM7="NP")),"FN","TN")))</f>
        <v>TN</v>
      </c>
      <c r="BV7" s="308" t="str">
        <f t="shared" ref="BV7:BV17" si="31">IF(AND(BS7="TP",BT7="TP",BU7="TP"),"YES","NO")</f>
        <v>NO</v>
      </c>
      <c r="BW7" s="308" t="str">
        <f t="shared" ref="BW7:BW17" si="32">IF(OR(AND(BS7="TP",BT7="TP"),AND(BS7="TP",BU7="TP"),AND(BT7="TP",BU7="TP")),"YES","NO")</f>
        <v>NO</v>
      </c>
      <c r="BX7" s="308" t="str">
        <f t="shared" ref="BX7:BX17" si="33">IF(OR(BS7="TP",BT7="TP",BU7="TP"),"YES","NO")</f>
        <v>NO</v>
      </c>
      <c r="BY7" s="308" t="str">
        <f t="shared" ref="BY7:BY17" si="34">IF(AND(OR(BS7="TP",BS7="TN",BT7="TP",BT7="TN",BU7="TP",BU7="TN")),"YES","NO")</f>
        <v>YES</v>
      </c>
      <c r="BZ7" s="308" t="str">
        <f t="shared" ref="BZ7:BZ17" si="35">IF(AND(BJ7&gt;60,BY7="NO"),"YES","NO")</f>
        <v>NO</v>
      </c>
      <c r="CA7" s="308" t="str">
        <f t="shared" ref="CA7:CA17" si="36">IF(AND(BJ7&lt;&gt;"inf",BJ7&gt;60,BY7="NO"),"YES","NO")</f>
        <v>NO</v>
      </c>
      <c r="CB7" s="308" t="str">
        <f t="shared" ref="CB7:CB17" si="37">IF(AND(BJ7="inf",BY7="NO"),"YES","NO")</f>
        <v>NO</v>
      </c>
      <c r="CC7" s="308" t="str">
        <f t="shared" ref="CC7:CC17" si="38">IF(AND(BJ7&lt;=60,BY7="NO"),"YES","NO")</f>
        <v>NO</v>
      </c>
      <c r="CD7" s="308" t="str">
        <f t="shared" ref="CD7:CD18" si="39">IF(AND(OR(BS7="FP",BS7="FN",BT7="FP",BT7="FN",BU7="FP",BU7="FN")),"YES","NO")</f>
        <v>NO</v>
      </c>
      <c r="CE7" s="308" t="str">
        <f t="shared" ref="CE7:CE18" si="40">IF(AND(BJ7&gt;60,OR(BS7="FP",BS7="FN",BT7="FP",BT7="FN",BU7="FP",BU7="FN")),"YES","NO")</f>
        <v>NO</v>
      </c>
      <c r="CF7" s="308" t="str">
        <f t="shared" ref="CF7:CF18" si="41">IF(AND(BJ7&lt;&gt;"inf",BJ7&gt;60,OR(BS7="FP",BS7="FN",BT7="FP",BT7="FN",BU7="FP",BU7="FN")),"YES","NO")</f>
        <v>NO</v>
      </c>
      <c r="CG7" s="308" t="str">
        <f t="shared" ref="CG7:CG18" si="42">IF(AND(BJ7="inf",OR(BS7="FP",BS7="FN",BT7="FP",BT7="FN",BU7="FP",BU7="FN")),"YES","NO")</f>
        <v>NO</v>
      </c>
      <c r="CH7" s="308" t="str">
        <f t="shared" ref="CH7:CH18" si="43">IF(AND(BJ7&lt;=60,OR(BS7="FP",BS7="FN",BT7="FP",BT7="FN",BU7="FP",BU7="FN")),"YES","NO")</f>
        <v>NO</v>
      </c>
      <c r="CI7" s="308" t="str">
        <f t="shared" ref="CI7:CI17" si="44">IF(AND(OR(BS7="FN",BT7="FN",BU7="FN")),"YES","NO")</f>
        <v>NO</v>
      </c>
      <c r="CJ7" s="308" t="str">
        <f t="shared" ref="CJ7:CJ17" si="45">IF(AND(BJ7&gt;60,OR(BS7="FN",BT7="FN",BU7="FN")),"YES","NO")</f>
        <v>NO</v>
      </c>
      <c r="CK7" s="308" t="str">
        <f t="shared" ref="CK7:CK17" si="46">IF(AND(BJ7&lt;&gt;"inf",BJ7&gt;60,OR(BS7="FN",BT7="FN",BU7="FN")),"YES","NO")</f>
        <v>NO</v>
      </c>
      <c r="CL7" s="308" t="str">
        <f t="shared" ref="CL7:CL17" si="47">IF(AND(BJ7="inf",OR(BS7="FN",BT7="FN",BU7="FN")),"YES","NO")</f>
        <v>NO</v>
      </c>
      <c r="CM7" s="308" t="str">
        <f t="shared" ref="CM7:CM17" si="48">IF(AND(BJ7&lt;=60,OR(BS7="FN",BT7="FN",BU7="FN")),"YES","NO")</f>
        <v>NO</v>
      </c>
      <c r="CN7" s="308" t="str">
        <f t="shared" ref="CN7:CN17" si="49">IF(AND(OR(BS7="FP",BT7="FP",BU7="FP")),"YES","NO")</f>
        <v>NO</v>
      </c>
      <c r="CO7" s="308" t="str">
        <f t="shared" ref="CO7:CO17" si="50">IF(AND(BJ7&gt;60,OR(BS7="FP",BT7="FP",BU7="FP")),"YES","NO")</f>
        <v>NO</v>
      </c>
      <c r="CP7" s="308" t="str">
        <f t="shared" ref="CP7:CP17" si="51">IF(AND(BJ7&lt;&gt;"inf",BJ7&gt;60,OR(BS7="FP",BT7="FP",BU7="FP")),"YES","NO")</f>
        <v>NO</v>
      </c>
      <c r="CQ7" s="308" t="str">
        <f t="shared" ref="CQ7:CQ17" si="52">IF(AND(BJ7="inf",OR(BS7="FP",BT7="FP",BU7="FP")),"YES","NO")</f>
        <v>NO</v>
      </c>
      <c r="CR7" s="308" t="str">
        <f t="shared" ref="CR7:CR17" si="53">IF(AND(BJ7&lt;=60,OR(BS7="FP",BT7="FP",BU7="FP")),"YES","NO")</f>
        <v>NO</v>
      </c>
    </row>
    <row r="8" spans="1:96">
      <c r="A8" s="64"/>
      <c r="B8" s="15"/>
      <c r="C8" s="15"/>
      <c r="D8" s="15"/>
      <c r="E8" s="15"/>
      <c r="F8" s="15"/>
      <c r="G8" s="15"/>
      <c r="H8" s="65"/>
      <c r="I8" s="52" t="s">
        <v>14</v>
      </c>
      <c r="J8" s="54">
        <v>0.98332495636880801</v>
      </c>
      <c r="K8" s="54">
        <v>1.6177589753385499E-2</v>
      </c>
      <c r="L8" s="54">
        <v>4.9745387780553098E-4</v>
      </c>
      <c r="M8" s="54">
        <v>0.101535306312024</v>
      </c>
      <c r="N8" s="54">
        <v>5.2872515045627101E-2</v>
      </c>
      <c r="O8" s="54">
        <v>0.84559217864234804</v>
      </c>
      <c r="P8" s="54">
        <v>0.87633524337422897</v>
      </c>
      <c r="Q8" s="54">
        <v>8.1443185778929394E-2</v>
      </c>
      <c r="R8" s="54">
        <v>4.2221570846840702E-2</v>
      </c>
      <c r="S8" s="54">
        <v>0.84109108921472098</v>
      </c>
      <c r="T8" s="54">
        <v>0.14994480522512399</v>
      </c>
      <c r="U8" s="54">
        <v>8.9641055601545894E-3</v>
      </c>
      <c r="V8" s="54">
        <v>0.70029972464304402</v>
      </c>
      <c r="W8" s="54">
        <v>0.225374729311002</v>
      </c>
      <c r="X8" s="54">
        <v>7.4325546045953303E-2</v>
      </c>
      <c r="Y8" s="54">
        <v>0.23447063889099601</v>
      </c>
      <c r="Z8" s="54">
        <v>0.55043489082969599</v>
      </c>
      <c r="AA8" s="54">
        <v>0.215094470279306</v>
      </c>
      <c r="AB8" s="54">
        <v>0.93250490687212595</v>
      </c>
      <c r="AC8" s="54">
        <v>4.3701439794454899E-2</v>
      </c>
      <c r="AD8" s="54">
        <v>2.3793653333418999E-2</v>
      </c>
      <c r="AE8" s="54">
        <v>0.215232114245336</v>
      </c>
      <c r="AF8" s="54">
        <v>0.42617187820528202</v>
      </c>
      <c r="AG8" s="317">
        <v>0.35859600754937998</v>
      </c>
      <c r="AH8" s="220">
        <v>0.65100000000000002</v>
      </c>
      <c r="AI8" s="220">
        <v>2.3109999999999999</v>
      </c>
      <c r="AJ8" s="221">
        <v>5.4489999999999998</v>
      </c>
      <c r="AK8" s="210">
        <v>0.629</v>
      </c>
      <c r="AL8" s="210">
        <v>2.327</v>
      </c>
      <c r="AM8" s="210">
        <v>5.4480000000000004</v>
      </c>
      <c r="AN8" s="203"/>
      <c r="AO8" s="203"/>
      <c r="AP8" s="203"/>
      <c r="AQ8" s="203"/>
      <c r="AR8" s="203">
        <f t="shared" si="5"/>
        <v>0.45515454646600001</v>
      </c>
      <c r="AS8" s="203">
        <f t="shared" si="6"/>
        <v>0.55630000000000002</v>
      </c>
      <c r="AT8" s="203">
        <f t="shared" si="7"/>
        <v>0.67992222098599997</v>
      </c>
      <c r="AU8" s="203">
        <f t="shared" si="8"/>
        <v>1.6506818218499999</v>
      </c>
      <c r="AV8" s="203">
        <f t="shared" si="9"/>
        <v>2.0175000000000001</v>
      </c>
      <c r="AW8" s="203">
        <f t="shared" si="10"/>
        <v>2.4658333288500001</v>
      </c>
      <c r="AX8" s="203">
        <f t="shared" si="11"/>
        <v>4.146627281942</v>
      </c>
      <c r="AY8" s="203">
        <f t="shared" si="12"/>
        <v>5.0681000000000003</v>
      </c>
      <c r="AZ8" s="203">
        <f t="shared" si="13"/>
        <v>6.1943444331819997</v>
      </c>
      <c r="BB8" s="308" t="str">
        <f t="shared" si="14"/>
        <v>NA</v>
      </c>
      <c r="BC8" s="308" t="str">
        <f t="shared" si="15"/>
        <v>NA</v>
      </c>
      <c r="BD8" s="308" t="str">
        <f t="shared" si="16"/>
        <v>NA</v>
      </c>
      <c r="BE8" s="308" t="str">
        <f t="shared" si="17"/>
        <v>NO</v>
      </c>
      <c r="BF8" s="308" t="str">
        <f t="shared" si="18"/>
        <v>NO</v>
      </c>
      <c r="BG8" s="308" t="str">
        <f t="shared" si="19"/>
        <v>NO</v>
      </c>
      <c r="BH8" s="308" t="str">
        <f t="shared" si="20"/>
        <v>YES</v>
      </c>
      <c r="BI8" s="308"/>
      <c r="BJ8" s="308">
        <v>15</v>
      </c>
      <c r="BK8" s="308" t="str">
        <f t="shared" si="21"/>
        <v>NA</v>
      </c>
      <c r="BL8" s="308" t="str">
        <f t="shared" si="22"/>
        <v>NA</v>
      </c>
      <c r="BM8" s="308" t="str">
        <f t="shared" si="23"/>
        <v>NA</v>
      </c>
      <c r="BN8" s="308" t="str">
        <f t="shared" si="24"/>
        <v>NO</v>
      </c>
      <c r="BO8" s="308" t="str">
        <f t="shared" si="25"/>
        <v>NO</v>
      </c>
      <c r="BP8" s="308" t="str">
        <f t="shared" si="26"/>
        <v>NO</v>
      </c>
      <c r="BQ8" s="308" t="str">
        <f t="shared" si="27"/>
        <v>YES</v>
      </c>
      <c r="BS8" s="308" t="str">
        <f t="shared" si="28"/>
        <v>TN</v>
      </c>
      <c r="BT8" s="308" t="str">
        <f t="shared" si="29"/>
        <v>TN</v>
      </c>
      <c r="BU8" s="308" t="str">
        <f t="shared" si="30"/>
        <v>TN</v>
      </c>
      <c r="BV8" s="308" t="str">
        <f t="shared" si="31"/>
        <v>NO</v>
      </c>
      <c r="BW8" s="308" t="str">
        <f t="shared" si="32"/>
        <v>NO</v>
      </c>
      <c r="BX8" s="308" t="str">
        <f t="shared" si="33"/>
        <v>NO</v>
      </c>
      <c r="BY8" s="308" t="str">
        <f t="shared" si="34"/>
        <v>YES</v>
      </c>
      <c r="BZ8" s="308" t="str">
        <f t="shared" si="35"/>
        <v>NO</v>
      </c>
      <c r="CA8" s="308" t="str">
        <f t="shared" si="36"/>
        <v>NO</v>
      </c>
      <c r="CB8" s="308" t="str">
        <f t="shared" si="37"/>
        <v>NO</v>
      </c>
      <c r="CC8" s="308" t="str">
        <f t="shared" si="38"/>
        <v>NO</v>
      </c>
      <c r="CD8" s="308" t="str">
        <f t="shared" si="39"/>
        <v>NO</v>
      </c>
      <c r="CE8" s="308" t="str">
        <f t="shared" si="40"/>
        <v>NO</v>
      </c>
      <c r="CF8" s="308" t="str">
        <f t="shared" si="41"/>
        <v>NO</v>
      </c>
      <c r="CG8" s="308" t="str">
        <f t="shared" si="42"/>
        <v>NO</v>
      </c>
      <c r="CH8" s="308" t="str">
        <f t="shared" si="43"/>
        <v>NO</v>
      </c>
      <c r="CI8" s="308" t="str">
        <f t="shared" si="44"/>
        <v>NO</v>
      </c>
      <c r="CJ8" s="308" t="str">
        <f t="shared" si="45"/>
        <v>NO</v>
      </c>
      <c r="CK8" s="308" t="str">
        <f t="shared" si="46"/>
        <v>NO</v>
      </c>
      <c r="CL8" s="308" t="str">
        <f t="shared" si="47"/>
        <v>NO</v>
      </c>
      <c r="CM8" s="308" t="str">
        <f t="shared" si="48"/>
        <v>NO</v>
      </c>
      <c r="CN8" s="308" t="str">
        <f t="shared" si="49"/>
        <v>NO</v>
      </c>
      <c r="CO8" s="308" t="str">
        <f t="shared" si="50"/>
        <v>NO</v>
      </c>
      <c r="CP8" s="308" t="str">
        <f t="shared" si="51"/>
        <v>NO</v>
      </c>
      <c r="CQ8" s="308" t="str">
        <f t="shared" si="52"/>
        <v>NO</v>
      </c>
      <c r="CR8" s="308" t="str">
        <f t="shared" si="53"/>
        <v>NO</v>
      </c>
    </row>
    <row r="9" spans="1:96">
      <c r="A9" s="64"/>
      <c r="B9" s="15"/>
      <c r="C9" s="15"/>
      <c r="D9" s="15"/>
      <c r="E9" s="15"/>
      <c r="F9" s="15"/>
      <c r="G9" s="15"/>
      <c r="H9" s="65"/>
      <c r="I9" s="52" t="s">
        <v>15</v>
      </c>
      <c r="J9" s="54">
        <v>0.845054392770336</v>
      </c>
      <c r="K9" s="54">
        <v>4.3630134035951198E-3</v>
      </c>
      <c r="L9" s="54">
        <v>0.15058259382606801</v>
      </c>
      <c r="M9" s="54">
        <v>2.4239858888414002E-2</v>
      </c>
      <c r="N9" s="54">
        <v>0.83315539172345598</v>
      </c>
      <c r="O9" s="54">
        <v>0.142604749388129</v>
      </c>
      <c r="P9" s="54">
        <v>0.84222563108780002</v>
      </c>
      <c r="Q9" s="54">
        <v>0.15507016047480501</v>
      </c>
      <c r="R9" s="54">
        <v>2.7042084373937098E-3</v>
      </c>
      <c r="S9" s="54">
        <v>0.99909230411819006</v>
      </c>
      <c r="T9" s="54">
        <v>8.5278429222146403E-4</v>
      </c>
      <c r="U9" s="54">
        <v>5.4911589587591703E-5</v>
      </c>
      <c r="V9" s="54">
        <v>0.73531593196459499</v>
      </c>
      <c r="W9" s="54">
        <v>0.24958007433651</v>
      </c>
      <c r="X9" s="54">
        <v>1.51039936988938E-2</v>
      </c>
      <c r="Y9" s="54">
        <v>0.88159519528777197</v>
      </c>
      <c r="Z9" s="54">
        <v>5.2091639880200297E-2</v>
      </c>
      <c r="AA9" s="54">
        <v>6.6313164832027302E-2</v>
      </c>
      <c r="AB9" s="54">
        <v>0.47209146052251399</v>
      </c>
      <c r="AC9" s="54">
        <v>0.32909006880796898</v>
      </c>
      <c r="AD9" s="54">
        <v>0.198818470669516</v>
      </c>
      <c r="AE9" s="54">
        <v>0.50951729816334002</v>
      </c>
      <c r="AF9" s="54">
        <v>0.332014137298487</v>
      </c>
      <c r="AG9" s="317">
        <v>0.15846856453817099</v>
      </c>
      <c r="AH9" s="220">
        <v>0.69899999999999995</v>
      </c>
      <c r="AI9" s="220">
        <v>2.282</v>
      </c>
      <c r="AJ9" s="221">
        <v>5.5990000000000002</v>
      </c>
      <c r="AK9" s="210">
        <v>0.67700000000000005</v>
      </c>
      <c r="AL9" s="210">
        <v>2.3010000000000002</v>
      </c>
      <c r="AM9" s="210">
        <v>5.6609999999999996</v>
      </c>
      <c r="AN9" s="203"/>
      <c r="AO9" s="203"/>
      <c r="AP9" s="203"/>
      <c r="AQ9" s="203"/>
      <c r="AR9" s="203">
        <f t="shared" si="5"/>
        <v>0.45515454646600001</v>
      </c>
      <c r="AS9" s="203">
        <f t="shared" si="6"/>
        <v>0.55630000000000002</v>
      </c>
      <c r="AT9" s="203">
        <f t="shared" si="7"/>
        <v>0.67992222098599997</v>
      </c>
      <c r="AU9" s="203">
        <f t="shared" si="8"/>
        <v>1.6506818218499999</v>
      </c>
      <c r="AV9" s="203">
        <f t="shared" si="9"/>
        <v>2.0175000000000001</v>
      </c>
      <c r="AW9" s="203">
        <f t="shared" si="10"/>
        <v>2.4658333288500001</v>
      </c>
      <c r="AX9" s="203">
        <f t="shared" si="11"/>
        <v>4.146627281942</v>
      </c>
      <c r="AY9" s="203">
        <f t="shared" si="12"/>
        <v>5.0681000000000003</v>
      </c>
      <c r="AZ9" s="203">
        <f t="shared" si="13"/>
        <v>6.1943444331819997</v>
      </c>
      <c r="BB9" s="308" t="str">
        <f t="shared" si="14"/>
        <v>P</v>
      </c>
      <c r="BC9" s="308" t="str">
        <f t="shared" si="15"/>
        <v>NA</v>
      </c>
      <c r="BD9" s="308" t="str">
        <f t="shared" si="16"/>
        <v>NA</v>
      </c>
      <c r="BE9" s="308" t="str">
        <f t="shared" si="17"/>
        <v>NO</v>
      </c>
      <c r="BF9" s="308" t="str">
        <f t="shared" si="18"/>
        <v>NO</v>
      </c>
      <c r="BG9" s="308" t="str">
        <f t="shared" si="19"/>
        <v>NO</v>
      </c>
      <c r="BH9" s="308" t="str">
        <f t="shared" si="20"/>
        <v>NO</v>
      </c>
      <c r="BI9" s="308"/>
      <c r="BJ9" s="308">
        <v>15</v>
      </c>
      <c r="BK9" s="308" t="str">
        <f t="shared" si="21"/>
        <v>NA</v>
      </c>
      <c r="BL9" s="308" t="str">
        <f t="shared" si="22"/>
        <v>NA</v>
      </c>
      <c r="BM9" s="308" t="str">
        <f t="shared" si="23"/>
        <v>NA</v>
      </c>
      <c r="BN9" s="308" t="str">
        <f t="shared" si="24"/>
        <v>NO</v>
      </c>
      <c r="BO9" s="308" t="str">
        <f t="shared" si="25"/>
        <v>NO</v>
      </c>
      <c r="BP9" s="308" t="str">
        <f t="shared" si="26"/>
        <v>NO</v>
      </c>
      <c r="BQ9" s="308" t="str">
        <f t="shared" si="27"/>
        <v>YES</v>
      </c>
      <c r="BS9" s="308" t="str">
        <f t="shared" si="28"/>
        <v>TN</v>
      </c>
      <c r="BT9" s="308" t="str">
        <f t="shared" si="29"/>
        <v>TN</v>
      </c>
      <c r="BU9" s="308" t="str">
        <f t="shared" si="30"/>
        <v>TN</v>
      </c>
      <c r="BV9" s="308" t="str">
        <f t="shared" si="31"/>
        <v>NO</v>
      </c>
      <c r="BW9" s="308" t="str">
        <f t="shared" si="32"/>
        <v>NO</v>
      </c>
      <c r="BX9" s="308" t="str">
        <f t="shared" si="33"/>
        <v>NO</v>
      </c>
      <c r="BY9" s="308" t="str">
        <f t="shared" si="34"/>
        <v>YES</v>
      </c>
      <c r="BZ9" s="308" t="str">
        <f t="shared" si="35"/>
        <v>NO</v>
      </c>
      <c r="CA9" s="308" t="str">
        <f t="shared" si="36"/>
        <v>NO</v>
      </c>
      <c r="CB9" s="308" t="str">
        <f t="shared" si="37"/>
        <v>NO</v>
      </c>
      <c r="CC9" s="308" t="str">
        <f t="shared" si="38"/>
        <v>NO</v>
      </c>
      <c r="CD9" s="308" t="str">
        <f t="shared" si="39"/>
        <v>NO</v>
      </c>
      <c r="CE9" s="308" t="str">
        <f t="shared" si="40"/>
        <v>NO</v>
      </c>
      <c r="CF9" s="308" t="str">
        <f t="shared" si="41"/>
        <v>NO</v>
      </c>
      <c r="CG9" s="308" t="str">
        <f t="shared" si="42"/>
        <v>NO</v>
      </c>
      <c r="CH9" s="308" t="str">
        <f t="shared" si="43"/>
        <v>NO</v>
      </c>
      <c r="CI9" s="308" t="str">
        <f t="shared" si="44"/>
        <v>NO</v>
      </c>
      <c r="CJ9" s="308" t="str">
        <f t="shared" si="45"/>
        <v>NO</v>
      </c>
      <c r="CK9" s="308" t="str">
        <f t="shared" si="46"/>
        <v>NO</v>
      </c>
      <c r="CL9" s="308" t="str">
        <f t="shared" si="47"/>
        <v>NO</v>
      </c>
      <c r="CM9" s="308" t="str">
        <f t="shared" si="48"/>
        <v>NO</v>
      </c>
      <c r="CN9" s="308" t="str">
        <f t="shared" si="49"/>
        <v>NO</v>
      </c>
      <c r="CO9" s="308" t="str">
        <f t="shared" si="50"/>
        <v>NO</v>
      </c>
      <c r="CP9" s="308" t="str">
        <f t="shared" si="51"/>
        <v>NO</v>
      </c>
      <c r="CQ9" s="308" t="str">
        <f t="shared" si="52"/>
        <v>NO</v>
      </c>
      <c r="CR9" s="308" t="str">
        <f t="shared" si="53"/>
        <v>NO</v>
      </c>
    </row>
    <row r="10" spans="1:96">
      <c r="A10" s="64"/>
      <c r="B10" s="15"/>
      <c r="C10" s="15"/>
      <c r="D10" s="15"/>
      <c r="E10" s="15"/>
      <c r="F10" s="15"/>
      <c r="G10" s="15"/>
      <c r="H10" s="65"/>
      <c r="I10" s="52" t="s">
        <v>16</v>
      </c>
      <c r="J10" s="54">
        <v>0.72291159510818603</v>
      </c>
      <c r="K10" s="54">
        <v>0.26112123676807297</v>
      </c>
      <c r="L10" s="54">
        <v>1.5967168123740501E-2</v>
      </c>
      <c r="M10" s="54">
        <v>2.76133698223501E-2</v>
      </c>
      <c r="N10" s="54">
        <v>0.74800991881457002</v>
      </c>
      <c r="O10" s="54">
        <v>0.22437671136307899</v>
      </c>
      <c r="P10" s="54">
        <v>7.1819793171422605E-2</v>
      </c>
      <c r="Q10" s="54">
        <v>0.62591779483163001</v>
      </c>
      <c r="R10" s="54">
        <v>0.30226241199694698</v>
      </c>
      <c r="S10" s="54">
        <v>0.13669260641977499</v>
      </c>
      <c r="T10" s="54">
        <v>0.86035220491281506</v>
      </c>
      <c r="U10" s="54">
        <v>2.9551886674082902E-3</v>
      </c>
      <c r="V10" s="54">
        <v>0.91353915385043205</v>
      </c>
      <c r="W10" s="54">
        <v>7.3909752277844104E-2</v>
      </c>
      <c r="X10" s="54">
        <v>1.2551093871723E-2</v>
      </c>
      <c r="Y10" s="54">
        <v>0.36306367413277801</v>
      </c>
      <c r="Z10" s="54">
        <v>0.61476653730512998</v>
      </c>
      <c r="AA10" s="54">
        <v>2.2169788562091099E-2</v>
      </c>
      <c r="AB10" s="54">
        <v>0.47209146052251399</v>
      </c>
      <c r="AC10" s="54">
        <v>0.32909006880796898</v>
      </c>
      <c r="AD10" s="54">
        <v>0.198818470669516</v>
      </c>
      <c r="AE10" s="54">
        <v>0.50951729816334002</v>
      </c>
      <c r="AF10" s="54">
        <v>0.332014137298487</v>
      </c>
      <c r="AG10" s="317">
        <v>0.15846856453817099</v>
      </c>
      <c r="AH10" s="220">
        <v>1.599</v>
      </c>
      <c r="AI10" s="220">
        <v>2.0419999999999998</v>
      </c>
      <c r="AJ10" s="221">
        <v>5.4130000000000003</v>
      </c>
      <c r="AK10" s="210">
        <v>0.84899999999999998</v>
      </c>
      <c r="AL10" s="210">
        <v>2.0640000000000001</v>
      </c>
      <c r="AM10" s="210">
        <v>5.4249999999999998</v>
      </c>
      <c r="AN10" s="203"/>
      <c r="AO10" s="203"/>
      <c r="AP10" s="203"/>
      <c r="AQ10" s="203"/>
      <c r="AR10" s="203">
        <f t="shared" si="5"/>
        <v>0.45515454646600001</v>
      </c>
      <c r="AS10" s="203">
        <f t="shared" si="6"/>
        <v>0.55630000000000002</v>
      </c>
      <c r="AT10" s="203">
        <f t="shared" si="7"/>
        <v>0.67992222098599997</v>
      </c>
      <c r="AU10" s="203">
        <f t="shared" si="8"/>
        <v>1.6506818218499999</v>
      </c>
      <c r="AV10" s="203">
        <f t="shared" si="9"/>
        <v>2.0175000000000001</v>
      </c>
      <c r="AW10" s="203">
        <f t="shared" si="10"/>
        <v>2.4658333288500001</v>
      </c>
      <c r="AX10" s="203">
        <f t="shared" si="11"/>
        <v>4.146627281942</v>
      </c>
      <c r="AY10" s="203">
        <f t="shared" si="12"/>
        <v>5.0681000000000003</v>
      </c>
      <c r="AZ10" s="203">
        <f t="shared" si="13"/>
        <v>6.1943444331819997</v>
      </c>
      <c r="BB10" s="308" t="str">
        <f t="shared" si="14"/>
        <v>P</v>
      </c>
      <c r="BC10" s="308" t="str">
        <f t="shared" si="15"/>
        <v>NA</v>
      </c>
      <c r="BD10" s="308" t="str">
        <f t="shared" si="16"/>
        <v>NA</v>
      </c>
      <c r="BE10" s="308" t="str">
        <f t="shared" si="17"/>
        <v>NO</v>
      </c>
      <c r="BF10" s="308" t="str">
        <f t="shared" si="18"/>
        <v>NO</v>
      </c>
      <c r="BG10" s="308" t="str">
        <f t="shared" si="19"/>
        <v>NO</v>
      </c>
      <c r="BH10" s="308" t="str">
        <f t="shared" si="20"/>
        <v>NO</v>
      </c>
      <c r="BI10" s="308"/>
      <c r="BJ10" s="308">
        <v>15</v>
      </c>
      <c r="BK10" s="308" t="str">
        <f t="shared" si="21"/>
        <v>P</v>
      </c>
      <c r="BL10" s="308" t="str">
        <f t="shared" si="22"/>
        <v>NA</v>
      </c>
      <c r="BM10" s="308" t="str">
        <f t="shared" si="23"/>
        <v>NA</v>
      </c>
      <c r="BN10" s="308" t="str">
        <f t="shared" si="24"/>
        <v>NO</v>
      </c>
      <c r="BO10" s="308" t="str">
        <f t="shared" si="25"/>
        <v>NO</v>
      </c>
      <c r="BP10" s="308" t="str">
        <f t="shared" si="26"/>
        <v>NO</v>
      </c>
      <c r="BQ10" s="308" t="str">
        <f t="shared" si="27"/>
        <v>NO</v>
      </c>
      <c r="BS10" s="308" t="str">
        <f t="shared" si="28"/>
        <v>TN</v>
      </c>
      <c r="BT10" s="308" t="str">
        <f t="shared" si="29"/>
        <v>TN</v>
      </c>
      <c r="BU10" s="308" t="str">
        <f t="shared" si="30"/>
        <v>TN</v>
      </c>
      <c r="BV10" s="308" t="str">
        <f t="shared" si="31"/>
        <v>NO</v>
      </c>
      <c r="BW10" s="308" t="str">
        <f t="shared" si="32"/>
        <v>NO</v>
      </c>
      <c r="BX10" s="308" t="str">
        <f t="shared" si="33"/>
        <v>NO</v>
      </c>
      <c r="BY10" s="308" t="str">
        <f t="shared" si="34"/>
        <v>YES</v>
      </c>
      <c r="BZ10" s="308" t="str">
        <f t="shared" si="35"/>
        <v>NO</v>
      </c>
      <c r="CA10" s="308" t="str">
        <f t="shared" si="36"/>
        <v>NO</v>
      </c>
      <c r="CB10" s="308" t="str">
        <f t="shared" si="37"/>
        <v>NO</v>
      </c>
      <c r="CC10" s="308" t="str">
        <f t="shared" si="38"/>
        <v>NO</v>
      </c>
      <c r="CD10" s="308" t="str">
        <f t="shared" si="39"/>
        <v>NO</v>
      </c>
      <c r="CE10" s="308" t="str">
        <f t="shared" si="40"/>
        <v>NO</v>
      </c>
      <c r="CF10" s="308" t="str">
        <f t="shared" si="41"/>
        <v>NO</v>
      </c>
      <c r="CG10" s="308" t="str">
        <f t="shared" si="42"/>
        <v>NO</v>
      </c>
      <c r="CH10" s="308" t="str">
        <f t="shared" si="43"/>
        <v>NO</v>
      </c>
      <c r="CI10" s="308" t="str">
        <f t="shared" si="44"/>
        <v>NO</v>
      </c>
      <c r="CJ10" s="308" t="str">
        <f t="shared" si="45"/>
        <v>NO</v>
      </c>
      <c r="CK10" s="308" t="str">
        <f t="shared" si="46"/>
        <v>NO</v>
      </c>
      <c r="CL10" s="308" t="str">
        <f t="shared" si="47"/>
        <v>NO</v>
      </c>
      <c r="CM10" s="308" t="str">
        <f t="shared" si="48"/>
        <v>NO</v>
      </c>
      <c r="CN10" s="308" t="str">
        <f t="shared" si="49"/>
        <v>NO</v>
      </c>
      <c r="CO10" s="308" t="str">
        <f t="shared" si="50"/>
        <v>NO</v>
      </c>
      <c r="CP10" s="308" t="str">
        <f t="shared" si="51"/>
        <v>NO</v>
      </c>
      <c r="CQ10" s="308" t="str">
        <f t="shared" si="52"/>
        <v>NO</v>
      </c>
      <c r="CR10" s="308" t="str">
        <f t="shared" si="53"/>
        <v>NO</v>
      </c>
    </row>
    <row r="11" spans="1:96">
      <c r="A11" s="64"/>
      <c r="B11" s="15"/>
      <c r="C11" s="15"/>
      <c r="D11" s="15"/>
      <c r="E11" s="15"/>
      <c r="F11" s="15"/>
      <c r="G11" s="15"/>
      <c r="H11" s="65"/>
      <c r="I11" s="52" t="s">
        <v>17</v>
      </c>
      <c r="J11" s="54">
        <v>0.98332495636880801</v>
      </c>
      <c r="K11" s="54">
        <v>1.6177589753385499E-2</v>
      </c>
      <c r="L11" s="54">
        <v>4.9745387780553098E-4</v>
      </c>
      <c r="M11" s="54">
        <v>0.101535306312024</v>
      </c>
      <c r="N11" s="54">
        <v>5.2872515045627101E-2</v>
      </c>
      <c r="O11" s="54">
        <v>0.84559217864234804</v>
      </c>
      <c r="P11" s="54">
        <v>0.84222563108780002</v>
      </c>
      <c r="Q11" s="54">
        <v>0.15507016047480501</v>
      </c>
      <c r="R11" s="54">
        <v>2.7042084373937098E-3</v>
      </c>
      <c r="S11" s="54">
        <v>0.99909230411819006</v>
      </c>
      <c r="T11" s="54">
        <v>8.5278429222146403E-4</v>
      </c>
      <c r="U11" s="54">
        <v>5.4911589587591703E-5</v>
      </c>
      <c r="V11" s="54">
        <v>0.73531593196459499</v>
      </c>
      <c r="W11" s="54">
        <v>0.24958007433651</v>
      </c>
      <c r="X11" s="54">
        <v>1.51039936988938E-2</v>
      </c>
      <c r="Y11" s="54">
        <v>0.88159519528777197</v>
      </c>
      <c r="Z11" s="54">
        <v>5.2091639880200297E-2</v>
      </c>
      <c r="AA11" s="54">
        <v>6.6313164832027302E-2</v>
      </c>
      <c r="AB11" s="54">
        <v>0.12718186860004499</v>
      </c>
      <c r="AC11" s="54">
        <v>0.310175157742267</v>
      </c>
      <c r="AD11" s="54">
        <v>0.56264297365768701</v>
      </c>
      <c r="AE11" s="54">
        <v>0.13776844257191301</v>
      </c>
      <c r="AF11" s="54">
        <v>8.94524661966733E-3</v>
      </c>
      <c r="AG11" s="317">
        <v>0.85328631080841799</v>
      </c>
      <c r="AH11" s="220">
        <v>0.46100000000000002</v>
      </c>
      <c r="AI11" s="220">
        <v>2.0299999999999998</v>
      </c>
      <c r="AJ11" s="221">
        <v>6.4749999999999996</v>
      </c>
      <c r="AK11" s="210">
        <v>0.47199999999999998</v>
      </c>
      <c r="AL11" s="210">
        <v>2.0510000000000002</v>
      </c>
      <c r="AM11" s="210">
        <v>6.6150000000000002</v>
      </c>
      <c r="AN11" s="203"/>
      <c r="AO11" s="203"/>
      <c r="AP11" s="203"/>
      <c r="AQ11" s="203"/>
      <c r="AR11" s="203">
        <f t="shared" si="5"/>
        <v>0.45515454646600001</v>
      </c>
      <c r="AS11" s="203">
        <f t="shared" si="6"/>
        <v>0.55630000000000002</v>
      </c>
      <c r="AT11" s="203">
        <f t="shared" si="7"/>
        <v>0.67992222098599997</v>
      </c>
      <c r="AU11" s="203">
        <f t="shared" si="8"/>
        <v>1.6506818218499999</v>
      </c>
      <c r="AV11" s="203">
        <f t="shared" si="9"/>
        <v>2.0175000000000001</v>
      </c>
      <c r="AW11" s="203">
        <f t="shared" si="10"/>
        <v>2.4658333288500001</v>
      </c>
      <c r="AX11" s="203">
        <f t="shared" si="11"/>
        <v>4.146627281942</v>
      </c>
      <c r="AY11" s="203">
        <f t="shared" si="12"/>
        <v>5.0681000000000003</v>
      </c>
      <c r="AZ11" s="203">
        <f t="shared" si="13"/>
        <v>6.1943444331819997</v>
      </c>
      <c r="BB11" s="308" t="str">
        <f t="shared" si="14"/>
        <v>NP</v>
      </c>
      <c r="BC11" s="308" t="str">
        <f t="shared" si="15"/>
        <v>NA</v>
      </c>
      <c r="BD11" s="308" t="str">
        <f t="shared" si="16"/>
        <v>P</v>
      </c>
      <c r="BE11" s="308" t="str">
        <f t="shared" si="17"/>
        <v>NO</v>
      </c>
      <c r="BF11" s="308" t="str">
        <f t="shared" si="18"/>
        <v>NO</v>
      </c>
      <c r="BG11" s="308" t="str">
        <f t="shared" si="19"/>
        <v>NO</v>
      </c>
      <c r="BH11" s="308" t="str">
        <f t="shared" si="20"/>
        <v>NO</v>
      </c>
      <c r="BI11" s="308"/>
      <c r="BJ11" s="308">
        <v>5</v>
      </c>
      <c r="BK11" s="308" t="str">
        <f t="shared" si="21"/>
        <v>NP</v>
      </c>
      <c r="BL11" s="308" t="str">
        <f t="shared" si="22"/>
        <v>NA</v>
      </c>
      <c r="BM11" s="308" t="str">
        <f t="shared" si="23"/>
        <v>P</v>
      </c>
      <c r="BN11" s="308" t="str">
        <f t="shared" si="24"/>
        <v>NO</v>
      </c>
      <c r="BO11" s="308" t="str">
        <f t="shared" si="25"/>
        <v>NO</v>
      </c>
      <c r="BP11" s="308" t="str">
        <f t="shared" si="26"/>
        <v>NO</v>
      </c>
      <c r="BQ11" s="308" t="str">
        <f t="shared" si="27"/>
        <v>NO</v>
      </c>
      <c r="BS11" s="308" t="str">
        <f t="shared" si="28"/>
        <v>TP</v>
      </c>
      <c r="BT11" s="308" t="str">
        <f t="shared" si="29"/>
        <v>TN</v>
      </c>
      <c r="BU11" s="308" t="str">
        <f t="shared" si="30"/>
        <v>TN</v>
      </c>
      <c r="BV11" s="308" t="str">
        <f t="shared" si="31"/>
        <v>NO</v>
      </c>
      <c r="BW11" s="308" t="str">
        <f t="shared" si="32"/>
        <v>NO</v>
      </c>
      <c r="BX11" s="303" t="str">
        <f t="shared" si="33"/>
        <v>YES</v>
      </c>
      <c r="BY11" s="308" t="str">
        <f t="shared" si="34"/>
        <v>YES</v>
      </c>
      <c r="BZ11" s="308" t="str">
        <f t="shared" si="35"/>
        <v>NO</v>
      </c>
      <c r="CA11" s="308" t="str">
        <f t="shared" si="36"/>
        <v>NO</v>
      </c>
      <c r="CB11" s="308" t="str">
        <f t="shared" si="37"/>
        <v>NO</v>
      </c>
      <c r="CC11" s="308" t="str">
        <f t="shared" si="38"/>
        <v>NO</v>
      </c>
      <c r="CD11" s="308" t="str">
        <f t="shared" si="39"/>
        <v>NO</v>
      </c>
      <c r="CE11" s="308" t="str">
        <f t="shared" si="40"/>
        <v>NO</v>
      </c>
      <c r="CF11" s="308" t="str">
        <f t="shared" si="41"/>
        <v>NO</v>
      </c>
      <c r="CG11" s="308" t="str">
        <f t="shared" si="42"/>
        <v>NO</v>
      </c>
      <c r="CH11" s="308" t="str">
        <f t="shared" si="43"/>
        <v>NO</v>
      </c>
      <c r="CI11" s="308" t="str">
        <f t="shared" si="44"/>
        <v>NO</v>
      </c>
      <c r="CJ11" s="308" t="str">
        <f t="shared" si="45"/>
        <v>NO</v>
      </c>
      <c r="CK11" s="308" t="str">
        <f t="shared" si="46"/>
        <v>NO</v>
      </c>
      <c r="CL11" s="308" t="str">
        <f t="shared" si="47"/>
        <v>NO</v>
      </c>
      <c r="CM11" s="308" t="str">
        <f t="shared" si="48"/>
        <v>NO</v>
      </c>
      <c r="CN11" s="308" t="str">
        <f t="shared" si="49"/>
        <v>NO</v>
      </c>
      <c r="CO11" s="308" t="str">
        <f t="shared" si="50"/>
        <v>NO</v>
      </c>
      <c r="CP11" s="308" t="str">
        <f t="shared" si="51"/>
        <v>NO</v>
      </c>
      <c r="CQ11" s="308" t="str">
        <f t="shared" si="52"/>
        <v>NO</v>
      </c>
      <c r="CR11" s="308" t="str">
        <f t="shared" si="53"/>
        <v>NO</v>
      </c>
    </row>
    <row r="12" spans="1:96">
      <c r="A12" s="64"/>
      <c r="B12" s="15"/>
      <c r="C12" s="15"/>
      <c r="D12" s="15"/>
      <c r="E12" s="15"/>
      <c r="F12" s="15"/>
      <c r="G12" s="15"/>
      <c r="H12" s="65"/>
      <c r="I12" s="52" t="s">
        <v>18</v>
      </c>
      <c r="J12" s="54">
        <v>0.98332495636880801</v>
      </c>
      <c r="K12" s="54">
        <v>1.6177589753385499E-2</v>
      </c>
      <c r="L12" s="54">
        <v>4.9745387780553098E-4</v>
      </c>
      <c r="M12" s="54">
        <v>0.101535306312024</v>
      </c>
      <c r="N12" s="54">
        <v>5.2872515045627101E-2</v>
      </c>
      <c r="O12" s="54">
        <v>0.84559217864234804</v>
      </c>
      <c r="P12" s="54">
        <v>0.87633524337422897</v>
      </c>
      <c r="Q12" s="54">
        <v>8.1443185778929394E-2</v>
      </c>
      <c r="R12" s="54">
        <v>4.2221570846840702E-2</v>
      </c>
      <c r="S12" s="54">
        <v>0.84109108921472098</v>
      </c>
      <c r="T12" s="54">
        <v>0.14994480522512399</v>
      </c>
      <c r="U12" s="54">
        <v>8.9641055601545894E-3</v>
      </c>
      <c r="V12" s="54">
        <v>0.70029972464304402</v>
      </c>
      <c r="W12" s="54">
        <v>0.225374729311002</v>
      </c>
      <c r="X12" s="54">
        <v>7.4325546045953303E-2</v>
      </c>
      <c r="Y12" s="54">
        <v>0.23447063889099601</v>
      </c>
      <c r="Z12" s="54">
        <v>0.55043489082969599</v>
      </c>
      <c r="AA12" s="54">
        <v>0.215094470279306</v>
      </c>
      <c r="AB12" s="54">
        <v>0.93250490687212595</v>
      </c>
      <c r="AC12" s="54">
        <v>4.3701439794454899E-2</v>
      </c>
      <c r="AD12" s="54">
        <v>2.3793653333418999E-2</v>
      </c>
      <c r="AE12" s="54">
        <v>0.215232114245336</v>
      </c>
      <c r="AF12" s="54">
        <v>0.42617187820528202</v>
      </c>
      <c r="AG12" s="317">
        <v>0.35859600754937998</v>
      </c>
      <c r="AH12" s="220">
        <v>0.64400000000000002</v>
      </c>
      <c r="AI12" s="220">
        <v>2.3690000000000002</v>
      </c>
      <c r="AJ12" s="221">
        <v>5.4530000000000003</v>
      </c>
      <c r="AK12" s="210">
        <v>0.63600000000000001</v>
      </c>
      <c r="AL12" s="210">
        <v>2.3039999999999998</v>
      </c>
      <c r="AM12" s="210">
        <v>5.4889999999999999</v>
      </c>
      <c r="AN12" s="203"/>
      <c r="AO12" s="203"/>
      <c r="AP12" s="203"/>
      <c r="AQ12" s="203"/>
      <c r="AR12" s="203">
        <f t="shared" si="5"/>
        <v>0.45515454646600001</v>
      </c>
      <c r="AS12" s="203">
        <f t="shared" si="6"/>
        <v>0.55630000000000002</v>
      </c>
      <c r="AT12" s="203">
        <f t="shared" si="7"/>
        <v>0.67992222098599997</v>
      </c>
      <c r="AU12" s="203">
        <f t="shared" si="8"/>
        <v>1.6506818218499999</v>
      </c>
      <c r="AV12" s="203">
        <f t="shared" si="9"/>
        <v>2.0175000000000001</v>
      </c>
      <c r="AW12" s="203">
        <f t="shared" si="10"/>
        <v>2.4658333288500001</v>
      </c>
      <c r="AX12" s="203">
        <f t="shared" si="11"/>
        <v>4.146627281942</v>
      </c>
      <c r="AY12" s="203">
        <f t="shared" si="12"/>
        <v>5.0681000000000003</v>
      </c>
      <c r="AZ12" s="203">
        <f t="shared" si="13"/>
        <v>6.1943444331819997</v>
      </c>
      <c r="BB12" s="308" t="str">
        <f t="shared" si="14"/>
        <v>NA</v>
      </c>
      <c r="BC12" s="308" t="str">
        <f t="shared" si="15"/>
        <v>NA</v>
      </c>
      <c r="BD12" s="308" t="str">
        <f t="shared" si="16"/>
        <v>NA</v>
      </c>
      <c r="BE12" s="308" t="str">
        <f t="shared" si="17"/>
        <v>NO</v>
      </c>
      <c r="BF12" s="308" t="str">
        <f t="shared" si="18"/>
        <v>NO</v>
      </c>
      <c r="BG12" s="308" t="str">
        <f t="shared" si="19"/>
        <v>NO</v>
      </c>
      <c r="BH12" s="308" t="str">
        <f t="shared" si="20"/>
        <v>YES</v>
      </c>
      <c r="BI12" s="308"/>
      <c r="BJ12" s="308">
        <v>7</v>
      </c>
      <c r="BK12" s="308" t="str">
        <f t="shared" si="21"/>
        <v>NA</v>
      </c>
      <c r="BL12" s="308" t="str">
        <f t="shared" si="22"/>
        <v>NA</v>
      </c>
      <c r="BM12" s="308" t="str">
        <f t="shared" si="23"/>
        <v>NA</v>
      </c>
      <c r="BN12" s="308" t="str">
        <f t="shared" si="24"/>
        <v>NO</v>
      </c>
      <c r="BO12" s="308" t="str">
        <f t="shared" si="25"/>
        <v>NO</v>
      </c>
      <c r="BP12" s="308" t="str">
        <f t="shared" si="26"/>
        <v>NO</v>
      </c>
      <c r="BQ12" s="308" t="str">
        <f t="shared" si="27"/>
        <v>YES</v>
      </c>
      <c r="BS12" s="308" t="str">
        <f t="shared" si="28"/>
        <v>TN</v>
      </c>
      <c r="BT12" s="308" t="str">
        <f t="shared" si="29"/>
        <v>TN</v>
      </c>
      <c r="BU12" s="308" t="str">
        <f t="shared" si="30"/>
        <v>TN</v>
      </c>
      <c r="BV12" s="308" t="str">
        <f t="shared" si="31"/>
        <v>NO</v>
      </c>
      <c r="BW12" s="308" t="str">
        <f t="shared" si="32"/>
        <v>NO</v>
      </c>
      <c r="BX12" s="308" t="str">
        <f t="shared" si="33"/>
        <v>NO</v>
      </c>
      <c r="BY12" s="308" t="str">
        <f t="shared" si="34"/>
        <v>YES</v>
      </c>
      <c r="BZ12" s="308" t="str">
        <f t="shared" si="35"/>
        <v>NO</v>
      </c>
      <c r="CA12" s="308" t="str">
        <f t="shared" si="36"/>
        <v>NO</v>
      </c>
      <c r="CB12" s="308" t="str">
        <f t="shared" si="37"/>
        <v>NO</v>
      </c>
      <c r="CC12" s="308" t="str">
        <f t="shared" si="38"/>
        <v>NO</v>
      </c>
      <c r="CD12" s="308" t="str">
        <f t="shared" si="39"/>
        <v>NO</v>
      </c>
      <c r="CE12" s="308" t="str">
        <f t="shared" si="40"/>
        <v>NO</v>
      </c>
      <c r="CF12" s="308" t="str">
        <f t="shared" si="41"/>
        <v>NO</v>
      </c>
      <c r="CG12" s="308" t="str">
        <f t="shared" si="42"/>
        <v>NO</v>
      </c>
      <c r="CH12" s="308" t="str">
        <f t="shared" si="43"/>
        <v>NO</v>
      </c>
      <c r="CI12" s="308" t="str">
        <f t="shared" si="44"/>
        <v>NO</v>
      </c>
      <c r="CJ12" s="308" t="str">
        <f t="shared" si="45"/>
        <v>NO</v>
      </c>
      <c r="CK12" s="308" t="str">
        <f t="shared" si="46"/>
        <v>NO</v>
      </c>
      <c r="CL12" s="308" t="str">
        <f t="shared" si="47"/>
        <v>NO</v>
      </c>
      <c r="CM12" s="308" t="str">
        <f t="shared" si="48"/>
        <v>NO</v>
      </c>
      <c r="CN12" s="308" t="str">
        <f t="shared" si="49"/>
        <v>NO</v>
      </c>
      <c r="CO12" s="308" t="str">
        <f t="shared" si="50"/>
        <v>NO</v>
      </c>
      <c r="CP12" s="308" t="str">
        <f t="shared" si="51"/>
        <v>NO</v>
      </c>
      <c r="CQ12" s="308" t="str">
        <f t="shared" si="52"/>
        <v>NO</v>
      </c>
      <c r="CR12" s="308" t="str">
        <f t="shared" si="53"/>
        <v>NO</v>
      </c>
    </row>
    <row r="13" spans="1:96">
      <c r="A13" s="64"/>
      <c r="B13" s="15"/>
      <c r="C13" s="15"/>
      <c r="D13" s="15"/>
      <c r="E13" s="15"/>
      <c r="F13" s="15"/>
      <c r="G13" s="15"/>
      <c r="H13" s="65"/>
      <c r="I13" s="52" t="s">
        <v>19</v>
      </c>
      <c r="J13" s="54">
        <v>0.845054392770336</v>
      </c>
      <c r="K13" s="54">
        <v>4.3630134035951198E-3</v>
      </c>
      <c r="L13" s="54">
        <v>0.15058259382606801</v>
      </c>
      <c r="M13" s="54">
        <v>2.4239858888414002E-2</v>
      </c>
      <c r="N13" s="54">
        <v>0.83315539172345598</v>
      </c>
      <c r="O13" s="54">
        <v>0.142604749388129</v>
      </c>
      <c r="P13" s="54">
        <v>0.84222563108780002</v>
      </c>
      <c r="Q13" s="54">
        <v>0.15507016047480501</v>
      </c>
      <c r="R13" s="54">
        <v>2.7042084373937098E-3</v>
      </c>
      <c r="S13" s="54">
        <v>0.99909230411819006</v>
      </c>
      <c r="T13" s="54">
        <v>8.5278429222146403E-4</v>
      </c>
      <c r="U13" s="54">
        <v>5.4911589587591703E-5</v>
      </c>
      <c r="V13" s="54">
        <v>0.73531593196459499</v>
      </c>
      <c r="W13" s="54">
        <v>0.24958007433651</v>
      </c>
      <c r="X13" s="54">
        <v>1.51039936988938E-2</v>
      </c>
      <c r="Y13" s="54">
        <v>0.88159519528777197</v>
      </c>
      <c r="Z13" s="54">
        <v>5.2091639880200297E-2</v>
      </c>
      <c r="AA13" s="54">
        <v>6.6313164832027302E-2</v>
      </c>
      <c r="AB13" s="54">
        <v>0.47209146052251399</v>
      </c>
      <c r="AC13" s="54">
        <v>0.32909006880796898</v>
      </c>
      <c r="AD13" s="54">
        <v>0.198818470669516</v>
      </c>
      <c r="AE13" s="54">
        <v>0.50951729816334002</v>
      </c>
      <c r="AF13" s="54">
        <v>0.332014137298487</v>
      </c>
      <c r="AG13" s="317">
        <v>0.15846856453817099</v>
      </c>
      <c r="AH13" s="220">
        <v>0.68799999999999994</v>
      </c>
      <c r="AI13" s="220">
        <v>2.3029999999999999</v>
      </c>
      <c r="AJ13" s="221">
        <v>5.657</v>
      </c>
      <c r="AK13" s="210">
        <v>0.69299999999999995</v>
      </c>
      <c r="AL13" s="210">
        <v>2.2709999999999999</v>
      </c>
      <c r="AM13" s="210">
        <v>5.5090000000000003</v>
      </c>
      <c r="AN13" s="203"/>
      <c r="AO13" s="203"/>
      <c r="AP13" s="203"/>
      <c r="AQ13" s="203"/>
      <c r="AR13" s="203">
        <f t="shared" si="5"/>
        <v>0.45515454646600001</v>
      </c>
      <c r="AS13" s="203">
        <f t="shared" si="6"/>
        <v>0.55630000000000002</v>
      </c>
      <c r="AT13" s="203">
        <f t="shared" si="7"/>
        <v>0.67992222098599997</v>
      </c>
      <c r="AU13" s="203">
        <f t="shared" si="8"/>
        <v>1.6506818218499999</v>
      </c>
      <c r="AV13" s="203">
        <f t="shared" si="9"/>
        <v>2.0175000000000001</v>
      </c>
      <c r="AW13" s="203">
        <f t="shared" si="10"/>
        <v>2.4658333288500001</v>
      </c>
      <c r="AX13" s="203">
        <f t="shared" si="11"/>
        <v>4.146627281942</v>
      </c>
      <c r="AY13" s="203">
        <f t="shared" si="12"/>
        <v>5.0681000000000003</v>
      </c>
      <c r="AZ13" s="203">
        <f t="shared" si="13"/>
        <v>6.1943444331819997</v>
      </c>
      <c r="BB13" s="308" t="str">
        <f t="shared" si="14"/>
        <v>P</v>
      </c>
      <c r="BC13" s="308" t="str">
        <f t="shared" si="15"/>
        <v>NA</v>
      </c>
      <c r="BD13" s="308" t="str">
        <f t="shared" si="16"/>
        <v>NA</v>
      </c>
      <c r="BE13" s="308" t="str">
        <f t="shared" si="17"/>
        <v>NO</v>
      </c>
      <c r="BF13" s="308" t="str">
        <f t="shared" si="18"/>
        <v>NO</v>
      </c>
      <c r="BG13" s="308" t="str">
        <f t="shared" si="19"/>
        <v>NO</v>
      </c>
      <c r="BH13" s="308" t="str">
        <f t="shared" si="20"/>
        <v>NO</v>
      </c>
      <c r="BI13" s="308"/>
      <c r="BJ13" s="308">
        <v>6</v>
      </c>
      <c r="BK13" s="308" t="str">
        <f t="shared" si="21"/>
        <v>P</v>
      </c>
      <c r="BL13" s="308" t="str">
        <f t="shared" si="22"/>
        <v>NA</v>
      </c>
      <c r="BM13" s="308" t="str">
        <f t="shared" si="23"/>
        <v>NA</v>
      </c>
      <c r="BN13" s="308" t="str">
        <f t="shared" si="24"/>
        <v>NO</v>
      </c>
      <c r="BO13" s="308" t="str">
        <f t="shared" si="25"/>
        <v>NO</v>
      </c>
      <c r="BP13" s="308" t="str">
        <f t="shared" si="26"/>
        <v>NO</v>
      </c>
      <c r="BQ13" s="308" t="str">
        <f t="shared" si="27"/>
        <v>NO</v>
      </c>
      <c r="BS13" s="308" t="str">
        <f t="shared" si="28"/>
        <v>TN</v>
      </c>
      <c r="BT13" s="308" t="str">
        <f t="shared" si="29"/>
        <v>TN</v>
      </c>
      <c r="BU13" s="308" t="str">
        <f t="shared" si="30"/>
        <v>TN</v>
      </c>
      <c r="BV13" s="308" t="str">
        <f t="shared" si="31"/>
        <v>NO</v>
      </c>
      <c r="BW13" s="308" t="str">
        <f t="shared" si="32"/>
        <v>NO</v>
      </c>
      <c r="BX13" s="308" t="str">
        <f t="shared" si="33"/>
        <v>NO</v>
      </c>
      <c r="BY13" s="308" t="str">
        <f t="shared" si="34"/>
        <v>YES</v>
      </c>
      <c r="BZ13" s="308" t="str">
        <f t="shared" si="35"/>
        <v>NO</v>
      </c>
      <c r="CA13" s="308" t="str">
        <f t="shared" si="36"/>
        <v>NO</v>
      </c>
      <c r="CB13" s="308" t="str">
        <f t="shared" si="37"/>
        <v>NO</v>
      </c>
      <c r="CC13" s="308" t="str">
        <f t="shared" si="38"/>
        <v>NO</v>
      </c>
      <c r="CD13" s="308" t="str">
        <f t="shared" si="39"/>
        <v>NO</v>
      </c>
      <c r="CE13" s="308" t="str">
        <f t="shared" si="40"/>
        <v>NO</v>
      </c>
      <c r="CF13" s="308" t="str">
        <f t="shared" si="41"/>
        <v>NO</v>
      </c>
      <c r="CG13" s="308" t="str">
        <f t="shared" si="42"/>
        <v>NO</v>
      </c>
      <c r="CH13" s="308" t="str">
        <f t="shared" si="43"/>
        <v>NO</v>
      </c>
      <c r="CI13" s="308" t="str">
        <f t="shared" si="44"/>
        <v>NO</v>
      </c>
      <c r="CJ13" s="308" t="str">
        <f t="shared" si="45"/>
        <v>NO</v>
      </c>
      <c r="CK13" s="308" t="str">
        <f t="shared" si="46"/>
        <v>NO</v>
      </c>
      <c r="CL13" s="308" t="str">
        <f t="shared" si="47"/>
        <v>NO</v>
      </c>
      <c r="CM13" s="308" t="str">
        <f t="shared" si="48"/>
        <v>NO</v>
      </c>
      <c r="CN13" s="308" t="str">
        <f t="shared" si="49"/>
        <v>NO</v>
      </c>
      <c r="CO13" s="308" t="str">
        <f t="shared" si="50"/>
        <v>NO</v>
      </c>
      <c r="CP13" s="308" t="str">
        <f t="shared" si="51"/>
        <v>NO</v>
      </c>
      <c r="CQ13" s="308" t="str">
        <f t="shared" si="52"/>
        <v>NO</v>
      </c>
      <c r="CR13" s="308" t="str">
        <f t="shared" si="53"/>
        <v>NO</v>
      </c>
    </row>
    <row r="14" spans="1:96">
      <c r="A14" s="64"/>
      <c r="B14" s="15"/>
      <c r="C14" s="15"/>
      <c r="D14" s="15"/>
      <c r="E14" s="15"/>
      <c r="F14" s="15"/>
      <c r="G14" s="15"/>
      <c r="H14" s="65"/>
      <c r="I14" s="52" t="s">
        <v>42</v>
      </c>
      <c r="J14" s="54">
        <v>0.845054392770336</v>
      </c>
      <c r="K14" s="54">
        <v>4.3630134035951198E-3</v>
      </c>
      <c r="L14" s="54">
        <v>0.15058259382606801</v>
      </c>
      <c r="M14" s="54">
        <v>2.4239858888414002E-2</v>
      </c>
      <c r="N14" s="54">
        <v>0.83315539172345598</v>
      </c>
      <c r="O14" s="54">
        <v>0.142604749388129</v>
      </c>
      <c r="P14" s="54">
        <v>0.84222563108780002</v>
      </c>
      <c r="Q14" s="54">
        <v>0.15507016047480501</v>
      </c>
      <c r="R14" s="54">
        <v>2.7042084373937098E-3</v>
      </c>
      <c r="S14" s="54">
        <v>0.99909230411819006</v>
      </c>
      <c r="T14" s="54">
        <v>8.5278429222146403E-4</v>
      </c>
      <c r="U14" s="54">
        <v>5.4911589587591703E-5</v>
      </c>
      <c r="V14" s="54">
        <v>0.73531593196459499</v>
      </c>
      <c r="W14" s="54">
        <v>0.24958007433651</v>
      </c>
      <c r="X14" s="54">
        <v>1.51039936988938E-2</v>
      </c>
      <c r="Y14" s="54">
        <v>0.88159519528777197</v>
      </c>
      <c r="Z14" s="54">
        <v>5.2091639880200297E-2</v>
      </c>
      <c r="AA14" s="54">
        <v>6.6313164832027302E-2</v>
      </c>
      <c r="AB14" s="54">
        <v>0.47209146052251399</v>
      </c>
      <c r="AC14" s="54">
        <v>0.32909006880796898</v>
      </c>
      <c r="AD14" s="54">
        <v>0.198818470669516</v>
      </c>
      <c r="AE14" s="54">
        <v>0.13776844257191301</v>
      </c>
      <c r="AF14" s="54">
        <v>8.94524661966733E-3</v>
      </c>
      <c r="AG14" s="317">
        <v>0.85328631080841799</v>
      </c>
      <c r="AH14" s="220">
        <v>0.69199999999999995</v>
      </c>
      <c r="AI14" s="220">
        <v>2.2490000000000001</v>
      </c>
      <c r="AJ14" s="221">
        <v>6.375</v>
      </c>
      <c r="AK14" s="210">
        <v>0.68400000000000005</v>
      </c>
      <c r="AL14" s="210">
        <v>2.2229999999999999</v>
      </c>
      <c r="AM14" s="210">
        <v>6.3460000000000001</v>
      </c>
      <c r="AN14" s="203"/>
      <c r="AO14" s="203"/>
      <c r="AP14" s="203"/>
      <c r="AQ14" s="203"/>
      <c r="AR14" s="203">
        <f t="shared" si="5"/>
        <v>0.45515454646600001</v>
      </c>
      <c r="AS14" s="203">
        <f t="shared" si="6"/>
        <v>0.55630000000000002</v>
      </c>
      <c r="AT14" s="203">
        <f t="shared" si="7"/>
        <v>0.67992222098599997</v>
      </c>
      <c r="AU14" s="203">
        <f t="shared" si="8"/>
        <v>1.6506818218499999</v>
      </c>
      <c r="AV14" s="203">
        <f t="shared" si="9"/>
        <v>2.0175000000000001</v>
      </c>
      <c r="AW14" s="203">
        <f t="shared" si="10"/>
        <v>2.4658333288500001</v>
      </c>
      <c r="AX14" s="203">
        <f t="shared" si="11"/>
        <v>4.146627281942</v>
      </c>
      <c r="AY14" s="203">
        <f t="shared" si="12"/>
        <v>5.0681000000000003</v>
      </c>
      <c r="AZ14" s="203">
        <f t="shared" si="13"/>
        <v>6.1943444331819997</v>
      </c>
      <c r="BB14" s="308" t="str">
        <f t="shared" si="14"/>
        <v>P</v>
      </c>
      <c r="BC14" s="308" t="str">
        <f t="shared" si="15"/>
        <v>NA</v>
      </c>
      <c r="BD14" s="308" t="str">
        <f t="shared" si="16"/>
        <v>P</v>
      </c>
      <c r="BE14" s="308" t="str">
        <f t="shared" si="17"/>
        <v>NO</v>
      </c>
      <c r="BF14" s="308" t="str">
        <f t="shared" si="18"/>
        <v>NO</v>
      </c>
      <c r="BG14" s="308" t="str">
        <f t="shared" si="19"/>
        <v>NO</v>
      </c>
      <c r="BH14" s="308" t="str">
        <f t="shared" si="20"/>
        <v>NO</v>
      </c>
      <c r="BI14" s="308"/>
      <c r="BJ14" s="308">
        <v>25</v>
      </c>
      <c r="BK14" s="308" t="str">
        <f t="shared" si="21"/>
        <v>P</v>
      </c>
      <c r="BL14" s="308" t="str">
        <f t="shared" si="22"/>
        <v>NA</v>
      </c>
      <c r="BM14" s="308" t="str">
        <f t="shared" si="23"/>
        <v>P</v>
      </c>
      <c r="BN14" s="308" t="str">
        <f t="shared" si="24"/>
        <v>NO</v>
      </c>
      <c r="BO14" s="308" t="str">
        <f t="shared" si="25"/>
        <v>NO</v>
      </c>
      <c r="BP14" s="308" t="str">
        <f t="shared" si="26"/>
        <v>NO</v>
      </c>
      <c r="BQ14" s="308" t="str">
        <f t="shared" si="27"/>
        <v>NO</v>
      </c>
      <c r="BS14" s="308" t="str">
        <f t="shared" si="28"/>
        <v>TN</v>
      </c>
      <c r="BT14" s="308" t="str">
        <f t="shared" si="29"/>
        <v>TN</v>
      </c>
      <c r="BU14" s="308" t="str">
        <f t="shared" si="30"/>
        <v>TN</v>
      </c>
      <c r="BV14" s="308" t="str">
        <f t="shared" si="31"/>
        <v>NO</v>
      </c>
      <c r="BW14" s="308" t="str">
        <f t="shared" si="32"/>
        <v>NO</v>
      </c>
      <c r="BX14" s="308" t="str">
        <f t="shared" si="33"/>
        <v>NO</v>
      </c>
      <c r="BY14" s="308" t="str">
        <f t="shared" si="34"/>
        <v>YES</v>
      </c>
      <c r="BZ14" s="308" t="str">
        <f t="shared" si="35"/>
        <v>NO</v>
      </c>
      <c r="CA14" s="308" t="str">
        <f t="shared" si="36"/>
        <v>NO</v>
      </c>
      <c r="CB14" s="308" t="str">
        <f t="shared" si="37"/>
        <v>NO</v>
      </c>
      <c r="CC14" s="308" t="str">
        <f t="shared" si="38"/>
        <v>NO</v>
      </c>
      <c r="CD14" s="308" t="str">
        <f t="shared" si="39"/>
        <v>NO</v>
      </c>
      <c r="CE14" s="308" t="str">
        <f t="shared" si="40"/>
        <v>NO</v>
      </c>
      <c r="CF14" s="308" t="str">
        <f t="shared" si="41"/>
        <v>NO</v>
      </c>
      <c r="CG14" s="308" t="str">
        <f t="shared" si="42"/>
        <v>NO</v>
      </c>
      <c r="CH14" s="308" t="str">
        <f t="shared" si="43"/>
        <v>NO</v>
      </c>
      <c r="CI14" s="308" t="str">
        <f t="shared" si="44"/>
        <v>NO</v>
      </c>
      <c r="CJ14" s="308" t="str">
        <f t="shared" si="45"/>
        <v>NO</v>
      </c>
      <c r="CK14" s="308" t="str">
        <f t="shared" si="46"/>
        <v>NO</v>
      </c>
      <c r="CL14" s="308" t="str">
        <f t="shared" si="47"/>
        <v>NO</v>
      </c>
      <c r="CM14" s="308" t="str">
        <f t="shared" si="48"/>
        <v>NO</v>
      </c>
      <c r="CN14" s="308" t="str">
        <f t="shared" si="49"/>
        <v>NO</v>
      </c>
      <c r="CO14" s="308" t="str">
        <f t="shared" si="50"/>
        <v>NO</v>
      </c>
      <c r="CP14" s="308" t="str">
        <f t="shared" si="51"/>
        <v>NO</v>
      </c>
      <c r="CQ14" s="308" t="str">
        <f t="shared" si="52"/>
        <v>NO</v>
      </c>
      <c r="CR14" s="308" t="str">
        <f t="shared" si="53"/>
        <v>NO</v>
      </c>
    </row>
    <row r="15" spans="1:96">
      <c r="A15" s="64"/>
      <c r="B15" s="15"/>
      <c r="C15" s="15"/>
      <c r="D15" s="15"/>
      <c r="E15" s="15"/>
      <c r="F15" s="15"/>
      <c r="G15" s="15"/>
      <c r="H15" s="65"/>
      <c r="I15" s="52" t="s">
        <v>43</v>
      </c>
      <c r="J15" s="54">
        <v>0.845054392770336</v>
      </c>
      <c r="K15" s="54">
        <v>4.3630134035951198E-3</v>
      </c>
      <c r="L15" s="54">
        <v>0.15058259382606801</v>
      </c>
      <c r="M15" s="54">
        <v>2.4239858888414002E-2</v>
      </c>
      <c r="N15" s="54">
        <v>0.83315539172345598</v>
      </c>
      <c r="O15" s="54">
        <v>0.142604749388129</v>
      </c>
      <c r="P15" s="54">
        <v>0.84222563108780002</v>
      </c>
      <c r="Q15" s="54">
        <v>0.15507016047480501</v>
      </c>
      <c r="R15" s="54">
        <v>2.7042084373937098E-3</v>
      </c>
      <c r="S15" s="54">
        <v>0.99909230411819006</v>
      </c>
      <c r="T15" s="54">
        <v>8.5278429222146403E-4</v>
      </c>
      <c r="U15" s="54">
        <v>5.4911589587591703E-5</v>
      </c>
      <c r="V15" s="54">
        <v>0.73531593196459499</v>
      </c>
      <c r="W15" s="54">
        <v>0.24958007433651</v>
      </c>
      <c r="X15" s="54">
        <v>1.51039936988938E-2</v>
      </c>
      <c r="Y15" s="54">
        <v>0.88159519528777197</v>
      </c>
      <c r="Z15" s="54">
        <v>5.2091639880200297E-2</v>
      </c>
      <c r="AA15" s="54">
        <v>6.6313164832027302E-2</v>
      </c>
      <c r="AB15" s="54">
        <v>0.12718186860004499</v>
      </c>
      <c r="AC15" s="54">
        <v>0.310175157742267</v>
      </c>
      <c r="AD15" s="54">
        <v>0.56264297365768701</v>
      </c>
      <c r="AE15" s="54">
        <v>0.50951729816334002</v>
      </c>
      <c r="AF15" s="54">
        <v>0.332014137298487</v>
      </c>
      <c r="AG15" s="317">
        <v>0.15846856453817099</v>
      </c>
      <c r="AH15" s="220">
        <v>0.66500000000000004</v>
      </c>
      <c r="AI15" s="220">
        <v>2.2509999999999999</v>
      </c>
      <c r="AJ15" s="221">
        <v>5.9459999999999997</v>
      </c>
      <c r="AK15" s="210">
        <v>0.64700000000000002</v>
      </c>
      <c r="AL15" s="210">
        <v>2.2639999999999998</v>
      </c>
      <c r="AM15" s="210">
        <v>5.9630000000000001</v>
      </c>
      <c r="AN15" s="203"/>
      <c r="AO15" s="203"/>
      <c r="AP15" s="203"/>
      <c r="AQ15" s="203"/>
      <c r="AR15" s="203">
        <f t="shared" si="5"/>
        <v>0.45515454646600001</v>
      </c>
      <c r="AS15" s="203">
        <f t="shared" si="6"/>
        <v>0.55630000000000002</v>
      </c>
      <c r="AT15" s="203">
        <f t="shared" si="7"/>
        <v>0.67992222098599997</v>
      </c>
      <c r="AU15" s="203">
        <f t="shared" si="8"/>
        <v>1.6506818218499999</v>
      </c>
      <c r="AV15" s="203">
        <f t="shared" si="9"/>
        <v>2.0175000000000001</v>
      </c>
      <c r="AW15" s="203">
        <f t="shared" si="10"/>
        <v>2.4658333288500001</v>
      </c>
      <c r="AX15" s="203">
        <f t="shared" si="11"/>
        <v>4.146627281942</v>
      </c>
      <c r="AY15" s="203">
        <f t="shared" si="12"/>
        <v>5.0681000000000003</v>
      </c>
      <c r="AZ15" s="203">
        <f t="shared" si="13"/>
        <v>6.1943444331819997</v>
      </c>
      <c r="BB15" s="308" t="str">
        <f t="shared" si="14"/>
        <v>NA</v>
      </c>
      <c r="BC15" s="308" t="str">
        <f t="shared" si="15"/>
        <v>NA</v>
      </c>
      <c r="BD15" s="308" t="str">
        <f t="shared" si="16"/>
        <v>NA</v>
      </c>
      <c r="BE15" s="308" t="str">
        <f t="shared" si="17"/>
        <v>NO</v>
      </c>
      <c r="BF15" s="308" t="str">
        <f t="shared" si="18"/>
        <v>NO</v>
      </c>
      <c r="BG15" s="308" t="str">
        <f t="shared" si="19"/>
        <v>NO</v>
      </c>
      <c r="BH15" s="308" t="str">
        <f t="shared" si="20"/>
        <v>YES</v>
      </c>
      <c r="BI15" s="308"/>
      <c r="BJ15" s="308">
        <v>6</v>
      </c>
      <c r="BK15" s="308" t="str">
        <f t="shared" si="21"/>
        <v>NA</v>
      </c>
      <c r="BL15" s="308" t="str">
        <f t="shared" si="22"/>
        <v>NA</v>
      </c>
      <c r="BM15" s="308" t="str">
        <f t="shared" si="23"/>
        <v>NA</v>
      </c>
      <c r="BN15" s="308" t="str">
        <f t="shared" si="24"/>
        <v>NO</v>
      </c>
      <c r="BO15" s="308" t="str">
        <f t="shared" si="25"/>
        <v>NO</v>
      </c>
      <c r="BP15" s="308" t="str">
        <f t="shared" si="26"/>
        <v>NO</v>
      </c>
      <c r="BQ15" s="308" t="str">
        <f t="shared" si="27"/>
        <v>YES</v>
      </c>
      <c r="BS15" s="308" t="str">
        <f t="shared" si="28"/>
        <v>TN</v>
      </c>
      <c r="BT15" s="308" t="str">
        <f t="shared" si="29"/>
        <v>TN</v>
      </c>
      <c r="BU15" s="308" t="str">
        <f t="shared" si="30"/>
        <v>TN</v>
      </c>
      <c r="BV15" s="308" t="str">
        <f t="shared" si="31"/>
        <v>NO</v>
      </c>
      <c r="BW15" s="308" t="str">
        <f t="shared" si="32"/>
        <v>NO</v>
      </c>
      <c r="BX15" s="308" t="str">
        <f t="shared" si="33"/>
        <v>NO</v>
      </c>
      <c r="BY15" s="308" t="str">
        <f t="shared" si="34"/>
        <v>YES</v>
      </c>
      <c r="BZ15" s="308" t="str">
        <f t="shared" si="35"/>
        <v>NO</v>
      </c>
      <c r="CA15" s="308" t="str">
        <f t="shared" si="36"/>
        <v>NO</v>
      </c>
      <c r="CB15" s="308" t="str">
        <f t="shared" si="37"/>
        <v>NO</v>
      </c>
      <c r="CC15" s="308" t="str">
        <f t="shared" si="38"/>
        <v>NO</v>
      </c>
      <c r="CD15" s="308" t="str">
        <f t="shared" si="39"/>
        <v>NO</v>
      </c>
      <c r="CE15" s="308" t="str">
        <f t="shared" si="40"/>
        <v>NO</v>
      </c>
      <c r="CF15" s="308" t="str">
        <f t="shared" si="41"/>
        <v>NO</v>
      </c>
      <c r="CG15" s="308" t="str">
        <f t="shared" si="42"/>
        <v>NO</v>
      </c>
      <c r="CH15" s="308" t="str">
        <f t="shared" si="43"/>
        <v>NO</v>
      </c>
      <c r="CI15" s="308" t="str">
        <f t="shared" si="44"/>
        <v>NO</v>
      </c>
      <c r="CJ15" s="308" t="str">
        <f t="shared" si="45"/>
        <v>NO</v>
      </c>
      <c r="CK15" s="308" t="str">
        <f t="shared" si="46"/>
        <v>NO</v>
      </c>
      <c r="CL15" s="308" t="str">
        <f t="shared" si="47"/>
        <v>NO</v>
      </c>
      <c r="CM15" s="308" t="str">
        <f t="shared" si="48"/>
        <v>NO</v>
      </c>
      <c r="CN15" s="308" t="str">
        <f t="shared" si="49"/>
        <v>NO</v>
      </c>
      <c r="CO15" s="308" t="str">
        <f t="shared" si="50"/>
        <v>NO</v>
      </c>
      <c r="CP15" s="308" t="str">
        <f t="shared" si="51"/>
        <v>NO</v>
      </c>
      <c r="CQ15" s="308" t="str">
        <f t="shared" si="52"/>
        <v>NO</v>
      </c>
      <c r="CR15" s="308" t="str">
        <f t="shared" si="53"/>
        <v>NO</v>
      </c>
    </row>
    <row r="16" spans="1:96">
      <c r="A16" s="64"/>
      <c r="B16" s="15"/>
      <c r="C16" s="15"/>
      <c r="D16" s="15"/>
      <c r="E16" s="15"/>
      <c r="F16" s="15"/>
      <c r="G16" s="15"/>
      <c r="H16" s="65"/>
      <c r="I16" s="52" t="s">
        <v>45</v>
      </c>
      <c r="J16" s="54">
        <v>0.72291159510818603</v>
      </c>
      <c r="K16" s="54">
        <v>0.26112123676807297</v>
      </c>
      <c r="L16" s="54">
        <v>1.5967168123740501E-2</v>
      </c>
      <c r="M16" s="54">
        <v>2.76133698223501E-2</v>
      </c>
      <c r="N16" s="54">
        <v>0.74800991881457002</v>
      </c>
      <c r="O16" s="54">
        <v>0.22437671136307899</v>
      </c>
      <c r="P16" s="54">
        <v>7.1819793171422605E-2</v>
      </c>
      <c r="Q16" s="54">
        <v>0.62591779483163001</v>
      </c>
      <c r="R16" s="54">
        <v>0.30226241199694698</v>
      </c>
      <c r="S16" s="54">
        <v>0.13669260641977499</v>
      </c>
      <c r="T16" s="54">
        <v>0.86035220491281506</v>
      </c>
      <c r="U16" s="54">
        <v>2.9551886674082902E-3</v>
      </c>
      <c r="V16" s="54">
        <v>0.91353915385043205</v>
      </c>
      <c r="W16" s="54">
        <v>7.3909752277844104E-2</v>
      </c>
      <c r="X16" s="54">
        <v>1.2551093871723E-2</v>
      </c>
      <c r="Y16" s="54">
        <v>0.36306367413277801</v>
      </c>
      <c r="Z16" s="54">
        <v>0.61476653730512998</v>
      </c>
      <c r="AA16" s="54">
        <v>2.2169788562091099E-2</v>
      </c>
      <c r="AB16" s="54">
        <v>9.9809937743088495E-2</v>
      </c>
      <c r="AC16" s="54">
        <v>0.65899374829222501</v>
      </c>
      <c r="AD16" s="54">
        <v>0.24119631396468599</v>
      </c>
      <c r="AE16" s="54">
        <v>0.13503347458932399</v>
      </c>
      <c r="AF16" s="54">
        <v>0.33707037916861599</v>
      </c>
      <c r="AG16" s="317">
        <v>0.52789614624205905</v>
      </c>
      <c r="AH16" s="220">
        <v>0.85199999999999998</v>
      </c>
      <c r="AI16" s="220">
        <v>2.0299999999999998</v>
      </c>
      <c r="AJ16" s="221">
        <v>5.9210000000000003</v>
      </c>
      <c r="AK16" s="210">
        <v>0.85299999999999998</v>
      </c>
      <c r="AL16" s="210">
        <v>2.036</v>
      </c>
      <c r="AM16" s="210">
        <v>5.86</v>
      </c>
      <c r="AN16" s="203"/>
      <c r="AO16" s="203"/>
      <c r="AP16" s="203"/>
      <c r="AQ16" s="203"/>
      <c r="AR16" s="203">
        <f t="shared" si="5"/>
        <v>0.45515454646600001</v>
      </c>
      <c r="AS16" s="203">
        <f t="shared" si="6"/>
        <v>0.55630000000000002</v>
      </c>
      <c r="AT16" s="203">
        <f t="shared" si="7"/>
        <v>0.67992222098599997</v>
      </c>
      <c r="AU16" s="203">
        <f t="shared" si="8"/>
        <v>1.6506818218499999</v>
      </c>
      <c r="AV16" s="203">
        <f t="shared" si="9"/>
        <v>2.0175000000000001</v>
      </c>
      <c r="AW16" s="203">
        <f t="shared" si="10"/>
        <v>2.4658333288500001</v>
      </c>
      <c r="AX16" s="203">
        <f t="shared" si="11"/>
        <v>4.146627281942</v>
      </c>
      <c r="AY16" s="203">
        <f t="shared" si="12"/>
        <v>5.0681000000000003</v>
      </c>
      <c r="AZ16" s="203">
        <f t="shared" si="13"/>
        <v>6.1943444331819997</v>
      </c>
      <c r="BB16" s="308" t="str">
        <f t="shared" si="14"/>
        <v>P</v>
      </c>
      <c r="BC16" s="308" t="str">
        <f t="shared" si="15"/>
        <v>NA</v>
      </c>
      <c r="BD16" s="308" t="str">
        <f t="shared" si="16"/>
        <v>NA</v>
      </c>
      <c r="BE16" s="308" t="str">
        <f t="shared" si="17"/>
        <v>NO</v>
      </c>
      <c r="BF16" s="308" t="str">
        <f t="shared" si="18"/>
        <v>NO</v>
      </c>
      <c r="BG16" s="308" t="str">
        <f t="shared" si="19"/>
        <v>NO</v>
      </c>
      <c r="BH16" s="308" t="str">
        <f t="shared" si="20"/>
        <v>NO</v>
      </c>
      <c r="BI16" s="308"/>
      <c r="BJ16" s="308">
        <v>2</v>
      </c>
      <c r="BK16" s="308" t="str">
        <f t="shared" si="21"/>
        <v>P</v>
      </c>
      <c r="BL16" s="308" t="str">
        <f t="shared" si="22"/>
        <v>NA</v>
      </c>
      <c r="BM16" s="308" t="str">
        <f t="shared" si="23"/>
        <v>NA</v>
      </c>
      <c r="BN16" s="308" t="str">
        <f t="shared" si="24"/>
        <v>NO</v>
      </c>
      <c r="BO16" s="308" t="str">
        <f t="shared" si="25"/>
        <v>NO</v>
      </c>
      <c r="BP16" s="308" t="str">
        <f t="shared" si="26"/>
        <v>NO</v>
      </c>
      <c r="BQ16" s="308" t="str">
        <f t="shared" si="27"/>
        <v>NO</v>
      </c>
      <c r="BS16" s="308" t="str">
        <f t="shared" si="28"/>
        <v>TN</v>
      </c>
      <c r="BT16" s="308" t="str">
        <f t="shared" si="29"/>
        <v>TN</v>
      </c>
      <c r="BU16" s="308" t="str">
        <f t="shared" si="30"/>
        <v>TN</v>
      </c>
      <c r="BV16" s="308" t="str">
        <f t="shared" si="31"/>
        <v>NO</v>
      </c>
      <c r="BW16" s="308" t="str">
        <f t="shared" si="32"/>
        <v>NO</v>
      </c>
      <c r="BX16" s="308" t="str">
        <f t="shared" si="33"/>
        <v>NO</v>
      </c>
      <c r="BY16" s="308" t="str">
        <f t="shared" si="34"/>
        <v>YES</v>
      </c>
      <c r="BZ16" s="308" t="str">
        <f t="shared" si="35"/>
        <v>NO</v>
      </c>
      <c r="CA16" s="308" t="str">
        <f t="shared" si="36"/>
        <v>NO</v>
      </c>
      <c r="CB16" s="308" t="str">
        <f t="shared" si="37"/>
        <v>NO</v>
      </c>
      <c r="CC16" s="308" t="str">
        <f t="shared" si="38"/>
        <v>NO</v>
      </c>
      <c r="CD16" s="308" t="str">
        <f t="shared" si="39"/>
        <v>NO</v>
      </c>
      <c r="CE16" s="308" t="str">
        <f t="shared" si="40"/>
        <v>NO</v>
      </c>
      <c r="CF16" s="308" t="str">
        <f t="shared" si="41"/>
        <v>NO</v>
      </c>
      <c r="CG16" s="308" t="str">
        <f t="shared" si="42"/>
        <v>NO</v>
      </c>
      <c r="CH16" s="308" t="str">
        <f t="shared" si="43"/>
        <v>NO</v>
      </c>
      <c r="CI16" s="308" t="str">
        <f t="shared" si="44"/>
        <v>NO</v>
      </c>
      <c r="CJ16" s="308" t="str">
        <f t="shared" si="45"/>
        <v>NO</v>
      </c>
      <c r="CK16" s="308" t="str">
        <f t="shared" si="46"/>
        <v>NO</v>
      </c>
      <c r="CL16" s="308" t="str">
        <f t="shared" si="47"/>
        <v>NO</v>
      </c>
      <c r="CM16" s="308" t="str">
        <f t="shared" si="48"/>
        <v>NO</v>
      </c>
      <c r="CN16" s="308" t="str">
        <f t="shared" si="49"/>
        <v>NO</v>
      </c>
      <c r="CO16" s="308" t="str">
        <f t="shared" si="50"/>
        <v>NO</v>
      </c>
      <c r="CP16" s="308" t="str">
        <f t="shared" si="51"/>
        <v>NO</v>
      </c>
      <c r="CQ16" s="308" t="str">
        <f t="shared" si="52"/>
        <v>NO</v>
      </c>
      <c r="CR16" s="308" t="str">
        <f t="shared" si="53"/>
        <v>NO</v>
      </c>
    </row>
    <row r="17" spans="1:96">
      <c r="A17" s="64"/>
      <c r="B17" s="15"/>
      <c r="C17" s="15"/>
      <c r="D17" s="15"/>
      <c r="E17" s="15"/>
      <c r="F17" s="15"/>
      <c r="G17" s="15"/>
      <c r="H17" s="65"/>
      <c r="I17" s="52" t="s">
        <v>44</v>
      </c>
      <c r="J17" s="54">
        <v>0.79029657546875998</v>
      </c>
      <c r="K17" s="54">
        <v>0.15295821875904</v>
      </c>
      <c r="L17" s="54">
        <v>5.67452057721992E-2</v>
      </c>
      <c r="M17" s="54">
        <v>0.27096005955327901</v>
      </c>
      <c r="N17" s="54">
        <v>0.18354719273341</v>
      </c>
      <c r="O17" s="54">
        <v>0.54549274771330902</v>
      </c>
      <c r="P17" s="54">
        <v>0.60061932787859895</v>
      </c>
      <c r="Q17" s="54">
        <v>0.209013093642758</v>
      </c>
      <c r="R17" s="54">
        <v>0.190367578478642</v>
      </c>
      <c r="S17" s="54">
        <v>0.69041460182632297</v>
      </c>
      <c r="T17" s="54">
        <v>7.6364489177280198E-2</v>
      </c>
      <c r="U17" s="54">
        <v>0.233220908996396</v>
      </c>
      <c r="V17" s="54">
        <v>7.1514463817234405E-2</v>
      </c>
      <c r="W17" s="54">
        <v>9.8169528326416303E-2</v>
      </c>
      <c r="X17" s="54">
        <v>0.83031600785634896</v>
      </c>
      <c r="Y17" s="54">
        <v>0.153043475361681</v>
      </c>
      <c r="Z17" s="54">
        <v>0.103794866126095</v>
      </c>
      <c r="AA17" s="54">
        <v>0.74316165851222205</v>
      </c>
      <c r="AB17" s="54">
        <v>0.975904875730634</v>
      </c>
      <c r="AC17" s="54">
        <v>1.7649251585674201E-2</v>
      </c>
      <c r="AD17" s="54">
        <v>6.4458726836912304E-3</v>
      </c>
      <c r="AE17" s="54">
        <v>0.99651092578675204</v>
      </c>
      <c r="AF17" s="54">
        <v>3.4080338788918798E-3</v>
      </c>
      <c r="AG17" s="317">
        <v>8.1040334355186804E-5</v>
      </c>
      <c r="AH17" s="220">
        <v>1.0589999999999999</v>
      </c>
      <c r="AI17" s="220">
        <v>3.7669999999999999</v>
      </c>
      <c r="AJ17" s="221">
        <v>5</v>
      </c>
      <c r="AK17" s="210">
        <v>0.98599999999999999</v>
      </c>
      <c r="AL17" s="210">
        <v>3.7320000000000002</v>
      </c>
      <c r="AM17" s="210">
        <v>5.1269999999999998</v>
      </c>
      <c r="AN17" s="203"/>
      <c r="AO17" s="203"/>
      <c r="AP17" s="203"/>
      <c r="AQ17" s="203"/>
      <c r="AR17" s="203">
        <f t="shared" si="5"/>
        <v>0.45515454646600001</v>
      </c>
      <c r="AS17" s="203">
        <f t="shared" si="6"/>
        <v>0.55630000000000002</v>
      </c>
      <c r="AT17" s="203">
        <f t="shared" si="7"/>
        <v>0.67992222098599997</v>
      </c>
      <c r="AU17" s="203">
        <f t="shared" si="8"/>
        <v>1.6506818218499999</v>
      </c>
      <c r="AV17" s="203">
        <f t="shared" si="9"/>
        <v>2.0175000000000001</v>
      </c>
      <c r="AW17" s="203">
        <f t="shared" si="10"/>
        <v>2.4658333288500001</v>
      </c>
      <c r="AX17" s="203">
        <f t="shared" si="11"/>
        <v>4.146627281942</v>
      </c>
      <c r="AY17" s="203">
        <f t="shared" si="12"/>
        <v>5.0681000000000003</v>
      </c>
      <c r="AZ17" s="203">
        <f t="shared" si="13"/>
        <v>6.1943444331819997</v>
      </c>
      <c r="BB17" s="308" t="str">
        <f t="shared" si="14"/>
        <v>P</v>
      </c>
      <c r="BC17" s="308" t="str">
        <f t="shared" si="15"/>
        <v>P</v>
      </c>
      <c r="BD17" s="308" t="str">
        <f t="shared" si="16"/>
        <v>NP</v>
      </c>
      <c r="BE17" s="308" t="str">
        <f t="shared" si="17"/>
        <v>NO</v>
      </c>
      <c r="BF17" s="308" t="str">
        <f t="shared" si="18"/>
        <v>NO</v>
      </c>
      <c r="BG17" s="308" t="str">
        <f t="shared" si="19"/>
        <v>NO</v>
      </c>
      <c r="BH17" s="308" t="str">
        <f t="shared" si="20"/>
        <v>NO</v>
      </c>
      <c r="BI17" s="308"/>
      <c r="BJ17" s="308">
        <v>49</v>
      </c>
      <c r="BK17" s="308" t="str">
        <f t="shared" si="21"/>
        <v>P</v>
      </c>
      <c r="BL17" s="308" t="str">
        <f t="shared" si="22"/>
        <v>P</v>
      </c>
      <c r="BM17" s="308" t="str">
        <f t="shared" si="23"/>
        <v>NA</v>
      </c>
      <c r="BN17" s="308" t="str">
        <f t="shared" si="24"/>
        <v>NO</v>
      </c>
      <c r="BO17" s="308" t="str">
        <f t="shared" si="25"/>
        <v>NO</v>
      </c>
      <c r="BP17" s="308" t="str">
        <f t="shared" si="26"/>
        <v>NO</v>
      </c>
      <c r="BQ17" s="308" t="str">
        <f t="shared" si="27"/>
        <v>NO</v>
      </c>
      <c r="BS17" s="308" t="str">
        <f t="shared" si="28"/>
        <v>TN</v>
      </c>
      <c r="BT17" s="308" t="str">
        <f t="shared" si="29"/>
        <v>TN</v>
      </c>
      <c r="BU17" s="308" t="str">
        <f t="shared" si="30"/>
        <v>FP</v>
      </c>
      <c r="BV17" s="308" t="str">
        <f t="shared" si="31"/>
        <v>NO</v>
      </c>
      <c r="BW17" s="308" t="str">
        <f t="shared" si="32"/>
        <v>NO</v>
      </c>
      <c r="BX17" s="308" t="str">
        <f t="shared" si="33"/>
        <v>NO</v>
      </c>
      <c r="BY17" s="308" t="str">
        <f t="shared" si="34"/>
        <v>YES</v>
      </c>
      <c r="BZ17" s="308" t="str">
        <f t="shared" si="35"/>
        <v>NO</v>
      </c>
      <c r="CA17" s="308" t="str">
        <f t="shared" si="36"/>
        <v>NO</v>
      </c>
      <c r="CB17" s="308" t="str">
        <f t="shared" si="37"/>
        <v>NO</v>
      </c>
      <c r="CC17" s="308" t="str">
        <f t="shared" si="38"/>
        <v>NO</v>
      </c>
      <c r="CD17" s="308" t="str">
        <f t="shared" si="39"/>
        <v>YES</v>
      </c>
      <c r="CE17" s="308" t="str">
        <f t="shared" si="40"/>
        <v>NO</v>
      </c>
      <c r="CF17" s="308" t="str">
        <f t="shared" si="41"/>
        <v>NO</v>
      </c>
      <c r="CG17" s="308" t="str">
        <f t="shared" si="42"/>
        <v>NO</v>
      </c>
      <c r="CH17" s="308" t="str">
        <f t="shared" si="43"/>
        <v>YES</v>
      </c>
      <c r="CI17" s="308" t="str">
        <f t="shared" si="44"/>
        <v>NO</v>
      </c>
      <c r="CJ17" s="308" t="str">
        <f t="shared" si="45"/>
        <v>NO</v>
      </c>
      <c r="CK17" s="308" t="str">
        <f t="shared" si="46"/>
        <v>NO</v>
      </c>
      <c r="CL17" s="308" t="str">
        <f t="shared" si="47"/>
        <v>NO</v>
      </c>
      <c r="CM17" s="308" t="str">
        <f t="shared" si="48"/>
        <v>NO</v>
      </c>
      <c r="CN17" s="308" t="str">
        <f t="shared" si="49"/>
        <v>YES</v>
      </c>
      <c r="CO17" s="308" t="str">
        <f t="shared" si="50"/>
        <v>NO</v>
      </c>
      <c r="CP17" s="308" t="str">
        <f t="shared" si="51"/>
        <v>NO</v>
      </c>
      <c r="CQ17" s="308" t="str">
        <f t="shared" si="52"/>
        <v>NO</v>
      </c>
      <c r="CR17" s="308" t="str">
        <f t="shared" si="53"/>
        <v>YES</v>
      </c>
    </row>
    <row r="18" spans="1:96">
      <c r="A18" s="64"/>
      <c r="B18" s="15"/>
      <c r="C18" s="15"/>
      <c r="D18" s="15"/>
      <c r="E18" s="15"/>
      <c r="F18" s="15"/>
      <c r="G18" s="15"/>
      <c r="H18" s="65"/>
      <c r="I18" s="52" t="s">
        <v>20</v>
      </c>
      <c r="J18" s="54">
        <v>0.72291159510818603</v>
      </c>
      <c r="K18" s="54">
        <v>0.26112123676807297</v>
      </c>
      <c r="L18" s="54">
        <v>1.5967168123740501E-2</v>
      </c>
      <c r="M18" s="54">
        <v>2.76133698223501E-2</v>
      </c>
      <c r="N18" s="54">
        <v>0.74800991881457002</v>
      </c>
      <c r="O18" s="54">
        <v>0.22437671136307899</v>
      </c>
      <c r="P18" s="54">
        <v>7.1819793171422605E-2</v>
      </c>
      <c r="Q18" s="54">
        <v>0.62591779483163001</v>
      </c>
      <c r="R18" s="54">
        <v>0.30226241199694698</v>
      </c>
      <c r="S18" s="54">
        <v>5.5398753607663498E-2</v>
      </c>
      <c r="T18" s="54">
        <v>0.77316982000605206</v>
      </c>
      <c r="U18" s="54">
        <v>0.171431426386284</v>
      </c>
      <c r="V18" s="54">
        <v>0.54901070049689804</v>
      </c>
      <c r="W18" s="54">
        <v>0.26128639913901802</v>
      </c>
      <c r="X18" s="54">
        <v>0.18970290036408199</v>
      </c>
      <c r="Y18" s="54">
        <v>0.75949147914084203</v>
      </c>
      <c r="Z18" s="54">
        <v>3.7098047022415197E-2</v>
      </c>
      <c r="AA18" s="54">
        <v>0.20341047383674199</v>
      </c>
      <c r="AB18" s="54">
        <v>4.4233542511642202E-2</v>
      </c>
      <c r="AC18" s="54">
        <v>0.90702401866187599</v>
      </c>
      <c r="AD18" s="54">
        <v>4.87424388264808E-2</v>
      </c>
      <c r="AE18" s="54">
        <v>0.85833507209317195</v>
      </c>
      <c r="AF18" s="54">
        <v>5.5741785139043203E-2</v>
      </c>
      <c r="AG18" s="317">
        <v>8.5923142767784094E-2</v>
      </c>
      <c r="AH18" s="220">
        <v>1.0449999999999999</v>
      </c>
      <c r="AI18" s="220">
        <v>2.3660000000000001</v>
      </c>
      <c r="AJ18" s="221">
        <v>5.27</v>
      </c>
      <c r="AK18" s="210">
        <v>1.0580000000000001</v>
      </c>
      <c r="AL18" s="210">
        <v>2.395</v>
      </c>
      <c r="AM18" s="210">
        <v>5.2610000000000001</v>
      </c>
      <c r="AN18" s="203"/>
      <c r="AO18" s="203"/>
      <c r="AP18" s="203"/>
      <c r="AQ18" s="203"/>
      <c r="AR18" s="203">
        <f>$AN$6*0.81818182</f>
        <v>0.45515454646600001</v>
      </c>
      <c r="AS18" s="203">
        <f>$AN$6</f>
        <v>0.55630000000000002</v>
      </c>
      <c r="AT18" s="203">
        <f>$AN$6*1.22222222</f>
        <v>0.67992222098599997</v>
      </c>
      <c r="AU18" s="203">
        <f>$AO$6*0.81818182</f>
        <v>1.6506818218499999</v>
      </c>
      <c r="AV18" s="203">
        <f>$AO$6</f>
        <v>2.0175000000000001</v>
      </c>
      <c r="AW18" s="203">
        <f>$AO$6*1.22222222</f>
        <v>2.4658333288500001</v>
      </c>
      <c r="AX18" s="203">
        <f>$AP$6*0.81818182</f>
        <v>4.146627281942</v>
      </c>
      <c r="AY18" s="203">
        <f>$AP$6</f>
        <v>5.0681000000000003</v>
      </c>
      <c r="AZ18" s="203">
        <f>$AP$6*1.22222222</f>
        <v>6.1943444331819997</v>
      </c>
      <c r="BB18" s="308" t="str">
        <f>IF(AH18&lt;AR18,"A",IF(AND(AR18&lt;=AH18,AH18&lt;=AS18),"NP",IF(AND(AS18&lt;AH18,AH18&lt;=AT18),"NA","P")))</f>
        <v>P</v>
      </c>
      <c r="BC18" s="308" t="str">
        <f>IF(AI18&lt;AU18,"A",IF(AND(AU18&lt;=AI18,AI18&lt;=AV18),"NP",IF(AND(AV18&lt;AI18,AI18&lt;=AW18),"NA","P")))</f>
        <v>NA</v>
      </c>
      <c r="BD18" s="308" t="str">
        <f>IF(AJ18&lt;AX18,"A",IF(AND(AX18&lt;=AJ18,AJ18&lt;=AY18),"NP",IF(AND(AY18&lt;AJ18,AJ18&lt;=AZ18),"NA","P")))</f>
        <v>NA</v>
      </c>
      <c r="BE18" s="308" t="str">
        <f>IF(AND(BB18="A",BC18="A",BD18="A"),"YES","NO")</f>
        <v>NO</v>
      </c>
      <c r="BF18" s="308" t="str">
        <f>IF(OR(AND(BB18="A",BC18="A"),AND(BB18="A",BD18="A"),AND(BC18="A",BD18="A")),"YES","NO")</f>
        <v>NO</v>
      </c>
      <c r="BG18" s="308" t="str">
        <f>IF(OR(BB18="A",BC18="A",BD18="A"),"YES","NO")</f>
        <v>NO</v>
      </c>
      <c r="BH18" s="308" t="str">
        <f>IF(OR(BB18="P",BC18="P",BD18="P"),"NO","YES")</f>
        <v>NO</v>
      </c>
      <c r="BI18" s="308"/>
      <c r="BJ18" s="308">
        <v>23</v>
      </c>
      <c r="BK18" s="308" t="str">
        <f>IF(AK18&lt;AR18,"A",IF(AND(AR18&lt;=AK18,AK18&lt;=AS18),"NP",IF(AND(AS18&lt;AK18,AK18&lt;=AT18),"NA","P")))</f>
        <v>P</v>
      </c>
      <c r="BL18" s="308" t="str">
        <f>IF(AL18&lt;AU18,"A",IF(AND(AU18&lt;=AL18,AL18&lt;=AV18),"NP",IF(AND(AV18&lt;AL18,AL18&lt;=AW18),"NA","P")))</f>
        <v>NA</v>
      </c>
      <c r="BM18" s="308" t="str">
        <f>IF(AM18&lt;AX18,"A",IF(AND(AX18&lt;=AM18,AM18&lt;=AY18),"NP",IF(AND(AY18&lt;AM18,AM18&lt;=AZ18),"NA","P")))</f>
        <v>NA</v>
      </c>
      <c r="BN18" s="308" t="str">
        <f>IF(AND(BK18="A",BL18="A",BM18="A"),"YES","NO")</f>
        <v>NO</v>
      </c>
      <c r="BO18" s="308" t="str">
        <f>IF(OR(AND(BK18="A",BL18="A"),AND(BK18="A",BM18="A"),AND(BL18="A",BM18="A")),"YES","NO")</f>
        <v>NO</v>
      </c>
      <c r="BP18" s="308" t="str">
        <f>IF(OR(BK18="A",BL18="A",BM18="A"),"YES","NO")</f>
        <v>NO</v>
      </c>
      <c r="BQ18" s="308" t="str">
        <f>IF(OR(BK18="P",BL18="P",BM18="P"),"NO","YES")</f>
        <v>NO</v>
      </c>
      <c r="BS18" s="308" t="str">
        <f>IF(OR(AND(BB18="A",BK18="A"),AND(BB18="A",BK18="NP"),AND(BB18="NP",BK18="A"),AND(BB18="NP",BK18="NP")),"TP",IF(OR(AND(BB18="A",BK18="NA"),AND(BB18="A",BK18="P"),AND(BB18="NP",BK18="NA"),AND(BB18="NP",BK18="P")),"FP",IF(OR(AND(BB18="NA",BK18="A"),AND(BB18="NA",BK18="NP"),AND(BB18="P",BK18="A"),AND(BB18="P",BK18="NP")),"FN","TN")))</f>
        <v>TN</v>
      </c>
      <c r="BT18" s="308" t="str">
        <f>IF(OR(AND(BC18="A",BL18="A"),AND(BC18="A",BL18="NP"),AND(BC18="NP",BL18="A"),AND(BC18="NP",BL18="NP")),"TP",IF(OR(AND(BC18="A",BL18="NA"),AND(BC18="A",BL18="P"),AND(BC18="NP",BL18="NA"),AND(BC18="NP",BL18="P")),"FP",IF(OR(AND(BC18="NA",BL18="A"),AND(BC18="NA",BL18="NP"),AND(BC18="P",BL18="A"),AND(BC18="P",BL18="NP")),"FN","TN")))</f>
        <v>TN</v>
      </c>
      <c r="BU18" s="308" t="str">
        <f>IF(OR(AND(BD18="A",BM18="A"),AND(BD18="A",BM18="NP"),AND(BD18="NP",BM18="A"),AND(BD18="NP",BM18="NP")),"TP",IF(OR(AND(BD18="A",BM18="NA"),AND(BD18="A",BM18="P"),AND(BD18="NP",BM18="NA"),AND(BD18="NP",BM18="P")),"FP",IF(OR(AND(BD18="NA",BM18="A"),AND(BD18="NA",BM18="NP"),AND(BD18="P",BM18="A"),AND(BD18="P",BM18="NP")),"FN","TN")))</f>
        <v>TN</v>
      </c>
      <c r="BV18" s="308" t="str">
        <f>IF(AND(BS18="TP",BT18="TP",BU18="TP"),"YES","NO")</f>
        <v>NO</v>
      </c>
      <c r="BW18" s="308" t="str">
        <f>IF(OR(AND(BS18="TP",BT18="TP"),AND(BS18="TP",BU18="TP"),AND(BT18="TP",BU18="TP")),"YES","NO")</f>
        <v>NO</v>
      </c>
      <c r="BX18" s="308" t="str">
        <f>IF(OR(BS18="TP",BT18="TP",BU18="TP"),"YES","NO")</f>
        <v>NO</v>
      </c>
      <c r="BY18" s="308" t="str">
        <f>IF(AND(OR(BS18="TP",BS18="TN",BT18="TP",BT18="TN",BU18="TP",BU18="TN")),"YES","NO")</f>
        <v>YES</v>
      </c>
      <c r="BZ18" s="308" t="str">
        <f>IF(AND(BJ18&gt;60,BY18="NO"),"YES","NO")</f>
        <v>NO</v>
      </c>
      <c r="CA18" s="308" t="str">
        <f>IF(AND(BJ18&lt;&gt;"inf",BJ18&gt;60,BY18="NO"),"YES","NO")</f>
        <v>NO</v>
      </c>
      <c r="CB18" s="308" t="str">
        <f>IF(AND(BJ18="inf",BY18="NO"),"YES","NO")</f>
        <v>NO</v>
      </c>
      <c r="CC18" s="308" t="str">
        <f>IF(AND(BJ18&lt;=60,BY18="NO"),"YES","NO")</f>
        <v>NO</v>
      </c>
      <c r="CD18" s="308" t="str">
        <f t="shared" si="39"/>
        <v>NO</v>
      </c>
      <c r="CE18" s="308" t="str">
        <f t="shared" si="40"/>
        <v>NO</v>
      </c>
      <c r="CF18" s="308" t="str">
        <f t="shared" si="41"/>
        <v>NO</v>
      </c>
      <c r="CG18" s="308" t="str">
        <f t="shared" si="42"/>
        <v>NO</v>
      </c>
      <c r="CH18" s="308" t="str">
        <f t="shared" si="43"/>
        <v>NO</v>
      </c>
      <c r="CI18" s="308" t="str">
        <f>IF(AND(OR(BS18="FN",BT18="FN",BU18="FN")),"YES","NO")</f>
        <v>NO</v>
      </c>
      <c r="CJ18" s="308" t="str">
        <f>IF(AND(BJ18&gt;60,OR(BS18="FN",BT18="FN",BU18="FN")),"YES","NO")</f>
        <v>NO</v>
      </c>
      <c r="CK18" s="308" t="str">
        <f>IF(AND(BJ18&lt;&gt;"inf",BJ18&gt;60,OR(BS18="FN",BT18="FN",BU18="FN")),"YES","NO")</f>
        <v>NO</v>
      </c>
      <c r="CL18" s="308" t="str">
        <f>IF(AND(BJ18="inf",OR(BS18="FN",BT18="FN",BU18="FN")),"YES","NO")</f>
        <v>NO</v>
      </c>
      <c r="CM18" s="308" t="str">
        <f>IF(AND(BJ18&lt;=60,OR(BS18="FN",BT18="FN",BU18="FN")),"YES","NO")</f>
        <v>NO</v>
      </c>
      <c r="CN18" s="308" t="str">
        <f>IF(AND(OR(BS18="FP",BT18="FP",BU18="FP")),"YES","NO")</f>
        <v>NO</v>
      </c>
      <c r="CO18" s="308" t="str">
        <f>IF(AND(BJ18&gt;60,OR(BS18="FP",BT18="FP",BU18="FP")),"YES","NO")</f>
        <v>NO</v>
      </c>
      <c r="CP18" s="308" t="str">
        <f>IF(AND(BJ18&lt;&gt;"inf",BJ18&gt;60,OR(BS18="FP",BT18="FP",BU18="FP")),"YES","NO")</f>
        <v>NO</v>
      </c>
      <c r="CQ18" s="308" t="str">
        <f>IF(AND(BJ18="inf",OR(BS18="FP",BT18="FP",BU18="FP")),"YES","NO")</f>
        <v>NO</v>
      </c>
      <c r="CR18" s="308" t="str">
        <f>IF(AND(BJ18&lt;=60,OR(BS18="FP",BT18="FP",BU18="FP")),"YES","NO")</f>
        <v>NO</v>
      </c>
    </row>
    <row r="19" spans="1:96">
      <c r="A19" s="318"/>
      <c r="B19" s="54"/>
      <c r="C19" s="54"/>
      <c r="D19" s="54"/>
      <c r="E19" s="54"/>
      <c r="F19" s="54"/>
      <c r="G19" s="54"/>
      <c r="H19" s="317"/>
      <c r="I19" s="52" t="s">
        <v>32</v>
      </c>
      <c r="J19" s="54">
        <v>0.62986009177739299</v>
      </c>
      <c r="K19" s="54">
        <v>0.35243414543160401</v>
      </c>
      <c r="L19" s="54">
        <v>1.7705762791001702E-2</v>
      </c>
      <c r="M19" s="54">
        <v>0.213027059130383</v>
      </c>
      <c r="N19" s="54">
        <v>0.46397925423630199</v>
      </c>
      <c r="O19" s="54">
        <v>0.32299368663331401</v>
      </c>
      <c r="P19" s="54">
        <v>0.47608222932650601</v>
      </c>
      <c r="Q19" s="54">
        <v>0.14123061421129501</v>
      </c>
      <c r="R19" s="54">
        <v>0.38268715646219797</v>
      </c>
      <c r="S19" s="54">
        <v>0.80945331562238299</v>
      </c>
      <c r="T19" s="54">
        <v>0.16925529037998899</v>
      </c>
      <c r="U19" s="54">
        <v>2.12913939976263E-2</v>
      </c>
      <c r="V19" s="54">
        <v>0.70029972464304402</v>
      </c>
      <c r="W19" s="54">
        <v>0.225374729311002</v>
      </c>
      <c r="X19" s="54">
        <v>7.4325546045953303E-2</v>
      </c>
      <c r="Y19" s="54">
        <v>7.2685379775530301E-2</v>
      </c>
      <c r="Z19" s="54">
        <v>0.72352924451660305</v>
      </c>
      <c r="AA19" s="54">
        <v>0.20378537570786601</v>
      </c>
      <c r="AB19" s="54">
        <v>0.41153856842485498</v>
      </c>
      <c r="AC19" s="54">
        <v>0.21595801573333601</v>
      </c>
      <c r="AD19" s="54">
        <v>0.37250341584180802</v>
      </c>
      <c r="AE19" s="54">
        <v>0.65186644724637699</v>
      </c>
      <c r="AF19" s="54">
        <v>0.18932576030673501</v>
      </c>
      <c r="AG19" s="317">
        <v>0.158807792446887</v>
      </c>
      <c r="AH19" s="220">
        <v>0.91700000000000004</v>
      </c>
      <c r="AI19" s="220">
        <v>2.218</v>
      </c>
      <c r="AJ19" s="221">
        <v>5.5309999999999997</v>
      </c>
      <c r="AK19" s="210">
        <v>0.96099999999999997</v>
      </c>
      <c r="AL19" s="210">
        <v>2.29</v>
      </c>
      <c r="AM19" s="210">
        <v>5.77</v>
      </c>
      <c r="AN19" s="203"/>
      <c r="AO19" s="203"/>
      <c r="AP19" s="203"/>
      <c r="AQ19" s="203"/>
      <c r="AR19" s="203">
        <f t="shared" si="5"/>
        <v>0.45515454646600001</v>
      </c>
      <c r="AS19" s="203">
        <f t="shared" si="6"/>
        <v>0.55630000000000002</v>
      </c>
      <c r="AT19" s="203">
        <f t="shared" si="7"/>
        <v>0.67992222098599997</v>
      </c>
      <c r="AU19" s="203">
        <f t="shared" si="8"/>
        <v>1.6506818218499999</v>
      </c>
      <c r="AV19" s="203">
        <f t="shared" si="9"/>
        <v>2.0175000000000001</v>
      </c>
      <c r="AW19" s="203">
        <f t="shared" si="10"/>
        <v>2.4658333288500001</v>
      </c>
      <c r="AX19" s="203">
        <f t="shared" si="11"/>
        <v>4.146627281942</v>
      </c>
      <c r="AY19" s="203">
        <f t="shared" si="12"/>
        <v>5.0681000000000003</v>
      </c>
      <c r="AZ19" s="203">
        <f t="shared" si="13"/>
        <v>6.1943444331819997</v>
      </c>
      <c r="BB19" s="308" t="str">
        <f t="shared" ref="BB19:BB20" si="54">IF(AH19&lt;AR19,"A",IF(AND(AR19&lt;=AH19,AH19&lt;=AS19),"NP",IF(AND(AS19&lt;AH19,AH19&lt;=AT19),"NA","P")))</f>
        <v>P</v>
      </c>
      <c r="BC19" s="308" t="str">
        <f t="shared" ref="BC19:BC20" si="55">IF(AI19&lt;AU19,"A",IF(AND(AU19&lt;=AI19,AI19&lt;=AV19),"NP",IF(AND(AV19&lt;AI19,AI19&lt;=AW19),"NA","P")))</f>
        <v>NA</v>
      </c>
      <c r="BD19" s="308" t="str">
        <f t="shared" ref="BD19:BD21" si="56">IF(AJ19&lt;AX19,"A",IF(AND(AX19&lt;=AJ19,AJ19&lt;=AY19),"NP",IF(AND(AY19&lt;AJ19,AJ19&lt;=AZ19),"NA","P")))</f>
        <v>NA</v>
      </c>
      <c r="BE19" s="308" t="str">
        <f t="shared" ref="BE19:BE21" si="57">IF(AND(BB19="A",BC19="A",BD19="A"),"YES","NO")</f>
        <v>NO</v>
      </c>
      <c r="BF19" s="308" t="str">
        <f t="shared" ref="BF19:BF21" si="58">IF(OR(AND(BB19="A",BC19="A"),AND(BB19="A",BD19="A"),AND(BC19="A",BD19="A")),"YES","NO")</f>
        <v>NO</v>
      </c>
      <c r="BG19" s="308" t="str">
        <f t="shared" ref="BG19:BG21" si="59">IF(OR(BB19="A",BC19="A",BD19="A"),"YES","NO")</f>
        <v>NO</v>
      </c>
      <c r="BH19" s="308" t="str">
        <f t="shared" ref="BH19:BH20" si="60">IF(OR(BB19="P",BC19="P",BD19="P"),"NO","YES")</f>
        <v>NO</v>
      </c>
      <c r="BI19" s="308"/>
      <c r="BJ19" s="308">
        <v>12</v>
      </c>
      <c r="BK19" s="308" t="str">
        <f t="shared" ref="BK19:BK20" si="61">IF(AK19&lt;AR19,"A",IF(AND(AR19&lt;=AK19,AK19&lt;=AS19),"NP",IF(AND(AS19&lt;AK19,AK19&lt;=AT19),"NA","P")))</f>
        <v>P</v>
      </c>
      <c r="BL19" s="308" t="str">
        <f t="shared" ref="BL19:BL21" si="62">IF(AL19&lt;AU19,"A",IF(AND(AU19&lt;=AL19,AL19&lt;=AV19),"NP",IF(AND(AV19&lt;AL19,AL19&lt;=AW19),"NA","P")))</f>
        <v>NA</v>
      </c>
      <c r="BM19" s="308" t="str">
        <f t="shared" ref="BM19:BM21" si="63">IF(AM19&lt;AX19,"A",IF(AND(AX19&lt;=AM19,AM19&lt;=AY19),"NP",IF(AND(AY19&lt;AM19,AM19&lt;=AZ19),"NA","P")))</f>
        <v>NA</v>
      </c>
      <c r="BN19" s="308" t="str">
        <f t="shared" ref="BN19:BN21" si="64">IF(AND(BK19="A",BL19="A",BM19="A"),"YES","NO")</f>
        <v>NO</v>
      </c>
      <c r="BO19" s="308" t="str">
        <f t="shared" ref="BO19:BO21" si="65">IF(OR(AND(BK19="A",BL19="A"),AND(BK19="A",BM19="A"),AND(BL19="A",BM19="A")),"YES","NO")</f>
        <v>NO</v>
      </c>
      <c r="BP19" s="308" t="str">
        <f t="shared" ref="BP19:BP21" si="66">IF(OR(BK19="A",BL19="A",BM19="A"),"YES","NO")</f>
        <v>NO</v>
      </c>
      <c r="BQ19" s="308" t="str">
        <f t="shared" ref="BQ19:BQ21" si="67">IF(OR(BK19="P",BL19="P",BM19="P"),"NO","YES")</f>
        <v>NO</v>
      </c>
      <c r="BS19" s="308" t="str">
        <f t="shared" ref="BS19:BS21" si="68">IF(OR(AND(BB19="A",BK19="A"),AND(BB19="A",BK19="NP"),AND(BB19="NP",BK19="A"),AND(BB19="NP",BK19="NP")),"TP",IF(OR(AND(BB19="A",BK19="NA"),AND(BB19="A",BK19="P"),AND(BB19="NP",BK19="NA"),AND(BB19="NP",BK19="P")),"FP",IF(OR(AND(BB19="NA",BK19="A"),AND(BB19="NA",BK19="NP"),AND(BB19="P",BK19="A"),AND(BB19="P",BK19="NP")),"FN","TN")))</f>
        <v>TN</v>
      </c>
      <c r="BT19" s="308" t="str">
        <f t="shared" ref="BT19:BT21" si="69">IF(OR(AND(BC19="A",BL19="A"),AND(BC19="A",BL19="NP"),AND(BC19="NP",BL19="A"),AND(BC19="NP",BL19="NP")),"TP",IF(OR(AND(BC19="A",BL19="NA"),AND(BC19="A",BL19="P"),AND(BC19="NP",BL19="NA"),AND(BC19="NP",BL19="P")),"FP",IF(OR(AND(BC19="NA",BL19="A"),AND(BC19="NA",BL19="NP"),AND(BC19="P",BL19="A"),AND(BC19="P",BL19="NP")),"FN","TN")))</f>
        <v>TN</v>
      </c>
      <c r="BU19" s="308" t="str">
        <f t="shared" ref="BU19:BU21" si="70">IF(OR(AND(BD19="A",BM19="A"),AND(BD19="A",BM19="NP"),AND(BD19="NP",BM19="A"),AND(BD19="NP",BM19="NP")),"TP",IF(OR(AND(BD19="A",BM19="NA"),AND(BD19="A",BM19="P"),AND(BD19="NP",BM19="NA"),AND(BD19="NP",BM19="P")),"FP",IF(OR(AND(BD19="NA",BM19="A"),AND(BD19="NA",BM19="NP"),AND(BD19="P",BM19="A"),AND(BD19="P",BM19="NP")),"FN","TN")))</f>
        <v>TN</v>
      </c>
      <c r="BV19" s="308" t="str">
        <f t="shared" ref="BV19:BV21" si="71">IF(AND(BS19="TP",BT19="TP",BU19="TP"),"YES","NO")</f>
        <v>NO</v>
      </c>
      <c r="BW19" s="308" t="str">
        <f t="shared" ref="BW19:BW21" si="72">IF(OR(AND(BS19="TP",BT19="TP"),AND(BS19="TP",BU19="TP"),AND(BT19="TP",BU19="TP")),"YES","NO")</f>
        <v>NO</v>
      </c>
      <c r="BX19" s="308" t="str">
        <f t="shared" ref="BX19:BX21" si="73">IF(OR(BS19="TP",BT19="TP",BU19="TP"),"YES","NO")</f>
        <v>NO</v>
      </c>
      <c r="BY19" s="308" t="str">
        <f t="shared" ref="BY19:BY21" si="74">IF(AND(OR(BS19="TP",BS19="TN",BT19="TP",BT19="TN",BU19="TP",BU19="TN")),"YES","NO")</f>
        <v>YES</v>
      </c>
      <c r="BZ19" s="308" t="str">
        <f t="shared" ref="BZ19:BZ20" si="75">IF(AND(BJ19&gt;60,BY19="NO"),"YES","NO")</f>
        <v>NO</v>
      </c>
      <c r="CA19" s="308" t="str">
        <f t="shared" ref="CA19:CA21" si="76">IF(AND(BJ19&lt;&gt;"inf",BJ19&gt;60,BY19="NO"),"YES","NO")</f>
        <v>NO</v>
      </c>
      <c r="CB19" s="308" t="str">
        <f t="shared" ref="CB19:CB21" si="77">IF(AND(BJ19="inf",BY19="NO"),"YES","NO")</f>
        <v>NO</v>
      </c>
      <c r="CC19" s="308" t="str">
        <f t="shared" ref="CC19:CC21" si="78">IF(AND(BJ19&lt;=60,BY19="NO"),"YES","NO")</f>
        <v>NO</v>
      </c>
      <c r="CD19" s="308" t="str">
        <f t="shared" ref="CD19:CD21" si="79">IF(AND(OR(BS19="FP",BS19="FN",BT19="FP",BT19="FN",BU19="FP",BU19="FN")),"YES","NO")</f>
        <v>NO</v>
      </c>
      <c r="CE19" s="308" t="str">
        <f t="shared" ref="CE19:CE21" si="80">IF(AND(BJ19&gt;60,OR(BS19="FP",BS19="FN",BT19="FP",BT19="FN",BU19="FP",BU19="FN")),"YES","NO")</f>
        <v>NO</v>
      </c>
      <c r="CF19" s="308" t="str">
        <f t="shared" ref="CF19:CF21" si="81">IF(AND(BJ19&lt;&gt;"inf",BJ19&gt;60,OR(BS19="FP",BS19="FN",BT19="FP",BT19="FN",BU19="FP",BU19="FN")),"YES","NO")</f>
        <v>NO</v>
      </c>
      <c r="CG19" s="308" t="str">
        <f t="shared" ref="CG19:CG21" si="82">IF(AND(BJ19="inf",OR(BS19="FP",BS19="FN",BT19="FP",BT19="FN",BU19="FP",BU19="FN")),"YES","NO")</f>
        <v>NO</v>
      </c>
      <c r="CH19" s="308" t="str">
        <f t="shared" ref="CH19:CH21" si="83">IF(AND(BJ19&lt;=60,OR(BS19="FP",BS19="FN",BT19="FP",BT19="FN",BU19="FP",BU19="FN")),"YES","NO")</f>
        <v>NO</v>
      </c>
      <c r="CI19" s="308" t="str">
        <f t="shared" ref="CI19:CI21" si="84">IF(AND(OR(BS19="FN",BT19="FN",BU19="FN")),"YES","NO")</f>
        <v>NO</v>
      </c>
      <c r="CJ19" s="308" t="str">
        <f t="shared" ref="CJ19:CJ21" si="85">IF(AND(BJ19&gt;60,OR(BS19="FN",BT19="FN",BU19="FN")),"YES","NO")</f>
        <v>NO</v>
      </c>
      <c r="CK19" s="308" t="str">
        <f t="shared" ref="CK19:CK21" si="86">IF(AND(BJ19&lt;&gt;"inf",BJ19&gt;60,OR(BS19="FN",BT19="FN",BU19="FN")),"YES","NO")</f>
        <v>NO</v>
      </c>
      <c r="CL19" s="308" t="str">
        <f t="shared" ref="CL19:CL21" si="87">IF(AND(BJ19="inf",OR(BS19="FN",BT19="FN",BU19="FN")),"YES","NO")</f>
        <v>NO</v>
      </c>
      <c r="CM19" s="308" t="str">
        <f t="shared" ref="CM19:CM21" si="88">IF(AND(BJ19&lt;=60,OR(BS19="FN",BT19="FN",BU19="FN")),"YES","NO")</f>
        <v>NO</v>
      </c>
      <c r="CN19" s="308" t="str">
        <f t="shared" ref="CN19:CN21" si="89">IF(AND(OR(BS19="FP",BT19="FP",BU19="FP")),"YES","NO")</f>
        <v>NO</v>
      </c>
      <c r="CO19" s="308" t="str">
        <f t="shared" ref="CO19:CO21" si="90">IF(AND(BJ19&gt;60,OR(BS19="FP",BT19="FP",BU19="FP")),"YES","NO")</f>
        <v>NO</v>
      </c>
      <c r="CP19" s="308" t="str">
        <f t="shared" ref="CP19:CP21" si="91">IF(AND(BJ19&lt;&gt;"inf",BJ19&gt;60,OR(BS19="FP",BT19="FP",BU19="FP")),"YES","NO")</f>
        <v>NO</v>
      </c>
      <c r="CQ19" s="308" t="str">
        <f t="shared" ref="CQ19:CQ21" si="92">IF(AND(BJ19="inf",OR(BS19="FP",BT19="FP",BU19="FP")),"YES","NO")</f>
        <v>NO</v>
      </c>
      <c r="CR19" s="308" t="str">
        <f t="shared" ref="CR19:CR21" si="93">IF(AND(BJ19&lt;=60,OR(BS19="FP",BT19="FP",BU19="FP")),"YES","NO")</f>
        <v>NO</v>
      </c>
    </row>
    <row r="20" spans="1:96" ht="16.5" thickBot="1">
      <c r="A20" s="319"/>
      <c r="B20" s="59"/>
      <c r="C20" s="59"/>
      <c r="D20" s="59"/>
      <c r="E20" s="59"/>
      <c r="F20" s="59"/>
      <c r="G20" s="59"/>
      <c r="H20" s="320"/>
      <c r="I20" s="53" t="s">
        <v>31</v>
      </c>
      <c r="J20" s="59">
        <v>0.98332495636880801</v>
      </c>
      <c r="K20" s="59">
        <v>1.6177589753385499E-2</v>
      </c>
      <c r="L20" s="59">
        <v>4.9745387780553098E-4</v>
      </c>
      <c r="M20" s="59">
        <v>0.101535306312024</v>
      </c>
      <c r="N20" s="59">
        <v>5.2872515045627101E-2</v>
      </c>
      <c r="O20" s="59">
        <v>0.84559217864234804</v>
      </c>
      <c r="P20" s="59">
        <v>0.17241013946127401</v>
      </c>
      <c r="Q20" s="59">
        <v>0.43745474102263099</v>
      </c>
      <c r="R20" s="59">
        <v>0.39013511951609398</v>
      </c>
      <c r="S20" s="59">
        <v>0.30641658806036098</v>
      </c>
      <c r="T20" s="59">
        <v>6.7216421680565297E-2</v>
      </c>
      <c r="U20" s="59">
        <v>0.62636699025907205</v>
      </c>
      <c r="V20" s="59">
        <v>0.49153513839241902</v>
      </c>
      <c r="W20" s="59">
        <v>0.339499971322206</v>
      </c>
      <c r="X20" s="59">
        <v>0.16896489028537401</v>
      </c>
      <c r="Y20" s="59">
        <v>0.84722737141230797</v>
      </c>
      <c r="Z20" s="59">
        <v>0.114547795687638</v>
      </c>
      <c r="AA20" s="59">
        <v>3.8224832900053497E-2</v>
      </c>
      <c r="AB20" s="59">
        <v>0.787273515138185</v>
      </c>
      <c r="AC20" s="59">
        <v>4.53643987080826E-2</v>
      </c>
      <c r="AD20" s="59">
        <v>0.16736208615373199</v>
      </c>
      <c r="AE20" s="59">
        <v>0.68936847782288802</v>
      </c>
      <c r="AF20" s="59">
        <v>0.113606498932821</v>
      </c>
      <c r="AG20" s="320">
        <v>0.19702502324429</v>
      </c>
      <c r="AH20" s="222">
        <v>1.579</v>
      </c>
      <c r="AI20" s="222">
        <v>2.2130000000000001</v>
      </c>
      <c r="AJ20" s="223">
        <v>5.4580000000000002</v>
      </c>
      <c r="AK20" s="210">
        <v>1.478</v>
      </c>
      <c r="AL20" s="210">
        <v>2.242</v>
      </c>
      <c r="AM20" s="210">
        <v>5.2969999999999997</v>
      </c>
      <c r="AN20" s="203"/>
      <c r="AO20" s="203"/>
      <c r="AP20" s="203"/>
      <c r="AQ20" s="203"/>
      <c r="AR20" s="203">
        <f t="shared" si="5"/>
        <v>0.45515454646600001</v>
      </c>
      <c r="AS20" s="203">
        <f t="shared" si="6"/>
        <v>0.55630000000000002</v>
      </c>
      <c r="AT20" s="203">
        <f t="shared" si="7"/>
        <v>0.67992222098599997</v>
      </c>
      <c r="AU20" s="203">
        <f t="shared" si="8"/>
        <v>1.6506818218499999</v>
      </c>
      <c r="AV20" s="203">
        <f t="shared" si="9"/>
        <v>2.0175000000000001</v>
      </c>
      <c r="AW20" s="203">
        <f t="shared" si="10"/>
        <v>2.4658333288500001</v>
      </c>
      <c r="AX20" s="203">
        <f t="shared" si="11"/>
        <v>4.146627281942</v>
      </c>
      <c r="AY20" s="203">
        <f t="shared" si="12"/>
        <v>5.0681000000000003</v>
      </c>
      <c r="AZ20" s="203">
        <f t="shared" si="13"/>
        <v>6.1943444331819997</v>
      </c>
      <c r="BB20" s="308" t="str">
        <f t="shared" si="54"/>
        <v>P</v>
      </c>
      <c r="BC20" s="308" t="str">
        <f t="shared" si="55"/>
        <v>NA</v>
      </c>
      <c r="BD20" s="308" t="str">
        <f t="shared" si="56"/>
        <v>NA</v>
      </c>
      <c r="BE20" s="308" t="str">
        <f t="shared" si="57"/>
        <v>NO</v>
      </c>
      <c r="BF20" s="308" t="str">
        <f t="shared" si="58"/>
        <v>NO</v>
      </c>
      <c r="BG20" s="308" t="str">
        <f t="shared" si="59"/>
        <v>NO</v>
      </c>
      <c r="BH20" s="308" t="str">
        <f t="shared" si="60"/>
        <v>NO</v>
      </c>
      <c r="BI20" s="308"/>
      <c r="BJ20" s="308">
        <v>5</v>
      </c>
      <c r="BK20" s="308" t="str">
        <f t="shared" si="61"/>
        <v>P</v>
      </c>
      <c r="BL20" s="308" t="str">
        <f t="shared" si="62"/>
        <v>NA</v>
      </c>
      <c r="BM20" s="308" t="str">
        <f t="shared" si="63"/>
        <v>NA</v>
      </c>
      <c r="BN20" s="308" t="str">
        <f t="shared" si="64"/>
        <v>NO</v>
      </c>
      <c r="BO20" s="308" t="str">
        <f t="shared" si="65"/>
        <v>NO</v>
      </c>
      <c r="BP20" s="308" t="str">
        <f t="shared" si="66"/>
        <v>NO</v>
      </c>
      <c r="BQ20" s="308" t="str">
        <f t="shared" si="67"/>
        <v>NO</v>
      </c>
      <c r="BS20" s="308" t="str">
        <f t="shared" si="68"/>
        <v>TN</v>
      </c>
      <c r="BT20" s="308" t="str">
        <f t="shared" si="69"/>
        <v>TN</v>
      </c>
      <c r="BU20" s="308" t="str">
        <f t="shared" si="70"/>
        <v>TN</v>
      </c>
      <c r="BV20" s="308" t="str">
        <f t="shared" si="71"/>
        <v>NO</v>
      </c>
      <c r="BW20" s="308" t="str">
        <f t="shared" si="72"/>
        <v>NO</v>
      </c>
      <c r="BX20" s="308" t="str">
        <f t="shared" si="73"/>
        <v>NO</v>
      </c>
      <c r="BY20" s="308" t="str">
        <f t="shared" si="74"/>
        <v>YES</v>
      </c>
      <c r="BZ20" s="308" t="str">
        <f t="shared" si="75"/>
        <v>NO</v>
      </c>
      <c r="CA20" s="308" t="str">
        <f t="shared" si="76"/>
        <v>NO</v>
      </c>
      <c r="CB20" s="308" t="str">
        <f t="shared" si="77"/>
        <v>NO</v>
      </c>
      <c r="CC20" s="308" t="str">
        <f t="shared" si="78"/>
        <v>NO</v>
      </c>
      <c r="CD20" s="308" t="str">
        <f t="shared" si="79"/>
        <v>NO</v>
      </c>
      <c r="CE20" s="308" t="str">
        <f t="shared" si="80"/>
        <v>NO</v>
      </c>
      <c r="CF20" s="308" t="str">
        <f t="shared" si="81"/>
        <v>NO</v>
      </c>
      <c r="CG20" s="308" t="str">
        <f t="shared" si="82"/>
        <v>NO</v>
      </c>
      <c r="CH20" s="308" t="str">
        <f t="shared" si="83"/>
        <v>NO</v>
      </c>
      <c r="CI20" s="308" t="str">
        <f t="shared" si="84"/>
        <v>NO</v>
      </c>
      <c r="CJ20" s="308" t="str">
        <f t="shared" si="85"/>
        <v>NO</v>
      </c>
      <c r="CK20" s="308" t="str">
        <f t="shared" si="86"/>
        <v>NO</v>
      </c>
      <c r="CL20" s="308" t="str">
        <f t="shared" si="87"/>
        <v>NO</v>
      </c>
      <c r="CM20" s="308" t="str">
        <f t="shared" si="88"/>
        <v>NO</v>
      </c>
      <c r="CN20" s="308" t="str">
        <f t="shared" si="89"/>
        <v>NO</v>
      </c>
      <c r="CO20" s="308" t="str">
        <f t="shared" si="90"/>
        <v>NO</v>
      </c>
      <c r="CP20" s="308" t="str">
        <f t="shared" si="91"/>
        <v>NO</v>
      </c>
      <c r="CQ20" s="308" t="str">
        <f t="shared" si="92"/>
        <v>NO</v>
      </c>
      <c r="CR20" s="308" t="str">
        <f t="shared" si="93"/>
        <v>NO</v>
      </c>
    </row>
    <row r="21" spans="1:96">
      <c r="A21" s="61">
        <v>30</v>
      </c>
      <c r="B21" s="62">
        <v>120</v>
      </c>
      <c r="C21" s="62">
        <v>1.5</v>
      </c>
      <c r="D21" s="62">
        <v>0.66</v>
      </c>
      <c r="E21" s="62">
        <v>2105029</v>
      </c>
      <c r="F21" s="62">
        <v>35.083816666666664</v>
      </c>
      <c r="G21" s="62">
        <v>7</v>
      </c>
      <c r="H21" s="63">
        <v>5.833333333333333</v>
      </c>
      <c r="I21" s="60" t="s">
        <v>12</v>
      </c>
      <c r="J21" s="56">
        <v>0.50744865226178604</v>
      </c>
      <c r="K21" s="56">
        <v>0.47626432551102899</v>
      </c>
      <c r="L21" s="56">
        <v>1.6287022227184301E-2</v>
      </c>
      <c r="M21" s="56">
        <v>0.74881830867176102</v>
      </c>
      <c r="N21" s="56">
        <v>0.24571708272332901</v>
      </c>
      <c r="O21" s="56">
        <v>5.4646086049096E-3</v>
      </c>
      <c r="P21" s="56">
        <v>0.85034055346322401</v>
      </c>
      <c r="Q21" s="56">
        <v>6.7839553879876599E-2</v>
      </c>
      <c r="R21" s="56">
        <v>8.1819892656898693E-2</v>
      </c>
      <c r="S21" s="56">
        <v>0.81145631270057805</v>
      </c>
      <c r="T21" s="56">
        <v>7.5273209063974805E-2</v>
      </c>
      <c r="U21" s="56">
        <v>0.113270478235447</v>
      </c>
      <c r="V21" s="56">
        <v>0.53401398272929301</v>
      </c>
      <c r="W21" s="56">
        <v>0.27674359097127099</v>
      </c>
      <c r="X21" s="56">
        <v>0.189242426299435</v>
      </c>
      <c r="Y21" s="56">
        <v>0.56104553994505602</v>
      </c>
      <c r="Z21" s="56">
        <v>0.16331125189131099</v>
      </c>
      <c r="AA21" s="56">
        <v>0.27564320816363103</v>
      </c>
      <c r="AB21" s="56">
        <v>1.39861010246241E-2</v>
      </c>
      <c r="AC21" s="56">
        <v>0.188356175299499</v>
      </c>
      <c r="AD21" s="56">
        <v>0.79765772367587595</v>
      </c>
      <c r="AE21" s="56">
        <v>0.332801950702172</v>
      </c>
      <c r="AF21" s="56">
        <v>0.43375386609120298</v>
      </c>
      <c r="AG21" s="316">
        <v>0.233444183206623</v>
      </c>
      <c r="AH21" s="218">
        <v>0.84499999999999997</v>
      </c>
      <c r="AI21" s="218">
        <v>2.7120000000000002</v>
      </c>
      <c r="AJ21" s="219">
        <v>6.3620000000000001</v>
      </c>
      <c r="AK21" s="210">
        <v>0.83</v>
      </c>
      <c r="AL21" s="210">
        <v>2.673</v>
      </c>
      <c r="AM21" s="210">
        <v>6.4820000000000002</v>
      </c>
      <c r="AN21" s="203">
        <v>0.8518</v>
      </c>
      <c r="AO21" s="203">
        <v>2.2370999999999999</v>
      </c>
      <c r="AP21" s="203">
        <v>5.3787000000000003</v>
      </c>
      <c r="AQ21" s="203"/>
      <c r="AR21" s="203">
        <f>$AN$21*0.81818182</f>
        <v>0.69692727427599999</v>
      </c>
      <c r="AS21" s="203">
        <f>$AN$21</f>
        <v>0.8518</v>
      </c>
      <c r="AT21" s="203">
        <f>$AN$21*1.22222222</f>
        <v>1.041088886996</v>
      </c>
      <c r="AU21" s="203">
        <f>$AO$21*0.81818182</f>
        <v>1.8303545495219997</v>
      </c>
      <c r="AV21" s="203">
        <f>$AO$21</f>
        <v>2.2370999999999999</v>
      </c>
      <c r="AW21" s="203">
        <f>$AO$21*1.22222222</f>
        <v>2.7342333283619995</v>
      </c>
      <c r="AX21" s="203">
        <f>$AP$21*0.81818182</f>
        <v>4.4007545552340002</v>
      </c>
      <c r="AY21" s="203">
        <f>$AP$21</f>
        <v>5.3787000000000003</v>
      </c>
      <c r="AZ21" s="203">
        <f>$AP$21*1.22222222</f>
        <v>6.5739666547139999</v>
      </c>
      <c r="BB21" s="308" t="str">
        <f>IF(AH21&lt;AR21,"A",IF(AND(AR21&lt;=AH21,AH21&lt;=AS21),"NP",IF(AND(AS21&lt;AH21,AH21&lt;=AT21),"NA","P")))</f>
        <v>NP</v>
      </c>
      <c r="BC21" s="308" t="str">
        <f>IF(AI21&lt;AU21,"A",IF(AND(AU21&lt;=AI21,AI21&lt;=AV21),"NP",IF(AND(AV21&lt;AI21,AI21&lt;=AW21),"NA","P")))</f>
        <v>NA</v>
      </c>
      <c r="BD21" s="308" t="str">
        <f t="shared" si="56"/>
        <v>NA</v>
      </c>
      <c r="BE21" s="308" t="str">
        <f t="shared" si="57"/>
        <v>NO</v>
      </c>
      <c r="BF21" s="308" t="str">
        <f t="shared" si="58"/>
        <v>NO</v>
      </c>
      <c r="BG21" s="308" t="str">
        <f t="shared" si="59"/>
        <v>NO</v>
      </c>
      <c r="BH21" s="308" t="str">
        <f>IF(OR(BB21="P",BC21="P",BD21="P"),"NO","YES")</f>
        <v>YES</v>
      </c>
      <c r="BI21" s="308"/>
      <c r="BJ21" s="12">
        <v>4</v>
      </c>
      <c r="BK21" s="308" t="str">
        <f>IF(AK21&lt;AR21,"A",IF(AND(AR21&lt;=AK21,AK21&lt;=AS21),"NP",IF(AND(AS21&lt;AK21,AK21&lt;=AT21),"NA","P")))</f>
        <v>NP</v>
      </c>
      <c r="BL21" s="308" t="str">
        <f t="shared" si="62"/>
        <v>NA</v>
      </c>
      <c r="BM21" s="308" t="str">
        <f t="shared" si="63"/>
        <v>NA</v>
      </c>
      <c r="BN21" s="308" t="str">
        <f t="shared" si="64"/>
        <v>NO</v>
      </c>
      <c r="BO21" s="308" t="str">
        <f t="shared" si="65"/>
        <v>NO</v>
      </c>
      <c r="BP21" s="308" t="str">
        <f t="shared" si="66"/>
        <v>NO</v>
      </c>
      <c r="BQ21" s="308" t="str">
        <f t="shared" si="67"/>
        <v>YES</v>
      </c>
      <c r="BS21" s="308" t="str">
        <f t="shared" si="68"/>
        <v>TP</v>
      </c>
      <c r="BT21" s="308" t="str">
        <f t="shared" si="69"/>
        <v>TN</v>
      </c>
      <c r="BU21" s="308" t="str">
        <f t="shared" si="70"/>
        <v>TN</v>
      </c>
      <c r="BV21" s="308" t="str">
        <f t="shared" si="71"/>
        <v>NO</v>
      </c>
      <c r="BW21" s="308" t="str">
        <f t="shared" si="72"/>
        <v>NO</v>
      </c>
      <c r="BX21" s="303" t="str">
        <f t="shared" si="73"/>
        <v>YES</v>
      </c>
      <c r="BY21" s="308" t="str">
        <f t="shared" si="74"/>
        <v>YES</v>
      </c>
      <c r="BZ21" s="308" t="str">
        <f>IF(AND(BJ21&gt;60,BY21="NO"),"YES","NO")</f>
        <v>NO</v>
      </c>
      <c r="CA21" s="308" t="str">
        <f t="shared" si="76"/>
        <v>NO</v>
      </c>
      <c r="CB21" s="308" t="str">
        <f t="shared" si="77"/>
        <v>NO</v>
      </c>
      <c r="CC21" s="308" t="str">
        <f t="shared" si="78"/>
        <v>NO</v>
      </c>
      <c r="CD21" s="308" t="str">
        <f t="shared" si="79"/>
        <v>NO</v>
      </c>
      <c r="CE21" s="308" t="str">
        <f t="shared" si="80"/>
        <v>NO</v>
      </c>
      <c r="CF21" s="308" t="str">
        <f t="shared" si="81"/>
        <v>NO</v>
      </c>
      <c r="CG21" s="308" t="str">
        <f t="shared" si="82"/>
        <v>NO</v>
      </c>
      <c r="CH21" s="308" t="str">
        <f t="shared" si="83"/>
        <v>NO</v>
      </c>
      <c r="CI21" s="308" t="str">
        <f t="shared" si="84"/>
        <v>NO</v>
      </c>
      <c r="CJ21" s="308" t="str">
        <f t="shared" si="85"/>
        <v>NO</v>
      </c>
      <c r="CK21" s="308" t="str">
        <f t="shared" si="86"/>
        <v>NO</v>
      </c>
      <c r="CL21" s="308" t="str">
        <f t="shared" si="87"/>
        <v>NO</v>
      </c>
      <c r="CM21" s="308" t="str">
        <f t="shared" si="88"/>
        <v>NO</v>
      </c>
      <c r="CN21" s="308" t="str">
        <f t="shared" si="89"/>
        <v>NO</v>
      </c>
      <c r="CO21" s="308" t="str">
        <f t="shared" si="90"/>
        <v>NO</v>
      </c>
      <c r="CP21" s="308" t="str">
        <f t="shared" si="91"/>
        <v>NO</v>
      </c>
      <c r="CQ21" s="308" t="str">
        <f t="shared" si="92"/>
        <v>NO</v>
      </c>
      <c r="CR21" s="308" t="str">
        <f t="shared" si="93"/>
        <v>NO</v>
      </c>
    </row>
    <row r="22" spans="1:96">
      <c r="A22" s="64"/>
      <c r="B22" s="15"/>
      <c r="C22" s="15"/>
      <c r="D22" s="15"/>
      <c r="E22" s="15"/>
      <c r="F22" s="15"/>
      <c r="G22" s="15"/>
      <c r="H22" s="65"/>
      <c r="I22" s="52" t="s">
        <v>13</v>
      </c>
      <c r="J22" s="54">
        <v>0.96636910643621998</v>
      </c>
      <c r="K22" s="54">
        <v>5.5770326604447302E-3</v>
      </c>
      <c r="L22" s="54">
        <v>2.8053860903335202E-2</v>
      </c>
      <c r="M22" s="54">
        <v>0.46653367643986499</v>
      </c>
      <c r="N22" s="54">
        <v>0.21765419145095499</v>
      </c>
      <c r="O22" s="54">
        <v>0.31581213210917802</v>
      </c>
      <c r="P22" s="54">
        <v>0.240249758104677</v>
      </c>
      <c r="Q22" s="54">
        <v>0.13795151169630601</v>
      </c>
      <c r="R22" s="54">
        <v>0.62179873019901499</v>
      </c>
      <c r="S22" s="54">
        <v>0.26769152660526602</v>
      </c>
      <c r="T22" s="54">
        <v>0.31755038991884899</v>
      </c>
      <c r="U22" s="54">
        <v>0.414758083475883</v>
      </c>
      <c r="V22" s="54">
        <v>0.91705111268480899</v>
      </c>
      <c r="W22" s="54">
        <v>3.4303076693932698E-2</v>
      </c>
      <c r="X22" s="54">
        <v>4.8645810621257599E-2</v>
      </c>
      <c r="Y22" s="54">
        <v>0.59372161327533002</v>
      </c>
      <c r="Z22" s="54">
        <v>0.30827447013557902</v>
      </c>
      <c r="AA22" s="54">
        <v>9.8003916589089607E-2</v>
      </c>
      <c r="AB22" s="54">
        <v>0.10061861005534301</v>
      </c>
      <c r="AC22" s="54">
        <v>0.52686532607247905</v>
      </c>
      <c r="AD22" s="54">
        <v>0.37251606387217601</v>
      </c>
      <c r="AE22" s="54">
        <v>0.70942388987954696</v>
      </c>
      <c r="AF22" s="54">
        <v>0.218324601179536</v>
      </c>
      <c r="AG22" s="317">
        <v>7.2251508940915907E-2</v>
      </c>
      <c r="AH22" s="220">
        <v>1.8260000000000001</v>
      </c>
      <c r="AI22" s="220">
        <v>2.262</v>
      </c>
      <c r="AJ22" s="221">
        <v>5.7359999999999998</v>
      </c>
      <c r="AK22" s="210">
        <v>1.8009999999999999</v>
      </c>
      <c r="AL22" s="210">
        <v>2.274</v>
      </c>
      <c r="AM22" s="210">
        <v>5.82</v>
      </c>
      <c r="AN22" s="203"/>
      <c r="AO22" s="203"/>
      <c r="AP22" s="203"/>
      <c r="AQ22" s="203"/>
      <c r="AR22" s="203">
        <f t="shared" ref="AR22:AR46" si="94">$AN$21*0.81818182</f>
        <v>0.69692727427599999</v>
      </c>
      <c r="AS22" s="203">
        <f t="shared" ref="AS22:AS46" si="95">$AN$21</f>
        <v>0.8518</v>
      </c>
      <c r="AT22" s="203">
        <f t="shared" ref="AT22:AT46" si="96">$AN$21*1.22222222</f>
        <v>1.041088886996</v>
      </c>
      <c r="AU22" s="203">
        <f t="shared" ref="AU22:AU46" si="97">$AO$21*0.81818182</f>
        <v>1.8303545495219997</v>
      </c>
      <c r="AV22" s="203">
        <f t="shared" ref="AV22:AV46" si="98">$AO$21</f>
        <v>2.2370999999999999</v>
      </c>
      <c r="AW22" s="203">
        <f t="shared" ref="AW22:AW46" si="99">$AO$21*1.22222222</f>
        <v>2.7342333283619995</v>
      </c>
      <c r="AX22" s="203">
        <f t="shared" ref="AX22:AX46" si="100">$AP$21*0.81818182</f>
        <v>4.4007545552340002</v>
      </c>
      <c r="AY22" s="203">
        <f t="shared" ref="AY22:AY46" si="101">$AP$21</f>
        <v>5.3787000000000003</v>
      </c>
      <c r="AZ22" s="203">
        <f t="shared" ref="AZ22:AZ46" si="102">$AP$21*1.22222222</f>
        <v>6.5739666547139999</v>
      </c>
      <c r="BB22" s="308" t="str">
        <f t="shared" ref="BB22:BB47" si="103">IF(AH22&lt;AR22,"A",IF(AND(AR22&lt;=AH22,AH22&lt;=AS22),"NP",IF(AND(AS22&lt;AH22,AH22&lt;=AT22),"NA","P")))</f>
        <v>P</v>
      </c>
      <c r="BC22" s="308" t="str">
        <f t="shared" ref="BC22:BC47" si="104">IF(AI22&lt;AU22,"A",IF(AND(AU22&lt;=AI22,AI22&lt;=AV22),"NP",IF(AND(AV22&lt;AI22,AI22&lt;=AW22),"NA","P")))</f>
        <v>NA</v>
      </c>
      <c r="BD22" s="308" t="str">
        <f t="shared" ref="BD22:BD47" si="105">IF(AJ22&lt;AX22,"A",IF(AND(AX22&lt;=AJ22,AJ22&lt;=AY22),"NP",IF(AND(AY22&lt;AJ22,AJ22&lt;=AZ22),"NA","P")))</f>
        <v>NA</v>
      </c>
      <c r="BE22" s="308" t="str">
        <f t="shared" ref="BE22:BE47" si="106">IF(AND(BB22="A",BC22="A",BD22="A"),"YES","NO")</f>
        <v>NO</v>
      </c>
      <c r="BF22" s="308" t="str">
        <f t="shared" ref="BF22:BF47" si="107">IF(OR(AND(BB22="A",BC22="A"),AND(BB22="A",BD22="A"),AND(BC22="A",BD22="A")),"YES","NO")</f>
        <v>NO</v>
      </c>
      <c r="BG22" s="308" t="str">
        <f t="shared" ref="BG22:BG47" si="108">IF(OR(BB22="A",BC22="A",BD22="A"),"YES","NO")</f>
        <v>NO</v>
      </c>
      <c r="BH22" s="308" t="str">
        <f t="shared" ref="BH22:BH46" si="109">IF(OR(BB22="P",BC22="P",BD22="P"),"NO","YES")</f>
        <v>NO</v>
      </c>
      <c r="BI22" s="308"/>
      <c r="BJ22" s="12">
        <v>60</v>
      </c>
      <c r="BK22" s="308" t="str">
        <f t="shared" ref="BK22:BK47" si="110">IF(AK22&lt;AR22,"A",IF(AND(AR22&lt;=AK22,AK22&lt;=AS22),"NP",IF(AND(AS22&lt;AK22,AK22&lt;=AT22),"NA","P")))</f>
        <v>P</v>
      </c>
      <c r="BL22" s="308" t="str">
        <f t="shared" ref="BL22:BL47" si="111">IF(AL22&lt;AU22,"A",IF(AND(AU22&lt;=AL22,AL22&lt;=AV22),"NP",IF(AND(AV22&lt;AL22,AL22&lt;=AW22),"NA","P")))</f>
        <v>NA</v>
      </c>
      <c r="BM22" s="308" t="str">
        <f t="shared" ref="BM22:BM47" si="112">IF(AM22&lt;AX22,"A",IF(AND(AX22&lt;=AM22,AM22&lt;=AY22),"NP",IF(AND(AY22&lt;AM22,AM22&lt;=AZ22),"NA","P")))</f>
        <v>NA</v>
      </c>
      <c r="BN22" s="308" t="str">
        <f t="shared" ref="BN22:BN47" si="113">IF(AND(BK22="A",BL22="A",BM22="A"),"YES","NO")</f>
        <v>NO</v>
      </c>
      <c r="BO22" s="308" t="str">
        <f t="shared" ref="BO22:BO47" si="114">IF(OR(AND(BK22="A",BL22="A"),AND(BK22="A",BM22="A"),AND(BL22="A",BM22="A")),"YES","NO")</f>
        <v>NO</v>
      </c>
      <c r="BP22" s="308" t="str">
        <f t="shared" ref="BP22:BP47" si="115">IF(OR(BK22="A",BL22="A",BM22="A"),"YES","NO")</f>
        <v>NO</v>
      </c>
      <c r="BQ22" s="308" t="str">
        <f t="shared" ref="BQ22:BQ47" si="116">IF(OR(BK22="P",BL22="P",BM22="P"),"NO","YES")</f>
        <v>NO</v>
      </c>
      <c r="BS22" s="308" t="str">
        <f t="shared" ref="BS22:BS47" si="117">IF(OR(AND(BB22="A",BK22="A"),AND(BB22="A",BK22="NP"),AND(BB22="NP",BK22="A"),AND(BB22="NP",BK22="NP")),"TP",IF(OR(AND(BB22="A",BK22="NA"),AND(BB22="A",BK22="P"),AND(BB22="NP",BK22="NA"),AND(BB22="NP",BK22="P")),"FP",IF(OR(AND(BB22="NA",BK22="A"),AND(BB22="NA",BK22="NP"),AND(BB22="P",BK22="A"),AND(BB22="P",BK22="NP")),"FN","TN")))</f>
        <v>TN</v>
      </c>
      <c r="BT22" s="308" t="str">
        <f t="shared" ref="BT22:BT47" si="118">IF(OR(AND(BC22="A",BL22="A"),AND(BC22="A",BL22="NP"),AND(BC22="NP",BL22="A"),AND(BC22="NP",BL22="NP")),"TP",IF(OR(AND(BC22="A",BL22="NA"),AND(BC22="A",BL22="P"),AND(BC22="NP",BL22="NA"),AND(BC22="NP",BL22="P")),"FP",IF(OR(AND(BC22="NA",BL22="A"),AND(BC22="NA",BL22="NP"),AND(BC22="P",BL22="A"),AND(BC22="P",BL22="NP")),"FN","TN")))</f>
        <v>TN</v>
      </c>
      <c r="BU22" s="308" t="str">
        <f t="shared" ref="BU22:BU47" si="119">IF(OR(AND(BD22="A",BM22="A"),AND(BD22="A",BM22="NP"),AND(BD22="NP",BM22="A"),AND(BD22="NP",BM22="NP")),"TP",IF(OR(AND(BD22="A",BM22="NA"),AND(BD22="A",BM22="P"),AND(BD22="NP",BM22="NA"),AND(BD22="NP",BM22="P")),"FP",IF(OR(AND(BD22="NA",BM22="A"),AND(BD22="NA",BM22="NP"),AND(BD22="P",BM22="A"),AND(BD22="P",BM22="NP")),"FN","TN")))</f>
        <v>TN</v>
      </c>
      <c r="BV22" s="308" t="str">
        <f t="shared" ref="BV22:BV47" si="120">IF(AND(BS22="TP",BT22="TP",BU22="TP"),"YES","NO")</f>
        <v>NO</v>
      </c>
      <c r="BW22" s="308" t="str">
        <f t="shared" ref="BW22:BW47" si="121">IF(OR(AND(BS22="TP",BT22="TP"),AND(BS22="TP",BU22="TP"),AND(BT22="TP",BU22="TP")),"YES","NO")</f>
        <v>NO</v>
      </c>
      <c r="BX22" s="308" t="str">
        <f t="shared" ref="BX22:BX47" si="122">IF(OR(BS22="TP",BT22="TP",BU22="TP"),"YES","NO")</f>
        <v>NO</v>
      </c>
      <c r="BY22" s="308" t="str">
        <f t="shared" ref="BY22:BY47" si="123">IF(AND(OR(BS22="TP",BS22="TN",BT22="TP",BT22="TN",BU22="TP",BU22="TN")),"YES","NO")</f>
        <v>YES</v>
      </c>
      <c r="BZ22" s="308" t="str">
        <f t="shared" ref="BZ22:BZ47" si="124">IF(AND(BJ22&gt;60,BY22="NO"),"YES","NO")</f>
        <v>NO</v>
      </c>
      <c r="CA22" s="308" t="str">
        <f t="shared" ref="CA22:CA47" si="125">IF(AND(BJ22&lt;&gt;"inf",BJ22&gt;60,BY22="NO"),"YES","NO")</f>
        <v>NO</v>
      </c>
      <c r="CB22" s="308" t="str">
        <f t="shared" ref="CB22:CB47" si="126">IF(AND(BJ22="inf",BY22="NO"),"YES","NO")</f>
        <v>NO</v>
      </c>
      <c r="CC22" s="308" t="str">
        <f t="shared" ref="CC22:CC47" si="127">IF(AND(BJ22&lt;=60,BY22="NO"),"YES","NO")</f>
        <v>NO</v>
      </c>
      <c r="CD22" s="308" t="str">
        <f t="shared" ref="CD22:CD47" si="128">IF(AND(OR(BS22="FP",BS22="FN",BT22="FP",BT22="FN",BU22="FP",BU22="FN")),"YES","NO")</f>
        <v>NO</v>
      </c>
      <c r="CE22" s="308" t="str">
        <f t="shared" ref="CE22:CE47" si="129">IF(AND(BJ22&gt;60,OR(BS22="FP",BS22="FN",BT22="FP",BT22="FN",BU22="FP",BU22="FN")),"YES","NO")</f>
        <v>NO</v>
      </c>
      <c r="CF22" s="308" t="str">
        <f t="shared" ref="CF22:CF47" si="130">IF(AND(BJ22&lt;&gt;"inf",BJ22&gt;60,OR(BS22="FP",BS22="FN",BT22="FP",BT22="FN",BU22="FP",BU22="FN")),"YES","NO")</f>
        <v>NO</v>
      </c>
      <c r="CG22" s="308" t="str">
        <f t="shared" ref="CG22:CG47" si="131">IF(AND(BJ22="inf",OR(BS22="FP",BS22="FN",BT22="FP",BT22="FN",BU22="FP",BU22="FN")),"YES","NO")</f>
        <v>NO</v>
      </c>
      <c r="CH22" s="308" t="str">
        <f t="shared" ref="CH22:CH47" si="132">IF(AND(BJ22&lt;=60,OR(BS22="FP",BS22="FN",BT22="FP",BT22="FN",BU22="FP",BU22="FN")),"YES","NO")</f>
        <v>NO</v>
      </c>
      <c r="CI22" s="308" t="str">
        <f t="shared" ref="CI22:CI47" si="133">IF(AND(OR(BS22="FN",BT22="FN",BU22="FN")),"YES","NO")</f>
        <v>NO</v>
      </c>
      <c r="CJ22" s="308" t="str">
        <f t="shared" ref="CJ22:CJ47" si="134">IF(AND(BJ22&gt;60,OR(BS22="FN",BT22="FN",BU22="FN")),"YES","NO")</f>
        <v>NO</v>
      </c>
      <c r="CK22" s="308" t="str">
        <f t="shared" ref="CK22:CK47" si="135">IF(AND(BJ22&lt;&gt;"inf",BJ22&gt;60,OR(BS22="FN",BT22="FN",BU22="FN")),"YES","NO")</f>
        <v>NO</v>
      </c>
      <c r="CL22" s="308" t="str">
        <f t="shared" ref="CL22:CL47" si="136">IF(AND(BJ22="inf",OR(BS22="FN",BT22="FN",BU22="FN")),"YES","NO")</f>
        <v>NO</v>
      </c>
      <c r="CM22" s="308" t="str">
        <f t="shared" ref="CM22:CM47" si="137">IF(AND(BJ22&lt;=60,OR(BS22="FN",BT22="FN",BU22="FN")),"YES","NO")</f>
        <v>NO</v>
      </c>
      <c r="CN22" s="308" t="str">
        <f t="shared" ref="CN22:CN47" si="138">IF(AND(OR(BS22="FP",BT22="FP",BU22="FP")),"YES","NO")</f>
        <v>NO</v>
      </c>
      <c r="CO22" s="308" t="str">
        <f t="shared" ref="CO22:CO47" si="139">IF(AND(BJ22&gt;60,OR(BS22="FP",BT22="FP",BU22="FP")),"YES","NO")</f>
        <v>NO</v>
      </c>
      <c r="CP22" s="308" t="str">
        <f t="shared" ref="CP22:CP47" si="140">IF(AND(BJ22&lt;&gt;"inf",BJ22&gt;60,OR(BS22="FP",BT22="FP",BU22="FP")),"YES","NO")</f>
        <v>NO</v>
      </c>
      <c r="CQ22" s="308" t="str">
        <f t="shared" ref="CQ22:CQ47" si="141">IF(AND(BJ22="inf",OR(BS22="FP",BT22="FP",BU22="FP")),"YES","NO")</f>
        <v>NO</v>
      </c>
      <c r="CR22" s="308" t="str">
        <f t="shared" ref="CR22:CR47" si="142">IF(AND(BJ22&lt;=60,OR(BS22="FP",BT22="FP",BU22="FP")),"YES","NO")</f>
        <v>NO</v>
      </c>
    </row>
    <row r="23" spans="1:96">
      <c r="A23" s="64"/>
      <c r="B23" s="15"/>
      <c r="C23" s="15"/>
      <c r="D23" s="15"/>
      <c r="E23" s="15"/>
      <c r="F23" s="15"/>
      <c r="G23" s="15"/>
      <c r="H23" s="65"/>
      <c r="I23" s="52" t="s">
        <v>14</v>
      </c>
      <c r="J23" s="54">
        <v>0.57568408768516599</v>
      </c>
      <c r="K23" s="54">
        <v>0.412793848952204</v>
      </c>
      <c r="L23" s="54">
        <v>1.15220633626295E-2</v>
      </c>
      <c r="M23" s="54">
        <v>0.60676602979587402</v>
      </c>
      <c r="N23" s="54">
        <v>0.119654737711683</v>
      </c>
      <c r="O23" s="54">
        <v>0.27357923249244098</v>
      </c>
      <c r="P23" s="54">
        <v>0.55612609984973904</v>
      </c>
      <c r="Q23" s="54">
        <v>3.9715433671566901E-2</v>
      </c>
      <c r="R23" s="54">
        <v>0.40415846647869302</v>
      </c>
      <c r="S23" s="54">
        <v>0.93066271109168996</v>
      </c>
      <c r="T23" s="54">
        <v>2.7271871857556602E-2</v>
      </c>
      <c r="U23" s="54">
        <v>4.20654170507525E-2</v>
      </c>
      <c r="V23" s="54">
        <v>0.84424959086028994</v>
      </c>
      <c r="W23" s="54">
        <v>8.3642245889807496E-2</v>
      </c>
      <c r="X23" s="54">
        <v>7.2108163249902504E-2</v>
      </c>
      <c r="Y23" s="54">
        <v>0.29541488262717303</v>
      </c>
      <c r="Z23" s="54">
        <v>0.64475919656370895</v>
      </c>
      <c r="AA23" s="54">
        <v>5.9825920809116702E-2</v>
      </c>
      <c r="AB23" s="54">
        <v>0.86548365011815398</v>
      </c>
      <c r="AC23" s="54">
        <v>3.5704087786308202E-2</v>
      </c>
      <c r="AD23" s="54">
        <v>9.8812262095537604E-2</v>
      </c>
      <c r="AE23" s="54">
        <v>0.910019960079676</v>
      </c>
      <c r="AF23" s="54">
        <v>1.21957593361694E-2</v>
      </c>
      <c r="AG23" s="317">
        <v>7.7784280584154097E-2</v>
      </c>
      <c r="AH23" s="220">
        <v>1.4650000000000001</v>
      </c>
      <c r="AI23" s="220">
        <v>2.4279999999999999</v>
      </c>
      <c r="AJ23" s="221">
        <v>5.8689999999999998</v>
      </c>
      <c r="AK23" s="210">
        <v>1.4119999999999999</v>
      </c>
      <c r="AL23" s="210">
        <v>2.5179999999999998</v>
      </c>
      <c r="AM23" s="210">
        <v>5.718</v>
      </c>
      <c r="AN23" s="203"/>
      <c r="AO23" s="203"/>
      <c r="AP23" s="203"/>
      <c r="AQ23" s="203"/>
      <c r="AR23" s="203">
        <f t="shared" si="94"/>
        <v>0.69692727427599999</v>
      </c>
      <c r="AS23" s="203">
        <f t="shared" si="95"/>
        <v>0.8518</v>
      </c>
      <c r="AT23" s="203">
        <f t="shared" si="96"/>
        <v>1.041088886996</v>
      </c>
      <c r="AU23" s="203">
        <f t="shared" si="97"/>
        <v>1.8303545495219997</v>
      </c>
      <c r="AV23" s="203">
        <f t="shared" si="98"/>
        <v>2.2370999999999999</v>
      </c>
      <c r="AW23" s="203">
        <f t="shared" si="99"/>
        <v>2.7342333283619995</v>
      </c>
      <c r="AX23" s="203">
        <f t="shared" si="100"/>
        <v>4.4007545552340002</v>
      </c>
      <c r="AY23" s="203">
        <f t="shared" si="101"/>
        <v>5.3787000000000003</v>
      </c>
      <c r="AZ23" s="203">
        <f t="shared" si="102"/>
        <v>6.5739666547139999</v>
      </c>
      <c r="BB23" s="308" t="str">
        <f t="shared" si="103"/>
        <v>P</v>
      </c>
      <c r="BC23" s="308" t="str">
        <f t="shared" si="104"/>
        <v>NA</v>
      </c>
      <c r="BD23" s="308" t="str">
        <f t="shared" si="105"/>
        <v>NA</v>
      </c>
      <c r="BE23" s="308" t="str">
        <f t="shared" si="106"/>
        <v>NO</v>
      </c>
      <c r="BF23" s="308" t="str">
        <f t="shared" si="107"/>
        <v>NO</v>
      </c>
      <c r="BG23" s="308" t="str">
        <f t="shared" si="108"/>
        <v>NO</v>
      </c>
      <c r="BH23" s="308" t="str">
        <f t="shared" si="109"/>
        <v>NO</v>
      </c>
      <c r="BI23" s="308"/>
      <c r="BJ23" s="12">
        <v>6</v>
      </c>
      <c r="BK23" s="308" t="str">
        <f t="shared" si="110"/>
        <v>P</v>
      </c>
      <c r="BL23" s="308" t="str">
        <f t="shared" si="111"/>
        <v>NA</v>
      </c>
      <c r="BM23" s="308" t="str">
        <f t="shared" si="112"/>
        <v>NA</v>
      </c>
      <c r="BN23" s="308" t="str">
        <f t="shared" si="113"/>
        <v>NO</v>
      </c>
      <c r="BO23" s="308" t="str">
        <f t="shared" si="114"/>
        <v>NO</v>
      </c>
      <c r="BP23" s="308" t="str">
        <f t="shared" si="115"/>
        <v>NO</v>
      </c>
      <c r="BQ23" s="308" t="str">
        <f t="shared" si="116"/>
        <v>NO</v>
      </c>
      <c r="BS23" s="308" t="str">
        <f t="shared" si="117"/>
        <v>TN</v>
      </c>
      <c r="BT23" s="308" t="str">
        <f t="shared" si="118"/>
        <v>TN</v>
      </c>
      <c r="BU23" s="308" t="str">
        <f t="shared" si="119"/>
        <v>TN</v>
      </c>
      <c r="BV23" s="308" t="str">
        <f t="shared" si="120"/>
        <v>NO</v>
      </c>
      <c r="BW23" s="308" t="str">
        <f t="shared" si="121"/>
        <v>NO</v>
      </c>
      <c r="BX23" s="308" t="str">
        <f t="shared" si="122"/>
        <v>NO</v>
      </c>
      <c r="BY23" s="308" t="str">
        <f t="shared" si="123"/>
        <v>YES</v>
      </c>
      <c r="BZ23" s="308" t="str">
        <f t="shared" si="124"/>
        <v>NO</v>
      </c>
      <c r="CA23" s="308" t="str">
        <f t="shared" si="125"/>
        <v>NO</v>
      </c>
      <c r="CB23" s="308" t="str">
        <f t="shared" si="126"/>
        <v>NO</v>
      </c>
      <c r="CC23" s="308" t="str">
        <f t="shared" si="127"/>
        <v>NO</v>
      </c>
      <c r="CD23" s="308" t="str">
        <f t="shared" si="128"/>
        <v>NO</v>
      </c>
      <c r="CE23" s="308" t="str">
        <f t="shared" si="129"/>
        <v>NO</v>
      </c>
      <c r="CF23" s="308" t="str">
        <f t="shared" si="130"/>
        <v>NO</v>
      </c>
      <c r="CG23" s="308" t="str">
        <f t="shared" si="131"/>
        <v>NO</v>
      </c>
      <c r="CH23" s="308" t="str">
        <f t="shared" si="132"/>
        <v>NO</v>
      </c>
      <c r="CI23" s="308" t="str">
        <f t="shared" si="133"/>
        <v>NO</v>
      </c>
      <c r="CJ23" s="308" t="str">
        <f t="shared" si="134"/>
        <v>NO</v>
      </c>
      <c r="CK23" s="308" t="str">
        <f t="shared" si="135"/>
        <v>NO</v>
      </c>
      <c r="CL23" s="308" t="str">
        <f t="shared" si="136"/>
        <v>NO</v>
      </c>
      <c r="CM23" s="308" t="str">
        <f t="shared" si="137"/>
        <v>NO</v>
      </c>
      <c r="CN23" s="308" t="str">
        <f t="shared" si="138"/>
        <v>NO</v>
      </c>
      <c r="CO23" s="308" t="str">
        <f t="shared" si="139"/>
        <v>NO</v>
      </c>
      <c r="CP23" s="308" t="str">
        <f t="shared" si="140"/>
        <v>NO</v>
      </c>
      <c r="CQ23" s="308" t="str">
        <f t="shared" si="141"/>
        <v>NO</v>
      </c>
      <c r="CR23" s="308" t="str">
        <f t="shared" si="142"/>
        <v>NO</v>
      </c>
    </row>
    <row r="24" spans="1:96">
      <c r="A24" s="64"/>
      <c r="B24" s="15"/>
      <c r="C24" s="15"/>
      <c r="D24" s="15"/>
      <c r="E24" s="15"/>
      <c r="F24" s="15"/>
      <c r="G24" s="15"/>
      <c r="H24" s="65"/>
      <c r="I24" s="52" t="s">
        <v>15</v>
      </c>
      <c r="J24" s="54">
        <v>0.36289253528997001</v>
      </c>
      <c r="K24" s="54">
        <v>0.629609957004303</v>
      </c>
      <c r="L24" s="54">
        <v>7.4975077057261004E-3</v>
      </c>
      <c r="M24" s="54">
        <v>0.94550186250212498</v>
      </c>
      <c r="N24" s="54">
        <v>2.4285070107748701E-2</v>
      </c>
      <c r="O24" s="54">
        <v>3.0213067390125699E-2</v>
      </c>
      <c r="P24" s="54">
        <v>0.19087881505309401</v>
      </c>
      <c r="Q24" s="54">
        <v>0.120761638707427</v>
      </c>
      <c r="R24" s="54">
        <v>0.68835954623947804</v>
      </c>
      <c r="S24" s="54">
        <v>0.28676463091698001</v>
      </c>
      <c r="T24" s="54">
        <v>0.63202514960051104</v>
      </c>
      <c r="U24" s="54">
        <v>8.1210219482508006E-2</v>
      </c>
      <c r="V24" s="54">
        <v>0.83587035899147299</v>
      </c>
      <c r="W24" s="54">
        <v>0.14122504796323701</v>
      </c>
      <c r="X24" s="54">
        <v>2.2904593045288999E-2</v>
      </c>
      <c r="Y24" s="54">
        <v>0.41510813947081299</v>
      </c>
      <c r="Z24" s="54">
        <v>0.57306780152356895</v>
      </c>
      <c r="AA24" s="54">
        <v>1.18240590056176E-2</v>
      </c>
      <c r="AB24" s="54">
        <v>1.39861010246241E-2</v>
      </c>
      <c r="AC24" s="54">
        <v>0.188356175299499</v>
      </c>
      <c r="AD24" s="54">
        <v>0.79765772367587595</v>
      </c>
      <c r="AE24" s="54">
        <v>0.332801950702172</v>
      </c>
      <c r="AF24" s="54">
        <v>0.43375386609120298</v>
      </c>
      <c r="AG24" s="317">
        <v>0.233444183206623</v>
      </c>
      <c r="AH24" s="220">
        <v>1.7310000000000001</v>
      </c>
      <c r="AI24" s="220">
        <v>2.1560000000000001</v>
      </c>
      <c r="AJ24" s="221">
        <v>6.4729999999999999</v>
      </c>
      <c r="AK24" s="210">
        <v>1.5329999999999999</v>
      </c>
      <c r="AL24" s="210">
        <v>2.1429999999999998</v>
      </c>
      <c r="AM24" s="210">
        <v>6.57</v>
      </c>
      <c r="AN24" s="203"/>
      <c r="AO24" s="203"/>
      <c r="AP24" s="203"/>
      <c r="AQ24" s="203"/>
      <c r="AR24" s="203">
        <f t="shared" si="94"/>
        <v>0.69692727427599999</v>
      </c>
      <c r="AS24" s="203">
        <f t="shared" si="95"/>
        <v>0.8518</v>
      </c>
      <c r="AT24" s="203">
        <f t="shared" si="96"/>
        <v>1.041088886996</v>
      </c>
      <c r="AU24" s="203">
        <f t="shared" si="97"/>
        <v>1.8303545495219997</v>
      </c>
      <c r="AV24" s="203">
        <f t="shared" si="98"/>
        <v>2.2370999999999999</v>
      </c>
      <c r="AW24" s="203">
        <f t="shared" si="99"/>
        <v>2.7342333283619995</v>
      </c>
      <c r="AX24" s="203">
        <f t="shared" si="100"/>
        <v>4.4007545552340002</v>
      </c>
      <c r="AY24" s="203">
        <f t="shared" si="101"/>
        <v>5.3787000000000003</v>
      </c>
      <c r="AZ24" s="203">
        <f t="shared" si="102"/>
        <v>6.5739666547139999</v>
      </c>
      <c r="BB24" s="308" t="str">
        <f t="shared" si="103"/>
        <v>P</v>
      </c>
      <c r="BC24" s="308" t="str">
        <f t="shared" si="104"/>
        <v>NP</v>
      </c>
      <c r="BD24" s="308" t="str">
        <f t="shared" si="105"/>
        <v>NA</v>
      </c>
      <c r="BE24" s="308" t="str">
        <f t="shared" si="106"/>
        <v>NO</v>
      </c>
      <c r="BF24" s="308" t="str">
        <f t="shared" si="107"/>
        <v>NO</v>
      </c>
      <c r="BG24" s="308" t="str">
        <f t="shared" si="108"/>
        <v>NO</v>
      </c>
      <c r="BH24" s="308" t="str">
        <f t="shared" si="109"/>
        <v>NO</v>
      </c>
      <c r="BI24" s="308"/>
      <c r="BJ24" s="12">
        <v>16</v>
      </c>
      <c r="BK24" s="308" t="str">
        <f t="shared" si="110"/>
        <v>P</v>
      </c>
      <c r="BL24" s="308" t="str">
        <f t="shared" si="111"/>
        <v>NP</v>
      </c>
      <c r="BM24" s="308" t="str">
        <f t="shared" si="112"/>
        <v>NA</v>
      </c>
      <c r="BN24" s="308" t="str">
        <f t="shared" si="113"/>
        <v>NO</v>
      </c>
      <c r="BO24" s="308" t="str">
        <f t="shared" si="114"/>
        <v>NO</v>
      </c>
      <c r="BP24" s="308" t="str">
        <f t="shared" si="115"/>
        <v>NO</v>
      </c>
      <c r="BQ24" s="308" t="str">
        <f t="shared" si="116"/>
        <v>NO</v>
      </c>
      <c r="BS24" s="308" t="str">
        <f t="shared" si="117"/>
        <v>TN</v>
      </c>
      <c r="BT24" s="308" t="str">
        <f t="shared" si="118"/>
        <v>TP</v>
      </c>
      <c r="BU24" s="308" t="str">
        <f t="shared" si="119"/>
        <v>TN</v>
      </c>
      <c r="BV24" s="308" t="str">
        <f t="shared" si="120"/>
        <v>NO</v>
      </c>
      <c r="BW24" s="308" t="str">
        <f t="shared" si="121"/>
        <v>NO</v>
      </c>
      <c r="BX24" s="303" t="str">
        <f t="shared" si="122"/>
        <v>YES</v>
      </c>
      <c r="BY24" s="308" t="str">
        <f t="shared" si="123"/>
        <v>YES</v>
      </c>
      <c r="BZ24" s="308" t="str">
        <f t="shared" si="124"/>
        <v>NO</v>
      </c>
      <c r="CA24" s="308" t="str">
        <f t="shared" si="125"/>
        <v>NO</v>
      </c>
      <c r="CB24" s="308" t="str">
        <f t="shared" si="126"/>
        <v>NO</v>
      </c>
      <c r="CC24" s="308" t="str">
        <f t="shared" si="127"/>
        <v>NO</v>
      </c>
      <c r="CD24" s="308" t="str">
        <f t="shared" si="128"/>
        <v>NO</v>
      </c>
      <c r="CE24" s="308" t="str">
        <f t="shared" si="129"/>
        <v>NO</v>
      </c>
      <c r="CF24" s="308" t="str">
        <f t="shared" si="130"/>
        <v>NO</v>
      </c>
      <c r="CG24" s="308" t="str">
        <f t="shared" si="131"/>
        <v>NO</v>
      </c>
      <c r="CH24" s="308" t="str">
        <f t="shared" si="132"/>
        <v>NO</v>
      </c>
      <c r="CI24" s="308" t="str">
        <f t="shared" si="133"/>
        <v>NO</v>
      </c>
      <c r="CJ24" s="308" t="str">
        <f t="shared" si="134"/>
        <v>NO</v>
      </c>
      <c r="CK24" s="308" t="str">
        <f t="shared" si="135"/>
        <v>NO</v>
      </c>
      <c r="CL24" s="308" t="str">
        <f t="shared" si="136"/>
        <v>NO</v>
      </c>
      <c r="CM24" s="308" t="str">
        <f t="shared" si="137"/>
        <v>NO</v>
      </c>
      <c r="CN24" s="308" t="str">
        <f t="shared" si="138"/>
        <v>NO</v>
      </c>
      <c r="CO24" s="308" t="str">
        <f t="shared" si="139"/>
        <v>NO</v>
      </c>
      <c r="CP24" s="308" t="str">
        <f t="shared" si="140"/>
        <v>NO</v>
      </c>
      <c r="CQ24" s="308" t="str">
        <f t="shared" si="141"/>
        <v>NO</v>
      </c>
      <c r="CR24" s="308" t="str">
        <f t="shared" si="142"/>
        <v>NO</v>
      </c>
    </row>
    <row r="25" spans="1:96">
      <c r="A25" s="64"/>
      <c r="B25" s="15"/>
      <c r="C25" s="15"/>
      <c r="D25" s="15"/>
      <c r="E25" s="15"/>
      <c r="F25" s="15"/>
      <c r="G25" s="15"/>
      <c r="H25" s="65"/>
      <c r="I25" s="52" t="s">
        <v>16</v>
      </c>
      <c r="J25" s="54">
        <v>0.26709012747338501</v>
      </c>
      <c r="K25" s="54">
        <v>0.68521996317566203</v>
      </c>
      <c r="L25" s="54">
        <v>4.7689909350951402E-2</v>
      </c>
      <c r="M25" s="54">
        <v>0.530949189049431</v>
      </c>
      <c r="N25" s="54">
        <v>8.03134460719514E-2</v>
      </c>
      <c r="O25" s="54">
        <v>0.38873736487861699</v>
      </c>
      <c r="P25" s="54">
        <v>0.22726861282813601</v>
      </c>
      <c r="Q25" s="54">
        <v>0.60616743145127405</v>
      </c>
      <c r="R25" s="54">
        <v>0.16656395572058799</v>
      </c>
      <c r="S25" s="54">
        <v>0.96022281909871199</v>
      </c>
      <c r="T25" s="54">
        <v>2.23964733051326E-2</v>
      </c>
      <c r="U25" s="54">
        <v>1.7380707596154499E-2</v>
      </c>
      <c r="V25" s="54">
        <v>2.17090621899255E-2</v>
      </c>
      <c r="W25" s="54">
        <v>0.29568893893592402</v>
      </c>
      <c r="X25" s="54">
        <v>0.68260199887414896</v>
      </c>
      <c r="Y25" s="54">
        <v>0.75920374624119702</v>
      </c>
      <c r="Z25" s="54">
        <v>0.20766216936356799</v>
      </c>
      <c r="AA25" s="54">
        <v>3.3134084395234201E-2</v>
      </c>
      <c r="AB25" s="54">
        <v>0.67251139654042802</v>
      </c>
      <c r="AC25" s="54">
        <v>0.30214953506667203</v>
      </c>
      <c r="AD25" s="54">
        <v>2.5339068392898699E-2</v>
      </c>
      <c r="AE25" s="54">
        <v>0.99232763000982005</v>
      </c>
      <c r="AF25" s="54">
        <v>1.4557527809249101E-3</v>
      </c>
      <c r="AG25" s="317">
        <v>6.2166172092547002E-3</v>
      </c>
      <c r="AH25" s="220">
        <v>0.97799999999999998</v>
      </c>
      <c r="AI25" s="220">
        <v>3.08</v>
      </c>
      <c r="AJ25" s="221">
        <v>5.3650000000000002</v>
      </c>
      <c r="AK25" s="210">
        <v>1.0009999999999999</v>
      </c>
      <c r="AL25" s="210">
        <v>3.0569999999999999</v>
      </c>
      <c r="AM25" s="210">
        <v>5.4320000000000004</v>
      </c>
      <c r="AN25" s="203"/>
      <c r="AO25" s="203"/>
      <c r="AP25" s="203"/>
      <c r="AQ25" s="203"/>
      <c r="AR25" s="203">
        <f t="shared" si="94"/>
        <v>0.69692727427599999</v>
      </c>
      <c r="AS25" s="203">
        <f t="shared" si="95"/>
        <v>0.8518</v>
      </c>
      <c r="AT25" s="203">
        <f t="shared" si="96"/>
        <v>1.041088886996</v>
      </c>
      <c r="AU25" s="203">
        <f t="shared" si="97"/>
        <v>1.8303545495219997</v>
      </c>
      <c r="AV25" s="203">
        <f t="shared" si="98"/>
        <v>2.2370999999999999</v>
      </c>
      <c r="AW25" s="203">
        <f t="shared" si="99"/>
        <v>2.7342333283619995</v>
      </c>
      <c r="AX25" s="203">
        <f t="shared" si="100"/>
        <v>4.4007545552340002</v>
      </c>
      <c r="AY25" s="203">
        <f t="shared" si="101"/>
        <v>5.3787000000000003</v>
      </c>
      <c r="AZ25" s="203">
        <f t="shared" si="102"/>
        <v>6.5739666547139999</v>
      </c>
      <c r="BB25" s="308" t="str">
        <f t="shared" si="103"/>
        <v>NA</v>
      </c>
      <c r="BC25" s="308" t="str">
        <f t="shared" si="104"/>
        <v>P</v>
      </c>
      <c r="BD25" s="308" t="str">
        <f t="shared" si="105"/>
        <v>NP</v>
      </c>
      <c r="BE25" s="308" t="str">
        <f t="shared" si="106"/>
        <v>NO</v>
      </c>
      <c r="BF25" s="308" t="str">
        <f t="shared" si="107"/>
        <v>NO</v>
      </c>
      <c r="BG25" s="308" t="str">
        <f t="shared" si="108"/>
        <v>NO</v>
      </c>
      <c r="BH25" s="308" t="str">
        <f t="shared" si="109"/>
        <v>NO</v>
      </c>
      <c r="BI25" s="308"/>
      <c r="BJ25" s="12">
        <v>8</v>
      </c>
      <c r="BK25" s="308" t="str">
        <f t="shared" si="110"/>
        <v>NA</v>
      </c>
      <c r="BL25" s="308" t="str">
        <f t="shared" si="111"/>
        <v>P</v>
      </c>
      <c r="BM25" s="308" t="str">
        <f t="shared" si="112"/>
        <v>NA</v>
      </c>
      <c r="BN25" s="308" t="str">
        <f t="shared" si="113"/>
        <v>NO</v>
      </c>
      <c r="BO25" s="308" t="str">
        <f t="shared" si="114"/>
        <v>NO</v>
      </c>
      <c r="BP25" s="308" t="str">
        <f t="shared" si="115"/>
        <v>NO</v>
      </c>
      <c r="BQ25" s="308" t="str">
        <f t="shared" si="116"/>
        <v>NO</v>
      </c>
      <c r="BS25" s="308" t="str">
        <f t="shared" si="117"/>
        <v>TN</v>
      </c>
      <c r="BT25" s="308" t="str">
        <f t="shared" si="118"/>
        <v>TN</v>
      </c>
      <c r="BU25" s="308" t="str">
        <f t="shared" si="119"/>
        <v>FP</v>
      </c>
      <c r="BV25" s="308" t="str">
        <f t="shared" si="120"/>
        <v>NO</v>
      </c>
      <c r="BW25" s="308" t="str">
        <f t="shared" si="121"/>
        <v>NO</v>
      </c>
      <c r="BX25" s="308" t="str">
        <f t="shared" si="122"/>
        <v>NO</v>
      </c>
      <c r="BY25" s="308" t="str">
        <f t="shared" si="123"/>
        <v>YES</v>
      </c>
      <c r="BZ25" s="308" t="str">
        <f t="shared" si="124"/>
        <v>NO</v>
      </c>
      <c r="CA25" s="308" t="str">
        <f t="shared" si="125"/>
        <v>NO</v>
      </c>
      <c r="CB25" s="308" t="str">
        <f t="shared" si="126"/>
        <v>NO</v>
      </c>
      <c r="CC25" s="308" t="str">
        <f t="shared" si="127"/>
        <v>NO</v>
      </c>
      <c r="CD25" s="308" t="str">
        <f t="shared" si="128"/>
        <v>YES</v>
      </c>
      <c r="CE25" s="308" t="str">
        <f t="shared" si="129"/>
        <v>NO</v>
      </c>
      <c r="CF25" s="308" t="str">
        <f t="shared" si="130"/>
        <v>NO</v>
      </c>
      <c r="CG25" s="308" t="str">
        <f t="shared" si="131"/>
        <v>NO</v>
      </c>
      <c r="CH25" s="308" t="str">
        <f t="shared" si="132"/>
        <v>YES</v>
      </c>
      <c r="CI25" s="308" t="str">
        <f t="shared" si="133"/>
        <v>NO</v>
      </c>
      <c r="CJ25" s="308" t="str">
        <f t="shared" si="134"/>
        <v>NO</v>
      </c>
      <c r="CK25" s="308" t="str">
        <f t="shared" si="135"/>
        <v>NO</v>
      </c>
      <c r="CL25" s="308" t="str">
        <f t="shared" si="136"/>
        <v>NO</v>
      </c>
      <c r="CM25" s="308" t="str">
        <f t="shared" si="137"/>
        <v>NO</v>
      </c>
      <c r="CN25" s="308" t="str">
        <f t="shared" si="138"/>
        <v>YES</v>
      </c>
      <c r="CO25" s="308" t="str">
        <f t="shared" si="139"/>
        <v>NO</v>
      </c>
      <c r="CP25" s="308" t="str">
        <f t="shared" si="140"/>
        <v>NO</v>
      </c>
      <c r="CQ25" s="308" t="str">
        <f t="shared" si="141"/>
        <v>NO</v>
      </c>
      <c r="CR25" s="308" t="str">
        <f t="shared" si="142"/>
        <v>YES</v>
      </c>
    </row>
    <row r="26" spans="1:96">
      <c r="A26" s="64"/>
      <c r="B26" s="15"/>
      <c r="C26" s="15"/>
      <c r="D26" s="15"/>
      <c r="E26" s="15"/>
      <c r="F26" s="15"/>
      <c r="G26" s="15"/>
      <c r="H26" s="65"/>
      <c r="I26" s="52" t="s">
        <v>17</v>
      </c>
      <c r="J26" s="54">
        <v>0.57568408768516599</v>
      </c>
      <c r="K26" s="54">
        <v>0.412793848952204</v>
      </c>
      <c r="L26" s="54">
        <v>1.15220633626295E-2</v>
      </c>
      <c r="M26" s="54">
        <v>0.60676602979587402</v>
      </c>
      <c r="N26" s="54">
        <v>0.119654737711683</v>
      </c>
      <c r="O26" s="54">
        <v>0.27357923249244098</v>
      </c>
      <c r="P26" s="54">
        <v>0.55612609984973904</v>
      </c>
      <c r="Q26" s="54">
        <v>3.9715433671566901E-2</v>
      </c>
      <c r="R26" s="54">
        <v>0.40415846647869302</v>
      </c>
      <c r="S26" s="54">
        <v>0.93066271109168996</v>
      </c>
      <c r="T26" s="54">
        <v>2.7271871857556602E-2</v>
      </c>
      <c r="U26" s="54">
        <v>4.20654170507525E-2</v>
      </c>
      <c r="V26" s="54">
        <v>0.84424959086028994</v>
      </c>
      <c r="W26" s="54">
        <v>8.3642245889807496E-2</v>
      </c>
      <c r="X26" s="54">
        <v>7.2108163249902504E-2</v>
      </c>
      <c r="Y26" s="54">
        <v>0.29541488262717303</v>
      </c>
      <c r="Z26" s="54">
        <v>0.64475919656370895</v>
      </c>
      <c r="AA26" s="54">
        <v>5.9825920809116702E-2</v>
      </c>
      <c r="AB26" s="54">
        <v>0.387496537015801</v>
      </c>
      <c r="AC26" s="54">
        <v>2.8214325458012099E-2</v>
      </c>
      <c r="AD26" s="54">
        <v>0.58428913752618605</v>
      </c>
      <c r="AE26" s="54">
        <v>0.37631513098631902</v>
      </c>
      <c r="AF26" s="54">
        <v>0.57857738727361196</v>
      </c>
      <c r="AG26" s="317">
        <v>4.5107481740067602E-2</v>
      </c>
      <c r="AH26" s="220">
        <v>1.232</v>
      </c>
      <c r="AI26" s="220">
        <v>2.31</v>
      </c>
      <c r="AJ26" s="221">
        <v>6.0049999999999999</v>
      </c>
      <c r="AK26" s="210">
        <v>1.2709999999999999</v>
      </c>
      <c r="AL26" s="210">
        <v>2.363</v>
      </c>
      <c r="AM26" s="210">
        <v>6.0579999999999998</v>
      </c>
      <c r="AN26" s="203"/>
      <c r="AO26" s="203"/>
      <c r="AP26" s="203"/>
      <c r="AQ26" s="203"/>
      <c r="AR26" s="203">
        <f t="shared" si="94"/>
        <v>0.69692727427599999</v>
      </c>
      <c r="AS26" s="203">
        <f t="shared" si="95"/>
        <v>0.8518</v>
      </c>
      <c r="AT26" s="203">
        <f t="shared" si="96"/>
        <v>1.041088886996</v>
      </c>
      <c r="AU26" s="203">
        <f t="shared" si="97"/>
        <v>1.8303545495219997</v>
      </c>
      <c r="AV26" s="203">
        <f t="shared" si="98"/>
        <v>2.2370999999999999</v>
      </c>
      <c r="AW26" s="203">
        <f t="shared" si="99"/>
        <v>2.7342333283619995</v>
      </c>
      <c r="AX26" s="203">
        <f t="shared" si="100"/>
        <v>4.4007545552340002</v>
      </c>
      <c r="AY26" s="203">
        <f t="shared" si="101"/>
        <v>5.3787000000000003</v>
      </c>
      <c r="AZ26" s="203">
        <f t="shared" si="102"/>
        <v>6.5739666547139999</v>
      </c>
      <c r="BB26" s="308" t="str">
        <f t="shared" si="103"/>
        <v>P</v>
      </c>
      <c r="BC26" s="308" t="str">
        <f t="shared" si="104"/>
        <v>NA</v>
      </c>
      <c r="BD26" s="308" t="str">
        <f t="shared" si="105"/>
        <v>NA</v>
      </c>
      <c r="BE26" s="308" t="str">
        <f t="shared" si="106"/>
        <v>NO</v>
      </c>
      <c r="BF26" s="308" t="str">
        <f t="shared" si="107"/>
        <v>NO</v>
      </c>
      <c r="BG26" s="308" t="str">
        <f t="shared" si="108"/>
        <v>NO</v>
      </c>
      <c r="BH26" s="308" t="str">
        <f t="shared" si="109"/>
        <v>NO</v>
      </c>
      <c r="BI26" s="308"/>
      <c r="BJ26" s="12">
        <v>16</v>
      </c>
      <c r="BK26" s="308" t="str">
        <f t="shared" si="110"/>
        <v>P</v>
      </c>
      <c r="BL26" s="308" t="str">
        <f t="shared" si="111"/>
        <v>NA</v>
      </c>
      <c r="BM26" s="308" t="str">
        <f t="shared" si="112"/>
        <v>NA</v>
      </c>
      <c r="BN26" s="308" t="str">
        <f t="shared" si="113"/>
        <v>NO</v>
      </c>
      <c r="BO26" s="308" t="str">
        <f t="shared" si="114"/>
        <v>NO</v>
      </c>
      <c r="BP26" s="308" t="str">
        <f t="shared" si="115"/>
        <v>NO</v>
      </c>
      <c r="BQ26" s="308" t="str">
        <f t="shared" si="116"/>
        <v>NO</v>
      </c>
      <c r="BS26" s="308" t="str">
        <f t="shared" si="117"/>
        <v>TN</v>
      </c>
      <c r="BT26" s="308" t="str">
        <f t="shared" si="118"/>
        <v>TN</v>
      </c>
      <c r="BU26" s="308" t="str">
        <f t="shared" si="119"/>
        <v>TN</v>
      </c>
      <c r="BV26" s="308" t="str">
        <f t="shared" si="120"/>
        <v>NO</v>
      </c>
      <c r="BW26" s="308" t="str">
        <f t="shared" si="121"/>
        <v>NO</v>
      </c>
      <c r="BX26" s="308" t="str">
        <f t="shared" si="122"/>
        <v>NO</v>
      </c>
      <c r="BY26" s="308" t="str">
        <f t="shared" si="123"/>
        <v>YES</v>
      </c>
      <c r="BZ26" s="308" t="str">
        <f t="shared" si="124"/>
        <v>NO</v>
      </c>
      <c r="CA26" s="308" t="str">
        <f t="shared" si="125"/>
        <v>NO</v>
      </c>
      <c r="CB26" s="308" t="str">
        <f t="shared" si="126"/>
        <v>NO</v>
      </c>
      <c r="CC26" s="308" t="str">
        <f t="shared" si="127"/>
        <v>NO</v>
      </c>
      <c r="CD26" s="308" t="str">
        <f t="shared" si="128"/>
        <v>NO</v>
      </c>
      <c r="CE26" s="308" t="str">
        <f t="shared" si="129"/>
        <v>NO</v>
      </c>
      <c r="CF26" s="308" t="str">
        <f t="shared" si="130"/>
        <v>NO</v>
      </c>
      <c r="CG26" s="308" t="str">
        <f t="shared" si="131"/>
        <v>NO</v>
      </c>
      <c r="CH26" s="308" t="str">
        <f t="shared" si="132"/>
        <v>NO</v>
      </c>
      <c r="CI26" s="308" t="str">
        <f t="shared" si="133"/>
        <v>NO</v>
      </c>
      <c r="CJ26" s="308" t="str">
        <f t="shared" si="134"/>
        <v>NO</v>
      </c>
      <c r="CK26" s="308" t="str">
        <f t="shared" si="135"/>
        <v>NO</v>
      </c>
      <c r="CL26" s="308" t="str">
        <f t="shared" si="136"/>
        <v>NO</v>
      </c>
      <c r="CM26" s="308" t="str">
        <f t="shared" si="137"/>
        <v>NO</v>
      </c>
      <c r="CN26" s="308" t="str">
        <f t="shared" si="138"/>
        <v>NO</v>
      </c>
      <c r="CO26" s="308" t="str">
        <f t="shared" si="139"/>
        <v>NO</v>
      </c>
      <c r="CP26" s="308" t="str">
        <f t="shared" si="140"/>
        <v>NO</v>
      </c>
      <c r="CQ26" s="308" t="str">
        <f t="shared" si="141"/>
        <v>NO</v>
      </c>
      <c r="CR26" s="308" t="str">
        <f t="shared" si="142"/>
        <v>NO</v>
      </c>
    </row>
    <row r="27" spans="1:96">
      <c r="A27" s="64"/>
      <c r="B27" s="15"/>
      <c r="C27" s="15"/>
      <c r="D27" s="15"/>
      <c r="E27" s="15"/>
      <c r="F27" s="15"/>
      <c r="G27" s="15"/>
      <c r="H27" s="65"/>
      <c r="I27" s="52" t="s">
        <v>18</v>
      </c>
      <c r="J27" s="54">
        <v>0.50744865226178604</v>
      </c>
      <c r="K27" s="54">
        <v>0.47626432551102899</v>
      </c>
      <c r="L27" s="54">
        <v>1.6287022227184301E-2</v>
      </c>
      <c r="M27" s="54">
        <v>0.74881830867176102</v>
      </c>
      <c r="N27" s="54">
        <v>0.24571708272332901</v>
      </c>
      <c r="O27" s="54">
        <v>5.4646086049096E-3</v>
      </c>
      <c r="P27" s="54">
        <v>0.85034055346322401</v>
      </c>
      <c r="Q27" s="54">
        <v>6.7839553879876599E-2</v>
      </c>
      <c r="R27" s="54">
        <v>8.1819892656898693E-2</v>
      </c>
      <c r="S27" s="54">
        <v>0.81145631270057805</v>
      </c>
      <c r="T27" s="54">
        <v>7.5273209063974805E-2</v>
      </c>
      <c r="U27" s="54">
        <v>0.113270478235447</v>
      </c>
      <c r="V27" s="54">
        <v>0.53401398272929301</v>
      </c>
      <c r="W27" s="54">
        <v>0.27674359097127099</v>
      </c>
      <c r="X27" s="54">
        <v>0.189242426299435</v>
      </c>
      <c r="Y27" s="54">
        <v>0.41510813947081299</v>
      </c>
      <c r="Z27" s="54">
        <v>0.57306780152356895</v>
      </c>
      <c r="AA27" s="54">
        <v>1.18240590056176E-2</v>
      </c>
      <c r="AB27" s="54">
        <v>0.11230655154281501</v>
      </c>
      <c r="AC27" s="54">
        <v>0.28238919293697101</v>
      </c>
      <c r="AD27" s="54">
        <v>0.60530425552021305</v>
      </c>
      <c r="AE27" s="54">
        <v>0.27718434220989602</v>
      </c>
      <c r="AF27" s="54">
        <v>7.0528267641490006E-2</v>
      </c>
      <c r="AG27" s="317">
        <v>0.65228739014861303</v>
      </c>
      <c r="AH27" s="220">
        <v>0.90300000000000002</v>
      </c>
      <c r="AI27" s="220">
        <v>2.4279999999999999</v>
      </c>
      <c r="AJ27" s="221">
        <v>6.6829999999999998</v>
      </c>
      <c r="AK27" s="210">
        <v>0.877</v>
      </c>
      <c r="AL27" s="210">
        <v>2.4319999999999999</v>
      </c>
      <c r="AM27" s="210">
        <v>6.7430000000000003</v>
      </c>
      <c r="AN27" s="203"/>
      <c r="AO27" s="203"/>
      <c r="AP27" s="203"/>
      <c r="AQ27" s="203"/>
      <c r="AR27" s="203">
        <f t="shared" si="94"/>
        <v>0.69692727427599999</v>
      </c>
      <c r="AS27" s="203">
        <f t="shared" si="95"/>
        <v>0.8518</v>
      </c>
      <c r="AT27" s="203">
        <f t="shared" si="96"/>
        <v>1.041088886996</v>
      </c>
      <c r="AU27" s="203">
        <f t="shared" si="97"/>
        <v>1.8303545495219997</v>
      </c>
      <c r="AV27" s="203">
        <f t="shared" si="98"/>
        <v>2.2370999999999999</v>
      </c>
      <c r="AW27" s="203">
        <f t="shared" si="99"/>
        <v>2.7342333283619995</v>
      </c>
      <c r="AX27" s="203">
        <f t="shared" si="100"/>
        <v>4.4007545552340002</v>
      </c>
      <c r="AY27" s="203">
        <f t="shared" si="101"/>
        <v>5.3787000000000003</v>
      </c>
      <c r="AZ27" s="203">
        <f t="shared" si="102"/>
        <v>6.5739666547139999</v>
      </c>
      <c r="BB27" s="308" t="str">
        <f t="shared" si="103"/>
        <v>NA</v>
      </c>
      <c r="BC27" s="308" t="str">
        <f t="shared" si="104"/>
        <v>NA</v>
      </c>
      <c r="BD27" s="308" t="str">
        <f t="shared" si="105"/>
        <v>P</v>
      </c>
      <c r="BE27" s="308" t="str">
        <f t="shared" si="106"/>
        <v>NO</v>
      </c>
      <c r="BF27" s="308" t="str">
        <f t="shared" si="107"/>
        <v>NO</v>
      </c>
      <c r="BG27" s="308" t="str">
        <f t="shared" si="108"/>
        <v>NO</v>
      </c>
      <c r="BH27" s="308" t="str">
        <f t="shared" si="109"/>
        <v>NO</v>
      </c>
      <c r="BI27" s="308"/>
      <c r="BJ27" s="12">
        <v>35</v>
      </c>
      <c r="BK27" s="308" t="str">
        <f t="shared" si="110"/>
        <v>NA</v>
      </c>
      <c r="BL27" s="308" t="str">
        <f t="shared" si="111"/>
        <v>NA</v>
      </c>
      <c r="BM27" s="308" t="str">
        <f t="shared" si="112"/>
        <v>P</v>
      </c>
      <c r="BN27" s="308" t="str">
        <f t="shared" si="113"/>
        <v>NO</v>
      </c>
      <c r="BO27" s="308" t="str">
        <f t="shared" si="114"/>
        <v>NO</v>
      </c>
      <c r="BP27" s="308" t="str">
        <f t="shared" si="115"/>
        <v>NO</v>
      </c>
      <c r="BQ27" s="308" t="str">
        <f t="shared" si="116"/>
        <v>NO</v>
      </c>
      <c r="BS27" s="308" t="str">
        <f t="shared" si="117"/>
        <v>TN</v>
      </c>
      <c r="BT27" s="308" t="str">
        <f t="shared" si="118"/>
        <v>TN</v>
      </c>
      <c r="BU27" s="308" t="str">
        <f t="shared" si="119"/>
        <v>TN</v>
      </c>
      <c r="BV27" s="308" t="str">
        <f t="shared" si="120"/>
        <v>NO</v>
      </c>
      <c r="BW27" s="308" t="str">
        <f t="shared" si="121"/>
        <v>NO</v>
      </c>
      <c r="BX27" s="308" t="str">
        <f t="shared" si="122"/>
        <v>NO</v>
      </c>
      <c r="BY27" s="308" t="str">
        <f t="shared" si="123"/>
        <v>YES</v>
      </c>
      <c r="BZ27" s="308" t="str">
        <f t="shared" si="124"/>
        <v>NO</v>
      </c>
      <c r="CA27" s="308" t="str">
        <f t="shared" si="125"/>
        <v>NO</v>
      </c>
      <c r="CB27" s="308" t="str">
        <f t="shared" si="126"/>
        <v>NO</v>
      </c>
      <c r="CC27" s="308" t="str">
        <f t="shared" si="127"/>
        <v>NO</v>
      </c>
      <c r="CD27" s="308" t="str">
        <f t="shared" si="128"/>
        <v>NO</v>
      </c>
      <c r="CE27" s="308" t="str">
        <f t="shared" si="129"/>
        <v>NO</v>
      </c>
      <c r="CF27" s="308" t="str">
        <f t="shared" si="130"/>
        <v>NO</v>
      </c>
      <c r="CG27" s="308" t="str">
        <f t="shared" si="131"/>
        <v>NO</v>
      </c>
      <c r="CH27" s="308" t="str">
        <f t="shared" si="132"/>
        <v>NO</v>
      </c>
      <c r="CI27" s="308" t="str">
        <f t="shared" si="133"/>
        <v>NO</v>
      </c>
      <c r="CJ27" s="308" t="str">
        <f t="shared" si="134"/>
        <v>NO</v>
      </c>
      <c r="CK27" s="308" t="str">
        <f t="shared" si="135"/>
        <v>NO</v>
      </c>
      <c r="CL27" s="308" t="str">
        <f t="shared" si="136"/>
        <v>NO</v>
      </c>
      <c r="CM27" s="308" t="str">
        <f t="shared" si="137"/>
        <v>NO</v>
      </c>
      <c r="CN27" s="308" t="str">
        <f t="shared" si="138"/>
        <v>NO</v>
      </c>
      <c r="CO27" s="308" t="str">
        <f t="shared" si="139"/>
        <v>NO</v>
      </c>
      <c r="CP27" s="308" t="str">
        <f t="shared" si="140"/>
        <v>NO</v>
      </c>
      <c r="CQ27" s="308" t="str">
        <f t="shared" si="141"/>
        <v>NO</v>
      </c>
      <c r="CR27" s="308" t="str">
        <f t="shared" si="142"/>
        <v>NO</v>
      </c>
    </row>
    <row r="28" spans="1:96">
      <c r="A28" s="64"/>
      <c r="B28" s="15"/>
      <c r="C28" s="15"/>
      <c r="D28" s="15"/>
      <c r="E28" s="15"/>
      <c r="F28" s="15"/>
      <c r="G28" s="15"/>
      <c r="H28" s="65"/>
      <c r="I28" s="52" t="s">
        <v>19</v>
      </c>
      <c r="J28" s="54">
        <v>0.96636910643621998</v>
      </c>
      <c r="K28" s="54">
        <v>5.5770326604447302E-3</v>
      </c>
      <c r="L28" s="54">
        <v>2.8053860903335202E-2</v>
      </c>
      <c r="M28" s="54">
        <v>0.46653367643986499</v>
      </c>
      <c r="N28" s="54">
        <v>0.21765419145095499</v>
      </c>
      <c r="O28" s="54">
        <v>0.31581213210917802</v>
      </c>
      <c r="P28" s="54">
        <v>0.240249758104677</v>
      </c>
      <c r="Q28" s="54">
        <v>0.13795151169630601</v>
      </c>
      <c r="R28" s="54">
        <v>0.62179873019901499</v>
      </c>
      <c r="S28" s="54">
        <v>0.26769152660526602</v>
      </c>
      <c r="T28" s="54">
        <v>0.31755038991884899</v>
      </c>
      <c r="U28" s="54">
        <v>0.414758083475883</v>
      </c>
      <c r="V28" s="54">
        <v>0.91705111268480899</v>
      </c>
      <c r="W28" s="54">
        <v>3.4303076693932698E-2</v>
      </c>
      <c r="X28" s="54">
        <v>4.8645810621257599E-2</v>
      </c>
      <c r="Y28" s="54">
        <v>0.59372161327533002</v>
      </c>
      <c r="Z28" s="54">
        <v>0.30827447013557902</v>
      </c>
      <c r="AA28" s="54">
        <v>9.8003916589089607E-2</v>
      </c>
      <c r="AB28" s="54">
        <v>0.10061861005534301</v>
      </c>
      <c r="AC28" s="54">
        <v>0.52686532607247905</v>
      </c>
      <c r="AD28" s="54">
        <v>0.37251606387217601</v>
      </c>
      <c r="AE28" s="54">
        <v>0.70942388987954696</v>
      </c>
      <c r="AF28" s="54">
        <v>0.218324601179536</v>
      </c>
      <c r="AG28" s="317">
        <v>7.2251508940915907E-2</v>
      </c>
      <c r="AH28" s="220">
        <v>1.84</v>
      </c>
      <c r="AI28" s="220">
        <v>2.3199999999999998</v>
      </c>
      <c r="AJ28" s="221">
        <v>5.7149999999999999</v>
      </c>
      <c r="AK28" s="210">
        <v>1.7709999999999999</v>
      </c>
      <c r="AL28" s="210">
        <v>2.2839999999999998</v>
      </c>
      <c r="AM28" s="210">
        <v>5.8689999999999998</v>
      </c>
      <c r="AN28" s="203"/>
      <c r="AO28" s="203"/>
      <c r="AP28" s="203"/>
      <c r="AQ28" s="203"/>
      <c r="AR28" s="203">
        <f t="shared" si="94"/>
        <v>0.69692727427599999</v>
      </c>
      <c r="AS28" s="203">
        <f t="shared" si="95"/>
        <v>0.8518</v>
      </c>
      <c r="AT28" s="203">
        <f t="shared" si="96"/>
        <v>1.041088886996</v>
      </c>
      <c r="AU28" s="203">
        <f t="shared" si="97"/>
        <v>1.8303545495219997</v>
      </c>
      <c r="AV28" s="203">
        <f t="shared" si="98"/>
        <v>2.2370999999999999</v>
      </c>
      <c r="AW28" s="203">
        <f t="shared" si="99"/>
        <v>2.7342333283619995</v>
      </c>
      <c r="AX28" s="203">
        <f t="shared" si="100"/>
        <v>4.4007545552340002</v>
      </c>
      <c r="AY28" s="203">
        <f t="shared" si="101"/>
        <v>5.3787000000000003</v>
      </c>
      <c r="AZ28" s="203">
        <f t="shared" si="102"/>
        <v>6.5739666547139999</v>
      </c>
      <c r="BB28" s="308" t="str">
        <f t="shared" si="103"/>
        <v>P</v>
      </c>
      <c r="BC28" s="308" t="str">
        <f t="shared" si="104"/>
        <v>NA</v>
      </c>
      <c r="BD28" s="308" t="str">
        <f t="shared" si="105"/>
        <v>NA</v>
      </c>
      <c r="BE28" s="308" t="str">
        <f t="shared" si="106"/>
        <v>NO</v>
      </c>
      <c r="BF28" s="308" t="str">
        <f t="shared" si="107"/>
        <v>NO</v>
      </c>
      <c r="BG28" s="308" t="str">
        <f t="shared" si="108"/>
        <v>NO</v>
      </c>
      <c r="BH28" s="308" t="str">
        <f t="shared" si="109"/>
        <v>NO</v>
      </c>
      <c r="BI28" s="308"/>
      <c r="BJ28" s="12">
        <v>9</v>
      </c>
      <c r="BK28" s="308" t="str">
        <f t="shared" si="110"/>
        <v>P</v>
      </c>
      <c r="BL28" s="308" t="str">
        <f t="shared" si="111"/>
        <v>NA</v>
      </c>
      <c r="BM28" s="308" t="str">
        <f t="shared" si="112"/>
        <v>NA</v>
      </c>
      <c r="BN28" s="308" t="str">
        <f t="shared" si="113"/>
        <v>NO</v>
      </c>
      <c r="BO28" s="308" t="str">
        <f t="shared" si="114"/>
        <v>NO</v>
      </c>
      <c r="BP28" s="308" t="str">
        <f t="shared" si="115"/>
        <v>NO</v>
      </c>
      <c r="BQ28" s="308" t="str">
        <f t="shared" si="116"/>
        <v>NO</v>
      </c>
      <c r="BS28" s="308" t="str">
        <f t="shared" si="117"/>
        <v>TN</v>
      </c>
      <c r="BT28" s="308" t="str">
        <f t="shared" si="118"/>
        <v>TN</v>
      </c>
      <c r="BU28" s="308" t="str">
        <f t="shared" si="119"/>
        <v>TN</v>
      </c>
      <c r="BV28" s="308" t="str">
        <f t="shared" si="120"/>
        <v>NO</v>
      </c>
      <c r="BW28" s="308" t="str">
        <f t="shared" si="121"/>
        <v>NO</v>
      </c>
      <c r="BX28" s="308" t="str">
        <f t="shared" si="122"/>
        <v>NO</v>
      </c>
      <c r="BY28" s="308" t="str">
        <f t="shared" si="123"/>
        <v>YES</v>
      </c>
      <c r="BZ28" s="308" t="str">
        <f t="shared" si="124"/>
        <v>NO</v>
      </c>
      <c r="CA28" s="308" t="str">
        <f t="shared" si="125"/>
        <v>NO</v>
      </c>
      <c r="CB28" s="308" t="str">
        <f t="shared" si="126"/>
        <v>NO</v>
      </c>
      <c r="CC28" s="308" t="str">
        <f t="shared" si="127"/>
        <v>NO</v>
      </c>
      <c r="CD28" s="308" t="str">
        <f t="shared" si="128"/>
        <v>NO</v>
      </c>
      <c r="CE28" s="308" t="str">
        <f t="shared" si="129"/>
        <v>NO</v>
      </c>
      <c r="CF28" s="308" t="str">
        <f t="shared" si="130"/>
        <v>NO</v>
      </c>
      <c r="CG28" s="308" t="str">
        <f t="shared" si="131"/>
        <v>NO</v>
      </c>
      <c r="CH28" s="308" t="str">
        <f t="shared" si="132"/>
        <v>NO</v>
      </c>
      <c r="CI28" s="308" t="str">
        <f t="shared" si="133"/>
        <v>NO</v>
      </c>
      <c r="CJ28" s="308" t="str">
        <f t="shared" si="134"/>
        <v>NO</v>
      </c>
      <c r="CK28" s="308" t="str">
        <f t="shared" si="135"/>
        <v>NO</v>
      </c>
      <c r="CL28" s="308" t="str">
        <f t="shared" si="136"/>
        <v>NO</v>
      </c>
      <c r="CM28" s="308" t="str">
        <f t="shared" si="137"/>
        <v>NO</v>
      </c>
      <c r="CN28" s="308" t="str">
        <f t="shared" si="138"/>
        <v>NO</v>
      </c>
      <c r="CO28" s="308" t="str">
        <f t="shared" si="139"/>
        <v>NO</v>
      </c>
      <c r="CP28" s="308" t="str">
        <f t="shared" si="140"/>
        <v>NO</v>
      </c>
      <c r="CQ28" s="308" t="str">
        <f t="shared" si="141"/>
        <v>NO</v>
      </c>
      <c r="CR28" s="308" t="str">
        <f t="shared" si="142"/>
        <v>NO</v>
      </c>
    </row>
    <row r="29" spans="1:96">
      <c r="A29" s="64"/>
      <c r="B29" s="15"/>
      <c r="C29" s="15"/>
      <c r="D29" s="15"/>
      <c r="E29" s="15"/>
      <c r="F29" s="15"/>
      <c r="G29" s="15"/>
      <c r="H29" s="65"/>
      <c r="I29" s="52" t="s">
        <v>42</v>
      </c>
      <c r="J29" s="54">
        <v>0.57568408768516599</v>
      </c>
      <c r="K29" s="54">
        <v>0.412793848952204</v>
      </c>
      <c r="L29" s="54">
        <v>1.15220633626295E-2</v>
      </c>
      <c r="M29" s="54">
        <v>0.60676602979587402</v>
      </c>
      <c r="N29" s="54">
        <v>0.119654737711683</v>
      </c>
      <c r="O29" s="54">
        <v>0.27357923249244098</v>
      </c>
      <c r="P29" s="54">
        <v>0.55612609984973904</v>
      </c>
      <c r="Q29" s="54">
        <v>3.9715433671566901E-2</v>
      </c>
      <c r="R29" s="54">
        <v>0.40415846647869302</v>
      </c>
      <c r="S29" s="54">
        <v>0.28676463091698001</v>
      </c>
      <c r="T29" s="54">
        <v>0.63202514960051104</v>
      </c>
      <c r="U29" s="54">
        <v>8.1210219482508006E-2</v>
      </c>
      <c r="V29" s="54">
        <v>0.83587035899147299</v>
      </c>
      <c r="W29" s="54">
        <v>0.14122504796323701</v>
      </c>
      <c r="X29" s="54">
        <v>2.2904593045288999E-2</v>
      </c>
      <c r="Y29" s="54">
        <v>0.41510813947081299</v>
      </c>
      <c r="Z29" s="54">
        <v>0.57306780152356895</v>
      </c>
      <c r="AA29" s="54">
        <v>1.18240590056176E-2</v>
      </c>
      <c r="AB29" s="54">
        <v>1.39861010246241E-2</v>
      </c>
      <c r="AC29" s="54">
        <v>0.188356175299499</v>
      </c>
      <c r="AD29" s="54">
        <v>0.79765772367587595</v>
      </c>
      <c r="AE29" s="54">
        <v>0.332801950702172</v>
      </c>
      <c r="AF29" s="54">
        <v>0.43375386609120298</v>
      </c>
      <c r="AG29" s="317">
        <v>0.233444183206623</v>
      </c>
      <c r="AH29" s="220">
        <v>1.377</v>
      </c>
      <c r="AI29" s="220">
        <v>2.1850000000000001</v>
      </c>
      <c r="AJ29" s="221">
        <v>6.4850000000000003</v>
      </c>
      <c r="AK29" s="210">
        <v>1.208</v>
      </c>
      <c r="AL29" s="210">
        <v>2.1829999999999998</v>
      </c>
      <c r="AM29" s="210">
        <v>6.4729999999999999</v>
      </c>
      <c r="AN29" s="203"/>
      <c r="AO29" s="203"/>
      <c r="AP29" s="203"/>
      <c r="AQ29" s="203"/>
      <c r="AR29" s="203">
        <f t="shared" si="94"/>
        <v>0.69692727427599999</v>
      </c>
      <c r="AS29" s="203">
        <f t="shared" si="95"/>
        <v>0.8518</v>
      </c>
      <c r="AT29" s="203">
        <f t="shared" si="96"/>
        <v>1.041088886996</v>
      </c>
      <c r="AU29" s="203">
        <f t="shared" si="97"/>
        <v>1.8303545495219997</v>
      </c>
      <c r="AV29" s="203">
        <f t="shared" si="98"/>
        <v>2.2370999999999999</v>
      </c>
      <c r="AW29" s="203">
        <f t="shared" si="99"/>
        <v>2.7342333283619995</v>
      </c>
      <c r="AX29" s="203">
        <f t="shared" si="100"/>
        <v>4.4007545552340002</v>
      </c>
      <c r="AY29" s="203">
        <f t="shared" si="101"/>
        <v>5.3787000000000003</v>
      </c>
      <c r="AZ29" s="203">
        <f t="shared" si="102"/>
        <v>6.5739666547139999</v>
      </c>
      <c r="BB29" s="308" t="str">
        <f t="shared" si="103"/>
        <v>P</v>
      </c>
      <c r="BC29" s="308" t="str">
        <f t="shared" si="104"/>
        <v>NP</v>
      </c>
      <c r="BD29" s="308" t="str">
        <f t="shared" si="105"/>
        <v>NA</v>
      </c>
      <c r="BE29" s="308" t="str">
        <f t="shared" si="106"/>
        <v>NO</v>
      </c>
      <c r="BF29" s="308" t="str">
        <f t="shared" si="107"/>
        <v>NO</v>
      </c>
      <c r="BG29" s="308" t="str">
        <f t="shared" si="108"/>
        <v>NO</v>
      </c>
      <c r="BH29" s="308" t="str">
        <f t="shared" si="109"/>
        <v>NO</v>
      </c>
      <c r="BI29" s="308"/>
      <c r="BJ29" s="12">
        <v>4</v>
      </c>
      <c r="BK29" s="308" t="str">
        <f t="shared" si="110"/>
        <v>P</v>
      </c>
      <c r="BL29" s="308" t="str">
        <f t="shared" si="111"/>
        <v>NP</v>
      </c>
      <c r="BM29" s="308" t="str">
        <f t="shared" si="112"/>
        <v>NA</v>
      </c>
      <c r="BN29" s="308" t="str">
        <f t="shared" si="113"/>
        <v>NO</v>
      </c>
      <c r="BO29" s="308" t="str">
        <f t="shared" si="114"/>
        <v>NO</v>
      </c>
      <c r="BP29" s="308" t="str">
        <f t="shared" si="115"/>
        <v>NO</v>
      </c>
      <c r="BQ29" s="308" t="str">
        <f t="shared" si="116"/>
        <v>NO</v>
      </c>
      <c r="BS29" s="308" t="str">
        <f t="shared" si="117"/>
        <v>TN</v>
      </c>
      <c r="BT29" s="308" t="str">
        <f t="shared" si="118"/>
        <v>TP</v>
      </c>
      <c r="BU29" s="308" t="str">
        <f t="shared" si="119"/>
        <v>TN</v>
      </c>
      <c r="BV29" s="308" t="str">
        <f t="shared" si="120"/>
        <v>NO</v>
      </c>
      <c r="BW29" s="308" t="str">
        <f t="shared" si="121"/>
        <v>NO</v>
      </c>
      <c r="BX29" s="303" t="str">
        <f t="shared" si="122"/>
        <v>YES</v>
      </c>
      <c r="BY29" s="308" t="str">
        <f t="shared" si="123"/>
        <v>YES</v>
      </c>
      <c r="BZ29" s="308" t="str">
        <f t="shared" si="124"/>
        <v>NO</v>
      </c>
      <c r="CA29" s="308" t="str">
        <f t="shared" si="125"/>
        <v>NO</v>
      </c>
      <c r="CB29" s="308" t="str">
        <f t="shared" si="126"/>
        <v>NO</v>
      </c>
      <c r="CC29" s="308" t="str">
        <f t="shared" si="127"/>
        <v>NO</v>
      </c>
      <c r="CD29" s="308" t="str">
        <f t="shared" si="128"/>
        <v>NO</v>
      </c>
      <c r="CE29" s="308" t="str">
        <f t="shared" si="129"/>
        <v>NO</v>
      </c>
      <c r="CF29" s="308" t="str">
        <f t="shared" si="130"/>
        <v>NO</v>
      </c>
      <c r="CG29" s="308" t="str">
        <f t="shared" si="131"/>
        <v>NO</v>
      </c>
      <c r="CH29" s="308" t="str">
        <f t="shared" si="132"/>
        <v>NO</v>
      </c>
      <c r="CI29" s="308" t="str">
        <f t="shared" si="133"/>
        <v>NO</v>
      </c>
      <c r="CJ29" s="308" t="str">
        <f t="shared" si="134"/>
        <v>NO</v>
      </c>
      <c r="CK29" s="308" t="str">
        <f t="shared" si="135"/>
        <v>NO</v>
      </c>
      <c r="CL29" s="308" t="str">
        <f t="shared" si="136"/>
        <v>NO</v>
      </c>
      <c r="CM29" s="308" t="str">
        <f t="shared" si="137"/>
        <v>NO</v>
      </c>
      <c r="CN29" s="308" t="str">
        <f t="shared" si="138"/>
        <v>NO</v>
      </c>
      <c r="CO29" s="308" t="str">
        <f t="shared" si="139"/>
        <v>NO</v>
      </c>
      <c r="CP29" s="308" t="str">
        <f t="shared" si="140"/>
        <v>NO</v>
      </c>
      <c r="CQ29" s="308" t="str">
        <f t="shared" si="141"/>
        <v>NO</v>
      </c>
      <c r="CR29" s="308" t="str">
        <f t="shared" si="142"/>
        <v>NO</v>
      </c>
    </row>
    <row r="30" spans="1:96">
      <c r="A30" s="64"/>
      <c r="B30" s="15"/>
      <c r="C30" s="15"/>
      <c r="D30" s="15"/>
      <c r="E30" s="15"/>
      <c r="F30" s="15"/>
      <c r="G30" s="15"/>
      <c r="H30" s="65"/>
      <c r="I30" s="52" t="s">
        <v>43</v>
      </c>
      <c r="J30" s="54">
        <v>0.50744865226178604</v>
      </c>
      <c r="K30" s="54">
        <v>0.47626432551102899</v>
      </c>
      <c r="L30" s="54">
        <v>1.6287022227184301E-2</v>
      </c>
      <c r="M30" s="54">
        <v>0.74881830867176102</v>
      </c>
      <c r="N30" s="54">
        <v>0.24571708272332901</v>
      </c>
      <c r="O30" s="54">
        <v>5.4646086049096E-3</v>
      </c>
      <c r="P30" s="54">
        <v>0.85034055346322401</v>
      </c>
      <c r="Q30" s="54">
        <v>6.7839553879876599E-2</v>
      </c>
      <c r="R30" s="54">
        <v>8.1819892656898693E-2</v>
      </c>
      <c r="S30" s="54">
        <v>0.81145631270057805</v>
      </c>
      <c r="T30" s="54">
        <v>7.5273209063974805E-2</v>
      </c>
      <c r="U30" s="54">
        <v>0.113270478235447</v>
      </c>
      <c r="V30" s="54">
        <v>0.53401398272929301</v>
      </c>
      <c r="W30" s="54">
        <v>0.27674359097127099</v>
      </c>
      <c r="X30" s="54">
        <v>0.189242426299435</v>
      </c>
      <c r="Y30" s="54">
        <v>0.56104553994505602</v>
      </c>
      <c r="Z30" s="54">
        <v>0.16331125189131099</v>
      </c>
      <c r="AA30" s="54">
        <v>0.27564320816363103</v>
      </c>
      <c r="AB30" s="54">
        <v>0.27997871147340703</v>
      </c>
      <c r="AC30" s="54">
        <v>0.56910742294012595</v>
      </c>
      <c r="AD30" s="54">
        <v>0.150913865586466</v>
      </c>
      <c r="AE30" s="54">
        <v>0.90085486502263101</v>
      </c>
      <c r="AF30" s="54">
        <v>6.1603111989774702E-2</v>
      </c>
      <c r="AG30" s="317">
        <v>3.75420229875933E-2</v>
      </c>
      <c r="AH30" s="220">
        <v>0.92700000000000005</v>
      </c>
      <c r="AI30" s="220">
        <v>2.7559999999999998</v>
      </c>
      <c r="AJ30" s="221">
        <v>5.58</v>
      </c>
      <c r="AK30" s="210">
        <v>0.95099999999999996</v>
      </c>
      <c r="AL30" s="210">
        <v>2.714</v>
      </c>
      <c r="AM30" s="210">
        <v>5.48</v>
      </c>
      <c r="AN30" s="203"/>
      <c r="AO30" s="203"/>
      <c r="AP30" s="203"/>
      <c r="AQ30" s="203"/>
      <c r="AR30" s="203">
        <f t="shared" si="94"/>
        <v>0.69692727427599999</v>
      </c>
      <c r="AS30" s="203">
        <f t="shared" si="95"/>
        <v>0.8518</v>
      </c>
      <c r="AT30" s="203">
        <f t="shared" si="96"/>
        <v>1.041088886996</v>
      </c>
      <c r="AU30" s="203">
        <f t="shared" si="97"/>
        <v>1.8303545495219997</v>
      </c>
      <c r="AV30" s="203">
        <f t="shared" si="98"/>
        <v>2.2370999999999999</v>
      </c>
      <c r="AW30" s="203">
        <f t="shared" si="99"/>
        <v>2.7342333283619995</v>
      </c>
      <c r="AX30" s="203">
        <f t="shared" si="100"/>
        <v>4.4007545552340002</v>
      </c>
      <c r="AY30" s="203">
        <f t="shared" si="101"/>
        <v>5.3787000000000003</v>
      </c>
      <c r="AZ30" s="203">
        <f t="shared" si="102"/>
        <v>6.5739666547139999</v>
      </c>
      <c r="BB30" s="308" t="str">
        <f t="shared" si="103"/>
        <v>NA</v>
      </c>
      <c r="BC30" s="308" t="str">
        <f t="shared" si="104"/>
        <v>P</v>
      </c>
      <c r="BD30" s="308" t="str">
        <f t="shared" si="105"/>
        <v>NA</v>
      </c>
      <c r="BE30" s="308" t="str">
        <f t="shared" si="106"/>
        <v>NO</v>
      </c>
      <c r="BF30" s="308" t="str">
        <f t="shared" si="107"/>
        <v>NO</v>
      </c>
      <c r="BG30" s="308" t="str">
        <f t="shared" si="108"/>
        <v>NO</v>
      </c>
      <c r="BH30" s="308" t="str">
        <f t="shared" si="109"/>
        <v>NO</v>
      </c>
      <c r="BI30" s="308"/>
      <c r="BJ30" s="12">
        <v>9</v>
      </c>
      <c r="BK30" s="308" t="str">
        <f t="shared" si="110"/>
        <v>NA</v>
      </c>
      <c r="BL30" s="308" t="str">
        <f t="shared" si="111"/>
        <v>NA</v>
      </c>
      <c r="BM30" s="308" t="str">
        <f t="shared" si="112"/>
        <v>NA</v>
      </c>
      <c r="BN30" s="308" t="str">
        <f t="shared" si="113"/>
        <v>NO</v>
      </c>
      <c r="BO30" s="308" t="str">
        <f t="shared" si="114"/>
        <v>NO</v>
      </c>
      <c r="BP30" s="308" t="str">
        <f t="shared" si="115"/>
        <v>NO</v>
      </c>
      <c r="BQ30" s="308" t="str">
        <f t="shared" si="116"/>
        <v>YES</v>
      </c>
      <c r="BS30" s="308" t="str">
        <f t="shared" si="117"/>
        <v>TN</v>
      </c>
      <c r="BT30" s="308" t="str">
        <f t="shared" si="118"/>
        <v>TN</v>
      </c>
      <c r="BU30" s="308" t="str">
        <f t="shared" si="119"/>
        <v>TN</v>
      </c>
      <c r="BV30" s="308" t="str">
        <f t="shared" si="120"/>
        <v>NO</v>
      </c>
      <c r="BW30" s="308" t="str">
        <f t="shared" si="121"/>
        <v>NO</v>
      </c>
      <c r="BX30" s="308" t="str">
        <f t="shared" si="122"/>
        <v>NO</v>
      </c>
      <c r="BY30" s="308" t="str">
        <f t="shared" si="123"/>
        <v>YES</v>
      </c>
      <c r="BZ30" s="308" t="str">
        <f t="shared" si="124"/>
        <v>NO</v>
      </c>
      <c r="CA30" s="308" t="str">
        <f t="shared" si="125"/>
        <v>NO</v>
      </c>
      <c r="CB30" s="308" t="str">
        <f t="shared" si="126"/>
        <v>NO</v>
      </c>
      <c r="CC30" s="308" t="str">
        <f t="shared" si="127"/>
        <v>NO</v>
      </c>
      <c r="CD30" s="308" t="str">
        <f t="shared" si="128"/>
        <v>NO</v>
      </c>
      <c r="CE30" s="308" t="str">
        <f t="shared" si="129"/>
        <v>NO</v>
      </c>
      <c r="CF30" s="308" t="str">
        <f t="shared" si="130"/>
        <v>NO</v>
      </c>
      <c r="CG30" s="308" t="str">
        <f t="shared" si="131"/>
        <v>NO</v>
      </c>
      <c r="CH30" s="308" t="str">
        <f t="shared" si="132"/>
        <v>NO</v>
      </c>
      <c r="CI30" s="308" t="str">
        <f t="shared" si="133"/>
        <v>NO</v>
      </c>
      <c r="CJ30" s="308" t="str">
        <f t="shared" si="134"/>
        <v>NO</v>
      </c>
      <c r="CK30" s="308" t="str">
        <f t="shared" si="135"/>
        <v>NO</v>
      </c>
      <c r="CL30" s="308" t="str">
        <f t="shared" si="136"/>
        <v>NO</v>
      </c>
      <c r="CM30" s="308" t="str">
        <f t="shared" si="137"/>
        <v>NO</v>
      </c>
      <c r="CN30" s="308" t="str">
        <f t="shared" si="138"/>
        <v>NO</v>
      </c>
      <c r="CO30" s="308" t="str">
        <f t="shared" si="139"/>
        <v>NO</v>
      </c>
      <c r="CP30" s="308" t="str">
        <f t="shared" si="140"/>
        <v>NO</v>
      </c>
      <c r="CQ30" s="308" t="str">
        <f t="shared" si="141"/>
        <v>NO</v>
      </c>
      <c r="CR30" s="308" t="str">
        <f t="shared" si="142"/>
        <v>NO</v>
      </c>
    </row>
    <row r="31" spans="1:96">
      <c r="A31" s="64"/>
      <c r="B31" s="15"/>
      <c r="C31" s="15"/>
      <c r="D31" s="15"/>
      <c r="E31" s="15"/>
      <c r="F31" s="15"/>
      <c r="G31" s="15"/>
      <c r="H31" s="65"/>
      <c r="I31" s="52" t="s">
        <v>45</v>
      </c>
      <c r="J31" s="54">
        <v>0.78767716289199496</v>
      </c>
      <c r="K31" s="54">
        <v>0.18866287249575001</v>
      </c>
      <c r="L31" s="54">
        <v>2.3659964612254E-2</v>
      </c>
      <c r="M31" s="54">
        <v>0.71127901545361405</v>
      </c>
      <c r="N31" s="54">
        <v>5.0393118110522397E-2</v>
      </c>
      <c r="O31" s="54">
        <v>0.23832786643586301</v>
      </c>
      <c r="P31" s="54">
        <v>0.23534909911789301</v>
      </c>
      <c r="Q31" s="54">
        <v>0.17533296797279599</v>
      </c>
      <c r="R31" s="54">
        <v>0.58931793290930901</v>
      </c>
      <c r="S31" s="54">
        <v>0.35265144934292197</v>
      </c>
      <c r="T31" s="54">
        <v>0.47761603519464002</v>
      </c>
      <c r="U31" s="54">
        <v>0.16973251546243701</v>
      </c>
      <c r="V31" s="54">
        <v>2.17090621899255E-2</v>
      </c>
      <c r="W31" s="54">
        <v>0.29568893893592402</v>
      </c>
      <c r="X31" s="54">
        <v>0.68260199887414896</v>
      </c>
      <c r="Y31" s="54">
        <v>0.75920374624119702</v>
      </c>
      <c r="Z31" s="54">
        <v>0.20766216936356799</v>
      </c>
      <c r="AA31" s="54">
        <v>3.3134084395234201E-2</v>
      </c>
      <c r="AB31" s="54">
        <v>0.67251139654042802</v>
      </c>
      <c r="AC31" s="54">
        <v>0.30214953506667203</v>
      </c>
      <c r="AD31" s="54">
        <v>2.5339068392898699E-2</v>
      </c>
      <c r="AE31" s="54">
        <v>0.99232763000982005</v>
      </c>
      <c r="AF31" s="54">
        <v>1.4557527809249101E-3</v>
      </c>
      <c r="AG31" s="317">
        <v>6.2166172092547002E-3</v>
      </c>
      <c r="AH31" s="220">
        <v>1.5529999999999999</v>
      </c>
      <c r="AI31" s="220">
        <v>2.9980000000000002</v>
      </c>
      <c r="AJ31" s="221">
        <v>5.327</v>
      </c>
      <c r="AK31" s="210">
        <v>1.55</v>
      </c>
      <c r="AL31" s="210">
        <v>3.0379999999999998</v>
      </c>
      <c r="AM31" s="210">
        <v>5.3929999999999998</v>
      </c>
      <c r="AN31" s="203"/>
      <c r="AO31" s="203"/>
      <c r="AP31" s="203"/>
      <c r="AQ31" s="203"/>
      <c r="AR31" s="203">
        <f t="shared" si="94"/>
        <v>0.69692727427599999</v>
      </c>
      <c r="AS31" s="203">
        <f t="shared" si="95"/>
        <v>0.8518</v>
      </c>
      <c r="AT31" s="203">
        <f t="shared" si="96"/>
        <v>1.041088886996</v>
      </c>
      <c r="AU31" s="203">
        <f t="shared" si="97"/>
        <v>1.8303545495219997</v>
      </c>
      <c r="AV31" s="203">
        <f t="shared" si="98"/>
        <v>2.2370999999999999</v>
      </c>
      <c r="AW31" s="203">
        <f t="shared" si="99"/>
        <v>2.7342333283619995</v>
      </c>
      <c r="AX31" s="203">
        <f t="shared" si="100"/>
        <v>4.4007545552340002</v>
      </c>
      <c r="AY31" s="203">
        <f t="shared" si="101"/>
        <v>5.3787000000000003</v>
      </c>
      <c r="AZ31" s="203">
        <f t="shared" si="102"/>
        <v>6.5739666547139999</v>
      </c>
      <c r="BB31" s="308" t="str">
        <f t="shared" si="103"/>
        <v>P</v>
      </c>
      <c r="BC31" s="308" t="str">
        <f t="shared" si="104"/>
        <v>P</v>
      </c>
      <c r="BD31" s="308" t="str">
        <f t="shared" si="105"/>
        <v>NP</v>
      </c>
      <c r="BE31" s="308" t="str">
        <f t="shared" si="106"/>
        <v>NO</v>
      </c>
      <c r="BF31" s="308" t="str">
        <f t="shared" si="107"/>
        <v>NO</v>
      </c>
      <c r="BG31" s="308" t="str">
        <f t="shared" si="108"/>
        <v>NO</v>
      </c>
      <c r="BH31" s="308" t="str">
        <f t="shared" si="109"/>
        <v>NO</v>
      </c>
      <c r="BI31" s="308"/>
      <c r="BJ31" s="12">
        <v>20</v>
      </c>
      <c r="BK31" s="308" t="str">
        <f t="shared" si="110"/>
        <v>P</v>
      </c>
      <c r="BL31" s="308" t="str">
        <f t="shared" si="111"/>
        <v>P</v>
      </c>
      <c r="BM31" s="308" t="str">
        <f t="shared" si="112"/>
        <v>NA</v>
      </c>
      <c r="BN31" s="308" t="str">
        <f t="shared" si="113"/>
        <v>NO</v>
      </c>
      <c r="BO31" s="308" t="str">
        <f t="shared" si="114"/>
        <v>NO</v>
      </c>
      <c r="BP31" s="308" t="str">
        <f t="shared" si="115"/>
        <v>NO</v>
      </c>
      <c r="BQ31" s="308" t="str">
        <f t="shared" si="116"/>
        <v>NO</v>
      </c>
      <c r="BS31" s="308" t="str">
        <f t="shared" si="117"/>
        <v>TN</v>
      </c>
      <c r="BT31" s="308" t="str">
        <f t="shared" si="118"/>
        <v>TN</v>
      </c>
      <c r="BU31" s="308" t="str">
        <f t="shared" si="119"/>
        <v>FP</v>
      </c>
      <c r="BV31" s="308" t="str">
        <f t="shared" si="120"/>
        <v>NO</v>
      </c>
      <c r="BW31" s="308" t="str">
        <f t="shared" si="121"/>
        <v>NO</v>
      </c>
      <c r="BX31" s="308" t="str">
        <f t="shared" si="122"/>
        <v>NO</v>
      </c>
      <c r="BY31" s="308" t="str">
        <f t="shared" si="123"/>
        <v>YES</v>
      </c>
      <c r="BZ31" s="308" t="str">
        <f t="shared" si="124"/>
        <v>NO</v>
      </c>
      <c r="CA31" s="308" t="str">
        <f t="shared" si="125"/>
        <v>NO</v>
      </c>
      <c r="CB31" s="308" t="str">
        <f t="shared" si="126"/>
        <v>NO</v>
      </c>
      <c r="CC31" s="308" t="str">
        <f t="shared" si="127"/>
        <v>NO</v>
      </c>
      <c r="CD31" s="308" t="str">
        <f t="shared" si="128"/>
        <v>YES</v>
      </c>
      <c r="CE31" s="308" t="str">
        <f t="shared" si="129"/>
        <v>NO</v>
      </c>
      <c r="CF31" s="308" t="str">
        <f t="shared" si="130"/>
        <v>NO</v>
      </c>
      <c r="CG31" s="308" t="str">
        <f t="shared" si="131"/>
        <v>NO</v>
      </c>
      <c r="CH31" s="308" t="str">
        <f t="shared" si="132"/>
        <v>YES</v>
      </c>
      <c r="CI31" s="308" t="str">
        <f t="shared" si="133"/>
        <v>NO</v>
      </c>
      <c r="CJ31" s="308" t="str">
        <f t="shared" si="134"/>
        <v>NO</v>
      </c>
      <c r="CK31" s="308" t="str">
        <f t="shared" si="135"/>
        <v>NO</v>
      </c>
      <c r="CL31" s="308" t="str">
        <f t="shared" si="136"/>
        <v>NO</v>
      </c>
      <c r="CM31" s="308" t="str">
        <f t="shared" si="137"/>
        <v>NO</v>
      </c>
      <c r="CN31" s="308" t="str">
        <f t="shared" si="138"/>
        <v>YES</v>
      </c>
      <c r="CO31" s="308" t="str">
        <f t="shared" si="139"/>
        <v>NO</v>
      </c>
      <c r="CP31" s="308" t="str">
        <f t="shared" si="140"/>
        <v>NO</v>
      </c>
      <c r="CQ31" s="308" t="str">
        <f t="shared" si="141"/>
        <v>NO</v>
      </c>
      <c r="CR31" s="308" t="str">
        <f t="shared" si="142"/>
        <v>YES</v>
      </c>
    </row>
    <row r="32" spans="1:96">
      <c r="A32" s="64"/>
      <c r="B32" s="15"/>
      <c r="C32" s="15"/>
      <c r="D32" s="15"/>
      <c r="E32" s="15"/>
      <c r="F32" s="15"/>
      <c r="G32" s="15"/>
      <c r="H32" s="65"/>
      <c r="I32" s="52" t="s">
        <v>44</v>
      </c>
      <c r="J32" s="54">
        <v>0.92453465968166004</v>
      </c>
      <c r="K32" s="54">
        <v>2.6404113943368598E-2</v>
      </c>
      <c r="L32" s="54">
        <v>4.9061226374970603E-2</v>
      </c>
      <c r="M32" s="54">
        <v>0.473064293939714</v>
      </c>
      <c r="N32" s="54">
        <v>0.10136268474900199</v>
      </c>
      <c r="O32" s="54">
        <v>0.425573021311282</v>
      </c>
      <c r="P32" s="54">
        <v>0.62115542738579799</v>
      </c>
      <c r="Q32" s="54">
        <v>4.98685370873337E-2</v>
      </c>
      <c r="R32" s="54">
        <v>0.32897603552686699</v>
      </c>
      <c r="S32" s="54">
        <v>0.36226927758395999</v>
      </c>
      <c r="T32" s="54">
        <v>0.61327309632509697</v>
      </c>
      <c r="U32" s="54">
        <v>2.4457626090941501E-2</v>
      </c>
      <c r="V32" s="54">
        <v>0.78801891859315099</v>
      </c>
      <c r="W32" s="54">
        <v>0.119061497860919</v>
      </c>
      <c r="X32" s="54">
        <v>9.2919583545929593E-2</v>
      </c>
      <c r="Y32" s="54">
        <v>0.45942207703603999</v>
      </c>
      <c r="Z32" s="54">
        <v>0.415881809869938</v>
      </c>
      <c r="AA32" s="54">
        <v>0.124696113094021</v>
      </c>
      <c r="AB32" s="54">
        <v>0.35056312802933898</v>
      </c>
      <c r="AC32" s="54">
        <v>0.58821486018095603</v>
      </c>
      <c r="AD32" s="54">
        <v>6.1222011789704101E-2</v>
      </c>
      <c r="AE32" s="54">
        <v>0.13786507391832101</v>
      </c>
      <c r="AF32" s="54">
        <v>0.801756180760545</v>
      </c>
      <c r="AG32" s="317">
        <v>6.0378745321132597E-2</v>
      </c>
      <c r="AH32" s="220">
        <v>1.167</v>
      </c>
      <c r="AI32" s="220">
        <v>2.4849999999999999</v>
      </c>
      <c r="AJ32" s="221">
        <v>5.45</v>
      </c>
      <c r="AK32" s="210">
        <v>1.2090000000000001</v>
      </c>
      <c r="AL32" s="210">
        <v>2.492</v>
      </c>
      <c r="AM32" s="210">
        <v>5.4260000000000002</v>
      </c>
      <c r="AN32" s="203"/>
      <c r="AO32" s="203"/>
      <c r="AP32" s="203"/>
      <c r="AQ32" s="203"/>
      <c r="AR32" s="203">
        <f t="shared" si="94"/>
        <v>0.69692727427599999</v>
      </c>
      <c r="AS32" s="203">
        <f t="shared" si="95"/>
        <v>0.8518</v>
      </c>
      <c r="AT32" s="203">
        <f t="shared" si="96"/>
        <v>1.041088886996</v>
      </c>
      <c r="AU32" s="203">
        <f t="shared" si="97"/>
        <v>1.8303545495219997</v>
      </c>
      <c r="AV32" s="203">
        <f t="shared" si="98"/>
        <v>2.2370999999999999</v>
      </c>
      <c r="AW32" s="203">
        <f t="shared" si="99"/>
        <v>2.7342333283619995</v>
      </c>
      <c r="AX32" s="203">
        <f t="shared" si="100"/>
        <v>4.4007545552340002</v>
      </c>
      <c r="AY32" s="203">
        <f t="shared" si="101"/>
        <v>5.3787000000000003</v>
      </c>
      <c r="AZ32" s="203">
        <f t="shared" si="102"/>
        <v>6.5739666547139999</v>
      </c>
      <c r="BB32" s="308" t="str">
        <f t="shared" si="103"/>
        <v>P</v>
      </c>
      <c r="BC32" s="308" t="str">
        <f t="shared" si="104"/>
        <v>NA</v>
      </c>
      <c r="BD32" s="308" t="str">
        <f t="shared" si="105"/>
        <v>NA</v>
      </c>
      <c r="BE32" s="308" t="str">
        <f t="shared" si="106"/>
        <v>NO</v>
      </c>
      <c r="BF32" s="308" t="str">
        <f t="shared" si="107"/>
        <v>NO</v>
      </c>
      <c r="BG32" s="308" t="str">
        <f t="shared" si="108"/>
        <v>NO</v>
      </c>
      <c r="BH32" s="308" t="str">
        <f t="shared" si="109"/>
        <v>NO</v>
      </c>
      <c r="BI32" s="308"/>
      <c r="BJ32" s="12">
        <v>13</v>
      </c>
      <c r="BK32" s="308" t="str">
        <f t="shared" si="110"/>
        <v>P</v>
      </c>
      <c r="BL32" s="308" t="str">
        <f t="shared" si="111"/>
        <v>NA</v>
      </c>
      <c r="BM32" s="308" t="str">
        <f t="shared" si="112"/>
        <v>NA</v>
      </c>
      <c r="BN32" s="308" t="str">
        <f t="shared" si="113"/>
        <v>NO</v>
      </c>
      <c r="BO32" s="308" t="str">
        <f t="shared" si="114"/>
        <v>NO</v>
      </c>
      <c r="BP32" s="308" t="str">
        <f t="shared" si="115"/>
        <v>NO</v>
      </c>
      <c r="BQ32" s="308" t="str">
        <f t="shared" si="116"/>
        <v>NO</v>
      </c>
      <c r="BS32" s="308" t="str">
        <f t="shared" si="117"/>
        <v>TN</v>
      </c>
      <c r="BT32" s="308" t="str">
        <f t="shared" si="118"/>
        <v>TN</v>
      </c>
      <c r="BU32" s="308" t="str">
        <f t="shared" si="119"/>
        <v>TN</v>
      </c>
      <c r="BV32" s="308" t="str">
        <f t="shared" si="120"/>
        <v>NO</v>
      </c>
      <c r="BW32" s="308" t="str">
        <f t="shared" si="121"/>
        <v>NO</v>
      </c>
      <c r="BX32" s="308" t="str">
        <f t="shared" si="122"/>
        <v>NO</v>
      </c>
      <c r="BY32" s="308" t="str">
        <f t="shared" si="123"/>
        <v>YES</v>
      </c>
      <c r="BZ32" s="308" t="str">
        <f t="shared" si="124"/>
        <v>NO</v>
      </c>
      <c r="CA32" s="308" t="str">
        <f t="shared" si="125"/>
        <v>NO</v>
      </c>
      <c r="CB32" s="308" t="str">
        <f t="shared" si="126"/>
        <v>NO</v>
      </c>
      <c r="CC32" s="308" t="str">
        <f t="shared" si="127"/>
        <v>NO</v>
      </c>
      <c r="CD32" s="308" t="str">
        <f t="shared" si="128"/>
        <v>NO</v>
      </c>
      <c r="CE32" s="308" t="str">
        <f t="shared" si="129"/>
        <v>NO</v>
      </c>
      <c r="CF32" s="308" t="str">
        <f t="shared" si="130"/>
        <v>NO</v>
      </c>
      <c r="CG32" s="308" t="str">
        <f t="shared" si="131"/>
        <v>NO</v>
      </c>
      <c r="CH32" s="308" t="str">
        <f t="shared" si="132"/>
        <v>NO</v>
      </c>
      <c r="CI32" s="308" t="str">
        <f t="shared" si="133"/>
        <v>NO</v>
      </c>
      <c r="CJ32" s="308" t="str">
        <f t="shared" si="134"/>
        <v>NO</v>
      </c>
      <c r="CK32" s="308" t="str">
        <f t="shared" si="135"/>
        <v>NO</v>
      </c>
      <c r="CL32" s="308" t="str">
        <f t="shared" si="136"/>
        <v>NO</v>
      </c>
      <c r="CM32" s="308" t="str">
        <f t="shared" si="137"/>
        <v>NO</v>
      </c>
      <c r="CN32" s="308" t="str">
        <f t="shared" si="138"/>
        <v>NO</v>
      </c>
      <c r="CO32" s="308" t="str">
        <f t="shared" si="139"/>
        <v>NO</v>
      </c>
      <c r="CP32" s="308" t="str">
        <f t="shared" si="140"/>
        <v>NO</v>
      </c>
      <c r="CQ32" s="308" t="str">
        <f t="shared" si="141"/>
        <v>NO</v>
      </c>
      <c r="CR32" s="308" t="str">
        <f t="shared" si="142"/>
        <v>NO</v>
      </c>
    </row>
    <row r="33" spans="1:96">
      <c r="A33" s="64"/>
      <c r="B33" s="15"/>
      <c r="C33" s="15"/>
      <c r="D33" s="15"/>
      <c r="E33" s="15"/>
      <c r="F33" s="15"/>
      <c r="G33" s="15"/>
      <c r="H33" s="65"/>
      <c r="I33" s="52" t="s">
        <v>20</v>
      </c>
      <c r="J33" s="54">
        <v>0.50744865226178604</v>
      </c>
      <c r="K33" s="54">
        <v>0.47626432551102899</v>
      </c>
      <c r="L33" s="54">
        <v>1.6287022227184301E-2</v>
      </c>
      <c r="M33" s="54">
        <v>0.74881830867176102</v>
      </c>
      <c r="N33" s="54">
        <v>0.24571708272332901</v>
      </c>
      <c r="O33" s="54">
        <v>5.4646086049096E-3</v>
      </c>
      <c r="P33" s="54">
        <v>0.85034055346322401</v>
      </c>
      <c r="Q33" s="54">
        <v>6.7839553879876599E-2</v>
      </c>
      <c r="R33" s="54">
        <v>8.1819892656898693E-2</v>
      </c>
      <c r="S33" s="54">
        <v>0.96022281909871199</v>
      </c>
      <c r="T33" s="54">
        <v>2.23964733051326E-2</v>
      </c>
      <c r="U33" s="54">
        <v>1.7380707596154499E-2</v>
      </c>
      <c r="V33" s="54">
        <v>0.347155718337744</v>
      </c>
      <c r="W33" s="54">
        <v>0.15074970905468299</v>
      </c>
      <c r="X33" s="54">
        <v>0.50209457260757095</v>
      </c>
      <c r="Y33" s="54">
        <v>0.52443096410356904</v>
      </c>
      <c r="Z33" s="54">
        <v>0.22954664494333901</v>
      </c>
      <c r="AA33" s="54">
        <v>0.246022390953091</v>
      </c>
      <c r="AB33" s="54">
        <v>0.42715573868793799</v>
      </c>
      <c r="AC33" s="54">
        <v>3.5015215174358698E-3</v>
      </c>
      <c r="AD33" s="54">
        <v>0.56934273979462502</v>
      </c>
      <c r="AE33" s="54">
        <v>0.57798423009702604</v>
      </c>
      <c r="AF33" s="54">
        <v>0.21167021638790501</v>
      </c>
      <c r="AG33" s="317">
        <v>0.21034555351506801</v>
      </c>
      <c r="AH33" s="220">
        <v>0.79400000000000004</v>
      </c>
      <c r="AI33" s="220">
        <v>3.0390000000000001</v>
      </c>
      <c r="AJ33" s="221">
        <v>6.125</v>
      </c>
      <c r="AK33" s="210">
        <v>0.80500000000000005</v>
      </c>
      <c r="AL33" s="210">
        <v>3.0739999999999998</v>
      </c>
      <c r="AM33" s="210">
        <v>6.2229999999999999</v>
      </c>
      <c r="AN33" s="203"/>
      <c r="AO33" s="203"/>
      <c r="AP33" s="203"/>
      <c r="AQ33" s="203"/>
      <c r="AR33" s="203">
        <f t="shared" si="94"/>
        <v>0.69692727427599999</v>
      </c>
      <c r="AS33" s="203">
        <f t="shared" si="95"/>
        <v>0.8518</v>
      </c>
      <c r="AT33" s="203">
        <f t="shared" si="96"/>
        <v>1.041088886996</v>
      </c>
      <c r="AU33" s="203">
        <f t="shared" si="97"/>
        <v>1.8303545495219997</v>
      </c>
      <c r="AV33" s="203">
        <f t="shared" si="98"/>
        <v>2.2370999999999999</v>
      </c>
      <c r="AW33" s="203">
        <f t="shared" si="99"/>
        <v>2.7342333283619995</v>
      </c>
      <c r="AX33" s="203">
        <f t="shared" si="100"/>
        <v>4.4007545552340002</v>
      </c>
      <c r="AY33" s="203">
        <f t="shared" si="101"/>
        <v>5.3787000000000003</v>
      </c>
      <c r="AZ33" s="203">
        <f t="shared" si="102"/>
        <v>6.5739666547139999</v>
      </c>
      <c r="BB33" s="308" t="str">
        <f t="shared" si="103"/>
        <v>NP</v>
      </c>
      <c r="BC33" s="308" t="str">
        <f t="shared" si="104"/>
        <v>P</v>
      </c>
      <c r="BD33" s="308" t="str">
        <f t="shared" si="105"/>
        <v>NA</v>
      </c>
      <c r="BE33" s="308" t="str">
        <f t="shared" si="106"/>
        <v>NO</v>
      </c>
      <c r="BF33" s="308" t="str">
        <f t="shared" si="107"/>
        <v>NO</v>
      </c>
      <c r="BG33" s="308" t="str">
        <f t="shared" si="108"/>
        <v>NO</v>
      </c>
      <c r="BH33" s="308" t="str">
        <f t="shared" si="109"/>
        <v>NO</v>
      </c>
      <c r="BI33" s="308"/>
      <c r="BJ33" s="12">
        <v>122</v>
      </c>
      <c r="BK33" s="308" t="str">
        <f t="shared" si="110"/>
        <v>NP</v>
      </c>
      <c r="BL33" s="308" t="str">
        <f t="shared" si="111"/>
        <v>P</v>
      </c>
      <c r="BM33" s="308" t="str">
        <f t="shared" si="112"/>
        <v>NA</v>
      </c>
      <c r="BN33" s="308" t="str">
        <f t="shared" si="113"/>
        <v>NO</v>
      </c>
      <c r="BO33" s="308" t="str">
        <f t="shared" si="114"/>
        <v>NO</v>
      </c>
      <c r="BP33" s="308" t="str">
        <f t="shared" si="115"/>
        <v>NO</v>
      </c>
      <c r="BQ33" s="308" t="str">
        <f t="shared" si="116"/>
        <v>NO</v>
      </c>
      <c r="BS33" s="308" t="str">
        <f t="shared" si="117"/>
        <v>TP</v>
      </c>
      <c r="BT33" s="308" t="str">
        <f t="shared" si="118"/>
        <v>TN</v>
      </c>
      <c r="BU33" s="308" t="str">
        <f t="shared" si="119"/>
        <v>TN</v>
      </c>
      <c r="BV33" s="308" t="str">
        <f t="shared" si="120"/>
        <v>NO</v>
      </c>
      <c r="BW33" s="308" t="str">
        <f t="shared" si="121"/>
        <v>NO</v>
      </c>
      <c r="BX33" s="303" t="str">
        <f t="shared" si="122"/>
        <v>YES</v>
      </c>
      <c r="BY33" s="308" t="str">
        <f t="shared" si="123"/>
        <v>YES</v>
      </c>
      <c r="BZ33" s="308" t="str">
        <f t="shared" si="124"/>
        <v>NO</v>
      </c>
      <c r="CA33" s="308" t="str">
        <f t="shared" si="125"/>
        <v>NO</v>
      </c>
      <c r="CB33" s="308" t="str">
        <f t="shared" si="126"/>
        <v>NO</v>
      </c>
      <c r="CC33" s="308" t="str">
        <f t="shared" si="127"/>
        <v>NO</v>
      </c>
      <c r="CD33" s="308" t="str">
        <f t="shared" si="128"/>
        <v>NO</v>
      </c>
      <c r="CE33" s="308" t="str">
        <f t="shared" si="129"/>
        <v>NO</v>
      </c>
      <c r="CF33" s="308" t="str">
        <f t="shared" si="130"/>
        <v>NO</v>
      </c>
      <c r="CG33" s="308" t="str">
        <f t="shared" si="131"/>
        <v>NO</v>
      </c>
      <c r="CH33" s="308" t="str">
        <f t="shared" si="132"/>
        <v>NO</v>
      </c>
      <c r="CI33" s="308" t="str">
        <f t="shared" si="133"/>
        <v>NO</v>
      </c>
      <c r="CJ33" s="308" t="str">
        <f t="shared" si="134"/>
        <v>NO</v>
      </c>
      <c r="CK33" s="308" t="str">
        <f t="shared" si="135"/>
        <v>NO</v>
      </c>
      <c r="CL33" s="308" t="str">
        <f t="shared" si="136"/>
        <v>NO</v>
      </c>
      <c r="CM33" s="308" t="str">
        <f t="shared" si="137"/>
        <v>NO</v>
      </c>
      <c r="CN33" s="308" t="str">
        <f t="shared" si="138"/>
        <v>NO</v>
      </c>
      <c r="CO33" s="308" t="str">
        <f t="shared" si="139"/>
        <v>NO</v>
      </c>
      <c r="CP33" s="308" t="str">
        <f t="shared" si="140"/>
        <v>NO</v>
      </c>
      <c r="CQ33" s="308" t="str">
        <f t="shared" si="141"/>
        <v>NO</v>
      </c>
      <c r="CR33" s="308" t="str">
        <f t="shared" si="142"/>
        <v>NO</v>
      </c>
    </row>
    <row r="34" spans="1:96">
      <c r="A34" s="64"/>
      <c r="B34" s="15"/>
      <c r="C34" s="15"/>
      <c r="D34" s="15"/>
      <c r="E34" s="15"/>
      <c r="F34" s="15"/>
      <c r="G34" s="15"/>
      <c r="H34" s="65"/>
      <c r="I34" s="52" t="s">
        <v>32</v>
      </c>
      <c r="J34" s="54">
        <v>0.96636910643621998</v>
      </c>
      <c r="K34" s="54">
        <v>5.5770326604447302E-3</v>
      </c>
      <c r="L34" s="54">
        <v>2.8053860903335202E-2</v>
      </c>
      <c r="M34" s="54">
        <v>0.46653367643986499</v>
      </c>
      <c r="N34" s="54">
        <v>0.21765419145095499</v>
      </c>
      <c r="O34" s="54">
        <v>0.31581213210917802</v>
      </c>
      <c r="P34" s="54">
        <v>0.240249758104677</v>
      </c>
      <c r="Q34" s="54">
        <v>0.13795151169630601</v>
      </c>
      <c r="R34" s="54">
        <v>0.62179873019901499</v>
      </c>
      <c r="S34" s="54">
        <v>0.93066271109168996</v>
      </c>
      <c r="T34" s="54">
        <v>2.7271871857556602E-2</v>
      </c>
      <c r="U34" s="54">
        <v>4.20654170507525E-2</v>
      </c>
      <c r="V34" s="54">
        <v>0.84424959086028994</v>
      </c>
      <c r="W34" s="54">
        <v>8.3642245889807496E-2</v>
      </c>
      <c r="X34" s="54">
        <v>7.2108163249902504E-2</v>
      </c>
      <c r="Y34" s="54">
        <v>0.29541488262717303</v>
      </c>
      <c r="Z34" s="54">
        <v>0.64475919656370895</v>
      </c>
      <c r="AA34" s="54">
        <v>5.9825920809116702E-2</v>
      </c>
      <c r="AB34" s="54">
        <v>0.86548365011815398</v>
      </c>
      <c r="AC34" s="54">
        <v>3.5704087786308202E-2</v>
      </c>
      <c r="AD34" s="54">
        <v>9.8812262095537604E-2</v>
      </c>
      <c r="AE34" s="54">
        <v>0.910019960079676</v>
      </c>
      <c r="AF34" s="54">
        <v>1.21957593361694E-2</v>
      </c>
      <c r="AG34" s="317">
        <v>7.7784280584154097E-2</v>
      </c>
      <c r="AH34" s="220">
        <v>1.667</v>
      </c>
      <c r="AI34" s="220">
        <v>2.4420000000000002</v>
      </c>
      <c r="AJ34" s="221">
        <v>5.601</v>
      </c>
      <c r="AK34" s="210">
        <v>1.6990000000000001</v>
      </c>
      <c r="AL34" s="210">
        <v>2.5609999999999999</v>
      </c>
      <c r="AM34" s="210">
        <v>5.7329999999999997</v>
      </c>
      <c r="AN34" s="203"/>
      <c r="AO34" s="203"/>
      <c r="AP34" s="203"/>
      <c r="AQ34" s="203"/>
      <c r="AR34" s="203">
        <f t="shared" si="94"/>
        <v>0.69692727427599999</v>
      </c>
      <c r="AS34" s="203">
        <f t="shared" si="95"/>
        <v>0.8518</v>
      </c>
      <c r="AT34" s="203">
        <f t="shared" si="96"/>
        <v>1.041088886996</v>
      </c>
      <c r="AU34" s="203">
        <f t="shared" si="97"/>
        <v>1.8303545495219997</v>
      </c>
      <c r="AV34" s="203">
        <f t="shared" si="98"/>
        <v>2.2370999999999999</v>
      </c>
      <c r="AW34" s="203">
        <f t="shared" si="99"/>
        <v>2.7342333283619995</v>
      </c>
      <c r="AX34" s="203">
        <f t="shared" si="100"/>
        <v>4.4007545552340002</v>
      </c>
      <c r="AY34" s="203">
        <f t="shared" si="101"/>
        <v>5.3787000000000003</v>
      </c>
      <c r="AZ34" s="203">
        <f t="shared" si="102"/>
        <v>6.5739666547139999</v>
      </c>
      <c r="BB34" s="308" t="str">
        <f t="shared" si="103"/>
        <v>P</v>
      </c>
      <c r="BC34" s="308" t="str">
        <f t="shared" si="104"/>
        <v>NA</v>
      </c>
      <c r="BD34" s="308" t="str">
        <f t="shared" si="105"/>
        <v>NA</v>
      </c>
      <c r="BE34" s="308" t="str">
        <f t="shared" si="106"/>
        <v>NO</v>
      </c>
      <c r="BF34" s="308" t="str">
        <f t="shared" si="107"/>
        <v>NO</v>
      </c>
      <c r="BG34" s="308" t="str">
        <f t="shared" si="108"/>
        <v>NO</v>
      </c>
      <c r="BH34" s="308" t="str">
        <f t="shared" si="109"/>
        <v>NO</v>
      </c>
      <c r="BI34" s="308"/>
      <c r="BJ34" s="12">
        <v>6</v>
      </c>
      <c r="BK34" s="308" t="str">
        <f t="shared" si="110"/>
        <v>P</v>
      </c>
      <c r="BL34" s="308" t="str">
        <f t="shared" si="111"/>
        <v>NA</v>
      </c>
      <c r="BM34" s="308" t="str">
        <f t="shared" si="112"/>
        <v>NA</v>
      </c>
      <c r="BN34" s="308" t="str">
        <f t="shared" si="113"/>
        <v>NO</v>
      </c>
      <c r="BO34" s="308" t="str">
        <f t="shared" si="114"/>
        <v>NO</v>
      </c>
      <c r="BP34" s="308" t="str">
        <f t="shared" si="115"/>
        <v>NO</v>
      </c>
      <c r="BQ34" s="308" t="str">
        <f t="shared" si="116"/>
        <v>NO</v>
      </c>
      <c r="BS34" s="308" t="str">
        <f t="shared" si="117"/>
        <v>TN</v>
      </c>
      <c r="BT34" s="308" t="str">
        <f t="shared" si="118"/>
        <v>TN</v>
      </c>
      <c r="BU34" s="308" t="str">
        <f t="shared" si="119"/>
        <v>TN</v>
      </c>
      <c r="BV34" s="308" t="str">
        <f t="shared" si="120"/>
        <v>NO</v>
      </c>
      <c r="BW34" s="308" t="str">
        <f t="shared" si="121"/>
        <v>NO</v>
      </c>
      <c r="BX34" s="308" t="str">
        <f t="shared" si="122"/>
        <v>NO</v>
      </c>
      <c r="BY34" s="308" t="str">
        <f t="shared" si="123"/>
        <v>YES</v>
      </c>
      <c r="BZ34" s="308" t="str">
        <f t="shared" si="124"/>
        <v>NO</v>
      </c>
      <c r="CA34" s="308" t="str">
        <f t="shared" si="125"/>
        <v>NO</v>
      </c>
      <c r="CB34" s="308" t="str">
        <f t="shared" si="126"/>
        <v>NO</v>
      </c>
      <c r="CC34" s="308" t="str">
        <f t="shared" si="127"/>
        <v>NO</v>
      </c>
      <c r="CD34" s="308" t="str">
        <f t="shared" si="128"/>
        <v>NO</v>
      </c>
      <c r="CE34" s="308" t="str">
        <f t="shared" si="129"/>
        <v>NO</v>
      </c>
      <c r="CF34" s="308" t="str">
        <f t="shared" si="130"/>
        <v>NO</v>
      </c>
      <c r="CG34" s="308" t="str">
        <f t="shared" si="131"/>
        <v>NO</v>
      </c>
      <c r="CH34" s="308" t="str">
        <f t="shared" si="132"/>
        <v>NO</v>
      </c>
      <c r="CI34" s="308" t="str">
        <f t="shared" si="133"/>
        <v>NO</v>
      </c>
      <c r="CJ34" s="308" t="str">
        <f t="shared" si="134"/>
        <v>NO</v>
      </c>
      <c r="CK34" s="308" t="str">
        <f t="shared" si="135"/>
        <v>NO</v>
      </c>
      <c r="CL34" s="308" t="str">
        <f t="shared" si="136"/>
        <v>NO</v>
      </c>
      <c r="CM34" s="308" t="str">
        <f t="shared" si="137"/>
        <v>NO</v>
      </c>
      <c r="CN34" s="308" t="str">
        <f t="shared" si="138"/>
        <v>NO</v>
      </c>
      <c r="CO34" s="308" t="str">
        <f t="shared" si="139"/>
        <v>NO</v>
      </c>
      <c r="CP34" s="308" t="str">
        <f t="shared" si="140"/>
        <v>NO</v>
      </c>
      <c r="CQ34" s="308" t="str">
        <f t="shared" si="141"/>
        <v>NO</v>
      </c>
      <c r="CR34" s="308" t="str">
        <f t="shared" si="142"/>
        <v>NO</v>
      </c>
    </row>
    <row r="35" spans="1:96">
      <c r="A35" s="64"/>
      <c r="B35" s="15"/>
      <c r="C35" s="15"/>
      <c r="D35" s="15"/>
      <c r="E35" s="15"/>
      <c r="F35" s="15"/>
      <c r="G35" s="15"/>
      <c r="H35" s="65"/>
      <c r="I35" s="52" t="s">
        <v>31</v>
      </c>
      <c r="J35" s="54">
        <v>0.57568408768516599</v>
      </c>
      <c r="K35" s="54">
        <v>0.412793848952204</v>
      </c>
      <c r="L35" s="54">
        <v>1.15220633626295E-2</v>
      </c>
      <c r="M35" s="54">
        <v>0.60676602979587402</v>
      </c>
      <c r="N35" s="54">
        <v>0.119654737711683</v>
      </c>
      <c r="O35" s="54">
        <v>0.27357923249244098</v>
      </c>
      <c r="P35" s="54">
        <v>0.55612609984973904</v>
      </c>
      <c r="Q35" s="54">
        <v>3.9715433671566901E-2</v>
      </c>
      <c r="R35" s="54">
        <v>0.40415846647869302</v>
      </c>
      <c r="S35" s="54">
        <v>0.26769152660526602</v>
      </c>
      <c r="T35" s="54">
        <v>0.31755038991884899</v>
      </c>
      <c r="U35" s="54">
        <v>0.414758083475883</v>
      </c>
      <c r="V35" s="54">
        <v>0.91705111268480899</v>
      </c>
      <c r="W35" s="54">
        <v>3.4303076693932698E-2</v>
      </c>
      <c r="X35" s="54">
        <v>4.8645810621257599E-2</v>
      </c>
      <c r="Y35" s="54">
        <v>0.59372161327533002</v>
      </c>
      <c r="Z35" s="54">
        <v>0.30827447013557902</v>
      </c>
      <c r="AA35" s="54">
        <v>9.8003916589089607E-2</v>
      </c>
      <c r="AB35" s="54">
        <v>0.10061861005534301</v>
      </c>
      <c r="AC35" s="54">
        <v>0.52686532607247905</v>
      </c>
      <c r="AD35" s="54">
        <v>0.37251606387217601</v>
      </c>
      <c r="AE35" s="54">
        <v>0.70942388987954696</v>
      </c>
      <c r="AF35" s="54">
        <v>0.218324601179536</v>
      </c>
      <c r="AG35" s="317">
        <v>7.2251508940915907E-2</v>
      </c>
      <c r="AH35" s="220">
        <v>1.593</v>
      </c>
      <c r="AI35" s="220">
        <v>2.4049999999999998</v>
      </c>
      <c r="AJ35" s="221">
        <v>5.7009999999999996</v>
      </c>
      <c r="AK35" s="210">
        <v>1.619</v>
      </c>
      <c r="AL35" s="210">
        <v>2.4169999999999998</v>
      </c>
      <c r="AM35" s="210">
        <v>5.7149999999999999</v>
      </c>
      <c r="AN35" s="203"/>
      <c r="AO35" s="203"/>
      <c r="AP35" s="203"/>
      <c r="AQ35" s="203"/>
      <c r="AR35" s="203">
        <f t="shared" si="94"/>
        <v>0.69692727427599999</v>
      </c>
      <c r="AS35" s="203">
        <f t="shared" si="95"/>
        <v>0.8518</v>
      </c>
      <c r="AT35" s="203">
        <f t="shared" si="96"/>
        <v>1.041088886996</v>
      </c>
      <c r="AU35" s="203">
        <f t="shared" si="97"/>
        <v>1.8303545495219997</v>
      </c>
      <c r="AV35" s="203">
        <f t="shared" si="98"/>
        <v>2.2370999999999999</v>
      </c>
      <c r="AW35" s="203">
        <f t="shared" si="99"/>
        <v>2.7342333283619995</v>
      </c>
      <c r="AX35" s="203">
        <f t="shared" si="100"/>
        <v>4.4007545552340002</v>
      </c>
      <c r="AY35" s="203">
        <f t="shared" si="101"/>
        <v>5.3787000000000003</v>
      </c>
      <c r="AZ35" s="203">
        <f t="shared" si="102"/>
        <v>6.5739666547139999</v>
      </c>
      <c r="BB35" s="308" t="str">
        <f t="shared" si="103"/>
        <v>P</v>
      </c>
      <c r="BC35" s="308" t="str">
        <f t="shared" si="104"/>
        <v>NA</v>
      </c>
      <c r="BD35" s="308" t="str">
        <f t="shared" si="105"/>
        <v>NA</v>
      </c>
      <c r="BE35" s="308" t="str">
        <f t="shared" si="106"/>
        <v>NO</v>
      </c>
      <c r="BF35" s="308" t="str">
        <f t="shared" si="107"/>
        <v>NO</v>
      </c>
      <c r="BG35" s="308" t="str">
        <f t="shared" si="108"/>
        <v>NO</v>
      </c>
      <c r="BH35" s="308" t="str">
        <f t="shared" si="109"/>
        <v>NO</v>
      </c>
      <c r="BI35" s="308"/>
      <c r="BJ35" s="12">
        <v>4</v>
      </c>
      <c r="BK35" s="308" t="str">
        <f t="shared" si="110"/>
        <v>P</v>
      </c>
      <c r="BL35" s="308" t="str">
        <f t="shared" si="111"/>
        <v>NA</v>
      </c>
      <c r="BM35" s="308" t="str">
        <f t="shared" si="112"/>
        <v>NA</v>
      </c>
      <c r="BN35" s="308" t="str">
        <f t="shared" si="113"/>
        <v>NO</v>
      </c>
      <c r="BO35" s="308" t="str">
        <f t="shared" si="114"/>
        <v>NO</v>
      </c>
      <c r="BP35" s="308" t="str">
        <f t="shared" si="115"/>
        <v>NO</v>
      </c>
      <c r="BQ35" s="308" t="str">
        <f t="shared" si="116"/>
        <v>NO</v>
      </c>
      <c r="BS35" s="308" t="str">
        <f t="shared" si="117"/>
        <v>TN</v>
      </c>
      <c r="BT35" s="308" t="str">
        <f t="shared" si="118"/>
        <v>TN</v>
      </c>
      <c r="BU35" s="308" t="str">
        <f t="shared" si="119"/>
        <v>TN</v>
      </c>
      <c r="BV35" s="308" t="str">
        <f t="shared" si="120"/>
        <v>NO</v>
      </c>
      <c r="BW35" s="308" t="str">
        <f t="shared" si="121"/>
        <v>NO</v>
      </c>
      <c r="BX35" s="308" t="str">
        <f t="shared" si="122"/>
        <v>NO</v>
      </c>
      <c r="BY35" s="308" t="str">
        <f t="shared" si="123"/>
        <v>YES</v>
      </c>
      <c r="BZ35" s="308" t="str">
        <f t="shared" si="124"/>
        <v>NO</v>
      </c>
      <c r="CA35" s="308" t="str">
        <f t="shared" si="125"/>
        <v>NO</v>
      </c>
      <c r="CB35" s="308" t="str">
        <f t="shared" si="126"/>
        <v>NO</v>
      </c>
      <c r="CC35" s="308" t="str">
        <f t="shared" si="127"/>
        <v>NO</v>
      </c>
      <c r="CD35" s="308" t="str">
        <f t="shared" si="128"/>
        <v>NO</v>
      </c>
      <c r="CE35" s="308" t="str">
        <f t="shared" si="129"/>
        <v>NO</v>
      </c>
      <c r="CF35" s="308" t="str">
        <f t="shared" si="130"/>
        <v>NO</v>
      </c>
      <c r="CG35" s="308" t="str">
        <f t="shared" si="131"/>
        <v>NO</v>
      </c>
      <c r="CH35" s="308" t="str">
        <f t="shared" si="132"/>
        <v>NO</v>
      </c>
      <c r="CI35" s="308" t="str">
        <f t="shared" si="133"/>
        <v>NO</v>
      </c>
      <c r="CJ35" s="308" t="str">
        <f t="shared" si="134"/>
        <v>NO</v>
      </c>
      <c r="CK35" s="308" t="str">
        <f t="shared" si="135"/>
        <v>NO</v>
      </c>
      <c r="CL35" s="308" t="str">
        <f t="shared" si="136"/>
        <v>NO</v>
      </c>
      <c r="CM35" s="308" t="str">
        <f t="shared" si="137"/>
        <v>NO</v>
      </c>
      <c r="CN35" s="308" t="str">
        <f t="shared" si="138"/>
        <v>NO</v>
      </c>
      <c r="CO35" s="308" t="str">
        <f t="shared" si="139"/>
        <v>NO</v>
      </c>
      <c r="CP35" s="308" t="str">
        <f t="shared" si="140"/>
        <v>NO</v>
      </c>
      <c r="CQ35" s="308" t="str">
        <f t="shared" si="141"/>
        <v>NO</v>
      </c>
      <c r="CR35" s="308" t="str">
        <f t="shared" si="142"/>
        <v>NO</v>
      </c>
    </row>
    <row r="36" spans="1:96">
      <c r="A36" s="64"/>
      <c r="B36" s="15"/>
      <c r="C36" s="15"/>
      <c r="D36" s="15"/>
      <c r="E36" s="15"/>
      <c r="F36" s="15"/>
      <c r="G36" s="15"/>
      <c r="H36" s="65"/>
      <c r="I36" s="52" t="s">
        <v>53</v>
      </c>
      <c r="J36" s="54">
        <v>0.36289253528997001</v>
      </c>
      <c r="K36" s="54">
        <v>0.629609957004303</v>
      </c>
      <c r="L36" s="54">
        <v>7.4975077057261004E-3</v>
      </c>
      <c r="M36" s="54">
        <v>0.94550186250212498</v>
      </c>
      <c r="N36" s="54">
        <v>2.4285070107748701E-2</v>
      </c>
      <c r="O36" s="54">
        <v>3.0213067390125699E-2</v>
      </c>
      <c r="P36" s="54">
        <v>0.22726861282813601</v>
      </c>
      <c r="Q36" s="54">
        <v>0.60616743145127405</v>
      </c>
      <c r="R36" s="54">
        <v>0.16656395572058799</v>
      </c>
      <c r="S36" s="54">
        <v>0.96022281909871199</v>
      </c>
      <c r="T36" s="54">
        <v>2.23964733051326E-2</v>
      </c>
      <c r="U36" s="54">
        <v>1.7380707596154499E-2</v>
      </c>
      <c r="V36" s="54">
        <v>2.17090621899255E-2</v>
      </c>
      <c r="W36" s="54">
        <v>0.29568893893592402</v>
      </c>
      <c r="X36" s="54">
        <v>0.68260199887414896</v>
      </c>
      <c r="Y36" s="54">
        <v>0.75920374624119702</v>
      </c>
      <c r="Z36" s="54">
        <v>0.20766216936356799</v>
      </c>
      <c r="AA36" s="54">
        <v>3.3134084395234201E-2</v>
      </c>
      <c r="AB36" s="54">
        <v>0.67251139654042802</v>
      </c>
      <c r="AC36" s="54">
        <v>0.30214953506667203</v>
      </c>
      <c r="AD36" s="54">
        <v>2.5339068392898699E-2</v>
      </c>
      <c r="AE36" s="54">
        <v>0.99232763000982005</v>
      </c>
      <c r="AF36" s="54">
        <v>1.4557527809249101E-3</v>
      </c>
      <c r="AG36" s="317">
        <v>6.2166172092547002E-3</v>
      </c>
      <c r="AH36" s="220">
        <v>0.92400000000000004</v>
      </c>
      <c r="AI36" s="220">
        <v>2.99</v>
      </c>
      <c r="AJ36" s="221">
        <v>5.4089999999999998</v>
      </c>
      <c r="AK36" s="210">
        <v>0.93899999999999995</v>
      </c>
      <c r="AL36" s="210">
        <v>3.024</v>
      </c>
      <c r="AM36" s="210">
        <v>5.3979999999999997</v>
      </c>
      <c r="AN36" s="203"/>
      <c r="AO36" s="203"/>
      <c r="AP36" s="203"/>
      <c r="AQ36" s="203"/>
      <c r="AR36" s="203">
        <f t="shared" si="94"/>
        <v>0.69692727427599999</v>
      </c>
      <c r="AS36" s="203">
        <f t="shared" si="95"/>
        <v>0.8518</v>
      </c>
      <c r="AT36" s="203">
        <f t="shared" si="96"/>
        <v>1.041088886996</v>
      </c>
      <c r="AU36" s="203">
        <f t="shared" si="97"/>
        <v>1.8303545495219997</v>
      </c>
      <c r="AV36" s="203">
        <f t="shared" si="98"/>
        <v>2.2370999999999999</v>
      </c>
      <c r="AW36" s="203">
        <f t="shared" si="99"/>
        <v>2.7342333283619995</v>
      </c>
      <c r="AX36" s="203">
        <f t="shared" si="100"/>
        <v>4.4007545552340002</v>
      </c>
      <c r="AY36" s="203">
        <f t="shared" si="101"/>
        <v>5.3787000000000003</v>
      </c>
      <c r="AZ36" s="203">
        <f t="shared" si="102"/>
        <v>6.5739666547139999</v>
      </c>
      <c r="BB36" s="308" t="str">
        <f t="shared" si="103"/>
        <v>NA</v>
      </c>
      <c r="BC36" s="308" t="str">
        <f t="shared" si="104"/>
        <v>P</v>
      </c>
      <c r="BD36" s="308" t="str">
        <f t="shared" si="105"/>
        <v>NA</v>
      </c>
      <c r="BE36" s="308" t="str">
        <f t="shared" si="106"/>
        <v>NO</v>
      </c>
      <c r="BF36" s="308" t="str">
        <f t="shared" si="107"/>
        <v>NO</v>
      </c>
      <c r="BG36" s="308" t="str">
        <f t="shared" si="108"/>
        <v>NO</v>
      </c>
      <c r="BH36" s="308" t="str">
        <f t="shared" si="109"/>
        <v>NO</v>
      </c>
      <c r="BI36" s="308"/>
      <c r="BJ36" s="12">
        <v>16</v>
      </c>
      <c r="BK36" s="308" t="str">
        <f t="shared" si="110"/>
        <v>NA</v>
      </c>
      <c r="BL36" s="308" t="str">
        <f t="shared" si="111"/>
        <v>P</v>
      </c>
      <c r="BM36" s="308" t="str">
        <f t="shared" si="112"/>
        <v>NA</v>
      </c>
      <c r="BN36" s="308" t="str">
        <f t="shared" si="113"/>
        <v>NO</v>
      </c>
      <c r="BO36" s="308" t="str">
        <f t="shared" si="114"/>
        <v>NO</v>
      </c>
      <c r="BP36" s="308" t="str">
        <f t="shared" si="115"/>
        <v>NO</v>
      </c>
      <c r="BQ36" s="308" t="str">
        <f t="shared" si="116"/>
        <v>NO</v>
      </c>
      <c r="BS36" s="308" t="str">
        <f t="shared" si="117"/>
        <v>TN</v>
      </c>
      <c r="BT36" s="308" t="str">
        <f t="shared" si="118"/>
        <v>TN</v>
      </c>
      <c r="BU36" s="308" t="str">
        <f t="shared" si="119"/>
        <v>TN</v>
      </c>
      <c r="BV36" s="308" t="str">
        <f t="shared" si="120"/>
        <v>NO</v>
      </c>
      <c r="BW36" s="308" t="str">
        <f t="shared" si="121"/>
        <v>NO</v>
      </c>
      <c r="BX36" s="308" t="str">
        <f t="shared" si="122"/>
        <v>NO</v>
      </c>
      <c r="BY36" s="308" t="str">
        <f t="shared" si="123"/>
        <v>YES</v>
      </c>
      <c r="BZ36" s="308" t="str">
        <f t="shared" si="124"/>
        <v>NO</v>
      </c>
      <c r="CA36" s="308" t="str">
        <f t="shared" si="125"/>
        <v>NO</v>
      </c>
      <c r="CB36" s="308" t="str">
        <f t="shared" si="126"/>
        <v>NO</v>
      </c>
      <c r="CC36" s="308" t="str">
        <f t="shared" si="127"/>
        <v>NO</v>
      </c>
      <c r="CD36" s="308" t="str">
        <f t="shared" si="128"/>
        <v>NO</v>
      </c>
      <c r="CE36" s="308" t="str">
        <f t="shared" si="129"/>
        <v>NO</v>
      </c>
      <c r="CF36" s="308" t="str">
        <f t="shared" si="130"/>
        <v>NO</v>
      </c>
      <c r="CG36" s="308" t="str">
        <f t="shared" si="131"/>
        <v>NO</v>
      </c>
      <c r="CH36" s="308" t="str">
        <f t="shared" si="132"/>
        <v>NO</v>
      </c>
      <c r="CI36" s="308" t="str">
        <f t="shared" si="133"/>
        <v>NO</v>
      </c>
      <c r="CJ36" s="308" t="str">
        <f t="shared" si="134"/>
        <v>NO</v>
      </c>
      <c r="CK36" s="308" t="str">
        <f t="shared" si="135"/>
        <v>NO</v>
      </c>
      <c r="CL36" s="308" t="str">
        <f t="shared" si="136"/>
        <v>NO</v>
      </c>
      <c r="CM36" s="308" t="str">
        <f t="shared" si="137"/>
        <v>NO</v>
      </c>
      <c r="CN36" s="308" t="str">
        <f t="shared" si="138"/>
        <v>NO</v>
      </c>
      <c r="CO36" s="308" t="str">
        <f t="shared" si="139"/>
        <v>NO</v>
      </c>
      <c r="CP36" s="308" t="str">
        <f t="shared" si="140"/>
        <v>NO</v>
      </c>
      <c r="CQ36" s="308" t="str">
        <f t="shared" si="141"/>
        <v>NO</v>
      </c>
      <c r="CR36" s="308" t="str">
        <f t="shared" si="142"/>
        <v>NO</v>
      </c>
    </row>
    <row r="37" spans="1:96">
      <c r="A37" s="64"/>
      <c r="B37" s="15"/>
      <c r="C37" s="15"/>
      <c r="D37" s="15"/>
      <c r="E37" s="15"/>
      <c r="F37" s="15"/>
      <c r="G37" s="15"/>
      <c r="H37" s="65"/>
      <c r="I37" s="52" t="s">
        <v>54</v>
      </c>
      <c r="J37" s="54">
        <v>0.26709012747338501</v>
      </c>
      <c r="K37" s="54">
        <v>0.68521996317566203</v>
      </c>
      <c r="L37" s="54">
        <v>4.7689909350951402E-2</v>
      </c>
      <c r="M37" s="54">
        <v>0.530949189049431</v>
      </c>
      <c r="N37" s="54">
        <v>8.03134460719514E-2</v>
      </c>
      <c r="O37" s="54">
        <v>0.38873736487861699</v>
      </c>
      <c r="P37" s="54">
        <v>0.19087881505309401</v>
      </c>
      <c r="Q37" s="54">
        <v>0.120761638707427</v>
      </c>
      <c r="R37" s="54">
        <v>0.68835954623947804</v>
      </c>
      <c r="S37" s="54">
        <v>0.28676463091698001</v>
      </c>
      <c r="T37" s="54">
        <v>0.63202514960051104</v>
      </c>
      <c r="U37" s="54">
        <v>8.1210219482508006E-2</v>
      </c>
      <c r="V37" s="54">
        <v>0.83587035899147299</v>
      </c>
      <c r="W37" s="54">
        <v>0.14122504796323701</v>
      </c>
      <c r="X37" s="54">
        <v>2.2904593045288999E-2</v>
      </c>
      <c r="Y37" s="54">
        <v>0.41510813947081299</v>
      </c>
      <c r="Z37" s="54">
        <v>0.57306780152356895</v>
      </c>
      <c r="AA37" s="54">
        <v>1.18240590056176E-2</v>
      </c>
      <c r="AB37" s="54">
        <v>1.39861010246241E-2</v>
      </c>
      <c r="AC37" s="54">
        <v>0.188356175299499</v>
      </c>
      <c r="AD37" s="54">
        <v>0.79765772367587595</v>
      </c>
      <c r="AE37" s="54">
        <v>0.332801950702172</v>
      </c>
      <c r="AF37" s="54">
        <v>0.43375386609120298</v>
      </c>
      <c r="AG37" s="317">
        <v>0.233444183206623</v>
      </c>
      <c r="AH37" s="220">
        <v>1.5780000000000001</v>
      </c>
      <c r="AI37" s="220">
        <v>2.2389999999999999</v>
      </c>
      <c r="AJ37" s="221">
        <v>6.327</v>
      </c>
      <c r="AK37" s="210">
        <v>1.6279999999999999</v>
      </c>
      <c r="AL37" s="210">
        <v>2.226</v>
      </c>
      <c r="AM37" s="210">
        <v>6.4039999999999999</v>
      </c>
      <c r="AN37" s="203"/>
      <c r="AO37" s="203"/>
      <c r="AP37" s="203"/>
      <c r="AQ37" s="203"/>
      <c r="AR37" s="203">
        <f t="shared" si="94"/>
        <v>0.69692727427599999</v>
      </c>
      <c r="AS37" s="203">
        <f t="shared" si="95"/>
        <v>0.8518</v>
      </c>
      <c r="AT37" s="203">
        <f t="shared" si="96"/>
        <v>1.041088886996</v>
      </c>
      <c r="AU37" s="203">
        <f t="shared" si="97"/>
        <v>1.8303545495219997</v>
      </c>
      <c r="AV37" s="203">
        <f t="shared" si="98"/>
        <v>2.2370999999999999</v>
      </c>
      <c r="AW37" s="203">
        <f t="shared" si="99"/>
        <v>2.7342333283619995</v>
      </c>
      <c r="AX37" s="203">
        <f t="shared" si="100"/>
        <v>4.4007545552340002</v>
      </c>
      <c r="AY37" s="203">
        <f t="shared" si="101"/>
        <v>5.3787000000000003</v>
      </c>
      <c r="AZ37" s="203">
        <f t="shared" si="102"/>
        <v>6.5739666547139999</v>
      </c>
      <c r="BB37" s="308" t="str">
        <f t="shared" si="103"/>
        <v>P</v>
      </c>
      <c r="BC37" s="308" t="str">
        <f t="shared" si="104"/>
        <v>NA</v>
      </c>
      <c r="BD37" s="308" t="str">
        <f t="shared" si="105"/>
        <v>NA</v>
      </c>
      <c r="BE37" s="308" t="str">
        <f t="shared" si="106"/>
        <v>NO</v>
      </c>
      <c r="BF37" s="308" t="str">
        <f t="shared" si="107"/>
        <v>NO</v>
      </c>
      <c r="BG37" s="308" t="str">
        <f t="shared" si="108"/>
        <v>NO</v>
      </c>
      <c r="BH37" s="308" t="str">
        <f t="shared" si="109"/>
        <v>NO</v>
      </c>
      <c r="BI37" s="308"/>
      <c r="BJ37" s="12">
        <v>6</v>
      </c>
      <c r="BK37" s="308" t="str">
        <f t="shared" si="110"/>
        <v>P</v>
      </c>
      <c r="BL37" s="308" t="str">
        <f t="shared" si="111"/>
        <v>NP</v>
      </c>
      <c r="BM37" s="308" t="str">
        <f t="shared" si="112"/>
        <v>NA</v>
      </c>
      <c r="BN37" s="308" t="str">
        <f t="shared" si="113"/>
        <v>NO</v>
      </c>
      <c r="BO37" s="308" t="str">
        <f t="shared" si="114"/>
        <v>NO</v>
      </c>
      <c r="BP37" s="308" t="str">
        <f t="shared" si="115"/>
        <v>NO</v>
      </c>
      <c r="BQ37" s="308" t="str">
        <f t="shared" si="116"/>
        <v>NO</v>
      </c>
      <c r="BS37" s="308" t="str">
        <f t="shared" si="117"/>
        <v>TN</v>
      </c>
      <c r="BT37" s="308" t="str">
        <f t="shared" si="118"/>
        <v>FN</v>
      </c>
      <c r="BU37" s="308" t="str">
        <f t="shared" si="119"/>
        <v>TN</v>
      </c>
      <c r="BV37" s="308" t="str">
        <f t="shared" si="120"/>
        <v>NO</v>
      </c>
      <c r="BW37" s="308" t="str">
        <f t="shared" si="121"/>
        <v>NO</v>
      </c>
      <c r="BX37" s="308" t="str">
        <f t="shared" si="122"/>
        <v>NO</v>
      </c>
      <c r="BY37" s="308" t="str">
        <f t="shared" si="123"/>
        <v>YES</v>
      </c>
      <c r="BZ37" s="308" t="str">
        <f t="shared" si="124"/>
        <v>NO</v>
      </c>
      <c r="CA37" s="308" t="str">
        <f t="shared" si="125"/>
        <v>NO</v>
      </c>
      <c r="CB37" s="308" t="str">
        <f t="shared" si="126"/>
        <v>NO</v>
      </c>
      <c r="CC37" s="308" t="str">
        <f t="shared" si="127"/>
        <v>NO</v>
      </c>
      <c r="CD37" s="308" t="str">
        <f t="shared" si="128"/>
        <v>YES</v>
      </c>
      <c r="CE37" s="308" t="str">
        <f t="shared" si="129"/>
        <v>NO</v>
      </c>
      <c r="CF37" s="308" t="str">
        <f t="shared" si="130"/>
        <v>NO</v>
      </c>
      <c r="CG37" s="308" t="str">
        <f t="shared" si="131"/>
        <v>NO</v>
      </c>
      <c r="CH37" s="308" t="str">
        <f t="shared" si="132"/>
        <v>YES</v>
      </c>
      <c r="CI37" s="308" t="str">
        <f t="shared" si="133"/>
        <v>YES</v>
      </c>
      <c r="CJ37" s="308" t="str">
        <f t="shared" si="134"/>
        <v>NO</v>
      </c>
      <c r="CK37" s="308" t="str">
        <f t="shared" si="135"/>
        <v>NO</v>
      </c>
      <c r="CL37" s="308" t="str">
        <f t="shared" si="136"/>
        <v>NO</v>
      </c>
      <c r="CM37" s="308" t="str">
        <f t="shared" si="137"/>
        <v>YES</v>
      </c>
      <c r="CN37" s="308" t="str">
        <f t="shared" si="138"/>
        <v>NO</v>
      </c>
      <c r="CO37" s="308" t="str">
        <f t="shared" si="139"/>
        <v>NO</v>
      </c>
      <c r="CP37" s="308" t="str">
        <f t="shared" si="140"/>
        <v>NO</v>
      </c>
      <c r="CQ37" s="308" t="str">
        <f t="shared" si="141"/>
        <v>NO</v>
      </c>
      <c r="CR37" s="308" t="str">
        <f t="shared" si="142"/>
        <v>NO</v>
      </c>
    </row>
    <row r="38" spans="1:96">
      <c r="A38" s="64"/>
      <c r="B38" s="15"/>
      <c r="C38" s="15"/>
      <c r="D38" s="15"/>
      <c r="E38" s="15"/>
      <c r="F38" s="15"/>
      <c r="G38" s="15"/>
      <c r="H38" s="65"/>
      <c r="I38" s="52" t="s">
        <v>55</v>
      </c>
      <c r="J38" s="54">
        <v>0.51094947676471703</v>
      </c>
      <c r="K38" s="54">
        <v>0.43355724934798601</v>
      </c>
      <c r="L38" s="54">
        <v>5.54932738872961E-2</v>
      </c>
      <c r="M38" s="54">
        <v>0.67227118886663395</v>
      </c>
      <c r="N38" s="54">
        <v>0.17074397077953801</v>
      </c>
      <c r="O38" s="54">
        <v>0.15698484035382701</v>
      </c>
      <c r="P38" s="54">
        <v>0.35780882691128801</v>
      </c>
      <c r="Q38" s="54">
        <v>0.45406288198240102</v>
      </c>
      <c r="R38" s="54">
        <v>0.18812829110630899</v>
      </c>
      <c r="S38" s="54">
        <v>0.93066271109168996</v>
      </c>
      <c r="T38" s="54">
        <v>2.7271871857556602E-2</v>
      </c>
      <c r="U38" s="54">
        <v>4.20654170507525E-2</v>
      </c>
      <c r="V38" s="54">
        <v>0.84424959086028994</v>
      </c>
      <c r="W38" s="54">
        <v>8.3642245889807496E-2</v>
      </c>
      <c r="X38" s="54">
        <v>7.2108163249902504E-2</v>
      </c>
      <c r="Y38" s="54">
        <v>0.29541488262717303</v>
      </c>
      <c r="Z38" s="54">
        <v>0.64475919656370895</v>
      </c>
      <c r="AA38" s="54">
        <v>5.9825920809116702E-2</v>
      </c>
      <c r="AB38" s="54">
        <v>0.387496537015801</v>
      </c>
      <c r="AC38" s="54">
        <v>2.8214325458012099E-2</v>
      </c>
      <c r="AD38" s="54">
        <v>0.58428913752618605</v>
      </c>
      <c r="AE38" s="54">
        <v>0.37631513098631902</v>
      </c>
      <c r="AF38" s="54">
        <v>0.57857738727361196</v>
      </c>
      <c r="AG38" s="317">
        <v>4.5107481740067602E-2</v>
      </c>
      <c r="AH38" s="220">
        <v>1.014</v>
      </c>
      <c r="AI38" s="220">
        <v>2.4470000000000001</v>
      </c>
      <c r="AJ38" s="221">
        <v>6.08</v>
      </c>
      <c r="AK38" s="210">
        <v>1.032</v>
      </c>
      <c r="AL38" s="210">
        <v>2.448</v>
      </c>
      <c r="AM38" s="210">
        <v>6.0369999999999999</v>
      </c>
      <c r="AN38" s="203"/>
      <c r="AO38" s="203"/>
      <c r="AP38" s="203"/>
      <c r="AQ38" s="203"/>
      <c r="AR38" s="203">
        <f t="shared" si="94"/>
        <v>0.69692727427599999</v>
      </c>
      <c r="AS38" s="203">
        <f t="shared" si="95"/>
        <v>0.8518</v>
      </c>
      <c r="AT38" s="203">
        <f t="shared" si="96"/>
        <v>1.041088886996</v>
      </c>
      <c r="AU38" s="203">
        <f t="shared" si="97"/>
        <v>1.8303545495219997</v>
      </c>
      <c r="AV38" s="203">
        <f t="shared" si="98"/>
        <v>2.2370999999999999</v>
      </c>
      <c r="AW38" s="203">
        <f t="shared" si="99"/>
        <v>2.7342333283619995</v>
      </c>
      <c r="AX38" s="203">
        <f t="shared" si="100"/>
        <v>4.4007545552340002</v>
      </c>
      <c r="AY38" s="203">
        <f t="shared" si="101"/>
        <v>5.3787000000000003</v>
      </c>
      <c r="AZ38" s="203">
        <f t="shared" si="102"/>
        <v>6.5739666547139999</v>
      </c>
      <c r="BB38" s="308" t="str">
        <f t="shared" si="103"/>
        <v>NA</v>
      </c>
      <c r="BC38" s="308" t="str">
        <f t="shared" si="104"/>
        <v>NA</v>
      </c>
      <c r="BD38" s="308" t="str">
        <f t="shared" si="105"/>
        <v>NA</v>
      </c>
      <c r="BE38" s="308" t="str">
        <f t="shared" si="106"/>
        <v>NO</v>
      </c>
      <c r="BF38" s="308" t="str">
        <f t="shared" si="107"/>
        <v>NO</v>
      </c>
      <c r="BG38" s="308" t="str">
        <f t="shared" si="108"/>
        <v>NO</v>
      </c>
      <c r="BH38" s="308" t="str">
        <f t="shared" si="109"/>
        <v>YES</v>
      </c>
      <c r="BI38" s="308"/>
      <c r="BJ38" s="12">
        <v>45</v>
      </c>
      <c r="BK38" s="308" t="str">
        <f t="shared" si="110"/>
        <v>NA</v>
      </c>
      <c r="BL38" s="308" t="str">
        <f t="shared" si="111"/>
        <v>NA</v>
      </c>
      <c r="BM38" s="308" t="str">
        <f t="shared" si="112"/>
        <v>NA</v>
      </c>
      <c r="BN38" s="308" t="str">
        <f t="shared" si="113"/>
        <v>NO</v>
      </c>
      <c r="BO38" s="308" t="str">
        <f t="shared" si="114"/>
        <v>NO</v>
      </c>
      <c r="BP38" s="308" t="str">
        <f t="shared" si="115"/>
        <v>NO</v>
      </c>
      <c r="BQ38" s="308" t="str">
        <f t="shared" si="116"/>
        <v>YES</v>
      </c>
      <c r="BS38" s="308" t="str">
        <f t="shared" si="117"/>
        <v>TN</v>
      </c>
      <c r="BT38" s="308" t="str">
        <f t="shared" si="118"/>
        <v>TN</v>
      </c>
      <c r="BU38" s="308" t="str">
        <f t="shared" si="119"/>
        <v>TN</v>
      </c>
      <c r="BV38" s="308" t="str">
        <f t="shared" si="120"/>
        <v>NO</v>
      </c>
      <c r="BW38" s="308" t="str">
        <f t="shared" si="121"/>
        <v>NO</v>
      </c>
      <c r="BX38" s="308" t="str">
        <f t="shared" si="122"/>
        <v>NO</v>
      </c>
      <c r="BY38" s="308" t="str">
        <f t="shared" si="123"/>
        <v>YES</v>
      </c>
      <c r="BZ38" s="308" t="str">
        <f t="shared" si="124"/>
        <v>NO</v>
      </c>
      <c r="CA38" s="308" t="str">
        <f t="shared" si="125"/>
        <v>NO</v>
      </c>
      <c r="CB38" s="308" t="str">
        <f t="shared" si="126"/>
        <v>NO</v>
      </c>
      <c r="CC38" s="308" t="str">
        <f t="shared" si="127"/>
        <v>NO</v>
      </c>
      <c r="CD38" s="308" t="str">
        <f t="shared" si="128"/>
        <v>NO</v>
      </c>
      <c r="CE38" s="308" t="str">
        <f t="shared" si="129"/>
        <v>NO</v>
      </c>
      <c r="CF38" s="308" t="str">
        <f t="shared" si="130"/>
        <v>NO</v>
      </c>
      <c r="CG38" s="308" t="str">
        <f t="shared" si="131"/>
        <v>NO</v>
      </c>
      <c r="CH38" s="308" t="str">
        <f t="shared" si="132"/>
        <v>NO</v>
      </c>
      <c r="CI38" s="308" t="str">
        <f t="shared" si="133"/>
        <v>NO</v>
      </c>
      <c r="CJ38" s="308" t="str">
        <f t="shared" si="134"/>
        <v>NO</v>
      </c>
      <c r="CK38" s="308" t="str">
        <f t="shared" si="135"/>
        <v>NO</v>
      </c>
      <c r="CL38" s="308" t="str">
        <f t="shared" si="136"/>
        <v>NO</v>
      </c>
      <c r="CM38" s="308" t="str">
        <f t="shared" si="137"/>
        <v>NO</v>
      </c>
      <c r="CN38" s="308" t="str">
        <f t="shared" si="138"/>
        <v>NO</v>
      </c>
      <c r="CO38" s="308" t="str">
        <f t="shared" si="139"/>
        <v>NO</v>
      </c>
      <c r="CP38" s="308" t="str">
        <f t="shared" si="140"/>
        <v>NO</v>
      </c>
      <c r="CQ38" s="308" t="str">
        <f t="shared" si="141"/>
        <v>NO</v>
      </c>
      <c r="CR38" s="308" t="str">
        <f t="shared" si="142"/>
        <v>NO</v>
      </c>
    </row>
    <row r="39" spans="1:96">
      <c r="A39" s="64"/>
      <c r="B39" s="15"/>
      <c r="C39" s="15"/>
      <c r="D39" s="15"/>
      <c r="E39" s="15"/>
      <c r="F39" s="15"/>
      <c r="G39" s="15"/>
      <c r="H39" s="65"/>
      <c r="I39" s="52" t="s">
        <v>56</v>
      </c>
      <c r="J39" s="54">
        <v>0.50744865226178604</v>
      </c>
      <c r="K39" s="54">
        <v>0.47626432551102899</v>
      </c>
      <c r="L39" s="54">
        <v>1.6287022227184301E-2</v>
      </c>
      <c r="M39" s="54">
        <v>0.74881830867176102</v>
      </c>
      <c r="N39" s="54">
        <v>0.24571708272332901</v>
      </c>
      <c r="O39" s="54">
        <v>5.4646086049096E-3</v>
      </c>
      <c r="P39" s="54">
        <v>0.85034055346322401</v>
      </c>
      <c r="Q39" s="54">
        <v>6.7839553879876599E-2</v>
      </c>
      <c r="R39" s="54">
        <v>8.1819892656898693E-2</v>
      </c>
      <c r="S39" s="54">
        <v>0.81145631270057805</v>
      </c>
      <c r="T39" s="54">
        <v>7.5273209063974805E-2</v>
      </c>
      <c r="U39" s="54">
        <v>0.113270478235447</v>
      </c>
      <c r="V39" s="54">
        <v>0.53401398272929301</v>
      </c>
      <c r="W39" s="54">
        <v>0.27674359097127099</v>
      </c>
      <c r="X39" s="54">
        <v>0.189242426299435</v>
      </c>
      <c r="Y39" s="54">
        <v>0.41510813947081299</v>
      </c>
      <c r="Z39" s="54">
        <v>0.57306780152356895</v>
      </c>
      <c r="AA39" s="54">
        <v>1.18240590056176E-2</v>
      </c>
      <c r="AB39" s="54">
        <v>0.10061861005534301</v>
      </c>
      <c r="AC39" s="54">
        <v>0.52686532607247905</v>
      </c>
      <c r="AD39" s="54">
        <v>0.37251606387217601</v>
      </c>
      <c r="AE39" s="54">
        <v>0.70942388987954696</v>
      </c>
      <c r="AF39" s="54">
        <v>0.218324601179536</v>
      </c>
      <c r="AG39" s="317">
        <v>7.2251508940915907E-2</v>
      </c>
      <c r="AH39" s="220">
        <v>0.93799999999999994</v>
      </c>
      <c r="AI39" s="220">
        <v>2.4590000000000001</v>
      </c>
      <c r="AJ39" s="221">
        <v>5.73</v>
      </c>
      <c r="AK39" s="210">
        <v>0.9</v>
      </c>
      <c r="AL39" s="210">
        <v>2.4380000000000002</v>
      </c>
      <c r="AM39" s="210">
        <v>5.77</v>
      </c>
      <c r="AN39" s="203"/>
      <c r="AO39" s="203"/>
      <c r="AP39" s="203"/>
      <c r="AQ39" s="203"/>
      <c r="AR39" s="203">
        <f t="shared" si="94"/>
        <v>0.69692727427599999</v>
      </c>
      <c r="AS39" s="203">
        <f t="shared" si="95"/>
        <v>0.8518</v>
      </c>
      <c r="AT39" s="203">
        <f t="shared" si="96"/>
        <v>1.041088886996</v>
      </c>
      <c r="AU39" s="203">
        <f t="shared" si="97"/>
        <v>1.8303545495219997</v>
      </c>
      <c r="AV39" s="203">
        <f t="shared" si="98"/>
        <v>2.2370999999999999</v>
      </c>
      <c r="AW39" s="203">
        <f t="shared" si="99"/>
        <v>2.7342333283619995</v>
      </c>
      <c r="AX39" s="203">
        <f t="shared" si="100"/>
        <v>4.4007545552340002</v>
      </c>
      <c r="AY39" s="203">
        <f t="shared" si="101"/>
        <v>5.3787000000000003</v>
      </c>
      <c r="AZ39" s="203">
        <f t="shared" si="102"/>
        <v>6.5739666547139999</v>
      </c>
      <c r="BB39" s="308" t="str">
        <f t="shared" si="103"/>
        <v>NA</v>
      </c>
      <c r="BC39" s="308" t="str">
        <f t="shared" si="104"/>
        <v>NA</v>
      </c>
      <c r="BD39" s="308" t="str">
        <f t="shared" si="105"/>
        <v>NA</v>
      </c>
      <c r="BE39" s="308" t="str">
        <f t="shared" si="106"/>
        <v>NO</v>
      </c>
      <c r="BF39" s="308" t="str">
        <f t="shared" si="107"/>
        <v>NO</v>
      </c>
      <c r="BG39" s="308" t="str">
        <f t="shared" si="108"/>
        <v>NO</v>
      </c>
      <c r="BH39" s="308" t="str">
        <f t="shared" si="109"/>
        <v>YES</v>
      </c>
      <c r="BI39" s="308"/>
      <c r="BJ39" s="12">
        <v>9</v>
      </c>
      <c r="BK39" s="308" t="str">
        <f t="shared" si="110"/>
        <v>NA</v>
      </c>
      <c r="BL39" s="308" t="str">
        <f t="shared" si="111"/>
        <v>NA</v>
      </c>
      <c r="BM39" s="308" t="str">
        <f t="shared" si="112"/>
        <v>NA</v>
      </c>
      <c r="BN39" s="308" t="str">
        <f t="shared" si="113"/>
        <v>NO</v>
      </c>
      <c r="BO39" s="308" t="str">
        <f t="shared" si="114"/>
        <v>NO</v>
      </c>
      <c r="BP39" s="308" t="str">
        <f t="shared" si="115"/>
        <v>NO</v>
      </c>
      <c r="BQ39" s="308" t="str">
        <f t="shared" si="116"/>
        <v>YES</v>
      </c>
      <c r="BS39" s="308" t="str">
        <f t="shared" si="117"/>
        <v>TN</v>
      </c>
      <c r="BT39" s="308" t="str">
        <f t="shared" si="118"/>
        <v>TN</v>
      </c>
      <c r="BU39" s="308" t="str">
        <f t="shared" si="119"/>
        <v>TN</v>
      </c>
      <c r="BV39" s="308" t="str">
        <f t="shared" si="120"/>
        <v>NO</v>
      </c>
      <c r="BW39" s="308" t="str">
        <f t="shared" si="121"/>
        <v>NO</v>
      </c>
      <c r="BX39" s="308" t="str">
        <f t="shared" si="122"/>
        <v>NO</v>
      </c>
      <c r="BY39" s="308" t="str">
        <f t="shared" si="123"/>
        <v>YES</v>
      </c>
      <c r="BZ39" s="308" t="str">
        <f t="shared" si="124"/>
        <v>NO</v>
      </c>
      <c r="CA39" s="308" t="str">
        <f t="shared" si="125"/>
        <v>NO</v>
      </c>
      <c r="CB39" s="308" t="str">
        <f t="shared" si="126"/>
        <v>NO</v>
      </c>
      <c r="CC39" s="308" t="str">
        <f t="shared" si="127"/>
        <v>NO</v>
      </c>
      <c r="CD39" s="308" t="str">
        <f t="shared" si="128"/>
        <v>NO</v>
      </c>
      <c r="CE39" s="308" t="str">
        <f t="shared" si="129"/>
        <v>NO</v>
      </c>
      <c r="CF39" s="308" t="str">
        <f t="shared" si="130"/>
        <v>NO</v>
      </c>
      <c r="CG39" s="308" t="str">
        <f t="shared" si="131"/>
        <v>NO</v>
      </c>
      <c r="CH39" s="308" t="str">
        <f t="shared" si="132"/>
        <v>NO</v>
      </c>
      <c r="CI39" s="308" t="str">
        <f t="shared" si="133"/>
        <v>NO</v>
      </c>
      <c r="CJ39" s="308" t="str">
        <f t="shared" si="134"/>
        <v>NO</v>
      </c>
      <c r="CK39" s="308" t="str">
        <f t="shared" si="135"/>
        <v>NO</v>
      </c>
      <c r="CL39" s="308" t="str">
        <f t="shared" si="136"/>
        <v>NO</v>
      </c>
      <c r="CM39" s="308" t="str">
        <f t="shared" si="137"/>
        <v>NO</v>
      </c>
      <c r="CN39" s="308" t="str">
        <f t="shared" si="138"/>
        <v>NO</v>
      </c>
      <c r="CO39" s="308" t="str">
        <f t="shared" si="139"/>
        <v>NO</v>
      </c>
      <c r="CP39" s="308" t="str">
        <f t="shared" si="140"/>
        <v>NO</v>
      </c>
      <c r="CQ39" s="308" t="str">
        <f t="shared" si="141"/>
        <v>NO</v>
      </c>
      <c r="CR39" s="308" t="str">
        <f t="shared" si="142"/>
        <v>NO</v>
      </c>
    </row>
    <row r="40" spans="1:96">
      <c r="A40" s="64"/>
      <c r="B40" s="15"/>
      <c r="C40" s="15"/>
      <c r="D40" s="15"/>
      <c r="E40" s="15"/>
      <c r="F40" s="15"/>
      <c r="G40" s="15"/>
      <c r="H40" s="65"/>
      <c r="I40" s="52" t="s">
        <v>57</v>
      </c>
      <c r="J40" s="54">
        <v>0.57568408768516599</v>
      </c>
      <c r="K40" s="54">
        <v>0.412793848952204</v>
      </c>
      <c r="L40" s="54">
        <v>1.15220633626295E-2</v>
      </c>
      <c r="M40" s="54">
        <v>0.60676602979587402</v>
      </c>
      <c r="N40" s="54">
        <v>0.119654737711683</v>
      </c>
      <c r="O40" s="54">
        <v>0.27357923249244098</v>
      </c>
      <c r="P40" s="54">
        <v>0.19087881505309401</v>
      </c>
      <c r="Q40" s="54">
        <v>0.120761638707427</v>
      </c>
      <c r="R40" s="54">
        <v>0.68835954623947804</v>
      </c>
      <c r="S40" s="54">
        <v>0.93066271109168996</v>
      </c>
      <c r="T40" s="54">
        <v>2.7271871857556602E-2</v>
      </c>
      <c r="U40" s="54">
        <v>4.20654170507525E-2</v>
      </c>
      <c r="V40" s="54">
        <v>0.84424959086028994</v>
      </c>
      <c r="W40" s="54">
        <v>8.3642245889807496E-2</v>
      </c>
      <c r="X40" s="54">
        <v>7.2108163249902504E-2</v>
      </c>
      <c r="Y40" s="54">
        <v>0.29541488262717303</v>
      </c>
      <c r="Z40" s="54">
        <v>0.64475919656370895</v>
      </c>
      <c r="AA40" s="54">
        <v>5.9825920809116702E-2</v>
      </c>
      <c r="AB40" s="54">
        <v>0.86548365011815398</v>
      </c>
      <c r="AC40" s="54">
        <v>3.5704087786308202E-2</v>
      </c>
      <c r="AD40" s="54">
        <v>9.8812262095537604E-2</v>
      </c>
      <c r="AE40" s="54">
        <v>0.910019960079676</v>
      </c>
      <c r="AF40" s="54">
        <v>1.21957593361694E-2</v>
      </c>
      <c r="AG40" s="317">
        <v>7.7784280584154097E-2</v>
      </c>
      <c r="AH40" s="220">
        <v>1.6479999999999999</v>
      </c>
      <c r="AI40" s="220">
        <v>2.4689999999999999</v>
      </c>
      <c r="AJ40" s="221">
        <v>5.6749999999999998</v>
      </c>
      <c r="AK40" s="210">
        <v>1.6439999999999999</v>
      </c>
      <c r="AL40" s="210">
        <v>2.4569999999999999</v>
      </c>
      <c r="AM40" s="210">
        <v>5.6669999999999998</v>
      </c>
      <c r="AN40" s="203"/>
      <c r="AO40" s="203"/>
      <c r="AP40" s="203"/>
      <c r="AQ40" s="203"/>
      <c r="AR40" s="203">
        <f t="shared" si="94"/>
        <v>0.69692727427599999</v>
      </c>
      <c r="AS40" s="203">
        <f t="shared" si="95"/>
        <v>0.8518</v>
      </c>
      <c r="AT40" s="203">
        <f t="shared" si="96"/>
        <v>1.041088886996</v>
      </c>
      <c r="AU40" s="203">
        <f t="shared" si="97"/>
        <v>1.8303545495219997</v>
      </c>
      <c r="AV40" s="203">
        <f t="shared" si="98"/>
        <v>2.2370999999999999</v>
      </c>
      <c r="AW40" s="203">
        <f t="shared" si="99"/>
        <v>2.7342333283619995</v>
      </c>
      <c r="AX40" s="203">
        <f t="shared" si="100"/>
        <v>4.4007545552340002</v>
      </c>
      <c r="AY40" s="203">
        <f t="shared" si="101"/>
        <v>5.3787000000000003</v>
      </c>
      <c r="AZ40" s="203">
        <f t="shared" si="102"/>
        <v>6.5739666547139999</v>
      </c>
      <c r="BB40" s="308" t="str">
        <f t="shared" si="103"/>
        <v>P</v>
      </c>
      <c r="BC40" s="308" t="str">
        <f t="shared" si="104"/>
        <v>NA</v>
      </c>
      <c r="BD40" s="308" t="str">
        <f t="shared" si="105"/>
        <v>NA</v>
      </c>
      <c r="BE40" s="308" t="str">
        <f t="shared" si="106"/>
        <v>NO</v>
      </c>
      <c r="BF40" s="308" t="str">
        <f t="shared" si="107"/>
        <v>NO</v>
      </c>
      <c r="BG40" s="308" t="str">
        <f t="shared" si="108"/>
        <v>NO</v>
      </c>
      <c r="BH40" s="308" t="str">
        <f t="shared" si="109"/>
        <v>NO</v>
      </c>
      <c r="BI40" s="308"/>
      <c r="BJ40" s="12">
        <v>32</v>
      </c>
      <c r="BK40" s="308" t="str">
        <f t="shared" si="110"/>
        <v>P</v>
      </c>
      <c r="BL40" s="308" t="str">
        <f t="shared" si="111"/>
        <v>NA</v>
      </c>
      <c r="BM40" s="308" t="str">
        <f t="shared" si="112"/>
        <v>NA</v>
      </c>
      <c r="BN40" s="308" t="str">
        <f t="shared" si="113"/>
        <v>NO</v>
      </c>
      <c r="BO40" s="308" t="str">
        <f t="shared" si="114"/>
        <v>NO</v>
      </c>
      <c r="BP40" s="308" t="str">
        <f t="shared" si="115"/>
        <v>NO</v>
      </c>
      <c r="BQ40" s="308" t="str">
        <f t="shared" si="116"/>
        <v>NO</v>
      </c>
      <c r="BS40" s="308" t="str">
        <f t="shared" si="117"/>
        <v>TN</v>
      </c>
      <c r="BT40" s="308" t="str">
        <f t="shared" si="118"/>
        <v>TN</v>
      </c>
      <c r="BU40" s="308" t="str">
        <f t="shared" si="119"/>
        <v>TN</v>
      </c>
      <c r="BV40" s="308" t="str">
        <f t="shared" si="120"/>
        <v>NO</v>
      </c>
      <c r="BW40" s="308" t="str">
        <f t="shared" si="121"/>
        <v>NO</v>
      </c>
      <c r="BX40" s="308" t="str">
        <f t="shared" si="122"/>
        <v>NO</v>
      </c>
      <c r="BY40" s="308" t="str">
        <f t="shared" si="123"/>
        <v>YES</v>
      </c>
      <c r="BZ40" s="308" t="str">
        <f t="shared" si="124"/>
        <v>NO</v>
      </c>
      <c r="CA40" s="308" t="str">
        <f t="shared" si="125"/>
        <v>NO</v>
      </c>
      <c r="CB40" s="308" t="str">
        <f t="shared" si="126"/>
        <v>NO</v>
      </c>
      <c r="CC40" s="308" t="str">
        <f t="shared" si="127"/>
        <v>NO</v>
      </c>
      <c r="CD40" s="308" t="str">
        <f t="shared" si="128"/>
        <v>NO</v>
      </c>
      <c r="CE40" s="308" t="str">
        <f t="shared" si="129"/>
        <v>NO</v>
      </c>
      <c r="CF40" s="308" t="str">
        <f t="shared" si="130"/>
        <v>NO</v>
      </c>
      <c r="CG40" s="308" t="str">
        <f t="shared" si="131"/>
        <v>NO</v>
      </c>
      <c r="CH40" s="308" t="str">
        <f t="shared" si="132"/>
        <v>NO</v>
      </c>
      <c r="CI40" s="308" t="str">
        <f t="shared" si="133"/>
        <v>NO</v>
      </c>
      <c r="CJ40" s="308" t="str">
        <f t="shared" si="134"/>
        <v>NO</v>
      </c>
      <c r="CK40" s="308" t="str">
        <f t="shared" si="135"/>
        <v>NO</v>
      </c>
      <c r="CL40" s="308" t="str">
        <f t="shared" si="136"/>
        <v>NO</v>
      </c>
      <c r="CM40" s="308" t="str">
        <f t="shared" si="137"/>
        <v>NO</v>
      </c>
      <c r="CN40" s="308" t="str">
        <f t="shared" si="138"/>
        <v>NO</v>
      </c>
      <c r="CO40" s="308" t="str">
        <f t="shared" si="139"/>
        <v>NO</v>
      </c>
      <c r="CP40" s="308" t="str">
        <f t="shared" si="140"/>
        <v>NO</v>
      </c>
      <c r="CQ40" s="308" t="str">
        <f t="shared" si="141"/>
        <v>NO</v>
      </c>
      <c r="CR40" s="308" t="str">
        <f t="shared" si="142"/>
        <v>NO</v>
      </c>
    </row>
    <row r="41" spans="1:96">
      <c r="A41" s="64"/>
      <c r="B41" s="15"/>
      <c r="C41" s="15"/>
      <c r="D41" s="15"/>
      <c r="E41" s="15"/>
      <c r="F41" s="15"/>
      <c r="G41" s="15"/>
      <c r="H41" s="65"/>
      <c r="I41" s="52" t="s">
        <v>58</v>
      </c>
      <c r="J41" s="54">
        <v>0.36289253528997001</v>
      </c>
      <c r="K41" s="54">
        <v>0.629609957004303</v>
      </c>
      <c r="L41" s="54">
        <v>7.4975077057261004E-3</v>
      </c>
      <c r="M41" s="54">
        <v>0.94550186250212498</v>
      </c>
      <c r="N41" s="54">
        <v>2.4285070107748701E-2</v>
      </c>
      <c r="O41" s="54">
        <v>3.0213067390125699E-2</v>
      </c>
      <c r="P41" s="54">
        <v>0.55612609984973904</v>
      </c>
      <c r="Q41" s="54">
        <v>3.9715433671566901E-2</v>
      </c>
      <c r="R41" s="54">
        <v>0.40415846647869302</v>
      </c>
      <c r="S41" s="54">
        <v>0.28676463091698001</v>
      </c>
      <c r="T41" s="54">
        <v>0.63202514960051104</v>
      </c>
      <c r="U41" s="54">
        <v>8.1210219482508006E-2</v>
      </c>
      <c r="V41" s="54">
        <v>0.83587035899147299</v>
      </c>
      <c r="W41" s="54">
        <v>0.14122504796323701</v>
      </c>
      <c r="X41" s="54">
        <v>2.2904593045288999E-2</v>
      </c>
      <c r="Y41" s="54">
        <v>0.41510813947081299</v>
      </c>
      <c r="Z41" s="54">
        <v>0.57306780152356895</v>
      </c>
      <c r="AA41" s="54">
        <v>1.18240590056176E-2</v>
      </c>
      <c r="AB41" s="54">
        <v>1.39861010246241E-2</v>
      </c>
      <c r="AC41" s="54">
        <v>0.188356175299499</v>
      </c>
      <c r="AD41" s="54">
        <v>0.79765772367587595</v>
      </c>
      <c r="AE41" s="54">
        <v>0.332801950702172</v>
      </c>
      <c r="AF41" s="54">
        <v>0.43375386609120298</v>
      </c>
      <c r="AG41" s="317">
        <v>0.233444183206623</v>
      </c>
      <c r="AH41" s="220">
        <v>1.2090000000000001</v>
      </c>
      <c r="AI41" s="220">
        <v>2.2130000000000001</v>
      </c>
      <c r="AJ41" s="221">
        <v>6.36</v>
      </c>
      <c r="AK41" s="210">
        <v>1.1919999999999999</v>
      </c>
      <c r="AL41" s="210">
        <v>2.1800000000000002</v>
      </c>
      <c r="AM41" s="210">
        <v>6.3129999999999997</v>
      </c>
      <c r="AN41" s="203"/>
      <c r="AO41" s="203"/>
      <c r="AP41" s="203"/>
      <c r="AQ41" s="203"/>
      <c r="AR41" s="203">
        <f t="shared" si="94"/>
        <v>0.69692727427599999</v>
      </c>
      <c r="AS41" s="203">
        <f t="shared" si="95"/>
        <v>0.8518</v>
      </c>
      <c r="AT41" s="203">
        <f t="shared" si="96"/>
        <v>1.041088886996</v>
      </c>
      <c r="AU41" s="203">
        <f t="shared" si="97"/>
        <v>1.8303545495219997</v>
      </c>
      <c r="AV41" s="203">
        <f t="shared" si="98"/>
        <v>2.2370999999999999</v>
      </c>
      <c r="AW41" s="203">
        <f t="shared" si="99"/>
        <v>2.7342333283619995</v>
      </c>
      <c r="AX41" s="203">
        <f t="shared" si="100"/>
        <v>4.4007545552340002</v>
      </c>
      <c r="AY41" s="203">
        <f t="shared" si="101"/>
        <v>5.3787000000000003</v>
      </c>
      <c r="AZ41" s="203">
        <f t="shared" si="102"/>
        <v>6.5739666547139999</v>
      </c>
      <c r="BB41" s="308" t="str">
        <f t="shared" si="103"/>
        <v>P</v>
      </c>
      <c r="BC41" s="308" t="str">
        <f t="shared" si="104"/>
        <v>NP</v>
      </c>
      <c r="BD41" s="308" t="str">
        <f t="shared" si="105"/>
        <v>NA</v>
      </c>
      <c r="BE41" s="308" t="str">
        <f t="shared" si="106"/>
        <v>NO</v>
      </c>
      <c r="BF41" s="308" t="str">
        <f t="shared" si="107"/>
        <v>NO</v>
      </c>
      <c r="BG41" s="308" t="str">
        <f t="shared" si="108"/>
        <v>NO</v>
      </c>
      <c r="BH41" s="308" t="str">
        <f t="shared" si="109"/>
        <v>NO</v>
      </c>
      <c r="BI41" s="308"/>
      <c r="BJ41" s="12">
        <v>7</v>
      </c>
      <c r="BK41" s="308" t="str">
        <f t="shared" si="110"/>
        <v>P</v>
      </c>
      <c r="BL41" s="308" t="str">
        <f t="shared" si="111"/>
        <v>NP</v>
      </c>
      <c r="BM41" s="308" t="str">
        <f t="shared" si="112"/>
        <v>NA</v>
      </c>
      <c r="BN41" s="308" t="str">
        <f t="shared" si="113"/>
        <v>NO</v>
      </c>
      <c r="BO41" s="308" t="str">
        <f t="shared" si="114"/>
        <v>NO</v>
      </c>
      <c r="BP41" s="308" t="str">
        <f t="shared" si="115"/>
        <v>NO</v>
      </c>
      <c r="BQ41" s="308" t="str">
        <f t="shared" si="116"/>
        <v>NO</v>
      </c>
      <c r="BS41" s="308" t="str">
        <f t="shared" si="117"/>
        <v>TN</v>
      </c>
      <c r="BT41" s="308" t="str">
        <f t="shared" si="118"/>
        <v>TP</v>
      </c>
      <c r="BU41" s="308" t="str">
        <f t="shared" si="119"/>
        <v>TN</v>
      </c>
      <c r="BV41" s="308" t="str">
        <f t="shared" si="120"/>
        <v>NO</v>
      </c>
      <c r="BW41" s="308" t="str">
        <f t="shared" si="121"/>
        <v>NO</v>
      </c>
      <c r="BX41" s="303" t="str">
        <f t="shared" si="122"/>
        <v>YES</v>
      </c>
      <c r="BY41" s="308" t="str">
        <f t="shared" si="123"/>
        <v>YES</v>
      </c>
      <c r="BZ41" s="308" t="str">
        <f t="shared" si="124"/>
        <v>NO</v>
      </c>
      <c r="CA41" s="308" t="str">
        <f t="shared" si="125"/>
        <v>NO</v>
      </c>
      <c r="CB41" s="308" t="str">
        <f t="shared" si="126"/>
        <v>NO</v>
      </c>
      <c r="CC41" s="308" t="str">
        <f t="shared" si="127"/>
        <v>NO</v>
      </c>
      <c r="CD41" s="308" t="str">
        <f t="shared" si="128"/>
        <v>NO</v>
      </c>
      <c r="CE41" s="308" t="str">
        <f t="shared" si="129"/>
        <v>NO</v>
      </c>
      <c r="CF41" s="308" t="str">
        <f t="shared" si="130"/>
        <v>NO</v>
      </c>
      <c r="CG41" s="308" t="str">
        <f t="shared" si="131"/>
        <v>NO</v>
      </c>
      <c r="CH41" s="308" t="str">
        <f t="shared" si="132"/>
        <v>NO</v>
      </c>
      <c r="CI41" s="308" t="str">
        <f t="shared" si="133"/>
        <v>NO</v>
      </c>
      <c r="CJ41" s="308" t="str">
        <f t="shared" si="134"/>
        <v>NO</v>
      </c>
      <c r="CK41" s="308" t="str">
        <f t="shared" si="135"/>
        <v>NO</v>
      </c>
      <c r="CL41" s="308" t="str">
        <f t="shared" si="136"/>
        <v>NO</v>
      </c>
      <c r="CM41" s="308" t="str">
        <f t="shared" si="137"/>
        <v>NO</v>
      </c>
      <c r="CN41" s="308" t="str">
        <f t="shared" si="138"/>
        <v>NO</v>
      </c>
      <c r="CO41" s="308" t="str">
        <f t="shared" si="139"/>
        <v>NO</v>
      </c>
      <c r="CP41" s="308" t="str">
        <f t="shared" si="140"/>
        <v>NO</v>
      </c>
      <c r="CQ41" s="308" t="str">
        <f t="shared" si="141"/>
        <v>NO</v>
      </c>
      <c r="CR41" s="308" t="str">
        <f t="shared" si="142"/>
        <v>NO</v>
      </c>
    </row>
    <row r="42" spans="1:96">
      <c r="A42" s="64"/>
      <c r="B42" s="15"/>
      <c r="C42" s="15"/>
      <c r="D42" s="15"/>
      <c r="E42" s="15"/>
      <c r="F42" s="15"/>
      <c r="G42" s="15"/>
      <c r="H42" s="65"/>
      <c r="I42" s="52" t="s">
        <v>59</v>
      </c>
      <c r="J42" s="54">
        <v>0.78767716289199496</v>
      </c>
      <c r="K42" s="54">
        <v>0.18866287249575001</v>
      </c>
      <c r="L42" s="54">
        <v>2.3659964612254E-2</v>
      </c>
      <c r="M42" s="54">
        <v>0.71127901545361405</v>
      </c>
      <c r="N42" s="54">
        <v>5.0393118110522397E-2</v>
      </c>
      <c r="O42" s="54">
        <v>0.23832786643586301</v>
      </c>
      <c r="P42" s="54">
        <v>0.23534909911789301</v>
      </c>
      <c r="Q42" s="54">
        <v>0.17533296797279599</v>
      </c>
      <c r="R42" s="54">
        <v>0.58931793290930901</v>
      </c>
      <c r="S42" s="54">
        <v>0.35265144934292197</v>
      </c>
      <c r="T42" s="54">
        <v>0.47761603519464002</v>
      </c>
      <c r="U42" s="54">
        <v>0.16973251546243701</v>
      </c>
      <c r="V42" s="54">
        <v>2.17090621899255E-2</v>
      </c>
      <c r="W42" s="54">
        <v>0.29568893893592402</v>
      </c>
      <c r="X42" s="54">
        <v>0.68260199887414896</v>
      </c>
      <c r="Y42" s="54">
        <v>0.75920374624119702</v>
      </c>
      <c r="Z42" s="54">
        <v>0.20766216936356799</v>
      </c>
      <c r="AA42" s="54">
        <v>3.3134084395234201E-2</v>
      </c>
      <c r="AB42" s="54">
        <v>0.67251139654042802</v>
      </c>
      <c r="AC42" s="54">
        <v>0.30214953506667203</v>
      </c>
      <c r="AD42" s="54">
        <v>2.5339068392898699E-2</v>
      </c>
      <c r="AE42" s="54">
        <v>0.99232763000982005</v>
      </c>
      <c r="AF42" s="54">
        <v>1.4557527809249101E-3</v>
      </c>
      <c r="AG42" s="317">
        <v>6.2166172092547002E-3</v>
      </c>
      <c r="AH42" s="220">
        <v>1.575</v>
      </c>
      <c r="AI42" s="220">
        <v>3.0819999999999999</v>
      </c>
      <c r="AJ42" s="221">
        <v>5.2869999999999999</v>
      </c>
      <c r="AK42" s="210">
        <v>1.5960000000000001</v>
      </c>
      <c r="AL42" s="210">
        <v>3.129</v>
      </c>
      <c r="AM42" s="210">
        <v>5.4</v>
      </c>
      <c r="AN42" s="203"/>
      <c r="AO42" s="203"/>
      <c r="AP42" s="203"/>
      <c r="AQ42" s="203"/>
      <c r="AR42" s="203">
        <f t="shared" si="94"/>
        <v>0.69692727427599999</v>
      </c>
      <c r="AS42" s="203">
        <f t="shared" si="95"/>
        <v>0.8518</v>
      </c>
      <c r="AT42" s="203">
        <f t="shared" si="96"/>
        <v>1.041088886996</v>
      </c>
      <c r="AU42" s="203">
        <f t="shared" si="97"/>
        <v>1.8303545495219997</v>
      </c>
      <c r="AV42" s="203">
        <f t="shared" si="98"/>
        <v>2.2370999999999999</v>
      </c>
      <c r="AW42" s="203">
        <f t="shared" si="99"/>
        <v>2.7342333283619995</v>
      </c>
      <c r="AX42" s="203">
        <f t="shared" si="100"/>
        <v>4.4007545552340002</v>
      </c>
      <c r="AY42" s="203">
        <f t="shared" si="101"/>
        <v>5.3787000000000003</v>
      </c>
      <c r="AZ42" s="203">
        <f t="shared" si="102"/>
        <v>6.5739666547139999</v>
      </c>
      <c r="BB42" s="308" t="str">
        <f t="shared" si="103"/>
        <v>P</v>
      </c>
      <c r="BC42" s="308" t="str">
        <f t="shared" si="104"/>
        <v>P</v>
      </c>
      <c r="BD42" s="308" t="str">
        <f t="shared" si="105"/>
        <v>NP</v>
      </c>
      <c r="BE42" s="308" t="str">
        <f t="shared" si="106"/>
        <v>NO</v>
      </c>
      <c r="BF42" s="308" t="str">
        <f t="shared" si="107"/>
        <v>NO</v>
      </c>
      <c r="BG42" s="308" t="str">
        <f t="shared" si="108"/>
        <v>NO</v>
      </c>
      <c r="BH42" s="308" t="str">
        <f t="shared" si="109"/>
        <v>NO</v>
      </c>
      <c r="BI42" s="308"/>
      <c r="BJ42" s="12">
        <v>4</v>
      </c>
      <c r="BK42" s="308" t="str">
        <f t="shared" si="110"/>
        <v>P</v>
      </c>
      <c r="BL42" s="308" t="str">
        <f t="shared" si="111"/>
        <v>P</v>
      </c>
      <c r="BM42" s="308" t="str">
        <f t="shared" si="112"/>
        <v>NA</v>
      </c>
      <c r="BN42" s="308" t="str">
        <f t="shared" si="113"/>
        <v>NO</v>
      </c>
      <c r="BO42" s="308" t="str">
        <f t="shared" si="114"/>
        <v>NO</v>
      </c>
      <c r="BP42" s="308" t="str">
        <f t="shared" si="115"/>
        <v>NO</v>
      </c>
      <c r="BQ42" s="308" t="str">
        <f t="shared" si="116"/>
        <v>NO</v>
      </c>
      <c r="BS42" s="308" t="str">
        <f t="shared" si="117"/>
        <v>TN</v>
      </c>
      <c r="BT42" s="308" t="str">
        <f t="shared" si="118"/>
        <v>TN</v>
      </c>
      <c r="BU42" s="308" t="str">
        <f t="shared" si="119"/>
        <v>FP</v>
      </c>
      <c r="BV42" s="308" t="str">
        <f t="shared" si="120"/>
        <v>NO</v>
      </c>
      <c r="BW42" s="308" t="str">
        <f t="shared" si="121"/>
        <v>NO</v>
      </c>
      <c r="BX42" s="308" t="str">
        <f t="shared" si="122"/>
        <v>NO</v>
      </c>
      <c r="BY42" s="308" t="str">
        <f t="shared" si="123"/>
        <v>YES</v>
      </c>
      <c r="BZ42" s="308" t="str">
        <f t="shared" si="124"/>
        <v>NO</v>
      </c>
      <c r="CA42" s="308" t="str">
        <f t="shared" si="125"/>
        <v>NO</v>
      </c>
      <c r="CB42" s="308" t="str">
        <f t="shared" si="126"/>
        <v>NO</v>
      </c>
      <c r="CC42" s="308" t="str">
        <f t="shared" si="127"/>
        <v>NO</v>
      </c>
      <c r="CD42" s="308" t="str">
        <f t="shared" si="128"/>
        <v>YES</v>
      </c>
      <c r="CE42" s="308" t="str">
        <f t="shared" si="129"/>
        <v>NO</v>
      </c>
      <c r="CF42" s="308" t="str">
        <f t="shared" si="130"/>
        <v>NO</v>
      </c>
      <c r="CG42" s="308" t="str">
        <f t="shared" si="131"/>
        <v>NO</v>
      </c>
      <c r="CH42" s="308" t="str">
        <f t="shared" si="132"/>
        <v>YES</v>
      </c>
      <c r="CI42" s="308" t="str">
        <f t="shared" si="133"/>
        <v>NO</v>
      </c>
      <c r="CJ42" s="308" t="str">
        <f t="shared" si="134"/>
        <v>NO</v>
      </c>
      <c r="CK42" s="308" t="str">
        <f t="shared" si="135"/>
        <v>NO</v>
      </c>
      <c r="CL42" s="308" t="str">
        <f t="shared" si="136"/>
        <v>NO</v>
      </c>
      <c r="CM42" s="308" t="str">
        <f t="shared" si="137"/>
        <v>NO</v>
      </c>
      <c r="CN42" s="308" t="str">
        <f t="shared" si="138"/>
        <v>YES</v>
      </c>
      <c r="CO42" s="308" t="str">
        <f t="shared" si="139"/>
        <v>NO</v>
      </c>
      <c r="CP42" s="308" t="str">
        <f t="shared" si="140"/>
        <v>NO</v>
      </c>
      <c r="CQ42" s="308" t="str">
        <f t="shared" si="141"/>
        <v>NO</v>
      </c>
      <c r="CR42" s="308" t="str">
        <f t="shared" si="142"/>
        <v>YES</v>
      </c>
    </row>
    <row r="43" spans="1:96">
      <c r="A43" s="64"/>
      <c r="B43" s="15"/>
      <c r="C43" s="15"/>
      <c r="D43" s="15"/>
      <c r="E43" s="15"/>
      <c r="F43" s="15"/>
      <c r="G43" s="15"/>
      <c r="H43" s="65"/>
      <c r="I43" s="52" t="s">
        <v>21</v>
      </c>
      <c r="J43" s="54">
        <v>0.50744865226178604</v>
      </c>
      <c r="K43" s="54">
        <v>0.47626432551102899</v>
      </c>
      <c r="L43" s="54">
        <v>1.6287022227184301E-2</v>
      </c>
      <c r="M43" s="54">
        <v>0.74881830867176102</v>
      </c>
      <c r="N43" s="54">
        <v>0.24571708272332901</v>
      </c>
      <c r="O43" s="54">
        <v>5.4646086049096E-3</v>
      </c>
      <c r="P43" s="54">
        <v>0.85034055346322401</v>
      </c>
      <c r="Q43" s="54">
        <v>6.7839553879876599E-2</v>
      </c>
      <c r="R43" s="54">
        <v>8.1819892656898693E-2</v>
      </c>
      <c r="S43" s="54">
        <v>0.81145631270057805</v>
      </c>
      <c r="T43" s="54">
        <v>7.5273209063974805E-2</v>
      </c>
      <c r="U43" s="54">
        <v>0.113270478235447</v>
      </c>
      <c r="V43" s="54">
        <v>0.53401398272929301</v>
      </c>
      <c r="W43" s="54">
        <v>0.27674359097127099</v>
      </c>
      <c r="X43" s="54">
        <v>0.189242426299435</v>
      </c>
      <c r="Y43" s="54">
        <v>0.56104553994505602</v>
      </c>
      <c r="Z43" s="54">
        <v>0.16331125189131099</v>
      </c>
      <c r="AA43" s="54">
        <v>0.27564320816363103</v>
      </c>
      <c r="AB43" s="54">
        <v>0.27997871147340703</v>
      </c>
      <c r="AC43" s="54">
        <v>0.56910742294012595</v>
      </c>
      <c r="AD43" s="54">
        <v>0.150913865586466</v>
      </c>
      <c r="AE43" s="54">
        <v>0.90085486502263101</v>
      </c>
      <c r="AF43" s="54">
        <v>6.1603111989774702E-2</v>
      </c>
      <c r="AG43" s="317">
        <v>3.75420229875933E-2</v>
      </c>
      <c r="AH43" s="220">
        <v>0.98799999999999999</v>
      </c>
      <c r="AI43" s="220">
        <v>2.7730000000000001</v>
      </c>
      <c r="AJ43" s="221">
        <v>5.5510000000000002</v>
      </c>
      <c r="AK43" s="210">
        <v>0.96799999999999997</v>
      </c>
      <c r="AL43" s="210">
        <v>2.754</v>
      </c>
      <c r="AM43" s="210">
        <v>5.5510000000000002</v>
      </c>
      <c r="AN43" s="203"/>
      <c r="AO43" s="203"/>
      <c r="AP43" s="203"/>
      <c r="AQ43" s="203"/>
      <c r="AR43" s="203">
        <f t="shared" si="94"/>
        <v>0.69692727427599999</v>
      </c>
      <c r="AS43" s="203">
        <f t="shared" si="95"/>
        <v>0.8518</v>
      </c>
      <c r="AT43" s="203">
        <f t="shared" si="96"/>
        <v>1.041088886996</v>
      </c>
      <c r="AU43" s="203">
        <f t="shared" si="97"/>
        <v>1.8303545495219997</v>
      </c>
      <c r="AV43" s="203">
        <f t="shared" si="98"/>
        <v>2.2370999999999999</v>
      </c>
      <c r="AW43" s="203">
        <f t="shared" si="99"/>
        <v>2.7342333283619995</v>
      </c>
      <c r="AX43" s="203">
        <f t="shared" si="100"/>
        <v>4.4007545552340002</v>
      </c>
      <c r="AY43" s="203">
        <f t="shared" si="101"/>
        <v>5.3787000000000003</v>
      </c>
      <c r="AZ43" s="203">
        <f t="shared" si="102"/>
        <v>6.5739666547139999</v>
      </c>
      <c r="BB43" s="308" t="str">
        <f t="shared" si="103"/>
        <v>NA</v>
      </c>
      <c r="BC43" s="308" t="str">
        <f t="shared" si="104"/>
        <v>P</v>
      </c>
      <c r="BD43" s="308" t="str">
        <f t="shared" si="105"/>
        <v>NA</v>
      </c>
      <c r="BE43" s="308" t="str">
        <f t="shared" si="106"/>
        <v>NO</v>
      </c>
      <c r="BF43" s="308" t="str">
        <f t="shared" si="107"/>
        <v>NO</v>
      </c>
      <c r="BG43" s="308" t="str">
        <f t="shared" si="108"/>
        <v>NO</v>
      </c>
      <c r="BH43" s="308" t="str">
        <f t="shared" si="109"/>
        <v>NO</v>
      </c>
      <c r="BI43" s="308"/>
      <c r="BJ43" s="12">
        <v>10</v>
      </c>
      <c r="BK43" s="308" t="str">
        <f t="shared" si="110"/>
        <v>NA</v>
      </c>
      <c r="BL43" s="308" t="str">
        <f t="shared" si="111"/>
        <v>P</v>
      </c>
      <c r="BM43" s="308" t="str">
        <f t="shared" si="112"/>
        <v>NA</v>
      </c>
      <c r="BN43" s="308" t="str">
        <f t="shared" si="113"/>
        <v>NO</v>
      </c>
      <c r="BO43" s="308" t="str">
        <f t="shared" si="114"/>
        <v>NO</v>
      </c>
      <c r="BP43" s="308" t="str">
        <f t="shared" si="115"/>
        <v>NO</v>
      </c>
      <c r="BQ43" s="308" t="str">
        <f t="shared" si="116"/>
        <v>NO</v>
      </c>
      <c r="BS43" s="308" t="str">
        <f t="shared" si="117"/>
        <v>TN</v>
      </c>
      <c r="BT43" s="308" t="str">
        <f t="shared" si="118"/>
        <v>TN</v>
      </c>
      <c r="BU43" s="308" t="str">
        <f t="shared" si="119"/>
        <v>TN</v>
      </c>
      <c r="BV43" s="308" t="str">
        <f t="shared" si="120"/>
        <v>NO</v>
      </c>
      <c r="BW43" s="308" t="str">
        <f t="shared" si="121"/>
        <v>NO</v>
      </c>
      <c r="BX43" s="308" t="str">
        <f t="shared" si="122"/>
        <v>NO</v>
      </c>
      <c r="BY43" s="308" t="str">
        <f t="shared" si="123"/>
        <v>YES</v>
      </c>
      <c r="BZ43" s="308" t="str">
        <f t="shared" si="124"/>
        <v>NO</v>
      </c>
      <c r="CA43" s="308" t="str">
        <f t="shared" si="125"/>
        <v>NO</v>
      </c>
      <c r="CB43" s="308" t="str">
        <f t="shared" si="126"/>
        <v>NO</v>
      </c>
      <c r="CC43" s="308" t="str">
        <f t="shared" si="127"/>
        <v>NO</v>
      </c>
      <c r="CD43" s="308" t="str">
        <f t="shared" si="128"/>
        <v>NO</v>
      </c>
      <c r="CE43" s="308" t="str">
        <f t="shared" si="129"/>
        <v>NO</v>
      </c>
      <c r="CF43" s="308" t="str">
        <f t="shared" si="130"/>
        <v>NO</v>
      </c>
      <c r="CG43" s="308" t="str">
        <f t="shared" si="131"/>
        <v>NO</v>
      </c>
      <c r="CH43" s="308" t="str">
        <f t="shared" si="132"/>
        <v>NO</v>
      </c>
      <c r="CI43" s="308" t="str">
        <f t="shared" si="133"/>
        <v>NO</v>
      </c>
      <c r="CJ43" s="308" t="str">
        <f t="shared" si="134"/>
        <v>NO</v>
      </c>
      <c r="CK43" s="308" t="str">
        <f t="shared" si="135"/>
        <v>NO</v>
      </c>
      <c r="CL43" s="308" t="str">
        <f t="shared" si="136"/>
        <v>NO</v>
      </c>
      <c r="CM43" s="308" t="str">
        <f t="shared" si="137"/>
        <v>NO</v>
      </c>
      <c r="CN43" s="308" t="str">
        <f t="shared" si="138"/>
        <v>NO</v>
      </c>
      <c r="CO43" s="308" t="str">
        <f t="shared" si="139"/>
        <v>NO</v>
      </c>
      <c r="CP43" s="308" t="str">
        <f t="shared" si="140"/>
        <v>NO</v>
      </c>
      <c r="CQ43" s="308" t="str">
        <f t="shared" si="141"/>
        <v>NO</v>
      </c>
      <c r="CR43" s="308" t="str">
        <f t="shared" si="142"/>
        <v>NO</v>
      </c>
    </row>
    <row r="44" spans="1:96">
      <c r="A44" s="64"/>
      <c r="B44" s="15"/>
      <c r="C44" s="15"/>
      <c r="D44" s="15"/>
      <c r="E44" s="15"/>
      <c r="F44" s="15"/>
      <c r="G44" s="15"/>
      <c r="H44" s="65"/>
      <c r="I44" s="52" t="s">
        <v>60</v>
      </c>
      <c r="J44" s="54">
        <v>0.92453465968166004</v>
      </c>
      <c r="K44" s="54">
        <v>2.6404113943368598E-2</v>
      </c>
      <c r="L44" s="54">
        <v>4.9061226374970603E-2</v>
      </c>
      <c r="M44" s="54">
        <v>0.473064293939714</v>
      </c>
      <c r="N44" s="54">
        <v>0.10136268474900199</v>
      </c>
      <c r="O44" s="54">
        <v>0.425573021311282</v>
      </c>
      <c r="P44" s="54">
        <v>0.62115542738579799</v>
      </c>
      <c r="Q44" s="54">
        <v>4.98685370873337E-2</v>
      </c>
      <c r="R44" s="54">
        <v>0.32897603552686699</v>
      </c>
      <c r="S44" s="54">
        <v>0.36226927758395999</v>
      </c>
      <c r="T44" s="54">
        <v>0.61327309632509697</v>
      </c>
      <c r="U44" s="54">
        <v>2.4457626090941501E-2</v>
      </c>
      <c r="V44" s="54">
        <v>0.78801891859315099</v>
      </c>
      <c r="W44" s="54">
        <v>0.119061497860919</v>
      </c>
      <c r="X44" s="54">
        <v>9.2919583545929593E-2</v>
      </c>
      <c r="Y44" s="54">
        <v>0.45942207703603999</v>
      </c>
      <c r="Z44" s="54">
        <v>0.415881809869938</v>
      </c>
      <c r="AA44" s="54">
        <v>0.124696113094021</v>
      </c>
      <c r="AB44" s="54">
        <v>0.11230655154281501</v>
      </c>
      <c r="AC44" s="54">
        <v>0.28238919293697101</v>
      </c>
      <c r="AD44" s="54">
        <v>0.60530425552021305</v>
      </c>
      <c r="AE44" s="54">
        <v>0.27718434220989602</v>
      </c>
      <c r="AF44" s="54">
        <v>7.0528267641490006E-2</v>
      </c>
      <c r="AG44" s="317">
        <v>0.65228739014861303</v>
      </c>
      <c r="AH44" s="220">
        <v>1.0880000000000001</v>
      </c>
      <c r="AI44" s="220">
        <v>2.3980000000000001</v>
      </c>
      <c r="AJ44" s="221">
        <v>6.6150000000000002</v>
      </c>
      <c r="AK44" s="210">
        <v>1.0960000000000001</v>
      </c>
      <c r="AL44" s="210">
        <v>2.3940000000000001</v>
      </c>
      <c r="AM44" s="210">
        <v>6.6790000000000003</v>
      </c>
      <c r="AN44" s="203"/>
      <c r="AO44" s="203"/>
      <c r="AP44" s="203"/>
      <c r="AQ44" s="203"/>
      <c r="AR44" s="203">
        <f t="shared" si="94"/>
        <v>0.69692727427599999</v>
      </c>
      <c r="AS44" s="203">
        <f t="shared" si="95"/>
        <v>0.8518</v>
      </c>
      <c r="AT44" s="203">
        <f t="shared" si="96"/>
        <v>1.041088886996</v>
      </c>
      <c r="AU44" s="203">
        <f t="shared" si="97"/>
        <v>1.8303545495219997</v>
      </c>
      <c r="AV44" s="203">
        <f t="shared" si="98"/>
        <v>2.2370999999999999</v>
      </c>
      <c r="AW44" s="203">
        <f t="shared" si="99"/>
        <v>2.7342333283619995</v>
      </c>
      <c r="AX44" s="203">
        <f t="shared" si="100"/>
        <v>4.4007545552340002</v>
      </c>
      <c r="AY44" s="203">
        <f t="shared" si="101"/>
        <v>5.3787000000000003</v>
      </c>
      <c r="AZ44" s="203">
        <f t="shared" si="102"/>
        <v>6.5739666547139999</v>
      </c>
      <c r="BB44" s="308" t="str">
        <f t="shared" si="103"/>
        <v>P</v>
      </c>
      <c r="BC44" s="308" t="str">
        <f t="shared" si="104"/>
        <v>NA</v>
      </c>
      <c r="BD44" s="308" t="str">
        <f t="shared" si="105"/>
        <v>P</v>
      </c>
      <c r="BE44" s="308" t="str">
        <f t="shared" si="106"/>
        <v>NO</v>
      </c>
      <c r="BF44" s="308" t="str">
        <f t="shared" si="107"/>
        <v>NO</v>
      </c>
      <c r="BG44" s="308" t="str">
        <f t="shared" si="108"/>
        <v>NO</v>
      </c>
      <c r="BH44" s="308" t="str">
        <f t="shared" si="109"/>
        <v>NO</v>
      </c>
      <c r="BI44" s="308"/>
      <c r="BJ44" s="12">
        <v>3</v>
      </c>
      <c r="BK44" s="308" t="str">
        <f t="shared" si="110"/>
        <v>P</v>
      </c>
      <c r="BL44" s="308" t="str">
        <f t="shared" si="111"/>
        <v>NA</v>
      </c>
      <c r="BM44" s="308" t="str">
        <f t="shared" si="112"/>
        <v>P</v>
      </c>
      <c r="BN44" s="308" t="str">
        <f t="shared" si="113"/>
        <v>NO</v>
      </c>
      <c r="BO44" s="308" t="str">
        <f t="shared" si="114"/>
        <v>NO</v>
      </c>
      <c r="BP44" s="308" t="str">
        <f t="shared" si="115"/>
        <v>NO</v>
      </c>
      <c r="BQ44" s="308" t="str">
        <f t="shared" si="116"/>
        <v>NO</v>
      </c>
      <c r="BS44" s="308" t="str">
        <f t="shared" si="117"/>
        <v>TN</v>
      </c>
      <c r="BT44" s="308" t="str">
        <f t="shared" si="118"/>
        <v>TN</v>
      </c>
      <c r="BU44" s="308" t="str">
        <f t="shared" si="119"/>
        <v>TN</v>
      </c>
      <c r="BV44" s="308" t="str">
        <f t="shared" si="120"/>
        <v>NO</v>
      </c>
      <c r="BW44" s="308" t="str">
        <f t="shared" si="121"/>
        <v>NO</v>
      </c>
      <c r="BX44" s="308" t="str">
        <f t="shared" si="122"/>
        <v>NO</v>
      </c>
      <c r="BY44" s="308" t="str">
        <f t="shared" si="123"/>
        <v>YES</v>
      </c>
      <c r="BZ44" s="308" t="str">
        <f t="shared" si="124"/>
        <v>NO</v>
      </c>
      <c r="CA44" s="308" t="str">
        <f t="shared" si="125"/>
        <v>NO</v>
      </c>
      <c r="CB44" s="308" t="str">
        <f t="shared" si="126"/>
        <v>NO</v>
      </c>
      <c r="CC44" s="308" t="str">
        <f t="shared" si="127"/>
        <v>NO</v>
      </c>
      <c r="CD44" s="308" t="str">
        <f t="shared" si="128"/>
        <v>NO</v>
      </c>
      <c r="CE44" s="308" t="str">
        <f t="shared" si="129"/>
        <v>NO</v>
      </c>
      <c r="CF44" s="308" t="str">
        <f t="shared" si="130"/>
        <v>NO</v>
      </c>
      <c r="CG44" s="308" t="str">
        <f t="shared" si="131"/>
        <v>NO</v>
      </c>
      <c r="CH44" s="308" t="str">
        <f t="shared" si="132"/>
        <v>NO</v>
      </c>
      <c r="CI44" s="308" t="str">
        <f t="shared" si="133"/>
        <v>NO</v>
      </c>
      <c r="CJ44" s="308" t="str">
        <f t="shared" si="134"/>
        <v>NO</v>
      </c>
      <c r="CK44" s="308" t="str">
        <f t="shared" si="135"/>
        <v>NO</v>
      </c>
      <c r="CL44" s="308" t="str">
        <f t="shared" si="136"/>
        <v>NO</v>
      </c>
      <c r="CM44" s="308" t="str">
        <f t="shared" si="137"/>
        <v>NO</v>
      </c>
      <c r="CN44" s="308" t="str">
        <f t="shared" si="138"/>
        <v>NO</v>
      </c>
      <c r="CO44" s="308" t="str">
        <f t="shared" si="139"/>
        <v>NO</v>
      </c>
      <c r="CP44" s="308" t="str">
        <f t="shared" si="140"/>
        <v>NO</v>
      </c>
      <c r="CQ44" s="308" t="str">
        <f t="shared" si="141"/>
        <v>NO</v>
      </c>
      <c r="CR44" s="308" t="str">
        <f t="shared" si="142"/>
        <v>NO</v>
      </c>
    </row>
    <row r="45" spans="1:96">
      <c r="A45" s="64"/>
      <c r="B45" s="15"/>
      <c r="C45" s="15"/>
      <c r="D45" s="15"/>
      <c r="E45" s="15"/>
      <c r="F45" s="15"/>
      <c r="G45" s="15"/>
      <c r="H45" s="65"/>
      <c r="I45" s="52" t="s">
        <v>46</v>
      </c>
      <c r="J45" s="54">
        <v>0.50744865226178604</v>
      </c>
      <c r="K45" s="54">
        <v>0.47626432551102899</v>
      </c>
      <c r="L45" s="54">
        <v>1.6287022227184301E-2</v>
      </c>
      <c r="M45" s="54">
        <v>0.74881830867176102</v>
      </c>
      <c r="N45" s="54">
        <v>0.24571708272332901</v>
      </c>
      <c r="O45" s="54">
        <v>5.4646086049096E-3</v>
      </c>
      <c r="P45" s="54">
        <v>0.85034055346322401</v>
      </c>
      <c r="Q45" s="54">
        <v>6.7839553879876599E-2</v>
      </c>
      <c r="R45" s="54">
        <v>8.1819892656898693E-2</v>
      </c>
      <c r="S45" s="54">
        <v>0.81145631270057805</v>
      </c>
      <c r="T45" s="54">
        <v>7.5273209063974805E-2</v>
      </c>
      <c r="U45" s="54">
        <v>0.113270478235447</v>
      </c>
      <c r="V45" s="54">
        <v>0.53401398272929301</v>
      </c>
      <c r="W45" s="54">
        <v>0.27674359097127099</v>
      </c>
      <c r="X45" s="54">
        <v>0.189242426299435</v>
      </c>
      <c r="Y45" s="54">
        <v>0.56104553994505602</v>
      </c>
      <c r="Z45" s="54">
        <v>0.16331125189131099</v>
      </c>
      <c r="AA45" s="54">
        <v>0.27564320816363103</v>
      </c>
      <c r="AB45" s="54">
        <v>0.35056312802933898</v>
      </c>
      <c r="AC45" s="54">
        <v>0.58821486018095603</v>
      </c>
      <c r="AD45" s="54">
        <v>6.1222011789704101E-2</v>
      </c>
      <c r="AE45" s="54">
        <v>0.13786507391832101</v>
      </c>
      <c r="AF45" s="54">
        <v>0.801756180760545</v>
      </c>
      <c r="AG45" s="317">
        <v>6.0378745321132597E-2</v>
      </c>
      <c r="AH45" s="220">
        <v>0.98199999999999998</v>
      </c>
      <c r="AI45" s="220">
        <v>2.7850000000000001</v>
      </c>
      <c r="AJ45" s="221">
        <v>5.4450000000000003</v>
      </c>
      <c r="AK45" s="210">
        <v>1.0209999999999999</v>
      </c>
      <c r="AL45" s="210">
        <v>2.762</v>
      </c>
      <c r="AM45" s="210">
        <v>5.4210000000000003</v>
      </c>
      <c r="AN45" s="203"/>
      <c r="AO45" s="203"/>
      <c r="AP45" s="203"/>
      <c r="AQ45" s="203"/>
      <c r="AR45" s="203">
        <f t="shared" si="94"/>
        <v>0.69692727427599999</v>
      </c>
      <c r="AS45" s="203">
        <f t="shared" si="95"/>
        <v>0.8518</v>
      </c>
      <c r="AT45" s="203">
        <f t="shared" si="96"/>
        <v>1.041088886996</v>
      </c>
      <c r="AU45" s="203">
        <f t="shared" si="97"/>
        <v>1.8303545495219997</v>
      </c>
      <c r="AV45" s="203">
        <f t="shared" si="98"/>
        <v>2.2370999999999999</v>
      </c>
      <c r="AW45" s="203">
        <f t="shared" si="99"/>
        <v>2.7342333283619995</v>
      </c>
      <c r="AX45" s="203">
        <f t="shared" si="100"/>
        <v>4.4007545552340002</v>
      </c>
      <c r="AY45" s="203">
        <f t="shared" si="101"/>
        <v>5.3787000000000003</v>
      </c>
      <c r="AZ45" s="203">
        <f t="shared" si="102"/>
        <v>6.5739666547139999</v>
      </c>
      <c r="BB45" s="308" t="str">
        <f t="shared" si="103"/>
        <v>NA</v>
      </c>
      <c r="BC45" s="308" t="str">
        <f t="shared" si="104"/>
        <v>P</v>
      </c>
      <c r="BD45" s="308" t="str">
        <f t="shared" si="105"/>
        <v>NA</v>
      </c>
      <c r="BE45" s="308" t="str">
        <f t="shared" si="106"/>
        <v>NO</v>
      </c>
      <c r="BF45" s="308" t="str">
        <f t="shared" si="107"/>
        <v>NO</v>
      </c>
      <c r="BG45" s="308" t="str">
        <f t="shared" si="108"/>
        <v>NO</v>
      </c>
      <c r="BH45" s="308" t="str">
        <f t="shared" si="109"/>
        <v>NO</v>
      </c>
      <c r="BI45" s="308"/>
      <c r="BJ45" s="12">
        <v>7</v>
      </c>
      <c r="BK45" s="308" t="str">
        <f t="shared" si="110"/>
        <v>NA</v>
      </c>
      <c r="BL45" s="308" t="str">
        <f t="shared" si="111"/>
        <v>P</v>
      </c>
      <c r="BM45" s="308" t="str">
        <f t="shared" si="112"/>
        <v>NA</v>
      </c>
      <c r="BN45" s="308" t="str">
        <f t="shared" si="113"/>
        <v>NO</v>
      </c>
      <c r="BO45" s="308" t="str">
        <f t="shared" si="114"/>
        <v>NO</v>
      </c>
      <c r="BP45" s="308" t="str">
        <f t="shared" si="115"/>
        <v>NO</v>
      </c>
      <c r="BQ45" s="308" t="str">
        <f t="shared" si="116"/>
        <v>NO</v>
      </c>
      <c r="BS45" s="308" t="str">
        <f t="shared" si="117"/>
        <v>TN</v>
      </c>
      <c r="BT45" s="308" t="str">
        <f t="shared" si="118"/>
        <v>TN</v>
      </c>
      <c r="BU45" s="308" t="str">
        <f t="shared" si="119"/>
        <v>TN</v>
      </c>
      <c r="BV45" s="308" t="str">
        <f t="shared" si="120"/>
        <v>NO</v>
      </c>
      <c r="BW45" s="308" t="str">
        <f t="shared" si="121"/>
        <v>NO</v>
      </c>
      <c r="BX45" s="308" t="str">
        <f t="shared" si="122"/>
        <v>NO</v>
      </c>
      <c r="BY45" s="308" t="str">
        <f t="shared" si="123"/>
        <v>YES</v>
      </c>
      <c r="BZ45" s="308" t="str">
        <f t="shared" si="124"/>
        <v>NO</v>
      </c>
      <c r="CA45" s="308" t="str">
        <f t="shared" si="125"/>
        <v>NO</v>
      </c>
      <c r="CB45" s="308" t="str">
        <f t="shared" si="126"/>
        <v>NO</v>
      </c>
      <c r="CC45" s="308" t="str">
        <f t="shared" si="127"/>
        <v>NO</v>
      </c>
      <c r="CD45" s="308" t="str">
        <f t="shared" si="128"/>
        <v>NO</v>
      </c>
      <c r="CE45" s="308" t="str">
        <f t="shared" si="129"/>
        <v>NO</v>
      </c>
      <c r="CF45" s="308" t="str">
        <f t="shared" si="130"/>
        <v>NO</v>
      </c>
      <c r="CG45" s="308" t="str">
        <f t="shared" si="131"/>
        <v>NO</v>
      </c>
      <c r="CH45" s="308" t="str">
        <f t="shared" si="132"/>
        <v>NO</v>
      </c>
      <c r="CI45" s="308" t="str">
        <f t="shared" si="133"/>
        <v>NO</v>
      </c>
      <c r="CJ45" s="308" t="str">
        <f t="shared" si="134"/>
        <v>NO</v>
      </c>
      <c r="CK45" s="308" t="str">
        <f t="shared" si="135"/>
        <v>NO</v>
      </c>
      <c r="CL45" s="308" t="str">
        <f t="shared" si="136"/>
        <v>NO</v>
      </c>
      <c r="CM45" s="308" t="str">
        <f t="shared" si="137"/>
        <v>NO</v>
      </c>
      <c r="CN45" s="308" t="str">
        <f t="shared" si="138"/>
        <v>NO</v>
      </c>
      <c r="CO45" s="308" t="str">
        <f t="shared" si="139"/>
        <v>NO</v>
      </c>
      <c r="CP45" s="308" t="str">
        <f t="shared" si="140"/>
        <v>NO</v>
      </c>
      <c r="CQ45" s="308" t="str">
        <f t="shared" si="141"/>
        <v>NO</v>
      </c>
      <c r="CR45" s="308" t="str">
        <f t="shared" si="142"/>
        <v>NO</v>
      </c>
    </row>
    <row r="46" spans="1:96" ht="16.5" thickBot="1">
      <c r="A46" s="74"/>
      <c r="B46" s="75"/>
      <c r="C46" s="75"/>
      <c r="D46" s="75"/>
      <c r="E46" s="75"/>
      <c r="F46" s="75"/>
      <c r="G46" s="75"/>
      <c r="H46" s="76"/>
      <c r="I46" s="53" t="s">
        <v>61</v>
      </c>
      <c r="J46" s="59">
        <v>0.57568408768516599</v>
      </c>
      <c r="K46" s="59">
        <v>0.412793848952204</v>
      </c>
      <c r="L46" s="59">
        <v>1.15220633626295E-2</v>
      </c>
      <c r="M46" s="59">
        <v>0.60676602979587402</v>
      </c>
      <c r="N46" s="59">
        <v>0.119654737711683</v>
      </c>
      <c r="O46" s="59">
        <v>0.27357923249244098</v>
      </c>
      <c r="P46" s="59">
        <v>0.55612609984973904</v>
      </c>
      <c r="Q46" s="59">
        <v>3.9715433671566901E-2</v>
      </c>
      <c r="R46" s="59">
        <v>0.40415846647869302</v>
      </c>
      <c r="S46" s="59">
        <v>0.36226927758395999</v>
      </c>
      <c r="T46" s="59">
        <v>0.61327309632509697</v>
      </c>
      <c r="U46" s="59">
        <v>2.4457626090941501E-2</v>
      </c>
      <c r="V46" s="59">
        <v>0.78801891859315099</v>
      </c>
      <c r="W46" s="59">
        <v>0.119061497860919</v>
      </c>
      <c r="X46" s="59">
        <v>9.2919583545929593E-2</v>
      </c>
      <c r="Y46" s="59">
        <v>0.45942207703603999</v>
      </c>
      <c r="Z46" s="59">
        <v>0.415881809869938</v>
      </c>
      <c r="AA46" s="59">
        <v>0.124696113094021</v>
      </c>
      <c r="AB46" s="59">
        <v>0.35056312802933898</v>
      </c>
      <c r="AC46" s="59">
        <v>0.58821486018095603</v>
      </c>
      <c r="AD46" s="59">
        <v>6.1222011789704101E-2</v>
      </c>
      <c r="AE46" s="59">
        <v>0.13786507391832101</v>
      </c>
      <c r="AF46" s="59">
        <v>0.801756180760545</v>
      </c>
      <c r="AG46" s="320">
        <v>6.0378745321132597E-2</v>
      </c>
      <c r="AH46" s="222">
        <v>1.2430000000000001</v>
      </c>
      <c r="AI46" s="222">
        <v>2.5150000000000001</v>
      </c>
      <c r="AJ46" s="223">
        <v>5.4059999999999997</v>
      </c>
      <c r="AK46" s="210">
        <v>1.2649999999999999</v>
      </c>
      <c r="AL46" s="210">
        <v>2.532</v>
      </c>
      <c r="AM46" s="210">
        <v>5.5170000000000003</v>
      </c>
      <c r="AN46" s="203"/>
      <c r="AO46" s="203"/>
      <c r="AP46" s="203"/>
      <c r="AQ46" s="203"/>
      <c r="AR46" s="203">
        <f t="shared" si="94"/>
        <v>0.69692727427599999</v>
      </c>
      <c r="AS46" s="203">
        <f t="shared" si="95"/>
        <v>0.8518</v>
      </c>
      <c r="AT46" s="203">
        <f t="shared" si="96"/>
        <v>1.041088886996</v>
      </c>
      <c r="AU46" s="203">
        <f t="shared" si="97"/>
        <v>1.8303545495219997</v>
      </c>
      <c r="AV46" s="203">
        <f t="shared" si="98"/>
        <v>2.2370999999999999</v>
      </c>
      <c r="AW46" s="203">
        <f t="shared" si="99"/>
        <v>2.7342333283619995</v>
      </c>
      <c r="AX46" s="203">
        <f t="shared" si="100"/>
        <v>4.4007545552340002</v>
      </c>
      <c r="AY46" s="203">
        <f t="shared" si="101"/>
        <v>5.3787000000000003</v>
      </c>
      <c r="AZ46" s="203">
        <f t="shared" si="102"/>
        <v>6.5739666547139999</v>
      </c>
      <c r="BB46" s="308" t="str">
        <f t="shared" si="103"/>
        <v>P</v>
      </c>
      <c r="BC46" s="308" t="str">
        <f t="shared" si="104"/>
        <v>NA</v>
      </c>
      <c r="BD46" s="308" t="str">
        <f t="shared" si="105"/>
        <v>NA</v>
      </c>
      <c r="BE46" s="308" t="str">
        <f t="shared" si="106"/>
        <v>NO</v>
      </c>
      <c r="BF46" s="308" t="str">
        <f t="shared" si="107"/>
        <v>NO</v>
      </c>
      <c r="BG46" s="308" t="str">
        <f t="shared" si="108"/>
        <v>NO</v>
      </c>
      <c r="BH46" s="308" t="str">
        <f t="shared" si="109"/>
        <v>NO</v>
      </c>
      <c r="BI46" s="308"/>
      <c r="BJ46" s="12">
        <v>23</v>
      </c>
      <c r="BK46" s="308" t="str">
        <f t="shared" si="110"/>
        <v>P</v>
      </c>
      <c r="BL46" s="308" t="str">
        <f t="shared" si="111"/>
        <v>NA</v>
      </c>
      <c r="BM46" s="308" t="str">
        <f t="shared" si="112"/>
        <v>NA</v>
      </c>
      <c r="BN46" s="308" t="str">
        <f t="shared" si="113"/>
        <v>NO</v>
      </c>
      <c r="BO46" s="308" t="str">
        <f t="shared" si="114"/>
        <v>NO</v>
      </c>
      <c r="BP46" s="308" t="str">
        <f t="shared" si="115"/>
        <v>NO</v>
      </c>
      <c r="BQ46" s="308" t="str">
        <f t="shared" si="116"/>
        <v>NO</v>
      </c>
      <c r="BS46" s="308" t="str">
        <f t="shared" si="117"/>
        <v>TN</v>
      </c>
      <c r="BT46" s="308" t="str">
        <f t="shared" si="118"/>
        <v>TN</v>
      </c>
      <c r="BU46" s="308" t="str">
        <f t="shared" si="119"/>
        <v>TN</v>
      </c>
      <c r="BV46" s="308" t="str">
        <f t="shared" si="120"/>
        <v>NO</v>
      </c>
      <c r="BW46" s="308" t="str">
        <f t="shared" si="121"/>
        <v>NO</v>
      </c>
      <c r="BX46" s="308" t="str">
        <f t="shared" si="122"/>
        <v>NO</v>
      </c>
      <c r="BY46" s="308" t="str">
        <f t="shared" si="123"/>
        <v>YES</v>
      </c>
      <c r="BZ46" s="308" t="str">
        <f t="shared" si="124"/>
        <v>NO</v>
      </c>
      <c r="CA46" s="308" t="str">
        <f t="shared" si="125"/>
        <v>NO</v>
      </c>
      <c r="CB46" s="308" t="str">
        <f t="shared" si="126"/>
        <v>NO</v>
      </c>
      <c r="CC46" s="308" t="str">
        <f t="shared" si="127"/>
        <v>NO</v>
      </c>
      <c r="CD46" s="308" t="str">
        <f t="shared" si="128"/>
        <v>NO</v>
      </c>
      <c r="CE46" s="308" t="str">
        <f t="shared" si="129"/>
        <v>NO</v>
      </c>
      <c r="CF46" s="308" t="str">
        <f t="shared" si="130"/>
        <v>NO</v>
      </c>
      <c r="CG46" s="308" t="str">
        <f t="shared" si="131"/>
        <v>NO</v>
      </c>
      <c r="CH46" s="308" t="str">
        <f t="shared" si="132"/>
        <v>NO</v>
      </c>
      <c r="CI46" s="308" t="str">
        <f t="shared" si="133"/>
        <v>NO</v>
      </c>
      <c r="CJ46" s="308" t="str">
        <f t="shared" si="134"/>
        <v>NO</v>
      </c>
      <c r="CK46" s="308" t="str">
        <f t="shared" si="135"/>
        <v>NO</v>
      </c>
      <c r="CL46" s="308" t="str">
        <f t="shared" si="136"/>
        <v>NO</v>
      </c>
      <c r="CM46" s="308" t="str">
        <f t="shared" si="137"/>
        <v>NO</v>
      </c>
      <c r="CN46" s="308" t="str">
        <f t="shared" si="138"/>
        <v>NO</v>
      </c>
      <c r="CO46" s="308" t="str">
        <f t="shared" si="139"/>
        <v>NO</v>
      </c>
      <c r="CP46" s="308" t="str">
        <f t="shared" si="140"/>
        <v>NO</v>
      </c>
      <c r="CQ46" s="308" t="str">
        <f t="shared" si="141"/>
        <v>NO</v>
      </c>
      <c r="CR46" s="308" t="str">
        <f t="shared" si="142"/>
        <v>NO</v>
      </c>
    </row>
    <row r="47" spans="1:96">
      <c r="A47" s="61">
        <v>30</v>
      </c>
      <c r="B47" s="62">
        <v>120</v>
      </c>
      <c r="C47" s="62">
        <v>2</v>
      </c>
      <c r="D47" s="62">
        <v>0.5</v>
      </c>
      <c r="E47" s="62">
        <v>2685200</v>
      </c>
      <c r="F47" s="62">
        <v>44.75333333333333</v>
      </c>
      <c r="G47" s="62">
        <v>11</v>
      </c>
      <c r="H47" s="63">
        <v>9.1666666666666661</v>
      </c>
      <c r="I47" s="60" t="s">
        <v>12</v>
      </c>
      <c r="J47" s="56">
        <v>0.95533423776382398</v>
      </c>
      <c r="K47" s="56">
        <v>2.0334810711233699E-2</v>
      </c>
      <c r="L47" s="56">
        <v>2.4330951524941299E-2</v>
      </c>
      <c r="M47" s="56">
        <v>0.32503586732191703</v>
      </c>
      <c r="N47" s="56">
        <v>0.16147948395984801</v>
      </c>
      <c r="O47" s="56">
        <v>0.51348464871823296</v>
      </c>
      <c r="P47" s="56">
        <v>0.41740983512817897</v>
      </c>
      <c r="Q47" s="56">
        <v>0.50846378507728396</v>
      </c>
      <c r="R47" s="56">
        <v>7.4126379794535902E-2</v>
      </c>
      <c r="S47" s="56">
        <v>0.71317656140346397</v>
      </c>
      <c r="T47" s="56">
        <v>0.25806597882315402</v>
      </c>
      <c r="U47" s="56">
        <v>2.8757459773381001E-2</v>
      </c>
      <c r="V47" s="56">
        <v>0.87148344948502598</v>
      </c>
      <c r="W47" s="56">
        <v>7.2788501422935997E-2</v>
      </c>
      <c r="X47" s="56">
        <v>5.5728049092037601E-2</v>
      </c>
      <c r="Y47" s="56">
        <v>0.77025321841587702</v>
      </c>
      <c r="Z47" s="56">
        <v>0.13625408422836899</v>
      </c>
      <c r="AA47" s="56">
        <v>9.3492697355753204E-2</v>
      </c>
      <c r="AB47" s="56">
        <v>9.4232007006138901E-2</v>
      </c>
      <c r="AC47" s="56">
        <v>0.90434587069816197</v>
      </c>
      <c r="AD47" s="56">
        <v>1.4221222956986E-3</v>
      </c>
      <c r="AE47" s="56">
        <v>0.96502782014996102</v>
      </c>
      <c r="AF47" s="56">
        <v>2.8043799612326E-2</v>
      </c>
      <c r="AG47" s="316">
        <v>6.9283802377125801E-3</v>
      </c>
      <c r="AH47" s="218">
        <v>1.2250000000000001</v>
      </c>
      <c r="AI47" s="218">
        <v>2.476</v>
      </c>
      <c r="AJ47" s="219">
        <v>5.9050000000000002</v>
      </c>
      <c r="AK47" s="210">
        <v>1.1950000000000001</v>
      </c>
      <c r="AL47" s="210">
        <v>2.5960000000000001</v>
      </c>
      <c r="AM47" s="210">
        <v>5.8129999999999997</v>
      </c>
      <c r="AN47" s="203">
        <v>1.2084999999999999</v>
      </c>
      <c r="AO47" s="203">
        <v>2.7267999999999999</v>
      </c>
      <c r="AP47" s="203">
        <v>5.8274999999999997</v>
      </c>
      <c r="AQ47" s="203"/>
      <c r="AR47" s="203">
        <f>$AN$47*0.81818182</f>
        <v>0.98877272946999983</v>
      </c>
      <c r="AS47" s="203">
        <f>$AN$47</f>
        <v>1.2084999999999999</v>
      </c>
      <c r="AT47" s="203">
        <f>$AN$47*1.22222222</f>
        <v>1.4770555528699998</v>
      </c>
      <c r="AU47" s="203">
        <f>$AO$47*0.81818182</f>
        <v>2.2310181867759997</v>
      </c>
      <c r="AV47" s="203">
        <f>$AO$47</f>
        <v>2.7267999999999999</v>
      </c>
      <c r="AW47" s="203">
        <f>$AO$47*1.22222222</f>
        <v>3.3327555494959995</v>
      </c>
      <c r="AX47" s="203">
        <f>$AP$47*0.81818182</f>
        <v>4.7679545560499994</v>
      </c>
      <c r="AY47" s="203">
        <f>$AP$47</f>
        <v>5.8274999999999997</v>
      </c>
      <c r="AZ47" s="203">
        <f>$AP$47*1.22222222</f>
        <v>7.1224999870499994</v>
      </c>
      <c r="BB47" s="308" t="str">
        <f t="shared" si="103"/>
        <v>NA</v>
      </c>
      <c r="BC47" s="308" t="str">
        <f t="shared" si="104"/>
        <v>NP</v>
      </c>
      <c r="BD47" s="308" t="str">
        <f t="shared" si="105"/>
        <v>NA</v>
      </c>
      <c r="BE47" s="308" t="str">
        <f t="shared" si="106"/>
        <v>NO</v>
      </c>
      <c r="BF47" s="308" t="str">
        <f t="shared" si="107"/>
        <v>NO</v>
      </c>
      <c r="BG47" s="308" t="str">
        <f t="shared" si="108"/>
        <v>NO</v>
      </c>
      <c r="BH47" s="308" t="str">
        <f>IF(OR(BB47="P",BC47="P",BD47="P"),"NO","YES")</f>
        <v>YES</v>
      </c>
      <c r="BI47" s="308"/>
      <c r="BJ47" s="308">
        <v>11</v>
      </c>
      <c r="BK47" s="308" t="str">
        <f t="shared" si="110"/>
        <v>NP</v>
      </c>
      <c r="BL47" s="308" t="str">
        <f t="shared" si="111"/>
        <v>NP</v>
      </c>
      <c r="BM47" s="308" t="str">
        <f t="shared" si="112"/>
        <v>NP</v>
      </c>
      <c r="BN47" s="308" t="str">
        <f t="shared" si="113"/>
        <v>NO</v>
      </c>
      <c r="BO47" s="308" t="str">
        <f t="shared" si="114"/>
        <v>NO</v>
      </c>
      <c r="BP47" s="308" t="str">
        <f t="shared" si="115"/>
        <v>NO</v>
      </c>
      <c r="BQ47" s="308" t="str">
        <f t="shared" si="116"/>
        <v>YES</v>
      </c>
      <c r="BS47" s="308" t="str">
        <f t="shared" si="117"/>
        <v>FN</v>
      </c>
      <c r="BT47" s="308" t="str">
        <f t="shared" si="118"/>
        <v>TP</v>
      </c>
      <c r="BU47" s="308" t="str">
        <f t="shared" si="119"/>
        <v>FN</v>
      </c>
      <c r="BV47" s="308" t="str">
        <f t="shared" si="120"/>
        <v>NO</v>
      </c>
      <c r="BW47" s="308" t="str">
        <f t="shared" si="121"/>
        <v>NO</v>
      </c>
      <c r="BX47" s="308" t="str">
        <f t="shared" si="122"/>
        <v>YES</v>
      </c>
      <c r="BY47" s="308" t="str">
        <f t="shared" si="123"/>
        <v>YES</v>
      </c>
      <c r="BZ47" s="308" t="str">
        <f t="shared" si="124"/>
        <v>NO</v>
      </c>
      <c r="CA47" s="308" t="str">
        <f t="shared" si="125"/>
        <v>NO</v>
      </c>
      <c r="CB47" s="308" t="str">
        <f t="shared" si="126"/>
        <v>NO</v>
      </c>
      <c r="CC47" s="308" t="str">
        <f t="shared" si="127"/>
        <v>NO</v>
      </c>
      <c r="CD47" s="308" t="str">
        <f t="shared" si="128"/>
        <v>YES</v>
      </c>
      <c r="CE47" s="308" t="str">
        <f t="shared" si="129"/>
        <v>NO</v>
      </c>
      <c r="CF47" s="308" t="str">
        <f t="shared" si="130"/>
        <v>NO</v>
      </c>
      <c r="CG47" s="308" t="str">
        <f t="shared" si="131"/>
        <v>NO</v>
      </c>
      <c r="CH47" s="308" t="str">
        <f t="shared" si="132"/>
        <v>YES</v>
      </c>
      <c r="CI47" s="308" t="str">
        <f t="shared" si="133"/>
        <v>YES</v>
      </c>
      <c r="CJ47" s="308" t="str">
        <f t="shared" si="134"/>
        <v>NO</v>
      </c>
      <c r="CK47" s="308" t="str">
        <f t="shared" si="135"/>
        <v>NO</v>
      </c>
      <c r="CL47" s="308" t="str">
        <f t="shared" si="136"/>
        <v>NO</v>
      </c>
      <c r="CM47" s="308" t="str">
        <f t="shared" si="137"/>
        <v>YES</v>
      </c>
      <c r="CN47" s="308" t="str">
        <f t="shared" si="138"/>
        <v>NO</v>
      </c>
      <c r="CO47" s="308" t="str">
        <f t="shared" si="139"/>
        <v>NO</v>
      </c>
      <c r="CP47" s="308" t="str">
        <f t="shared" si="140"/>
        <v>NO</v>
      </c>
      <c r="CQ47" s="308" t="str">
        <f t="shared" si="141"/>
        <v>NO</v>
      </c>
      <c r="CR47" s="308" t="str">
        <f t="shared" si="142"/>
        <v>NO</v>
      </c>
    </row>
    <row r="48" spans="1:96">
      <c r="A48" s="64"/>
      <c r="B48" s="15"/>
      <c r="C48" s="15"/>
      <c r="D48" s="15"/>
      <c r="E48" s="15"/>
      <c r="F48" s="15"/>
      <c r="G48" s="15"/>
      <c r="H48" s="65"/>
      <c r="I48" s="52" t="s">
        <v>13</v>
      </c>
      <c r="J48" s="54">
        <v>0.98329284002261097</v>
      </c>
      <c r="K48" s="54">
        <v>1.32471361197484E-2</v>
      </c>
      <c r="L48" s="54">
        <v>3.46002385763977E-3</v>
      </c>
      <c r="M48" s="54">
        <v>0.32503586732191703</v>
      </c>
      <c r="N48" s="54">
        <v>0.16147948395984801</v>
      </c>
      <c r="O48" s="54">
        <v>0.51348464871823296</v>
      </c>
      <c r="P48" s="54">
        <v>0.41740983512817897</v>
      </c>
      <c r="Q48" s="54">
        <v>0.50846378507728396</v>
      </c>
      <c r="R48" s="54">
        <v>7.4126379794535902E-2</v>
      </c>
      <c r="S48" s="54">
        <v>0.71317656140346397</v>
      </c>
      <c r="T48" s="54">
        <v>0.25806597882315402</v>
      </c>
      <c r="U48" s="54">
        <v>2.8757459773381001E-2</v>
      </c>
      <c r="V48" s="54">
        <v>0.87148344948502598</v>
      </c>
      <c r="W48" s="54">
        <v>7.2788501422935997E-2</v>
      </c>
      <c r="X48" s="54">
        <v>5.5728049092037601E-2</v>
      </c>
      <c r="Y48" s="54">
        <v>0.77025321841587702</v>
      </c>
      <c r="Z48" s="54">
        <v>0.13625408422836899</v>
      </c>
      <c r="AA48" s="54">
        <v>9.3492697355753204E-2</v>
      </c>
      <c r="AB48" s="54">
        <v>9.4232007006138901E-2</v>
      </c>
      <c r="AC48" s="54">
        <v>0.90434587069816197</v>
      </c>
      <c r="AD48" s="54">
        <v>1.4221222956986E-3</v>
      </c>
      <c r="AE48" s="54">
        <v>0.96502782014996102</v>
      </c>
      <c r="AF48" s="54">
        <v>2.8043799612326E-2</v>
      </c>
      <c r="AG48" s="317">
        <v>6.9283802377125801E-3</v>
      </c>
      <c r="AH48" s="220">
        <v>1.1930000000000001</v>
      </c>
      <c r="AI48" s="220">
        <v>2.5640000000000001</v>
      </c>
      <c r="AJ48" s="221">
        <v>5.7679999999999998</v>
      </c>
      <c r="AK48" s="210">
        <v>1.222</v>
      </c>
      <c r="AL48" s="210">
        <v>2.601</v>
      </c>
      <c r="AM48" s="210">
        <v>5.9580000000000002</v>
      </c>
      <c r="AN48" s="203"/>
      <c r="AO48" s="203"/>
      <c r="AP48" s="203"/>
      <c r="AQ48" s="203"/>
      <c r="AR48" s="203">
        <f t="shared" ref="AR48:AR53" si="143">$AN$47*0.81818182</f>
        <v>0.98877272946999983</v>
      </c>
      <c r="AS48" s="203">
        <f t="shared" ref="AS48:AS53" si="144">$AN$47</f>
        <v>1.2084999999999999</v>
      </c>
      <c r="AT48" s="203">
        <f t="shared" ref="AT48:AT53" si="145">$AN$47*1.22222222</f>
        <v>1.4770555528699998</v>
      </c>
      <c r="AU48" s="203">
        <f t="shared" ref="AU48:AU53" si="146">$AO$47*0.81818182</f>
        <v>2.2310181867759997</v>
      </c>
      <c r="AV48" s="203">
        <f t="shared" ref="AV48:AV53" si="147">$AO$47</f>
        <v>2.7267999999999999</v>
      </c>
      <c r="AW48" s="203">
        <f t="shared" ref="AW48:AW53" si="148">$AO$47*1.22222222</f>
        <v>3.3327555494959995</v>
      </c>
      <c r="AX48" s="203">
        <f t="shared" ref="AX48:AX53" si="149">$AP$47*0.81818182</f>
        <v>4.7679545560499994</v>
      </c>
      <c r="AY48" s="203">
        <f t="shared" ref="AY48:AY53" si="150">$AP$47</f>
        <v>5.8274999999999997</v>
      </c>
      <c r="AZ48" s="203">
        <f t="shared" ref="AZ48:AZ53" si="151">$AP$47*1.22222222</f>
        <v>7.1224999870499994</v>
      </c>
      <c r="BB48" s="308" t="str">
        <f t="shared" ref="BB48:BB54" si="152">IF(AH48&lt;AR48,"A",IF(AND(AR48&lt;=AH48,AH48&lt;=AS48),"NP",IF(AND(AS48&lt;AH48,AH48&lt;=AT48),"NA","P")))</f>
        <v>NP</v>
      </c>
      <c r="BC48" s="308" t="str">
        <f t="shared" ref="BC48:BC54" si="153">IF(AI48&lt;AU48,"A",IF(AND(AU48&lt;=AI48,AI48&lt;=AV48),"NP",IF(AND(AV48&lt;AI48,AI48&lt;=AW48),"NA","P")))</f>
        <v>NP</v>
      </c>
      <c r="BD48" s="308" t="str">
        <f t="shared" ref="BD48:BD54" si="154">IF(AJ48&lt;AX48,"A",IF(AND(AX48&lt;=AJ48,AJ48&lt;=AY48),"NP",IF(AND(AY48&lt;AJ48,AJ48&lt;=AZ48),"NA","P")))</f>
        <v>NP</v>
      </c>
      <c r="BE48" s="308" t="str">
        <f t="shared" ref="BE48:BE54" si="155">IF(AND(BB48="A",BC48="A",BD48="A"),"YES","NO")</f>
        <v>NO</v>
      </c>
      <c r="BF48" s="308" t="str">
        <f t="shared" ref="BF48:BF54" si="156">IF(OR(AND(BB48="A",BC48="A"),AND(BB48="A",BD48="A"),AND(BC48="A",BD48="A")),"YES","NO")</f>
        <v>NO</v>
      </c>
      <c r="BG48" s="308" t="str">
        <f t="shared" ref="BG48:BG54" si="157">IF(OR(BB48="A",BC48="A",BD48="A"),"YES","NO")</f>
        <v>NO</v>
      </c>
      <c r="BH48" s="308" t="str">
        <f t="shared" ref="BH48:BH53" si="158">IF(OR(BB48="P",BC48="P",BD48="P"),"NO","YES")</f>
        <v>YES</v>
      </c>
      <c r="BI48" s="308"/>
      <c r="BJ48" s="308">
        <v>6</v>
      </c>
      <c r="BK48" s="308" t="str">
        <f t="shared" ref="BK48:BK54" si="159">IF(AK48&lt;AR48,"A",IF(AND(AR48&lt;=AK48,AK48&lt;=AS48),"NP",IF(AND(AS48&lt;AK48,AK48&lt;=AT48),"NA","P")))</f>
        <v>NA</v>
      </c>
      <c r="BL48" s="308" t="str">
        <f t="shared" ref="BL48:BL54" si="160">IF(AL48&lt;AU48,"A",IF(AND(AU48&lt;=AL48,AL48&lt;=AV48),"NP",IF(AND(AV48&lt;AL48,AL48&lt;=AW48),"NA","P")))</f>
        <v>NP</v>
      </c>
      <c r="BM48" s="308" t="str">
        <f t="shared" ref="BM48:BM54" si="161">IF(AM48&lt;AX48,"A",IF(AND(AX48&lt;=AM48,AM48&lt;=AY48),"NP",IF(AND(AY48&lt;AM48,AM48&lt;=AZ48),"NA","P")))</f>
        <v>NA</v>
      </c>
      <c r="BN48" s="308" t="str">
        <f t="shared" ref="BN48:BN54" si="162">IF(AND(BK48="A",BL48="A",BM48="A"),"YES","NO")</f>
        <v>NO</v>
      </c>
      <c r="BO48" s="308" t="str">
        <f t="shared" ref="BO48:BO54" si="163">IF(OR(AND(BK48="A",BL48="A"),AND(BK48="A",BM48="A"),AND(BL48="A",BM48="A")),"YES","NO")</f>
        <v>NO</v>
      </c>
      <c r="BP48" s="308" t="str">
        <f t="shared" ref="BP48:BP54" si="164">IF(OR(BK48="A",BL48="A",BM48="A"),"YES","NO")</f>
        <v>NO</v>
      </c>
      <c r="BQ48" s="308" t="str">
        <f t="shared" ref="BQ48:BQ54" si="165">IF(OR(BK48="P",BL48="P",BM48="P"),"NO","YES")</f>
        <v>YES</v>
      </c>
      <c r="BS48" s="308" t="str">
        <f t="shared" ref="BS48:BS54" si="166">IF(OR(AND(BB48="A",BK48="A"),AND(BB48="A",BK48="NP"),AND(BB48="NP",BK48="A"),AND(BB48="NP",BK48="NP")),"TP",IF(OR(AND(BB48="A",BK48="NA"),AND(BB48="A",BK48="P"),AND(BB48="NP",BK48="NA"),AND(BB48="NP",BK48="P")),"FP",IF(OR(AND(BB48="NA",BK48="A"),AND(BB48="NA",BK48="NP"),AND(BB48="P",BK48="A"),AND(BB48="P",BK48="NP")),"FN","TN")))</f>
        <v>FP</v>
      </c>
      <c r="BT48" s="308" t="str">
        <f t="shared" ref="BT48:BT54" si="167">IF(OR(AND(BC48="A",BL48="A"),AND(BC48="A",BL48="NP"),AND(BC48="NP",BL48="A"),AND(BC48="NP",BL48="NP")),"TP",IF(OR(AND(BC48="A",BL48="NA"),AND(BC48="A",BL48="P"),AND(BC48="NP",BL48="NA"),AND(BC48="NP",BL48="P")),"FP",IF(OR(AND(BC48="NA",BL48="A"),AND(BC48="NA",BL48="NP"),AND(BC48="P",BL48="A"),AND(BC48="P",BL48="NP")),"FN","TN")))</f>
        <v>TP</v>
      </c>
      <c r="BU48" s="308" t="str">
        <f t="shared" ref="BU48:BU54" si="168">IF(OR(AND(BD48="A",BM48="A"),AND(BD48="A",BM48="NP"),AND(BD48="NP",BM48="A"),AND(BD48="NP",BM48="NP")),"TP",IF(OR(AND(BD48="A",BM48="NA"),AND(BD48="A",BM48="P"),AND(BD48="NP",BM48="NA"),AND(BD48="NP",BM48="P")),"FP",IF(OR(AND(BD48="NA",BM48="A"),AND(BD48="NA",BM48="NP"),AND(BD48="P",BM48="A"),AND(BD48="P",BM48="NP")),"FN","TN")))</f>
        <v>FP</v>
      </c>
      <c r="BV48" s="308" t="str">
        <f t="shared" ref="BV48:BV54" si="169">IF(AND(BS48="TP",BT48="TP",BU48="TP"),"YES","NO")</f>
        <v>NO</v>
      </c>
      <c r="BW48" s="308" t="str">
        <f t="shared" ref="BW48:BW54" si="170">IF(OR(AND(BS48="TP",BT48="TP"),AND(BS48="TP",BU48="TP"),AND(BT48="TP",BU48="TP")),"YES","NO")</f>
        <v>NO</v>
      </c>
      <c r="BX48" s="308" t="str">
        <f t="shared" ref="BX48:BX54" si="171">IF(OR(BS48="TP",BT48="TP",BU48="TP"),"YES","NO")</f>
        <v>YES</v>
      </c>
      <c r="BY48" s="308" t="str">
        <f t="shared" ref="BY48:BY54" si="172">IF(AND(OR(BS48="TP",BS48="TN",BT48="TP",BT48="TN",BU48="TP",BU48="TN")),"YES","NO")</f>
        <v>YES</v>
      </c>
      <c r="BZ48" s="308" t="str">
        <f t="shared" ref="BZ48:BZ54" si="173">IF(AND(BJ48&gt;60,BY48="NO"),"YES","NO")</f>
        <v>NO</v>
      </c>
      <c r="CA48" s="308" t="str">
        <f t="shared" ref="CA48:CA54" si="174">IF(AND(BJ48&lt;&gt;"inf",BJ48&gt;60,BY48="NO"),"YES","NO")</f>
        <v>NO</v>
      </c>
      <c r="CB48" s="308" t="str">
        <f t="shared" ref="CB48:CB54" si="175">IF(AND(BJ48="inf",BY48="NO"),"YES","NO")</f>
        <v>NO</v>
      </c>
      <c r="CC48" s="308" t="str">
        <f t="shared" ref="CC48:CC54" si="176">IF(AND(BJ48&lt;=60,BY48="NO"),"YES","NO")</f>
        <v>NO</v>
      </c>
      <c r="CD48" s="308" t="str">
        <f t="shared" ref="CD48:CD54" si="177">IF(AND(OR(BS48="FP",BS48="FN",BT48="FP",BT48="FN",BU48="FP",BU48="FN")),"YES","NO")</f>
        <v>YES</v>
      </c>
      <c r="CE48" s="308" t="str">
        <f t="shared" ref="CE48:CE54" si="178">IF(AND(BJ48&gt;60,OR(BS48="FP",BS48="FN",BT48="FP",BT48="FN",BU48="FP",BU48="FN")),"YES","NO")</f>
        <v>NO</v>
      </c>
      <c r="CF48" s="308" t="str">
        <f t="shared" ref="CF48:CF54" si="179">IF(AND(BJ48&lt;&gt;"inf",BJ48&gt;60,OR(BS48="FP",BS48="FN",BT48="FP",BT48="FN",BU48="FP",BU48="FN")),"YES","NO")</f>
        <v>NO</v>
      </c>
      <c r="CG48" s="308" t="str">
        <f t="shared" ref="CG48:CG54" si="180">IF(AND(BJ48="inf",OR(BS48="FP",BS48="FN",BT48="FP",BT48="FN",BU48="FP",BU48="FN")),"YES","NO")</f>
        <v>NO</v>
      </c>
      <c r="CH48" s="308" t="str">
        <f t="shared" ref="CH48:CH54" si="181">IF(AND(BJ48&lt;=60,OR(BS48="FP",BS48="FN",BT48="FP",BT48="FN",BU48="FP",BU48="FN")),"YES","NO")</f>
        <v>YES</v>
      </c>
      <c r="CI48" s="308" t="str">
        <f t="shared" ref="CI48:CI54" si="182">IF(AND(OR(BS48="FN",BT48="FN",BU48="FN")),"YES","NO")</f>
        <v>NO</v>
      </c>
      <c r="CJ48" s="308" t="str">
        <f t="shared" ref="CJ48:CJ54" si="183">IF(AND(BJ48&gt;60,OR(BS48="FN",BT48="FN",BU48="FN")),"YES","NO")</f>
        <v>NO</v>
      </c>
      <c r="CK48" s="308" t="str">
        <f t="shared" ref="CK48:CK54" si="184">IF(AND(BJ48&lt;&gt;"inf",BJ48&gt;60,OR(BS48="FN",BT48="FN",BU48="FN")),"YES","NO")</f>
        <v>NO</v>
      </c>
      <c r="CL48" s="308" t="str">
        <f t="shared" ref="CL48:CL54" si="185">IF(AND(BJ48="inf",OR(BS48="FN",BT48="FN",BU48="FN")),"YES","NO")</f>
        <v>NO</v>
      </c>
      <c r="CM48" s="308" t="str">
        <f t="shared" ref="CM48:CM54" si="186">IF(AND(BJ48&lt;=60,OR(BS48="FN",BT48="FN",BU48="FN")),"YES","NO")</f>
        <v>NO</v>
      </c>
      <c r="CN48" s="308" t="str">
        <f t="shared" ref="CN48:CN54" si="187">IF(AND(OR(BS48="FP",BT48="FP",BU48="FP")),"YES","NO")</f>
        <v>YES</v>
      </c>
      <c r="CO48" s="308" t="str">
        <f t="shared" ref="CO48:CO54" si="188">IF(AND(BJ48&gt;60,OR(BS48="FP",BT48="FP",BU48="FP")),"YES","NO")</f>
        <v>NO</v>
      </c>
      <c r="CP48" s="308" t="str">
        <f t="shared" ref="CP48:CP54" si="189">IF(AND(BJ48&lt;&gt;"inf",BJ48&gt;60,OR(BS48="FP",BT48="FP",BU48="FP")),"YES","NO")</f>
        <v>NO</v>
      </c>
      <c r="CQ48" s="308" t="str">
        <f t="shared" ref="CQ48:CQ54" si="190">IF(AND(BJ48="inf",OR(BS48="FP",BT48="FP",BU48="FP")),"YES","NO")</f>
        <v>NO</v>
      </c>
      <c r="CR48" s="308" t="str">
        <f t="shared" ref="CR48:CR54" si="191">IF(AND(BJ48&lt;=60,OR(BS48="FP",BT48="FP",BU48="FP")),"YES","NO")</f>
        <v>YES</v>
      </c>
    </row>
    <row r="49" spans="1:96">
      <c r="A49" s="64"/>
      <c r="B49" s="15"/>
      <c r="C49" s="15"/>
      <c r="D49" s="15"/>
      <c r="E49" s="15"/>
      <c r="F49" s="15"/>
      <c r="G49" s="15"/>
      <c r="H49" s="65"/>
      <c r="I49" s="52" t="s">
        <v>14</v>
      </c>
      <c r="J49" s="54">
        <v>0.98329284002261097</v>
      </c>
      <c r="K49" s="54">
        <v>1.32471361197484E-2</v>
      </c>
      <c r="L49" s="54">
        <v>3.46002385763977E-3</v>
      </c>
      <c r="M49" s="54">
        <v>0.102825059352016</v>
      </c>
      <c r="N49" s="54">
        <v>6.2862513398208503E-2</v>
      </c>
      <c r="O49" s="54">
        <v>0.83431242724977395</v>
      </c>
      <c r="P49" s="54">
        <v>0.720703465318146</v>
      </c>
      <c r="Q49" s="54">
        <v>0.23211774424617901</v>
      </c>
      <c r="R49" s="54">
        <v>4.71787904356748E-2</v>
      </c>
      <c r="S49" s="54">
        <v>0.52556463854455704</v>
      </c>
      <c r="T49" s="54">
        <v>0.24220803779110001</v>
      </c>
      <c r="U49" s="54">
        <v>0.23222732366434101</v>
      </c>
      <c r="V49" s="54">
        <v>0.50102044141539603</v>
      </c>
      <c r="W49" s="54">
        <v>0.31026096140553699</v>
      </c>
      <c r="X49" s="54">
        <v>0.188718597179066</v>
      </c>
      <c r="Y49" s="54">
        <v>0.90799894876143195</v>
      </c>
      <c r="Z49" s="54">
        <v>3.1017681816448799E-2</v>
      </c>
      <c r="AA49" s="54">
        <v>6.0983369422118898E-2</v>
      </c>
      <c r="AB49" s="54">
        <v>0.15051383227322601</v>
      </c>
      <c r="AC49" s="54">
        <v>0.34514566286621501</v>
      </c>
      <c r="AD49" s="54">
        <v>0.50434050486055804</v>
      </c>
      <c r="AE49" s="54">
        <v>0.57499968092491904</v>
      </c>
      <c r="AF49" s="54">
        <v>0.383119643126207</v>
      </c>
      <c r="AG49" s="317">
        <v>4.1880675948873403E-2</v>
      </c>
      <c r="AH49" s="220">
        <v>1.1479999999999999</v>
      </c>
      <c r="AI49" s="220">
        <v>2.552</v>
      </c>
      <c r="AJ49" s="221">
        <v>6.1749999999999998</v>
      </c>
      <c r="AK49" s="210">
        <v>1.149</v>
      </c>
      <c r="AL49" s="210">
        <v>2.6389999999999998</v>
      </c>
      <c r="AM49" s="210">
        <v>6.1260000000000003</v>
      </c>
      <c r="AN49" s="203"/>
      <c r="AO49" s="203"/>
      <c r="AP49" s="203"/>
      <c r="AQ49" s="203"/>
      <c r="AR49" s="203">
        <f t="shared" si="143"/>
        <v>0.98877272946999983</v>
      </c>
      <c r="AS49" s="203">
        <f t="shared" si="144"/>
        <v>1.2084999999999999</v>
      </c>
      <c r="AT49" s="203">
        <f t="shared" si="145"/>
        <v>1.4770555528699998</v>
      </c>
      <c r="AU49" s="203">
        <f t="shared" si="146"/>
        <v>2.2310181867759997</v>
      </c>
      <c r="AV49" s="203">
        <f t="shared" si="147"/>
        <v>2.7267999999999999</v>
      </c>
      <c r="AW49" s="203">
        <f t="shared" si="148"/>
        <v>3.3327555494959995</v>
      </c>
      <c r="AX49" s="203">
        <f t="shared" si="149"/>
        <v>4.7679545560499994</v>
      </c>
      <c r="AY49" s="203">
        <f t="shared" si="150"/>
        <v>5.8274999999999997</v>
      </c>
      <c r="AZ49" s="203">
        <f t="shared" si="151"/>
        <v>7.1224999870499994</v>
      </c>
      <c r="BB49" s="308" t="str">
        <f t="shared" si="152"/>
        <v>NP</v>
      </c>
      <c r="BC49" s="308" t="str">
        <f t="shared" si="153"/>
        <v>NP</v>
      </c>
      <c r="BD49" s="308" t="str">
        <f t="shared" si="154"/>
        <v>NA</v>
      </c>
      <c r="BE49" s="308" t="str">
        <f t="shared" si="155"/>
        <v>NO</v>
      </c>
      <c r="BF49" s="308" t="str">
        <f t="shared" si="156"/>
        <v>NO</v>
      </c>
      <c r="BG49" s="308" t="str">
        <f t="shared" si="157"/>
        <v>NO</v>
      </c>
      <c r="BH49" s="308" t="str">
        <f t="shared" si="158"/>
        <v>YES</v>
      </c>
      <c r="BI49" s="308"/>
      <c r="BJ49" s="308">
        <v>21</v>
      </c>
      <c r="BK49" s="308" t="str">
        <f t="shared" si="159"/>
        <v>NP</v>
      </c>
      <c r="BL49" s="308" t="str">
        <f t="shared" si="160"/>
        <v>NP</v>
      </c>
      <c r="BM49" s="308" t="str">
        <f t="shared" si="161"/>
        <v>NA</v>
      </c>
      <c r="BN49" s="308" t="str">
        <f t="shared" si="162"/>
        <v>NO</v>
      </c>
      <c r="BO49" s="308" t="str">
        <f t="shared" si="163"/>
        <v>NO</v>
      </c>
      <c r="BP49" s="308" t="str">
        <f t="shared" si="164"/>
        <v>NO</v>
      </c>
      <c r="BQ49" s="308" t="str">
        <f t="shared" si="165"/>
        <v>YES</v>
      </c>
      <c r="BS49" s="308" t="str">
        <f t="shared" si="166"/>
        <v>TP</v>
      </c>
      <c r="BT49" s="308" t="str">
        <f t="shared" si="167"/>
        <v>TP</v>
      </c>
      <c r="BU49" s="308" t="str">
        <f t="shared" si="168"/>
        <v>TN</v>
      </c>
      <c r="BV49" s="308" t="str">
        <f t="shared" si="169"/>
        <v>NO</v>
      </c>
      <c r="BW49" s="303" t="str">
        <f t="shared" si="170"/>
        <v>YES</v>
      </c>
      <c r="BX49" s="308" t="str">
        <f t="shared" si="171"/>
        <v>YES</v>
      </c>
      <c r="BY49" s="308" t="str">
        <f t="shared" si="172"/>
        <v>YES</v>
      </c>
      <c r="BZ49" s="308" t="str">
        <f t="shared" si="173"/>
        <v>NO</v>
      </c>
      <c r="CA49" s="308" t="str">
        <f t="shared" si="174"/>
        <v>NO</v>
      </c>
      <c r="CB49" s="308" t="str">
        <f t="shared" si="175"/>
        <v>NO</v>
      </c>
      <c r="CC49" s="308" t="str">
        <f t="shared" si="176"/>
        <v>NO</v>
      </c>
      <c r="CD49" s="308" t="str">
        <f t="shared" si="177"/>
        <v>NO</v>
      </c>
      <c r="CE49" s="308" t="str">
        <f t="shared" si="178"/>
        <v>NO</v>
      </c>
      <c r="CF49" s="308" t="str">
        <f t="shared" si="179"/>
        <v>NO</v>
      </c>
      <c r="CG49" s="308" t="str">
        <f t="shared" si="180"/>
        <v>NO</v>
      </c>
      <c r="CH49" s="308" t="str">
        <f t="shared" si="181"/>
        <v>NO</v>
      </c>
      <c r="CI49" s="308" t="str">
        <f t="shared" si="182"/>
        <v>NO</v>
      </c>
      <c r="CJ49" s="308" t="str">
        <f t="shared" si="183"/>
        <v>NO</v>
      </c>
      <c r="CK49" s="308" t="str">
        <f t="shared" si="184"/>
        <v>NO</v>
      </c>
      <c r="CL49" s="308" t="str">
        <f t="shared" si="185"/>
        <v>NO</v>
      </c>
      <c r="CM49" s="308" t="str">
        <f t="shared" si="186"/>
        <v>NO</v>
      </c>
      <c r="CN49" s="308" t="str">
        <f t="shared" si="187"/>
        <v>NO</v>
      </c>
      <c r="CO49" s="308" t="str">
        <f t="shared" si="188"/>
        <v>NO</v>
      </c>
      <c r="CP49" s="308" t="str">
        <f t="shared" si="189"/>
        <v>NO</v>
      </c>
      <c r="CQ49" s="308" t="str">
        <f t="shared" si="190"/>
        <v>NO</v>
      </c>
      <c r="CR49" s="308" t="str">
        <f t="shared" si="191"/>
        <v>NO</v>
      </c>
    </row>
    <row r="50" spans="1:96">
      <c r="A50" s="64"/>
      <c r="B50" s="15"/>
      <c r="C50" s="15"/>
      <c r="D50" s="15"/>
      <c r="E50" s="15"/>
      <c r="F50" s="15"/>
      <c r="G50" s="15"/>
      <c r="H50" s="65"/>
      <c r="I50" s="52" t="s">
        <v>15</v>
      </c>
      <c r="J50" s="54">
        <v>0.95533423776382398</v>
      </c>
      <c r="K50" s="54">
        <v>2.0334810711233699E-2</v>
      </c>
      <c r="L50" s="54">
        <v>2.4330951524941299E-2</v>
      </c>
      <c r="M50" s="54">
        <v>0.32503586732191703</v>
      </c>
      <c r="N50" s="54">
        <v>0.16147948395984801</v>
      </c>
      <c r="O50" s="54">
        <v>0.51348464871823296</v>
      </c>
      <c r="P50" s="54">
        <v>0.41740983512817897</v>
      </c>
      <c r="Q50" s="54">
        <v>0.50846378507728396</v>
      </c>
      <c r="R50" s="54">
        <v>7.4126379794535902E-2</v>
      </c>
      <c r="S50" s="54">
        <v>0.71317656140346397</v>
      </c>
      <c r="T50" s="54">
        <v>0.25806597882315402</v>
      </c>
      <c r="U50" s="54">
        <v>2.8757459773381001E-2</v>
      </c>
      <c r="V50" s="54">
        <v>0.87148344948502598</v>
      </c>
      <c r="W50" s="54">
        <v>7.2788501422935997E-2</v>
      </c>
      <c r="X50" s="54">
        <v>5.5728049092037601E-2</v>
      </c>
      <c r="Y50" s="54">
        <v>0.77025321841587702</v>
      </c>
      <c r="Z50" s="54">
        <v>0.13625408422836899</v>
      </c>
      <c r="AA50" s="54">
        <v>9.3492697355753204E-2</v>
      </c>
      <c r="AB50" s="54">
        <v>9.4232007006138901E-2</v>
      </c>
      <c r="AC50" s="54">
        <v>0.90434587069816197</v>
      </c>
      <c r="AD50" s="54">
        <v>1.4221222956986E-3</v>
      </c>
      <c r="AE50" s="54">
        <v>0.96502782014996102</v>
      </c>
      <c r="AF50" s="54">
        <v>2.8043799612326E-2</v>
      </c>
      <c r="AG50" s="317">
        <v>6.9283802377125801E-3</v>
      </c>
      <c r="AH50" s="220">
        <v>1.2230000000000001</v>
      </c>
      <c r="AI50" s="220">
        <v>2.5369999999999999</v>
      </c>
      <c r="AJ50" s="221">
        <v>5.6980000000000004</v>
      </c>
      <c r="AK50" s="210">
        <v>1.248</v>
      </c>
      <c r="AL50" s="210">
        <v>2.5750000000000002</v>
      </c>
      <c r="AM50" s="210">
        <v>5.7949999999999999</v>
      </c>
      <c r="AN50" s="203"/>
      <c r="AO50" s="203"/>
      <c r="AP50" s="203"/>
      <c r="AQ50" s="203"/>
      <c r="AR50" s="203">
        <f t="shared" si="143"/>
        <v>0.98877272946999983</v>
      </c>
      <c r="AS50" s="203">
        <f t="shared" si="144"/>
        <v>1.2084999999999999</v>
      </c>
      <c r="AT50" s="203">
        <f t="shared" si="145"/>
        <v>1.4770555528699998</v>
      </c>
      <c r="AU50" s="203">
        <f t="shared" si="146"/>
        <v>2.2310181867759997</v>
      </c>
      <c r="AV50" s="203">
        <f t="shared" si="147"/>
        <v>2.7267999999999999</v>
      </c>
      <c r="AW50" s="203">
        <f t="shared" si="148"/>
        <v>3.3327555494959995</v>
      </c>
      <c r="AX50" s="203">
        <f t="shared" si="149"/>
        <v>4.7679545560499994</v>
      </c>
      <c r="AY50" s="203">
        <f t="shared" si="150"/>
        <v>5.8274999999999997</v>
      </c>
      <c r="AZ50" s="203">
        <f t="shared" si="151"/>
        <v>7.1224999870499994</v>
      </c>
      <c r="BB50" s="308" t="str">
        <f t="shared" si="152"/>
        <v>NA</v>
      </c>
      <c r="BC50" s="308" t="str">
        <f t="shared" si="153"/>
        <v>NP</v>
      </c>
      <c r="BD50" s="308" t="str">
        <f t="shared" si="154"/>
        <v>NP</v>
      </c>
      <c r="BE50" s="308" t="str">
        <f t="shared" si="155"/>
        <v>NO</v>
      </c>
      <c r="BF50" s="308" t="str">
        <f t="shared" si="156"/>
        <v>NO</v>
      </c>
      <c r="BG50" s="308" t="str">
        <f t="shared" si="157"/>
        <v>NO</v>
      </c>
      <c r="BH50" s="308" t="str">
        <f t="shared" si="158"/>
        <v>YES</v>
      </c>
      <c r="BI50" s="308"/>
      <c r="BJ50" s="308">
        <v>133</v>
      </c>
      <c r="BK50" s="308" t="str">
        <f t="shared" si="159"/>
        <v>NA</v>
      </c>
      <c r="BL50" s="308" t="str">
        <f t="shared" si="160"/>
        <v>NP</v>
      </c>
      <c r="BM50" s="308" t="str">
        <f t="shared" si="161"/>
        <v>NP</v>
      </c>
      <c r="BN50" s="308" t="str">
        <f t="shared" si="162"/>
        <v>NO</v>
      </c>
      <c r="BO50" s="308" t="str">
        <f t="shared" si="163"/>
        <v>NO</v>
      </c>
      <c r="BP50" s="308" t="str">
        <f t="shared" si="164"/>
        <v>NO</v>
      </c>
      <c r="BQ50" s="308" t="str">
        <f t="shared" si="165"/>
        <v>YES</v>
      </c>
      <c r="BS50" s="308" t="str">
        <f t="shared" si="166"/>
        <v>TN</v>
      </c>
      <c r="BT50" s="308" t="str">
        <f t="shared" si="167"/>
        <v>TP</v>
      </c>
      <c r="BU50" s="308" t="str">
        <f t="shared" si="168"/>
        <v>TP</v>
      </c>
      <c r="BV50" s="308" t="str">
        <f t="shared" si="169"/>
        <v>NO</v>
      </c>
      <c r="BW50" s="303" t="str">
        <f t="shared" si="170"/>
        <v>YES</v>
      </c>
      <c r="BX50" s="308" t="str">
        <f t="shared" si="171"/>
        <v>YES</v>
      </c>
      <c r="BY50" s="308" t="str">
        <f t="shared" si="172"/>
        <v>YES</v>
      </c>
      <c r="BZ50" s="308" t="str">
        <f t="shared" si="173"/>
        <v>NO</v>
      </c>
      <c r="CA50" s="308" t="str">
        <f t="shared" si="174"/>
        <v>NO</v>
      </c>
      <c r="CB50" s="308" t="str">
        <f t="shared" si="175"/>
        <v>NO</v>
      </c>
      <c r="CC50" s="308" t="str">
        <f t="shared" si="176"/>
        <v>NO</v>
      </c>
      <c r="CD50" s="308" t="str">
        <f t="shared" si="177"/>
        <v>NO</v>
      </c>
      <c r="CE50" s="308" t="str">
        <f t="shared" si="178"/>
        <v>NO</v>
      </c>
      <c r="CF50" s="308" t="str">
        <f t="shared" si="179"/>
        <v>NO</v>
      </c>
      <c r="CG50" s="308" t="str">
        <f t="shared" si="180"/>
        <v>NO</v>
      </c>
      <c r="CH50" s="308" t="str">
        <f t="shared" si="181"/>
        <v>NO</v>
      </c>
      <c r="CI50" s="308" t="str">
        <f t="shared" si="182"/>
        <v>NO</v>
      </c>
      <c r="CJ50" s="308" t="str">
        <f t="shared" si="183"/>
        <v>NO</v>
      </c>
      <c r="CK50" s="308" t="str">
        <f t="shared" si="184"/>
        <v>NO</v>
      </c>
      <c r="CL50" s="308" t="str">
        <f t="shared" si="185"/>
        <v>NO</v>
      </c>
      <c r="CM50" s="308" t="str">
        <f t="shared" si="186"/>
        <v>NO</v>
      </c>
      <c r="CN50" s="308" t="str">
        <f t="shared" si="187"/>
        <v>NO</v>
      </c>
      <c r="CO50" s="308" t="str">
        <f t="shared" si="188"/>
        <v>NO</v>
      </c>
      <c r="CP50" s="308" t="str">
        <f t="shared" si="189"/>
        <v>NO</v>
      </c>
      <c r="CQ50" s="308" t="str">
        <f t="shared" si="190"/>
        <v>NO</v>
      </c>
      <c r="CR50" s="308" t="str">
        <f t="shared" si="191"/>
        <v>NO</v>
      </c>
    </row>
    <row r="51" spans="1:96">
      <c r="A51" s="64"/>
      <c r="B51" s="15"/>
      <c r="C51" s="15"/>
      <c r="D51" s="15"/>
      <c r="E51" s="15"/>
      <c r="F51" s="15"/>
      <c r="G51" s="15"/>
      <c r="H51" s="65"/>
      <c r="I51" s="52" t="s">
        <v>16</v>
      </c>
      <c r="J51" s="54">
        <v>0.98329284002261097</v>
      </c>
      <c r="K51" s="54">
        <v>1.32471361197484E-2</v>
      </c>
      <c r="L51" s="54">
        <v>3.46002385763977E-3</v>
      </c>
      <c r="M51" s="54">
        <v>0.102825059352016</v>
      </c>
      <c r="N51" s="54">
        <v>6.2862513398208503E-2</v>
      </c>
      <c r="O51" s="54">
        <v>0.83431242724977395</v>
      </c>
      <c r="P51" s="54">
        <v>0.720703465318146</v>
      </c>
      <c r="Q51" s="54">
        <v>0.23211774424617901</v>
      </c>
      <c r="R51" s="54">
        <v>4.71787904356748E-2</v>
      </c>
      <c r="S51" s="54">
        <v>0.52556463854455704</v>
      </c>
      <c r="T51" s="54">
        <v>0.24220803779110001</v>
      </c>
      <c r="U51" s="54">
        <v>0.23222732366434101</v>
      </c>
      <c r="V51" s="54">
        <v>0.50102044141539603</v>
      </c>
      <c r="W51" s="54">
        <v>0.31026096140553699</v>
      </c>
      <c r="X51" s="54">
        <v>0.188718597179066</v>
      </c>
      <c r="Y51" s="54">
        <v>0.90799894876143195</v>
      </c>
      <c r="Z51" s="54">
        <v>3.1017681816448799E-2</v>
      </c>
      <c r="AA51" s="54">
        <v>6.0983369422118898E-2</v>
      </c>
      <c r="AB51" s="54">
        <v>0.15051383227322601</v>
      </c>
      <c r="AC51" s="54">
        <v>0.34514566286621501</v>
      </c>
      <c r="AD51" s="54">
        <v>0.50434050486055804</v>
      </c>
      <c r="AE51" s="54">
        <v>0.57499968092491904</v>
      </c>
      <c r="AF51" s="54">
        <v>0.383119643126207</v>
      </c>
      <c r="AG51" s="317">
        <v>4.1880675948873403E-2</v>
      </c>
      <c r="AH51" s="220">
        <v>1.1739999999999999</v>
      </c>
      <c r="AI51" s="220">
        <v>2.617</v>
      </c>
      <c r="AJ51" s="221">
        <v>6.1139999999999999</v>
      </c>
      <c r="AK51" s="210">
        <v>1.105</v>
      </c>
      <c r="AL51" s="210">
        <v>2.6190000000000002</v>
      </c>
      <c r="AM51" s="210">
        <v>6.12</v>
      </c>
      <c r="AN51" s="203"/>
      <c r="AO51" s="203"/>
      <c r="AP51" s="203"/>
      <c r="AQ51" s="203"/>
      <c r="AR51" s="203">
        <f t="shared" si="143"/>
        <v>0.98877272946999983</v>
      </c>
      <c r="AS51" s="203">
        <f t="shared" si="144"/>
        <v>1.2084999999999999</v>
      </c>
      <c r="AT51" s="203">
        <f t="shared" si="145"/>
        <v>1.4770555528699998</v>
      </c>
      <c r="AU51" s="203">
        <f t="shared" si="146"/>
        <v>2.2310181867759997</v>
      </c>
      <c r="AV51" s="203">
        <f t="shared" si="147"/>
        <v>2.7267999999999999</v>
      </c>
      <c r="AW51" s="203">
        <f t="shared" si="148"/>
        <v>3.3327555494959995</v>
      </c>
      <c r="AX51" s="203">
        <f t="shared" si="149"/>
        <v>4.7679545560499994</v>
      </c>
      <c r="AY51" s="203">
        <f t="shared" si="150"/>
        <v>5.8274999999999997</v>
      </c>
      <c r="AZ51" s="203">
        <f t="shared" si="151"/>
        <v>7.1224999870499994</v>
      </c>
      <c r="BB51" s="308" t="str">
        <f t="shared" si="152"/>
        <v>NP</v>
      </c>
      <c r="BC51" s="308" t="str">
        <f t="shared" si="153"/>
        <v>NP</v>
      </c>
      <c r="BD51" s="308" t="str">
        <f t="shared" si="154"/>
        <v>NA</v>
      </c>
      <c r="BE51" s="308" t="str">
        <f t="shared" si="155"/>
        <v>NO</v>
      </c>
      <c r="BF51" s="308" t="str">
        <f t="shared" si="156"/>
        <v>NO</v>
      </c>
      <c r="BG51" s="308" t="str">
        <f t="shared" si="157"/>
        <v>NO</v>
      </c>
      <c r="BH51" s="308" t="str">
        <f t="shared" si="158"/>
        <v>YES</v>
      </c>
      <c r="BI51" s="308"/>
      <c r="BJ51" s="308">
        <v>69</v>
      </c>
      <c r="BK51" s="308" t="str">
        <f t="shared" si="159"/>
        <v>NP</v>
      </c>
      <c r="BL51" s="308" t="str">
        <f t="shared" si="160"/>
        <v>NP</v>
      </c>
      <c r="BM51" s="308" t="str">
        <f t="shared" si="161"/>
        <v>NA</v>
      </c>
      <c r="BN51" s="308" t="str">
        <f t="shared" si="162"/>
        <v>NO</v>
      </c>
      <c r="BO51" s="308" t="str">
        <f t="shared" si="163"/>
        <v>NO</v>
      </c>
      <c r="BP51" s="308" t="str">
        <f t="shared" si="164"/>
        <v>NO</v>
      </c>
      <c r="BQ51" s="308" t="str">
        <f t="shared" si="165"/>
        <v>YES</v>
      </c>
      <c r="BS51" s="308" t="str">
        <f t="shared" si="166"/>
        <v>TP</v>
      </c>
      <c r="BT51" s="308" t="str">
        <f t="shared" si="167"/>
        <v>TP</v>
      </c>
      <c r="BU51" s="308" t="str">
        <f t="shared" si="168"/>
        <v>TN</v>
      </c>
      <c r="BV51" s="308" t="str">
        <f t="shared" si="169"/>
        <v>NO</v>
      </c>
      <c r="BW51" s="303" t="str">
        <f t="shared" si="170"/>
        <v>YES</v>
      </c>
      <c r="BX51" s="308" t="str">
        <f t="shared" si="171"/>
        <v>YES</v>
      </c>
      <c r="BY51" s="308" t="str">
        <f t="shared" si="172"/>
        <v>YES</v>
      </c>
      <c r="BZ51" s="308" t="str">
        <f t="shared" si="173"/>
        <v>NO</v>
      </c>
      <c r="CA51" s="308" t="str">
        <f t="shared" si="174"/>
        <v>NO</v>
      </c>
      <c r="CB51" s="308" t="str">
        <f t="shared" si="175"/>
        <v>NO</v>
      </c>
      <c r="CC51" s="308" t="str">
        <f t="shared" si="176"/>
        <v>NO</v>
      </c>
      <c r="CD51" s="308" t="str">
        <f t="shared" si="177"/>
        <v>NO</v>
      </c>
      <c r="CE51" s="308" t="str">
        <f t="shared" si="178"/>
        <v>NO</v>
      </c>
      <c r="CF51" s="308" t="str">
        <f t="shared" si="179"/>
        <v>NO</v>
      </c>
      <c r="CG51" s="308" t="str">
        <f t="shared" si="180"/>
        <v>NO</v>
      </c>
      <c r="CH51" s="308" t="str">
        <f t="shared" si="181"/>
        <v>NO</v>
      </c>
      <c r="CI51" s="308" t="str">
        <f t="shared" si="182"/>
        <v>NO</v>
      </c>
      <c r="CJ51" s="308" t="str">
        <f t="shared" si="183"/>
        <v>NO</v>
      </c>
      <c r="CK51" s="308" t="str">
        <f t="shared" si="184"/>
        <v>NO</v>
      </c>
      <c r="CL51" s="308" t="str">
        <f t="shared" si="185"/>
        <v>NO</v>
      </c>
      <c r="CM51" s="308" t="str">
        <f t="shared" si="186"/>
        <v>NO</v>
      </c>
      <c r="CN51" s="308" t="str">
        <f t="shared" si="187"/>
        <v>NO</v>
      </c>
      <c r="CO51" s="308" t="str">
        <f t="shared" si="188"/>
        <v>NO</v>
      </c>
      <c r="CP51" s="308" t="str">
        <f t="shared" si="189"/>
        <v>NO</v>
      </c>
      <c r="CQ51" s="308" t="str">
        <f t="shared" si="190"/>
        <v>NO</v>
      </c>
      <c r="CR51" s="308" t="str">
        <f t="shared" si="191"/>
        <v>NO</v>
      </c>
    </row>
    <row r="52" spans="1:96">
      <c r="A52" s="318"/>
      <c r="B52" s="54"/>
      <c r="C52" s="54"/>
      <c r="D52" s="54"/>
      <c r="E52" s="54"/>
      <c r="F52" s="54"/>
      <c r="G52" s="54"/>
      <c r="H52" s="317"/>
      <c r="I52" s="52" t="s">
        <v>17</v>
      </c>
      <c r="J52" s="54">
        <v>0.967989732817643</v>
      </c>
      <c r="K52" s="54">
        <v>3.0535340388214201E-2</v>
      </c>
      <c r="L52" s="54">
        <v>1.47492679414229E-3</v>
      </c>
      <c r="M52" s="54">
        <v>0.69087474016533101</v>
      </c>
      <c r="N52" s="54">
        <v>0.29541040879478703</v>
      </c>
      <c r="O52" s="54">
        <v>1.37148510398807E-2</v>
      </c>
      <c r="P52" s="54">
        <v>0.51784747983483903</v>
      </c>
      <c r="Q52" s="54">
        <v>0.44941742206296498</v>
      </c>
      <c r="R52" s="54">
        <v>3.2735098102195298E-2</v>
      </c>
      <c r="S52" s="54">
        <v>0.59211151877361101</v>
      </c>
      <c r="T52" s="54">
        <v>0.282920177660682</v>
      </c>
      <c r="U52" s="54">
        <v>0.124968303565706</v>
      </c>
      <c r="V52" s="54">
        <v>0.32419526341612298</v>
      </c>
      <c r="W52" s="54">
        <v>0.217450070621793</v>
      </c>
      <c r="X52" s="54">
        <v>0.45835466596208302</v>
      </c>
      <c r="Y52" s="54">
        <v>0.74030253284983205</v>
      </c>
      <c r="Z52" s="54">
        <v>0.14395141142936499</v>
      </c>
      <c r="AA52" s="54">
        <v>0.115746055720801</v>
      </c>
      <c r="AB52" s="54">
        <v>0.17134330264754499</v>
      </c>
      <c r="AC52" s="54">
        <v>0.161606181874938</v>
      </c>
      <c r="AD52" s="54">
        <v>0.66705051547751604</v>
      </c>
      <c r="AE52" s="54">
        <v>0.72466408276458305</v>
      </c>
      <c r="AF52" s="54">
        <v>0.21516048576496399</v>
      </c>
      <c r="AG52" s="317">
        <v>6.0175431470452199E-2</v>
      </c>
      <c r="AH52" s="220">
        <v>0.96199999999999997</v>
      </c>
      <c r="AI52" s="220">
        <v>3.03</v>
      </c>
      <c r="AJ52" s="221">
        <v>6.2789999999999999</v>
      </c>
      <c r="AK52" s="210">
        <v>0.97599999999999998</v>
      </c>
      <c r="AL52" s="210">
        <v>3.0609999999999999</v>
      </c>
      <c r="AM52" s="210">
        <v>6.2389999999999999</v>
      </c>
      <c r="AN52" s="203"/>
      <c r="AO52" s="203"/>
      <c r="AP52" s="203"/>
      <c r="AQ52" s="203"/>
      <c r="AR52" s="203">
        <f t="shared" si="143"/>
        <v>0.98877272946999983</v>
      </c>
      <c r="AS52" s="203">
        <f t="shared" si="144"/>
        <v>1.2084999999999999</v>
      </c>
      <c r="AT52" s="203">
        <f t="shared" si="145"/>
        <v>1.4770555528699998</v>
      </c>
      <c r="AU52" s="203">
        <f t="shared" si="146"/>
        <v>2.2310181867759997</v>
      </c>
      <c r="AV52" s="203">
        <f t="shared" si="147"/>
        <v>2.7267999999999999</v>
      </c>
      <c r="AW52" s="203">
        <f t="shared" si="148"/>
        <v>3.3327555494959995</v>
      </c>
      <c r="AX52" s="203">
        <f t="shared" si="149"/>
        <v>4.7679545560499994</v>
      </c>
      <c r="AY52" s="203">
        <f t="shared" si="150"/>
        <v>5.8274999999999997</v>
      </c>
      <c r="AZ52" s="203">
        <f t="shared" si="151"/>
        <v>7.1224999870499994</v>
      </c>
      <c r="BB52" s="308" t="str">
        <f t="shared" si="152"/>
        <v>A</v>
      </c>
      <c r="BC52" s="308" t="str">
        <f t="shared" si="153"/>
        <v>NA</v>
      </c>
      <c r="BD52" s="308" t="str">
        <f t="shared" si="154"/>
        <v>NA</v>
      </c>
      <c r="BE52" s="308" t="str">
        <f t="shared" si="155"/>
        <v>NO</v>
      </c>
      <c r="BF52" s="308" t="str">
        <f t="shared" si="156"/>
        <v>NO</v>
      </c>
      <c r="BG52" s="308" t="str">
        <f t="shared" si="157"/>
        <v>YES</v>
      </c>
      <c r="BH52" s="308" t="str">
        <f t="shared" si="158"/>
        <v>YES</v>
      </c>
      <c r="BI52" s="308"/>
      <c r="BJ52" s="308">
        <v>15</v>
      </c>
      <c r="BK52" s="308" t="str">
        <f t="shared" si="159"/>
        <v>A</v>
      </c>
      <c r="BL52" s="308" t="str">
        <f t="shared" si="160"/>
        <v>NA</v>
      </c>
      <c r="BM52" s="308" t="str">
        <f t="shared" si="161"/>
        <v>NA</v>
      </c>
      <c r="BN52" s="308" t="str">
        <f t="shared" si="162"/>
        <v>NO</v>
      </c>
      <c r="BO52" s="308" t="str">
        <f t="shared" si="163"/>
        <v>NO</v>
      </c>
      <c r="BP52" s="308" t="str">
        <f t="shared" si="164"/>
        <v>YES</v>
      </c>
      <c r="BQ52" s="308" t="str">
        <f t="shared" si="165"/>
        <v>YES</v>
      </c>
      <c r="BS52" s="308" t="str">
        <f t="shared" si="166"/>
        <v>TP</v>
      </c>
      <c r="BT52" s="308" t="str">
        <f t="shared" si="167"/>
        <v>TN</v>
      </c>
      <c r="BU52" s="308" t="str">
        <f t="shared" si="168"/>
        <v>TN</v>
      </c>
      <c r="BV52" s="308" t="str">
        <f t="shared" si="169"/>
        <v>NO</v>
      </c>
      <c r="BW52" s="308" t="str">
        <f t="shared" si="170"/>
        <v>NO</v>
      </c>
      <c r="BX52" s="308" t="str">
        <f t="shared" si="171"/>
        <v>YES</v>
      </c>
      <c r="BY52" s="308" t="str">
        <f t="shared" si="172"/>
        <v>YES</v>
      </c>
      <c r="BZ52" s="308" t="str">
        <f t="shared" si="173"/>
        <v>NO</v>
      </c>
      <c r="CA52" s="308" t="str">
        <f t="shared" si="174"/>
        <v>NO</v>
      </c>
      <c r="CB52" s="308" t="str">
        <f t="shared" si="175"/>
        <v>NO</v>
      </c>
      <c r="CC52" s="308" t="str">
        <f t="shared" si="176"/>
        <v>NO</v>
      </c>
      <c r="CD52" s="308" t="str">
        <f t="shared" si="177"/>
        <v>NO</v>
      </c>
      <c r="CE52" s="308" t="str">
        <f t="shared" si="178"/>
        <v>NO</v>
      </c>
      <c r="CF52" s="308" t="str">
        <f t="shared" si="179"/>
        <v>NO</v>
      </c>
      <c r="CG52" s="308" t="str">
        <f t="shared" si="180"/>
        <v>NO</v>
      </c>
      <c r="CH52" s="308" t="str">
        <f t="shared" si="181"/>
        <v>NO</v>
      </c>
      <c r="CI52" s="308" t="str">
        <f t="shared" si="182"/>
        <v>NO</v>
      </c>
      <c r="CJ52" s="308" t="str">
        <f t="shared" si="183"/>
        <v>NO</v>
      </c>
      <c r="CK52" s="308" t="str">
        <f t="shared" si="184"/>
        <v>NO</v>
      </c>
      <c r="CL52" s="308" t="str">
        <f t="shared" si="185"/>
        <v>NO</v>
      </c>
      <c r="CM52" s="308" t="str">
        <f t="shared" si="186"/>
        <v>NO</v>
      </c>
      <c r="CN52" s="308" t="str">
        <f t="shared" si="187"/>
        <v>NO</v>
      </c>
      <c r="CO52" s="308" t="str">
        <f t="shared" si="188"/>
        <v>NO</v>
      </c>
      <c r="CP52" s="308" t="str">
        <f t="shared" si="189"/>
        <v>NO</v>
      </c>
      <c r="CQ52" s="308" t="str">
        <f t="shared" si="190"/>
        <v>NO</v>
      </c>
      <c r="CR52" s="308" t="str">
        <f t="shared" si="191"/>
        <v>NO</v>
      </c>
    </row>
    <row r="53" spans="1:96" ht="16.5" thickBot="1">
      <c r="A53" s="319"/>
      <c r="B53" s="59"/>
      <c r="C53" s="59"/>
      <c r="D53" s="59"/>
      <c r="E53" s="59"/>
      <c r="F53" s="59"/>
      <c r="G53" s="59"/>
      <c r="H53" s="320"/>
      <c r="I53" s="53" t="s">
        <v>18</v>
      </c>
      <c r="J53" s="59">
        <v>0.967989732817643</v>
      </c>
      <c r="K53" s="59">
        <v>3.0535340388214201E-2</v>
      </c>
      <c r="L53" s="59">
        <v>1.47492679414229E-3</v>
      </c>
      <c r="M53" s="59">
        <v>0.69087474016533101</v>
      </c>
      <c r="N53" s="59">
        <v>0.29541040879478703</v>
      </c>
      <c r="O53" s="59">
        <v>1.37148510398807E-2</v>
      </c>
      <c r="P53" s="59">
        <v>0.94399699258414305</v>
      </c>
      <c r="Q53" s="59">
        <v>5.3877938130733397E-2</v>
      </c>
      <c r="R53" s="59">
        <v>2.1250692851234598E-3</v>
      </c>
      <c r="S53" s="59">
        <v>0.80197007437624102</v>
      </c>
      <c r="T53" s="59">
        <v>0.19030667210567001</v>
      </c>
      <c r="U53" s="59">
        <v>7.7232535180882201E-3</v>
      </c>
      <c r="V53" s="59">
        <v>0.22179836709664899</v>
      </c>
      <c r="W53" s="59">
        <v>1.0870539881684601E-2</v>
      </c>
      <c r="X53" s="59">
        <v>0.76733109302166502</v>
      </c>
      <c r="Y53" s="59">
        <v>0.231489775403942</v>
      </c>
      <c r="Z53" s="59">
        <v>0.39832556234118299</v>
      </c>
      <c r="AA53" s="59">
        <v>0.37018466225487401</v>
      </c>
      <c r="AB53" s="59">
        <v>0.45108466408648701</v>
      </c>
      <c r="AC53" s="59">
        <v>0.39321228130810898</v>
      </c>
      <c r="AD53" s="59">
        <v>0.15570305460540201</v>
      </c>
      <c r="AE53" s="59">
        <v>3.87889899050963E-3</v>
      </c>
      <c r="AF53" s="59">
        <v>0.93846218184321994</v>
      </c>
      <c r="AG53" s="320">
        <v>5.7658919166269897E-2</v>
      </c>
      <c r="AH53" s="222">
        <v>0.88200000000000001</v>
      </c>
      <c r="AI53" s="222">
        <v>3.7229999999999999</v>
      </c>
      <c r="AJ53" s="223">
        <v>5.74</v>
      </c>
      <c r="AK53" s="210">
        <v>0.90700000000000003</v>
      </c>
      <c r="AL53" s="210">
        <v>3.65</v>
      </c>
      <c r="AM53" s="210">
        <v>5.7320000000000002</v>
      </c>
      <c r="AN53" s="203"/>
      <c r="AO53" s="203"/>
      <c r="AP53" s="203"/>
      <c r="AQ53" s="203"/>
      <c r="AR53" s="203">
        <f t="shared" si="143"/>
        <v>0.98877272946999983</v>
      </c>
      <c r="AS53" s="203">
        <f t="shared" si="144"/>
        <v>1.2084999999999999</v>
      </c>
      <c r="AT53" s="203">
        <f t="shared" si="145"/>
        <v>1.4770555528699998</v>
      </c>
      <c r="AU53" s="203">
        <f t="shared" si="146"/>
        <v>2.2310181867759997</v>
      </c>
      <c r="AV53" s="203">
        <f t="shared" si="147"/>
        <v>2.7267999999999999</v>
      </c>
      <c r="AW53" s="203">
        <f t="shared" si="148"/>
        <v>3.3327555494959995</v>
      </c>
      <c r="AX53" s="203">
        <f t="shared" si="149"/>
        <v>4.7679545560499994</v>
      </c>
      <c r="AY53" s="203">
        <f t="shared" si="150"/>
        <v>5.8274999999999997</v>
      </c>
      <c r="AZ53" s="203">
        <f t="shared" si="151"/>
        <v>7.1224999870499994</v>
      </c>
      <c r="BB53" s="308" t="str">
        <f t="shared" si="152"/>
        <v>A</v>
      </c>
      <c r="BC53" s="308" t="str">
        <f t="shared" si="153"/>
        <v>P</v>
      </c>
      <c r="BD53" s="308" t="str">
        <f t="shared" si="154"/>
        <v>NP</v>
      </c>
      <c r="BE53" s="308" t="str">
        <f t="shared" si="155"/>
        <v>NO</v>
      </c>
      <c r="BF53" s="308" t="str">
        <f t="shared" si="156"/>
        <v>NO</v>
      </c>
      <c r="BG53" s="308" t="str">
        <f t="shared" si="157"/>
        <v>YES</v>
      </c>
      <c r="BH53" s="308" t="str">
        <f t="shared" si="158"/>
        <v>NO</v>
      </c>
      <c r="BI53" s="308"/>
      <c r="BJ53" s="308">
        <v>129</v>
      </c>
      <c r="BK53" s="308" t="str">
        <f t="shared" si="159"/>
        <v>A</v>
      </c>
      <c r="BL53" s="308" t="str">
        <f t="shared" si="160"/>
        <v>P</v>
      </c>
      <c r="BM53" s="308" t="str">
        <f t="shared" si="161"/>
        <v>NP</v>
      </c>
      <c r="BN53" s="308" t="str">
        <f t="shared" si="162"/>
        <v>NO</v>
      </c>
      <c r="BO53" s="308" t="str">
        <f t="shared" si="163"/>
        <v>NO</v>
      </c>
      <c r="BP53" s="308" t="str">
        <f t="shared" si="164"/>
        <v>YES</v>
      </c>
      <c r="BQ53" s="308" t="str">
        <f t="shared" si="165"/>
        <v>NO</v>
      </c>
      <c r="BS53" s="308" t="str">
        <f t="shared" si="166"/>
        <v>TP</v>
      </c>
      <c r="BT53" s="308" t="str">
        <f t="shared" si="167"/>
        <v>TN</v>
      </c>
      <c r="BU53" s="308" t="str">
        <f t="shared" si="168"/>
        <v>TP</v>
      </c>
      <c r="BV53" s="308" t="str">
        <f t="shared" si="169"/>
        <v>NO</v>
      </c>
      <c r="BW53" s="308" t="str">
        <f t="shared" si="170"/>
        <v>YES</v>
      </c>
      <c r="BX53" s="308" t="str">
        <f t="shared" si="171"/>
        <v>YES</v>
      </c>
      <c r="BY53" s="308" t="str">
        <f t="shared" si="172"/>
        <v>YES</v>
      </c>
      <c r="BZ53" s="308" t="str">
        <f t="shared" si="173"/>
        <v>NO</v>
      </c>
      <c r="CA53" s="308" t="str">
        <f t="shared" si="174"/>
        <v>NO</v>
      </c>
      <c r="CB53" s="308" t="str">
        <f t="shared" si="175"/>
        <v>NO</v>
      </c>
      <c r="CC53" s="308" t="str">
        <f t="shared" si="176"/>
        <v>NO</v>
      </c>
      <c r="CD53" s="308" t="str">
        <f t="shared" si="177"/>
        <v>NO</v>
      </c>
      <c r="CE53" s="308" t="str">
        <f t="shared" si="178"/>
        <v>NO</v>
      </c>
      <c r="CF53" s="308" t="str">
        <f t="shared" si="179"/>
        <v>NO</v>
      </c>
      <c r="CG53" s="308" t="str">
        <f t="shared" si="180"/>
        <v>NO</v>
      </c>
      <c r="CH53" s="308" t="str">
        <f t="shared" si="181"/>
        <v>NO</v>
      </c>
      <c r="CI53" s="308" t="str">
        <f t="shared" si="182"/>
        <v>NO</v>
      </c>
      <c r="CJ53" s="308" t="str">
        <f t="shared" si="183"/>
        <v>NO</v>
      </c>
      <c r="CK53" s="308" t="str">
        <f t="shared" si="184"/>
        <v>NO</v>
      </c>
      <c r="CL53" s="308" t="str">
        <f t="shared" si="185"/>
        <v>NO</v>
      </c>
      <c r="CM53" s="308" t="str">
        <f t="shared" si="186"/>
        <v>NO</v>
      </c>
      <c r="CN53" s="308" t="str">
        <f t="shared" si="187"/>
        <v>NO</v>
      </c>
      <c r="CO53" s="308" t="str">
        <f t="shared" si="188"/>
        <v>NO</v>
      </c>
      <c r="CP53" s="308" t="str">
        <f t="shared" si="189"/>
        <v>NO</v>
      </c>
      <c r="CQ53" s="308" t="str">
        <f t="shared" si="190"/>
        <v>NO</v>
      </c>
      <c r="CR53" s="308" t="str">
        <f t="shared" si="191"/>
        <v>NO</v>
      </c>
    </row>
    <row r="54" spans="1:96">
      <c r="A54" s="61">
        <v>30</v>
      </c>
      <c r="B54" s="62">
        <v>120</v>
      </c>
      <c r="C54" s="62">
        <v>3</v>
      </c>
      <c r="D54" s="62">
        <v>0.33</v>
      </c>
      <c r="E54" s="62">
        <v>4666415</v>
      </c>
      <c r="F54" s="62">
        <v>77.773583333333335</v>
      </c>
      <c r="G54" s="62">
        <v>47</v>
      </c>
      <c r="H54" s="63">
        <v>39.166666666666664</v>
      </c>
      <c r="I54" s="60" t="s">
        <v>12</v>
      </c>
      <c r="J54" s="56">
        <v>0.39068872654328801</v>
      </c>
      <c r="K54" s="56">
        <v>0.561365261160506</v>
      </c>
      <c r="L54" s="56">
        <v>4.7946012296205397E-2</v>
      </c>
      <c r="M54" s="56">
        <v>0.81019745299053003</v>
      </c>
      <c r="N54" s="56">
        <v>3.6397195018485803E-2</v>
      </c>
      <c r="O54" s="56">
        <v>0.15340535199098301</v>
      </c>
      <c r="P54" s="56">
        <v>0.52166989533609598</v>
      </c>
      <c r="Q54" s="56">
        <v>0.31186341664698403</v>
      </c>
      <c r="R54" s="56">
        <v>0.166466688016919</v>
      </c>
      <c r="S54" s="56">
        <v>0.79829359823712998</v>
      </c>
      <c r="T54" s="56">
        <v>0.15354594252855</v>
      </c>
      <c r="U54" s="56">
        <v>4.8160459234318498E-2</v>
      </c>
      <c r="V54" s="56">
        <v>4.67399765020736E-2</v>
      </c>
      <c r="W54" s="56">
        <v>2.44140147087064E-2</v>
      </c>
      <c r="X54" s="56">
        <v>0.92884600878921997</v>
      </c>
      <c r="Y54" s="56">
        <v>9.3593877861555805E-2</v>
      </c>
      <c r="Z54" s="56">
        <v>7.1265732710325796E-2</v>
      </c>
      <c r="AA54" s="56">
        <v>0.83514038942811797</v>
      </c>
      <c r="AB54" s="56">
        <v>0.69440307411382396</v>
      </c>
      <c r="AC54" s="56">
        <v>0.28473670219900399</v>
      </c>
      <c r="AD54" s="56">
        <v>2.0860223687171199E-2</v>
      </c>
      <c r="AE54" s="56">
        <v>0.100156648906798</v>
      </c>
      <c r="AF54" s="56">
        <v>0.43119625698390901</v>
      </c>
      <c r="AG54" s="316">
        <v>0.46864709410929201</v>
      </c>
      <c r="AH54" s="218">
        <v>1.8009999999999999</v>
      </c>
      <c r="AI54" s="218">
        <v>5.3220000000000001</v>
      </c>
      <c r="AJ54" s="219">
        <v>6.9390000000000001</v>
      </c>
      <c r="AK54" s="210">
        <v>2.06</v>
      </c>
      <c r="AL54" s="210">
        <v>5.4569999999999999</v>
      </c>
      <c r="AM54" s="210">
        <v>6.8810000000000002</v>
      </c>
      <c r="AN54" s="203">
        <v>2.5196000000000001</v>
      </c>
      <c r="AO54" s="203">
        <v>3.9781</v>
      </c>
      <c r="AP54" s="203">
        <v>7.1336000000000004</v>
      </c>
      <c r="AQ54" s="203"/>
      <c r="AR54" s="203">
        <f>$AN$54*0.81818182</f>
        <v>2.0614909136719999</v>
      </c>
      <c r="AS54" s="203">
        <f>$AN$54</f>
        <v>2.5196000000000001</v>
      </c>
      <c r="AT54" s="203">
        <f>$AN$54*1.22222222</f>
        <v>3.0795111055119997</v>
      </c>
      <c r="AU54" s="203">
        <f>$AO$54*0.81818182</f>
        <v>3.2548090981419997</v>
      </c>
      <c r="AV54" s="203">
        <f>$AO$54</f>
        <v>3.9781</v>
      </c>
      <c r="AW54" s="203">
        <f>$AO$54*1.22222222</f>
        <v>4.8621222133819995</v>
      </c>
      <c r="AX54" s="203">
        <f>$AP$54*0.81818182</f>
        <v>5.8365818311520004</v>
      </c>
      <c r="AY54" s="203">
        <f>$AP$54</f>
        <v>7.1336000000000004</v>
      </c>
      <c r="AZ54" s="203">
        <f>$AP$54*1.22222222</f>
        <v>8.7188444285919999</v>
      </c>
      <c r="BB54" s="308" t="str">
        <f t="shared" si="152"/>
        <v>A</v>
      </c>
      <c r="BC54" s="308" t="str">
        <f t="shared" si="153"/>
        <v>P</v>
      </c>
      <c r="BD54" s="308" t="str">
        <f t="shared" si="154"/>
        <v>NP</v>
      </c>
      <c r="BE54" s="308" t="str">
        <f t="shared" si="155"/>
        <v>NO</v>
      </c>
      <c r="BF54" s="308" t="str">
        <f t="shared" si="156"/>
        <v>NO</v>
      </c>
      <c r="BG54" s="308" t="str">
        <f t="shared" si="157"/>
        <v>YES</v>
      </c>
      <c r="BH54" s="308" t="str">
        <f>IF(OR(BB54="P",BC54="P",BD54="P"),"NO","YES")</f>
        <v>NO</v>
      </c>
      <c r="BI54" s="308"/>
      <c r="BJ54" s="12">
        <v>402</v>
      </c>
      <c r="BK54" s="308" t="str">
        <f t="shared" si="159"/>
        <v>A</v>
      </c>
      <c r="BL54" s="308" t="str">
        <f t="shared" si="160"/>
        <v>P</v>
      </c>
      <c r="BM54" s="308" t="str">
        <f t="shared" si="161"/>
        <v>NP</v>
      </c>
      <c r="BN54" s="308" t="str">
        <f t="shared" si="162"/>
        <v>NO</v>
      </c>
      <c r="BO54" s="308" t="str">
        <f t="shared" si="163"/>
        <v>NO</v>
      </c>
      <c r="BP54" s="308" t="str">
        <f t="shared" si="164"/>
        <v>YES</v>
      </c>
      <c r="BQ54" s="308" t="str">
        <f t="shared" si="165"/>
        <v>NO</v>
      </c>
      <c r="BS54" s="308" t="str">
        <f t="shared" si="166"/>
        <v>TP</v>
      </c>
      <c r="BT54" s="308" t="str">
        <f t="shared" si="167"/>
        <v>TN</v>
      </c>
      <c r="BU54" s="308" t="str">
        <f t="shared" si="168"/>
        <v>TP</v>
      </c>
      <c r="BV54" s="308" t="str">
        <f t="shared" si="169"/>
        <v>NO</v>
      </c>
      <c r="BW54" s="308" t="str">
        <f t="shared" si="170"/>
        <v>YES</v>
      </c>
      <c r="BX54" s="308" t="str">
        <f t="shared" si="171"/>
        <v>YES</v>
      </c>
      <c r="BY54" s="308" t="str">
        <f t="shared" si="172"/>
        <v>YES</v>
      </c>
      <c r="BZ54" s="308" t="str">
        <f t="shared" si="173"/>
        <v>NO</v>
      </c>
      <c r="CA54" s="308" t="str">
        <f t="shared" si="174"/>
        <v>NO</v>
      </c>
      <c r="CB54" s="308" t="str">
        <f t="shared" si="175"/>
        <v>NO</v>
      </c>
      <c r="CC54" s="308" t="str">
        <f t="shared" si="176"/>
        <v>NO</v>
      </c>
      <c r="CD54" s="308" t="str">
        <f t="shared" si="177"/>
        <v>NO</v>
      </c>
      <c r="CE54" s="308" t="str">
        <f t="shared" si="178"/>
        <v>NO</v>
      </c>
      <c r="CF54" s="308" t="str">
        <f t="shared" si="179"/>
        <v>NO</v>
      </c>
      <c r="CG54" s="308" t="str">
        <f t="shared" si="180"/>
        <v>NO</v>
      </c>
      <c r="CH54" s="308" t="str">
        <f t="shared" si="181"/>
        <v>NO</v>
      </c>
      <c r="CI54" s="308" t="str">
        <f t="shared" si="182"/>
        <v>NO</v>
      </c>
      <c r="CJ54" s="308" t="str">
        <f t="shared" si="183"/>
        <v>NO</v>
      </c>
      <c r="CK54" s="308" t="str">
        <f t="shared" si="184"/>
        <v>NO</v>
      </c>
      <c r="CL54" s="308" t="str">
        <f t="shared" si="185"/>
        <v>NO</v>
      </c>
      <c r="CM54" s="308" t="str">
        <f t="shared" si="186"/>
        <v>NO</v>
      </c>
      <c r="CN54" s="308" t="str">
        <f t="shared" si="187"/>
        <v>NO</v>
      </c>
      <c r="CO54" s="308" t="str">
        <f t="shared" si="188"/>
        <v>NO</v>
      </c>
      <c r="CP54" s="308" t="str">
        <f t="shared" si="189"/>
        <v>NO</v>
      </c>
      <c r="CQ54" s="308" t="str">
        <f t="shared" si="190"/>
        <v>NO</v>
      </c>
      <c r="CR54" s="308" t="str">
        <f t="shared" si="191"/>
        <v>NO</v>
      </c>
    </row>
    <row r="55" spans="1:96">
      <c r="A55" s="64"/>
      <c r="B55" s="15"/>
      <c r="C55" s="15"/>
      <c r="D55" s="15"/>
      <c r="E55" s="15"/>
      <c r="F55" s="15"/>
      <c r="G55" s="15"/>
      <c r="H55" s="65"/>
      <c r="I55" s="52" t="s">
        <v>13</v>
      </c>
      <c r="J55" s="54">
        <v>0.95224747452848202</v>
      </c>
      <c r="K55" s="54">
        <v>4.6372866333523999E-2</v>
      </c>
      <c r="L55" s="54">
        <v>1.3796591379939801E-3</v>
      </c>
      <c r="M55" s="54">
        <v>0.86329856803022198</v>
      </c>
      <c r="N55" s="54">
        <v>1.9355749685008299E-3</v>
      </c>
      <c r="O55" s="54">
        <v>0.134765857001277</v>
      </c>
      <c r="P55" s="54">
        <v>4.1188450064712299E-2</v>
      </c>
      <c r="Q55" s="54">
        <v>0.52552522854521899</v>
      </c>
      <c r="R55" s="54">
        <v>0.43328632139006801</v>
      </c>
      <c r="S55" s="54">
        <v>0.123136361992774</v>
      </c>
      <c r="T55" s="54">
        <v>0.63415967254602801</v>
      </c>
      <c r="U55" s="54">
        <v>0.24270396546119599</v>
      </c>
      <c r="V55" s="54">
        <v>0.93635812853969003</v>
      </c>
      <c r="W55" s="54">
        <v>4.3526425373725003E-2</v>
      </c>
      <c r="X55" s="54">
        <v>2.0115446086584301E-2</v>
      </c>
      <c r="Y55" s="54">
        <v>0.36092768070570802</v>
      </c>
      <c r="Z55" s="54">
        <v>0.58217955804703503</v>
      </c>
      <c r="AA55" s="54">
        <v>5.6892761247255598E-2</v>
      </c>
      <c r="AB55" s="54">
        <v>0.29266359547807802</v>
      </c>
      <c r="AC55" s="54">
        <v>4.3705447350907603E-2</v>
      </c>
      <c r="AD55" s="54">
        <v>0.66363095717101295</v>
      </c>
      <c r="AE55" s="54">
        <v>0.89866213305149001</v>
      </c>
      <c r="AF55" s="54">
        <v>5.5275686631817901E-2</v>
      </c>
      <c r="AG55" s="317">
        <v>4.6062180316691501E-2</v>
      </c>
      <c r="AH55" s="220">
        <v>2.42</v>
      </c>
      <c r="AI55" s="220">
        <v>3.1749999999999998</v>
      </c>
      <c r="AJ55" s="221">
        <v>7.3339999999999996</v>
      </c>
      <c r="AK55" s="210">
        <v>2.456</v>
      </c>
      <c r="AL55" s="210">
        <v>3.1779999999999999</v>
      </c>
      <c r="AM55" s="210">
        <v>7.1760000000000002</v>
      </c>
      <c r="AN55" s="203"/>
      <c r="AO55" s="203"/>
      <c r="AP55" s="203"/>
      <c r="AQ55" s="203"/>
      <c r="AR55" s="203">
        <f t="shared" ref="AR55:AR67" si="192">$AN$54*0.81818182</f>
        <v>2.0614909136719999</v>
      </c>
      <c r="AS55" s="203">
        <f t="shared" ref="AS55:AS67" si="193">$AN$54</f>
        <v>2.5196000000000001</v>
      </c>
      <c r="AT55" s="203">
        <f t="shared" ref="AT55:AT67" si="194">$AN$54*1.22222222</f>
        <v>3.0795111055119997</v>
      </c>
      <c r="AU55" s="203">
        <f t="shared" ref="AU55:AU67" si="195">$AO$54*0.81818182</f>
        <v>3.2548090981419997</v>
      </c>
      <c r="AV55" s="203">
        <f t="shared" ref="AV55:AV67" si="196">$AO$54</f>
        <v>3.9781</v>
      </c>
      <c r="AW55" s="203">
        <f t="shared" ref="AW55:AW67" si="197">$AO$54*1.22222222</f>
        <v>4.8621222133819995</v>
      </c>
      <c r="AX55" s="203">
        <f t="shared" ref="AX55:AX67" si="198">$AP$54*0.81818182</f>
        <v>5.8365818311520004</v>
      </c>
      <c r="AY55" s="203">
        <f t="shared" ref="AY55:AY67" si="199">$AP$54</f>
        <v>7.1336000000000004</v>
      </c>
      <c r="AZ55" s="203">
        <f t="shared" ref="AZ55:AZ67" si="200">$AP$54*1.22222222</f>
        <v>8.7188444285919999</v>
      </c>
      <c r="BB55" s="308" t="str">
        <f t="shared" ref="BB55:BB68" si="201">IF(AH55&lt;AR55,"A",IF(AND(AR55&lt;=AH55,AH55&lt;=AS55),"NP",IF(AND(AS55&lt;AH55,AH55&lt;=AT55),"NA","P")))</f>
        <v>NP</v>
      </c>
      <c r="BC55" s="308" t="str">
        <f t="shared" ref="BC55:BC68" si="202">IF(AI55&lt;AU55,"A",IF(AND(AU55&lt;=AI55,AI55&lt;=AV55),"NP",IF(AND(AV55&lt;AI55,AI55&lt;=AW55),"NA","P")))</f>
        <v>A</v>
      </c>
      <c r="BD55" s="308" t="str">
        <f t="shared" ref="BD55:BD68" si="203">IF(AJ55&lt;AX55,"A",IF(AND(AX55&lt;=AJ55,AJ55&lt;=AY55),"NP",IF(AND(AY55&lt;AJ55,AJ55&lt;=AZ55),"NA","P")))</f>
        <v>NA</v>
      </c>
      <c r="BE55" s="308" t="str">
        <f t="shared" ref="BE55:BE68" si="204">IF(AND(BB55="A",BC55="A",BD55="A"),"YES","NO")</f>
        <v>NO</v>
      </c>
      <c r="BF55" s="308" t="str">
        <f t="shared" ref="BF55:BF68" si="205">IF(OR(AND(BB55="A",BC55="A"),AND(BB55="A",BD55="A"),AND(BC55="A",BD55="A")),"YES","NO")</f>
        <v>NO</v>
      </c>
      <c r="BG55" s="308" t="str">
        <f t="shared" ref="BG55:BG68" si="206">IF(OR(BB55="A",BC55="A",BD55="A"),"YES","NO")</f>
        <v>YES</v>
      </c>
      <c r="BH55" s="308" t="str">
        <f t="shared" ref="BH55:BH67" si="207">IF(OR(BB55="P",BC55="P",BD55="P"),"NO","YES")</f>
        <v>YES</v>
      </c>
      <c r="BI55" s="308"/>
      <c r="BJ55" s="12">
        <v>10</v>
      </c>
      <c r="BK55" s="308" t="str">
        <f t="shared" ref="BK55:BK68" si="208">IF(AK55&lt;AR55,"A",IF(AND(AR55&lt;=AK55,AK55&lt;=AS55),"NP",IF(AND(AS55&lt;AK55,AK55&lt;=AT55),"NA","P")))</f>
        <v>NP</v>
      </c>
      <c r="BL55" s="308" t="str">
        <f t="shared" ref="BL55:BL68" si="209">IF(AL55&lt;AU55,"A",IF(AND(AU55&lt;=AL55,AL55&lt;=AV55),"NP",IF(AND(AV55&lt;AL55,AL55&lt;=AW55),"NA","P")))</f>
        <v>A</v>
      </c>
      <c r="BM55" s="308" t="str">
        <f t="shared" ref="BM55:BM68" si="210">IF(AM55&lt;AX55,"A",IF(AND(AX55&lt;=AM55,AM55&lt;=AY55),"NP",IF(AND(AY55&lt;AM55,AM55&lt;=AZ55),"NA","P")))</f>
        <v>NA</v>
      </c>
      <c r="BN55" s="308" t="str">
        <f t="shared" ref="BN55:BN68" si="211">IF(AND(BK55="A",BL55="A",BM55="A"),"YES","NO")</f>
        <v>NO</v>
      </c>
      <c r="BO55" s="308" t="str">
        <f t="shared" ref="BO55:BO68" si="212">IF(OR(AND(BK55="A",BL55="A"),AND(BK55="A",BM55="A"),AND(BL55="A",BM55="A")),"YES","NO")</f>
        <v>NO</v>
      </c>
      <c r="BP55" s="308" t="str">
        <f t="shared" ref="BP55:BP68" si="213">IF(OR(BK55="A",BL55="A",BM55="A"),"YES","NO")</f>
        <v>YES</v>
      </c>
      <c r="BQ55" s="308" t="str">
        <f t="shared" ref="BQ55:BQ68" si="214">IF(OR(BK55="P",BL55="P",BM55="P"),"NO","YES")</f>
        <v>YES</v>
      </c>
      <c r="BS55" s="308" t="str">
        <f t="shared" ref="BS55:BS68" si="215">IF(OR(AND(BB55="A",BK55="A"),AND(BB55="A",BK55="NP"),AND(BB55="NP",BK55="A"),AND(BB55="NP",BK55="NP")),"TP",IF(OR(AND(BB55="A",BK55="NA"),AND(BB55="A",BK55="P"),AND(BB55="NP",BK55="NA"),AND(BB55="NP",BK55="P")),"FP",IF(OR(AND(BB55="NA",BK55="A"),AND(BB55="NA",BK55="NP"),AND(BB55="P",BK55="A"),AND(BB55="P",BK55="NP")),"FN","TN")))</f>
        <v>TP</v>
      </c>
      <c r="BT55" s="308" t="str">
        <f t="shared" ref="BT55:BT68" si="216">IF(OR(AND(BC55="A",BL55="A"),AND(BC55="A",BL55="NP"),AND(BC55="NP",BL55="A"),AND(BC55="NP",BL55="NP")),"TP",IF(OR(AND(BC55="A",BL55="NA"),AND(BC55="A",BL55="P"),AND(BC55="NP",BL55="NA"),AND(BC55="NP",BL55="P")),"FP",IF(OR(AND(BC55="NA",BL55="A"),AND(BC55="NA",BL55="NP"),AND(BC55="P",BL55="A"),AND(BC55="P",BL55="NP")),"FN","TN")))</f>
        <v>TP</v>
      </c>
      <c r="BU55" s="308" t="str">
        <f t="shared" ref="BU55:BU68" si="217">IF(OR(AND(BD55="A",BM55="A"),AND(BD55="A",BM55="NP"),AND(BD55="NP",BM55="A"),AND(BD55="NP",BM55="NP")),"TP",IF(OR(AND(BD55="A",BM55="NA"),AND(BD55="A",BM55="P"),AND(BD55="NP",BM55="NA"),AND(BD55="NP",BM55="P")),"FP",IF(OR(AND(BD55="NA",BM55="A"),AND(BD55="NA",BM55="NP"),AND(BD55="P",BM55="A"),AND(BD55="P",BM55="NP")),"FN","TN")))</f>
        <v>TN</v>
      </c>
      <c r="BV55" s="308" t="str">
        <f t="shared" ref="BV55:BV68" si="218">IF(AND(BS55="TP",BT55="TP",BU55="TP"),"YES","NO")</f>
        <v>NO</v>
      </c>
      <c r="BW55" s="308" t="str">
        <f t="shared" ref="BW55:BW68" si="219">IF(OR(AND(BS55="TP",BT55="TP"),AND(BS55="TP",BU55="TP"),AND(BT55="TP",BU55="TP")),"YES","NO")</f>
        <v>YES</v>
      </c>
      <c r="BX55" s="308" t="str">
        <f t="shared" ref="BX55:BX68" si="220">IF(OR(BS55="TP",BT55="TP",BU55="TP"),"YES","NO")</f>
        <v>YES</v>
      </c>
      <c r="BY55" s="308" t="str">
        <f t="shared" ref="BY55:BY68" si="221">IF(AND(OR(BS55="TP",BS55="TN",BT55="TP",BT55="TN",BU55="TP",BU55="TN")),"YES","NO")</f>
        <v>YES</v>
      </c>
      <c r="BZ55" s="308" t="str">
        <f t="shared" ref="BZ55:BZ68" si="222">IF(AND(BJ55&gt;60,BY55="NO"),"YES","NO")</f>
        <v>NO</v>
      </c>
      <c r="CA55" s="308" t="str">
        <f t="shared" ref="CA55:CA68" si="223">IF(AND(BJ55&lt;&gt;"inf",BJ55&gt;60,BY55="NO"),"YES","NO")</f>
        <v>NO</v>
      </c>
      <c r="CB55" s="308" t="str">
        <f t="shared" ref="CB55:CB68" si="224">IF(AND(BJ55="inf",BY55="NO"),"YES","NO")</f>
        <v>NO</v>
      </c>
      <c r="CC55" s="308" t="str">
        <f t="shared" ref="CC55:CC68" si="225">IF(AND(BJ55&lt;=60,BY55="NO"),"YES","NO")</f>
        <v>NO</v>
      </c>
      <c r="CD55" s="308" t="str">
        <f t="shared" ref="CD55:CD68" si="226">IF(AND(OR(BS55="FP",BS55="FN",BT55="FP",BT55="FN",BU55="FP",BU55="FN")),"YES","NO")</f>
        <v>NO</v>
      </c>
      <c r="CE55" s="308" t="str">
        <f t="shared" ref="CE55:CE68" si="227">IF(AND(BJ55&gt;60,OR(BS55="FP",BS55="FN",BT55="FP",BT55="FN",BU55="FP",BU55="FN")),"YES","NO")</f>
        <v>NO</v>
      </c>
      <c r="CF55" s="308" t="str">
        <f t="shared" ref="CF55:CF68" si="228">IF(AND(BJ55&lt;&gt;"inf",BJ55&gt;60,OR(BS55="FP",BS55="FN",BT55="FP",BT55="FN",BU55="FP",BU55="FN")),"YES","NO")</f>
        <v>NO</v>
      </c>
      <c r="CG55" s="308" t="str">
        <f t="shared" ref="CG55:CG68" si="229">IF(AND(BJ55="inf",OR(BS55="FP",BS55="FN",BT55="FP",BT55="FN",BU55="FP",BU55="FN")),"YES","NO")</f>
        <v>NO</v>
      </c>
      <c r="CH55" s="308" t="str">
        <f t="shared" ref="CH55:CH68" si="230">IF(AND(BJ55&lt;=60,OR(BS55="FP",BS55="FN",BT55="FP",BT55="FN",BU55="FP",BU55="FN")),"YES","NO")</f>
        <v>NO</v>
      </c>
      <c r="CI55" s="308" t="str">
        <f t="shared" ref="CI55:CI68" si="231">IF(AND(OR(BS55="FN",BT55="FN",BU55="FN")),"YES","NO")</f>
        <v>NO</v>
      </c>
      <c r="CJ55" s="308" t="str">
        <f t="shared" ref="CJ55:CJ68" si="232">IF(AND(BJ55&gt;60,OR(BS55="FN",BT55="FN",BU55="FN")),"YES","NO")</f>
        <v>NO</v>
      </c>
      <c r="CK55" s="308" t="str">
        <f t="shared" ref="CK55:CK68" si="233">IF(AND(BJ55&lt;&gt;"inf",BJ55&gt;60,OR(BS55="FN",BT55="FN",BU55="FN")),"YES","NO")</f>
        <v>NO</v>
      </c>
      <c r="CL55" s="308" t="str">
        <f t="shared" ref="CL55:CL68" si="234">IF(AND(BJ55="inf",OR(BS55="FN",BT55="FN",BU55="FN")),"YES","NO")</f>
        <v>NO</v>
      </c>
      <c r="CM55" s="308" t="str">
        <f t="shared" ref="CM55:CM68" si="235">IF(AND(BJ55&lt;=60,OR(BS55="FN",BT55="FN",BU55="FN")),"YES","NO")</f>
        <v>NO</v>
      </c>
      <c r="CN55" s="308" t="str">
        <f t="shared" ref="CN55:CN68" si="236">IF(AND(OR(BS55="FP",BT55="FP",BU55="FP")),"YES","NO")</f>
        <v>NO</v>
      </c>
      <c r="CO55" s="308" t="str">
        <f t="shared" ref="CO55:CO68" si="237">IF(AND(BJ55&gt;60,OR(BS55="FP",BT55="FP",BU55="FP")),"YES","NO")</f>
        <v>NO</v>
      </c>
      <c r="CP55" s="308" t="str">
        <f t="shared" ref="CP55:CP68" si="238">IF(AND(BJ55&lt;&gt;"inf",BJ55&gt;60,OR(BS55="FP",BT55="FP",BU55="FP")),"YES","NO")</f>
        <v>NO</v>
      </c>
      <c r="CQ55" s="308" t="str">
        <f t="shared" ref="CQ55:CQ68" si="239">IF(AND(BJ55="inf",OR(BS55="FP",BT55="FP",BU55="FP")),"YES","NO")</f>
        <v>NO</v>
      </c>
      <c r="CR55" s="308" t="str">
        <f t="shared" ref="CR55:CR68" si="240">IF(AND(BJ55&lt;=60,OR(BS55="FP",BT55="FP",BU55="FP")),"YES","NO")</f>
        <v>NO</v>
      </c>
    </row>
    <row r="56" spans="1:96">
      <c r="A56" s="64"/>
      <c r="B56" s="15"/>
      <c r="C56" s="15"/>
      <c r="D56" s="15"/>
      <c r="E56" s="15"/>
      <c r="F56" s="15"/>
      <c r="G56" s="15"/>
      <c r="H56" s="65"/>
      <c r="I56" s="52" t="s">
        <v>14</v>
      </c>
      <c r="J56" s="54">
        <v>0.31103909358514498</v>
      </c>
      <c r="K56" s="54">
        <v>0.67596548917488097</v>
      </c>
      <c r="L56" s="54">
        <v>1.29954172399733E-2</v>
      </c>
      <c r="M56" s="54">
        <v>0.382825785963127</v>
      </c>
      <c r="N56" s="54">
        <v>0.43433672210303598</v>
      </c>
      <c r="O56" s="54">
        <v>0.182837491933836</v>
      </c>
      <c r="P56" s="54">
        <v>0.212309149997161</v>
      </c>
      <c r="Q56" s="54">
        <v>0.71999635437717502</v>
      </c>
      <c r="R56" s="54">
        <v>6.7694495625662293E-2</v>
      </c>
      <c r="S56" s="54">
        <v>3.2701523237705803E-2</v>
      </c>
      <c r="T56" s="54">
        <v>0.79310125605676296</v>
      </c>
      <c r="U56" s="54">
        <v>0.17419722070553101</v>
      </c>
      <c r="V56" s="54">
        <v>0.26521772823193102</v>
      </c>
      <c r="W56" s="54">
        <v>0.35307276643937102</v>
      </c>
      <c r="X56" s="54">
        <v>0.38170950532869602</v>
      </c>
      <c r="Y56" s="54">
        <v>0.27909399908869298</v>
      </c>
      <c r="Z56" s="54">
        <v>1.64849101932815E-2</v>
      </c>
      <c r="AA56" s="54">
        <v>0.70442109071802395</v>
      </c>
      <c r="AB56" s="54">
        <v>0.56712929547566304</v>
      </c>
      <c r="AC56" s="54">
        <v>0.16271564920457501</v>
      </c>
      <c r="AD56" s="54">
        <v>0.27015505531975997</v>
      </c>
      <c r="AE56" s="54">
        <v>0.111315172182244</v>
      </c>
      <c r="AF56" s="54">
        <v>0.50624442579953299</v>
      </c>
      <c r="AG56" s="317">
        <v>0.38244040201822099</v>
      </c>
      <c r="AH56" s="220">
        <v>1.8540000000000001</v>
      </c>
      <c r="AI56" s="220">
        <v>4.298</v>
      </c>
      <c r="AJ56" s="221">
        <v>7.0369999999999999</v>
      </c>
      <c r="AK56" s="210">
        <v>1.667</v>
      </c>
      <c r="AL56" s="210">
        <v>4.2779999999999996</v>
      </c>
      <c r="AM56" s="210">
        <v>7.0579999999999998</v>
      </c>
      <c r="AN56" s="203"/>
      <c r="AO56" s="203"/>
      <c r="AP56" s="203"/>
      <c r="AQ56" s="203"/>
      <c r="AR56" s="203">
        <f t="shared" si="192"/>
        <v>2.0614909136719999</v>
      </c>
      <c r="AS56" s="203">
        <f t="shared" si="193"/>
        <v>2.5196000000000001</v>
      </c>
      <c r="AT56" s="203">
        <f t="shared" si="194"/>
        <v>3.0795111055119997</v>
      </c>
      <c r="AU56" s="203">
        <f t="shared" si="195"/>
        <v>3.2548090981419997</v>
      </c>
      <c r="AV56" s="203">
        <f t="shared" si="196"/>
        <v>3.9781</v>
      </c>
      <c r="AW56" s="203">
        <f t="shared" si="197"/>
        <v>4.8621222133819995</v>
      </c>
      <c r="AX56" s="203">
        <f t="shared" si="198"/>
        <v>5.8365818311520004</v>
      </c>
      <c r="AY56" s="203">
        <f t="shared" si="199"/>
        <v>7.1336000000000004</v>
      </c>
      <c r="AZ56" s="203">
        <f t="shared" si="200"/>
        <v>8.7188444285919999</v>
      </c>
      <c r="BB56" s="308" t="str">
        <f t="shared" si="201"/>
        <v>A</v>
      </c>
      <c r="BC56" s="308" t="str">
        <f t="shared" si="202"/>
        <v>NA</v>
      </c>
      <c r="BD56" s="308" t="str">
        <f t="shared" si="203"/>
        <v>NP</v>
      </c>
      <c r="BE56" s="308" t="str">
        <f t="shared" si="204"/>
        <v>NO</v>
      </c>
      <c r="BF56" s="308" t="str">
        <f t="shared" si="205"/>
        <v>NO</v>
      </c>
      <c r="BG56" s="308" t="str">
        <f t="shared" si="206"/>
        <v>YES</v>
      </c>
      <c r="BH56" s="308" t="str">
        <f t="shared" si="207"/>
        <v>YES</v>
      </c>
      <c r="BI56" s="308"/>
      <c r="BJ56" s="12">
        <v>13</v>
      </c>
      <c r="BK56" s="308" t="str">
        <f t="shared" si="208"/>
        <v>A</v>
      </c>
      <c r="BL56" s="308" t="str">
        <f t="shared" si="209"/>
        <v>NA</v>
      </c>
      <c r="BM56" s="308" t="str">
        <f t="shared" si="210"/>
        <v>NP</v>
      </c>
      <c r="BN56" s="308" t="str">
        <f t="shared" si="211"/>
        <v>NO</v>
      </c>
      <c r="BO56" s="308" t="str">
        <f t="shared" si="212"/>
        <v>NO</v>
      </c>
      <c r="BP56" s="308" t="str">
        <f t="shared" si="213"/>
        <v>YES</v>
      </c>
      <c r="BQ56" s="308" t="str">
        <f t="shared" si="214"/>
        <v>YES</v>
      </c>
      <c r="BS56" s="308" t="str">
        <f t="shared" si="215"/>
        <v>TP</v>
      </c>
      <c r="BT56" s="308" t="str">
        <f t="shared" si="216"/>
        <v>TN</v>
      </c>
      <c r="BU56" s="308" t="str">
        <f t="shared" si="217"/>
        <v>TP</v>
      </c>
      <c r="BV56" s="308" t="str">
        <f t="shared" si="218"/>
        <v>NO</v>
      </c>
      <c r="BW56" s="308" t="str">
        <f t="shared" si="219"/>
        <v>YES</v>
      </c>
      <c r="BX56" s="308" t="str">
        <f t="shared" si="220"/>
        <v>YES</v>
      </c>
      <c r="BY56" s="308" t="str">
        <f t="shared" si="221"/>
        <v>YES</v>
      </c>
      <c r="BZ56" s="308" t="str">
        <f t="shared" si="222"/>
        <v>NO</v>
      </c>
      <c r="CA56" s="308" t="str">
        <f t="shared" si="223"/>
        <v>NO</v>
      </c>
      <c r="CB56" s="308" t="str">
        <f t="shared" si="224"/>
        <v>NO</v>
      </c>
      <c r="CC56" s="308" t="str">
        <f t="shared" si="225"/>
        <v>NO</v>
      </c>
      <c r="CD56" s="308" t="str">
        <f t="shared" si="226"/>
        <v>NO</v>
      </c>
      <c r="CE56" s="308" t="str">
        <f t="shared" si="227"/>
        <v>NO</v>
      </c>
      <c r="CF56" s="308" t="str">
        <f t="shared" si="228"/>
        <v>NO</v>
      </c>
      <c r="CG56" s="308" t="str">
        <f t="shared" si="229"/>
        <v>NO</v>
      </c>
      <c r="CH56" s="308" t="str">
        <f t="shared" si="230"/>
        <v>NO</v>
      </c>
      <c r="CI56" s="308" t="str">
        <f t="shared" si="231"/>
        <v>NO</v>
      </c>
      <c r="CJ56" s="308" t="str">
        <f t="shared" si="232"/>
        <v>NO</v>
      </c>
      <c r="CK56" s="308" t="str">
        <f t="shared" si="233"/>
        <v>NO</v>
      </c>
      <c r="CL56" s="308" t="str">
        <f t="shared" si="234"/>
        <v>NO</v>
      </c>
      <c r="CM56" s="308" t="str">
        <f t="shared" si="235"/>
        <v>NO</v>
      </c>
      <c r="CN56" s="308" t="str">
        <f t="shared" si="236"/>
        <v>NO</v>
      </c>
      <c r="CO56" s="308" t="str">
        <f t="shared" si="237"/>
        <v>NO</v>
      </c>
      <c r="CP56" s="308" t="str">
        <f t="shared" si="238"/>
        <v>NO</v>
      </c>
      <c r="CQ56" s="308" t="str">
        <f t="shared" si="239"/>
        <v>NO</v>
      </c>
      <c r="CR56" s="308" t="str">
        <f t="shared" si="240"/>
        <v>NO</v>
      </c>
    </row>
    <row r="57" spans="1:96">
      <c r="A57" s="64"/>
      <c r="B57" s="15"/>
      <c r="C57" s="15"/>
      <c r="D57" s="15"/>
      <c r="E57" s="15"/>
      <c r="F57" s="15"/>
      <c r="G57" s="15"/>
      <c r="H57" s="65"/>
      <c r="I57" s="52" t="s">
        <v>15</v>
      </c>
      <c r="J57" s="54">
        <v>0.884950337053658</v>
      </c>
      <c r="K57" s="54">
        <v>0.113027490668002</v>
      </c>
      <c r="L57" s="54">
        <v>2.0221722783389999E-3</v>
      </c>
      <c r="M57" s="54">
        <v>0.35985349937669298</v>
      </c>
      <c r="N57" s="54">
        <v>0.44787421585370701</v>
      </c>
      <c r="O57" s="54">
        <v>0.19227228476959901</v>
      </c>
      <c r="P57" s="54">
        <v>0.44356485858074601</v>
      </c>
      <c r="Q57" s="54">
        <v>0.54678001528103604</v>
      </c>
      <c r="R57" s="54">
        <v>9.65512613821695E-3</v>
      </c>
      <c r="S57" s="54">
        <v>0.65484841566946905</v>
      </c>
      <c r="T57" s="54">
        <v>0.12096609050992101</v>
      </c>
      <c r="U57" s="54">
        <v>0.22418549382060801</v>
      </c>
      <c r="V57" s="54">
        <v>4.6190632554590501E-2</v>
      </c>
      <c r="W57" s="54">
        <v>0.52680726869348105</v>
      </c>
      <c r="X57" s="54">
        <v>0.42700209875192802</v>
      </c>
      <c r="Y57" s="54">
        <v>0.85763611607111701</v>
      </c>
      <c r="Z57" s="54">
        <v>8.7764836432577098E-2</v>
      </c>
      <c r="AA57" s="54">
        <v>5.4599047496305501E-2</v>
      </c>
      <c r="AB57" s="54">
        <v>6.2086438443192699E-2</v>
      </c>
      <c r="AC57" s="54">
        <v>0.13772236276229399</v>
      </c>
      <c r="AD57" s="54">
        <v>0.80019119879451295</v>
      </c>
      <c r="AE57" s="54">
        <v>0.787111752891542</v>
      </c>
      <c r="AF57" s="54">
        <v>4.8301146358372002E-2</v>
      </c>
      <c r="AG57" s="317">
        <v>0.16458710075008501</v>
      </c>
      <c r="AH57" s="220">
        <v>1.4690000000000001</v>
      </c>
      <c r="AI57" s="220">
        <v>3.532</v>
      </c>
      <c r="AJ57" s="221">
        <v>7.173</v>
      </c>
      <c r="AK57" s="210">
        <v>1.482</v>
      </c>
      <c r="AL57" s="210">
        <v>3.4940000000000002</v>
      </c>
      <c r="AM57" s="210">
        <v>7.2539999999999996</v>
      </c>
      <c r="AN57" s="203"/>
      <c r="AO57" s="203"/>
      <c r="AP57" s="203"/>
      <c r="AQ57" s="203"/>
      <c r="AR57" s="203">
        <f t="shared" si="192"/>
        <v>2.0614909136719999</v>
      </c>
      <c r="AS57" s="203">
        <f t="shared" si="193"/>
        <v>2.5196000000000001</v>
      </c>
      <c r="AT57" s="203">
        <f t="shared" si="194"/>
        <v>3.0795111055119997</v>
      </c>
      <c r="AU57" s="203">
        <f t="shared" si="195"/>
        <v>3.2548090981419997</v>
      </c>
      <c r="AV57" s="203">
        <f t="shared" si="196"/>
        <v>3.9781</v>
      </c>
      <c r="AW57" s="203">
        <f t="shared" si="197"/>
        <v>4.8621222133819995</v>
      </c>
      <c r="AX57" s="203">
        <f t="shared" si="198"/>
        <v>5.8365818311520004</v>
      </c>
      <c r="AY57" s="203">
        <f t="shared" si="199"/>
        <v>7.1336000000000004</v>
      </c>
      <c r="AZ57" s="203">
        <f t="shared" si="200"/>
        <v>8.7188444285919999</v>
      </c>
      <c r="BB57" s="308" t="str">
        <f t="shared" si="201"/>
        <v>A</v>
      </c>
      <c r="BC57" s="308" t="str">
        <f t="shared" si="202"/>
        <v>NP</v>
      </c>
      <c r="BD57" s="308" t="str">
        <f t="shared" si="203"/>
        <v>NA</v>
      </c>
      <c r="BE57" s="308" t="str">
        <f t="shared" si="204"/>
        <v>NO</v>
      </c>
      <c r="BF57" s="308" t="str">
        <f t="shared" si="205"/>
        <v>NO</v>
      </c>
      <c r="BG57" s="308" t="str">
        <f t="shared" si="206"/>
        <v>YES</v>
      </c>
      <c r="BH57" s="308" t="str">
        <f t="shared" si="207"/>
        <v>YES</v>
      </c>
      <c r="BI57" s="308"/>
      <c r="BJ57" s="12">
        <v>12</v>
      </c>
      <c r="BK57" s="308" t="str">
        <f t="shared" si="208"/>
        <v>A</v>
      </c>
      <c r="BL57" s="308" t="str">
        <f t="shared" si="209"/>
        <v>NP</v>
      </c>
      <c r="BM57" s="308" t="str">
        <f t="shared" si="210"/>
        <v>NA</v>
      </c>
      <c r="BN57" s="308" t="str">
        <f t="shared" si="211"/>
        <v>NO</v>
      </c>
      <c r="BO57" s="308" t="str">
        <f t="shared" si="212"/>
        <v>NO</v>
      </c>
      <c r="BP57" s="308" t="str">
        <f t="shared" si="213"/>
        <v>YES</v>
      </c>
      <c r="BQ57" s="308" t="str">
        <f t="shared" si="214"/>
        <v>YES</v>
      </c>
      <c r="BS57" s="308" t="str">
        <f t="shared" si="215"/>
        <v>TP</v>
      </c>
      <c r="BT57" s="308" t="str">
        <f t="shared" si="216"/>
        <v>TP</v>
      </c>
      <c r="BU57" s="308" t="str">
        <f t="shared" si="217"/>
        <v>TN</v>
      </c>
      <c r="BV57" s="308" t="str">
        <f t="shared" si="218"/>
        <v>NO</v>
      </c>
      <c r="BW57" s="308" t="str">
        <f t="shared" si="219"/>
        <v>YES</v>
      </c>
      <c r="BX57" s="308" t="str">
        <f t="shared" si="220"/>
        <v>YES</v>
      </c>
      <c r="BY57" s="308" t="str">
        <f t="shared" si="221"/>
        <v>YES</v>
      </c>
      <c r="BZ57" s="308" t="str">
        <f t="shared" si="222"/>
        <v>NO</v>
      </c>
      <c r="CA57" s="308" t="str">
        <f t="shared" si="223"/>
        <v>NO</v>
      </c>
      <c r="CB57" s="308" t="str">
        <f t="shared" si="224"/>
        <v>NO</v>
      </c>
      <c r="CC57" s="308" t="str">
        <f t="shared" si="225"/>
        <v>NO</v>
      </c>
      <c r="CD57" s="308" t="str">
        <f t="shared" si="226"/>
        <v>NO</v>
      </c>
      <c r="CE57" s="308" t="str">
        <f t="shared" si="227"/>
        <v>NO</v>
      </c>
      <c r="CF57" s="308" t="str">
        <f t="shared" si="228"/>
        <v>NO</v>
      </c>
      <c r="CG57" s="308" t="str">
        <f t="shared" si="229"/>
        <v>NO</v>
      </c>
      <c r="CH57" s="308" t="str">
        <f t="shared" si="230"/>
        <v>NO</v>
      </c>
      <c r="CI57" s="308" t="str">
        <f t="shared" si="231"/>
        <v>NO</v>
      </c>
      <c r="CJ57" s="308" t="str">
        <f t="shared" si="232"/>
        <v>NO</v>
      </c>
      <c r="CK57" s="308" t="str">
        <f t="shared" si="233"/>
        <v>NO</v>
      </c>
      <c r="CL57" s="308" t="str">
        <f t="shared" si="234"/>
        <v>NO</v>
      </c>
      <c r="CM57" s="308" t="str">
        <f t="shared" si="235"/>
        <v>NO</v>
      </c>
      <c r="CN57" s="308" t="str">
        <f t="shared" si="236"/>
        <v>NO</v>
      </c>
      <c r="CO57" s="308" t="str">
        <f t="shared" si="237"/>
        <v>NO</v>
      </c>
      <c r="CP57" s="308" t="str">
        <f t="shared" si="238"/>
        <v>NO</v>
      </c>
      <c r="CQ57" s="308" t="str">
        <f t="shared" si="239"/>
        <v>NO</v>
      </c>
      <c r="CR57" s="308" t="str">
        <f t="shared" si="240"/>
        <v>NO</v>
      </c>
    </row>
    <row r="58" spans="1:96">
      <c r="A58" s="64"/>
      <c r="B58" s="15"/>
      <c r="C58" s="15"/>
      <c r="D58" s="15"/>
      <c r="E58" s="15"/>
      <c r="F58" s="15"/>
      <c r="G58" s="15"/>
      <c r="H58" s="65"/>
      <c r="I58" s="52" t="s">
        <v>16</v>
      </c>
      <c r="J58" s="54">
        <v>0.92149586104812198</v>
      </c>
      <c r="K58" s="54">
        <v>6.0702892264699798E-2</v>
      </c>
      <c r="L58" s="54">
        <v>1.7801246687177402E-2</v>
      </c>
      <c r="M58" s="54">
        <v>0.66638593833833404</v>
      </c>
      <c r="N58" s="54">
        <v>0.32197994185670098</v>
      </c>
      <c r="O58" s="54">
        <v>1.1634119804963899E-2</v>
      </c>
      <c r="P58" s="54">
        <v>0.41634604257611901</v>
      </c>
      <c r="Q58" s="54">
        <v>7.1467475503100994E-2</v>
      </c>
      <c r="R58" s="54">
        <v>0.51218648192077898</v>
      </c>
      <c r="S58" s="54">
        <v>0.55885268760029105</v>
      </c>
      <c r="T58" s="54">
        <v>0.42705327726600101</v>
      </c>
      <c r="U58" s="54">
        <v>1.40940351337071E-2</v>
      </c>
      <c r="V58" s="54">
        <v>0.733969914030694</v>
      </c>
      <c r="W58" s="54">
        <v>0.20266348229956399</v>
      </c>
      <c r="X58" s="54">
        <v>6.3366603669741103E-2</v>
      </c>
      <c r="Y58" s="54">
        <v>0.75627032519332205</v>
      </c>
      <c r="Z58" s="54">
        <v>6.0748932953658998E-2</v>
      </c>
      <c r="AA58" s="54">
        <v>0.18298074185301799</v>
      </c>
      <c r="AB58" s="54">
        <v>0.12294796194370999</v>
      </c>
      <c r="AC58" s="54">
        <v>0.82449717291968505</v>
      </c>
      <c r="AD58" s="54">
        <v>5.2554865136604102E-2</v>
      </c>
      <c r="AE58" s="54">
        <v>0.55728871380063705</v>
      </c>
      <c r="AF58" s="54">
        <v>0.34839709877742597</v>
      </c>
      <c r="AG58" s="317">
        <v>9.4314187421935994E-2</v>
      </c>
      <c r="AH58" s="220">
        <v>2.14</v>
      </c>
      <c r="AI58" s="220">
        <v>3.355</v>
      </c>
      <c r="AJ58" s="221">
        <v>6.8209999999999997</v>
      </c>
      <c r="AK58" s="210">
        <v>2.161</v>
      </c>
      <c r="AL58" s="210">
        <v>3.3740000000000001</v>
      </c>
      <c r="AM58" s="210">
        <v>6.8159999999999998</v>
      </c>
      <c r="AN58" s="203"/>
      <c r="AO58" s="203"/>
      <c r="AP58" s="203"/>
      <c r="AQ58" s="203"/>
      <c r="AR58" s="203">
        <f t="shared" si="192"/>
        <v>2.0614909136719999</v>
      </c>
      <c r="AS58" s="203">
        <f t="shared" si="193"/>
        <v>2.5196000000000001</v>
      </c>
      <c r="AT58" s="203">
        <f t="shared" si="194"/>
        <v>3.0795111055119997</v>
      </c>
      <c r="AU58" s="203">
        <f t="shared" si="195"/>
        <v>3.2548090981419997</v>
      </c>
      <c r="AV58" s="203">
        <f t="shared" si="196"/>
        <v>3.9781</v>
      </c>
      <c r="AW58" s="203">
        <f t="shared" si="197"/>
        <v>4.8621222133819995</v>
      </c>
      <c r="AX58" s="203">
        <f t="shared" si="198"/>
        <v>5.8365818311520004</v>
      </c>
      <c r="AY58" s="203">
        <f t="shared" si="199"/>
        <v>7.1336000000000004</v>
      </c>
      <c r="AZ58" s="203">
        <f t="shared" si="200"/>
        <v>8.7188444285919999</v>
      </c>
      <c r="BB58" s="308" t="str">
        <f t="shared" si="201"/>
        <v>NP</v>
      </c>
      <c r="BC58" s="308" t="str">
        <f t="shared" si="202"/>
        <v>NP</v>
      </c>
      <c r="BD58" s="308" t="str">
        <f t="shared" si="203"/>
        <v>NP</v>
      </c>
      <c r="BE58" s="308" t="str">
        <f t="shared" si="204"/>
        <v>NO</v>
      </c>
      <c r="BF58" s="308" t="str">
        <f t="shared" si="205"/>
        <v>NO</v>
      </c>
      <c r="BG58" s="308" t="str">
        <f t="shared" si="206"/>
        <v>NO</v>
      </c>
      <c r="BH58" s="308" t="str">
        <f t="shared" si="207"/>
        <v>YES</v>
      </c>
      <c r="BI58" s="308"/>
      <c r="BJ58" s="12">
        <v>27</v>
      </c>
      <c r="BK58" s="308" t="str">
        <f t="shared" si="208"/>
        <v>NP</v>
      </c>
      <c r="BL58" s="308" t="str">
        <f t="shared" si="209"/>
        <v>NP</v>
      </c>
      <c r="BM58" s="308" t="str">
        <f t="shared" si="210"/>
        <v>NP</v>
      </c>
      <c r="BN58" s="308" t="str">
        <f t="shared" si="211"/>
        <v>NO</v>
      </c>
      <c r="BO58" s="308" t="str">
        <f t="shared" si="212"/>
        <v>NO</v>
      </c>
      <c r="BP58" s="308" t="str">
        <f t="shared" si="213"/>
        <v>NO</v>
      </c>
      <c r="BQ58" s="308" t="str">
        <f t="shared" si="214"/>
        <v>YES</v>
      </c>
      <c r="BS58" s="308" t="str">
        <f t="shared" si="215"/>
        <v>TP</v>
      </c>
      <c r="BT58" s="308" t="str">
        <f t="shared" si="216"/>
        <v>TP</v>
      </c>
      <c r="BU58" s="308" t="str">
        <f t="shared" si="217"/>
        <v>TP</v>
      </c>
      <c r="BV58" s="303" t="str">
        <f t="shared" si="218"/>
        <v>YES</v>
      </c>
      <c r="BW58" s="308" t="str">
        <f t="shared" si="219"/>
        <v>YES</v>
      </c>
      <c r="BX58" s="308" t="str">
        <f t="shared" si="220"/>
        <v>YES</v>
      </c>
      <c r="BY58" s="308" t="str">
        <f t="shared" si="221"/>
        <v>YES</v>
      </c>
      <c r="BZ58" s="308" t="str">
        <f t="shared" si="222"/>
        <v>NO</v>
      </c>
      <c r="CA58" s="308" t="str">
        <f t="shared" si="223"/>
        <v>NO</v>
      </c>
      <c r="CB58" s="308" t="str">
        <f t="shared" si="224"/>
        <v>NO</v>
      </c>
      <c r="CC58" s="308" t="str">
        <f t="shared" si="225"/>
        <v>NO</v>
      </c>
      <c r="CD58" s="308" t="str">
        <f t="shared" si="226"/>
        <v>NO</v>
      </c>
      <c r="CE58" s="308" t="str">
        <f t="shared" si="227"/>
        <v>NO</v>
      </c>
      <c r="CF58" s="308" t="str">
        <f t="shared" si="228"/>
        <v>NO</v>
      </c>
      <c r="CG58" s="308" t="str">
        <f t="shared" si="229"/>
        <v>NO</v>
      </c>
      <c r="CH58" s="308" t="str">
        <f t="shared" si="230"/>
        <v>NO</v>
      </c>
      <c r="CI58" s="308" t="str">
        <f t="shared" si="231"/>
        <v>NO</v>
      </c>
      <c r="CJ58" s="308" t="str">
        <f t="shared" si="232"/>
        <v>NO</v>
      </c>
      <c r="CK58" s="308" t="str">
        <f t="shared" si="233"/>
        <v>NO</v>
      </c>
      <c r="CL58" s="308" t="str">
        <f t="shared" si="234"/>
        <v>NO</v>
      </c>
      <c r="CM58" s="308" t="str">
        <f t="shared" si="235"/>
        <v>NO</v>
      </c>
      <c r="CN58" s="308" t="str">
        <f t="shared" si="236"/>
        <v>NO</v>
      </c>
      <c r="CO58" s="308" t="str">
        <f t="shared" si="237"/>
        <v>NO</v>
      </c>
      <c r="CP58" s="308" t="str">
        <f t="shared" si="238"/>
        <v>NO</v>
      </c>
      <c r="CQ58" s="308" t="str">
        <f t="shared" si="239"/>
        <v>NO</v>
      </c>
      <c r="CR58" s="308" t="str">
        <f t="shared" si="240"/>
        <v>NO</v>
      </c>
    </row>
    <row r="59" spans="1:96">
      <c r="A59" s="64"/>
      <c r="B59" s="15"/>
      <c r="C59" s="15"/>
      <c r="D59" s="15"/>
      <c r="E59" s="15"/>
      <c r="F59" s="15"/>
      <c r="G59" s="15"/>
      <c r="H59" s="65"/>
      <c r="I59" s="52" t="s">
        <v>17</v>
      </c>
      <c r="J59" s="54">
        <v>0.76508334118364896</v>
      </c>
      <c r="K59" s="54">
        <v>4.7281047105832801E-2</v>
      </c>
      <c r="L59" s="54">
        <v>0.18763561171051699</v>
      </c>
      <c r="M59" s="54">
        <v>5.1108086421916603E-2</v>
      </c>
      <c r="N59" s="54">
        <v>0.56829339554760505</v>
      </c>
      <c r="O59" s="54">
        <v>0.38059851803047701</v>
      </c>
      <c r="P59" s="54">
        <v>0.17656326848235099</v>
      </c>
      <c r="Q59" s="54">
        <v>0.60617153245977695</v>
      </c>
      <c r="R59" s="54">
        <v>0.21726519905787101</v>
      </c>
      <c r="S59" s="54">
        <v>0.97749334887186201</v>
      </c>
      <c r="T59" s="54">
        <v>2.2385125380928201E-2</v>
      </c>
      <c r="U59" s="54">
        <v>1.21525747208917E-4</v>
      </c>
      <c r="V59" s="54">
        <v>5.1220819409747598E-2</v>
      </c>
      <c r="W59" s="54">
        <v>7.1597298326126796E-2</v>
      </c>
      <c r="X59" s="54">
        <v>0.87718188226412497</v>
      </c>
      <c r="Y59" s="54">
        <v>0.33373273615808002</v>
      </c>
      <c r="Z59" s="54">
        <v>0.60644857468193103</v>
      </c>
      <c r="AA59" s="54">
        <v>5.9818689159988399E-2</v>
      </c>
      <c r="AB59" s="54">
        <v>0.85462313401148204</v>
      </c>
      <c r="AC59" s="54">
        <v>0.104240991931143</v>
      </c>
      <c r="AD59" s="54">
        <v>4.1135874057374601E-2</v>
      </c>
      <c r="AE59" s="54">
        <v>0.93700509642074903</v>
      </c>
      <c r="AF59" s="54">
        <v>1.2651485327663799E-2</v>
      </c>
      <c r="AG59" s="317">
        <v>5.03434182515866E-2</v>
      </c>
      <c r="AH59" s="220">
        <v>2.1619999999999999</v>
      </c>
      <c r="AI59" s="220">
        <v>4.3470000000000004</v>
      </c>
      <c r="AJ59" s="221">
        <v>6.5490000000000004</v>
      </c>
      <c r="AK59" s="210">
        <v>2.12</v>
      </c>
      <c r="AL59" s="210">
        <v>4.6580000000000004</v>
      </c>
      <c r="AM59" s="210">
        <v>6.5750000000000002</v>
      </c>
      <c r="AN59" s="203"/>
      <c r="AO59" s="203"/>
      <c r="AP59" s="203"/>
      <c r="AQ59" s="203"/>
      <c r="AR59" s="203">
        <f t="shared" si="192"/>
        <v>2.0614909136719999</v>
      </c>
      <c r="AS59" s="203">
        <f t="shared" si="193"/>
        <v>2.5196000000000001</v>
      </c>
      <c r="AT59" s="203">
        <f t="shared" si="194"/>
        <v>3.0795111055119997</v>
      </c>
      <c r="AU59" s="203">
        <f t="shared" si="195"/>
        <v>3.2548090981419997</v>
      </c>
      <c r="AV59" s="203">
        <f t="shared" si="196"/>
        <v>3.9781</v>
      </c>
      <c r="AW59" s="203">
        <f t="shared" si="197"/>
        <v>4.8621222133819995</v>
      </c>
      <c r="AX59" s="203">
        <f t="shared" si="198"/>
        <v>5.8365818311520004</v>
      </c>
      <c r="AY59" s="203">
        <f t="shared" si="199"/>
        <v>7.1336000000000004</v>
      </c>
      <c r="AZ59" s="203">
        <f t="shared" si="200"/>
        <v>8.7188444285919999</v>
      </c>
      <c r="BB59" s="308" t="str">
        <f t="shared" si="201"/>
        <v>NP</v>
      </c>
      <c r="BC59" s="308" t="str">
        <f t="shared" si="202"/>
        <v>NA</v>
      </c>
      <c r="BD59" s="308" t="str">
        <f t="shared" si="203"/>
        <v>NP</v>
      </c>
      <c r="BE59" s="308" t="str">
        <f t="shared" si="204"/>
        <v>NO</v>
      </c>
      <c r="BF59" s="308" t="str">
        <f t="shared" si="205"/>
        <v>NO</v>
      </c>
      <c r="BG59" s="308" t="str">
        <f t="shared" si="206"/>
        <v>NO</v>
      </c>
      <c r="BH59" s="308" t="str">
        <f t="shared" si="207"/>
        <v>YES</v>
      </c>
      <c r="BI59" s="308"/>
      <c r="BJ59" s="12">
        <v>19</v>
      </c>
      <c r="BK59" s="308" t="str">
        <f t="shared" si="208"/>
        <v>NP</v>
      </c>
      <c r="BL59" s="308" t="str">
        <f t="shared" si="209"/>
        <v>NA</v>
      </c>
      <c r="BM59" s="308" t="str">
        <f t="shared" si="210"/>
        <v>NP</v>
      </c>
      <c r="BN59" s="308" t="str">
        <f t="shared" si="211"/>
        <v>NO</v>
      </c>
      <c r="BO59" s="308" t="str">
        <f t="shared" si="212"/>
        <v>NO</v>
      </c>
      <c r="BP59" s="308" t="str">
        <f t="shared" si="213"/>
        <v>NO</v>
      </c>
      <c r="BQ59" s="308" t="str">
        <f t="shared" si="214"/>
        <v>YES</v>
      </c>
      <c r="BS59" s="308" t="str">
        <f t="shared" si="215"/>
        <v>TP</v>
      </c>
      <c r="BT59" s="308" t="str">
        <f t="shared" si="216"/>
        <v>TN</v>
      </c>
      <c r="BU59" s="308" t="str">
        <f t="shared" si="217"/>
        <v>TP</v>
      </c>
      <c r="BV59" s="308" t="str">
        <f t="shared" si="218"/>
        <v>NO</v>
      </c>
      <c r="BW59" s="308" t="str">
        <f t="shared" si="219"/>
        <v>YES</v>
      </c>
      <c r="BX59" s="308" t="str">
        <f t="shared" si="220"/>
        <v>YES</v>
      </c>
      <c r="BY59" s="308" t="str">
        <f t="shared" si="221"/>
        <v>YES</v>
      </c>
      <c r="BZ59" s="308" t="str">
        <f t="shared" si="222"/>
        <v>NO</v>
      </c>
      <c r="CA59" s="308" t="str">
        <f t="shared" si="223"/>
        <v>NO</v>
      </c>
      <c r="CB59" s="308" t="str">
        <f t="shared" si="224"/>
        <v>NO</v>
      </c>
      <c r="CC59" s="308" t="str">
        <f t="shared" si="225"/>
        <v>NO</v>
      </c>
      <c r="CD59" s="308" t="str">
        <f t="shared" si="226"/>
        <v>NO</v>
      </c>
      <c r="CE59" s="308" t="str">
        <f t="shared" si="227"/>
        <v>NO</v>
      </c>
      <c r="CF59" s="308" t="str">
        <f t="shared" si="228"/>
        <v>NO</v>
      </c>
      <c r="CG59" s="308" t="str">
        <f t="shared" si="229"/>
        <v>NO</v>
      </c>
      <c r="CH59" s="308" t="str">
        <f t="shared" si="230"/>
        <v>NO</v>
      </c>
      <c r="CI59" s="308" t="str">
        <f t="shared" si="231"/>
        <v>NO</v>
      </c>
      <c r="CJ59" s="308" t="str">
        <f t="shared" si="232"/>
        <v>NO</v>
      </c>
      <c r="CK59" s="308" t="str">
        <f t="shared" si="233"/>
        <v>NO</v>
      </c>
      <c r="CL59" s="308" t="str">
        <f t="shared" si="234"/>
        <v>NO</v>
      </c>
      <c r="CM59" s="308" t="str">
        <f t="shared" si="235"/>
        <v>NO</v>
      </c>
      <c r="CN59" s="308" t="str">
        <f t="shared" si="236"/>
        <v>NO</v>
      </c>
      <c r="CO59" s="308" t="str">
        <f t="shared" si="237"/>
        <v>NO</v>
      </c>
      <c r="CP59" s="308" t="str">
        <f t="shared" si="238"/>
        <v>NO</v>
      </c>
      <c r="CQ59" s="308" t="str">
        <f t="shared" si="239"/>
        <v>NO</v>
      </c>
      <c r="CR59" s="308" t="str">
        <f t="shared" si="240"/>
        <v>NO</v>
      </c>
    </row>
    <row r="60" spans="1:96">
      <c r="A60" s="64"/>
      <c r="B60" s="15"/>
      <c r="C60" s="15"/>
      <c r="D60" s="15"/>
      <c r="E60" s="15"/>
      <c r="F60" s="15"/>
      <c r="G60" s="15"/>
      <c r="H60" s="65"/>
      <c r="I60" s="52" t="s">
        <v>18</v>
      </c>
      <c r="J60" s="54">
        <v>0.39068872654328801</v>
      </c>
      <c r="K60" s="54">
        <v>0.561365261160506</v>
      </c>
      <c r="L60" s="54">
        <v>4.7946012296205397E-2</v>
      </c>
      <c r="M60" s="54">
        <v>0.81019745299053003</v>
      </c>
      <c r="N60" s="54">
        <v>3.6397195018485803E-2</v>
      </c>
      <c r="O60" s="54">
        <v>0.15340535199098301</v>
      </c>
      <c r="P60" s="54">
        <v>0.52166989533609598</v>
      </c>
      <c r="Q60" s="54">
        <v>0.31186341664698403</v>
      </c>
      <c r="R60" s="54">
        <v>0.166466688016919</v>
      </c>
      <c r="S60" s="54">
        <v>0.79829359823712998</v>
      </c>
      <c r="T60" s="54">
        <v>0.15354594252855</v>
      </c>
      <c r="U60" s="54">
        <v>4.8160459234318498E-2</v>
      </c>
      <c r="V60" s="54">
        <v>4.67399765020736E-2</v>
      </c>
      <c r="W60" s="54">
        <v>2.44140147087064E-2</v>
      </c>
      <c r="X60" s="54">
        <v>0.92884600878921997</v>
      </c>
      <c r="Y60" s="54">
        <v>9.3593877861555805E-2</v>
      </c>
      <c r="Z60" s="54">
        <v>7.1265732710325796E-2</v>
      </c>
      <c r="AA60" s="54">
        <v>0.83514038942811797</v>
      </c>
      <c r="AB60" s="54">
        <v>0.69440307411382396</v>
      </c>
      <c r="AC60" s="54">
        <v>0.28473670219900399</v>
      </c>
      <c r="AD60" s="54">
        <v>2.0860223687171199E-2</v>
      </c>
      <c r="AE60" s="54">
        <v>0.100156648906798</v>
      </c>
      <c r="AF60" s="54">
        <v>0.43119625698390901</v>
      </c>
      <c r="AG60" s="317">
        <v>0.46864709410929201</v>
      </c>
      <c r="AH60" s="220">
        <v>1.744</v>
      </c>
      <c r="AI60" s="220">
        <v>5.4870000000000001</v>
      </c>
      <c r="AJ60" s="221">
        <v>6.9169999999999998</v>
      </c>
      <c r="AK60" s="210">
        <v>1.9139999999999999</v>
      </c>
      <c r="AL60" s="210">
        <v>5.39</v>
      </c>
      <c r="AM60" s="210">
        <v>6.8419999999999996</v>
      </c>
      <c r="AN60" s="203"/>
      <c r="AO60" s="203"/>
      <c r="AP60" s="203"/>
      <c r="AQ60" s="203"/>
      <c r="AR60" s="203">
        <f t="shared" si="192"/>
        <v>2.0614909136719999</v>
      </c>
      <c r="AS60" s="203">
        <f t="shared" si="193"/>
        <v>2.5196000000000001</v>
      </c>
      <c r="AT60" s="203">
        <f t="shared" si="194"/>
        <v>3.0795111055119997</v>
      </c>
      <c r="AU60" s="203">
        <f t="shared" si="195"/>
        <v>3.2548090981419997</v>
      </c>
      <c r="AV60" s="203">
        <f t="shared" si="196"/>
        <v>3.9781</v>
      </c>
      <c r="AW60" s="203">
        <f t="shared" si="197"/>
        <v>4.8621222133819995</v>
      </c>
      <c r="AX60" s="203">
        <f t="shared" si="198"/>
        <v>5.8365818311520004</v>
      </c>
      <c r="AY60" s="203">
        <f t="shared" si="199"/>
        <v>7.1336000000000004</v>
      </c>
      <c r="AZ60" s="203">
        <f t="shared" si="200"/>
        <v>8.7188444285919999</v>
      </c>
      <c r="BB60" s="308" t="str">
        <f t="shared" si="201"/>
        <v>A</v>
      </c>
      <c r="BC60" s="308" t="str">
        <f t="shared" si="202"/>
        <v>P</v>
      </c>
      <c r="BD60" s="308" t="str">
        <f t="shared" si="203"/>
        <v>NP</v>
      </c>
      <c r="BE60" s="308" t="str">
        <f t="shared" si="204"/>
        <v>NO</v>
      </c>
      <c r="BF60" s="308" t="str">
        <f t="shared" si="205"/>
        <v>NO</v>
      </c>
      <c r="BG60" s="308" t="str">
        <f t="shared" si="206"/>
        <v>YES</v>
      </c>
      <c r="BH60" s="308" t="str">
        <f t="shared" si="207"/>
        <v>NO</v>
      </c>
      <c r="BI60" s="308"/>
      <c r="BJ60" s="12">
        <v>24</v>
      </c>
      <c r="BK60" s="308" t="str">
        <f t="shared" si="208"/>
        <v>A</v>
      </c>
      <c r="BL60" s="308" t="str">
        <f t="shared" si="209"/>
        <v>P</v>
      </c>
      <c r="BM60" s="308" t="str">
        <f t="shared" si="210"/>
        <v>NP</v>
      </c>
      <c r="BN60" s="308" t="str">
        <f t="shared" si="211"/>
        <v>NO</v>
      </c>
      <c r="BO60" s="308" t="str">
        <f t="shared" si="212"/>
        <v>NO</v>
      </c>
      <c r="BP60" s="308" t="str">
        <f t="shared" si="213"/>
        <v>YES</v>
      </c>
      <c r="BQ60" s="308" t="str">
        <f t="shared" si="214"/>
        <v>NO</v>
      </c>
      <c r="BS60" s="308" t="str">
        <f t="shared" si="215"/>
        <v>TP</v>
      </c>
      <c r="BT60" s="308" t="str">
        <f t="shared" si="216"/>
        <v>TN</v>
      </c>
      <c r="BU60" s="308" t="str">
        <f t="shared" si="217"/>
        <v>TP</v>
      </c>
      <c r="BV60" s="308" t="str">
        <f t="shared" si="218"/>
        <v>NO</v>
      </c>
      <c r="BW60" s="308" t="str">
        <f t="shared" si="219"/>
        <v>YES</v>
      </c>
      <c r="BX60" s="308" t="str">
        <f t="shared" si="220"/>
        <v>YES</v>
      </c>
      <c r="BY60" s="308" t="str">
        <f t="shared" si="221"/>
        <v>YES</v>
      </c>
      <c r="BZ60" s="308" t="str">
        <f t="shared" si="222"/>
        <v>NO</v>
      </c>
      <c r="CA60" s="308" t="str">
        <f t="shared" si="223"/>
        <v>NO</v>
      </c>
      <c r="CB60" s="308" t="str">
        <f t="shared" si="224"/>
        <v>NO</v>
      </c>
      <c r="CC60" s="308" t="str">
        <f t="shared" si="225"/>
        <v>NO</v>
      </c>
      <c r="CD60" s="308" t="str">
        <f t="shared" si="226"/>
        <v>NO</v>
      </c>
      <c r="CE60" s="308" t="str">
        <f t="shared" si="227"/>
        <v>NO</v>
      </c>
      <c r="CF60" s="308" t="str">
        <f t="shared" si="228"/>
        <v>NO</v>
      </c>
      <c r="CG60" s="308" t="str">
        <f t="shared" si="229"/>
        <v>NO</v>
      </c>
      <c r="CH60" s="308" t="str">
        <f t="shared" si="230"/>
        <v>NO</v>
      </c>
      <c r="CI60" s="308" t="str">
        <f t="shared" si="231"/>
        <v>NO</v>
      </c>
      <c r="CJ60" s="308" t="str">
        <f t="shared" si="232"/>
        <v>NO</v>
      </c>
      <c r="CK60" s="308" t="str">
        <f t="shared" si="233"/>
        <v>NO</v>
      </c>
      <c r="CL60" s="308" t="str">
        <f t="shared" si="234"/>
        <v>NO</v>
      </c>
      <c r="CM60" s="308" t="str">
        <f t="shared" si="235"/>
        <v>NO</v>
      </c>
      <c r="CN60" s="308" t="str">
        <f t="shared" si="236"/>
        <v>NO</v>
      </c>
      <c r="CO60" s="308" t="str">
        <f t="shared" si="237"/>
        <v>NO</v>
      </c>
      <c r="CP60" s="308" t="str">
        <f t="shared" si="238"/>
        <v>NO</v>
      </c>
      <c r="CQ60" s="308" t="str">
        <f t="shared" si="239"/>
        <v>NO</v>
      </c>
      <c r="CR60" s="308" t="str">
        <f t="shared" si="240"/>
        <v>NO</v>
      </c>
    </row>
    <row r="61" spans="1:96">
      <c r="A61" s="64"/>
      <c r="B61" s="15"/>
      <c r="C61" s="15"/>
      <c r="D61" s="15"/>
      <c r="E61" s="15"/>
      <c r="F61" s="15"/>
      <c r="G61" s="15"/>
      <c r="H61" s="65"/>
      <c r="I61" s="52" t="s">
        <v>19</v>
      </c>
      <c r="J61" s="54">
        <v>0.884950337053658</v>
      </c>
      <c r="K61" s="54">
        <v>0.113027490668002</v>
      </c>
      <c r="L61" s="54">
        <v>2.0221722783389999E-3</v>
      </c>
      <c r="M61" s="54">
        <v>0.35985349937669298</v>
      </c>
      <c r="N61" s="54">
        <v>0.44787421585370701</v>
      </c>
      <c r="O61" s="54">
        <v>0.19227228476959901</v>
      </c>
      <c r="P61" s="54">
        <v>0.44356485858074601</v>
      </c>
      <c r="Q61" s="54">
        <v>0.54678001528103604</v>
      </c>
      <c r="R61" s="54">
        <v>9.65512613821695E-3</v>
      </c>
      <c r="S61" s="54">
        <v>0.65484841566946905</v>
      </c>
      <c r="T61" s="54">
        <v>0.12096609050992101</v>
      </c>
      <c r="U61" s="54">
        <v>0.22418549382060801</v>
      </c>
      <c r="V61" s="54">
        <v>4.6190632554590501E-2</v>
      </c>
      <c r="W61" s="54">
        <v>0.52680726869348105</v>
      </c>
      <c r="X61" s="54">
        <v>0.42700209875192802</v>
      </c>
      <c r="Y61" s="54">
        <v>0.85763611607111701</v>
      </c>
      <c r="Z61" s="54">
        <v>8.7764836432577098E-2</v>
      </c>
      <c r="AA61" s="54">
        <v>5.4599047496305501E-2</v>
      </c>
      <c r="AB61" s="54">
        <v>6.2086438443192699E-2</v>
      </c>
      <c r="AC61" s="54">
        <v>0.13772236276229399</v>
      </c>
      <c r="AD61" s="54">
        <v>0.80019119879451295</v>
      </c>
      <c r="AE61" s="54">
        <v>0.787111752891542</v>
      </c>
      <c r="AF61" s="54">
        <v>4.8301146358372002E-2</v>
      </c>
      <c r="AG61" s="317">
        <v>0.16458710075008501</v>
      </c>
      <c r="AH61" s="220">
        <v>1.43</v>
      </c>
      <c r="AI61" s="220">
        <v>3.4990000000000001</v>
      </c>
      <c r="AJ61" s="221">
        <v>7.234</v>
      </c>
      <c r="AK61" s="210">
        <v>1.452</v>
      </c>
      <c r="AL61" s="210">
        <v>3.5640000000000001</v>
      </c>
      <c r="AM61" s="210">
        <v>7.0419999999999998</v>
      </c>
      <c r="AN61" s="203"/>
      <c r="AO61" s="203"/>
      <c r="AP61" s="203"/>
      <c r="AQ61" s="203"/>
      <c r="AR61" s="203">
        <f t="shared" si="192"/>
        <v>2.0614909136719999</v>
      </c>
      <c r="AS61" s="203">
        <f t="shared" si="193"/>
        <v>2.5196000000000001</v>
      </c>
      <c r="AT61" s="203">
        <f t="shared" si="194"/>
        <v>3.0795111055119997</v>
      </c>
      <c r="AU61" s="203">
        <f t="shared" si="195"/>
        <v>3.2548090981419997</v>
      </c>
      <c r="AV61" s="203">
        <f t="shared" si="196"/>
        <v>3.9781</v>
      </c>
      <c r="AW61" s="203">
        <f t="shared" si="197"/>
        <v>4.8621222133819995</v>
      </c>
      <c r="AX61" s="203">
        <f t="shared" si="198"/>
        <v>5.8365818311520004</v>
      </c>
      <c r="AY61" s="203">
        <f t="shared" si="199"/>
        <v>7.1336000000000004</v>
      </c>
      <c r="AZ61" s="203">
        <f t="shared" si="200"/>
        <v>8.7188444285919999</v>
      </c>
      <c r="BB61" s="308" t="str">
        <f t="shared" si="201"/>
        <v>A</v>
      </c>
      <c r="BC61" s="308" t="str">
        <f t="shared" si="202"/>
        <v>NP</v>
      </c>
      <c r="BD61" s="308" t="str">
        <f t="shared" si="203"/>
        <v>NA</v>
      </c>
      <c r="BE61" s="308" t="str">
        <f t="shared" si="204"/>
        <v>NO</v>
      </c>
      <c r="BF61" s="308" t="str">
        <f t="shared" si="205"/>
        <v>NO</v>
      </c>
      <c r="BG61" s="308" t="str">
        <f t="shared" si="206"/>
        <v>YES</v>
      </c>
      <c r="BH61" s="308" t="str">
        <f t="shared" si="207"/>
        <v>YES</v>
      </c>
      <c r="BI61" s="308"/>
      <c r="BJ61" s="12">
        <v>12</v>
      </c>
      <c r="BK61" s="308" t="str">
        <f t="shared" si="208"/>
        <v>A</v>
      </c>
      <c r="BL61" s="308" t="str">
        <f t="shared" si="209"/>
        <v>NP</v>
      </c>
      <c r="BM61" s="308" t="str">
        <f t="shared" si="210"/>
        <v>NP</v>
      </c>
      <c r="BN61" s="308" t="str">
        <f t="shared" si="211"/>
        <v>NO</v>
      </c>
      <c r="BO61" s="308" t="str">
        <f t="shared" si="212"/>
        <v>NO</v>
      </c>
      <c r="BP61" s="308" t="str">
        <f t="shared" si="213"/>
        <v>YES</v>
      </c>
      <c r="BQ61" s="308" t="str">
        <f t="shared" si="214"/>
        <v>YES</v>
      </c>
      <c r="BS61" s="308" t="str">
        <f t="shared" si="215"/>
        <v>TP</v>
      </c>
      <c r="BT61" s="308" t="str">
        <f t="shared" si="216"/>
        <v>TP</v>
      </c>
      <c r="BU61" s="308" t="str">
        <f t="shared" si="217"/>
        <v>FN</v>
      </c>
      <c r="BV61" s="308" t="str">
        <f t="shared" si="218"/>
        <v>NO</v>
      </c>
      <c r="BW61" s="308" t="str">
        <f t="shared" si="219"/>
        <v>YES</v>
      </c>
      <c r="BX61" s="308" t="str">
        <f t="shared" si="220"/>
        <v>YES</v>
      </c>
      <c r="BY61" s="308" t="str">
        <f t="shared" si="221"/>
        <v>YES</v>
      </c>
      <c r="BZ61" s="308" t="str">
        <f t="shared" si="222"/>
        <v>NO</v>
      </c>
      <c r="CA61" s="308" t="str">
        <f t="shared" si="223"/>
        <v>NO</v>
      </c>
      <c r="CB61" s="308" t="str">
        <f t="shared" si="224"/>
        <v>NO</v>
      </c>
      <c r="CC61" s="308" t="str">
        <f t="shared" si="225"/>
        <v>NO</v>
      </c>
      <c r="CD61" s="308" t="str">
        <f t="shared" si="226"/>
        <v>YES</v>
      </c>
      <c r="CE61" s="308" t="str">
        <f t="shared" si="227"/>
        <v>NO</v>
      </c>
      <c r="CF61" s="308" t="str">
        <f t="shared" si="228"/>
        <v>NO</v>
      </c>
      <c r="CG61" s="308" t="str">
        <f t="shared" si="229"/>
        <v>NO</v>
      </c>
      <c r="CH61" s="308" t="str">
        <f t="shared" si="230"/>
        <v>YES</v>
      </c>
      <c r="CI61" s="308" t="str">
        <f t="shared" si="231"/>
        <v>YES</v>
      </c>
      <c r="CJ61" s="308" t="str">
        <f t="shared" si="232"/>
        <v>NO</v>
      </c>
      <c r="CK61" s="308" t="str">
        <f t="shared" si="233"/>
        <v>NO</v>
      </c>
      <c r="CL61" s="308" t="str">
        <f t="shared" si="234"/>
        <v>NO</v>
      </c>
      <c r="CM61" s="308" t="str">
        <f t="shared" si="235"/>
        <v>YES</v>
      </c>
      <c r="CN61" s="308" t="str">
        <f t="shared" si="236"/>
        <v>NO</v>
      </c>
      <c r="CO61" s="308" t="str">
        <f t="shared" si="237"/>
        <v>NO</v>
      </c>
      <c r="CP61" s="308" t="str">
        <f t="shared" si="238"/>
        <v>NO</v>
      </c>
      <c r="CQ61" s="308" t="str">
        <f t="shared" si="239"/>
        <v>NO</v>
      </c>
      <c r="CR61" s="308" t="str">
        <f t="shared" si="240"/>
        <v>NO</v>
      </c>
    </row>
    <row r="62" spans="1:96">
      <c r="A62" s="64"/>
      <c r="B62" s="15"/>
      <c r="C62" s="15"/>
      <c r="D62" s="15"/>
      <c r="E62" s="15"/>
      <c r="F62" s="15"/>
      <c r="G62" s="15"/>
      <c r="H62" s="65"/>
      <c r="I62" s="52" t="s">
        <v>42</v>
      </c>
      <c r="J62" s="54">
        <v>0.31103909358514498</v>
      </c>
      <c r="K62" s="54">
        <v>0.67596548917488097</v>
      </c>
      <c r="L62" s="54">
        <v>1.29954172399733E-2</v>
      </c>
      <c r="M62" s="54">
        <v>0.382825785963127</v>
      </c>
      <c r="N62" s="54">
        <v>0.43433672210303598</v>
      </c>
      <c r="O62" s="54">
        <v>0.182837491933836</v>
      </c>
      <c r="P62" s="54">
        <v>0.212309149997161</v>
      </c>
      <c r="Q62" s="54">
        <v>0.71999635437717502</v>
      </c>
      <c r="R62" s="54">
        <v>6.7694495625662293E-2</v>
      </c>
      <c r="S62" s="54">
        <v>3.2701523237705803E-2</v>
      </c>
      <c r="T62" s="54">
        <v>0.79310125605676296</v>
      </c>
      <c r="U62" s="54">
        <v>0.17419722070553101</v>
      </c>
      <c r="V62" s="54">
        <v>0.26521772823193102</v>
      </c>
      <c r="W62" s="54">
        <v>0.35307276643937102</v>
      </c>
      <c r="X62" s="54">
        <v>0.38170950532869602</v>
      </c>
      <c r="Y62" s="54">
        <v>0.27909399908869298</v>
      </c>
      <c r="Z62" s="54">
        <v>1.64849101932815E-2</v>
      </c>
      <c r="AA62" s="54">
        <v>0.70442109071802395</v>
      </c>
      <c r="AB62" s="54">
        <v>0.56712929547566304</v>
      </c>
      <c r="AC62" s="54">
        <v>0.16271564920457501</v>
      </c>
      <c r="AD62" s="54">
        <v>0.27015505531975997</v>
      </c>
      <c r="AE62" s="54">
        <v>0.787111752891542</v>
      </c>
      <c r="AF62" s="54">
        <v>4.8301146358372002E-2</v>
      </c>
      <c r="AG62" s="317">
        <v>0.16458710075008501</v>
      </c>
      <c r="AH62" s="220">
        <v>1.8580000000000001</v>
      </c>
      <c r="AI62" s="220">
        <v>4.3940000000000001</v>
      </c>
      <c r="AJ62" s="221">
        <v>6.9489999999999998</v>
      </c>
      <c r="AK62" s="210">
        <v>1.871</v>
      </c>
      <c r="AL62" s="210">
        <v>4.4950000000000001</v>
      </c>
      <c r="AM62" s="210">
        <v>6.9649999999999999</v>
      </c>
      <c r="AN62" s="203"/>
      <c r="AO62" s="203"/>
      <c r="AP62" s="203"/>
      <c r="AQ62" s="203"/>
      <c r="AR62" s="203">
        <f t="shared" si="192"/>
        <v>2.0614909136719999</v>
      </c>
      <c r="AS62" s="203">
        <f t="shared" si="193"/>
        <v>2.5196000000000001</v>
      </c>
      <c r="AT62" s="203">
        <f t="shared" si="194"/>
        <v>3.0795111055119997</v>
      </c>
      <c r="AU62" s="203">
        <f t="shared" si="195"/>
        <v>3.2548090981419997</v>
      </c>
      <c r="AV62" s="203">
        <f t="shared" si="196"/>
        <v>3.9781</v>
      </c>
      <c r="AW62" s="203">
        <f t="shared" si="197"/>
        <v>4.8621222133819995</v>
      </c>
      <c r="AX62" s="203">
        <f t="shared" si="198"/>
        <v>5.8365818311520004</v>
      </c>
      <c r="AY62" s="203">
        <f t="shared" si="199"/>
        <v>7.1336000000000004</v>
      </c>
      <c r="AZ62" s="203">
        <f t="shared" si="200"/>
        <v>8.7188444285919999</v>
      </c>
      <c r="BB62" s="308" t="str">
        <f t="shared" si="201"/>
        <v>A</v>
      </c>
      <c r="BC62" s="308" t="str">
        <f t="shared" si="202"/>
        <v>NA</v>
      </c>
      <c r="BD62" s="308" t="str">
        <f t="shared" si="203"/>
        <v>NP</v>
      </c>
      <c r="BE62" s="308" t="str">
        <f t="shared" si="204"/>
        <v>NO</v>
      </c>
      <c r="BF62" s="308" t="str">
        <f t="shared" si="205"/>
        <v>NO</v>
      </c>
      <c r="BG62" s="308" t="str">
        <f t="shared" si="206"/>
        <v>YES</v>
      </c>
      <c r="BH62" s="308" t="str">
        <f t="shared" si="207"/>
        <v>YES</v>
      </c>
      <c r="BI62" s="308"/>
      <c r="BJ62" s="12">
        <v>18</v>
      </c>
      <c r="BK62" s="308" t="str">
        <f t="shared" si="208"/>
        <v>A</v>
      </c>
      <c r="BL62" s="308" t="str">
        <f t="shared" si="209"/>
        <v>NA</v>
      </c>
      <c r="BM62" s="308" t="str">
        <f t="shared" si="210"/>
        <v>NP</v>
      </c>
      <c r="BN62" s="308" t="str">
        <f t="shared" si="211"/>
        <v>NO</v>
      </c>
      <c r="BO62" s="308" t="str">
        <f t="shared" si="212"/>
        <v>NO</v>
      </c>
      <c r="BP62" s="308" t="str">
        <f t="shared" si="213"/>
        <v>YES</v>
      </c>
      <c r="BQ62" s="308" t="str">
        <f t="shared" si="214"/>
        <v>YES</v>
      </c>
      <c r="BS62" s="308" t="str">
        <f t="shared" si="215"/>
        <v>TP</v>
      </c>
      <c r="BT62" s="308" t="str">
        <f t="shared" si="216"/>
        <v>TN</v>
      </c>
      <c r="BU62" s="308" t="str">
        <f t="shared" si="217"/>
        <v>TP</v>
      </c>
      <c r="BV62" s="308" t="str">
        <f t="shared" si="218"/>
        <v>NO</v>
      </c>
      <c r="BW62" s="308" t="str">
        <f t="shared" si="219"/>
        <v>YES</v>
      </c>
      <c r="BX62" s="308" t="str">
        <f t="shared" si="220"/>
        <v>YES</v>
      </c>
      <c r="BY62" s="308" t="str">
        <f t="shared" si="221"/>
        <v>YES</v>
      </c>
      <c r="BZ62" s="308" t="str">
        <f t="shared" si="222"/>
        <v>NO</v>
      </c>
      <c r="CA62" s="308" t="str">
        <f t="shared" si="223"/>
        <v>NO</v>
      </c>
      <c r="CB62" s="308" t="str">
        <f t="shared" si="224"/>
        <v>NO</v>
      </c>
      <c r="CC62" s="308" t="str">
        <f t="shared" si="225"/>
        <v>NO</v>
      </c>
      <c r="CD62" s="308" t="str">
        <f t="shared" si="226"/>
        <v>NO</v>
      </c>
      <c r="CE62" s="308" t="str">
        <f t="shared" si="227"/>
        <v>NO</v>
      </c>
      <c r="CF62" s="308" t="str">
        <f t="shared" si="228"/>
        <v>NO</v>
      </c>
      <c r="CG62" s="308" t="str">
        <f t="shared" si="229"/>
        <v>NO</v>
      </c>
      <c r="CH62" s="308" t="str">
        <f t="shared" si="230"/>
        <v>NO</v>
      </c>
      <c r="CI62" s="308" t="str">
        <f t="shared" si="231"/>
        <v>NO</v>
      </c>
      <c r="CJ62" s="308" t="str">
        <f t="shared" si="232"/>
        <v>NO</v>
      </c>
      <c r="CK62" s="308" t="str">
        <f t="shared" si="233"/>
        <v>NO</v>
      </c>
      <c r="CL62" s="308" t="str">
        <f t="shared" si="234"/>
        <v>NO</v>
      </c>
      <c r="CM62" s="308" t="str">
        <f t="shared" si="235"/>
        <v>NO</v>
      </c>
      <c r="CN62" s="308" t="str">
        <f t="shared" si="236"/>
        <v>NO</v>
      </c>
      <c r="CO62" s="308" t="str">
        <f t="shared" si="237"/>
        <v>NO</v>
      </c>
      <c r="CP62" s="308" t="str">
        <f t="shared" si="238"/>
        <v>NO</v>
      </c>
      <c r="CQ62" s="308" t="str">
        <f t="shared" si="239"/>
        <v>NO</v>
      </c>
      <c r="CR62" s="308" t="str">
        <f t="shared" si="240"/>
        <v>NO</v>
      </c>
    </row>
    <row r="63" spans="1:96">
      <c r="A63" s="64"/>
      <c r="B63" s="15"/>
      <c r="C63" s="15"/>
      <c r="D63" s="15"/>
      <c r="E63" s="15"/>
      <c r="F63" s="15"/>
      <c r="G63" s="15"/>
      <c r="H63" s="65"/>
      <c r="I63" s="52" t="s">
        <v>43</v>
      </c>
      <c r="J63" s="54">
        <v>0.884950337053658</v>
      </c>
      <c r="K63" s="54">
        <v>0.113027490668002</v>
      </c>
      <c r="L63" s="54">
        <v>2.0221722783389999E-3</v>
      </c>
      <c r="M63" s="54">
        <v>0.35985349937669298</v>
      </c>
      <c r="N63" s="54">
        <v>0.44787421585370701</v>
      </c>
      <c r="O63" s="54">
        <v>0.19227228476959901</v>
      </c>
      <c r="P63" s="54">
        <v>0.44356485858074601</v>
      </c>
      <c r="Q63" s="54">
        <v>0.54678001528103604</v>
      </c>
      <c r="R63" s="54">
        <v>9.65512613821695E-3</v>
      </c>
      <c r="S63" s="54">
        <v>0.65484841566946905</v>
      </c>
      <c r="T63" s="54">
        <v>0.12096609050992101</v>
      </c>
      <c r="U63" s="54">
        <v>0.22418549382060801</v>
      </c>
      <c r="V63" s="54">
        <v>4.6190632554590501E-2</v>
      </c>
      <c r="W63" s="54">
        <v>0.52680726869348105</v>
      </c>
      <c r="X63" s="54">
        <v>0.42700209875192802</v>
      </c>
      <c r="Y63" s="54">
        <v>0.85763611607111701</v>
      </c>
      <c r="Z63" s="54">
        <v>8.7764836432577098E-2</v>
      </c>
      <c r="AA63" s="54">
        <v>5.4599047496305501E-2</v>
      </c>
      <c r="AB63" s="54">
        <v>6.2086438443192699E-2</v>
      </c>
      <c r="AC63" s="54">
        <v>0.13772236276229399</v>
      </c>
      <c r="AD63" s="54">
        <v>0.80019119879451295</v>
      </c>
      <c r="AE63" s="54">
        <v>0.111315172182244</v>
      </c>
      <c r="AF63" s="54">
        <v>0.50624442579953299</v>
      </c>
      <c r="AG63" s="317">
        <v>0.38244040201822099</v>
      </c>
      <c r="AH63" s="220">
        <v>1.476</v>
      </c>
      <c r="AI63" s="220">
        <v>3.37</v>
      </c>
      <c r="AJ63" s="221">
        <v>7.7729999999999997</v>
      </c>
      <c r="AK63" s="210">
        <v>1.5569999999999999</v>
      </c>
      <c r="AL63" s="210">
        <v>3.577</v>
      </c>
      <c r="AM63" s="210">
        <v>7.8339999999999996</v>
      </c>
      <c r="AN63" s="203"/>
      <c r="AO63" s="203"/>
      <c r="AP63" s="203"/>
      <c r="AQ63" s="203"/>
      <c r="AR63" s="203">
        <f t="shared" si="192"/>
        <v>2.0614909136719999</v>
      </c>
      <c r="AS63" s="203">
        <f t="shared" si="193"/>
        <v>2.5196000000000001</v>
      </c>
      <c r="AT63" s="203">
        <f t="shared" si="194"/>
        <v>3.0795111055119997</v>
      </c>
      <c r="AU63" s="203">
        <f t="shared" si="195"/>
        <v>3.2548090981419997</v>
      </c>
      <c r="AV63" s="203">
        <f t="shared" si="196"/>
        <v>3.9781</v>
      </c>
      <c r="AW63" s="203">
        <f t="shared" si="197"/>
        <v>4.8621222133819995</v>
      </c>
      <c r="AX63" s="203">
        <f t="shared" si="198"/>
        <v>5.8365818311520004</v>
      </c>
      <c r="AY63" s="203">
        <f t="shared" si="199"/>
        <v>7.1336000000000004</v>
      </c>
      <c r="AZ63" s="203">
        <f t="shared" si="200"/>
        <v>8.7188444285919999</v>
      </c>
      <c r="BB63" s="308" t="str">
        <f t="shared" si="201"/>
        <v>A</v>
      </c>
      <c r="BC63" s="308" t="str">
        <f t="shared" si="202"/>
        <v>NP</v>
      </c>
      <c r="BD63" s="308" t="str">
        <f t="shared" si="203"/>
        <v>NA</v>
      </c>
      <c r="BE63" s="308" t="str">
        <f t="shared" si="204"/>
        <v>NO</v>
      </c>
      <c r="BF63" s="308" t="str">
        <f t="shared" si="205"/>
        <v>NO</v>
      </c>
      <c r="BG63" s="308" t="str">
        <f t="shared" si="206"/>
        <v>YES</v>
      </c>
      <c r="BH63" s="308" t="str">
        <f t="shared" si="207"/>
        <v>YES</v>
      </c>
      <c r="BI63" s="308"/>
      <c r="BJ63" s="12">
        <v>18</v>
      </c>
      <c r="BK63" s="308" t="str">
        <f t="shared" si="208"/>
        <v>A</v>
      </c>
      <c r="BL63" s="308" t="str">
        <f t="shared" si="209"/>
        <v>NP</v>
      </c>
      <c r="BM63" s="308" t="str">
        <f t="shared" si="210"/>
        <v>NA</v>
      </c>
      <c r="BN63" s="308" t="str">
        <f t="shared" si="211"/>
        <v>NO</v>
      </c>
      <c r="BO63" s="308" t="str">
        <f t="shared" si="212"/>
        <v>NO</v>
      </c>
      <c r="BP63" s="308" t="str">
        <f t="shared" si="213"/>
        <v>YES</v>
      </c>
      <c r="BQ63" s="308" t="str">
        <f t="shared" si="214"/>
        <v>YES</v>
      </c>
      <c r="BS63" s="308" t="str">
        <f t="shared" si="215"/>
        <v>TP</v>
      </c>
      <c r="BT63" s="308" t="str">
        <f t="shared" si="216"/>
        <v>TP</v>
      </c>
      <c r="BU63" s="308" t="str">
        <f t="shared" si="217"/>
        <v>TN</v>
      </c>
      <c r="BV63" s="308" t="str">
        <f t="shared" si="218"/>
        <v>NO</v>
      </c>
      <c r="BW63" s="308" t="str">
        <f t="shared" si="219"/>
        <v>YES</v>
      </c>
      <c r="BX63" s="308" t="str">
        <f t="shared" si="220"/>
        <v>YES</v>
      </c>
      <c r="BY63" s="308" t="str">
        <f t="shared" si="221"/>
        <v>YES</v>
      </c>
      <c r="BZ63" s="308" t="str">
        <f t="shared" si="222"/>
        <v>NO</v>
      </c>
      <c r="CA63" s="308" t="str">
        <f t="shared" si="223"/>
        <v>NO</v>
      </c>
      <c r="CB63" s="308" t="str">
        <f t="shared" si="224"/>
        <v>NO</v>
      </c>
      <c r="CC63" s="308" t="str">
        <f t="shared" si="225"/>
        <v>NO</v>
      </c>
      <c r="CD63" s="308" t="str">
        <f t="shared" si="226"/>
        <v>NO</v>
      </c>
      <c r="CE63" s="308" t="str">
        <f t="shared" si="227"/>
        <v>NO</v>
      </c>
      <c r="CF63" s="308" t="str">
        <f t="shared" si="228"/>
        <v>NO</v>
      </c>
      <c r="CG63" s="308" t="str">
        <f t="shared" si="229"/>
        <v>NO</v>
      </c>
      <c r="CH63" s="308" t="str">
        <f t="shared" si="230"/>
        <v>NO</v>
      </c>
      <c r="CI63" s="308" t="str">
        <f t="shared" si="231"/>
        <v>NO</v>
      </c>
      <c r="CJ63" s="308" t="str">
        <f t="shared" si="232"/>
        <v>NO</v>
      </c>
      <c r="CK63" s="308" t="str">
        <f t="shared" si="233"/>
        <v>NO</v>
      </c>
      <c r="CL63" s="308" t="str">
        <f t="shared" si="234"/>
        <v>NO</v>
      </c>
      <c r="CM63" s="308" t="str">
        <f t="shared" si="235"/>
        <v>NO</v>
      </c>
      <c r="CN63" s="308" t="str">
        <f t="shared" si="236"/>
        <v>NO</v>
      </c>
      <c r="CO63" s="308" t="str">
        <f t="shared" si="237"/>
        <v>NO</v>
      </c>
      <c r="CP63" s="308" t="str">
        <f t="shared" si="238"/>
        <v>NO</v>
      </c>
      <c r="CQ63" s="308" t="str">
        <f t="shared" si="239"/>
        <v>NO</v>
      </c>
      <c r="CR63" s="308" t="str">
        <f t="shared" si="240"/>
        <v>NO</v>
      </c>
    </row>
    <row r="64" spans="1:96">
      <c r="A64" s="64"/>
      <c r="B64" s="15"/>
      <c r="C64" s="15"/>
      <c r="D64" s="15"/>
      <c r="E64" s="15"/>
      <c r="F64" s="15"/>
      <c r="G64" s="15"/>
      <c r="H64" s="65"/>
      <c r="I64" s="52" t="s">
        <v>45</v>
      </c>
      <c r="J64" s="54">
        <v>0.95223355111602803</v>
      </c>
      <c r="K64" s="54">
        <v>3.9492628963621303E-2</v>
      </c>
      <c r="L64" s="54">
        <v>8.2738199203501398E-3</v>
      </c>
      <c r="M64" s="54">
        <v>0.522735710716554</v>
      </c>
      <c r="N64" s="54">
        <v>0.336522443721749</v>
      </c>
      <c r="O64" s="54">
        <v>0.140741845561696</v>
      </c>
      <c r="P64" s="54">
        <v>0.48639706470925498</v>
      </c>
      <c r="Q64" s="54">
        <v>1.32287790064828E-2</v>
      </c>
      <c r="R64" s="54">
        <v>0.50037415628426196</v>
      </c>
      <c r="S64" s="54">
        <v>0.45434682333981402</v>
      </c>
      <c r="T64" s="54">
        <v>2.6956631025139101E-2</v>
      </c>
      <c r="U64" s="54">
        <v>0.51869654563504597</v>
      </c>
      <c r="V64" s="54">
        <v>0.64159042991895099</v>
      </c>
      <c r="W64" s="54">
        <v>0.32529102268610099</v>
      </c>
      <c r="X64" s="54">
        <v>3.3118547394947698E-2</v>
      </c>
      <c r="Y64" s="54">
        <v>0.96553752269218096</v>
      </c>
      <c r="Z64" s="54">
        <v>1.7118095126836201E-2</v>
      </c>
      <c r="AA64" s="54">
        <v>1.73443821809827E-2</v>
      </c>
      <c r="AB64" s="54">
        <v>0.12294796194370999</v>
      </c>
      <c r="AC64" s="54">
        <v>0.82449717291968505</v>
      </c>
      <c r="AD64" s="54">
        <v>5.2554865136604102E-2</v>
      </c>
      <c r="AE64" s="54">
        <v>0.55728871380063705</v>
      </c>
      <c r="AF64" s="54">
        <v>0.34839709877742597</v>
      </c>
      <c r="AG64" s="317">
        <v>9.4314187421935994E-2</v>
      </c>
      <c r="AH64" s="220">
        <v>2.371</v>
      </c>
      <c r="AI64" s="220">
        <v>3.1840000000000002</v>
      </c>
      <c r="AJ64" s="221">
        <v>6.7430000000000003</v>
      </c>
      <c r="AK64" s="210">
        <v>2.3719999999999999</v>
      </c>
      <c r="AL64" s="210">
        <v>3.3090000000000002</v>
      </c>
      <c r="AM64" s="210">
        <v>6.9139999999999997</v>
      </c>
      <c r="AN64" s="203"/>
      <c r="AO64" s="203"/>
      <c r="AP64" s="203"/>
      <c r="AQ64" s="203"/>
      <c r="AR64" s="203">
        <f t="shared" si="192"/>
        <v>2.0614909136719999</v>
      </c>
      <c r="AS64" s="203">
        <f t="shared" si="193"/>
        <v>2.5196000000000001</v>
      </c>
      <c r="AT64" s="203">
        <f t="shared" si="194"/>
        <v>3.0795111055119997</v>
      </c>
      <c r="AU64" s="203">
        <f t="shared" si="195"/>
        <v>3.2548090981419997</v>
      </c>
      <c r="AV64" s="203">
        <f t="shared" si="196"/>
        <v>3.9781</v>
      </c>
      <c r="AW64" s="203">
        <f t="shared" si="197"/>
        <v>4.8621222133819995</v>
      </c>
      <c r="AX64" s="203">
        <f t="shared" si="198"/>
        <v>5.8365818311520004</v>
      </c>
      <c r="AY64" s="203">
        <f t="shared" si="199"/>
        <v>7.1336000000000004</v>
      </c>
      <c r="AZ64" s="203">
        <f t="shared" si="200"/>
        <v>8.7188444285919999</v>
      </c>
      <c r="BB64" s="308" t="str">
        <f t="shared" si="201"/>
        <v>NP</v>
      </c>
      <c r="BC64" s="308" t="str">
        <f t="shared" si="202"/>
        <v>A</v>
      </c>
      <c r="BD64" s="308" t="str">
        <f t="shared" si="203"/>
        <v>NP</v>
      </c>
      <c r="BE64" s="308" t="str">
        <f t="shared" si="204"/>
        <v>NO</v>
      </c>
      <c r="BF64" s="308" t="str">
        <f t="shared" si="205"/>
        <v>NO</v>
      </c>
      <c r="BG64" s="308" t="str">
        <f t="shared" si="206"/>
        <v>YES</v>
      </c>
      <c r="BH64" s="308" t="str">
        <f t="shared" si="207"/>
        <v>YES</v>
      </c>
      <c r="BI64" s="308"/>
      <c r="BJ64" s="12">
        <v>34</v>
      </c>
      <c r="BK64" s="308" t="str">
        <f t="shared" si="208"/>
        <v>NP</v>
      </c>
      <c r="BL64" s="308" t="str">
        <f t="shared" si="209"/>
        <v>NP</v>
      </c>
      <c r="BM64" s="308" t="str">
        <f t="shared" si="210"/>
        <v>NP</v>
      </c>
      <c r="BN64" s="308" t="str">
        <f t="shared" si="211"/>
        <v>NO</v>
      </c>
      <c r="BO64" s="308" t="str">
        <f t="shared" si="212"/>
        <v>NO</v>
      </c>
      <c r="BP64" s="308" t="str">
        <f t="shared" si="213"/>
        <v>NO</v>
      </c>
      <c r="BQ64" s="308" t="str">
        <f t="shared" si="214"/>
        <v>YES</v>
      </c>
      <c r="BS64" s="308" t="str">
        <f t="shared" si="215"/>
        <v>TP</v>
      </c>
      <c r="BT64" s="308" t="str">
        <f t="shared" si="216"/>
        <v>TP</v>
      </c>
      <c r="BU64" s="308" t="str">
        <f t="shared" si="217"/>
        <v>TP</v>
      </c>
      <c r="BV64" s="303" t="str">
        <f t="shared" si="218"/>
        <v>YES</v>
      </c>
      <c r="BW64" s="308" t="str">
        <f t="shared" si="219"/>
        <v>YES</v>
      </c>
      <c r="BX64" s="308" t="str">
        <f t="shared" si="220"/>
        <v>YES</v>
      </c>
      <c r="BY64" s="308" t="str">
        <f t="shared" si="221"/>
        <v>YES</v>
      </c>
      <c r="BZ64" s="308" t="str">
        <f t="shared" si="222"/>
        <v>NO</v>
      </c>
      <c r="CA64" s="308" t="str">
        <f t="shared" si="223"/>
        <v>NO</v>
      </c>
      <c r="CB64" s="308" t="str">
        <f t="shared" si="224"/>
        <v>NO</v>
      </c>
      <c r="CC64" s="308" t="str">
        <f t="shared" si="225"/>
        <v>NO</v>
      </c>
      <c r="CD64" s="308" t="str">
        <f t="shared" si="226"/>
        <v>NO</v>
      </c>
      <c r="CE64" s="308" t="str">
        <f t="shared" si="227"/>
        <v>NO</v>
      </c>
      <c r="CF64" s="308" t="str">
        <f t="shared" si="228"/>
        <v>NO</v>
      </c>
      <c r="CG64" s="308" t="str">
        <f t="shared" si="229"/>
        <v>NO</v>
      </c>
      <c r="CH64" s="308" t="str">
        <f t="shared" si="230"/>
        <v>NO</v>
      </c>
      <c r="CI64" s="308" t="str">
        <f t="shared" si="231"/>
        <v>NO</v>
      </c>
      <c r="CJ64" s="308" t="str">
        <f t="shared" si="232"/>
        <v>NO</v>
      </c>
      <c r="CK64" s="308" t="str">
        <f t="shared" si="233"/>
        <v>NO</v>
      </c>
      <c r="CL64" s="308" t="str">
        <f t="shared" si="234"/>
        <v>NO</v>
      </c>
      <c r="CM64" s="308" t="str">
        <f t="shared" si="235"/>
        <v>NO</v>
      </c>
      <c r="CN64" s="308" t="str">
        <f t="shared" si="236"/>
        <v>NO</v>
      </c>
      <c r="CO64" s="308" t="str">
        <f t="shared" si="237"/>
        <v>NO</v>
      </c>
      <c r="CP64" s="308" t="str">
        <f t="shared" si="238"/>
        <v>NO</v>
      </c>
      <c r="CQ64" s="308" t="str">
        <f t="shared" si="239"/>
        <v>NO</v>
      </c>
      <c r="CR64" s="308" t="str">
        <f t="shared" si="240"/>
        <v>NO</v>
      </c>
    </row>
    <row r="65" spans="1:96">
      <c r="A65" s="64"/>
      <c r="B65" s="15"/>
      <c r="C65" s="15"/>
      <c r="D65" s="15"/>
      <c r="E65" s="15"/>
      <c r="F65" s="15"/>
      <c r="G65" s="15"/>
      <c r="H65" s="65"/>
      <c r="I65" s="52" t="s">
        <v>44</v>
      </c>
      <c r="J65" s="54">
        <v>0.90973984725307699</v>
      </c>
      <c r="K65" s="54">
        <v>2.7652280421684598E-2</v>
      </c>
      <c r="L65" s="54">
        <v>6.2607872325237401E-2</v>
      </c>
      <c r="M65" s="54">
        <v>0.26854251322592398</v>
      </c>
      <c r="N65" s="54">
        <v>0.61900926460287897</v>
      </c>
      <c r="O65" s="54">
        <v>0.112448222171196</v>
      </c>
      <c r="P65" s="54">
        <v>0.66142705649171096</v>
      </c>
      <c r="Q65" s="54">
        <v>6.8205724655586594E-2</v>
      </c>
      <c r="R65" s="54">
        <v>0.27036721885270099</v>
      </c>
      <c r="S65" s="54">
        <v>3.66074850492017E-2</v>
      </c>
      <c r="T65" s="54">
        <v>0.13212198904315001</v>
      </c>
      <c r="U65" s="54">
        <v>0.83127052590764705</v>
      </c>
      <c r="V65" s="54">
        <v>0.60309526075633302</v>
      </c>
      <c r="W65" s="54">
        <v>0.12700813291143301</v>
      </c>
      <c r="X65" s="54">
        <v>0.269896606332232</v>
      </c>
      <c r="Y65" s="54">
        <v>0.46675467316053099</v>
      </c>
      <c r="Z65" s="54">
        <v>0.52554627499947704</v>
      </c>
      <c r="AA65" s="54">
        <v>7.69905183999086E-3</v>
      </c>
      <c r="AB65" s="54">
        <v>0.46548242646721799</v>
      </c>
      <c r="AC65" s="54">
        <v>0.45612011992109203</v>
      </c>
      <c r="AD65" s="54">
        <v>7.8397453611688303E-2</v>
      </c>
      <c r="AE65" s="54">
        <v>0.13864997124550199</v>
      </c>
      <c r="AF65" s="54">
        <v>0.83619429684612701</v>
      </c>
      <c r="AG65" s="317">
        <v>2.5155731908370099E-2</v>
      </c>
      <c r="AH65" s="220">
        <v>3.2320000000000002</v>
      </c>
      <c r="AI65" s="220">
        <v>3.8359999999999999</v>
      </c>
      <c r="AJ65" s="221">
        <v>6.6269999999999998</v>
      </c>
      <c r="AK65" s="210">
        <v>3.0350000000000001</v>
      </c>
      <c r="AL65" s="210">
        <v>3.9940000000000002</v>
      </c>
      <c r="AM65" s="210">
        <v>6.7939999999999996</v>
      </c>
      <c r="AN65" s="203"/>
      <c r="AO65" s="203"/>
      <c r="AP65" s="203"/>
      <c r="AQ65" s="203"/>
      <c r="AR65" s="203">
        <f t="shared" si="192"/>
        <v>2.0614909136719999</v>
      </c>
      <c r="AS65" s="203">
        <f t="shared" si="193"/>
        <v>2.5196000000000001</v>
      </c>
      <c r="AT65" s="203">
        <f t="shared" si="194"/>
        <v>3.0795111055119997</v>
      </c>
      <c r="AU65" s="203">
        <f t="shared" si="195"/>
        <v>3.2548090981419997</v>
      </c>
      <c r="AV65" s="203">
        <f t="shared" si="196"/>
        <v>3.9781</v>
      </c>
      <c r="AW65" s="203">
        <f t="shared" si="197"/>
        <v>4.8621222133819995</v>
      </c>
      <c r="AX65" s="203">
        <f t="shared" si="198"/>
        <v>5.8365818311520004</v>
      </c>
      <c r="AY65" s="203">
        <f t="shared" si="199"/>
        <v>7.1336000000000004</v>
      </c>
      <c r="AZ65" s="203">
        <f t="shared" si="200"/>
        <v>8.7188444285919999</v>
      </c>
      <c r="BB65" s="308" t="str">
        <f t="shared" si="201"/>
        <v>P</v>
      </c>
      <c r="BC65" s="308" t="str">
        <f t="shared" si="202"/>
        <v>NP</v>
      </c>
      <c r="BD65" s="308" t="str">
        <f t="shared" si="203"/>
        <v>NP</v>
      </c>
      <c r="BE65" s="308" t="str">
        <f t="shared" si="204"/>
        <v>NO</v>
      </c>
      <c r="BF65" s="308" t="str">
        <f t="shared" si="205"/>
        <v>NO</v>
      </c>
      <c r="BG65" s="308" t="str">
        <f t="shared" si="206"/>
        <v>NO</v>
      </c>
      <c r="BH65" s="308" t="str">
        <f t="shared" si="207"/>
        <v>NO</v>
      </c>
      <c r="BI65" s="308"/>
      <c r="BJ65" s="12">
        <v>13</v>
      </c>
      <c r="BK65" s="308" t="str">
        <f t="shared" si="208"/>
        <v>NA</v>
      </c>
      <c r="BL65" s="308" t="str">
        <f t="shared" si="209"/>
        <v>NA</v>
      </c>
      <c r="BM65" s="308" t="str">
        <f t="shared" si="210"/>
        <v>NP</v>
      </c>
      <c r="BN65" s="308" t="str">
        <f t="shared" si="211"/>
        <v>NO</v>
      </c>
      <c r="BO65" s="308" t="str">
        <f t="shared" si="212"/>
        <v>NO</v>
      </c>
      <c r="BP65" s="308" t="str">
        <f t="shared" si="213"/>
        <v>NO</v>
      </c>
      <c r="BQ65" s="308" t="str">
        <f t="shared" si="214"/>
        <v>YES</v>
      </c>
      <c r="BS65" s="308" t="str">
        <f t="shared" si="215"/>
        <v>TN</v>
      </c>
      <c r="BT65" s="308" t="str">
        <f t="shared" si="216"/>
        <v>FP</v>
      </c>
      <c r="BU65" s="308" t="str">
        <f t="shared" si="217"/>
        <v>TP</v>
      </c>
      <c r="BV65" s="308" t="str">
        <f t="shared" si="218"/>
        <v>NO</v>
      </c>
      <c r="BW65" s="308" t="str">
        <f t="shared" si="219"/>
        <v>NO</v>
      </c>
      <c r="BX65" s="308" t="str">
        <f t="shared" si="220"/>
        <v>YES</v>
      </c>
      <c r="BY65" s="308" t="str">
        <f t="shared" si="221"/>
        <v>YES</v>
      </c>
      <c r="BZ65" s="308" t="str">
        <f t="shared" si="222"/>
        <v>NO</v>
      </c>
      <c r="CA65" s="308" t="str">
        <f t="shared" si="223"/>
        <v>NO</v>
      </c>
      <c r="CB65" s="308" t="str">
        <f t="shared" si="224"/>
        <v>NO</v>
      </c>
      <c r="CC65" s="308" t="str">
        <f t="shared" si="225"/>
        <v>NO</v>
      </c>
      <c r="CD65" s="308" t="str">
        <f t="shared" si="226"/>
        <v>YES</v>
      </c>
      <c r="CE65" s="308" t="str">
        <f t="shared" si="227"/>
        <v>NO</v>
      </c>
      <c r="CF65" s="308" t="str">
        <f t="shared" si="228"/>
        <v>NO</v>
      </c>
      <c r="CG65" s="308" t="str">
        <f t="shared" si="229"/>
        <v>NO</v>
      </c>
      <c r="CH65" s="308" t="str">
        <f t="shared" si="230"/>
        <v>YES</v>
      </c>
      <c r="CI65" s="308" t="str">
        <f t="shared" si="231"/>
        <v>NO</v>
      </c>
      <c r="CJ65" s="308" t="str">
        <f t="shared" si="232"/>
        <v>NO</v>
      </c>
      <c r="CK65" s="308" t="str">
        <f t="shared" si="233"/>
        <v>NO</v>
      </c>
      <c r="CL65" s="308" t="str">
        <f t="shared" si="234"/>
        <v>NO</v>
      </c>
      <c r="CM65" s="308" t="str">
        <f t="shared" si="235"/>
        <v>NO</v>
      </c>
      <c r="CN65" s="308" t="str">
        <f t="shared" si="236"/>
        <v>YES</v>
      </c>
      <c r="CO65" s="308" t="str">
        <f t="shared" si="237"/>
        <v>NO</v>
      </c>
      <c r="CP65" s="308" t="str">
        <f t="shared" si="238"/>
        <v>NO</v>
      </c>
      <c r="CQ65" s="308" t="str">
        <f t="shared" si="239"/>
        <v>NO</v>
      </c>
      <c r="CR65" s="308" t="str">
        <f t="shared" si="240"/>
        <v>YES</v>
      </c>
    </row>
    <row r="66" spans="1:96">
      <c r="A66" s="64"/>
      <c r="B66" s="15"/>
      <c r="C66" s="15"/>
      <c r="D66" s="15"/>
      <c r="E66" s="15"/>
      <c r="F66" s="15"/>
      <c r="G66" s="15"/>
      <c r="H66" s="65"/>
      <c r="I66" s="52" t="s">
        <v>20</v>
      </c>
      <c r="J66" s="54">
        <v>0.31103909358514498</v>
      </c>
      <c r="K66" s="54">
        <v>0.67596548917488097</v>
      </c>
      <c r="L66" s="54">
        <v>1.29954172399733E-2</v>
      </c>
      <c r="M66" s="54">
        <v>5.1108086421916603E-2</v>
      </c>
      <c r="N66" s="54">
        <v>0.56829339554760505</v>
      </c>
      <c r="O66" s="54">
        <v>0.38059851803047701</v>
      </c>
      <c r="P66" s="54">
        <v>0.17656326848235099</v>
      </c>
      <c r="Q66" s="54">
        <v>0.60617153245977695</v>
      </c>
      <c r="R66" s="54">
        <v>0.21726519905787101</v>
      </c>
      <c r="S66" s="54">
        <v>0.97749334887186201</v>
      </c>
      <c r="T66" s="54">
        <v>2.2385125380928201E-2</v>
      </c>
      <c r="U66" s="54">
        <v>1.21525747208917E-4</v>
      </c>
      <c r="V66" s="54">
        <v>5.1220819409747598E-2</v>
      </c>
      <c r="W66" s="54">
        <v>7.1597298326126796E-2</v>
      </c>
      <c r="X66" s="54">
        <v>0.87718188226412497</v>
      </c>
      <c r="Y66" s="54">
        <v>0.33373273615808002</v>
      </c>
      <c r="Z66" s="54">
        <v>0.60644857468193103</v>
      </c>
      <c r="AA66" s="54">
        <v>5.9818689159988399E-2</v>
      </c>
      <c r="AB66" s="54">
        <v>0.85462313401148204</v>
      </c>
      <c r="AC66" s="54">
        <v>0.104240991931143</v>
      </c>
      <c r="AD66" s="54">
        <v>4.1135874057374601E-2</v>
      </c>
      <c r="AE66" s="54">
        <v>0.93700509642074903</v>
      </c>
      <c r="AF66" s="54">
        <v>1.2651485327663799E-2</v>
      </c>
      <c r="AG66" s="317">
        <v>5.03434182515866E-2</v>
      </c>
      <c r="AH66" s="220">
        <v>1.871</v>
      </c>
      <c r="AI66" s="220">
        <v>4.2409999999999997</v>
      </c>
      <c r="AJ66" s="221">
        <v>6.6269999999999998</v>
      </c>
      <c r="AK66" s="210">
        <v>1.8360000000000001</v>
      </c>
      <c r="AL66" s="210">
        <v>4.2190000000000003</v>
      </c>
      <c r="AM66" s="210">
        <v>6.5449999999999999</v>
      </c>
      <c r="AN66" s="203"/>
      <c r="AO66" s="203"/>
      <c r="AP66" s="203"/>
      <c r="AQ66" s="203"/>
      <c r="AR66" s="203">
        <f t="shared" si="192"/>
        <v>2.0614909136719999</v>
      </c>
      <c r="AS66" s="203">
        <f t="shared" si="193"/>
        <v>2.5196000000000001</v>
      </c>
      <c r="AT66" s="203">
        <f t="shared" si="194"/>
        <v>3.0795111055119997</v>
      </c>
      <c r="AU66" s="203">
        <f t="shared" si="195"/>
        <v>3.2548090981419997</v>
      </c>
      <c r="AV66" s="203">
        <f t="shared" si="196"/>
        <v>3.9781</v>
      </c>
      <c r="AW66" s="203">
        <f t="shared" si="197"/>
        <v>4.8621222133819995</v>
      </c>
      <c r="AX66" s="203">
        <f t="shared" si="198"/>
        <v>5.8365818311520004</v>
      </c>
      <c r="AY66" s="203">
        <f t="shared" si="199"/>
        <v>7.1336000000000004</v>
      </c>
      <c r="AZ66" s="203">
        <f t="shared" si="200"/>
        <v>8.7188444285919999</v>
      </c>
      <c r="BB66" s="308" t="str">
        <f t="shared" si="201"/>
        <v>A</v>
      </c>
      <c r="BC66" s="308" t="str">
        <f t="shared" si="202"/>
        <v>NA</v>
      </c>
      <c r="BD66" s="308" t="str">
        <f t="shared" si="203"/>
        <v>NP</v>
      </c>
      <c r="BE66" s="308" t="str">
        <f t="shared" si="204"/>
        <v>NO</v>
      </c>
      <c r="BF66" s="308" t="str">
        <f t="shared" si="205"/>
        <v>NO</v>
      </c>
      <c r="BG66" s="308" t="str">
        <f t="shared" si="206"/>
        <v>YES</v>
      </c>
      <c r="BH66" s="308" t="str">
        <f t="shared" si="207"/>
        <v>YES</v>
      </c>
      <c r="BI66" s="308"/>
      <c r="BJ66" s="12">
        <v>53</v>
      </c>
      <c r="BK66" s="308" t="str">
        <f t="shared" si="208"/>
        <v>A</v>
      </c>
      <c r="BL66" s="308" t="str">
        <f t="shared" si="209"/>
        <v>NA</v>
      </c>
      <c r="BM66" s="308" t="str">
        <f t="shared" si="210"/>
        <v>NP</v>
      </c>
      <c r="BN66" s="308" t="str">
        <f t="shared" si="211"/>
        <v>NO</v>
      </c>
      <c r="BO66" s="308" t="str">
        <f t="shared" si="212"/>
        <v>NO</v>
      </c>
      <c r="BP66" s="308" t="str">
        <f t="shared" si="213"/>
        <v>YES</v>
      </c>
      <c r="BQ66" s="308" t="str">
        <f t="shared" si="214"/>
        <v>YES</v>
      </c>
      <c r="BS66" s="308" t="str">
        <f t="shared" si="215"/>
        <v>TP</v>
      </c>
      <c r="BT66" s="308" t="str">
        <f t="shared" si="216"/>
        <v>TN</v>
      </c>
      <c r="BU66" s="308" t="str">
        <f t="shared" si="217"/>
        <v>TP</v>
      </c>
      <c r="BV66" s="308" t="str">
        <f t="shared" si="218"/>
        <v>NO</v>
      </c>
      <c r="BW66" s="308" t="str">
        <f t="shared" si="219"/>
        <v>YES</v>
      </c>
      <c r="BX66" s="308" t="str">
        <f t="shared" si="220"/>
        <v>YES</v>
      </c>
      <c r="BY66" s="308" t="str">
        <f t="shared" si="221"/>
        <v>YES</v>
      </c>
      <c r="BZ66" s="308" t="str">
        <f t="shared" si="222"/>
        <v>NO</v>
      </c>
      <c r="CA66" s="308" t="str">
        <f t="shared" si="223"/>
        <v>NO</v>
      </c>
      <c r="CB66" s="308" t="str">
        <f t="shared" si="224"/>
        <v>NO</v>
      </c>
      <c r="CC66" s="308" t="str">
        <f t="shared" si="225"/>
        <v>NO</v>
      </c>
      <c r="CD66" s="308" t="str">
        <f t="shared" si="226"/>
        <v>NO</v>
      </c>
      <c r="CE66" s="308" t="str">
        <f t="shared" si="227"/>
        <v>NO</v>
      </c>
      <c r="CF66" s="308" t="str">
        <f t="shared" si="228"/>
        <v>NO</v>
      </c>
      <c r="CG66" s="308" t="str">
        <f t="shared" si="229"/>
        <v>NO</v>
      </c>
      <c r="CH66" s="308" t="str">
        <f t="shared" si="230"/>
        <v>NO</v>
      </c>
      <c r="CI66" s="308" t="str">
        <f t="shared" si="231"/>
        <v>NO</v>
      </c>
      <c r="CJ66" s="308" t="str">
        <f t="shared" si="232"/>
        <v>NO</v>
      </c>
      <c r="CK66" s="308" t="str">
        <f t="shared" si="233"/>
        <v>NO</v>
      </c>
      <c r="CL66" s="308" t="str">
        <f t="shared" si="234"/>
        <v>NO</v>
      </c>
      <c r="CM66" s="308" t="str">
        <f t="shared" si="235"/>
        <v>NO</v>
      </c>
      <c r="CN66" s="308" t="str">
        <f t="shared" si="236"/>
        <v>NO</v>
      </c>
      <c r="CO66" s="308" t="str">
        <f t="shared" si="237"/>
        <v>NO</v>
      </c>
      <c r="CP66" s="308" t="str">
        <f t="shared" si="238"/>
        <v>NO</v>
      </c>
      <c r="CQ66" s="308" t="str">
        <f t="shared" si="239"/>
        <v>NO</v>
      </c>
      <c r="CR66" s="308" t="str">
        <f t="shared" si="240"/>
        <v>NO</v>
      </c>
    </row>
    <row r="67" spans="1:96" ht="16.5" thickBot="1">
      <c r="A67" s="74"/>
      <c r="B67" s="75"/>
      <c r="C67" s="75"/>
      <c r="D67" s="75"/>
      <c r="E67" s="75"/>
      <c r="F67" s="75"/>
      <c r="G67" s="75"/>
      <c r="H67" s="76"/>
      <c r="I67" s="53" t="s">
        <v>32</v>
      </c>
      <c r="J67" s="59">
        <v>0.95224747452848202</v>
      </c>
      <c r="K67" s="59">
        <v>4.6372866333523999E-2</v>
      </c>
      <c r="L67" s="59">
        <v>1.3796591379939801E-3</v>
      </c>
      <c r="M67" s="59">
        <v>0.86329856803022198</v>
      </c>
      <c r="N67" s="59">
        <v>1.9355749685008299E-3</v>
      </c>
      <c r="O67" s="59">
        <v>0.134765857001277</v>
      </c>
      <c r="P67" s="59">
        <v>4.1188450064712299E-2</v>
      </c>
      <c r="Q67" s="59">
        <v>0.52552522854521899</v>
      </c>
      <c r="R67" s="59">
        <v>0.43328632139006801</v>
      </c>
      <c r="S67" s="59">
        <v>0.123136361992774</v>
      </c>
      <c r="T67" s="59">
        <v>0.63415967254602801</v>
      </c>
      <c r="U67" s="59">
        <v>0.24270396546119599</v>
      </c>
      <c r="V67" s="59">
        <v>4.5813745567011496E-3</v>
      </c>
      <c r="W67" s="59">
        <v>5.1465212866982898E-2</v>
      </c>
      <c r="X67" s="59">
        <v>0.94395341257631504</v>
      </c>
      <c r="Y67" s="59">
        <v>0.55138602318653096</v>
      </c>
      <c r="Z67" s="59">
        <v>0.10904675355545999</v>
      </c>
      <c r="AA67" s="59">
        <v>0.33956722325800798</v>
      </c>
      <c r="AB67" s="59">
        <v>0.932647410988662</v>
      </c>
      <c r="AC67" s="59">
        <v>1.5383417227393399E-2</v>
      </c>
      <c r="AD67" s="59">
        <v>5.1969171783944397E-2</v>
      </c>
      <c r="AE67" s="59">
        <v>0.89768696512273605</v>
      </c>
      <c r="AF67" s="59">
        <v>7.8129306445459401E-2</v>
      </c>
      <c r="AG67" s="320">
        <v>2.4183728431804299E-2</v>
      </c>
      <c r="AH67" s="222">
        <v>2.5379999999999998</v>
      </c>
      <c r="AI67" s="222">
        <v>5.2549999999999999</v>
      </c>
      <c r="AJ67" s="223">
        <v>6.1689999999999996</v>
      </c>
      <c r="AK67" s="210">
        <v>2.6040000000000001</v>
      </c>
      <c r="AL67" s="210">
        <v>5.3579999999999997</v>
      </c>
      <c r="AM67" s="210">
        <v>6.1319999999999997</v>
      </c>
      <c r="AN67" s="203"/>
      <c r="AO67" s="203"/>
      <c r="AP67" s="203"/>
      <c r="AQ67" s="203"/>
      <c r="AR67" s="203">
        <f t="shared" si="192"/>
        <v>2.0614909136719999</v>
      </c>
      <c r="AS67" s="203">
        <f t="shared" si="193"/>
        <v>2.5196000000000001</v>
      </c>
      <c r="AT67" s="203">
        <f t="shared" si="194"/>
        <v>3.0795111055119997</v>
      </c>
      <c r="AU67" s="203">
        <f t="shared" si="195"/>
        <v>3.2548090981419997</v>
      </c>
      <c r="AV67" s="203">
        <f t="shared" si="196"/>
        <v>3.9781</v>
      </c>
      <c r="AW67" s="203">
        <f t="shared" si="197"/>
        <v>4.8621222133819995</v>
      </c>
      <c r="AX67" s="203">
        <f t="shared" si="198"/>
        <v>5.8365818311520004</v>
      </c>
      <c r="AY67" s="203">
        <f t="shared" si="199"/>
        <v>7.1336000000000004</v>
      </c>
      <c r="AZ67" s="203">
        <f t="shared" si="200"/>
        <v>8.7188444285919999</v>
      </c>
      <c r="BB67" s="308" t="str">
        <f t="shared" si="201"/>
        <v>NA</v>
      </c>
      <c r="BC67" s="308" t="str">
        <f t="shared" si="202"/>
        <v>P</v>
      </c>
      <c r="BD67" s="308" t="str">
        <f t="shared" si="203"/>
        <v>NP</v>
      </c>
      <c r="BE67" s="308" t="str">
        <f t="shared" si="204"/>
        <v>NO</v>
      </c>
      <c r="BF67" s="308" t="str">
        <f t="shared" si="205"/>
        <v>NO</v>
      </c>
      <c r="BG67" s="308" t="str">
        <f t="shared" si="206"/>
        <v>NO</v>
      </c>
      <c r="BH67" s="308" t="str">
        <f t="shared" si="207"/>
        <v>NO</v>
      </c>
      <c r="BI67" s="308"/>
      <c r="BJ67" s="12">
        <v>27</v>
      </c>
      <c r="BK67" s="308" t="str">
        <f t="shared" si="208"/>
        <v>NA</v>
      </c>
      <c r="BL67" s="308" t="str">
        <f t="shared" si="209"/>
        <v>P</v>
      </c>
      <c r="BM67" s="308" t="str">
        <f t="shared" si="210"/>
        <v>NP</v>
      </c>
      <c r="BN67" s="308" t="str">
        <f t="shared" si="211"/>
        <v>NO</v>
      </c>
      <c r="BO67" s="308" t="str">
        <f t="shared" si="212"/>
        <v>NO</v>
      </c>
      <c r="BP67" s="308" t="str">
        <f t="shared" si="213"/>
        <v>NO</v>
      </c>
      <c r="BQ67" s="308" t="str">
        <f t="shared" si="214"/>
        <v>NO</v>
      </c>
      <c r="BS67" s="308" t="str">
        <f t="shared" si="215"/>
        <v>TN</v>
      </c>
      <c r="BT67" s="308" t="str">
        <f t="shared" si="216"/>
        <v>TN</v>
      </c>
      <c r="BU67" s="308" t="str">
        <f t="shared" si="217"/>
        <v>TP</v>
      </c>
      <c r="BV67" s="308" t="str">
        <f t="shared" si="218"/>
        <v>NO</v>
      </c>
      <c r="BW67" s="308" t="str">
        <f t="shared" si="219"/>
        <v>NO</v>
      </c>
      <c r="BX67" s="308" t="str">
        <f t="shared" si="220"/>
        <v>YES</v>
      </c>
      <c r="BY67" s="308" t="str">
        <f t="shared" si="221"/>
        <v>YES</v>
      </c>
      <c r="BZ67" s="308" t="str">
        <f t="shared" si="222"/>
        <v>NO</v>
      </c>
      <c r="CA67" s="308" t="str">
        <f t="shared" si="223"/>
        <v>NO</v>
      </c>
      <c r="CB67" s="308" t="str">
        <f t="shared" si="224"/>
        <v>NO</v>
      </c>
      <c r="CC67" s="308" t="str">
        <f t="shared" si="225"/>
        <v>NO</v>
      </c>
      <c r="CD67" s="308" t="str">
        <f t="shared" si="226"/>
        <v>NO</v>
      </c>
      <c r="CE67" s="308" t="str">
        <f t="shared" si="227"/>
        <v>NO</v>
      </c>
      <c r="CF67" s="308" t="str">
        <f t="shared" si="228"/>
        <v>NO</v>
      </c>
      <c r="CG67" s="308" t="str">
        <f t="shared" si="229"/>
        <v>NO</v>
      </c>
      <c r="CH67" s="308" t="str">
        <f t="shared" si="230"/>
        <v>NO</v>
      </c>
      <c r="CI67" s="308" t="str">
        <f t="shared" si="231"/>
        <v>NO</v>
      </c>
      <c r="CJ67" s="308" t="str">
        <f t="shared" si="232"/>
        <v>NO</v>
      </c>
      <c r="CK67" s="308" t="str">
        <f t="shared" si="233"/>
        <v>NO</v>
      </c>
      <c r="CL67" s="308" t="str">
        <f t="shared" si="234"/>
        <v>NO</v>
      </c>
      <c r="CM67" s="308" t="str">
        <f t="shared" si="235"/>
        <v>NO</v>
      </c>
      <c r="CN67" s="308" t="str">
        <f t="shared" si="236"/>
        <v>NO</v>
      </c>
      <c r="CO67" s="308" t="str">
        <f t="shared" si="237"/>
        <v>NO</v>
      </c>
      <c r="CP67" s="308" t="str">
        <f t="shared" si="238"/>
        <v>NO</v>
      </c>
      <c r="CQ67" s="308" t="str">
        <f t="shared" si="239"/>
        <v>NO</v>
      </c>
      <c r="CR67" s="308" t="str">
        <f t="shared" si="240"/>
        <v>NO</v>
      </c>
    </row>
    <row r="68" spans="1:96">
      <c r="A68" s="61">
        <v>30</v>
      </c>
      <c r="B68" s="62">
        <v>120</v>
      </c>
      <c r="C68" s="62">
        <v>4</v>
      </c>
      <c r="D68" s="62">
        <v>0.25</v>
      </c>
      <c r="E68" s="62">
        <v>6124128</v>
      </c>
      <c r="F68" s="62">
        <v>102.0688</v>
      </c>
      <c r="G68" s="62">
        <v>82</v>
      </c>
      <c r="H68" s="63">
        <v>68.333333333333329</v>
      </c>
      <c r="I68" s="60" t="s">
        <v>12</v>
      </c>
      <c r="J68" s="56">
        <v>9.6756515813836E-2</v>
      </c>
      <c r="K68" s="56">
        <v>0.89324585321121197</v>
      </c>
      <c r="L68" s="56">
        <v>9.9976309749513197E-3</v>
      </c>
      <c r="M68" s="56">
        <v>0.87083702049784595</v>
      </c>
      <c r="N68" s="56">
        <v>9.8017281598576103E-2</v>
      </c>
      <c r="O68" s="56">
        <v>3.1145697903577699E-2</v>
      </c>
      <c r="P68" s="56">
        <v>1.8039606283060599E-2</v>
      </c>
      <c r="Q68" s="56">
        <v>0.88331891897809101</v>
      </c>
      <c r="R68" s="56">
        <v>9.8641474738847407E-2</v>
      </c>
      <c r="S68" s="56">
        <v>0.161902761165123</v>
      </c>
      <c r="T68" s="56">
        <v>0.83114032866668797</v>
      </c>
      <c r="U68" s="56">
        <v>6.9569101681883298E-3</v>
      </c>
      <c r="V68" s="56">
        <v>9.3296789206624903E-2</v>
      </c>
      <c r="W68" s="56">
        <v>0.309182261268377</v>
      </c>
      <c r="X68" s="56">
        <v>0.59752094952499701</v>
      </c>
      <c r="Y68" s="56">
        <v>0.69185169644165201</v>
      </c>
      <c r="Z68" s="56">
        <v>0.243358945767019</v>
      </c>
      <c r="AA68" s="56">
        <v>6.4789357791327204E-2</v>
      </c>
      <c r="AB68" s="56">
        <v>0.830916459180708</v>
      </c>
      <c r="AC68" s="56">
        <v>6.1684741974469597E-2</v>
      </c>
      <c r="AD68" s="56">
        <v>0.10739879884482199</v>
      </c>
      <c r="AE68" s="56">
        <v>0.96149366038755002</v>
      </c>
      <c r="AF68" s="56">
        <v>7.2102241248346299E-3</v>
      </c>
      <c r="AG68" s="316">
        <v>3.1296115487615003E-2</v>
      </c>
      <c r="AH68" s="218">
        <v>2.5680000000000001</v>
      </c>
      <c r="AI68" s="218">
        <v>5.2240000000000002</v>
      </c>
      <c r="AJ68" s="219">
        <v>8.0079999999999991</v>
      </c>
      <c r="AK68" s="210">
        <v>2.544</v>
      </c>
      <c r="AL68" s="210">
        <v>5.2329999999999997</v>
      </c>
      <c r="AM68" s="210">
        <v>8.0519999999999996</v>
      </c>
      <c r="AN68" s="203">
        <v>3.6139999999999999</v>
      </c>
      <c r="AO68" s="203">
        <v>5.3277999999999999</v>
      </c>
      <c r="AP68" s="203">
        <v>8.3733000000000004</v>
      </c>
      <c r="AQ68" s="203"/>
      <c r="AR68" s="203">
        <f>$AN$68*0.81818182</f>
        <v>2.9569090974799996</v>
      </c>
      <c r="AS68" s="203">
        <f>$AN$68</f>
        <v>3.6139999999999999</v>
      </c>
      <c r="AT68" s="203">
        <f>$AN$68*1.22222222</f>
        <v>4.4171111030799999</v>
      </c>
      <c r="AU68" s="203">
        <f>$AO$68*0.81818182</f>
        <v>4.3591091005959992</v>
      </c>
      <c r="AV68" s="203">
        <f>$AO$68</f>
        <v>5.3277999999999999</v>
      </c>
      <c r="AW68" s="203">
        <f>$AO$68*1.22222222</f>
        <v>6.5117555437159993</v>
      </c>
      <c r="AX68" s="203">
        <f>$AP$68*0.81818182</f>
        <v>6.8508818334059995</v>
      </c>
      <c r="AY68" s="203">
        <f>$AP$68</f>
        <v>8.3733000000000004</v>
      </c>
      <c r="AZ68" s="203">
        <f>$AP$68*1.22222222</f>
        <v>10.234033314726</v>
      </c>
      <c r="BB68" s="308" t="str">
        <f t="shared" si="201"/>
        <v>A</v>
      </c>
      <c r="BC68" s="308" t="str">
        <f t="shared" si="202"/>
        <v>NP</v>
      </c>
      <c r="BD68" s="308" t="str">
        <f t="shared" si="203"/>
        <v>NP</v>
      </c>
      <c r="BE68" s="308" t="str">
        <f t="shared" si="204"/>
        <v>NO</v>
      </c>
      <c r="BF68" s="308" t="str">
        <f t="shared" si="205"/>
        <v>NO</v>
      </c>
      <c r="BG68" s="308" t="str">
        <f t="shared" si="206"/>
        <v>YES</v>
      </c>
      <c r="BH68" s="308" t="str">
        <f>IF(OR(BB68="P",BC68="P",BD68="P"),"NO","YES")</f>
        <v>YES</v>
      </c>
      <c r="BI68" s="308"/>
      <c r="BJ68" s="12">
        <v>23</v>
      </c>
      <c r="BK68" s="308" t="str">
        <f t="shared" si="208"/>
        <v>A</v>
      </c>
      <c r="BL68" s="308" t="str">
        <f t="shared" si="209"/>
        <v>NP</v>
      </c>
      <c r="BM68" s="308" t="str">
        <f t="shared" si="210"/>
        <v>NP</v>
      </c>
      <c r="BN68" s="308" t="str">
        <f t="shared" si="211"/>
        <v>NO</v>
      </c>
      <c r="BO68" s="308" t="str">
        <f t="shared" si="212"/>
        <v>NO</v>
      </c>
      <c r="BP68" s="308" t="str">
        <f t="shared" si="213"/>
        <v>YES</v>
      </c>
      <c r="BQ68" s="308" t="str">
        <f t="shared" si="214"/>
        <v>YES</v>
      </c>
      <c r="BS68" s="308" t="str">
        <f t="shared" si="215"/>
        <v>TP</v>
      </c>
      <c r="BT68" s="308" t="str">
        <f t="shared" si="216"/>
        <v>TP</v>
      </c>
      <c r="BU68" s="308" t="str">
        <f t="shared" si="217"/>
        <v>TP</v>
      </c>
      <c r="BV68" s="303" t="str">
        <f t="shared" si="218"/>
        <v>YES</v>
      </c>
      <c r="BW68" s="308" t="str">
        <f t="shared" si="219"/>
        <v>YES</v>
      </c>
      <c r="BX68" s="308" t="str">
        <f t="shared" si="220"/>
        <v>YES</v>
      </c>
      <c r="BY68" s="308" t="str">
        <f t="shared" si="221"/>
        <v>YES</v>
      </c>
      <c r="BZ68" s="308" t="str">
        <f t="shared" si="222"/>
        <v>NO</v>
      </c>
      <c r="CA68" s="308" t="str">
        <f t="shared" si="223"/>
        <v>NO</v>
      </c>
      <c r="CB68" s="308" t="str">
        <f t="shared" si="224"/>
        <v>NO</v>
      </c>
      <c r="CC68" s="308" t="str">
        <f t="shared" si="225"/>
        <v>NO</v>
      </c>
      <c r="CD68" s="308" t="str">
        <f t="shared" si="226"/>
        <v>NO</v>
      </c>
      <c r="CE68" s="308" t="str">
        <f t="shared" si="227"/>
        <v>NO</v>
      </c>
      <c r="CF68" s="308" t="str">
        <f t="shared" si="228"/>
        <v>NO</v>
      </c>
      <c r="CG68" s="308" t="str">
        <f t="shared" si="229"/>
        <v>NO</v>
      </c>
      <c r="CH68" s="308" t="str">
        <f t="shared" si="230"/>
        <v>NO</v>
      </c>
      <c r="CI68" s="308" t="str">
        <f t="shared" si="231"/>
        <v>NO</v>
      </c>
      <c r="CJ68" s="308" t="str">
        <f t="shared" si="232"/>
        <v>NO</v>
      </c>
      <c r="CK68" s="308" t="str">
        <f t="shared" si="233"/>
        <v>NO</v>
      </c>
      <c r="CL68" s="308" t="str">
        <f t="shared" si="234"/>
        <v>NO</v>
      </c>
      <c r="CM68" s="308" t="str">
        <f t="shared" si="235"/>
        <v>NO</v>
      </c>
      <c r="CN68" s="308" t="str">
        <f t="shared" si="236"/>
        <v>NO</v>
      </c>
      <c r="CO68" s="308" t="str">
        <f t="shared" si="237"/>
        <v>NO</v>
      </c>
      <c r="CP68" s="308" t="str">
        <f t="shared" si="238"/>
        <v>NO</v>
      </c>
      <c r="CQ68" s="308" t="str">
        <f t="shared" si="239"/>
        <v>NO</v>
      </c>
      <c r="CR68" s="308" t="str">
        <f t="shared" si="240"/>
        <v>NO</v>
      </c>
    </row>
    <row r="69" spans="1:96">
      <c r="A69" s="64"/>
      <c r="B69" s="15"/>
      <c r="C69" s="15"/>
      <c r="D69" s="15"/>
      <c r="E69" s="15"/>
      <c r="F69" s="15"/>
      <c r="G69" s="15"/>
      <c r="H69" s="65"/>
      <c r="I69" s="52" t="s">
        <v>13</v>
      </c>
      <c r="J69" s="54">
        <v>0.481811639105098</v>
      </c>
      <c r="K69" s="54">
        <v>0.128612370154749</v>
      </c>
      <c r="L69" s="54">
        <v>0.38957599074015198</v>
      </c>
      <c r="M69" s="54">
        <v>0.38493181516114999</v>
      </c>
      <c r="N69" s="54">
        <v>0.45618560376204598</v>
      </c>
      <c r="O69" s="54">
        <v>0.158882581076803</v>
      </c>
      <c r="P69" s="54">
        <v>9.8764733947906705E-2</v>
      </c>
      <c r="Q69" s="54">
        <v>0.57651978632629397</v>
      </c>
      <c r="R69" s="54">
        <v>0.32471547972579801</v>
      </c>
      <c r="S69" s="54">
        <v>0.69989130936563204</v>
      </c>
      <c r="T69" s="54">
        <v>0.19416632954236299</v>
      </c>
      <c r="U69" s="54">
        <v>0.105942361092003</v>
      </c>
      <c r="V69" s="54">
        <v>0.305761677675773</v>
      </c>
      <c r="W69" s="54">
        <v>0.19169739274942699</v>
      </c>
      <c r="X69" s="54">
        <v>0.50254092957479801</v>
      </c>
      <c r="Y69" s="54">
        <v>0.39657178919567898</v>
      </c>
      <c r="Z69" s="54">
        <v>0.16507325487622601</v>
      </c>
      <c r="AA69" s="54">
        <v>0.43835495592809398</v>
      </c>
      <c r="AB69" s="54">
        <v>0.14923144725833401</v>
      </c>
      <c r="AC69" s="54">
        <v>0.64877313656328495</v>
      </c>
      <c r="AD69" s="54">
        <v>0.20199541617837999</v>
      </c>
      <c r="AE69" s="54">
        <v>0.678270922826823</v>
      </c>
      <c r="AF69" s="54">
        <v>5.3848129875472203E-3</v>
      </c>
      <c r="AG69" s="317">
        <v>0.316344264185629</v>
      </c>
      <c r="AH69" s="220">
        <v>2.8340000000000001</v>
      </c>
      <c r="AI69" s="220">
        <v>5.19</v>
      </c>
      <c r="AJ69" s="221">
        <v>7.6660000000000004</v>
      </c>
      <c r="AK69" s="210">
        <v>3.8889999999999998</v>
      </c>
      <c r="AL69" s="210">
        <v>5.7430000000000003</v>
      </c>
      <c r="AM69" s="210">
        <v>8.6449999999999996</v>
      </c>
      <c r="AN69" s="203"/>
      <c r="AO69" s="203"/>
      <c r="AP69" s="203"/>
      <c r="AQ69" s="203"/>
      <c r="AR69" s="203">
        <f t="shared" ref="AR69:AR77" si="241">$AN$68*0.81818182</f>
        <v>2.9569090974799996</v>
      </c>
      <c r="AS69" s="203">
        <f t="shared" ref="AS69:AS77" si="242">$AN$68</f>
        <v>3.6139999999999999</v>
      </c>
      <c r="AT69" s="203">
        <f t="shared" ref="AT69:AT77" si="243">$AN$68*1.22222222</f>
        <v>4.4171111030799999</v>
      </c>
      <c r="AU69" s="203">
        <f t="shared" ref="AU69:AU77" si="244">$AO$68*0.81818182</f>
        <v>4.3591091005959992</v>
      </c>
      <c r="AV69" s="203">
        <f t="shared" ref="AV69:AV77" si="245">$AO$68</f>
        <v>5.3277999999999999</v>
      </c>
      <c r="AW69" s="203">
        <f t="shared" ref="AW69:AW77" si="246">$AO$68*1.22222222</f>
        <v>6.5117555437159993</v>
      </c>
      <c r="AX69" s="203">
        <f t="shared" ref="AX69:AX77" si="247">$AP$68*0.81818182</f>
        <v>6.8508818334059995</v>
      </c>
      <c r="AY69" s="203">
        <f t="shared" ref="AY69:AY77" si="248">$AP$68</f>
        <v>8.3733000000000004</v>
      </c>
      <c r="AZ69" s="203">
        <f t="shared" ref="AZ69:AZ77" si="249">$AP$68*1.22222222</f>
        <v>10.234033314726</v>
      </c>
      <c r="BB69" s="308" t="str">
        <f t="shared" ref="BB69:BB78" si="250">IF(AH69&lt;AR69,"A",IF(AND(AR69&lt;=AH69,AH69&lt;=AS69),"NP",IF(AND(AS69&lt;AH69,AH69&lt;=AT69),"NA","P")))</f>
        <v>A</v>
      </c>
      <c r="BC69" s="308" t="str">
        <f t="shared" ref="BC69:BC78" si="251">IF(AI69&lt;AU69,"A",IF(AND(AU69&lt;=AI69,AI69&lt;=AV69),"NP",IF(AND(AV69&lt;AI69,AI69&lt;=AW69),"NA","P")))</f>
        <v>NP</v>
      </c>
      <c r="BD69" s="308" t="str">
        <f t="shared" ref="BD69:BD78" si="252">IF(AJ69&lt;AX69,"A",IF(AND(AX69&lt;=AJ69,AJ69&lt;=AY69),"NP",IF(AND(AY69&lt;AJ69,AJ69&lt;=AZ69),"NA","P")))</f>
        <v>NP</v>
      </c>
      <c r="BE69" s="308" t="str">
        <f t="shared" ref="BE69:BE78" si="253">IF(AND(BB69="A",BC69="A",BD69="A"),"YES","NO")</f>
        <v>NO</v>
      </c>
      <c r="BF69" s="308" t="str">
        <f t="shared" ref="BF69:BF78" si="254">IF(OR(AND(BB69="A",BC69="A"),AND(BB69="A",BD69="A"),AND(BC69="A",BD69="A")),"YES","NO")</f>
        <v>NO</v>
      </c>
      <c r="BG69" s="308" t="str">
        <f t="shared" ref="BG69:BG78" si="255">IF(OR(BB69="A",BC69="A",BD69="A"),"YES","NO")</f>
        <v>YES</v>
      </c>
      <c r="BH69" s="308" t="str">
        <f t="shared" ref="BH69:BH77" si="256">IF(OR(BB69="P",BC69="P",BD69="P"),"NO","YES")</f>
        <v>YES</v>
      </c>
      <c r="BI69" s="308"/>
      <c r="BJ69" s="12">
        <v>42</v>
      </c>
      <c r="BK69" s="308" t="str">
        <f t="shared" ref="BK69:BK78" si="257">IF(AK69&lt;AR69,"A",IF(AND(AR69&lt;=AK69,AK69&lt;=AS69),"NP",IF(AND(AS69&lt;AK69,AK69&lt;=AT69),"NA","P")))</f>
        <v>NA</v>
      </c>
      <c r="BL69" s="308" t="str">
        <f t="shared" ref="BL69:BL78" si="258">IF(AL69&lt;AU69,"A",IF(AND(AU69&lt;=AL69,AL69&lt;=AV69),"NP",IF(AND(AV69&lt;AL69,AL69&lt;=AW69),"NA","P")))</f>
        <v>NA</v>
      </c>
      <c r="BM69" s="308" t="str">
        <f t="shared" ref="BM69:BM78" si="259">IF(AM69&lt;AX69,"A",IF(AND(AX69&lt;=AM69,AM69&lt;=AY69),"NP",IF(AND(AY69&lt;AM69,AM69&lt;=AZ69),"NA","P")))</f>
        <v>NA</v>
      </c>
      <c r="BN69" s="308" t="str">
        <f t="shared" ref="BN69:BN78" si="260">IF(AND(BK69="A",BL69="A",BM69="A"),"YES","NO")</f>
        <v>NO</v>
      </c>
      <c r="BO69" s="308" t="str">
        <f t="shared" ref="BO69:BO78" si="261">IF(OR(AND(BK69="A",BL69="A"),AND(BK69="A",BM69="A"),AND(BL69="A",BM69="A")),"YES","NO")</f>
        <v>NO</v>
      </c>
      <c r="BP69" s="308" t="str">
        <f t="shared" ref="BP69:BP78" si="262">IF(OR(BK69="A",BL69="A",BM69="A"),"YES","NO")</f>
        <v>NO</v>
      </c>
      <c r="BQ69" s="308" t="str">
        <f t="shared" ref="BQ69:BQ78" si="263">IF(OR(BK69="P",BL69="P",BM69="P"),"NO","YES")</f>
        <v>YES</v>
      </c>
      <c r="BS69" s="308" t="str">
        <f t="shared" ref="BS69:BS78" si="264">IF(OR(AND(BB69="A",BK69="A"),AND(BB69="A",BK69="NP"),AND(BB69="NP",BK69="A"),AND(BB69="NP",BK69="NP")),"TP",IF(OR(AND(BB69="A",BK69="NA"),AND(BB69="A",BK69="P"),AND(BB69="NP",BK69="NA"),AND(BB69="NP",BK69="P")),"FP",IF(OR(AND(BB69="NA",BK69="A"),AND(BB69="NA",BK69="NP"),AND(BB69="P",BK69="A"),AND(BB69="P",BK69="NP")),"FN","TN")))</f>
        <v>FP</v>
      </c>
      <c r="BT69" s="308" t="str">
        <f t="shared" ref="BT69:BT78" si="265">IF(OR(AND(BC69="A",BL69="A"),AND(BC69="A",BL69="NP"),AND(BC69="NP",BL69="A"),AND(BC69="NP",BL69="NP")),"TP",IF(OR(AND(BC69="A",BL69="NA"),AND(BC69="A",BL69="P"),AND(BC69="NP",BL69="NA"),AND(BC69="NP",BL69="P")),"FP",IF(OR(AND(BC69="NA",BL69="A"),AND(BC69="NA",BL69="NP"),AND(BC69="P",BL69="A"),AND(BC69="P",BL69="NP")),"FN","TN")))</f>
        <v>FP</v>
      </c>
      <c r="BU69" s="308" t="str">
        <f t="shared" ref="BU69:BU78" si="266">IF(OR(AND(BD69="A",BM69="A"),AND(BD69="A",BM69="NP"),AND(BD69="NP",BM69="A"),AND(BD69="NP",BM69="NP")),"TP",IF(OR(AND(BD69="A",BM69="NA"),AND(BD69="A",BM69="P"),AND(BD69="NP",BM69="NA"),AND(BD69="NP",BM69="P")),"FP",IF(OR(AND(BD69="NA",BM69="A"),AND(BD69="NA",BM69="NP"),AND(BD69="P",BM69="A"),AND(BD69="P",BM69="NP")),"FN","TN")))</f>
        <v>FP</v>
      </c>
      <c r="BV69" s="308" t="str">
        <f t="shared" ref="BV69:BV78" si="267">IF(AND(BS69="TP",BT69="TP",BU69="TP"),"YES","NO")</f>
        <v>NO</v>
      </c>
      <c r="BW69" s="308" t="str">
        <f t="shared" ref="BW69:BW78" si="268">IF(OR(AND(BS69="TP",BT69="TP"),AND(BS69="TP",BU69="TP"),AND(BT69="TP",BU69="TP")),"YES","NO")</f>
        <v>NO</v>
      </c>
      <c r="BX69" s="308" t="str">
        <f t="shared" ref="BX69:BX78" si="269">IF(OR(BS69="TP",BT69="TP",BU69="TP"),"YES","NO")</f>
        <v>NO</v>
      </c>
      <c r="BY69" s="308" t="str">
        <f t="shared" ref="BY69:BY78" si="270">IF(AND(OR(BS69="TP",BS69="TN",BT69="TP",BT69="TN",BU69="TP",BU69="TN")),"YES","NO")</f>
        <v>NO</v>
      </c>
      <c r="BZ69" s="308" t="str">
        <f t="shared" ref="BZ69:BZ78" si="271">IF(AND(BJ69&gt;60,BY69="NO"),"YES","NO")</f>
        <v>NO</v>
      </c>
      <c r="CA69" s="308" t="str">
        <f t="shared" ref="CA69:CA78" si="272">IF(AND(BJ69&lt;&gt;"inf",BJ69&gt;60,BY69="NO"),"YES","NO")</f>
        <v>NO</v>
      </c>
      <c r="CB69" s="308" t="str">
        <f t="shared" ref="CB69:CB78" si="273">IF(AND(BJ69="inf",BY69="NO"),"YES","NO")</f>
        <v>NO</v>
      </c>
      <c r="CC69" s="308" t="str">
        <f t="shared" ref="CC69:CC78" si="274">IF(AND(BJ69&lt;=60,BY69="NO"),"YES","NO")</f>
        <v>YES</v>
      </c>
      <c r="CD69" s="308" t="str">
        <f t="shared" ref="CD69:CD78" si="275">IF(AND(OR(BS69="FP",BS69="FN",BT69="FP",BT69="FN",BU69="FP",BU69="FN")),"YES","NO")</f>
        <v>YES</v>
      </c>
      <c r="CE69" s="308" t="str">
        <f t="shared" ref="CE69:CE78" si="276">IF(AND(BJ69&gt;60,OR(BS69="FP",BS69="FN",BT69="FP",BT69="FN",BU69="FP",BU69="FN")),"YES","NO")</f>
        <v>NO</v>
      </c>
      <c r="CF69" s="308" t="str">
        <f t="shared" ref="CF69:CF78" si="277">IF(AND(BJ69&lt;&gt;"inf",BJ69&gt;60,OR(BS69="FP",BS69="FN",BT69="FP",BT69="FN",BU69="FP",BU69="FN")),"YES","NO")</f>
        <v>NO</v>
      </c>
      <c r="CG69" s="308" t="str">
        <f t="shared" ref="CG69:CG78" si="278">IF(AND(BJ69="inf",OR(BS69="FP",BS69="FN",BT69="FP",BT69="FN",BU69="FP",BU69="FN")),"YES","NO")</f>
        <v>NO</v>
      </c>
      <c r="CH69" s="308" t="str">
        <f t="shared" ref="CH69:CH78" si="279">IF(AND(BJ69&lt;=60,OR(BS69="FP",BS69="FN",BT69="FP",BT69="FN",BU69="FP",BU69="FN")),"YES","NO")</f>
        <v>YES</v>
      </c>
      <c r="CI69" s="308" t="str">
        <f t="shared" ref="CI69:CI78" si="280">IF(AND(OR(BS69="FN",BT69="FN",BU69="FN")),"YES","NO")</f>
        <v>NO</v>
      </c>
      <c r="CJ69" s="308" t="str">
        <f t="shared" ref="CJ69:CJ78" si="281">IF(AND(BJ69&gt;60,OR(BS69="FN",BT69="FN",BU69="FN")),"YES","NO")</f>
        <v>NO</v>
      </c>
      <c r="CK69" s="308" t="str">
        <f t="shared" ref="CK69:CK78" si="282">IF(AND(BJ69&lt;&gt;"inf",BJ69&gt;60,OR(BS69="FN",BT69="FN",BU69="FN")),"YES","NO")</f>
        <v>NO</v>
      </c>
      <c r="CL69" s="308" t="str">
        <f t="shared" ref="CL69:CL78" si="283">IF(AND(BJ69="inf",OR(BS69="FN",BT69="FN",BU69="FN")),"YES","NO")</f>
        <v>NO</v>
      </c>
      <c r="CM69" s="308" t="str">
        <f t="shared" ref="CM69:CM78" si="284">IF(AND(BJ69&lt;=60,OR(BS69="FN",BT69="FN",BU69="FN")),"YES","NO")</f>
        <v>NO</v>
      </c>
      <c r="CN69" s="308" t="str">
        <f t="shared" ref="CN69:CN78" si="285">IF(AND(OR(BS69="FP",BT69="FP",BU69="FP")),"YES","NO")</f>
        <v>YES</v>
      </c>
      <c r="CO69" s="308" t="str">
        <f t="shared" ref="CO69:CO78" si="286">IF(AND(BJ69&gt;60,OR(BS69="FP",BT69="FP",BU69="FP")),"YES","NO")</f>
        <v>NO</v>
      </c>
      <c r="CP69" s="308" t="str">
        <f t="shared" ref="CP69:CP78" si="287">IF(AND(BJ69&lt;&gt;"inf",BJ69&gt;60,OR(BS69="FP",BT69="FP",BU69="FP")),"YES","NO")</f>
        <v>NO</v>
      </c>
      <c r="CQ69" s="308" t="str">
        <f t="shared" ref="CQ69:CQ78" si="288">IF(AND(BJ69="inf",OR(BS69="FP",BT69="FP",BU69="FP")),"YES","NO")</f>
        <v>NO</v>
      </c>
      <c r="CR69" s="308" t="str">
        <f t="shared" ref="CR69:CR78" si="289">IF(AND(BJ69&lt;=60,OR(BS69="FP",BT69="FP",BU69="FP")),"YES","NO")</f>
        <v>YES</v>
      </c>
    </row>
    <row r="70" spans="1:96">
      <c r="A70" s="64"/>
      <c r="B70" s="15"/>
      <c r="C70" s="15"/>
      <c r="D70" s="15"/>
      <c r="E70" s="15"/>
      <c r="F70" s="15"/>
      <c r="G70" s="15"/>
      <c r="H70" s="65"/>
      <c r="I70" s="52" t="s">
        <v>14</v>
      </c>
      <c r="J70" s="54">
        <v>0.77830484701562397</v>
      </c>
      <c r="K70" s="54">
        <v>0.10851795128045</v>
      </c>
      <c r="L70" s="54">
        <v>0.11317720170392399</v>
      </c>
      <c r="M70" s="54">
        <v>0.99374556816554704</v>
      </c>
      <c r="N70" s="54">
        <v>4.1525300162854597E-3</v>
      </c>
      <c r="O70" s="54">
        <v>2.1019018181674901E-3</v>
      </c>
      <c r="P70" s="54">
        <v>0.18942596277749499</v>
      </c>
      <c r="Q70" s="54">
        <v>0.132066687797598</v>
      </c>
      <c r="R70" s="54">
        <v>0.67850734942490598</v>
      </c>
      <c r="S70" s="54">
        <v>0.419570807705895</v>
      </c>
      <c r="T70" s="54">
        <v>0.240206376433898</v>
      </c>
      <c r="U70" s="54">
        <v>0.34022281586020497</v>
      </c>
      <c r="V70" s="54">
        <v>0.42967339519819298</v>
      </c>
      <c r="W70" s="54">
        <v>0.20028498765025701</v>
      </c>
      <c r="X70" s="54">
        <v>0.37004161715154898</v>
      </c>
      <c r="Y70" s="54">
        <v>0.935341528871248</v>
      </c>
      <c r="Z70" s="54">
        <v>2.8089087694910898E-2</v>
      </c>
      <c r="AA70" s="54">
        <v>3.6569383433840599E-2</v>
      </c>
      <c r="AB70" s="54">
        <v>0.14494407198412601</v>
      </c>
      <c r="AC70" s="54">
        <v>0.57119854486498101</v>
      </c>
      <c r="AD70" s="54">
        <v>0.28385738315089198</v>
      </c>
      <c r="AE70" s="54">
        <v>0.66164031534930701</v>
      </c>
      <c r="AF70" s="54">
        <v>0.145902935041062</v>
      </c>
      <c r="AG70" s="317">
        <v>0.19245674960963</v>
      </c>
      <c r="AH70" s="220">
        <v>4.181</v>
      </c>
      <c r="AI70" s="220">
        <v>4.5839999999999996</v>
      </c>
      <c r="AJ70" s="221">
        <v>7.9580000000000002</v>
      </c>
      <c r="AK70" s="210">
        <v>4.0640000000000001</v>
      </c>
      <c r="AL70" s="210">
        <v>4.4989999999999997</v>
      </c>
      <c r="AM70" s="210">
        <v>7.8470000000000004</v>
      </c>
      <c r="AN70" s="203"/>
      <c r="AO70" s="203"/>
      <c r="AP70" s="203"/>
      <c r="AQ70" s="203"/>
      <c r="AR70" s="203">
        <f t="shared" si="241"/>
        <v>2.9569090974799996</v>
      </c>
      <c r="AS70" s="203">
        <f t="shared" si="242"/>
        <v>3.6139999999999999</v>
      </c>
      <c r="AT70" s="203">
        <f t="shared" si="243"/>
        <v>4.4171111030799999</v>
      </c>
      <c r="AU70" s="203">
        <f t="shared" si="244"/>
        <v>4.3591091005959992</v>
      </c>
      <c r="AV70" s="203">
        <f t="shared" si="245"/>
        <v>5.3277999999999999</v>
      </c>
      <c r="AW70" s="203">
        <f t="shared" si="246"/>
        <v>6.5117555437159993</v>
      </c>
      <c r="AX70" s="203">
        <f t="shared" si="247"/>
        <v>6.8508818334059995</v>
      </c>
      <c r="AY70" s="203">
        <f t="shared" si="248"/>
        <v>8.3733000000000004</v>
      </c>
      <c r="AZ70" s="203">
        <f t="shared" si="249"/>
        <v>10.234033314726</v>
      </c>
      <c r="BB70" s="308" t="str">
        <f t="shared" si="250"/>
        <v>NA</v>
      </c>
      <c r="BC70" s="308" t="str">
        <f t="shared" si="251"/>
        <v>NP</v>
      </c>
      <c r="BD70" s="308" t="str">
        <f t="shared" si="252"/>
        <v>NP</v>
      </c>
      <c r="BE70" s="308" t="str">
        <f t="shared" si="253"/>
        <v>NO</v>
      </c>
      <c r="BF70" s="308" t="str">
        <f t="shared" si="254"/>
        <v>NO</v>
      </c>
      <c r="BG70" s="308" t="str">
        <f t="shared" si="255"/>
        <v>NO</v>
      </c>
      <c r="BH70" s="308" t="str">
        <f t="shared" si="256"/>
        <v>YES</v>
      </c>
      <c r="BI70" s="308"/>
      <c r="BJ70" s="12">
        <v>17</v>
      </c>
      <c r="BK70" s="308" t="str">
        <f t="shared" si="257"/>
        <v>NA</v>
      </c>
      <c r="BL70" s="308" t="str">
        <f t="shared" si="258"/>
        <v>NP</v>
      </c>
      <c r="BM70" s="308" t="str">
        <f t="shared" si="259"/>
        <v>NP</v>
      </c>
      <c r="BN70" s="308" t="str">
        <f t="shared" si="260"/>
        <v>NO</v>
      </c>
      <c r="BO70" s="308" t="str">
        <f t="shared" si="261"/>
        <v>NO</v>
      </c>
      <c r="BP70" s="308" t="str">
        <f t="shared" si="262"/>
        <v>NO</v>
      </c>
      <c r="BQ70" s="308" t="str">
        <f t="shared" si="263"/>
        <v>YES</v>
      </c>
      <c r="BS70" s="308" t="str">
        <f t="shared" si="264"/>
        <v>TN</v>
      </c>
      <c r="BT70" s="308" t="str">
        <f t="shared" si="265"/>
        <v>TP</v>
      </c>
      <c r="BU70" s="308" t="str">
        <f t="shared" si="266"/>
        <v>TP</v>
      </c>
      <c r="BV70" s="308" t="str">
        <f t="shared" si="267"/>
        <v>NO</v>
      </c>
      <c r="BW70" s="308" t="str">
        <f t="shared" si="268"/>
        <v>YES</v>
      </c>
      <c r="BX70" s="308" t="str">
        <f t="shared" si="269"/>
        <v>YES</v>
      </c>
      <c r="BY70" s="308" t="str">
        <f t="shared" si="270"/>
        <v>YES</v>
      </c>
      <c r="BZ70" s="308" t="str">
        <f t="shared" si="271"/>
        <v>NO</v>
      </c>
      <c r="CA70" s="308" t="str">
        <f t="shared" si="272"/>
        <v>NO</v>
      </c>
      <c r="CB70" s="308" t="str">
        <f t="shared" si="273"/>
        <v>NO</v>
      </c>
      <c r="CC70" s="308" t="str">
        <f t="shared" si="274"/>
        <v>NO</v>
      </c>
      <c r="CD70" s="308" t="str">
        <f t="shared" si="275"/>
        <v>NO</v>
      </c>
      <c r="CE70" s="308" t="str">
        <f t="shared" si="276"/>
        <v>NO</v>
      </c>
      <c r="CF70" s="308" t="str">
        <f t="shared" si="277"/>
        <v>NO</v>
      </c>
      <c r="CG70" s="308" t="str">
        <f t="shared" si="278"/>
        <v>NO</v>
      </c>
      <c r="CH70" s="308" t="str">
        <f t="shared" si="279"/>
        <v>NO</v>
      </c>
      <c r="CI70" s="308" t="str">
        <f t="shared" si="280"/>
        <v>NO</v>
      </c>
      <c r="CJ70" s="308" t="str">
        <f t="shared" si="281"/>
        <v>NO</v>
      </c>
      <c r="CK70" s="308" t="str">
        <f t="shared" si="282"/>
        <v>NO</v>
      </c>
      <c r="CL70" s="308" t="str">
        <f t="shared" si="283"/>
        <v>NO</v>
      </c>
      <c r="CM70" s="308" t="str">
        <f t="shared" si="284"/>
        <v>NO</v>
      </c>
      <c r="CN70" s="308" t="str">
        <f t="shared" si="285"/>
        <v>NO</v>
      </c>
      <c r="CO70" s="308" t="str">
        <f t="shared" si="286"/>
        <v>NO</v>
      </c>
      <c r="CP70" s="308" t="str">
        <f t="shared" si="287"/>
        <v>NO</v>
      </c>
      <c r="CQ70" s="308" t="str">
        <f t="shared" si="288"/>
        <v>NO</v>
      </c>
      <c r="CR70" s="308" t="str">
        <f t="shared" si="289"/>
        <v>NO</v>
      </c>
    </row>
    <row r="71" spans="1:96">
      <c r="A71" s="64"/>
      <c r="B71" s="15"/>
      <c r="C71" s="15"/>
      <c r="D71" s="15"/>
      <c r="E71" s="15"/>
      <c r="F71" s="15"/>
      <c r="G71" s="15"/>
      <c r="H71" s="65"/>
      <c r="I71" s="52" t="s">
        <v>15</v>
      </c>
      <c r="J71" s="54">
        <v>0.872194505038415</v>
      </c>
      <c r="K71" s="54">
        <v>7.46104661866651E-2</v>
      </c>
      <c r="L71" s="54">
        <v>5.3195028774919398E-2</v>
      </c>
      <c r="M71" s="54">
        <v>0.15241255939277801</v>
      </c>
      <c r="N71" s="54">
        <v>0.17647100959530601</v>
      </c>
      <c r="O71" s="54">
        <v>0.67111643101191398</v>
      </c>
      <c r="P71" s="54">
        <v>0.64421748343618901</v>
      </c>
      <c r="Q71" s="54">
        <v>0.28509332842027002</v>
      </c>
      <c r="R71" s="54">
        <v>7.0689188143540194E-2</v>
      </c>
      <c r="S71" s="54">
        <v>2.25255722134679E-2</v>
      </c>
      <c r="T71" s="54">
        <v>0.48502771252293198</v>
      </c>
      <c r="U71" s="54">
        <v>0.49244671526359901</v>
      </c>
      <c r="V71" s="54">
        <v>0.112208578570322</v>
      </c>
      <c r="W71" s="54">
        <v>0.15552920953152199</v>
      </c>
      <c r="X71" s="54">
        <v>0.73226221189815499</v>
      </c>
      <c r="Y71" s="54">
        <v>6.34371418070247E-2</v>
      </c>
      <c r="Z71" s="54">
        <v>0.20254321157133201</v>
      </c>
      <c r="AA71" s="54">
        <v>0.73401964662164199</v>
      </c>
      <c r="AB71" s="54">
        <v>0.80302195756691896</v>
      </c>
      <c r="AC71" s="54">
        <v>0.120622593133122</v>
      </c>
      <c r="AD71" s="54">
        <v>7.6355449299957995E-2</v>
      </c>
      <c r="AE71" s="54">
        <v>0.58628763893243496</v>
      </c>
      <c r="AF71" s="54">
        <v>0.327416230563774</v>
      </c>
      <c r="AG71" s="317">
        <v>8.6296130503789995E-2</v>
      </c>
      <c r="AH71" s="220">
        <v>3.181</v>
      </c>
      <c r="AI71" s="220">
        <v>6.04</v>
      </c>
      <c r="AJ71" s="221">
        <v>7.343</v>
      </c>
      <c r="AK71" s="210">
        <v>4.5</v>
      </c>
      <c r="AL71" s="210">
        <v>6.9989999999999997</v>
      </c>
      <c r="AM71" s="210">
        <v>9.2479999999999993</v>
      </c>
      <c r="AN71" s="203"/>
      <c r="AO71" s="203"/>
      <c r="AP71" s="203"/>
      <c r="AQ71" s="203"/>
      <c r="AR71" s="203">
        <f t="shared" si="241"/>
        <v>2.9569090974799996</v>
      </c>
      <c r="AS71" s="203">
        <f t="shared" si="242"/>
        <v>3.6139999999999999</v>
      </c>
      <c r="AT71" s="203">
        <f t="shared" si="243"/>
        <v>4.4171111030799999</v>
      </c>
      <c r="AU71" s="203">
        <f t="shared" si="244"/>
        <v>4.3591091005959992</v>
      </c>
      <c r="AV71" s="203">
        <f t="shared" si="245"/>
        <v>5.3277999999999999</v>
      </c>
      <c r="AW71" s="203">
        <f t="shared" si="246"/>
        <v>6.5117555437159993</v>
      </c>
      <c r="AX71" s="203">
        <f t="shared" si="247"/>
        <v>6.8508818334059995</v>
      </c>
      <c r="AY71" s="203">
        <f t="shared" si="248"/>
        <v>8.3733000000000004</v>
      </c>
      <c r="AZ71" s="203">
        <f t="shared" si="249"/>
        <v>10.234033314726</v>
      </c>
      <c r="BB71" s="308" t="str">
        <f t="shared" si="250"/>
        <v>NP</v>
      </c>
      <c r="BC71" s="308" t="str">
        <f t="shared" si="251"/>
        <v>NA</v>
      </c>
      <c r="BD71" s="308" t="str">
        <f t="shared" si="252"/>
        <v>NP</v>
      </c>
      <c r="BE71" s="308" t="str">
        <f t="shared" si="253"/>
        <v>NO</v>
      </c>
      <c r="BF71" s="308" t="str">
        <f t="shared" si="254"/>
        <v>NO</v>
      </c>
      <c r="BG71" s="308" t="str">
        <f t="shared" si="255"/>
        <v>NO</v>
      </c>
      <c r="BH71" s="308" t="str">
        <f t="shared" si="256"/>
        <v>YES</v>
      </c>
      <c r="BI71" s="308"/>
      <c r="BJ71" s="12">
        <v>30</v>
      </c>
      <c r="BK71" s="308" t="str">
        <f t="shared" si="257"/>
        <v>P</v>
      </c>
      <c r="BL71" s="308" t="str">
        <f t="shared" si="258"/>
        <v>P</v>
      </c>
      <c r="BM71" s="308" t="str">
        <f t="shared" si="259"/>
        <v>NA</v>
      </c>
      <c r="BN71" s="308" t="str">
        <f t="shared" si="260"/>
        <v>NO</v>
      </c>
      <c r="BO71" s="308" t="str">
        <f t="shared" si="261"/>
        <v>NO</v>
      </c>
      <c r="BP71" s="308" t="str">
        <f t="shared" si="262"/>
        <v>NO</v>
      </c>
      <c r="BQ71" s="308" t="str">
        <f t="shared" si="263"/>
        <v>NO</v>
      </c>
      <c r="BS71" s="308" t="str">
        <f t="shared" si="264"/>
        <v>FP</v>
      </c>
      <c r="BT71" s="308" t="str">
        <f t="shared" si="265"/>
        <v>TN</v>
      </c>
      <c r="BU71" s="308" t="str">
        <f t="shared" si="266"/>
        <v>FP</v>
      </c>
      <c r="BV71" s="308" t="str">
        <f t="shared" si="267"/>
        <v>NO</v>
      </c>
      <c r="BW71" s="308" t="str">
        <f t="shared" si="268"/>
        <v>NO</v>
      </c>
      <c r="BX71" s="308" t="str">
        <f t="shared" si="269"/>
        <v>NO</v>
      </c>
      <c r="BY71" s="308" t="str">
        <f t="shared" si="270"/>
        <v>YES</v>
      </c>
      <c r="BZ71" s="308" t="str">
        <f t="shared" si="271"/>
        <v>NO</v>
      </c>
      <c r="CA71" s="308" t="str">
        <f t="shared" si="272"/>
        <v>NO</v>
      </c>
      <c r="CB71" s="308" t="str">
        <f t="shared" si="273"/>
        <v>NO</v>
      </c>
      <c r="CC71" s="308" t="str">
        <f t="shared" si="274"/>
        <v>NO</v>
      </c>
      <c r="CD71" s="308" t="str">
        <f t="shared" si="275"/>
        <v>YES</v>
      </c>
      <c r="CE71" s="308" t="str">
        <f t="shared" si="276"/>
        <v>NO</v>
      </c>
      <c r="CF71" s="308" t="str">
        <f t="shared" si="277"/>
        <v>NO</v>
      </c>
      <c r="CG71" s="308" t="str">
        <f t="shared" si="278"/>
        <v>NO</v>
      </c>
      <c r="CH71" s="308" t="str">
        <f t="shared" si="279"/>
        <v>YES</v>
      </c>
      <c r="CI71" s="308" t="str">
        <f t="shared" si="280"/>
        <v>NO</v>
      </c>
      <c r="CJ71" s="308" t="str">
        <f t="shared" si="281"/>
        <v>NO</v>
      </c>
      <c r="CK71" s="308" t="str">
        <f t="shared" si="282"/>
        <v>NO</v>
      </c>
      <c r="CL71" s="308" t="str">
        <f t="shared" si="283"/>
        <v>NO</v>
      </c>
      <c r="CM71" s="308" t="str">
        <f t="shared" si="284"/>
        <v>NO</v>
      </c>
      <c r="CN71" s="308" t="str">
        <f t="shared" si="285"/>
        <v>YES</v>
      </c>
      <c r="CO71" s="308" t="str">
        <f t="shared" si="286"/>
        <v>NO</v>
      </c>
      <c r="CP71" s="308" t="str">
        <f t="shared" si="287"/>
        <v>NO</v>
      </c>
      <c r="CQ71" s="308" t="str">
        <f t="shared" si="288"/>
        <v>NO</v>
      </c>
      <c r="CR71" s="308" t="str">
        <f t="shared" si="289"/>
        <v>YES</v>
      </c>
    </row>
    <row r="72" spans="1:96">
      <c r="A72" s="64"/>
      <c r="B72" s="15"/>
      <c r="C72" s="15"/>
      <c r="D72" s="15"/>
      <c r="E72" s="15"/>
      <c r="F72" s="15"/>
      <c r="G72" s="15"/>
      <c r="H72" s="65"/>
      <c r="I72" s="52" t="s">
        <v>16</v>
      </c>
      <c r="J72" s="54">
        <v>0.97681374540083499</v>
      </c>
      <c r="K72" s="54">
        <v>1.1277712242401899E-2</v>
      </c>
      <c r="L72" s="54">
        <v>1.1908542356763E-2</v>
      </c>
      <c r="M72" s="54">
        <v>0.30053347182726198</v>
      </c>
      <c r="N72" s="54">
        <v>0.66810485296336497</v>
      </c>
      <c r="O72" s="54">
        <v>3.1361675209372601E-2</v>
      </c>
      <c r="P72" s="54">
        <v>0.48901586002300801</v>
      </c>
      <c r="Q72" s="54">
        <v>0.43308177762077799</v>
      </c>
      <c r="R72" s="54">
        <v>7.7902362356213006E-2</v>
      </c>
      <c r="S72" s="54">
        <v>0.45925843957540402</v>
      </c>
      <c r="T72" s="54">
        <v>0.25206933921624203</v>
      </c>
      <c r="U72" s="54">
        <v>0.28867222120835201</v>
      </c>
      <c r="V72" s="54">
        <v>0.55823547499058801</v>
      </c>
      <c r="W72" s="54">
        <v>0.25644444585416398</v>
      </c>
      <c r="X72" s="54">
        <v>0.18532007915524601</v>
      </c>
      <c r="Y72" s="54">
        <v>0.35890508878240601</v>
      </c>
      <c r="Z72" s="54">
        <v>0.222936376306759</v>
      </c>
      <c r="AA72" s="54">
        <v>0.41815853491083399</v>
      </c>
      <c r="AB72" s="54">
        <v>0.25280736294478701</v>
      </c>
      <c r="AC72" s="54">
        <v>0.27965787069079701</v>
      </c>
      <c r="AD72" s="54">
        <v>0.46753476636441399</v>
      </c>
      <c r="AE72" s="54">
        <v>0.192263056438845</v>
      </c>
      <c r="AF72" s="54">
        <v>0.64587727075067203</v>
      </c>
      <c r="AG72" s="317">
        <v>0.161859672810482</v>
      </c>
      <c r="AH72" s="220">
        <v>3.3980000000000001</v>
      </c>
      <c r="AI72" s="220">
        <v>5.1020000000000003</v>
      </c>
      <c r="AJ72" s="221">
        <v>8.407</v>
      </c>
      <c r="AK72" s="210">
        <v>3.5409999999999999</v>
      </c>
      <c r="AL72" s="210">
        <v>5.3319999999999999</v>
      </c>
      <c r="AM72" s="210">
        <v>8.609</v>
      </c>
      <c r="AN72" s="203"/>
      <c r="AO72" s="203"/>
      <c r="AP72" s="203"/>
      <c r="AQ72" s="203"/>
      <c r="AR72" s="203">
        <f t="shared" si="241"/>
        <v>2.9569090974799996</v>
      </c>
      <c r="AS72" s="203">
        <f t="shared" si="242"/>
        <v>3.6139999999999999</v>
      </c>
      <c r="AT72" s="203">
        <f t="shared" si="243"/>
        <v>4.4171111030799999</v>
      </c>
      <c r="AU72" s="203">
        <f t="shared" si="244"/>
        <v>4.3591091005959992</v>
      </c>
      <c r="AV72" s="203">
        <f t="shared" si="245"/>
        <v>5.3277999999999999</v>
      </c>
      <c r="AW72" s="203">
        <f t="shared" si="246"/>
        <v>6.5117555437159993</v>
      </c>
      <c r="AX72" s="203">
        <f t="shared" si="247"/>
        <v>6.8508818334059995</v>
      </c>
      <c r="AY72" s="203">
        <f t="shared" si="248"/>
        <v>8.3733000000000004</v>
      </c>
      <c r="AZ72" s="203">
        <f t="shared" si="249"/>
        <v>10.234033314726</v>
      </c>
      <c r="BB72" s="308" t="str">
        <f t="shared" si="250"/>
        <v>NP</v>
      </c>
      <c r="BC72" s="308" t="str">
        <f t="shared" si="251"/>
        <v>NP</v>
      </c>
      <c r="BD72" s="308" t="str">
        <f t="shared" si="252"/>
        <v>NA</v>
      </c>
      <c r="BE72" s="308" t="str">
        <f t="shared" si="253"/>
        <v>NO</v>
      </c>
      <c r="BF72" s="308" t="str">
        <f t="shared" si="254"/>
        <v>NO</v>
      </c>
      <c r="BG72" s="308" t="str">
        <f t="shared" si="255"/>
        <v>NO</v>
      </c>
      <c r="BH72" s="308" t="str">
        <f t="shared" si="256"/>
        <v>YES</v>
      </c>
      <c r="BI72" s="308"/>
      <c r="BJ72" s="12">
        <v>59</v>
      </c>
      <c r="BK72" s="308" t="str">
        <f t="shared" si="257"/>
        <v>NP</v>
      </c>
      <c r="BL72" s="308" t="str">
        <f t="shared" si="258"/>
        <v>NA</v>
      </c>
      <c r="BM72" s="308" t="str">
        <f t="shared" si="259"/>
        <v>NA</v>
      </c>
      <c r="BN72" s="308" t="str">
        <f t="shared" si="260"/>
        <v>NO</v>
      </c>
      <c r="BO72" s="308" t="str">
        <f t="shared" si="261"/>
        <v>NO</v>
      </c>
      <c r="BP72" s="308" t="str">
        <f t="shared" si="262"/>
        <v>NO</v>
      </c>
      <c r="BQ72" s="308" t="str">
        <f t="shared" si="263"/>
        <v>YES</v>
      </c>
      <c r="BS72" s="308" t="str">
        <f t="shared" si="264"/>
        <v>TP</v>
      </c>
      <c r="BT72" s="308" t="str">
        <f t="shared" si="265"/>
        <v>FP</v>
      </c>
      <c r="BU72" s="308" t="str">
        <f t="shared" si="266"/>
        <v>TN</v>
      </c>
      <c r="BV72" s="308" t="str">
        <f t="shared" si="267"/>
        <v>NO</v>
      </c>
      <c r="BW72" s="308" t="str">
        <f t="shared" si="268"/>
        <v>NO</v>
      </c>
      <c r="BX72" s="308" t="str">
        <f t="shared" si="269"/>
        <v>YES</v>
      </c>
      <c r="BY72" s="308" t="str">
        <f t="shared" si="270"/>
        <v>YES</v>
      </c>
      <c r="BZ72" s="308" t="str">
        <f t="shared" si="271"/>
        <v>NO</v>
      </c>
      <c r="CA72" s="308" t="str">
        <f t="shared" si="272"/>
        <v>NO</v>
      </c>
      <c r="CB72" s="308" t="str">
        <f t="shared" si="273"/>
        <v>NO</v>
      </c>
      <c r="CC72" s="308" t="str">
        <f t="shared" si="274"/>
        <v>NO</v>
      </c>
      <c r="CD72" s="308" t="str">
        <f t="shared" si="275"/>
        <v>YES</v>
      </c>
      <c r="CE72" s="308" t="str">
        <f t="shared" si="276"/>
        <v>NO</v>
      </c>
      <c r="CF72" s="308" t="str">
        <f t="shared" si="277"/>
        <v>NO</v>
      </c>
      <c r="CG72" s="308" t="str">
        <f t="shared" si="278"/>
        <v>NO</v>
      </c>
      <c r="CH72" s="308" t="str">
        <f t="shared" si="279"/>
        <v>YES</v>
      </c>
      <c r="CI72" s="308" t="str">
        <f t="shared" si="280"/>
        <v>NO</v>
      </c>
      <c r="CJ72" s="308" t="str">
        <f t="shared" si="281"/>
        <v>NO</v>
      </c>
      <c r="CK72" s="308" t="str">
        <f t="shared" si="282"/>
        <v>NO</v>
      </c>
      <c r="CL72" s="308" t="str">
        <f t="shared" si="283"/>
        <v>NO</v>
      </c>
      <c r="CM72" s="308" t="str">
        <f t="shared" si="284"/>
        <v>NO</v>
      </c>
      <c r="CN72" s="308" t="str">
        <f t="shared" si="285"/>
        <v>YES</v>
      </c>
      <c r="CO72" s="308" t="str">
        <f t="shared" si="286"/>
        <v>NO</v>
      </c>
      <c r="CP72" s="308" t="str">
        <f t="shared" si="287"/>
        <v>NO</v>
      </c>
      <c r="CQ72" s="308" t="str">
        <f t="shared" si="288"/>
        <v>NO</v>
      </c>
      <c r="CR72" s="308" t="str">
        <f t="shared" si="289"/>
        <v>YES</v>
      </c>
    </row>
    <row r="73" spans="1:96">
      <c r="A73" s="64"/>
      <c r="B73" s="15"/>
      <c r="C73" s="15"/>
      <c r="D73" s="15"/>
      <c r="E73" s="15"/>
      <c r="F73" s="15"/>
      <c r="G73" s="15"/>
      <c r="H73" s="65"/>
      <c r="I73" s="52" t="s">
        <v>17</v>
      </c>
      <c r="J73" s="54">
        <v>0.77830484701562397</v>
      </c>
      <c r="K73" s="54">
        <v>0.10851795128045</v>
      </c>
      <c r="L73" s="54">
        <v>0.11317720170392399</v>
      </c>
      <c r="M73" s="54">
        <v>0.99374556816554704</v>
      </c>
      <c r="N73" s="54">
        <v>4.1525300162854597E-3</v>
      </c>
      <c r="O73" s="54">
        <v>2.1019018181674901E-3</v>
      </c>
      <c r="P73" s="54">
        <v>0.18942596277749499</v>
      </c>
      <c r="Q73" s="54">
        <v>0.132066687797598</v>
      </c>
      <c r="R73" s="54">
        <v>0.67850734942490598</v>
      </c>
      <c r="S73" s="54">
        <v>0.419570807705895</v>
      </c>
      <c r="T73" s="54">
        <v>0.240206376433898</v>
      </c>
      <c r="U73" s="54">
        <v>0.34022281586020497</v>
      </c>
      <c r="V73" s="54">
        <v>0.42967339519819298</v>
      </c>
      <c r="W73" s="54">
        <v>0.20028498765025701</v>
      </c>
      <c r="X73" s="54">
        <v>0.37004161715154898</v>
      </c>
      <c r="Y73" s="54">
        <v>0.935341528871248</v>
      </c>
      <c r="Z73" s="54">
        <v>2.8089087694910898E-2</v>
      </c>
      <c r="AA73" s="54">
        <v>3.6569383433840599E-2</v>
      </c>
      <c r="AB73" s="54">
        <v>0.14494407198412601</v>
      </c>
      <c r="AC73" s="54">
        <v>0.57119854486498101</v>
      </c>
      <c r="AD73" s="54">
        <v>0.28385738315089198</v>
      </c>
      <c r="AE73" s="54">
        <v>0.66164031534930701</v>
      </c>
      <c r="AF73" s="54">
        <v>0.145902935041062</v>
      </c>
      <c r="AG73" s="317">
        <v>0.19245674960963</v>
      </c>
      <c r="AH73" s="220">
        <v>4.1459999999999999</v>
      </c>
      <c r="AI73" s="220">
        <v>4.5970000000000004</v>
      </c>
      <c r="AJ73" s="221">
        <v>7.9640000000000004</v>
      </c>
      <c r="AK73" s="210">
        <v>4.0999999999999996</v>
      </c>
      <c r="AL73" s="210">
        <v>4.5350000000000001</v>
      </c>
      <c r="AM73" s="210">
        <v>7.899</v>
      </c>
      <c r="AN73" s="203"/>
      <c r="AO73" s="203"/>
      <c r="AP73" s="203"/>
      <c r="AQ73" s="203"/>
      <c r="AR73" s="203">
        <f t="shared" si="241"/>
        <v>2.9569090974799996</v>
      </c>
      <c r="AS73" s="203">
        <f t="shared" si="242"/>
        <v>3.6139999999999999</v>
      </c>
      <c r="AT73" s="203">
        <f t="shared" si="243"/>
        <v>4.4171111030799999</v>
      </c>
      <c r="AU73" s="203">
        <f t="shared" si="244"/>
        <v>4.3591091005959992</v>
      </c>
      <c r="AV73" s="203">
        <f t="shared" si="245"/>
        <v>5.3277999999999999</v>
      </c>
      <c r="AW73" s="203">
        <f t="shared" si="246"/>
        <v>6.5117555437159993</v>
      </c>
      <c r="AX73" s="203">
        <f t="shared" si="247"/>
        <v>6.8508818334059995</v>
      </c>
      <c r="AY73" s="203">
        <f t="shared" si="248"/>
        <v>8.3733000000000004</v>
      </c>
      <c r="AZ73" s="203">
        <f t="shared" si="249"/>
        <v>10.234033314726</v>
      </c>
      <c r="BB73" s="308" t="str">
        <f t="shared" si="250"/>
        <v>NA</v>
      </c>
      <c r="BC73" s="308" t="str">
        <f t="shared" si="251"/>
        <v>NP</v>
      </c>
      <c r="BD73" s="308" t="str">
        <f t="shared" si="252"/>
        <v>NP</v>
      </c>
      <c r="BE73" s="308" t="str">
        <f t="shared" si="253"/>
        <v>NO</v>
      </c>
      <c r="BF73" s="308" t="str">
        <f t="shared" si="254"/>
        <v>NO</v>
      </c>
      <c r="BG73" s="308" t="str">
        <f t="shared" si="255"/>
        <v>NO</v>
      </c>
      <c r="BH73" s="308" t="str">
        <f t="shared" si="256"/>
        <v>YES</v>
      </c>
      <c r="BI73" s="308"/>
      <c r="BJ73" s="12">
        <v>61</v>
      </c>
      <c r="BK73" s="308" t="str">
        <f t="shared" si="257"/>
        <v>NA</v>
      </c>
      <c r="BL73" s="308" t="str">
        <f t="shared" si="258"/>
        <v>NP</v>
      </c>
      <c r="BM73" s="308" t="str">
        <f t="shared" si="259"/>
        <v>NP</v>
      </c>
      <c r="BN73" s="308" t="str">
        <f t="shared" si="260"/>
        <v>NO</v>
      </c>
      <c r="BO73" s="308" t="str">
        <f t="shared" si="261"/>
        <v>NO</v>
      </c>
      <c r="BP73" s="308" t="str">
        <f t="shared" si="262"/>
        <v>NO</v>
      </c>
      <c r="BQ73" s="308" t="str">
        <f t="shared" si="263"/>
        <v>YES</v>
      </c>
      <c r="BS73" s="308" t="str">
        <f t="shared" si="264"/>
        <v>TN</v>
      </c>
      <c r="BT73" s="308" t="str">
        <f t="shared" si="265"/>
        <v>TP</v>
      </c>
      <c r="BU73" s="308" t="str">
        <f t="shared" si="266"/>
        <v>TP</v>
      </c>
      <c r="BV73" s="308" t="str">
        <f t="shared" si="267"/>
        <v>NO</v>
      </c>
      <c r="BW73" s="308" t="str">
        <f t="shared" si="268"/>
        <v>YES</v>
      </c>
      <c r="BX73" s="308" t="str">
        <f t="shared" si="269"/>
        <v>YES</v>
      </c>
      <c r="BY73" s="308" t="str">
        <f t="shared" si="270"/>
        <v>YES</v>
      </c>
      <c r="BZ73" s="308" t="str">
        <f t="shared" si="271"/>
        <v>NO</v>
      </c>
      <c r="CA73" s="308" t="str">
        <f t="shared" si="272"/>
        <v>NO</v>
      </c>
      <c r="CB73" s="308" t="str">
        <f t="shared" si="273"/>
        <v>NO</v>
      </c>
      <c r="CC73" s="308" t="str">
        <f t="shared" si="274"/>
        <v>NO</v>
      </c>
      <c r="CD73" s="308" t="str">
        <f t="shared" si="275"/>
        <v>NO</v>
      </c>
      <c r="CE73" s="308" t="str">
        <f t="shared" si="276"/>
        <v>NO</v>
      </c>
      <c r="CF73" s="308" t="str">
        <f t="shared" si="277"/>
        <v>NO</v>
      </c>
      <c r="CG73" s="308" t="str">
        <f t="shared" si="278"/>
        <v>NO</v>
      </c>
      <c r="CH73" s="308" t="str">
        <f t="shared" si="279"/>
        <v>NO</v>
      </c>
      <c r="CI73" s="308" t="str">
        <f t="shared" si="280"/>
        <v>NO</v>
      </c>
      <c r="CJ73" s="308" t="str">
        <f t="shared" si="281"/>
        <v>NO</v>
      </c>
      <c r="CK73" s="308" t="str">
        <f t="shared" si="282"/>
        <v>NO</v>
      </c>
      <c r="CL73" s="308" t="str">
        <f t="shared" si="283"/>
        <v>NO</v>
      </c>
      <c r="CM73" s="308" t="str">
        <f t="shared" si="284"/>
        <v>NO</v>
      </c>
      <c r="CN73" s="308" t="str">
        <f t="shared" si="285"/>
        <v>NO</v>
      </c>
      <c r="CO73" s="308" t="str">
        <f t="shared" si="286"/>
        <v>NO</v>
      </c>
      <c r="CP73" s="308" t="str">
        <f t="shared" si="287"/>
        <v>NO</v>
      </c>
      <c r="CQ73" s="308" t="str">
        <f t="shared" si="288"/>
        <v>NO</v>
      </c>
      <c r="CR73" s="308" t="str">
        <f t="shared" si="289"/>
        <v>NO</v>
      </c>
    </row>
    <row r="74" spans="1:96">
      <c r="A74" s="64"/>
      <c r="B74" s="15"/>
      <c r="C74" s="15"/>
      <c r="D74" s="15"/>
      <c r="E74" s="15"/>
      <c r="F74" s="15"/>
      <c r="G74" s="15"/>
      <c r="H74" s="65"/>
      <c r="I74" s="52" t="s">
        <v>18</v>
      </c>
      <c r="J74" s="54">
        <v>0.481811639105098</v>
      </c>
      <c r="K74" s="54">
        <v>0.128612370154749</v>
      </c>
      <c r="L74" s="54">
        <v>0.38957599074015198</v>
      </c>
      <c r="M74" s="54">
        <v>0.38493181516114999</v>
      </c>
      <c r="N74" s="54">
        <v>0.45618560376204598</v>
      </c>
      <c r="O74" s="54">
        <v>0.158882581076803</v>
      </c>
      <c r="P74" s="54">
        <v>9.8764733947906705E-2</v>
      </c>
      <c r="Q74" s="54">
        <v>0.57651978632629397</v>
      </c>
      <c r="R74" s="54">
        <v>0.32471547972579801</v>
      </c>
      <c r="S74" s="54">
        <v>0.419570807705895</v>
      </c>
      <c r="T74" s="54">
        <v>0.240206376433898</v>
      </c>
      <c r="U74" s="54">
        <v>0.34022281586020497</v>
      </c>
      <c r="V74" s="54">
        <v>0.42967339519819298</v>
      </c>
      <c r="W74" s="54">
        <v>0.20028498765025701</v>
      </c>
      <c r="X74" s="54">
        <v>0.37004161715154898</v>
      </c>
      <c r="Y74" s="54">
        <v>0.935341528871248</v>
      </c>
      <c r="Z74" s="54">
        <v>2.8089087694910898E-2</v>
      </c>
      <c r="AA74" s="54">
        <v>3.6569383433840599E-2</v>
      </c>
      <c r="AB74" s="54">
        <v>0.14494407198412601</v>
      </c>
      <c r="AC74" s="54">
        <v>0.57119854486498101</v>
      </c>
      <c r="AD74" s="54">
        <v>0.28385738315089198</v>
      </c>
      <c r="AE74" s="54">
        <v>0.66164031534930701</v>
      </c>
      <c r="AF74" s="54">
        <v>0.145902935041062</v>
      </c>
      <c r="AG74" s="317">
        <v>0.19245674960963</v>
      </c>
      <c r="AH74" s="220">
        <v>3.7109999999999999</v>
      </c>
      <c r="AI74" s="220">
        <v>4.1239999999999997</v>
      </c>
      <c r="AJ74" s="221">
        <v>8.0220000000000002</v>
      </c>
      <c r="AK74" s="210">
        <v>4.0620000000000003</v>
      </c>
      <c r="AL74" s="210">
        <v>4.83</v>
      </c>
      <c r="AM74" s="210">
        <v>8.4309999999999992</v>
      </c>
      <c r="AN74" s="203"/>
      <c r="AO74" s="203"/>
      <c r="AP74" s="203"/>
      <c r="AQ74" s="203"/>
      <c r="AR74" s="203">
        <f t="shared" si="241"/>
        <v>2.9569090974799996</v>
      </c>
      <c r="AS74" s="203">
        <f t="shared" si="242"/>
        <v>3.6139999999999999</v>
      </c>
      <c r="AT74" s="203">
        <f t="shared" si="243"/>
        <v>4.4171111030799999</v>
      </c>
      <c r="AU74" s="203">
        <f t="shared" si="244"/>
        <v>4.3591091005959992</v>
      </c>
      <c r="AV74" s="203">
        <f t="shared" si="245"/>
        <v>5.3277999999999999</v>
      </c>
      <c r="AW74" s="203">
        <f t="shared" si="246"/>
        <v>6.5117555437159993</v>
      </c>
      <c r="AX74" s="203">
        <f t="shared" si="247"/>
        <v>6.8508818334059995</v>
      </c>
      <c r="AY74" s="203">
        <f t="shared" si="248"/>
        <v>8.3733000000000004</v>
      </c>
      <c r="AZ74" s="203">
        <f t="shared" si="249"/>
        <v>10.234033314726</v>
      </c>
      <c r="BB74" s="308" t="str">
        <f t="shared" si="250"/>
        <v>NA</v>
      </c>
      <c r="BC74" s="308" t="str">
        <f t="shared" si="251"/>
        <v>A</v>
      </c>
      <c r="BD74" s="308" t="str">
        <f t="shared" si="252"/>
        <v>NP</v>
      </c>
      <c r="BE74" s="308" t="str">
        <f t="shared" si="253"/>
        <v>NO</v>
      </c>
      <c r="BF74" s="308" t="str">
        <f t="shared" si="254"/>
        <v>NO</v>
      </c>
      <c r="BG74" s="308" t="str">
        <f t="shared" si="255"/>
        <v>YES</v>
      </c>
      <c r="BH74" s="308" t="str">
        <f t="shared" si="256"/>
        <v>YES</v>
      </c>
      <c r="BI74" s="308"/>
      <c r="BJ74" s="12">
        <v>62</v>
      </c>
      <c r="BK74" s="308" t="str">
        <f t="shared" si="257"/>
        <v>NA</v>
      </c>
      <c r="BL74" s="308" t="str">
        <f t="shared" si="258"/>
        <v>NP</v>
      </c>
      <c r="BM74" s="308" t="str">
        <f t="shared" si="259"/>
        <v>NA</v>
      </c>
      <c r="BN74" s="308" t="str">
        <f t="shared" si="260"/>
        <v>NO</v>
      </c>
      <c r="BO74" s="308" t="str">
        <f t="shared" si="261"/>
        <v>NO</v>
      </c>
      <c r="BP74" s="308" t="str">
        <f t="shared" si="262"/>
        <v>NO</v>
      </c>
      <c r="BQ74" s="308" t="str">
        <f t="shared" si="263"/>
        <v>YES</v>
      </c>
      <c r="BS74" s="308" t="str">
        <f t="shared" si="264"/>
        <v>TN</v>
      </c>
      <c r="BT74" s="308" t="str">
        <f t="shared" si="265"/>
        <v>TP</v>
      </c>
      <c r="BU74" s="308" t="str">
        <f t="shared" si="266"/>
        <v>FP</v>
      </c>
      <c r="BV74" s="308" t="str">
        <f t="shared" si="267"/>
        <v>NO</v>
      </c>
      <c r="BW74" s="308" t="str">
        <f t="shared" si="268"/>
        <v>NO</v>
      </c>
      <c r="BX74" s="308" t="str">
        <f t="shared" si="269"/>
        <v>YES</v>
      </c>
      <c r="BY74" s="308" t="str">
        <f t="shared" si="270"/>
        <v>YES</v>
      </c>
      <c r="BZ74" s="308" t="str">
        <f t="shared" si="271"/>
        <v>NO</v>
      </c>
      <c r="CA74" s="308" t="str">
        <f t="shared" si="272"/>
        <v>NO</v>
      </c>
      <c r="CB74" s="308" t="str">
        <f t="shared" si="273"/>
        <v>NO</v>
      </c>
      <c r="CC74" s="308" t="str">
        <f t="shared" si="274"/>
        <v>NO</v>
      </c>
      <c r="CD74" s="308" t="str">
        <f t="shared" si="275"/>
        <v>YES</v>
      </c>
      <c r="CE74" s="308" t="str">
        <f t="shared" si="276"/>
        <v>YES</v>
      </c>
      <c r="CF74" s="308" t="str">
        <f t="shared" si="277"/>
        <v>YES</v>
      </c>
      <c r="CG74" s="308" t="str">
        <f t="shared" si="278"/>
        <v>NO</v>
      </c>
      <c r="CH74" s="308" t="str">
        <f t="shared" si="279"/>
        <v>NO</v>
      </c>
      <c r="CI74" s="308" t="str">
        <f t="shared" si="280"/>
        <v>NO</v>
      </c>
      <c r="CJ74" s="308" t="str">
        <f t="shared" si="281"/>
        <v>NO</v>
      </c>
      <c r="CK74" s="308" t="str">
        <f t="shared" si="282"/>
        <v>NO</v>
      </c>
      <c r="CL74" s="308" t="str">
        <f t="shared" si="283"/>
        <v>NO</v>
      </c>
      <c r="CM74" s="308" t="str">
        <f t="shared" si="284"/>
        <v>NO</v>
      </c>
      <c r="CN74" s="308" t="str">
        <f t="shared" si="285"/>
        <v>YES</v>
      </c>
      <c r="CO74" s="308" t="str">
        <f t="shared" si="286"/>
        <v>YES</v>
      </c>
      <c r="CP74" s="308" t="str">
        <f t="shared" si="287"/>
        <v>YES</v>
      </c>
      <c r="CQ74" s="308" t="str">
        <f t="shared" si="288"/>
        <v>NO</v>
      </c>
      <c r="CR74" s="308" t="str">
        <f t="shared" si="289"/>
        <v>NO</v>
      </c>
    </row>
    <row r="75" spans="1:96">
      <c r="A75" s="64"/>
      <c r="B75" s="15"/>
      <c r="C75" s="15"/>
      <c r="D75" s="15"/>
      <c r="E75" s="15"/>
      <c r="F75" s="15"/>
      <c r="G75" s="15"/>
      <c r="H75" s="65"/>
      <c r="I75" s="52" t="s">
        <v>19</v>
      </c>
      <c r="J75" s="54">
        <v>9.6756515813836E-2</v>
      </c>
      <c r="K75" s="54">
        <v>0.89324585321121197</v>
      </c>
      <c r="L75" s="54">
        <v>9.9976309749513197E-3</v>
      </c>
      <c r="M75" s="54">
        <v>0.87083702049784595</v>
      </c>
      <c r="N75" s="54">
        <v>9.8017281598576103E-2</v>
      </c>
      <c r="O75" s="54">
        <v>3.1145697903577699E-2</v>
      </c>
      <c r="P75" s="54">
        <v>0.66724597080818004</v>
      </c>
      <c r="Q75" s="54">
        <v>0.15620337499718501</v>
      </c>
      <c r="R75" s="54">
        <v>0.176550654194634</v>
      </c>
      <c r="S75" s="54">
        <v>0.63002389722428898</v>
      </c>
      <c r="T75" s="54">
        <v>6.4969282015000601E-2</v>
      </c>
      <c r="U75" s="54">
        <v>0.30500682076070901</v>
      </c>
      <c r="V75" s="54">
        <v>6.8988943862585098E-2</v>
      </c>
      <c r="W75" s="54">
        <v>0.61829182238010905</v>
      </c>
      <c r="X75" s="54">
        <v>0.31271923375730498</v>
      </c>
      <c r="Y75" s="54">
        <v>0.98007185005574804</v>
      </c>
      <c r="Z75" s="54">
        <v>1.7766793535089601E-2</v>
      </c>
      <c r="AA75" s="54">
        <v>2.1613564091613698E-3</v>
      </c>
      <c r="AB75" s="54">
        <v>0.43305944587800999</v>
      </c>
      <c r="AC75" s="54">
        <v>0.28326898482859503</v>
      </c>
      <c r="AD75" s="54">
        <v>0.28367156929339399</v>
      </c>
      <c r="AE75" s="54">
        <v>3.9550889019076801E-2</v>
      </c>
      <c r="AF75" s="54">
        <v>0.44582654828476698</v>
      </c>
      <c r="AG75" s="317">
        <v>0.51462256269615503</v>
      </c>
      <c r="AH75" s="220">
        <v>3.4540000000000002</v>
      </c>
      <c r="AI75" s="220">
        <v>4.476</v>
      </c>
      <c r="AJ75" s="221">
        <v>8.2769999999999992</v>
      </c>
      <c r="AK75" s="210">
        <v>3.5550000000000002</v>
      </c>
      <c r="AL75" s="210">
        <v>4.8479999999999999</v>
      </c>
      <c r="AM75" s="210">
        <v>8.1859999999999999</v>
      </c>
      <c r="AN75" s="203"/>
      <c r="AO75" s="203"/>
      <c r="AP75" s="203"/>
      <c r="AQ75" s="203"/>
      <c r="AR75" s="203">
        <f t="shared" si="241"/>
        <v>2.9569090974799996</v>
      </c>
      <c r="AS75" s="203">
        <f t="shared" si="242"/>
        <v>3.6139999999999999</v>
      </c>
      <c r="AT75" s="203">
        <f t="shared" si="243"/>
        <v>4.4171111030799999</v>
      </c>
      <c r="AU75" s="203">
        <f t="shared" si="244"/>
        <v>4.3591091005959992</v>
      </c>
      <c r="AV75" s="203">
        <f t="shared" si="245"/>
        <v>5.3277999999999999</v>
      </c>
      <c r="AW75" s="203">
        <f t="shared" si="246"/>
        <v>6.5117555437159993</v>
      </c>
      <c r="AX75" s="203">
        <f t="shared" si="247"/>
        <v>6.8508818334059995</v>
      </c>
      <c r="AY75" s="203">
        <f t="shared" si="248"/>
        <v>8.3733000000000004</v>
      </c>
      <c r="AZ75" s="203">
        <f t="shared" si="249"/>
        <v>10.234033314726</v>
      </c>
      <c r="BB75" s="308" t="str">
        <f t="shared" si="250"/>
        <v>NP</v>
      </c>
      <c r="BC75" s="308" t="str">
        <f t="shared" si="251"/>
        <v>NP</v>
      </c>
      <c r="BD75" s="308" t="str">
        <f t="shared" si="252"/>
        <v>NP</v>
      </c>
      <c r="BE75" s="308" t="str">
        <f t="shared" si="253"/>
        <v>NO</v>
      </c>
      <c r="BF75" s="308" t="str">
        <f t="shared" si="254"/>
        <v>NO</v>
      </c>
      <c r="BG75" s="308" t="str">
        <f t="shared" si="255"/>
        <v>NO</v>
      </c>
      <c r="BH75" s="308" t="str">
        <f t="shared" si="256"/>
        <v>YES</v>
      </c>
      <c r="BI75" s="308"/>
      <c r="BJ75" s="12">
        <v>134</v>
      </c>
      <c r="BK75" s="308" t="str">
        <f t="shared" si="257"/>
        <v>NP</v>
      </c>
      <c r="BL75" s="308" t="str">
        <f t="shared" si="258"/>
        <v>NP</v>
      </c>
      <c r="BM75" s="308" t="str">
        <f t="shared" si="259"/>
        <v>NP</v>
      </c>
      <c r="BN75" s="308" t="str">
        <f t="shared" si="260"/>
        <v>NO</v>
      </c>
      <c r="BO75" s="308" t="str">
        <f t="shared" si="261"/>
        <v>NO</v>
      </c>
      <c r="BP75" s="308" t="str">
        <f t="shared" si="262"/>
        <v>NO</v>
      </c>
      <c r="BQ75" s="308" t="str">
        <f t="shared" si="263"/>
        <v>YES</v>
      </c>
      <c r="BS75" s="308" t="str">
        <f t="shared" si="264"/>
        <v>TP</v>
      </c>
      <c r="BT75" s="308" t="str">
        <f t="shared" si="265"/>
        <v>TP</v>
      </c>
      <c r="BU75" s="308" t="str">
        <f t="shared" si="266"/>
        <v>TP</v>
      </c>
      <c r="BV75" s="303" t="str">
        <f t="shared" si="267"/>
        <v>YES</v>
      </c>
      <c r="BW75" s="308" t="str">
        <f t="shared" si="268"/>
        <v>YES</v>
      </c>
      <c r="BX75" s="308" t="str">
        <f t="shared" si="269"/>
        <v>YES</v>
      </c>
      <c r="BY75" s="308" t="str">
        <f t="shared" si="270"/>
        <v>YES</v>
      </c>
      <c r="BZ75" s="308" t="str">
        <f t="shared" si="271"/>
        <v>NO</v>
      </c>
      <c r="CA75" s="308" t="str">
        <f t="shared" si="272"/>
        <v>NO</v>
      </c>
      <c r="CB75" s="308" t="str">
        <f t="shared" si="273"/>
        <v>NO</v>
      </c>
      <c r="CC75" s="308" t="str">
        <f t="shared" si="274"/>
        <v>NO</v>
      </c>
      <c r="CD75" s="308" t="str">
        <f t="shared" si="275"/>
        <v>NO</v>
      </c>
      <c r="CE75" s="308" t="str">
        <f t="shared" si="276"/>
        <v>NO</v>
      </c>
      <c r="CF75" s="308" t="str">
        <f t="shared" si="277"/>
        <v>NO</v>
      </c>
      <c r="CG75" s="308" t="str">
        <f t="shared" si="278"/>
        <v>NO</v>
      </c>
      <c r="CH75" s="308" t="str">
        <f t="shared" si="279"/>
        <v>NO</v>
      </c>
      <c r="CI75" s="308" t="str">
        <f t="shared" si="280"/>
        <v>NO</v>
      </c>
      <c r="CJ75" s="308" t="str">
        <f t="shared" si="281"/>
        <v>NO</v>
      </c>
      <c r="CK75" s="308" t="str">
        <f t="shared" si="282"/>
        <v>NO</v>
      </c>
      <c r="CL75" s="308" t="str">
        <f t="shared" si="283"/>
        <v>NO</v>
      </c>
      <c r="CM75" s="308" t="str">
        <f t="shared" si="284"/>
        <v>NO</v>
      </c>
      <c r="CN75" s="308" t="str">
        <f t="shared" si="285"/>
        <v>NO</v>
      </c>
      <c r="CO75" s="308" t="str">
        <f t="shared" si="286"/>
        <v>NO</v>
      </c>
      <c r="CP75" s="308" t="str">
        <f t="shared" si="287"/>
        <v>NO</v>
      </c>
      <c r="CQ75" s="308" t="str">
        <f t="shared" si="288"/>
        <v>NO</v>
      </c>
      <c r="CR75" s="308" t="str">
        <f t="shared" si="289"/>
        <v>NO</v>
      </c>
    </row>
    <row r="76" spans="1:96">
      <c r="A76" s="318"/>
      <c r="B76" s="54"/>
      <c r="C76" s="54"/>
      <c r="D76" s="54"/>
      <c r="E76" s="54"/>
      <c r="F76" s="54"/>
      <c r="G76" s="54"/>
      <c r="H76" s="317"/>
      <c r="I76" s="52" t="s">
        <v>42</v>
      </c>
      <c r="J76" s="54">
        <v>0.77830484701562397</v>
      </c>
      <c r="K76" s="54">
        <v>0.10851795128045</v>
      </c>
      <c r="L76" s="54">
        <v>0.11317720170392399</v>
      </c>
      <c r="M76" s="54">
        <v>4.6236061111586499E-2</v>
      </c>
      <c r="N76" s="54">
        <v>0.81748566477786999</v>
      </c>
      <c r="O76" s="54">
        <v>0.136278274110543</v>
      </c>
      <c r="P76" s="54">
        <v>9.9624074462932505E-2</v>
      </c>
      <c r="Q76" s="54">
        <v>9.1581405008008696E-2</v>
      </c>
      <c r="R76" s="54">
        <v>0.80879452052905798</v>
      </c>
      <c r="S76" s="54">
        <v>0.46931936213370001</v>
      </c>
      <c r="T76" s="54">
        <v>0.49026913809731798</v>
      </c>
      <c r="U76" s="54">
        <v>4.0411499768981098E-2</v>
      </c>
      <c r="V76" s="54">
        <v>0.38697907326306002</v>
      </c>
      <c r="W76" s="54">
        <v>0.24792119040434499</v>
      </c>
      <c r="X76" s="54">
        <v>0.36509973633259402</v>
      </c>
      <c r="Y76" s="54">
        <v>0.48490647538797199</v>
      </c>
      <c r="Z76" s="54">
        <v>0.301554457099869</v>
      </c>
      <c r="AA76" s="54">
        <v>0.21353906751215801</v>
      </c>
      <c r="AB76" s="54">
        <v>0.21993757334865299</v>
      </c>
      <c r="AC76" s="54">
        <v>0.67503319262342099</v>
      </c>
      <c r="AD76" s="54">
        <v>0.10502923402792499</v>
      </c>
      <c r="AE76" s="54">
        <v>0.78428476009637205</v>
      </c>
      <c r="AF76" s="54">
        <v>8.8199002665078699E-2</v>
      </c>
      <c r="AG76" s="317">
        <v>0.12751623723854799</v>
      </c>
      <c r="AH76" s="220">
        <v>3.8839999999999999</v>
      </c>
      <c r="AI76" s="220">
        <v>4.859</v>
      </c>
      <c r="AJ76" s="221">
        <v>7.61</v>
      </c>
      <c r="AK76" s="210">
        <v>3.9849999999999999</v>
      </c>
      <c r="AL76" s="210">
        <v>4.9950000000000001</v>
      </c>
      <c r="AM76" s="210">
        <v>7.444</v>
      </c>
      <c r="AN76" s="203"/>
      <c r="AO76" s="203"/>
      <c r="AP76" s="203"/>
      <c r="AQ76" s="203"/>
      <c r="AR76" s="203">
        <f t="shared" si="241"/>
        <v>2.9569090974799996</v>
      </c>
      <c r="AS76" s="203">
        <f t="shared" si="242"/>
        <v>3.6139999999999999</v>
      </c>
      <c r="AT76" s="203">
        <f t="shared" si="243"/>
        <v>4.4171111030799999</v>
      </c>
      <c r="AU76" s="203">
        <f t="shared" si="244"/>
        <v>4.3591091005959992</v>
      </c>
      <c r="AV76" s="203">
        <f t="shared" si="245"/>
        <v>5.3277999999999999</v>
      </c>
      <c r="AW76" s="203">
        <f t="shared" si="246"/>
        <v>6.5117555437159993</v>
      </c>
      <c r="AX76" s="203">
        <f t="shared" si="247"/>
        <v>6.8508818334059995</v>
      </c>
      <c r="AY76" s="203">
        <f t="shared" si="248"/>
        <v>8.3733000000000004</v>
      </c>
      <c r="AZ76" s="203">
        <f t="shared" si="249"/>
        <v>10.234033314726</v>
      </c>
      <c r="BB76" s="308" t="str">
        <f t="shared" si="250"/>
        <v>NA</v>
      </c>
      <c r="BC76" s="308" t="str">
        <f t="shared" si="251"/>
        <v>NP</v>
      </c>
      <c r="BD76" s="308" t="str">
        <f t="shared" si="252"/>
        <v>NP</v>
      </c>
      <c r="BE76" s="308" t="str">
        <f t="shared" si="253"/>
        <v>NO</v>
      </c>
      <c r="BF76" s="308" t="str">
        <f t="shared" si="254"/>
        <v>NO</v>
      </c>
      <c r="BG76" s="308" t="str">
        <f t="shared" si="255"/>
        <v>NO</v>
      </c>
      <c r="BH76" s="308" t="str">
        <f t="shared" si="256"/>
        <v>YES</v>
      </c>
      <c r="BI76" s="308"/>
      <c r="BJ76" s="12">
        <v>54</v>
      </c>
      <c r="BK76" s="308" t="str">
        <f t="shared" si="257"/>
        <v>NA</v>
      </c>
      <c r="BL76" s="308" t="str">
        <f t="shared" si="258"/>
        <v>NP</v>
      </c>
      <c r="BM76" s="308" t="str">
        <f t="shared" si="259"/>
        <v>NP</v>
      </c>
      <c r="BN76" s="308" t="str">
        <f t="shared" si="260"/>
        <v>NO</v>
      </c>
      <c r="BO76" s="308" t="str">
        <f t="shared" si="261"/>
        <v>NO</v>
      </c>
      <c r="BP76" s="308" t="str">
        <f t="shared" si="262"/>
        <v>NO</v>
      </c>
      <c r="BQ76" s="308" t="str">
        <f t="shared" si="263"/>
        <v>YES</v>
      </c>
      <c r="BS76" s="308" t="str">
        <f t="shared" si="264"/>
        <v>TN</v>
      </c>
      <c r="BT76" s="308" t="str">
        <f t="shared" si="265"/>
        <v>TP</v>
      </c>
      <c r="BU76" s="308" t="str">
        <f t="shared" si="266"/>
        <v>TP</v>
      </c>
      <c r="BV76" s="308" t="str">
        <f t="shared" si="267"/>
        <v>NO</v>
      </c>
      <c r="BW76" s="308" t="str">
        <f t="shared" si="268"/>
        <v>YES</v>
      </c>
      <c r="BX76" s="308" t="str">
        <f t="shared" si="269"/>
        <v>YES</v>
      </c>
      <c r="BY76" s="308" t="str">
        <f t="shared" si="270"/>
        <v>YES</v>
      </c>
      <c r="BZ76" s="308" t="str">
        <f t="shared" si="271"/>
        <v>NO</v>
      </c>
      <c r="CA76" s="308" t="str">
        <f t="shared" si="272"/>
        <v>NO</v>
      </c>
      <c r="CB76" s="308" t="str">
        <f t="shared" si="273"/>
        <v>NO</v>
      </c>
      <c r="CC76" s="308" t="str">
        <f t="shared" si="274"/>
        <v>NO</v>
      </c>
      <c r="CD76" s="308" t="str">
        <f t="shared" si="275"/>
        <v>NO</v>
      </c>
      <c r="CE76" s="308" t="str">
        <f t="shared" si="276"/>
        <v>NO</v>
      </c>
      <c r="CF76" s="308" t="str">
        <f t="shared" si="277"/>
        <v>NO</v>
      </c>
      <c r="CG76" s="308" t="str">
        <f t="shared" si="278"/>
        <v>NO</v>
      </c>
      <c r="CH76" s="308" t="str">
        <f t="shared" si="279"/>
        <v>NO</v>
      </c>
      <c r="CI76" s="308" t="str">
        <f t="shared" si="280"/>
        <v>NO</v>
      </c>
      <c r="CJ76" s="308" t="str">
        <f t="shared" si="281"/>
        <v>NO</v>
      </c>
      <c r="CK76" s="308" t="str">
        <f t="shared" si="282"/>
        <v>NO</v>
      </c>
      <c r="CL76" s="308" t="str">
        <f t="shared" si="283"/>
        <v>NO</v>
      </c>
      <c r="CM76" s="308" t="str">
        <f t="shared" si="284"/>
        <v>NO</v>
      </c>
      <c r="CN76" s="308" t="str">
        <f t="shared" si="285"/>
        <v>NO</v>
      </c>
      <c r="CO76" s="308" t="str">
        <f t="shared" si="286"/>
        <v>NO</v>
      </c>
      <c r="CP76" s="308" t="str">
        <f t="shared" si="287"/>
        <v>NO</v>
      </c>
      <c r="CQ76" s="308" t="str">
        <f t="shared" si="288"/>
        <v>NO</v>
      </c>
      <c r="CR76" s="308" t="str">
        <f t="shared" si="289"/>
        <v>NO</v>
      </c>
    </row>
    <row r="77" spans="1:96" ht="16.5" thickBot="1">
      <c r="A77" s="319"/>
      <c r="B77" s="59"/>
      <c r="C77" s="59"/>
      <c r="D77" s="59"/>
      <c r="E77" s="59"/>
      <c r="F77" s="59"/>
      <c r="G77" s="59"/>
      <c r="H77" s="320"/>
      <c r="I77" s="53" t="s">
        <v>43</v>
      </c>
      <c r="J77" s="59">
        <v>3.7054328507277301E-2</v>
      </c>
      <c r="K77" s="59">
        <v>0.76942193591596897</v>
      </c>
      <c r="L77" s="59">
        <v>0.19352373557675301</v>
      </c>
      <c r="M77" s="59">
        <v>0.29110314609732202</v>
      </c>
      <c r="N77" s="59">
        <v>0.15202952803483</v>
      </c>
      <c r="O77" s="59">
        <v>0.55686732586784604</v>
      </c>
      <c r="P77" s="59">
        <v>0.76292476457564395</v>
      </c>
      <c r="Q77" s="59">
        <v>0.21414779555430699</v>
      </c>
      <c r="R77" s="59">
        <v>2.29274398700475E-2</v>
      </c>
      <c r="S77" s="59">
        <v>0.97120428617190802</v>
      </c>
      <c r="T77" s="59">
        <v>1.52517510548703E-2</v>
      </c>
      <c r="U77" s="59">
        <v>1.3543962773221599E-2</v>
      </c>
      <c r="V77" s="59">
        <v>1.0424841591294301E-2</v>
      </c>
      <c r="W77" s="59">
        <v>0.92782748844942098</v>
      </c>
      <c r="X77" s="59">
        <v>6.17476699592844E-2</v>
      </c>
      <c r="Y77" s="59">
        <v>0.54060089902883002</v>
      </c>
      <c r="Z77" s="59">
        <v>9.1734346404369796E-2</v>
      </c>
      <c r="AA77" s="59">
        <v>0.36766475456679898</v>
      </c>
      <c r="AB77" s="59">
        <v>0.210411386852803</v>
      </c>
      <c r="AC77" s="59">
        <v>1.49589221815864E-2</v>
      </c>
      <c r="AD77" s="59">
        <v>0.77462969096560896</v>
      </c>
      <c r="AE77" s="59">
        <v>0.38667739694229403</v>
      </c>
      <c r="AF77" s="59">
        <v>0.116673974534314</v>
      </c>
      <c r="AG77" s="320">
        <v>0.49664862852339098</v>
      </c>
      <c r="AH77" s="222">
        <v>3.0680000000000001</v>
      </c>
      <c r="AI77" s="222">
        <v>4.8970000000000002</v>
      </c>
      <c r="AJ77" s="223">
        <v>9.3490000000000002</v>
      </c>
      <c r="AK77" s="210">
        <v>3.0329999999999999</v>
      </c>
      <c r="AL77" s="210">
        <v>4.9450000000000003</v>
      </c>
      <c r="AM77" s="210">
        <v>9.3049999999999997</v>
      </c>
      <c r="AN77" s="203"/>
      <c r="AO77" s="203"/>
      <c r="AP77" s="203"/>
      <c r="AQ77" s="203"/>
      <c r="AR77" s="203">
        <f t="shared" si="241"/>
        <v>2.9569090974799996</v>
      </c>
      <c r="AS77" s="203">
        <f t="shared" si="242"/>
        <v>3.6139999999999999</v>
      </c>
      <c r="AT77" s="203">
        <f t="shared" si="243"/>
        <v>4.4171111030799999</v>
      </c>
      <c r="AU77" s="203">
        <f t="shared" si="244"/>
        <v>4.3591091005959992</v>
      </c>
      <c r="AV77" s="203">
        <f t="shared" si="245"/>
        <v>5.3277999999999999</v>
      </c>
      <c r="AW77" s="203">
        <f t="shared" si="246"/>
        <v>6.5117555437159993</v>
      </c>
      <c r="AX77" s="203">
        <f t="shared" si="247"/>
        <v>6.8508818334059995</v>
      </c>
      <c r="AY77" s="203">
        <f t="shared" si="248"/>
        <v>8.3733000000000004</v>
      </c>
      <c r="AZ77" s="203">
        <f t="shared" si="249"/>
        <v>10.234033314726</v>
      </c>
      <c r="BB77" s="308" t="str">
        <f t="shared" si="250"/>
        <v>NP</v>
      </c>
      <c r="BC77" s="308" t="str">
        <f t="shared" si="251"/>
        <v>NP</v>
      </c>
      <c r="BD77" s="308" t="str">
        <f t="shared" si="252"/>
        <v>NA</v>
      </c>
      <c r="BE77" s="308" t="str">
        <f t="shared" si="253"/>
        <v>NO</v>
      </c>
      <c r="BF77" s="308" t="str">
        <f t="shared" si="254"/>
        <v>NO</v>
      </c>
      <c r="BG77" s="308" t="str">
        <f t="shared" si="255"/>
        <v>NO</v>
      </c>
      <c r="BH77" s="308" t="str">
        <f t="shared" si="256"/>
        <v>YES</v>
      </c>
      <c r="BI77" s="308"/>
      <c r="BJ77" s="12">
        <v>122</v>
      </c>
      <c r="BK77" s="308" t="str">
        <f t="shared" si="257"/>
        <v>NP</v>
      </c>
      <c r="BL77" s="308" t="str">
        <f t="shared" si="258"/>
        <v>NP</v>
      </c>
      <c r="BM77" s="308" t="str">
        <f t="shared" si="259"/>
        <v>NA</v>
      </c>
      <c r="BN77" s="308" t="str">
        <f t="shared" si="260"/>
        <v>NO</v>
      </c>
      <c r="BO77" s="308" t="str">
        <f t="shared" si="261"/>
        <v>NO</v>
      </c>
      <c r="BP77" s="308" t="str">
        <f t="shared" si="262"/>
        <v>NO</v>
      </c>
      <c r="BQ77" s="308" t="str">
        <f t="shared" si="263"/>
        <v>YES</v>
      </c>
      <c r="BS77" s="308" t="str">
        <f t="shared" si="264"/>
        <v>TP</v>
      </c>
      <c r="BT77" s="308" t="str">
        <f t="shared" si="265"/>
        <v>TP</v>
      </c>
      <c r="BU77" s="308" t="str">
        <f t="shared" si="266"/>
        <v>TN</v>
      </c>
      <c r="BV77" s="308" t="str">
        <f t="shared" si="267"/>
        <v>NO</v>
      </c>
      <c r="BW77" s="308" t="str">
        <f t="shared" si="268"/>
        <v>YES</v>
      </c>
      <c r="BX77" s="308" t="str">
        <f t="shared" si="269"/>
        <v>YES</v>
      </c>
      <c r="BY77" s="308" t="str">
        <f t="shared" si="270"/>
        <v>YES</v>
      </c>
      <c r="BZ77" s="308" t="str">
        <f t="shared" si="271"/>
        <v>NO</v>
      </c>
      <c r="CA77" s="308" t="str">
        <f t="shared" si="272"/>
        <v>NO</v>
      </c>
      <c r="CB77" s="308" t="str">
        <f t="shared" si="273"/>
        <v>NO</v>
      </c>
      <c r="CC77" s="308" t="str">
        <f t="shared" si="274"/>
        <v>NO</v>
      </c>
      <c r="CD77" s="308" t="str">
        <f t="shared" si="275"/>
        <v>NO</v>
      </c>
      <c r="CE77" s="308" t="str">
        <f t="shared" si="276"/>
        <v>NO</v>
      </c>
      <c r="CF77" s="308" t="str">
        <f t="shared" si="277"/>
        <v>NO</v>
      </c>
      <c r="CG77" s="308" t="str">
        <f t="shared" si="278"/>
        <v>NO</v>
      </c>
      <c r="CH77" s="308" t="str">
        <f t="shared" si="279"/>
        <v>NO</v>
      </c>
      <c r="CI77" s="308" t="str">
        <f t="shared" si="280"/>
        <v>NO</v>
      </c>
      <c r="CJ77" s="308" t="str">
        <f t="shared" si="281"/>
        <v>NO</v>
      </c>
      <c r="CK77" s="308" t="str">
        <f t="shared" si="282"/>
        <v>NO</v>
      </c>
      <c r="CL77" s="308" t="str">
        <f t="shared" si="283"/>
        <v>NO</v>
      </c>
      <c r="CM77" s="308" t="str">
        <f t="shared" si="284"/>
        <v>NO</v>
      </c>
      <c r="CN77" s="308" t="str">
        <f t="shared" si="285"/>
        <v>NO</v>
      </c>
      <c r="CO77" s="308" t="str">
        <f t="shared" si="286"/>
        <v>NO</v>
      </c>
      <c r="CP77" s="308" t="str">
        <f t="shared" si="287"/>
        <v>NO</v>
      </c>
      <c r="CQ77" s="308" t="str">
        <f t="shared" si="288"/>
        <v>NO</v>
      </c>
      <c r="CR77" s="308" t="str">
        <f t="shared" si="289"/>
        <v>NO</v>
      </c>
    </row>
    <row r="78" spans="1:96">
      <c r="A78" s="61">
        <v>30</v>
      </c>
      <c r="B78" s="62">
        <v>120</v>
      </c>
      <c r="C78" s="62">
        <v>5</v>
      </c>
      <c r="D78" s="62">
        <v>0.2</v>
      </c>
      <c r="E78" s="62">
        <v>7210100</v>
      </c>
      <c r="F78" s="62">
        <v>120.16833333333334</v>
      </c>
      <c r="G78" s="62">
        <v>115</v>
      </c>
      <c r="H78" s="63">
        <v>95.833333333333343</v>
      </c>
      <c r="I78" s="60" t="s">
        <v>12</v>
      </c>
      <c r="J78" s="56">
        <v>0.16550755958972799</v>
      </c>
      <c r="K78" s="56">
        <v>0.73811699390476004</v>
      </c>
      <c r="L78" s="56">
        <v>9.6375446505511594E-2</v>
      </c>
      <c r="M78" s="56">
        <v>3.7972527521493698E-3</v>
      </c>
      <c r="N78" s="56">
        <v>0.31817299928901199</v>
      </c>
      <c r="O78" s="56">
        <v>0.67802974795883797</v>
      </c>
      <c r="P78" s="56">
        <v>0.25443259741483698</v>
      </c>
      <c r="Q78" s="56">
        <v>0.41138337822252002</v>
      </c>
      <c r="R78" s="56">
        <v>0.334184024362641</v>
      </c>
      <c r="S78" s="56">
        <v>0.73769656141930695</v>
      </c>
      <c r="T78" s="56">
        <v>0.25833150212586498</v>
      </c>
      <c r="U78" s="56">
        <v>3.9719364548276197E-3</v>
      </c>
      <c r="V78" s="56">
        <v>0.573185477327111</v>
      </c>
      <c r="W78" s="56">
        <v>0.235740792248848</v>
      </c>
      <c r="X78" s="56">
        <v>0.191073730424039</v>
      </c>
      <c r="Y78" s="56">
        <v>0.22295326518452799</v>
      </c>
      <c r="Z78" s="56">
        <v>0.46539172608624202</v>
      </c>
      <c r="AA78" s="56">
        <v>0.31165500872922902</v>
      </c>
      <c r="AB78" s="56">
        <v>0.205039616886807</v>
      </c>
      <c r="AC78" s="56">
        <v>0.17484118514340299</v>
      </c>
      <c r="AD78" s="56">
        <v>0.62011919796978798</v>
      </c>
      <c r="AE78" s="56">
        <v>0.207791521246626</v>
      </c>
      <c r="AF78" s="56">
        <v>0.75749521938982201</v>
      </c>
      <c r="AG78" s="316">
        <v>3.4713259363551199E-2</v>
      </c>
      <c r="AH78" s="218">
        <v>4.4660000000000002</v>
      </c>
      <c r="AI78" s="218">
        <v>6.6479999999999997</v>
      </c>
      <c r="AJ78" s="219">
        <v>9.6829999999999998</v>
      </c>
      <c r="AK78" s="210">
        <v>4.5529999999999999</v>
      </c>
      <c r="AL78" s="210">
        <v>6.6230000000000002</v>
      </c>
      <c r="AM78" s="210">
        <v>9.6679999999999993</v>
      </c>
      <c r="AN78" s="203">
        <v>5.5549999999999997</v>
      </c>
      <c r="AO78" s="203">
        <v>7.4057000000000004</v>
      </c>
      <c r="AP78" s="203">
        <v>10.4861</v>
      </c>
      <c r="AQ78" s="203"/>
      <c r="AR78" s="203">
        <f>$AN$78*0.81818182</f>
        <v>4.5450000100999999</v>
      </c>
      <c r="AS78" s="203">
        <f>$AN$78</f>
        <v>5.5549999999999997</v>
      </c>
      <c r="AT78" s="203">
        <f>$AN$78*1.22222222</f>
        <v>6.7894444320999989</v>
      </c>
      <c r="AU78" s="203">
        <f>$AO$78*0.81818182</f>
        <v>6.0592091043740002</v>
      </c>
      <c r="AV78" s="203">
        <f>$AO$78</f>
        <v>7.4057000000000004</v>
      </c>
      <c r="AW78" s="203">
        <f>$AO$78*1.22222222</f>
        <v>9.0514110946540001</v>
      </c>
      <c r="AX78" s="203">
        <f>$AP$78*0.81818182</f>
        <v>8.579536382701999</v>
      </c>
      <c r="AY78" s="203">
        <f>$AP$78</f>
        <v>10.4861</v>
      </c>
      <c r="AZ78" s="203">
        <f>$AP$78*1.22222222</f>
        <v>12.816344421142</v>
      </c>
      <c r="BB78" s="308" t="str">
        <f t="shared" si="250"/>
        <v>A</v>
      </c>
      <c r="BC78" s="308" t="str">
        <f t="shared" si="251"/>
        <v>NP</v>
      </c>
      <c r="BD78" s="308" t="str">
        <f t="shared" si="252"/>
        <v>NP</v>
      </c>
      <c r="BE78" s="308" t="str">
        <f t="shared" si="253"/>
        <v>NO</v>
      </c>
      <c r="BF78" s="308" t="str">
        <f t="shared" si="254"/>
        <v>NO</v>
      </c>
      <c r="BG78" s="308" t="str">
        <f t="shared" si="255"/>
        <v>YES</v>
      </c>
      <c r="BH78" s="308" t="str">
        <f>IF(OR(BB78="P",BC78="P",BD78="P"),"NO","YES")</f>
        <v>YES</v>
      </c>
      <c r="BI78" s="308"/>
      <c r="BJ78" s="308">
        <v>23</v>
      </c>
      <c r="BK78" s="308" t="str">
        <f t="shared" si="257"/>
        <v>NP</v>
      </c>
      <c r="BL78" s="308" t="str">
        <f t="shared" si="258"/>
        <v>NP</v>
      </c>
      <c r="BM78" s="308" t="str">
        <f t="shared" si="259"/>
        <v>NP</v>
      </c>
      <c r="BN78" s="308" t="str">
        <f t="shared" si="260"/>
        <v>NO</v>
      </c>
      <c r="BO78" s="308" t="str">
        <f t="shared" si="261"/>
        <v>NO</v>
      </c>
      <c r="BP78" s="308" t="str">
        <f t="shared" si="262"/>
        <v>NO</v>
      </c>
      <c r="BQ78" s="308" t="str">
        <f t="shared" si="263"/>
        <v>YES</v>
      </c>
      <c r="BS78" s="308" t="str">
        <f t="shared" si="264"/>
        <v>TP</v>
      </c>
      <c r="BT78" s="308" t="str">
        <f t="shared" si="265"/>
        <v>TP</v>
      </c>
      <c r="BU78" s="308" t="str">
        <f t="shared" si="266"/>
        <v>TP</v>
      </c>
      <c r="BV78" s="303" t="str">
        <f t="shared" si="267"/>
        <v>YES</v>
      </c>
      <c r="BW78" s="308" t="str">
        <f t="shared" si="268"/>
        <v>YES</v>
      </c>
      <c r="BX78" s="308" t="str">
        <f t="shared" si="269"/>
        <v>YES</v>
      </c>
      <c r="BY78" s="308" t="str">
        <f t="shared" si="270"/>
        <v>YES</v>
      </c>
      <c r="BZ78" s="308" t="str">
        <f t="shared" si="271"/>
        <v>NO</v>
      </c>
      <c r="CA78" s="308" t="str">
        <f t="shared" si="272"/>
        <v>NO</v>
      </c>
      <c r="CB78" s="308" t="str">
        <f t="shared" si="273"/>
        <v>NO</v>
      </c>
      <c r="CC78" s="308" t="str">
        <f t="shared" si="274"/>
        <v>NO</v>
      </c>
      <c r="CD78" s="308" t="str">
        <f t="shared" si="275"/>
        <v>NO</v>
      </c>
      <c r="CE78" s="308" t="str">
        <f t="shared" si="276"/>
        <v>NO</v>
      </c>
      <c r="CF78" s="308" t="str">
        <f t="shared" si="277"/>
        <v>NO</v>
      </c>
      <c r="CG78" s="308" t="str">
        <f t="shared" si="278"/>
        <v>NO</v>
      </c>
      <c r="CH78" s="308" t="str">
        <f t="shared" si="279"/>
        <v>NO</v>
      </c>
      <c r="CI78" s="308" t="str">
        <f t="shared" si="280"/>
        <v>NO</v>
      </c>
      <c r="CJ78" s="308" t="str">
        <f t="shared" si="281"/>
        <v>NO</v>
      </c>
      <c r="CK78" s="308" t="str">
        <f t="shared" si="282"/>
        <v>NO</v>
      </c>
      <c r="CL78" s="308" t="str">
        <f t="shared" si="283"/>
        <v>NO</v>
      </c>
      <c r="CM78" s="308" t="str">
        <f t="shared" si="284"/>
        <v>NO</v>
      </c>
      <c r="CN78" s="308" t="str">
        <f t="shared" si="285"/>
        <v>NO</v>
      </c>
      <c r="CO78" s="308" t="str">
        <f t="shared" si="286"/>
        <v>NO</v>
      </c>
      <c r="CP78" s="308" t="str">
        <f t="shared" si="287"/>
        <v>NO</v>
      </c>
      <c r="CQ78" s="308" t="str">
        <f t="shared" si="288"/>
        <v>NO</v>
      </c>
      <c r="CR78" s="308" t="str">
        <f t="shared" si="289"/>
        <v>NO</v>
      </c>
    </row>
    <row r="79" spans="1:96">
      <c r="A79" s="64"/>
      <c r="B79" s="15"/>
      <c r="C79" s="15"/>
      <c r="D79" s="15"/>
      <c r="E79" s="15"/>
      <c r="F79" s="15"/>
      <c r="G79" s="15"/>
      <c r="H79" s="65"/>
      <c r="I79" s="52" t="s">
        <v>13</v>
      </c>
      <c r="J79" s="54">
        <v>0.24500425102378801</v>
      </c>
      <c r="K79" s="54">
        <v>0.630351731986456</v>
      </c>
      <c r="L79" s="54">
        <v>0.124644016989755</v>
      </c>
      <c r="M79" s="54">
        <v>3.7972527521493698E-3</v>
      </c>
      <c r="N79" s="54">
        <v>0.31817299928901199</v>
      </c>
      <c r="O79" s="54">
        <v>0.67802974795883797</v>
      </c>
      <c r="P79" s="54">
        <v>0.25443259741483698</v>
      </c>
      <c r="Q79" s="54">
        <v>0.41138337822252002</v>
      </c>
      <c r="R79" s="54">
        <v>0.334184024362641</v>
      </c>
      <c r="S79" s="54">
        <v>0.73769656141930695</v>
      </c>
      <c r="T79" s="54">
        <v>0.25833150212586498</v>
      </c>
      <c r="U79" s="54">
        <v>3.9719364548276197E-3</v>
      </c>
      <c r="V79" s="54">
        <v>0.573185477327111</v>
      </c>
      <c r="W79" s="54">
        <v>0.235740792248848</v>
      </c>
      <c r="X79" s="54">
        <v>0.191073730424039</v>
      </c>
      <c r="Y79" s="54">
        <v>0.22295326518452799</v>
      </c>
      <c r="Z79" s="54">
        <v>0.46539172608624202</v>
      </c>
      <c r="AA79" s="54">
        <v>0.31165500872922902</v>
      </c>
      <c r="AB79" s="54">
        <v>0.205039616886807</v>
      </c>
      <c r="AC79" s="54">
        <v>0.17484118514340299</v>
      </c>
      <c r="AD79" s="54">
        <v>0.62011919796978798</v>
      </c>
      <c r="AE79" s="54">
        <v>0.207791521246626</v>
      </c>
      <c r="AF79" s="54">
        <v>0.75749521938982201</v>
      </c>
      <c r="AG79" s="317">
        <v>3.4713259363551199E-2</v>
      </c>
      <c r="AH79" s="220">
        <v>4.7450000000000001</v>
      </c>
      <c r="AI79" s="220">
        <v>6.5590000000000002</v>
      </c>
      <c r="AJ79" s="221">
        <v>9.6240000000000006</v>
      </c>
      <c r="AK79" s="210">
        <v>4.7240000000000002</v>
      </c>
      <c r="AL79" s="210">
        <v>6.8090000000000002</v>
      </c>
      <c r="AM79" s="210">
        <v>9.7140000000000004</v>
      </c>
      <c r="AN79" s="203"/>
      <c r="AO79" s="203"/>
      <c r="AP79" s="203"/>
      <c r="AQ79" s="203"/>
      <c r="AR79" s="203">
        <f t="shared" ref="AR79:AR82" si="290">$AN$78*0.81818182</f>
        <v>4.5450000100999999</v>
      </c>
      <c r="AS79" s="203">
        <f t="shared" ref="AS79:AS82" si="291">$AN$78</f>
        <v>5.5549999999999997</v>
      </c>
      <c r="AT79" s="203">
        <f t="shared" ref="AT79:AT82" si="292">$AN$78*1.22222222</f>
        <v>6.7894444320999989</v>
      </c>
      <c r="AU79" s="203">
        <f t="shared" ref="AU79:AU82" si="293">$AO$78*0.81818182</f>
        <v>6.0592091043740002</v>
      </c>
      <c r="AV79" s="203">
        <f t="shared" ref="AV79:AV82" si="294">$AO$78</f>
        <v>7.4057000000000004</v>
      </c>
      <c r="AW79" s="203">
        <f t="shared" ref="AW79:AW82" si="295">$AO$78*1.22222222</f>
        <v>9.0514110946540001</v>
      </c>
      <c r="AX79" s="203">
        <f t="shared" ref="AX79:AX82" si="296">$AP$78*0.81818182</f>
        <v>8.579536382701999</v>
      </c>
      <c r="AY79" s="203">
        <f t="shared" ref="AY79:AY82" si="297">$AP$78</f>
        <v>10.4861</v>
      </c>
      <c r="AZ79" s="203">
        <f t="shared" ref="AZ79:AZ82" si="298">$AP$78*1.22222222</f>
        <v>12.816344421142</v>
      </c>
      <c r="BB79" s="308" t="str">
        <f t="shared" ref="BB79:BB82" si="299">IF(AH79&lt;AR79,"A",IF(AND(AR79&lt;=AH79,AH79&lt;=AS79),"NP",IF(AND(AS79&lt;AH79,AH79&lt;=AT79),"NA","P")))</f>
        <v>NP</v>
      </c>
      <c r="BC79" s="308" t="str">
        <f t="shared" ref="BC79:BC82" si="300">IF(AI79&lt;AU79,"A",IF(AND(AU79&lt;=AI79,AI79&lt;=AV79),"NP",IF(AND(AV79&lt;AI79,AI79&lt;=AW79),"NA","P")))</f>
        <v>NP</v>
      </c>
      <c r="BD79" s="308" t="str">
        <f t="shared" ref="BD79:BD82" si="301">IF(AJ79&lt;AX79,"A",IF(AND(AX79&lt;=AJ79,AJ79&lt;=AY79),"NP",IF(AND(AY79&lt;AJ79,AJ79&lt;=AZ79),"NA","P")))</f>
        <v>NP</v>
      </c>
      <c r="BE79" s="308" t="str">
        <f t="shared" ref="BE79:BE82" si="302">IF(AND(BB79="A",BC79="A",BD79="A"),"YES","NO")</f>
        <v>NO</v>
      </c>
      <c r="BF79" s="308" t="str">
        <f t="shared" ref="BF79:BF82" si="303">IF(OR(AND(BB79="A",BC79="A"),AND(BB79="A",BD79="A"),AND(BC79="A",BD79="A")),"YES","NO")</f>
        <v>NO</v>
      </c>
      <c r="BG79" s="308" t="str">
        <f t="shared" ref="BG79:BG82" si="304">IF(OR(BB79="A",BC79="A",BD79="A"),"YES","NO")</f>
        <v>NO</v>
      </c>
      <c r="BH79" s="308" t="str">
        <f t="shared" ref="BH79:BH82" si="305">IF(OR(BB79="P",BC79="P",BD79="P"),"NO","YES")</f>
        <v>YES</v>
      </c>
      <c r="BI79" s="308"/>
      <c r="BJ79" s="308">
        <v>70</v>
      </c>
      <c r="BK79" s="308" t="str">
        <f t="shared" ref="BK79:BK82" si="306">IF(AK79&lt;AR79,"A",IF(AND(AR79&lt;=AK79,AK79&lt;=AS79),"NP",IF(AND(AS79&lt;AK79,AK79&lt;=AT79),"NA","P")))</f>
        <v>NP</v>
      </c>
      <c r="BL79" s="308" t="str">
        <f t="shared" ref="BL79:BL82" si="307">IF(AL79&lt;AU79,"A",IF(AND(AU79&lt;=AL79,AL79&lt;=AV79),"NP",IF(AND(AV79&lt;AL79,AL79&lt;=AW79),"NA","P")))</f>
        <v>NP</v>
      </c>
      <c r="BM79" s="308" t="str">
        <f t="shared" ref="BM79:BM82" si="308">IF(AM79&lt;AX79,"A",IF(AND(AX79&lt;=AM79,AM79&lt;=AY79),"NP",IF(AND(AY79&lt;AM79,AM79&lt;=AZ79),"NA","P")))</f>
        <v>NP</v>
      </c>
      <c r="BN79" s="308" t="str">
        <f t="shared" ref="BN79:BN82" si="309">IF(AND(BK79="A",BL79="A",BM79="A"),"YES","NO")</f>
        <v>NO</v>
      </c>
      <c r="BO79" s="308" t="str">
        <f t="shared" ref="BO79:BO82" si="310">IF(OR(AND(BK79="A",BL79="A"),AND(BK79="A",BM79="A"),AND(BL79="A",BM79="A")),"YES","NO")</f>
        <v>NO</v>
      </c>
      <c r="BP79" s="308" t="str">
        <f t="shared" ref="BP79:BP82" si="311">IF(OR(BK79="A",BL79="A",BM79="A"),"YES","NO")</f>
        <v>NO</v>
      </c>
      <c r="BQ79" s="308" t="str">
        <f t="shared" ref="BQ79:BQ82" si="312">IF(OR(BK79="P",BL79="P",BM79="P"),"NO","YES")</f>
        <v>YES</v>
      </c>
      <c r="BS79" s="308" t="str">
        <f t="shared" ref="BS79:BS82" si="313">IF(OR(AND(BB79="A",BK79="A"),AND(BB79="A",BK79="NP"),AND(BB79="NP",BK79="A"),AND(BB79="NP",BK79="NP")),"TP",IF(OR(AND(BB79="A",BK79="NA"),AND(BB79="A",BK79="P"),AND(BB79="NP",BK79="NA"),AND(BB79="NP",BK79="P")),"FP",IF(OR(AND(BB79="NA",BK79="A"),AND(BB79="NA",BK79="NP"),AND(BB79="P",BK79="A"),AND(BB79="P",BK79="NP")),"FN","TN")))</f>
        <v>TP</v>
      </c>
      <c r="BT79" s="308" t="str">
        <f t="shared" ref="BT79:BT82" si="314">IF(OR(AND(BC79="A",BL79="A"),AND(BC79="A",BL79="NP"),AND(BC79="NP",BL79="A"),AND(BC79="NP",BL79="NP")),"TP",IF(OR(AND(BC79="A",BL79="NA"),AND(BC79="A",BL79="P"),AND(BC79="NP",BL79="NA"),AND(BC79="NP",BL79="P")),"FP",IF(OR(AND(BC79="NA",BL79="A"),AND(BC79="NA",BL79="NP"),AND(BC79="P",BL79="A"),AND(BC79="P",BL79="NP")),"FN","TN")))</f>
        <v>TP</v>
      </c>
      <c r="BU79" s="308" t="str">
        <f t="shared" ref="BU79:BU82" si="315">IF(OR(AND(BD79="A",BM79="A"),AND(BD79="A",BM79="NP"),AND(BD79="NP",BM79="A"),AND(BD79="NP",BM79="NP")),"TP",IF(OR(AND(BD79="A",BM79="NA"),AND(BD79="A",BM79="P"),AND(BD79="NP",BM79="NA"),AND(BD79="NP",BM79="P")),"FP",IF(OR(AND(BD79="NA",BM79="A"),AND(BD79="NA",BM79="NP"),AND(BD79="P",BM79="A"),AND(BD79="P",BM79="NP")),"FN","TN")))</f>
        <v>TP</v>
      </c>
      <c r="BV79" s="303" t="str">
        <f t="shared" ref="BV79:BV82" si="316">IF(AND(BS79="TP",BT79="TP",BU79="TP"),"YES","NO")</f>
        <v>YES</v>
      </c>
      <c r="BW79" s="308" t="str">
        <f t="shared" ref="BW79:BW82" si="317">IF(OR(AND(BS79="TP",BT79="TP"),AND(BS79="TP",BU79="TP"),AND(BT79="TP",BU79="TP")),"YES","NO")</f>
        <v>YES</v>
      </c>
      <c r="BX79" s="308" t="str">
        <f t="shared" ref="BX79:BX82" si="318">IF(OR(BS79="TP",BT79="TP",BU79="TP"),"YES","NO")</f>
        <v>YES</v>
      </c>
      <c r="BY79" s="308" t="str">
        <f t="shared" ref="BY79:BY82" si="319">IF(AND(OR(BS79="TP",BS79="TN",BT79="TP",BT79="TN",BU79="TP",BU79="TN")),"YES","NO")</f>
        <v>YES</v>
      </c>
      <c r="BZ79" s="308" t="str">
        <f t="shared" ref="BZ79:BZ82" si="320">IF(AND(BJ79&gt;60,BY79="NO"),"YES","NO")</f>
        <v>NO</v>
      </c>
      <c r="CA79" s="308" t="str">
        <f t="shared" ref="CA79:CA82" si="321">IF(AND(BJ79&lt;&gt;"inf",BJ79&gt;60,BY79="NO"),"YES","NO")</f>
        <v>NO</v>
      </c>
      <c r="CB79" s="308" t="str">
        <f t="shared" ref="CB79:CB82" si="322">IF(AND(BJ79="inf",BY79="NO"),"YES","NO")</f>
        <v>NO</v>
      </c>
      <c r="CC79" s="308" t="str">
        <f t="shared" ref="CC79:CC82" si="323">IF(AND(BJ79&lt;=60,BY79="NO"),"YES","NO")</f>
        <v>NO</v>
      </c>
      <c r="CD79" s="308" t="str">
        <f t="shared" ref="CD79:CD82" si="324">IF(AND(OR(BS79="FP",BS79="FN",BT79="FP",BT79="FN",BU79="FP",BU79="FN")),"YES","NO")</f>
        <v>NO</v>
      </c>
      <c r="CE79" s="308" t="str">
        <f t="shared" ref="CE79:CE82" si="325">IF(AND(BJ79&gt;60,OR(BS79="FP",BS79="FN",BT79="FP",BT79="FN",BU79="FP",BU79="FN")),"YES","NO")</f>
        <v>NO</v>
      </c>
      <c r="CF79" s="308" t="str">
        <f t="shared" ref="CF79:CF82" si="326">IF(AND(BJ79&lt;&gt;"inf",BJ79&gt;60,OR(BS79="FP",BS79="FN",BT79="FP",BT79="FN",BU79="FP",BU79="FN")),"YES","NO")</f>
        <v>NO</v>
      </c>
      <c r="CG79" s="308" t="str">
        <f t="shared" ref="CG79:CG82" si="327">IF(AND(BJ79="inf",OR(BS79="FP",BS79="FN",BT79="FP",BT79="FN",BU79="FP",BU79="FN")),"YES","NO")</f>
        <v>NO</v>
      </c>
      <c r="CH79" s="308" t="str">
        <f t="shared" ref="CH79:CH82" si="328">IF(AND(BJ79&lt;=60,OR(BS79="FP",BS79="FN",BT79="FP",BT79="FN",BU79="FP",BU79="FN")),"YES","NO")</f>
        <v>NO</v>
      </c>
      <c r="CI79" s="308" t="str">
        <f t="shared" ref="CI79:CI82" si="329">IF(AND(OR(BS79="FN",BT79="FN",BU79="FN")),"YES","NO")</f>
        <v>NO</v>
      </c>
      <c r="CJ79" s="308" t="str">
        <f t="shared" ref="CJ79:CJ82" si="330">IF(AND(BJ79&gt;60,OR(BS79="FN",BT79="FN",BU79="FN")),"YES","NO")</f>
        <v>NO</v>
      </c>
      <c r="CK79" s="308" t="str">
        <f t="shared" ref="CK79:CK82" si="331">IF(AND(BJ79&lt;&gt;"inf",BJ79&gt;60,OR(BS79="FN",BT79="FN",BU79="FN")),"YES","NO")</f>
        <v>NO</v>
      </c>
      <c r="CL79" s="308" t="str">
        <f t="shared" ref="CL79:CL82" si="332">IF(AND(BJ79="inf",OR(BS79="FN",BT79="FN",BU79="FN")),"YES","NO")</f>
        <v>NO</v>
      </c>
      <c r="CM79" s="308" t="str">
        <f t="shared" ref="CM79:CM82" si="333">IF(AND(BJ79&lt;=60,OR(BS79="FN",BT79="FN",BU79="FN")),"YES","NO")</f>
        <v>NO</v>
      </c>
      <c r="CN79" s="308" t="str">
        <f t="shared" ref="CN79:CN82" si="334">IF(AND(OR(BS79="FP",BT79="FP",BU79="FP")),"YES","NO")</f>
        <v>NO</v>
      </c>
      <c r="CO79" s="308" t="str">
        <f t="shared" ref="CO79:CO82" si="335">IF(AND(BJ79&gt;60,OR(BS79="FP",BT79="FP",BU79="FP")),"YES","NO")</f>
        <v>NO</v>
      </c>
      <c r="CP79" s="308" t="str">
        <f t="shared" ref="CP79:CP82" si="336">IF(AND(BJ79&lt;&gt;"inf",BJ79&gt;60,OR(BS79="FP",BT79="FP",BU79="FP")),"YES","NO")</f>
        <v>NO</v>
      </c>
      <c r="CQ79" s="308" t="str">
        <f t="shared" ref="CQ79:CQ82" si="337">IF(AND(BJ79="inf",OR(BS79="FP",BT79="FP",BU79="FP")),"YES","NO")</f>
        <v>NO</v>
      </c>
      <c r="CR79" s="308" t="str">
        <f t="shared" ref="CR79:CR82" si="338">IF(AND(BJ79&lt;=60,OR(BS79="FP",BT79="FP",BU79="FP")),"YES","NO")</f>
        <v>NO</v>
      </c>
    </row>
    <row r="80" spans="1:96">
      <c r="A80" s="64"/>
      <c r="B80" s="15"/>
      <c r="C80" s="15"/>
      <c r="D80" s="15"/>
      <c r="E80" s="15"/>
      <c r="F80" s="15"/>
      <c r="G80" s="15"/>
      <c r="H80" s="65"/>
      <c r="I80" s="52" t="s">
        <v>14</v>
      </c>
      <c r="J80" s="54">
        <v>0.49824233756257402</v>
      </c>
      <c r="K80" s="54">
        <v>0.24680621315305201</v>
      </c>
      <c r="L80" s="54">
        <v>0.25495144928437202</v>
      </c>
      <c r="M80" s="54">
        <v>0.80876777283504198</v>
      </c>
      <c r="N80" s="54">
        <v>3.3562477681388002E-2</v>
      </c>
      <c r="O80" s="54">
        <v>0.15766974948356899</v>
      </c>
      <c r="P80" s="54">
        <v>0.27255282137631598</v>
      </c>
      <c r="Q80" s="54">
        <v>0.206797229207594</v>
      </c>
      <c r="R80" s="54">
        <v>0.520649949416088</v>
      </c>
      <c r="S80" s="54">
        <v>0.90112922135180296</v>
      </c>
      <c r="T80" s="54">
        <v>2.8998639778594799E-2</v>
      </c>
      <c r="U80" s="54">
        <v>6.9872138869601794E-2</v>
      </c>
      <c r="V80" s="54">
        <v>0.19753186358917099</v>
      </c>
      <c r="W80" s="54">
        <v>0.627065000744356</v>
      </c>
      <c r="X80" s="54">
        <v>0.175403135666472</v>
      </c>
      <c r="Y80" s="54">
        <v>0.92634985772505196</v>
      </c>
      <c r="Z80" s="54">
        <v>2.6121944072384499E-2</v>
      </c>
      <c r="AA80" s="54">
        <v>4.7528198202562801E-2</v>
      </c>
      <c r="AB80" s="54">
        <v>0.48542133594651798</v>
      </c>
      <c r="AC80" s="54">
        <v>0.14786767346843299</v>
      </c>
      <c r="AD80" s="54">
        <v>0.36671099058504703</v>
      </c>
      <c r="AE80" s="54">
        <v>0.21826998681153401</v>
      </c>
      <c r="AF80" s="54">
        <v>0.55652196553105304</v>
      </c>
      <c r="AG80" s="317">
        <v>0.22520804765741101</v>
      </c>
      <c r="AH80" s="220">
        <v>5.0250000000000004</v>
      </c>
      <c r="AI80" s="220">
        <v>6.3159999999999998</v>
      </c>
      <c r="AJ80" s="221">
        <v>10.016999999999999</v>
      </c>
      <c r="AK80" s="210">
        <v>5.2729999999999997</v>
      </c>
      <c r="AL80" s="210">
        <v>6.6619999999999999</v>
      </c>
      <c r="AM80" s="210">
        <v>10.281000000000001</v>
      </c>
      <c r="AN80" s="203"/>
      <c r="AO80" s="203"/>
      <c r="AP80" s="203"/>
      <c r="AQ80" s="203"/>
      <c r="AR80" s="203">
        <f t="shared" si="290"/>
        <v>4.5450000100999999</v>
      </c>
      <c r="AS80" s="203">
        <f t="shared" si="291"/>
        <v>5.5549999999999997</v>
      </c>
      <c r="AT80" s="203">
        <f t="shared" si="292"/>
        <v>6.7894444320999989</v>
      </c>
      <c r="AU80" s="203">
        <f t="shared" si="293"/>
        <v>6.0592091043740002</v>
      </c>
      <c r="AV80" s="203">
        <f t="shared" si="294"/>
        <v>7.4057000000000004</v>
      </c>
      <c r="AW80" s="203">
        <f t="shared" si="295"/>
        <v>9.0514110946540001</v>
      </c>
      <c r="AX80" s="203">
        <f t="shared" si="296"/>
        <v>8.579536382701999</v>
      </c>
      <c r="AY80" s="203">
        <f t="shared" si="297"/>
        <v>10.4861</v>
      </c>
      <c r="AZ80" s="203">
        <f t="shared" si="298"/>
        <v>12.816344421142</v>
      </c>
      <c r="BB80" s="308" t="str">
        <f t="shared" si="299"/>
        <v>NP</v>
      </c>
      <c r="BC80" s="308" t="str">
        <f t="shared" si="300"/>
        <v>NP</v>
      </c>
      <c r="BD80" s="308" t="str">
        <f t="shared" si="301"/>
        <v>NP</v>
      </c>
      <c r="BE80" s="308" t="str">
        <f t="shared" si="302"/>
        <v>NO</v>
      </c>
      <c r="BF80" s="308" t="str">
        <f t="shared" si="303"/>
        <v>NO</v>
      </c>
      <c r="BG80" s="308" t="str">
        <f t="shared" si="304"/>
        <v>NO</v>
      </c>
      <c r="BH80" s="308" t="str">
        <f t="shared" si="305"/>
        <v>YES</v>
      </c>
      <c r="BI80" s="308"/>
      <c r="BJ80" s="308">
        <v>155</v>
      </c>
      <c r="BK80" s="308" t="str">
        <f t="shared" si="306"/>
        <v>NP</v>
      </c>
      <c r="BL80" s="308" t="str">
        <f t="shared" si="307"/>
        <v>NP</v>
      </c>
      <c r="BM80" s="308" t="str">
        <f t="shared" si="308"/>
        <v>NP</v>
      </c>
      <c r="BN80" s="308" t="str">
        <f t="shared" si="309"/>
        <v>NO</v>
      </c>
      <c r="BO80" s="308" t="str">
        <f t="shared" si="310"/>
        <v>NO</v>
      </c>
      <c r="BP80" s="308" t="str">
        <f t="shared" si="311"/>
        <v>NO</v>
      </c>
      <c r="BQ80" s="308" t="str">
        <f t="shared" si="312"/>
        <v>YES</v>
      </c>
      <c r="BS80" s="308" t="str">
        <f t="shared" si="313"/>
        <v>TP</v>
      </c>
      <c r="BT80" s="308" t="str">
        <f t="shared" si="314"/>
        <v>TP</v>
      </c>
      <c r="BU80" s="308" t="str">
        <f t="shared" si="315"/>
        <v>TP</v>
      </c>
      <c r="BV80" s="303" t="str">
        <f t="shared" si="316"/>
        <v>YES</v>
      </c>
      <c r="BW80" s="308" t="str">
        <f t="shared" si="317"/>
        <v>YES</v>
      </c>
      <c r="BX80" s="308" t="str">
        <f t="shared" si="318"/>
        <v>YES</v>
      </c>
      <c r="BY80" s="308" t="str">
        <f t="shared" si="319"/>
        <v>YES</v>
      </c>
      <c r="BZ80" s="308" t="str">
        <f t="shared" si="320"/>
        <v>NO</v>
      </c>
      <c r="CA80" s="308" t="str">
        <f t="shared" si="321"/>
        <v>NO</v>
      </c>
      <c r="CB80" s="308" t="str">
        <f t="shared" si="322"/>
        <v>NO</v>
      </c>
      <c r="CC80" s="308" t="str">
        <f t="shared" si="323"/>
        <v>NO</v>
      </c>
      <c r="CD80" s="308" t="str">
        <f t="shared" si="324"/>
        <v>NO</v>
      </c>
      <c r="CE80" s="308" t="str">
        <f t="shared" si="325"/>
        <v>NO</v>
      </c>
      <c r="CF80" s="308" t="str">
        <f t="shared" si="326"/>
        <v>NO</v>
      </c>
      <c r="CG80" s="308" t="str">
        <f t="shared" si="327"/>
        <v>NO</v>
      </c>
      <c r="CH80" s="308" t="str">
        <f t="shared" si="328"/>
        <v>NO</v>
      </c>
      <c r="CI80" s="308" t="str">
        <f t="shared" si="329"/>
        <v>NO</v>
      </c>
      <c r="CJ80" s="308" t="str">
        <f t="shared" si="330"/>
        <v>NO</v>
      </c>
      <c r="CK80" s="308" t="str">
        <f t="shared" si="331"/>
        <v>NO</v>
      </c>
      <c r="CL80" s="308" t="str">
        <f t="shared" si="332"/>
        <v>NO</v>
      </c>
      <c r="CM80" s="308" t="str">
        <f t="shared" si="333"/>
        <v>NO</v>
      </c>
      <c r="CN80" s="308" t="str">
        <f t="shared" si="334"/>
        <v>NO</v>
      </c>
      <c r="CO80" s="308" t="str">
        <f t="shared" si="335"/>
        <v>NO</v>
      </c>
      <c r="CP80" s="308" t="str">
        <f t="shared" si="336"/>
        <v>NO</v>
      </c>
      <c r="CQ80" s="308" t="str">
        <f t="shared" si="337"/>
        <v>NO</v>
      </c>
      <c r="CR80" s="308" t="str">
        <f t="shared" si="338"/>
        <v>NO</v>
      </c>
    </row>
    <row r="81" spans="1:96">
      <c r="A81" s="318"/>
      <c r="B81" s="54"/>
      <c r="C81" s="54"/>
      <c r="D81" s="54"/>
      <c r="E81" s="54"/>
      <c r="F81" s="54"/>
      <c r="G81" s="54"/>
      <c r="H81" s="317"/>
      <c r="I81" s="52" t="s">
        <v>15</v>
      </c>
      <c r="J81" s="54">
        <v>0.24500425102378801</v>
      </c>
      <c r="K81" s="54">
        <v>0.630351731986456</v>
      </c>
      <c r="L81" s="54">
        <v>0.124644016989755</v>
      </c>
      <c r="M81" s="54">
        <v>3.7972527521493698E-3</v>
      </c>
      <c r="N81" s="54">
        <v>0.31817299928901199</v>
      </c>
      <c r="O81" s="54">
        <v>0.67802974795883797</v>
      </c>
      <c r="P81" s="54">
        <v>0.25443259741483698</v>
      </c>
      <c r="Q81" s="54">
        <v>0.41138337822252002</v>
      </c>
      <c r="R81" s="54">
        <v>0.334184024362641</v>
      </c>
      <c r="S81" s="54">
        <v>0.73769656141930695</v>
      </c>
      <c r="T81" s="54">
        <v>0.25833150212586498</v>
      </c>
      <c r="U81" s="54">
        <v>3.9719364548276197E-3</v>
      </c>
      <c r="V81" s="54">
        <v>0.573185477327111</v>
      </c>
      <c r="W81" s="54">
        <v>0.235740792248848</v>
      </c>
      <c r="X81" s="54">
        <v>0.191073730424039</v>
      </c>
      <c r="Y81" s="54">
        <v>0.22295326518452799</v>
      </c>
      <c r="Z81" s="54">
        <v>0.46539172608624202</v>
      </c>
      <c r="AA81" s="54">
        <v>0.31165500872922902</v>
      </c>
      <c r="AB81" s="54">
        <v>0.205039616886807</v>
      </c>
      <c r="AC81" s="54">
        <v>0.17484118514340299</v>
      </c>
      <c r="AD81" s="54">
        <v>0.62011919796978798</v>
      </c>
      <c r="AE81" s="54">
        <v>0.207791521246626</v>
      </c>
      <c r="AF81" s="54">
        <v>0.75749521938982201</v>
      </c>
      <c r="AG81" s="317">
        <v>3.4713259363551199E-2</v>
      </c>
      <c r="AH81" s="220">
        <v>4.593</v>
      </c>
      <c r="AI81" s="220">
        <v>6.5750000000000002</v>
      </c>
      <c r="AJ81" s="221">
        <v>9.8840000000000003</v>
      </c>
      <c r="AK81" s="210">
        <v>4.6369999999999996</v>
      </c>
      <c r="AL81" s="210">
        <v>6.7519999999999998</v>
      </c>
      <c r="AM81" s="210">
        <v>9.8490000000000002</v>
      </c>
      <c r="AN81" s="203"/>
      <c r="AO81" s="203"/>
      <c r="AP81" s="203"/>
      <c r="AQ81" s="203"/>
      <c r="AR81" s="203">
        <f t="shared" si="290"/>
        <v>4.5450000100999999</v>
      </c>
      <c r="AS81" s="203">
        <f t="shared" si="291"/>
        <v>5.5549999999999997</v>
      </c>
      <c r="AT81" s="203">
        <f t="shared" si="292"/>
        <v>6.7894444320999989</v>
      </c>
      <c r="AU81" s="203">
        <f t="shared" si="293"/>
        <v>6.0592091043740002</v>
      </c>
      <c r="AV81" s="203">
        <f t="shared" si="294"/>
        <v>7.4057000000000004</v>
      </c>
      <c r="AW81" s="203">
        <f t="shared" si="295"/>
        <v>9.0514110946540001</v>
      </c>
      <c r="AX81" s="203">
        <f t="shared" si="296"/>
        <v>8.579536382701999</v>
      </c>
      <c r="AY81" s="203">
        <f t="shared" si="297"/>
        <v>10.4861</v>
      </c>
      <c r="AZ81" s="203">
        <f t="shared" si="298"/>
        <v>12.816344421142</v>
      </c>
      <c r="BB81" s="308" t="str">
        <f t="shared" si="299"/>
        <v>NP</v>
      </c>
      <c r="BC81" s="308" t="str">
        <f t="shared" si="300"/>
        <v>NP</v>
      </c>
      <c r="BD81" s="308" t="str">
        <f t="shared" si="301"/>
        <v>NP</v>
      </c>
      <c r="BE81" s="308" t="str">
        <f t="shared" si="302"/>
        <v>NO</v>
      </c>
      <c r="BF81" s="308" t="str">
        <f t="shared" si="303"/>
        <v>NO</v>
      </c>
      <c r="BG81" s="308" t="str">
        <f t="shared" si="304"/>
        <v>NO</v>
      </c>
      <c r="BH81" s="308" t="str">
        <f t="shared" si="305"/>
        <v>YES</v>
      </c>
      <c r="BI81" s="308"/>
      <c r="BJ81" s="308">
        <v>206</v>
      </c>
      <c r="BK81" s="308" t="str">
        <f t="shared" si="306"/>
        <v>NP</v>
      </c>
      <c r="BL81" s="308" t="str">
        <f t="shared" si="307"/>
        <v>NP</v>
      </c>
      <c r="BM81" s="308" t="str">
        <f t="shared" si="308"/>
        <v>NP</v>
      </c>
      <c r="BN81" s="308" t="str">
        <f t="shared" si="309"/>
        <v>NO</v>
      </c>
      <c r="BO81" s="308" t="str">
        <f t="shared" si="310"/>
        <v>NO</v>
      </c>
      <c r="BP81" s="308" t="str">
        <f t="shared" si="311"/>
        <v>NO</v>
      </c>
      <c r="BQ81" s="308" t="str">
        <f t="shared" si="312"/>
        <v>YES</v>
      </c>
      <c r="BS81" s="308" t="str">
        <f t="shared" si="313"/>
        <v>TP</v>
      </c>
      <c r="BT81" s="308" t="str">
        <f t="shared" si="314"/>
        <v>TP</v>
      </c>
      <c r="BU81" s="308" t="str">
        <f t="shared" si="315"/>
        <v>TP</v>
      </c>
      <c r="BV81" s="303" t="str">
        <f t="shared" si="316"/>
        <v>YES</v>
      </c>
      <c r="BW81" s="308" t="str">
        <f t="shared" si="317"/>
        <v>YES</v>
      </c>
      <c r="BX81" s="308" t="str">
        <f t="shared" si="318"/>
        <v>YES</v>
      </c>
      <c r="BY81" s="308" t="str">
        <f t="shared" si="319"/>
        <v>YES</v>
      </c>
      <c r="BZ81" s="308" t="str">
        <f t="shared" si="320"/>
        <v>NO</v>
      </c>
      <c r="CA81" s="308" t="str">
        <f t="shared" si="321"/>
        <v>NO</v>
      </c>
      <c r="CB81" s="308" t="str">
        <f t="shared" si="322"/>
        <v>NO</v>
      </c>
      <c r="CC81" s="308" t="str">
        <f t="shared" si="323"/>
        <v>NO</v>
      </c>
      <c r="CD81" s="308" t="str">
        <f t="shared" si="324"/>
        <v>NO</v>
      </c>
      <c r="CE81" s="308" t="str">
        <f t="shared" si="325"/>
        <v>NO</v>
      </c>
      <c r="CF81" s="308" t="str">
        <f t="shared" si="326"/>
        <v>NO</v>
      </c>
      <c r="CG81" s="308" t="str">
        <f t="shared" si="327"/>
        <v>NO</v>
      </c>
      <c r="CH81" s="308" t="str">
        <f t="shared" si="328"/>
        <v>NO</v>
      </c>
      <c r="CI81" s="308" t="str">
        <f t="shared" si="329"/>
        <v>NO</v>
      </c>
      <c r="CJ81" s="308" t="str">
        <f t="shared" si="330"/>
        <v>NO</v>
      </c>
      <c r="CK81" s="308" t="str">
        <f t="shared" si="331"/>
        <v>NO</v>
      </c>
      <c r="CL81" s="308" t="str">
        <f t="shared" si="332"/>
        <v>NO</v>
      </c>
      <c r="CM81" s="308" t="str">
        <f t="shared" si="333"/>
        <v>NO</v>
      </c>
      <c r="CN81" s="308" t="str">
        <f t="shared" si="334"/>
        <v>NO</v>
      </c>
      <c r="CO81" s="308" t="str">
        <f t="shared" si="335"/>
        <v>NO</v>
      </c>
      <c r="CP81" s="308" t="str">
        <f t="shared" si="336"/>
        <v>NO</v>
      </c>
      <c r="CQ81" s="308" t="str">
        <f t="shared" si="337"/>
        <v>NO</v>
      </c>
      <c r="CR81" s="308" t="str">
        <f t="shared" si="338"/>
        <v>NO</v>
      </c>
    </row>
    <row r="82" spans="1:96" ht="16.5" thickBot="1">
      <c r="A82" s="319"/>
      <c r="B82" s="59"/>
      <c r="C82" s="59"/>
      <c r="D82" s="59"/>
      <c r="E82" s="59"/>
      <c r="F82" s="59"/>
      <c r="G82" s="59"/>
      <c r="H82" s="320"/>
      <c r="I82" s="53" t="s">
        <v>16</v>
      </c>
      <c r="J82" s="59">
        <v>0.24500425102378801</v>
      </c>
      <c r="K82" s="59">
        <v>0.630351731986456</v>
      </c>
      <c r="L82" s="59">
        <v>0.124644016989755</v>
      </c>
      <c r="M82" s="59">
        <v>0.80876777283504198</v>
      </c>
      <c r="N82" s="59">
        <v>3.3562477681388002E-2</v>
      </c>
      <c r="O82" s="59">
        <v>0.15766974948356899</v>
      </c>
      <c r="P82" s="59">
        <v>0.27255282137631598</v>
      </c>
      <c r="Q82" s="59">
        <v>0.206797229207594</v>
      </c>
      <c r="R82" s="59">
        <v>0.520649949416088</v>
      </c>
      <c r="S82" s="59">
        <v>0.90112922135180296</v>
      </c>
      <c r="T82" s="59">
        <v>2.8998639778594799E-2</v>
      </c>
      <c r="U82" s="59">
        <v>6.9872138869601794E-2</v>
      </c>
      <c r="V82" s="59">
        <v>0.19753186358917099</v>
      </c>
      <c r="W82" s="59">
        <v>0.627065000744356</v>
      </c>
      <c r="X82" s="59">
        <v>0.175403135666472</v>
      </c>
      <c r="Y82" s="59">
        <v>0.92634985772505196</v>
      </c>
      <c r="Z82" s="59">
        <v>2.6121944072384499E-2</v>
      </c>
      <c r="AA82" s="59">
        <v>4.7528198202562801E-2</v>
      </c>
      <c r="AB82" s="59">
        <v>0.48542133594651798</v>
      </c>
      <c r="AC82" s="59">
        <v>0.14786767346843299</v>
      </c>
      <c r="AD82" s="59">
        <v>0.36671099058504703</v>
      </c>
      <c r="AE82" s="59">
        <v>0.21826998681153401</v>
      </c>
      <c r="AF82" s="59">
        <v>0.55652196553105304</v>
      </c>
      <c r="AG82" s="320">
        <v>0.22520804765741101</v>
      </c>
      <c r="AH82" s="222">
        <v>5.2380000000000004</v>
      </c>
      <c r="AI82" s="222">
        <v>6.3860000000000001</v>
      </c>
      <c r="AJ82" s="223">
        <v>9.9939999999999998</v>
      </c>
      <c r="AK82" s="210">
        <v>5.0869999999999997</v>
      </c>
      <c r="AL82" s="210">
        <v>6.17</v>
      </c>
      <c r="AM82" s="210">
        <v>10.286</v>
      </c>
      <c r="AN82" s="203"/>
      <c r="AO82" s="203"/>
      <c r="AP82" s="203"/>
      <c r="AQ82" s="203"/>
      <c r="AR82" s="203">
        <f t="shared" si="290"/>
        <v>4.5450000100999999</v>
      </c>
      <c r="AS82" s="203">
        <f t="shared" si="291"/>
        <v>5.5549999999999997</v>
      </c>
      <c r="AT82" s="203">
        <f t="shared" si="292"/>
        <v>6.7894444320999989</v>
      </c>
      <c r="AU82" s="203">
        <f t="shared" si="293"/>
        <v>6.0592091043740002</v>
      </c>
      <c r="AV82" s="203">
        <f t="shared" si="294"/>
        <v>7.4057000000000004</v>
      </c>
      <c r="AW82" s="203">
        <f t="shared" si="295"/>
        <v>9.0514110946540001</v>
      </c>
      <c r="AX82" s="203">
        <f t="shared" si="296"/>
        <v>8.579536382701999</v>
      </c>
      <c r="AY82" s="203">
        <f t="shared" si="297"/>
        <v>10.4861</v>
      </c>
      <c r="AZ82" s="203">
        <f t="shared" si="298"/>
        <v>12.816344421142</v>
      </c>
      <c r="BB82" s="308" t="str">
        <f t="shared" si="299"/>
        <v>NP</v>
      </c>
      <c r="BC82" s="308" t="str">
        <f t="shared" si="300"/>
        <v>NP</v>
      </c>
      <c r="BD82" s="308" t="str">
        <f t="shared" si="301"/>
        <v>NP</v>
      </c>
      <c r="BE82" s="308" t="str">
        <f t="shared" si="302"/>
        <v>NO</v>
      </c>
      <c r="BF82" s="308" t="str">
        <f t="shared" si="303"/>
        <v>NO</v>
      </c>
      <c r="BG82" s="308" t="str">
        <f t="shared" si="304"/>
        <v>NO</v>
      </c>
      <c r="BH82" s="308" t="str">
        <f t="shared" si="305"/>
        <v>YES</v>
      </c>
      <c r="BI82" s="308"/>
      <c r="BJ82" s="308">
        <v>81</v>
      </c>
      <c r="BK82" s="308" t="str">
        <f t="shared" si="306"/>
        <v>NP</v>
      </c>
      <c r="BL82" s="308" t="str">
        <f t="shared" si="307"/>
        <v>NP</v>
      </c>
      <c r="BM82" s="308" t="str">
        <f t="shared" si="308"/>
        <v>NP</v>
      </c>
      <c r="BN82" s="308" t="str">
        <f t="shared" si="309"/>
        <v>NO</v>
      </c>
      <c r="BO82" s="308" t="str">
        <f t="shared" si="310"/>
        <v>NO</v>
      </c>
      <c r="BP82" s="308" t="str">
        <f t="shared" si="311"/>
        <v>NO</v>
      </c>
      <c r="BQ82" s="308" t="str">
        <f t="shared" si="312"/>
        <v>YES</v>
      </c>
      <c r="BS82" s="308" t="str">
        <f t="shared" si="313"/>
        <v>TP</v>
      </c>
      <c r="BT82" s="308" t="str">
        <f t="shared" si="314"/>
        <v>TP</v>
      </c>
      <c r="BU82" s="308" t="str">
        <f t="shared" si="315"/>
        <v>TP</v>
      </c>
      <c r="BV82" s="303" t="str">
        <f t="shared" si="316"/>
        <v>YES</v>
      </c>
      <c r="BW82" s="308" t="str">
        <f t="shared" si="317"/>
        <v>YES</v>
      </c>
      <c r="BX82" s="308" t="str">
        <f t="shared" si="318"/>
        <v>YES</v>
      </c>
      <c r="BY82" s="308" t="str">
        <f t="shared" si="319"/>
        <v>YES</v>
      </c>
      <c r="BZ82" s="308" t="str">
        <f t="shared" si="320"/>
        <v>NO</v>
      </c>
      <c r="CA82" s="308" t="str">
        <f t="shared" si="321"/>
        <v>NO</v>
      </c>
      <c r="CB82" s="308" t="str">
        <f t="shared" si="322"/>
        <v>NO</v>
      </c>
      <c r="CC82" s="308" t="str">
        <f t="shared" si="323"/>
        <v>NO</v>
      </c>
      <c r="CD82" s="308" t="str">
        <f t="shared" si="324"/>
        <v>NO</v>
      </c>
      <c r="CE82" s="308" t="str">
        <f t="shared" si="325"/>
        <v>NO</v>
      </c>
      <c r="CF82" s="308" t="str">
        <f t="shared" si="326"/>
        <v>NO</v>
      </c>
      <c r="CG82" s="308" t="str">
        <f t="shared" si="327"/>
        <v>NO</v>
      </c>
      <c r="CH82" s="308" t="str">
        <f t="shared" si="328"/>
        <v>NO</v>
      </c>
      <c r="CI82" s="308" t="str">
        <f t="shared" si="329"/>
        <v>NO</v>
      </c>
      <c r="CJ82" s="308" t="str">
        <f t="shared" si="330"/>
        <v>NO</v>
      </c>
      <c r="CK82" s="308" t="str">
        <f t="shared" si="331"/>
        <v>NO</v>
      </c>
      <c r="CL82" s="308" t="str">
        <f t="shared" si="332"/>
        <v>NO</v>
      </c>
      <c r="CM82" s="308" t="str">
        <f t="shared" si="333"/>
        <v>NO</v>
      </c>
      <c r="CN82" s="308" t="str">
        <f t="shared" si="334"/>
        <v>NO</v>
      </c>
      <c r="CO82" s="308" t="str">
        <f t="shared" si="335"/>
        <v>NO</v>
      </c>
      <c r="CP82" s="308" t="str">
        <f t="shared" si="336"/>
        <v>NO</v>
      </c>
      <c r="CQ82" s="308" t="str">
        <f t="shared" si="337"/>
        <v>NO</v>
      </c>
      <c r="CR82" s="308" t="str">
        <f t="shared" si="338"/>
        <v>NO</v>
      </c>
    </row>
    <row r="83" spans="1:96">
      <c r="A83" s="35"/>
      <c r="B83" s="35"/>
      <c r="C83" s="35"/>
      <c r="D83" s="35"/>
      <c r="E83" s="35"/>
      <c r="F83" s="35"/>
      <c r="G83" s="35"/>
      <c r="H83" s="35"/>
      <c r="I83" s="13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BB83" s="294"/>
      <c r="BC83" s="294"/>
      <c r="BD83" s="71" t="s">
        <v>187</v>
      </c>
      <c r="BE83" s="294">
        <f>COUNTIF(BE6:BE82,"YES")</f>
        <v>0</v>
      </c>
      <c r="BF83" s="294">
        <f>COUNTIF(BF6:BF82,"YES")</f>
        <v>0</v>
      </c>
      <c r="BG83" s="294">
        <f>COUNTIF(BG6:BG82,"YES")</f>
        <v>16</v>
      </c>
      <c r="BH83" s="294">
        <f>COUNTIF(BH6:BH82,"YES")</f>
        <v>38</v>
      </c>
      <c r="BI83" s="71" t="s">
        <v>273</v>
      </c>
      <c r="BJ83" s="294">
        <f>SUMIF(BJ6:BJ82,"&lt;&gt;inf")</f>
        <v>2904</v>
      </c>
      <c r="BK83" s="71" t="s">
        <v>276</v>
      </c>
      <c r="BL83" s="272">
        <f>COUNTIF(BJ6:BJ82,"&gt;60")+COUNTIF(BJ6:BJ82,"inf")</f>
        <v>13</v>
      </c>
      <c r="BM83" s="286" t="s">
        <v>187</v>
      </c>
      <c r="BN83" s="294">
        <f>COUNTIF(BN6:BN82,"YES")</f>
        <v>0</v>
      </c>
      <c r="BO83" s="294">
        <f>COUNTIF(BO6:BO82,"YES")</f>
        <v>0</v>
      </c>
      <c r="BP83" s="294">
        <f>COUNTIF(BP6:BP82,"YES")</f>
        <v>12</v>
      </c>
      <c r="BQ83" s="294">
        <f>COUNTIF(BQ6:BQ82,"YES")</f>
        <v>40</v>
      </c>
      <c r="BS83" s="294"/>
      <c r="BT83" s="294"/>
      <c r="BU83" s="286" t="s">
        <v>187</v>
      </c>
      <c r="BV83" s="294">
        <f t="shared" ref="BV83:CR83" si="339">COUNTIF(BV6:BV82,"YES")</f>
        <v>9</v>
      </c>
      <c r="BW83" s="294">
        <f t="shared" si="339"/>
        <v>27</v>
      </c>
      <c r="BX83" s="294">
        <f t="shared" si="339"/>
        <v>40</v>
      </c>
      <c r="BY83" s="294">
        <f t="shared" si="339"/>
        <v>76</v>
      </c>
      <c r="BZ83" s="294">
        <f t="shared" si="339"/>
        <v>0</v>
      </c>
      <c r="CA83" s="294">
        <f t="shared" si="339"/>
        <v>0</v>
      </c>
      <c r="CB83" s="294">
        <f t="shared" si="339"/>
        <v>0</v>
      </c>
      <c r="CC83" s="294">
        <f t="shared" si="339"/>
        <v>1</v>
      </c>
      <c r="CD83" s="294">
        <f t="shared" si="339"/>
        <v>14</v>
      </c>
      <c r="CE83" s="294">
        <f t="shared" si="339"/>
        <v>1</v>
      </c>
      <c r="CF83" s="294">
        <f t="shared" si="339"/>
        <v>1</v>
      </c>
      <c r="CG83" s="294">
        <f t="shared" si="339"/>
        <v>0</v>
      </c>
      <c r="CH83" s="294">
        <f t="shared" si="339"/>
        <v>13</v>
      </c>
      <c r="CI83" s="294">
        <f t="shared" si="339"/>
        <v>3</v>
      </c>
      <c r="CJ83" s="294">
        <f t="shared" si="339"/>
        <v>0</v>
      </c>
      <c r="CK83" s="294">
        <f t="shared" si="339"/>
        <v>0</v>
      </c>
      <c r="CL83" s="294">
        <f t="shared" si="339"/>
        <v>0</v>
      </c>
      <c r="CM83" s="294">
        <f t="shared" si="339"/>
        <v>3</v>
      </c>
      <c r="CN83" s="294">
        <f t="shared" si="339"/>
        <v>11</v>
      </c>
      <c r="CO83" s="294">
        <f t="shared" si="339"/>
        <v>1</v>
      </c>
      <c r="CP83" s="294">
        <f t="shared" si="339"/>
        <v>1</v>
      </c>
      <c r="CQ83" s="294">
        <f t="shared" si="339"/>
        <v>0</v>
      </c>
      <c r="CR83" s="294">
        <f t="shared" si="339"/>
        <v>10</v>
      </c>
    </row>
    <row r="84" spans="1:96">
      <c r="A84" s="35"/>
      <c r="B84" s="35"/>
      <c r="C84" s="35"/>
      <c r="D84" s="35"/>
      <c r="E84" s="35"/>
      <c r="F84" s="35"/>
      <c r="G84" s="35"/>
      <c r="H84" s="35"/>
      <c r="I84" s="13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BB84" s="294"/>
      <c r="BC84" s="294"/>
      <c r="BD84" s="71" t="s">
        <v>75</v>
      </c>
      <c r="BE84" s="294">
        <f>(BE83/COUNTIF(BE6:BE82,"&lt;&gt;''"))*100</f>
        <v>0</v>
      </c>
      <c r="BF84" s="294">
        <f>(BF83/COUNTIF(BF6:BF82,"&lt;&gt;''"))*100</f>
        <v>0</v>
      </c>
      <c r="BG84" s="294">
        <f>(BG83/COUNTIF(BG6:BG82,"&lt;&gt;''"))*100</f>
        <v>20.779220779220779</v>
      </c>
      <c r="BH84" s="294">
        <f>(BH83/COUNTIF(BH6:BH82,"&lt;&gt;''"))*100</f>
        <v>49.350649350649348</v>
      </c>
      <c r="BI84" s="71" t="s">
        <v>275</v>
      </c>
      <c r="BJ84" s="294">
        <f>BJ83/3600</f>
        <v>0.80666666666666664</v>
      </c>
      <c r="BK84" s="71" t="s">
        <v>278</v>
      </c>
      <c r="BL84" s="201">
        <f>(BL83/SUM(BK85:BK88))*100</f>
        <v>16.883116883116884</v>
      </c>
      <c r="BM84" s="286" t="s">
        <v>75</v>
      </c>
      <c r="BN84" s="203">
        <f>(BN83/COUNTIF(BN6:BN82,"&lt;&gt;''"))*100</f>
        <v>0</v>
      </c>
      <c r="BO84" s="203">
        <f>(BO83/COUNTIF(BO6:BO82,"&lt;&gt;''"))*100</f>
        <v>0</v>
      </c>
      <c r="BP84" s="203">
        <f>(BP83/COUNTIF(BP6:BP82,"&lt;&gt;''"))*100</f>
        <v>15.584415584415584</v>
      </c>
      <c r="BQ84" s="203">
        <f>(BQ83/COUNTIF(BQ6:BQ82,"&lt;&gt;''"))*100</f>
        <v>51.94805194805194</v>
      </c>
      <c r="BS84" s="294"/>
      <c r="BT84" s="294"/>
      <c r="BU84" s="286" t="s">
        <v>293</v>
      </c>
      <c r="BV84" s="254">
        <f t="shared" ref="BV84:CR84" si="340">(BV83/COUNTIF(BV6:BV82,"&lt;&gt;''"))*100</f>
        <v>11.688311688311687</v>
      </c>
      <c r="BW84" s="254">
        <f t="shared" si="340"/>
        <v>35.064935064935064</v>
      </c>
      <c r="BX84" s="254">
        <f t="shared" si="340"/>
        <v>51.94805194805194</v>
      </c>
      <c r="BY84" s="261">
        <f t="shared" si="340"/>
        <v>98.701298701298697</v>
      </c>
      <c r="BZ84" s="255">
        <f t="shared" si="340"/>
        <v>0</v>
      </c>
      <c r="CA84" s="257">
        <f t="shared" si="340"/>
        <v>0</v>
      </c>
      <c r="CB84" s="257">
        <f t="shared" si="340"/>
        <v>0</v>
      </c>
      <c r="CC84" s="259">
        <f t="shared" si="340"/>
        <v>1.2987012987012987</v>
      </c>
      <c r="CD84" s="261">
        <f t="shared" si="340"/>
        <v>18.181818181818183</v>
      </c>
      <c r="CE84" s="255">
        <f t="shared" si="340"/>
        <v>1.2987012987012987</v>
      </c>
      <c r="CF84" s="257">
        <f t="shared" si="340"/>
        <v>1.2987012987012987</v>
      </c>
      <c r="CG84" s="257">
        <f t="shared" si="340"/>
        <v>0</v>
      </c>
      <c r="CH84" s="259">
        <f t="shared" si="340"/>
        <v>16.883116883116884</v>
      </c>
      <c r="CI84" s="261">
        <f t="shared" si="340"/>
        <v>3.8961038961038961</v>
      </c>
      <c r="CJ84" s="255">
        <f t="shared" si="340"/>
        <v>0</v>
      </c>
      <c r="CK84" s="257">
        <f t="shared" si="340"/>
        <v>0</v>
      </c>
      <c r="CL84" s="257">
        <f t="shared" si="340"/>
        <v>0</v>
      </c>
      <c r="CM84" s="259">
        <f t="shared" si="340"/>
        <v>3.8961038961038961</v>
      </c>
      <c r="CN84" s="261">
        <f t="shared" si="340"/>
        <v>14.285714285714285</v>
      </c>
      <c r="CO84" s="255">
        <f t="shared" si="340"/>
        <v>1.2987012987012987</v>
      </c>
      <c r="CP84" s="257">
        <f t="shared" si="340"/>
        <v>1.2987012987012987</v>
      </c>
      <c r="CQ84" s="257">
        <f t="shared" si="340"/>
        <v>0</v>
      </c>
      <c r="CR84" s="259">
        <f t="shared" si="340"/>
        <v>12.987012987012985</v>
      </c>
    </row>
    <row r="85" spans="1:96">
      <c r="A85" s="35"/>
      <c r="B85" s="35"/>
      <c r="C85" s="35"/>
      <c r="D85" s="35"/>
      <c r="E85" s="35"/>
      <c r="F85" s="35"/>
      <c r="G85" s="35"/>
      <c r="H85" s="35"/>
      <c r="I85" s="13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BA85" s="71" t="s">
        <v>248</v>
      </c>
      <c r="BB85" s="14">
        <f>COUNTIF(BB$6:BB$82,"A")</f>
        <v>13</v>
      </c>
      <c r="BC85" s="14">
        <f>COUNTIF(BC$6:BC$82,"A")</f>
        <v>3</v>
      </c>
      <c r="BD85" s="14">
        <f>COUNTIF(BD$6:BD$82,"A")</f>
        <v>0</v>
      </c>
      <c r="BE85" s="289">
        <f>AVERAGE(BB85:BD85)</f>
        <v>5.333333333333333</v>
      </c>
      <c r="BF85" s="14"/>
      <c r="BG85" s="14"/>
      <c r="BH85" s="14"/>
      <c r="BI85" s="14"/>
      <c r="BJ85" s="71" t="s">
        <v>248</v>
      </c>
      <c r="BK85" s="14">
        <f>COUNTIF(BK$6:BK$82,"A")</f>
        <v>11</v>
      </c>
      <c r="BL85" s="14">
        <f>COUNTIF(BL$6:BL$82,"A")</f>
        <v>1</v>
      </c>
      <c r="BM85" s="14">
        <f>COUNTIF(BM$6:BM$82,"A")</f>
        <v>0</v>
      </c>
      <c r="BN85" s="289">
        <f>AVERAGE(BK85:BM85)</f>
        <v>4</v>
      </c>
      <c r="BO85" s="14"/>
      <c r="BP85" s="14"/>
      <c r="BQ85" s="14"/>
      <c r="BR85" s="71" t="s">
        <v>253</v>
      </c>
      <c r="BS85" s="14">
        <f>COUNTIF(BS$6:BS$82,"TP")</f>
        <v>28</v>
      </c>
      <c r="BT85" s="14">
        <f>COUNTIF(BT$6:BT$82,"TP")</f>
        <v>26</v>
      </c>
      <c r="BU85" s="14">
        <f>COUNTIF(BU$6:BU$82,"TP")</f>
        <v>22</v>
      </c>
      <c r="BV85" s="289">
        <f>AVERAGE(BS85:BU85)</f>
        <v>25.333333333333332</v>
      </c>
      <c r="BW85" s="37"/>
      <c r="BX85" s="196"/>
      <c r="BY85" s="196" t="s">
        <v>294</v>
      </c>
      <c r="BZ85" s="256">
        <f>(BZ83/$BL$83)*100</f>
        <v>0</v>
      </c>
      <c r="CA85" s="258">
        <f>(CA83/$BL$83)*100</f>
        <v>0</v>
      </c>
      <c r="CB85" s="258">
        <f t="shared" ref="CB85" si="341">(CB83/$BL$83)*100</f>
        <v>0</v>
      </c>
      <c r="CC85" s="260">
        <f>(CC83/$BL$100)*100</f>
        <v>1.5625</v>
      </c>
      <c r="CD85" s="196"/>
      <c r="CE85" s="256">
        <f>(CE83/BL83)*100</f>
        <v>7.6923076923076925</v>
      </c>
      <c r="CF85" s="258">
        <f>(CF83/BL83)*100</f>
        <v>7.6923076923076925</v>
      </c>
      <c r="CG85" s="258">
        <f>(CG83/BL83)*100</f>
        <v>0</v>
      </c>
      <c r="CH85" s="260">
        <f>(CH83/BL100)*100</f>
        <v>20.3125</v>
      </c>
      <c r="CI85" s="196" t="s">
        <v>294</v>
      </c>
      <c r="CJ85" s="256">
        <f>(CJ83/BL83)*100</f>
        <v>0</v>
      </c>
      <c r="CK85" s="258">
        <f>(CK83/BL83)*100</f>
        <v>0</v>
      </c>
      <c r="CL85" s="258">
        <f>(CL83/BL83)*100</f>
        <v>0</v>
      </c>
      <c r="CM85" s="260">
        <f>(CM83/BL100)*100</f>
        <v>4.6875</v>
      </c>
      <c r="CN85" s="196" t="s">
        <v>294</v>
      </c>
      <c r="CO85" s="256">
        <f>(CO83/BL83)*100</f>
        <v>7.6923076923076925</v>
      </c>
      <c r="CP85" s="258">
        <f>(CP83/BL83)*100</f>
        <v>7.6923076923076925</v>
      </c>
      <c r="CQ85" s="258">
        <f>(CQ83/BL83)*100</f>
        <v>0</v>
      </c>
      <c r="CR85" s="260">
        <f>(CR83/BL100)*100</f>
        <v>15.625</v>
      </c>
    </row>
    <row r="86" spans="1:96">
      <c r="A86" s="35"/>
      <c r="B86" s="35"/>
      <c r="C86" s="35"/>
      <c r="D86" s="35"/>
      <c r="E86" s="35"/>
      <c r="F86"/>
      <c r="G86" s="29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BA86" s="71" t="s">
        <v>249</v>
      </c>
      <c r="BB86" s="14">
        <f>COUNTIF(BB$6:BB$82,"NA")</f>
        <v>18</v>
      </c>
      <c r="BC86" s="14">
        <f>COUNTIF(BC$6:BC$82,"NA")</f>
        <v>35</v>
      </c>
      <c r="BD86" s="14">
        <f>COUNTIF(BD$6:BD$82,"NA")</f>
        <v>43</v>
      </c>
      <c r="BE86" s="90">
        <f t="shared" ref="BE86:BE98" si="342">AVERAGE(BB86:BD86)</f>
        <v>32</v>
      </c>
      <c r="BF86" s="14"/>
      <c r="BG86" s="14"/>
      <c r="BH86" s="14"/>
      <c r="BI86" s="14"/>
      <c r="BJ86" s="71" t="s">
        <v>249</v>
      </c>
      <c r="BK86" s="14">
        <f>COUNTIF(BK$6:BK$82,"NA")</f>
        <v>22</v>
      </c>
      <c r="BL86" s="14">
        <f>COUNTIF(BL$6:BL$82,"NA")</f>
        <v>37</v>
      </c>
      <c r="BM86" s="14">
        <f>COUNTIF(BM$6:BM$82,"NA")</f>
        <v>49</v>
      </c>
      <c r="BN86" s="90">
        <f t="shared" ref="BN86:BN98" si="343">AVERAGE(BK86:BM86)</f>
        <v>36</v>
      </c>
      <c r="BO86" s="14"/>
      <c r="BP86" s="14"/>
      <c r="BQ86" s="14"/>
      <c r="BR86" s="71" t="s">
        <v>254</v>
      </c>
      <c r="BS86" s="14">
        <f>COUNTIF(BS$6:BS$82,"FP")</f>
        <v>4</v>
      </c>
      <c r="BT86" s="14">
        <f>COUNTIF(BT$6:BT$82,"FP")</f>
        <v>3</v>
      </c>
      <c r="BU86" s="14">
        <f>COUNTIF(BU$6:BU$82,"FP")</f>
        <v>8</v>
      </c>
      <c r="BV86" s="90">
        <f t="shared" ref="BV86:BV100" si="344">AVERAGE(BS86:BU86)</f>
        <v>5</v>
      </c>
      <c r="BW86" s="292"/>
      <c r="BX86" s="293"/>
      <c r="BY86" s="293"/>
      <c r="BZ86" s="290" t="s">
        <v>295</v>
      </c>
      <c r="CA86" s="290" t="s">
        <v>295</v>
      </c>
      <c r="CB86" s="290" t="s">
        <v>295</v>
      </c>
      <c r="CC86" s="283" t="s">
        <v>296</v>
      </c>
      <c r="CD86" s="293"/>
      <c r="CE86" s="290" t="s">
        <v>295</v>
      </c>
      <c r="CF86" s="290" t="s">
        <v>295</v>
      </c>
      <c r="CG86" s="290" t="s">
        <v>295</v>
      </c>
      <c r="CH86" s="283" t="s">
        <v>296</v>
      </c>
      <c r="CI86" s="293"/>
      <c r="CJ86" s="290" t="s">
        <v>295</v>
      </c>
      <c r="CK86" s="290" t="s">
        <v>295</v>
      </c>
      <c r="CL86" s="290" t="s">
        <v>295</v>
      </c>
      <c r="CM86" s="283" t="s">
        <v>296</v>
      </c>
      <c r="CN86" s="293"/>
      <c r="CO86" s="290" t="s">
        <v>295</v>
      </c>
      <c r="CP86" s="290" t="s">
        <v>295</v>
      </c>
      <c r="CQ86" s="290" t="s">
        <v>295</v>
      </c>
      <c r="CR86" s="283" t="s">
        <v>296</v>
      </c>
    </row>
    <row r="87" spans="1:96">
      <c r="A87" s="35"/>
      <c r="B87" s="35"/>
      <c r="C87" s="35"/>
      <c r="D87" s="35"/>
      <c r="E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BA87" s="71" t="s">
        <v>250</v>
      </c>
      <c r="BB87" s="14">
        <f>COUNTIF(BB$6:BB$82,"NP")</f>
        <v>19</v>
      </c>
      <c r="BC87" s="14">
        <f>COUNTIF(BC$6:BC$82,"NP")</f>
        <v>26</v>
      </c>
      <c r="BD87" s="14">
        <f>COUNTIF(BD$6:BD$82,"NP")</f>
        <v>30</v>
      </c>
      <c r="BE87" s="90">
        <f t="shared" si="342"/>
        <v>25</v>
      </c>
      <c r="BF87" s="14"/>
      <c r="BG87" s="14"/>
      <c r="BH87" s="14"/>
      <c r="BI87" s="14"/>
      <c r="BJ87" s="71" t="s">
        <v>250</v>
      </c>
      <c r="BK87" s="14">
        <f>COUNTIF(BK$6:BK$82,"NP")</f>
        <v>18</v>
      </c>
      <c r="BL87" s="14">
        <f>COUNTIF(BL$6:BL$82,"NP")</f>
        <v>26</v>
      </c>
      <c r="BM87" s="14">
        <f>COUNTIF(BM$6:BM$82,"NP")</f>
        <v>24</v>
      </c>
      <c r="BN87" s="90">
        <f t="shared" si="343"/>
        <v>22.666666666666668</v>
      </c>
      <c r="BO87" s="14"/>
      <c r="BP87" s="14"/>
      <c r="BQ87" s="14"/>
      <c r="BR87" s="71" t="s">
        <v>255</v>
      </c>
      <c r="BS87" s="14">
        <f>COUNTIF(BS$6:BS$82,"FN")</f>
        <v>1</v>
      </c>
      <c r="BT87" s="14">
        <f>COUNTIF(BT$6:BT$82,"FN")</f>
        <v>1</v>
      </c>
      <c r="BU87" s="14">
        <f>COUNTIF(BU$6:BU$82,"FN")</f>
        <v>2</v>
      </c>
      <c r="BV87" s="90">
        <f t="shared" si="344"/>
        <v>1.3333333333333333</v>
      </c>
      <c r="BW87" s="37"/>
      <c r="BX87" s="196"/>
      <c r="BY87" s="196" t="s">
        <v>294</v>
      </c>
      <c r="BZ87" s="256">
        <f>(BZ83/SUM(BZ83,CC83))*100</f>
        <v>0</v>
      </c>
      <c r="CA87" s="258">
        <f>(CA83/SUM(BZ83,CC83))*100</f>
        <v>0</v>
      </c>
      <c r="CB87" s="258">
        <f>(CB83/SUM(BZ83,CC83))*100</f>
        <v>0</v>
      </c>
      <c r="CC87" s="260">
        <f>(CC83/SUM(BZ83,CC83))*100</f>
        <v>100</v>
      </c>
      <c r="CD87" s="196"/>
      <c r="CE87" s="256">
        <f>(CE83/CD83)*100</f>
        <v>7.1428571428571423</v>
      </c>
      <c r="CF87" s="258">
        <f>(CF83/CD83)*100</f>
        <v>7.1428571428571423</v>
      </c>
      <c r="CG87" s="258">
        <f>(CG83/CD83)*100</f>
        <v>0</v>
      </c>
      <c r="CH87" s="260">
        <f>(CH83/CD83)*100</f>
        <v>92.857142857142861</v>
      </c>
      <c r="CI87" s="196" t="s">
        <v>294</v>
      </c>
      <c r="CJ87" s="256">
        <f>(CJ83/CD83)*100</f>
        <v>0</v>
      </c>
      <c r="CK87" s="258">
        <f>(CK83/CD83)*100</f>
        <v>0</v>
      </c>
      <c r="CL87" s="258">
        <f>(CL83/CD83)*100</f>
        <v>0</v>
      </c>
      <c r="CM87" s="260">
        <f>(CM83/CD83)*100</f>
        <v>21.428571428571427</v>
      </c>
      <c r="CN87" s="196" t="s">
        <v>294</v>
      </c>
      <c r="CO87" s="256">
        <f>(CO83/CD83)*100</f>
        <v>7.1428571428571423</v>
      </c>
      <c r="CP87" s="258">
        <f>(CP83/CD83)*100</f>
        <v>7.1428571428571423</v>
      </c>
      <c r="CQ87" s="258">
        <f>(CQ83/CD83)*100</f>
        <v>0</v>
      </c>
      <c r="CR87" s="260">
        <f>(CR83/CD83)*100</f>
        <v>71.428571428571431</v>
      </c>
    </row>
    <row r="88" spans="1:96">
      <c r="A88" s="35"/>
      <c r="B88" s="35"/>
      <c r="C88" s="35"/>
      <c r="D88" s="35"/>
      <c r="E88" s="35"/>
      <c r="F88" s="291" t="s">
        <v>194</v>
      </c>
      <c r="G88" s="82">
        <f>SUMIF(B6:B82,"&lt;&gt;''")</f>
        <v>720</v>
      </c>
      <c r="H88" s="281"/>
      <c r="I88" s="278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BA88" s="71" t="s">
        <v>251</v>
      </c>
      <c r="BB88" s="14">
        <f>COUNTIF(BB$6:BB$82,"P")</f>
        <v>27</v>
      </c>
      <c r="BC88" s="14">
        <f>COUNTIF(BC$6:BC$82,"P")</f>
        <v>13</v>
      </c>
      <c r="BD88" s="14">
        <f>COUNTIF(BD$6:BD$82,"P")</f>
        <v>4</v>
      </c>
      <c r="BE88" s="90">
        <f t="shared" si="342"/>
        <v>14.666666666666666</v>
      </c>
      <c r="BF88" s="14"/>
      <c r="BG88" s="14"/>
      <c r="BH88" s="14"/>
      <c r="BI88" s="14"/>
      <c r="BJ88" s="71" t="s">
        <v>251</v>
      </c>
      <c r="BK88" s="14">
        <f>COUNTIF(BK$6:BK$82,"P")</f>
        <v>26</v>
      </c>
      <c r="BL88" s="14">
        <f>COUNTIF(BL$6:BL$82,"P")</f>
        <v>13</v>
      </c>
      <c r="BM88" s="14">
        <f>COUNTIF(BM$6:BM$82,"P")</f>
        <v>4</v>
      </c>
      <c r="BN88" s="90">
        <f t="shared" si="343"/>
        <v>14.333333333333334</v>
      </c>
      <c r="BO88" s="14"/>
      <c r="BP88" s="14"/>
      <c r="BQ88" s="14"/>
      <c r="BR88" s="71" t="s">
        <v>256</v>
      </c>
      <c r="BS88" s="14">
        <f>COUNTIF(BS$6:BS$82,"TN")</f>
        <v>44</v>
      </c>
      <c r="BT88" s="14">
        <f>COUNTIF(BT$6:BT$82,"TN")</f>
        <v>47</v>
      </c>
      <c r="BU88" s="14">
        <f>COUNTIF(BU$6:BU$82,"TN")</f>
        <v>45</v>
      </c>
      <c r="BV88" s="90">
        <f t="shared" si="344"/>
        <v>45.333333333333336</v>
      </c>
      <c r="BW88" s="292"/>
      <c r="BX88" s="293"/>
      <c r="BY88" s="293"/>
      <c r="BZ88" s="290" t="s">
        <v>342</v>
      </c>
      <c r="CA88" s="290" t="s">
        <v>342</v>
      </c>
      <c r="CB88" s="290" t="s">
        <v>342</v>
      </c>
      <c r="CC88" s="290" t="s">
        <v>342</v>
      </c>
      <c r="CD88" s="262" t="s">
        <v>343</v>
      </c>
      <c r="CE88" s="290" t="s">
        <v>322</v>
      </c>
      <c r="CF88" s="290" t="s">
        <v>322</v>
      </c>
      <c r="CG88" s="290" t="s">
        <v>322</v>
      </c>
      <c r="CH88" s="283" t="s">
        <v>322</v>
      </c>
      <c r="CI88" s="262" t="s">
        <v>344</v>
      </c>
      <c r="CJ88" s="290" t="s">
        <v>322</v>
      </c>
      <c r="CK88" s="290" t="s">
        <v>322</v>
      </c>
      <c r="CL88" s="290" t="s">
        <v>322</v>
      </c>
      <c r="CM88" s="283" t="s">
        <v>322</v>
      </c>
      <c r="CN88" s="262" t="s">
        <v>345</v>
      </c>
      <c r="CO88" s="290" t="s">
        <v>322</v>
      </c>
      <c r="CP88" s="290" t="s">
        <v>322</v>
      </c>
      <c r="CQ88" s="290" t="s">
        <v>322</v>
      </c>
      <c r="CR88" s="283" t="s">
        <v>322</v>
      </c>
    </row>
    <row r="89" spans="1:96">
      <c r="A89" s="35"/>
      <c r="B89" s="35"/>
      <c r="C89" s="35"/>
      <c r="D89" s="35"/>
      <c r="E89" s="35"/>
      <c r="F89" s="181" t="s">
        <v>214</v>
      </c>
      <c r="G89" s="182">
        <f>COUNTIF(I6:I82,"&lt;&gt;")</f>
        <v>77</v>
      </c>
      <c r="H89" s="35"/>
      <c r="I89" s="13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BA89" s="71" t="s">
        <v>246</v>
      </c>
      <c r="BB89" s="14">
        <f>BB85+BB86+BB87</f>
        <v>50</v>
      </c>
      <c r="BC89" s="14">
        <f>BC85+BC86+BC87</f>
        <v>64</v>
      </c>
      <c r="BD89" s="14">
        <f>BD85+BD86+BD87</f>
        <v>73</v>
      </c>
      <c r="BE89" s="90">
        <f t="shared" si="342"/>
        <v>62.333333333333336</v>
      </c>
      <c r="BF89" s="14"/>
      <c r="BG89" s="14"/>
      <c r="BH89" s="14"/>
      <c r="BI89" s="14"/>
      <c r="BJ89" s="71" t="s">
        <v>246</v>
      </c>
      <c r="BK89" s="14">
        <f>BK85+BK86+BK87</f>
        <v>51</v>
      </c>
      <c r="BL89" s="14">
        <f>BL85+BL86+BL87</f>
        <v>64</v>
      </c>
      <c r="BM89" s="14">
        <f>BM85+BM86+BM87</f>
        <v>73</v>
      </c>
      <c r="BN89" s="90">
        <f t="shared" si="343"/>
        <v>62.666666666666664</v>
      </c>
      <c r="BO89" s="14"/>
      <c r="BP89" s="14"/>
      <c r="BQ89" s="14"/>
      <c r="BR89" s="71" t="s">
        <v>269</v>
      </c>
      <c r="BS89" s="14">
        <f>SUM(BS85,BS88)</f>
        <v>72</v>
      </c>
      <c r="BT89" s="14">
        <f t="shared" ref="BT89:BU89" si="345">SUM(BT85,BT88)</f>
        <v>73</v>
      </c>
      <c r="BU89" s="14">
        <f t="shared" si="345"/>
        <v>67</v>
      </c>
      <c r="BV89" s="90">
        <f t="shared" si="344"/>
        <v>70.666666666666671</v>
      </c>
      <c r="BW89" s="294"/>
      <c r="BX89" s="294"/>
      <c r="BY89" s="294"/>
      <c r="BZ89" s="294"/>
      <c r="CA89" s="294"/>
      <c r="CB89" s="294"/>
      <c r="CC89" s="294"/>
      <c r="CI89" s="294"/>
      <c r="CJ89" s="294"/>
      <c r="CK89" s="294"/>
      <c r="CL89" s="294"/>
      <c r="CM89" s="294"/>
      <c r="CN89" s="294"/>
      <c r="CO89" s="294"/>
      <c r="CP89" s="294"/>
      <c r="CQ89" s="294"/>
      <c r="CR89" s="294"/>
    </row>
    <row r="90" spans="1:96">
      <c r="A90" s="35"/>
      <c r="B90" s="35"/>
      <c r="C90" s="35"/>
      <c r="D90" s="35"/>
      <c r="E90" s="35"/>
      <c r="F90" s="277" t="s">
        <v>356</v>
      </c>
      <c r="G90" s="279">
        <f>(G89/G88)*100</f>
        <v>10.694444444444445</v>
      </c>
      <c r="H90" s="35"/>
      <c r="I90" s="13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BA90" s="71"/>
      <c r="BB90" s="14"/>
      <c r="BC90" s="14"/>
      <c r="BD90" s="14"/>
      <c r="BE90" s="90"/>
      <c r="BF90" s="14"/>
      <c r="BG90" s="14"/>
      <c r="BH90" s="14"/>
      <c r="BI90" s="14"/>
      <c r="BJ90" s="71"/>
      <c r="BK90" s="14"/>
      <c r="BL90" s="14"/>
      <c r="BM90" s="14"/>
      <c r="BN90" s="90"/>
      <c r="BO90" s="14"/>
      <c r="BP90" s="14"/>
      <c r="BQ90" s="14"/>
      <c r="BR90" s="71"/>
      <c r="BS90" s="14"/>
      <c r="BT90" s="14"/>
      <c r="BU90" s="14"/>
      <c r="BV90" s="90"/>
      <c r="BW90" s="294"/>
      <c r="BX90" s="294"/>
      <c r="BY90" s="294"/>
      <c r="BZ90" s="294"/>
      <c r="CA90" s="294"/>
      <c r="CB90" s="294"/>
      <c r="CC90" s="294"/>
      <c r="CI90" s="294"/>
      <c r="CJ90" s="294"/>
      <c r="CK90" s="294"/>
      <c r="CL90" s="294"/>
      <c r="CM90" s="294"/>
      <c r="CN90" s="294"/>
      <c r="CO90" s="294"/>
      <c r="CP90" s="294"/>
      <c r="CQ90" s="294"/>
      <c r="CR90" s="294"/>
    </row>
    <row r="91" spans="1:96">
      <c r="A91" s="35"/>
      <c r="B91" s="35"/>
      <c r="C91" s="35"/>
      <c r="D91" s="35"/>
      <c r="E91" s="35"/>
      <c r="F91" s="277" t="s">
        <v>239</v>
      </c>
      <c r="G91" s="280">
        <f>G89/6</f>
        <v>12.833333333333334</v>
      </c>
      <c r="H91" s="35"/>
      <c r="I91" s="13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BA91" s="71" t="s">
        <v>247</v>
      </c>
      <c r="BB91" s="14">
        <f>BB88</f>
        <v>27</v>
      </c>
      <c r="BC91" s="14">
        <f>BC88</f>
        <v>13</v>
      </c>
      <c r="BD91" s="14">
        <f>BD88</f>
        <v>4</v>
      </c>
      <c r="BE91" s="90">
        <f t="shared" si="342"/>
        <v>14.666666666666666</v>
      </c>
      <c r="BF91" s="14"/>
      <c r="BG91" s="14"/>
      <c r="BH91" s="14"/>
      <c r="BI91" s="14"/>
      <c r="BJ91" s="71" t="s">
        <v>247</v>
      </c>
      <c r="BK91" s="14">
        <f>BK88</f>
        <v>26</v>
      </c>
      <c r="BL91" s="14">
        <f>BL88</f>
        <v>13</v>
      </c>
      <c r="BM91" s="14">
        <f>BM88</f>
        <v>4</v>
      </c>
      <c r="BN91" s="90">
        <f t="shared" si="343"/>
        <v>14.333333333333334</v>
      </c>
      <c r="BO91" s="14"/>
      <c r="BP91" s="14"/>
      <c r="BQ91" s="14"/>
      <c r="BR91" s="71" t="s">
        <v>270</v>
      </c>
      <c r="BS91" s="14">
        <f>SUM(BS86,BS87)</f>
        <v>5</v>
      </c>
      <c r="BT91" s="14">
        <f t="shared" ref="BT91:BU91" si="346">SUM(BT86,BT87)</f>
        <v>4</v>
      </c>
      <c r="BU91" s="14">
        <f t="shared" si="346"/>
        <v>10</v>
      </c>
      <c r="BV91" s="90">
        <f t="shared" si="344"/>
        <v>6.333333333333333</v>
      </c>
      <c r="BW91" s="203"/>
      <c r="BX91" s="294"/>
      <c r="BY91" s="294"/>
      <c r="BZ91" s="294"/>
      <c r="CA91" s="294"/>
      <c r="CB91" s="294"/>
      <c r="CC91" s="294"/>
      <c r="CI91" s="294"/>
      <c r="CJ91" s="294"/>
      <c r="CK91" s="294"/>
      <c r="CL91" s="294"/>
      <c r="CM91" s="294"/>
      <c r="CN91" s="294"/>
      <c r="CO91" s="294"/>
      <c r="CP91" s="294"/>
      <c r="CQ91" s="294"/>
      <c r="CR91" s="294"/>
    </row>
    <row r="92" spans="1:96">
      <c r="A92" s="35"/>
      <c r="B92" s="35"/>
      <c r="C92" s="35"/>
      <c r="D92" s="35"/>
      <c r="E92" s="35"/>
      <c r="F92" s="181" t="s">
        <v>193</v>
      </c>
      <c r="G92" s="182">
        <f>SUMIF(G6:G82,"&lt;&gt;''")</f>
        <v>269</v>
      </c>
      <c r="H92" s="35"/>
      <c r="I92" s="13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BA92" s="71" t="s">
        <v>259</v>
      </c>
      <c r="BB92" s="198">
        <f t="shared" ref="BB92:BC95" si="347">(BB85/SUM(BB$85:BB$88))*100</f>
        <v>16.883116883116884</v>
      </c>
      <c r="BC92" s="198">
        <f t="shared" si="347"/>
        <v>3.8961038961038961</v>
      </c>
      <c r="BD92" s="198">
        <f t="shared" ref="BD92" si="348">(BD85/SUM(BD$85:BD$88))*100</f>
        <v>0</v>
      </c>
      <c r="BE92" s="90">
        <f t="shared" si="342"/>
        <v>6.9264069264069263</v>
      </c>
      <c r="BF92" s="14"/>
      <c r="BG92" s="14"/>
      <c r="BH92" s="14"/>
      <c r="BI92" s="14"/>
      <c r="BJ92" s="71" t="s">
        <v>259</v>
      </c>
      <c r="BK92" s="198">
        <f>(BK85/SUM(BK$85:BK$88))*100</f>
        <v>14.285714285714285</v>
      </c>
      <c r="BL92" s="198">
        <f>(BL85/SUM(BL$85:BL$88))*100</f>
        <v>1.2987012987012987</v>
      </c>
      <c r="BM92" s="198">
        <f t="shared" ref="BM92" si="349">(BM85/SUM(BM$85:BM$88))*100</f>
        <v>0</v>
      </c>
      <c r="BN92" s="90">
        <f t="shared" si="343"/>
        <v>5.1948051948051948</v>
      </c>
      <c r="BO92" s="14"/>
      <c r="BP92" s="14"/>
      <c r="BQ92" s="14"/>
      <c r="BR92" s="71" t="s">
        <v>265</v>
      </c>
      <c r="BS92" s="198">
        <f>(BS85/SUM(BS$85:BS$88))*100</f>
        <v>36.363636363636367</v>
      </c>
      <c r="BT92" s="198">
        <f>(BT85/SUM(BT$85:BT$88))*100</f>
        <v>33.766233766233768</v>
      </c>
      <c r="BU92" s="198">
        <f t="shared" ref="BU92" si="350">(BU85/SUM(BU$85:BU$88))*100</f>
        <v>28.571428571428569</v>
      </c>
      <c r="BV92" s="204">
        <f>AVERAGE(BS92:BU92)</f>
        <v>32.900432900432904</v>
      </c>
      <c r="BW92" s="294"/>
      <c r="BX92" s="294"/>
      <c r="BY92" s="294"/>
      <c r="BZ92" s="294"/>
      <c r="CA92" s="294"/>
      <c r="CB92" s="294"/>
      <c r="CC92" s="294"/>
      <c r="CD92" s="294"/>
      <c r="CG92" s="203"/>
      <c r="CH92" s="203"/>
      <c r="CI92" s="294"/>
      <c r="CJ92" s="294"/>
      <c r="CK92" s="294"/>
      <c r="CL92" s="294"/>
      <c r="CM92" s="294"/>
      <c r="CN92" s="294"/>
      <c r="CO92" s="294"/>
      <c r="CP92" s="294"/>
      <c r="CQ92" s="294"/>
      <c r="CR92" s="294"/>
    </row>
    <row r="93" spans="1:96">
      <c r="A93" s="35"/>
      <c r="B93" s="35"/>
      <c r="C93" s="35"/>
      <c r="D93" s="35"/>
      <c r="E93" s="35"/>
      <c r="F93" s="180" t="s">
        <v>357</v>
      </c>
      <c r="G93" s="197">
        <f>(G92/G88)*100</f>
        <v>37.361111111111114</v>
      </c>
      <c r="H93" s="35"/>
      <c r="I93" s="13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BA93" s="71" t="s">
        <v>260</v>
      </c>
      <c r="BB93" s="198">
        <f t="shared" si="347"/>
        <v>23.376623376623375</v>
      </c>
      <c r="BC93" s="198">
        <f t="shared" si="347"/>
        <v>45.454545454545453</v>
      </c>
      <c r="BD93" s="198">
        <f>(BD86/SUM(BD$85:BD$88))*100</f>
        <v>55.844155844155843</v>
      </c>
      <c r="BE93" s="90">
        <f t="shared" si="342"/>
        <v>41.558441558441558</v>
      </c>
      <c r="BF93" s="14"/>
      <c r="BG93" s="14"/>
      <c r="BH93" s="14"/>
      <c r="BI93" s="14"/>
      <c r="BJ93" s="71" t="s">
        <v>260</v>
      </c>
      <c r="BK93" s="198">
        <f>(BK86/SUM(BK$85:BK$88))*100</f>
        <v>28.571428571428569</v>
      </c>
      <c r="BL93" s="198">
        <f t="shared" ref="BL93:BM95" si="351">(BL86/SUM(BL$85:BL$88))*100</f>
        <v>48.051948051948052</v>
      </c>
      <c r="BM93" s="198">
        <f t="shared" si="351"/>
        <v>63.636363636363633</v>
      </c>
      <c r="BN93" s="90">
        <f t="shared" si="343"/>
        <v>46.753246753246749</v>
      </c>
      <c r="BO93" s="14"/>
      <c r="BP93" s="14"/>
      <c r="BQ93" s="14"/>
      <c r="BR93" s="71" t="s">
        <v>266</v>
      </c>
      <c r="BS93" s="198">
        <f>(BS86/SUM(BS$85:BS$88))*100</f>
        <v>5.1948051948051948</v>
      </c>
      <c r="BT93" s="198">
        <f t="shared" ref="BT93:BU95" si="352">(BT86/SUM(BT$85:BT$88))*100</f>
        <v>3.8961038961038961</v>
      </c>
      <c r="BU93" s="198">
        <f t="shared" si="352"/>
        <v>10.38961038961039</v>
      </c>
      <c r="BV93" s="204">
        <f t="shared" si="344"/>
        <v>6.4935064935064934</v>
      </c>
      <c r="BW93" s="294"/>
      <c r="BX93" s="294"/>
      <c r="BY93" s="294"/>
      <c r="BZ93" s="294"/>
      <c r="CA93" s="294"/>
      <c r="CB93" s="294"/>
      <c r="CC93" s="294"/>
      <c r="CD93" s="294"/>
      <c r="CI93" s="294"/>
      <c r="CJ93" s="294"/>
      <c r="CK93" s="294"/>
      <c r="CL93" s="294"/>
      <c r="CM93" s="294"/>
      <c r="CN93" s="294"/>
      <c r="CO93" s="294"/>
      <c r="CP93" s="294"/>
      <c r="CQ93" s="294"/>
      <c r="CR93" s="294"/>
    </row>
    <row r="94" spans="1:96" ht="15.75" customHeight="1">
      <c r="A94" s="35"/>
      <c r="B94" s="35"/>
      <c r="C94" s="35"/>
      <c r="D94" s="35"/>
      <c r="E94" s="35"/>
      <c r="F94" s="35"/>
      <c r="G94" s="35"/>
      <c r="H94" s="35"/>
      <c r="I94" s="13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BA94" s="71" t="s">
        <v>261</v>
      </c>
      <c r="BB94" s="198">
        <f t="shared" si="347"/>
        <v>24.675324675324674</v>
      </c>
      <c r="BC94" s="198">
        <f t="shared" si="347"/>
        <v>33.766233766233768</v>
      </c>
      <c r="BD94" s="198">
        <f>(BD87/SUM(BD$85:BD$88))*100</f>
        <v>38.961038961038966</v>
      </c>
      <c r="BE94" s="90">
        <f t="shared" si="342"/>
        <v>32.467532467532472</v>
      </c>
      <c r="BF94" s="14"/>
      <c r="BG94" s="14"/>
      <c r="BH94" s="14"/>
      <c r="BI94" s="14"/>
      <c r="BJ94" s="71" t="s">
        <v>261</v>
      </c>
      <c r="BK94" s="198">
        <f>(BK87/SUM(BK$85:BK$88))*100</f>
        <v>23.376623376623375</v>
      </c>
      <c r="BL94" s="198">
        <f t="shared" si="351"/>
        <v>33.766233766233768</v>
      </c>
      <c r="BM94" s="198">
        <f t="shared" si="351"/>
        <v>31.168831168831169</v>
      </c>
      <c r="BN94" s="90">
        <f t="shared" si="343"/>
        <v>29.437229437229433</v>
      </c>
      <c r="BO94" s="14"/>
      <c r="BP94" s="14"/>
      <c r="BQ94" s="14"/>
      <c r="BR94" s="71" t="s">
        <v>267</v>
      </c>
      <c r="BS94" s="198">
        <f>(BS87/SUM(BS$85:BS$88))*100</f>
        <v>1.2987012987012987</v>
      </c>
      <c r="BT94" s="198">
        <f t="shared" si="352"/>
        <v>1.2987012987012987</v>
      </c>
      <c r="BU94" s="198">
        <f t="shared" si="352"/>
        <v>2.5974025974025974</v>
      </c>
      <c r="BV94" s="204">
        <f t="shared" si="344"/>
        <v>1.7316017316017316</v>
      </c>
      <c r="BW94" s="294"/>
      <c r="BX94" s="294"/>
      <c r="BY94" s="432" t="s">
        <v>337</v>
      </c>
      <c r="BZ94" s="429" t="s">
        <v>338</v>
      </c>
      <c r="CA94" s="430" t="s">
        <v>339</v>
      </c>
      <c r="CB94" s="430" t="s">
        <v>340</v>
      </c>
      <c r="CC94" s="431" t="s">
        <v>341</v>
      </c>
      <c r="CD94" s="432" t="s">
        <v>321</v>
      </c>
      <c r="CE94" s="429" t="s">
        <v>277</v>
      </c>
      <c r="CF94" s="430" t="s">
        <v>291</v>
      </c>
      <c r="CG94" s="430" t="s">
        <v>292</v>
      </c>
      <c r="CH94" s="431" t="s">
        <v>323</v>
      </c>
      <c r="CI94" s="432" t="s">
        <v>326</v>
      </c>
      <c r="CJ94" s="429" t="s">
        <v>327</v>
      </c>
      <c r="CK94" s="430" t="s">
        <v>328</v>
      </c>
      <c r="CL94" s="430" t="s">
        <v>329</v>
      </c>
      <c r="CM94" s="431" t="s">
        <v>330</v>
      </c>
      <c r="CN94" s="432" t="s">
        <v>325</v>
      </c>
      <c r="CO94" s="429" t="s">
        <v>331</v>
      </c>
      <c r="CP94" s="430" t="s">
        <v>332</v>
      </c>
      <c r="CQ94" s="430" t="s">
        <v>333</v>
      </c>
      <c r="CR94" s="431" t="s">
        <v>334</v>
      </c>
    </row>
    <row r="95" spans="1:96">
      <c r="A95" s="35"/>
      <c r="B95" s="35"/>
      <c r="C95" s="35"/>
      <c r="D95" s="35"/>
      <c r="E95" s="35"/>
      <c r="F95" s="35"/>
      <c r="G95" s="35"/>
      <c r="H95" s="35"/>
      <c r="I95" s="13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BA95" s="71" t="s">
        <v>262</v>
      </c>
      <c r="BB95" s="198">
        <f t="shared" si="347"/>
        <v>35.064935064935064</v>
      </c>
      <c r="BC95" s="198">
        <f t="shared" si="347"/>
        <v>16.883116883116884</v>
      </c>
      <c r="BD95" s="198">
        <f>(BD88/SUM(BD$85:BD$88))*100</f>
        <v>5.1948051948051948</v>
      </c>
      <c r="BE95" s="90">
        <f t="shared" si="342"/>
        <v>19.047619047619047</v>
      </c>
      <c r="BF95" s="14"/>
      <c r="BG95" s="14"/>
      <c r="BH95" s="14"/>
      <c r="BI95" s="14"/>
      <c r="BJ95" s="71" t="s">
        <v>262</v>
      </c>
      <c r="BK95" s="198">
        <f>(BK88/SUM(BK$85:BK$88))*100</f>
        <v>33.766233766233768</v>
      </c>
      <c r="BL95" s="198">
        <f t="shared" si="351"/>
        <v>16.883116883116884</v>
      </c>
      <c r="BM95" s="198">
        <f t="shared" si="351"/>
        <v>5.1948051948051948</v>
      </c>
      <c r="BN95" s="90">
        <f t="shared" si="343"/>
        <v>18.614718614718615</v>
      </c>
      <c r="BO95" s="14"/>
      <c r="BP95" s="14"/>
      <c r="BQ95" s="14"/>
      <c r="BR95" s="71" t="s">
        <v>268</v>
      </c>
      <c r="BS95" s="198">
        <f>(BS88/SUM(BS$85:BS$88))*100</f>
        <v>57.142857142857139</v>
      </c>
      <c r="BT95" s="198">
        <f t="shared" si="352"/>
        <v>61.038961038961034</v>
      </c>
      <c r="BU95" s="198">
        <f t="shared" si="352"/>
        <v>58.441558441558442</v>
      </c>
      <c r="BV95" s="204">
        <f t="shared" si="344"/>
        <v>58.874458874458867</v>
      </c>
      <c r="BW95" s="294"/>
      <c r="BX95" s="294"/>
      <c r="BY95" s="432"/>
      <c r="BZ95" s="429"/>
      <c r="CA95" s="430"/>
      <c r="CB95" s="430"/>
      <c r="CC95" s="431"/>
      <c r="CD95" s="432"/>
      <c r="CE95" s="429"/>
      <c r="CF95" s="430"/>
      <c r="CG95" s="430"/>
      <c r="CH95" s="431"/>
      <c r="CI95" s="432"/>
      <c r="CJ95" s="429"/>
      <c r="CK95" s="430"/>
      <c r="CL95" s="430"/>
      <c r="CM95" s="431"/>
      <c r="CN95" s="432"/>
      <c r="CO95" s="429"/>
      <c r="CP95" s="430"/>
      <c r="CQ95" s="430"/>
      <c r="CR95" s="431"/>
    </row>
    <row r="96" spans="1:96">
      <c r="A96" s="35"/>
      <c r="B96" s="35"/>
      <c r="C96" s="35"/>
      <c r="D96" s="35"/>
      <c r="E96" s="35"/>
      <c r="F96" s="35"/>
      <c r="G96" s="35"/>
      <c r="H96" s="35"/>
      <c r="I96" s="13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BA96" s="189" t="s">
        <v>263</v>
      </c>
      <c r="BB96" s="199">
        <f>(SUM(BB85:BB87)/SUM(BB$85:BB$88))*100</f>
        <v>64.935064935064929</v>
      </c>
      <c r="BC96" s="199">
        <f t="shared" ref="BC96:BD96" si="353">(SUM(BC85:BC87)/SUM(BC$85:BC$88))*100</f>
        <v>83.116883116883116</v>
      </c>
      <c r="BD96" s="199">
        <f t="shared" si="353"/>
        <v>94.805194805194802</v>
      </c>
      <c r="BE96" s="90">
        <f t="shared" si="342"/>
        <v>80.952380952380949</v>
      </c>
      <c r="BF96" s="14"/>
      <c r="BG96" s="14"/>
      <c r="BH96" s="14"/>
      <c r="BI96" s="14"/>
      <c r="BJ96" s="189" t="s">
        <v>263</v>
      </c>
      <c r="BK96" s="199">
        <f>(SUM(BK85:BK87)/SUM(BK$85:BK$88))*100</f>
        <v>66.233766233766232</v>
      </c>
      <c r="BL96" s="199">
        <f t="shared" ref="BL96:BM96" si="354">(SUM(BL85:BL87)/SUM(BL$85:BL$88))*100</f>
        <v>83.116883116883116</v>
      </c>
      <c r="BM96" s="199">
        <f t="shared" si="354"/>
        <v>94.805194805194802</v>
      </c>
      <c r="BN96" s="90">
        <f t="shared" si="343"/>
        <v>81.385281385281374</v>
      </c>
      <c r="BO96" s="14"/>
      <c r="BP96" s="14"/>
      <c r="BQ96" s="14"/>
      <c r="BR96" s="189" t="s">
        <v>271</v>
      </c>
      <c r="BS96" s="199">
        <f>(BS89/SUM(BS89:BS91))*100</f>
        <v>93.506493506493499</v>
      </c>
      <c r="BT96" s="199">
        <f t="shared" ref="BT96:BU96" si="355">(BT89/SUM(BT89:BT91))*100</f>
        <v>94.805194805194802</v>
      </c>
      <c r="BU96" s="199">
        <f t="shared" si="355"/>
        <v>87.012987012987011</v>
      </c>
      <c r="BV96" s="205">
        <f t="shared" si="344"/>
        <v>91.774891774891771</v>
      </c>
      <c r="BW96" s="294"/>
      <c r="BX96" s="294"/>
      <c r="BY96" s="432"/>
      <c r="BZ96" s="429"/>
      <c r="CA96" s="430"/>
      <c r="CB96" s="430"/>
      <c r="CC96" s="431"/>
      <c r="CD96" s="432"/>
      <c r="CE96" s="429"/>
      <c r="CF96" s="430"/>
      <c r="CG96" s="430"/>
      <c r="CH96" s="431"/>
      <c r="CI96" s="432"/>
      <c r="CJ96" s="429"/>
      <c r="CK96" s="430"/>
      <c r="CL96" s="430"/>
      <c r="CM96" s="431"/>
      <c r="CN96" s="432"/>
      <c r="CO96" s="429"/>
      <c r="CP96" s="430"/>
      <c r="CQ96" s="430"/>
      <c r="CR96" s="431"/>
    </row>
    <row r="97" spans="1:96">
      <c r="A97" s="35"/>
      <c r="B97" s="35"/>
      <c r="C97" s="35"/>
      <c r="D97" s="35"/>
      <c r="E97" s="35"/>
      <c r="F97" s="35"/>
      <c r="G97" s="35"/>
      <c r="H97" s="35"/>
      <c r="I97" s="13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BA97" s="71" t="s">
        <v>264</v>
      </c>
      <c r="BB97" s="198">
        <f>(SUM(BB88)/SUM(BB$85:BB$88))*100</f>
        <v>35.064935064935064</v>
      </c>
      <c r="BC97" s="198">
        <f t="shared" ref="BC97:BD97" si="356">(SUM(BC88)/SUM(BC$85:BC$88))*100</f>
        <v>16.883116883116884</v>
      </c>
      <c r="BD97" s="198">
        <f t="shared" si="356"/>
        <v>5.1948051948051948</v>
      </c>
      <c r="BE97" s="90">
        <f t="shared" si="342"/>
        <v>19.047619047619047</v>
      </c>
      <c r="BF97" s="14"/>
      <c r="BG97" s="14"/>
      <c r="BH97" s="14"/>
      <c r="BI97" s="14"/>
      <c r="BJ97" s="71" t="s">
        <v>264</v>
      </c>
      <c r="BK97" s="198">
        <f>(SUM(BK88)/SUM(BK$85:BK$88))*100</f>
        <v>33.766233766233768</v>
      </c>
      <c r="BL97" s="198">
        <f t="shared" ref="BL97:BM97" si="357">(SUM(BL88)/SUM(BL$85:BL$88))*100</f>
        <v>16.883116883116884</v>
      </c>
      <c r="BM97" s="198">
        <f t="shared" si="357"/>
        <v>5.1948051948051948</v>
      </c>
      <c r="BN97" s="90">
        <f t="shared" si="343"/>
        <v>18.614718614718615</v>
      </c>
      <c r="BO97" s="14"/>
      <c r="BP97" s="14"/>
      <c r="BQ97" s="14"/>
      <c r="BR97" s="71" t="s">
        <v>272</v>
      </c>
      <c r="BS97" s="198">
        <f>(BS91/SUM(BS89:BS91))*100</f>
        <v>6.4935064935064926</v>
      </c>
      <c r="BT97" s="198">
        <f t="shared" ref="BT97:BU97" si="358">(BT91/SUM(BT89:BT91))*100</f>
        <v>5.1948051948051948</v>
      </c>
      <c r="BU97" s="198">
        <f t="shared" si="358"/>
        <v>12.987012987012985</v>
      </c>
      <c r="BV97" s="204">
        <f t="shared" si="344"/>
        <v>8.2251082251082241</v>
      </c>
      <c r="BW97" s="294"/>
      <c r="BX97" s="294"/>
      <c r="BY97" s="294"/>
      <c r="BZ97" s="294"/>
      <c r="CA97" s="294"/>
      <c r="CB97" s="294"/>
      <c r="CC97" s="294"/>
      <c r="CD97" s="294"/>
      <c r="CI97" s="294"/>
      <c r="CJ97" s="294"/>
      <c r="CK97" s="294"/>
      <c r="CL97" s="294"/>
      <c r="CM97" s="294"/>
      <c r="CN97" s="294"/>
      <c r="CO97" s="294"/>
      <c r="CP97" s="294"/>
      <c r="CQ97" s="294"/>
      <c r="CR97" s="294"/>
    </row>
    <row r="98" spans="1:96">
      <c r="A98" s="35"/>
      <c r="B98" s="35"/>
      <c r="C98" s="35"/>
      <c r="D98" s="35"/>
      <c r="E98" s="35"/>
      <c r="F98" s="35"/>
      <c r="G98" s="35"/>
      <c r="I98" s="13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BA98" s="72" t="s">
        <v>252</v>
      </c>
      <c r="BB98" s="200">
        <f>(BB89/(BB89+BB91))*100</f>
        <v>64.935064935064929</v>
      </c>
      <c r="BC98" s="200">
        <f>(BC89/(BC89+BC91))*100</f>
        <v>83.116883116883116</v>
      </c>
      <c r="BD98" s="200">
        <f>(BD89/(BD89+BD91))*100</f>
        <v>94.805194805194802</v>
      </c>
      <c r="BE98" s="90">
        <f t="shared" si="342"/>
        <v>80.952380952380949</v>
      </c>
      <c r="BJ98" s="72" t="s">
        <v>252</v>
      </c>
      <c r="BK98" s="200">
        <f>(BK89/(BK89+BK91))*100</f>
        <v>66.233766233766232</v>
      </c>
      <c r="BL98" s="200">
        <f>(BL89/(BL89+BL91))*100</f>
        <v>83.116883116883116</v>
      </c>
      <c r="BM98" s="200">
        <f>(BM89/(BM89+BM91))*100</f>
        <v>94.805194805194802</v>
      </c>
      <c r="BN98" s="90">
        <f t="shared" si="343"/>
        <v>81.385281385281374</v>
      </c>
      <c r="BO98" s="294"/>
      <c r="BP98" s="294"/>
      <c r="BQ98" s="294"/>
      <c r="BR98" s="188" t="s">
        <v>257</v>
      </c>
      <c r="BS98" s="206">
        <f>(BS85/(BS85+BS87))*100</f>
        <v>96.551724137931032</v>
      </c>
      <c r="BT98" s="206">
        <f t="shared" ref="BT98:BU98" si="359">(BT85/(BT85+BT87))*100</f>
        <v>96.296296296296291</v>
      </c>
      <c r="BU98" s="206">
        <f t="shared" si="359"/>
        <v>91.666666666666657</v>
      </c>
      <c r="BV98" s="207">
        <f t="shared" si="344"/>
        <v>94.838229033631322</v>
      </c>
      <c r="BW98" s="294"/>
      <c r="BX98" s="294"/>
      <c r="BY98" s="294"/>
      <c r="BZ98" s="294"/>
      <c r="CA98" s="294"/>
      <c r="CB98" s="294"/>
      <c r="CC98" s="294"/>
    </row>
    <row r="99" spans="1:96">
      <c r="BE99" s="287" t="s">
        <v>288</v>
      </c>
      <c r="BN99" s="287" t="s">
        <v>288</v>
      </c>
      <c r="BR99" s="188" t="s">
        <v>258</v>
      </c>
      <c r="BS99" s="206">
        <f>(BS85/(BS85+BS86))*100</f>
        <v>87.5</v>
      </c>
      <c r="BT99" s="206">
        <f t="shared" ref="BT99:BU99" si="360">(BT85/(BT85+BT86))*100</f>
        <v>89.65517241379311</v>
      </c>
      <c r="BU99" s="206">
        <f t="shared" si="360"/>
        <v>73.333333333333329</v>
      </c>
      <c r="BV99" s="207">
        <f t="shared" si="344"/>
        <v>83.496168582375489</v>
      </c>
    </row>
    <row r="100" spans="1:96">
      <c r="BK100" s="71" t="s">
        <v>280</v>
      </c>
      <c r="BL100" s="5">
        <f>COUNTIF($BJ$6:$BJ$82,"&lt;=60")</f>
        <v>64</v>
      </c>
      <c r="BM100" s="294">
        <f>SUMIF($BJ$6:$BJ$82,"&lt;=60")</f>
        <v>1158</v>
      </c>
      <c r="BN100" s="203">
        <f>$BM$100/3600</f>
        <v>0.32166666666666666</v>
      </c>
      <c r="BR100" s="188" t="s">
        <v>287</v>
      </c>
      <c r="BS100" s="206">
        <f>2*((BS99*BS98)/(BS99+BS98))</f>
        <v>91.803278688524586</v>
      </c>
      <c r="BT100" s="206">
        <f t="shared" ref="BT100:BU100" si="361">2*((BT99*BT98)/(BT99+BT98))</f>
        <v>92.857142857142875</v>
      </c>
      <c r="BU100" s="206">
        <f t="shared" si="361"/>
        <v>81.481481481481467</v>
      </c>
      <c r="BV100" s="207">
        <f t="shared" si="344"/>
        <v>88.713967675716319</v>
      </c>
    </row>
    <row r="101" spans="1:96">
      <c r="BK101" s="71" t="s">
        <v>279</v>
      </c>
      <c r="BL101" s="201">
        <f>($BL$100/SUM($BK$85:$BK$88))*100</f>
        <v>83.116883116883116</v>
      </c>
      <c r="BM101" s="203"/>
      <c r="BN101" s="203">
        <f>($BN$100/$BJ$84)*100</f>
        <v>39.876033057851238</v>
      </c>
      <c r="BV101" s="287" t="s">
        <v>288</v>
      </c>
    </row>
    <row r="102" spans="1:96">
      <c r="BK102" s="71" t="s">
        <v>285</v>
      </c>
      <c r="BL102" s="195">
        <f>COUNTIFS($BJ$6:$BJ$82,"&gt;60",$BJ$6:$BJ$82,"&lt;600")</f>
        <v>13</v>
      </c>
      <c r="BM102" s="14">
        <f>SUMIFS($BJ$6:$BJ$82,$BJ$6:$BJ$82,"&gt;60",$BJ$6:$BJ$82,"&lt;600")</f>
        <v>1746</v>
      </c>
      <c r="BN102" s="203">
        <f>$BM$102/3600</f>
        <v>0.48499999999999999</v>
      </c>
    </row>
    <row r="103" spans="1:96">
      <c r="BK103" s="71" t="s">
        <v>286</v>
      </c>
      <c r="BL103" s="202">
        <f>($BL$102/SUM($BK$89:$BK$91))*100</f>
        <v>16.883116883116884</v>
      </c>
      <c r="BM103" s="198"/>
      <c r="BN103" s="203">
        <f>($BN$102/$BJ$84)*100</f>
        <v>60.123966942148769</v>
      </c>
      <c r="BY103" s="5" t="s">
        <v>349</v>
      </c>
    </row>
    <row r="104" spans="1:96">
      <c r="BK104" s="71" t="s">
        <v>283</v>
      </c>
      <c r="BL104" s="195">
        <f>COUNTIFS($BJ$6:$BJ$82,"&gt;=600",$BJ$6:$BJ$82,"&lt;3600")</f>
        <v>0</v>
      </c>
      <c r="BM104" s="14">
        <f>SUMIFS($BJ$6:$BJ$82,$BJ$6:$BJ$82,"&gt;=600",$BJ$6:$BJ$82,"&lt;3600")</f>
        <v>0</v>
      </c>
      <c r="BN104" s="203">
        <f>$BM$104/3600</f>
        <v>0</v>
      </c>
      <c r="BY104" s="271" t="s">
        <v>346</v>
      </c>
      <c r="CD104" s="294"/>
    </row>
    <row r="105" spans="1:96">
      <c r="BK105" s="71" t="s">
        <v>284</v>
      </c>
      <c r="BL105" s="202">
        <f>($BL$104/SUM($BK$89:$BK$91))*100</f>
        <v>0</v>
      </c>
      <c r="BM105" s="198"/>
      <c r="BN105" s="203">
        <f>($BN$104/$BJ$84)*100</f>
        <v>0</v>
      </c>
      <c r="BY105" s="5" t="s">
        <v>347</v>
      </c>
    </row>
    <row r="106" spans="1:96">
      <c r="BK106" s="71" t="s">
        <v>281</v>
      </c>
      <c r="BL106" s="195">
        <f>COUNTIFS($BJ$6:$BJ$82,"&gt;=3600")+COUNTIFS($BJ$6:$BJ$82,"inf")</f>
        <v>0</v>
      </c>
      <c r="BM106" s="14" t="s">
        <v>317</v>
      </c>
      <c r="BN106" s="203" t="s">
        <v>317</v>
      </c>
      <c r="BY106" s="5" t="s">
        <v>335</v>
      </c>
    </row>
    <row r="107" spans="1:96">
      <c r="BK107" s="71" t="s">
        <v>282</v>
      </c>
      <c r="BL107" s="201">
        <f>($BL$106/SUM($BK$89:$BK$91))*100</f>
        <v>0</v>
      </c>
      <c r="BM107" s="203"/>
      <c r="BN107" s="203"/>
      <c r="BY107" s="5" t="s">
        <v>324</v>
      </c>
    </row>
    <row r="108" spans="1:96">
      <c r="BK108" s="71" t="s">
        <v>298</v>
      </c>
      <c r="BL108" s="5">
        <f>COUNTIFS($BJ$6:$BJ$82,"&gt;=3600", $BJ$6:$BJ$82,"&lt;&gt;inf")</f>
        <v>0</v>
      </c>
      <c r="BM108" s="294">
        <f>SUMIFS($BJ$6:$BJ$82,$BJ$6:$BJ$82,"&gt;=3600",$BJ$6:$BJ$82,"&lt;&gt;inf")</f>
        <v>0</v>
      </c>
      <c r="BN108" s="203">
        <f>$BM$108/3600</f>
        <v>0</v>
      </c>
      <c r="BY108" s="5" t="s">
        <v>336</v>
      </c>
    </row>
    <row r="109" spans="1:96">
      <c r="BK109" s="71" t="s">
        <v>299</v>
      </c>
      <c r="BL109" s="201">
        <f>($BL$108/SUM($BK$85:$BK$88))*100</f>
        <v>0</v>
      </c>
      <c r="BM109" s="203"/>
      <c r="BN109" s="203">
        <f>($BN$108/$BJ$84)*100</f>
        <v>0</v>
      </c>
      <c r="BY109" s="5" t="s">
        <v>348</v>
      </c>
    </row>
    <row r="110" spans="1:96">
      <c r="BK110" s="71" t="s">
        <v>300</v>
      </c>
      <c r="BL110" s="201" t="e">
        <f>($BL$108/$BL$106)*100</f>
        <v>#DIV/0!</v>
      </c>
      <c r="BM110" s="203"/>
      <c r="BN110" s="294"/>
      <c r="CD110" s="294"/>
    </row>
    <row r="111" spans="1:96">
      <c r="BK111" s="71" t="s">
        <v>290</v>
      </c>
      <c r="BL111" s="5">
        <f>COUNTIFS($BJ$6:$BJ$82,"inf")</f>
        <v>0</v>
      </c>
      <c r="BM111" s="294" t="s">
        <v>317</v>
      </c>
      <c r="BN111" s="294" t="s">
        <v>317</v>
      </c>
      <c r="BO111" s="25" t="s">
        <v>318</v>
      </c>
      <c r="CD111" s="294"/>
    </row>
    <row r="112" spans="1:96">
      <c r="BK112" s="71" t="s">
        <v>301</v>
      </c>
      <c r="BL112" s="201">
        <f>($BL$111/SUM($BK$85:$BK$88))*100</f>
        <v>0</v>
      </c>
      <c r="BM112" s="203"/>
      <c r="BN112" s="294"/>
      <c r="CD112" s="294"/>
    </row>
    <row r="113" spans="63:82">
      <c r="BK113" s="71" t="s">
        <v>297</v>
      </c>
      <c r="BL113" s="201" t="e">
        <f>($BL$111/$BL$106)*100</f>
        <v>#DIV/0!</v>
      </c>
      <c r="BM113" s="203"/>
      <c r="BN113" s="294"/>
      <c r="CD113" s="294"/>
    </row>
    <row r="114" spans="63:82">
      <c r="BM114" s="99" t="s">
        <v>315</v>
      </c>
      <c r="BN114" s="99" t="s">
        <v>315</v>
      </c>
      <c r="CD114" s="294"/>
    </row>
    <row r="115" spans="63:82">
      <c r="BM115" s="99" t="s">
        <v>316</v>
      </c>
      <c r="BN115" s="99" t="s">
        <v>170</v>
      </c>
      <c r="CD115" s="294"/>
    </row>
  </sheetData>
  <mergeCells count="96">
    <mergeCell ref="CQ94:CQ96"/>
    <mergeCell ref="CR94:CR96"/>
    <mergeCell ref="CK94:CK96"/>
    <mergeCell ref="CL94:CL96"/>
    <mergeCell ref="CM94:CM96"/>
    <mergeCell ref="CN94:CN96"/>
    <mergeCell ref="CO94:CO96"/>
    <mergeCell ref="CP94:CP96"/>
    <mergeCell ref="BM4:BM5"/>
    <mergeCell ref="BS4:BS5"/>
    <mergeCell ref="BT4:BT5"/>
    <mergeCell ref="CJ94:CJ96"/>
    <mergeCell ref="BY94:BY96"/>
    <mergeCell ref="BZ94:BZ96"/>
    <mergeCell ref="CA94:CA96"/>
    <mergeCell ref="CB94:CB96"/>
    <mergeCell ref="CC94:CC96"/>
    <mergeCell ref="CD94:CD96"/>
    <mergeCell ref="CE94:CE96"/>
    <mergeCell ref="CF94:CF96"/>
    <mergeCell ref="CG94:CG96"/>
    <mergeCell ref="CH94:CH96"/>
    <mergeCell ref="CI94:CI96"/>
    <mergeCell ref="BB4:BB5"/>
    <mergeCell ref="BC4:BC5"/>
    <mergeCell ref="BD4:BD5"/>
    <mergeCell ref="BK4:BK5"/>
    <mergeCell ref="BL4:BL5"/>
    <mergeCell ref="CQ3:CQ5"/>
    <mergeCell ref="CR3:CR5"/>
    <mergeCell ref="P4:R4"/>
    <mergeCell ref="S4:U4"/>
    <mergeCell ref="V4:X4"/>
    <mergeCell ref="Y4:AA4"/>
    <mergeCell ref="AB4:AD4"/>
    <mergeCell ref="AE4:AG4"/>
    <mergeCell ref="AH4:AH5"/>
    <mergeCell ref="AI4:AI5"/>
    <mergeCell ref="CK3:CK5"/>
    <mergeCell ref="CL3:CL5"/>
    <mergeCell ref="CM3:CM5"/>
    <mergeCell ref="CN3:CN5"/>
    <mergeCell ref="CO3:CO5"/>
    <mergeCell ref="CP3:CP5"/>
    <mergeCell ref="AR3:AT4"/>
    <mergeCell ref="AU3:AW4"/>
    <mergeCell ref="AX3:AZ4"/>
    <mergeCell ref="CJ3:CJ5"/>
    <mergeCell ref="BY3:BY5"/>
    <mergeCell ref="BZ3:BZ5"/>
    <mergeCell ref="CA3:CA5"/>
    <mergeCell ref="CB3:CB5"/>
    <mergeCell ref="CC3:CC5"/>
    <mergeCell ref="CD3:CD5"/>
    <mergeCell ref="CE3:CE5"/>
    <mergeCell ref="CF3:CF5"/>
    <mergeCell ref="CG3:CG5"/>
    <mergeCell ref="CH3:CH5"/>
    <mergeCell ref="CI3:CI5"/>
    <mergeCell ref="BU4:BU5"/>
    <mergeCell ref="BB1:BD1"/>
    <mergeCell ref="BK1:BM1"/>
    <mergeCell ref="BS1:BU1"/>
    <mergeCell ref="I2:I5"/>
    <mergeCell ref="J2:AG2"/>
    <mergeCell ref="AH2:AJ2"/>
    <mergeCell ref="AK2:AM2"/>
    <mergeCell ref="AN2:AP2"/>
    <mergeCell ref="AR2:AZ2"/>
    <mergeCell ref="BB2:BD2"/>
    <mergeCell ref="AR1:AZ1"/>
    <mergeCell ref="BK2:BM2"/>
    <mergeCell ref="BS2:BU2"/>
    <mergeCell ref="J3:L4"/>
    <mergeCell ref="M3:O4"/>
    <mergeCell ref="P3:U3"/>
    <mergeCell ref="G1:G5"/>
    <mergeCell ref="H1:H5"/>
    <mergeCell ref="I1:AJ1"/>
    <mergeCell ref="AK1:AM1"/>
    <mergeCell ref="AN1:AP1"/>
    <mergeCell ref="AJ4:AJ5"/>
    <mergeCell ref="AK4:AK5"/>
    <mergeCell ref="AL4:AL5"/>
    <mergeCell ref="AM4:AM5"/>
    <mergeCell ref="V3:AA3"/>
    <mergeCell ref="AB3:AG3"/>
    <mergeCell ref="AN4:AN5"/>
    <mergeCell ref="AO4:AO5"/>
    <mergeCell ref="AP4:AP5"/>
    <mergeCell ref="F1:F5"/>
    <mergeCell ref="A1:A5"/>
    <mergeCell ref="B1:B5"/>
    <mergeCell ref="C1:C5"/>
    <mergeCell ref="D1:D5"/>
    <mergeCell ref="E1:E5"/>
  </mergeCells>
  <conditionalFormatting sqref="BF85:BI98">
    <cfRule type="cellIs" dxfId="189" priority="187" operator="equal">
      <formula>"YES"</formula>
    </cfRule>
  </conditionalFormatting>
  <conditionalFormatting sqref="BO85:BQ98">
    <cfRule type="cellIs" dxfId="188" priority="186" operator="equal">
      <formula>"YES"</formula>
    </cfRule>
  </conditionalFormatting>
  <conditionalFormatting sqref="BW98:CC98">
    <cfRule type="cellIs" dxfId="187" priority="185" operator="equal">
      <formula>"YES"</formula>
    </cfRule>
  </conditionalFormatting>
  <conditionalFormatting sqref="BV85:BW86 BV97:CC97 BW96:BX96 BV89:CC93 BV87:BV88 BV94:BX95">
    <cfRule type="cellIs" dxfId="186" priority="184" operator="equal">
      <formula>"YES"</formula>
    </cfRule>
  </conditionalFormatting>
  <conditionalFormatting sqref="BY103 CD92:CD97 CD104 CD110:CD115 BY105:BY109">
    <cfRule type="cellIs" dxfId="185" priority="179" operator="equal">
      <formula>"YES"</formula>
    </cfRule>
  </conditionalFormatting>
  <conditionalFormatting sqref="BE85:BE98">
    <cfRule type="cellIs" dxfId="184" priority="171" operator="equal">
      <formula>"YES"</formula>
    </cfRule>
  </conditionalFormatting>
  <conditionalFormatting sqref="BN85:BN98">
    <cfRule type="cellIs" dxfId="183" priority="170" operator="equal">
      <formula>"YES"</formula>
    </cfRule>
  </conditionalFormatting>
  <conditionalFormatting sqref="CD86">
    <cfRule type="cellIs" dxfId="182" priority="169" operator="equal">
      <formula>"YES"</formula>
    </cfRule>
  </conditionalFormatting>
  <conditionalFormatting sqref="BW87 BW88:BY88">
    <cfRule type="cellIs" dxfId="181" priority="168" operator="equal">
      <formula>"YES"</formula>
    </cfRule>
  </conditionalFormatting>
  <conditionalFormatting sqref="CD88">
    <cfRule type="cellIs" dxfId="180" priority="167" operator="equal">
      <formula>"YES"</formula>
    </cfRule>
  </conditionalFormatting>
  <conditionalFormatting sqref="CI86">
    <cfRule type="cellIs" dxfId="179" priority="158" operator="equal">
      <formula>"YES"</formula>
    </cfRule>
  </conditionalFormatting>
  <conditionalFormatting sqref="CI88">
    <cfRule type="cellIs" dxfId="178" priority="157" operator="equal">
      <formula>"YES"</formula>
    </cfRule>
  </conditionalFormatting>
  <conditionalFormatting sqref="CN88">
    <cfRule type="cellIs" dxfId="177" priority="153" operator="equal">
      <formula>"YES"</formula>
    </cfRule>
  </conditionalFormatting>
  <conditionalFormatting sqref="CI94:CI96">
    <cfRule type="cellIs" dxfId="176" priority="156" operator="equal">
      <formula>"YES"</formula>
    </cfRule>
  </conditionalFormatting>
  <conditionalFormatting sqref="CN94:CN96">
    <cfRule type="cellIs" dxfId="175" priority="155" operator="equal">
      <formula>"YES"</formula>
    </cfRule>
  </conditionalFormatting>
  <conditionalFormatting sqref="CN86">
    <cfRule type="cellIs" dxfId="174" priority="154" operator="equal">
      <formula>"YES"</formula>
    </cfRule>
  </conditionalFormatting>
  <conditionalFormatting sqref="BY94:BY96">
    <cfRule type="cellIs" dxfId="173" priority="151" operator="equal">
      <formula>"YES"</formula>
    </cfRule>
  </conditionalFormatting>
  <conditionalFormatting sqref="BX86">
    <cfRule type="cellIs" dxfId="172" priority="150" operator="equal">
      <formula>"YES"</formula>
    </cfRule>
  </conditionalFormatting>
  <conditionalFormatting sqref="BY86">
    <cfRule type="cellIs" dxfId="171" priority="149" operator="equal">
      <formula>"YES"</formula>
    </cfRule>
  </conditionalFormatting>
  <conditionalFormatting sqref="BE6:BI20">
    <cfRule type="cellIs" dxfId="170" priority="148" operator="equal">
      <formula>"YES"</formula>
    </cfRule>
  </conditionalFormatting>
  <conditionalFormatting sqref="BN6:BQ20">
    <cfRule type="cellIs" dxfId="169" priority="147" operator="equal">
      <formula>"YES"</formula>
    </cfRule>
  </conditionalFormatting>
  <conditionalFormatting sqref="BV6:BY20">
    <cfRule type="cellIs" dxfId="168" priority="146" operator="equal">
      <formula>"YES"</formula>
    </cfRule>
  </conditionalFormatting>
  <conditionalFormatting sqref="BS6:BU20">
    <cfRule type="cellIs" dxfId="167" priority="142" operator="equal">
      <formula>"TN"</formula>
    </cfRule>
    <cfRule type="cellIs" dxfId="166" priority="143" operator="equal">
      <formula>"TP"</formula>
    </cfRule>
    <cfRule type="cellIs" dxfId="165" priority="144" operator="equal">
      <formula>"FN"</formula>
    </cfRule>
    <cfRule type="cellIs" dxfId="164" priority="145" operator="equal">
      <formula>"FP"</formula>
    </cfRule>
  </conditionalFormatting>
  <conditionalFormatting sqref="CD6:CE20">
    <cfRule type="cellIs" dxfId="163" priority="141" operator="equal">
      <formula>"YES"</formula>
    </cfRule>
  </conditionalFormatting>
  <conditionalFormatting sqref="CF6:CF20">
    <cfRule type="cellIs" dxfId="162" priority="136" operator="equal">
      <formula>"YES"</formula>
    </cfRule>
  </conditionalFormatting>
  <conditionalFormatting sqref="CG6:CG20">
    <cfRule type="cellIs" dxfId="161" priority="135" operator="equal">
      <formula>"YES"</formula>
    </cfRule>
  </conditionalFormatting>
  <conditionalFormatting sqref="CH6:CH20">
    <cfRule type="cellIs" dxfId="160" priority="134" operator="equal">
      <formula>"YES"</formula>
    </cfRule>
  </conditionalFormatting>
  <conditionalFormatting sqref="CI6:CJ20">
    <cfRule type="cellIs" dxfId="159" priority="133" operator="equal">
      <formula>"YES"</formula>
    </cfRule>
  </conditionalFormatting>
  <conditionalFormatting sqref="CK6:CK20">
    <cfRule type="cellIs" dxfId="158" priority="132" operator="equal">
      <formula>"YES"</formula>
    </cfRule>
  </conditionalFormatting>
  <conditionalFormatting sqref="CL6:CL20">
    <cfRule type="cellIs" dxfId="157" priority="131" operator="equal">
      <formula>"YES"</formula>
    </cfRule>
  </conditionalFormatting>
  <conditionalFormatting sqref="CM6:CM20">
    <cfRule type="cellIs" dxfId="156" priority="130" operator="equal">
      <formula>"YES"</formula>
    </cfRule>
  </conditionalFormatting>
  <conditionalFormatting sqref="CN6:CO20">
    <cfRule type="cellIs" dxfId="155" priority="129" operator="equal">
      <formula>"YES"</formula>
    </cfRule>
  </conditionalFormatting>
  <conditionalFormatting sqref="CP6:CP20">
    <cfRule type="cellIs" dxfId="154" priority="128" operator="equal">
      <formula>"YES"</formula>
    </cfRule>
  </conditionalFormatting>
  <conditionalFormatting sqref="CQ6:CQ20">
    <cfRule type="cellIs" dxfId="153" priority="127" operator="equal">
      <formula>"YES"</formula>
    </cfRule>
  </conditionalFormatting>
  <conditionalFormatting sqref="CR6:CR20">
    <cfRule type="cellIs" dxfId="152" priority="126" operator="equal">
      <formula>"YES"</formula>
    </cfRule>
  </conditionalFormatting>
  <conditionalFormatting sqref="BZ6:CC20">
    <cfRule type="cellIs" dxfId="151" priority="125" operator="equal">
      <formula>"YES"</formula>
    </cfRule>
  </conditionalFormatting>
  <conditionalFormatting sqref="BE21:BI46">
    <cfRule type="cellIs" dxfId="150" priority="124" operator="equal">
      <formula>"YES"</formula>
    </cfRule>
  </conditionalFormatting>
  <conditionalFormatting sqref="BN21:BQ46">
    <cfRule type="cellIs" dxfId="149" priority="123" operator="equal">
      <formula>"YES"</formula>
    </cfRule>
  </conditionalFormatting>
  <conditionalFormatting sqref="BV21:BY46">
    <cfRule type="cellIs" dxfId="148" priority="122" operator="equal">
      <formula>"YES"</formula>
    </cfRule>
  </conditionalFormatting>
  <conditionalFormatting sqref="BS21:BU46">
    <cfRule type="cellIs" dxfId="147" priority="118" operator="equal">
      <formula>"TN"</formula>
    </cfRule>
    <cfRule type="cellIs" dxfId="146" priority="119" operator="equal">
      <formula>"TP"</formula>
    </cfRule>
    <cfRule type="cellIs" dxfId="145" priority="120" operator="equal">
      <formula>"FN"</formula>
    </cfRule>
    <cfRule type="cellIs" dxfId="144" priority="121" operator="equal">
      <formula>"FP"</formula>
    </cfRule>
  </conditionalFormatting>
  <conditionalFormatting sqref="CD21:CE46">
    <cfRule type="cellIs" dxfId="143" priority="117" operator="equal">
      <formula>"YES"</formula>
    </cfRule>
  </conditionalFormatting>
  <conditionalFormatting sqref="CF21:CF46">
    <cfRule type="cellIs" dxfId="142" priority="112" operator="equal">
      <formula>"YES"</formula>
    </cfRule>
  </conditionalFormatting>
  <conditionalFormatting sqref="CG21:CG46">
    <cfRule type="cellIs" dxfId="141" priority="111" operator="equal">
      <formula>"YES"</formula>
    </cfRule>
  </conditionalFormatting>
  <conditionalFormatting sqref="CH21:CH46">
    <cfRule type="cellIs" dxfId="140" priority="110" operator="equal">
      <formula>"YES"</formula>
    </cfRule>
  </conditionalFormatting>
  <conditionalFormatting sqref="CI21:CJ46">
    <cfRule type="cellIs" dxfId="139" priority="109" operator="equal">
      <formula>"YES"</formula>
    </cfRule>
  </conditionalFormatting>
  <conditionalFormatting sqref="CK21:CK46">
    <cfRule type="cellIs" dxfId="138" priority="108" operator="equal">
      <formula>"YES"</formula>
    </cfRule>
  </conditionalFormatting>
  <conditionalFormatting sqref="CL21:CL46">
    <cfRule type="cellIs" dxfId="137" priority="107" operator="equal">
      <formula>"YES"</formula>
    </cfRule>
  </conditionalFormatting>
  <conditionalFormatting sqref="CM21:CM46">
    <cfRule type="cellIs" dxfId="136" priority="106" operator="equal">
      <formula>"YES"</formula>
    </cfRule>
  </conditionalFormatting>
  <conditionalFormatting sqref="CN21:CO46">
    <cfRule type="cellIs" dxfId="135" priority="105" operator="equal">
      <formula>"YES"</formula>
    </cfRule>
  </conditionalFormatting>
  <conditionalFormatting sqref="CP21:CP46">
    <cfRule type="cellIs" dxfId="134" priority="104" operator="equal">
      <formula>"YES"</formula>
    </cfRule>
  </conditionalFormatting>
  <conditionalFormatting sqref="CQ21:CQ46">
    <cfRule type="cellIs" dxfId="133" priority="103" operator="equal">
      <formula>"YES"</formula>
    </cfRule>
  </conditionalFormatting>
  <conditionalFormatting sqref="CR21:CR46">
    <cfRule type="cellIs" dxfId="132" priority="102" operator="equal">
      <formula>"YES"</formula>
    </cfRule>
  </conditionalFormatting>
  <conditionalFormatting sqref="BZ21:CC46">
    <cfRule type="cellIs" dxfId="131" priority="101" operator="equal">
      <formula>"YES"</formula>
    </cfRule>
  </conditionalFormatting>
  <conditionalFormatting sqref="BE47:BI53">
    <cfRule type="cellIs" dxfId="130" priority="100" operator="equal">
      <formula>"YES"</formula>
    </cfRule>
  </conditionalFormatting>
  <conditionalFormatting sqref="BN47:BQ53">
    <cfRule type="cellIs" dxfId="129" priority="99" operator="equal">
      <formula>"YES"</formula>
    </cfRule>
  </conditionalFormatting>
  <conditionalFormatting sqref="BV47:BY53">
    <cfRule type="cellIs" dxfId="128" priority="98" operator="equal">
      <formula>"YES"</formula>
    </cfRule>
  </conditionalFormatting>
  <conditionalFormatting sqref="BS47:BU53">
    <cfRule type="cellIs" dxfId="127" priority="94" operator="equal">
      <formula>"TN"</formula>
    </cfRule>
    <cfRule type="cellIs" dxfId="126" priority="95" operator="equal">
      <formula>"TP"</formula>
    </cfRule>
    <cfRule type="cellIs" dxfId="125" priority="96" operator="equal">
      <formula>"FN"</formula>
    </cfRule>
    <cfRule type="cellIs" dxfId="124" priority="97" operator="equal">
      <formula>"FP"</formula>
    </cfRule>
  </conditionalFormatting>
  <conditionalFormatting sqref="CD47:CE53">
    <cfRule type="cellIs" dxfId="123" priority="93" operator="equal">
      <formula>"YES"</formula>
    </cfRule>
  </conditionalFormatting>
  <conditionalFormatting sqref="CF47:CF53">
    <cfRule type="cellIs" dxfId="122" priority="88" operator="equal">
      <formula>"YES"</formula>
    </cfRule>
  </conditionalFormatting>
  <conditionalFormatting sqref="CG47:CG53">
    <cfRule type="cellIs" dxfId="121" priority="87" operator="equal">
      <formula>"YES"</formula>
    </cfRule>
  </conditionalFormatting>
  <conditionalFormatting sqref="CH47:CH53">
    <cfRule type="cellIs" dxfId="120" priority="86" operator="equal">
      <formula>"YES"</formula>
    </cfRule>
  </conditionalFormatting>
  <conditionalFormatting sqref="CI47:CJ53">
    <cfRule type="cellIs" dxfId="119" priority="85" operator="equal">
      <formula>"YES"</formula>
    </cfRule>
  </conditionalFormatting>
  <conditionalFormatting sqref="CK47:CK53">
    <cfRule type="cellIs" dxfId="118" priority="84" operator="equal">
      <formula>"YES"</formula>
    </cfRule>
  </conditionalFormatting>
  <conditionalFormatting sqref="CL47:CL53">
    <cfRule type="cellIs" dxfId="117" priority="83" operator="equal">
      <formula>"YES"</formula>
    </cfRule>
  </conditionalFormatting>
  <conditionalFormatting sqref="CM47:CM53">
    <cfRule type="cellIs" dxfId="116" priority="82" operator="equal">
      <formula>"YES"</formula>
    </cfRule>
  </conditionalFormatting>
  <conditionalFormatting sqref="CN47:CO53">
    <cfRule type="cellIs" dxfId="115" priority="81" operator="equal">
      <formula>"YES"</formula>
    </cfRule>
  </conditionalFormatting>
  <conditionalFormatting sqref="CP47:CP53">
    <cfRule type="cellIs" dxfId="114" priority="80" operator="equal">
      <formula>"YES"</formula>
    </cfRule>
  </conditionalFormatting>
  <conditionalFormatting sqref="CQ47:CQ53">
    <cfRule type="cellIs" dxfId="113" priority="79" operator="equal">
      <formula>"YES"</formula>
    </cfRule>
  </conditionalFormatting>
  <conditionalFormatting sqref="CR47:CR53">
    <cfRule type="cellIs" dxfId="112" priority="78" operator="equal">
      <formula>"YES"</formula>
    </cfRule>
  </conditionalFormatting>
  <conditionalFormatting sqref="BZ47:CC53">
    <cfRule type="cellIs" dxfId="111" priority="77" operator="equal">
      <formula>"YES"</formula>
    </cfRule>
  </conditionalFormatting>
  <conditionalFormatting sqref="BE54:BI67">
    <cfRule type="cellIs" dxfId="110" priority="76" operator="equal">
      <formula>"YES"</formula>
    </cfRule>
  </conditionalFormatting>
  <conditionalFormatting sqref="BN54:BQ67">
    <cfRule type="cellIs" dxfId="109" priority="75" operator="equal">
      <formula>"YES"</formula>
    </cfRule>
  </conditionalFormatting>
  <conditionalFormatting sqref="BV54:BY67">
    <cfRule type="cellIs" dxfId="108" priority="74" operator="equal">
      <formula>"YES"</formula>
    </cfRule>
  </conditionalFormatting>
  <conditionalFormatting sqref="BS54:BU67">
    <cfRule type="cellIs" dxfId="107" priority="70" operator="equal">
      <formula>"TN"</formula>
    </cfRule>
    <cfRule type="cellIs" dxfId="106" priority="71" operator="equal">
      <formula>"TP"</formula>
    </cfRule>
    <cfRule type="cellIs" dxfId="105" priority="72" operator="equal">
      <formula>"FN"</formula>
    </cfRule>
    <cfRule type="cellIs" dxfId="104" priority="73" operator="equal">
      <formula>"FP"</formula>
    </cfRule>
  </conditionalFormatting>
  <conditionalFormatting sqref="CD54:CE67">
    <cfRule type="cellIs" dxfId="103" priority="69" operator="equal">
      <formula>"YES"</formula>
    </cfRule>
  </conditionalFormatting>
  <conditionalFormatting sqref="CF54:CF67">
    <cfRule type="cellIs" dxfId="102" priority="64" operator="equal">
      <formula>"YES"</formula>
    </cfRule>
  </conditionalFormatting>
  <conditionalFormatting sqref="CG54:CG67">
    <cfRule type="cellIs" dxfId="101" priority="63" operator="equal">
      <formula>"YES"</formula>
    </cfRule>
  </conditionalFormatting>
  <conditionalFormatting sqref="CH54:CH67">
    <cfRule type="cellIs" dxfId="100" priority="62" operator="equal">
      <formula>"YES"</formula>
    </cfRule>
  </conditionalFormatting>
  <conditionalFormatting sqref="CI54:CJ67">
    <cfRule type="cellIs" dxfId="99" priority="61" operator="equal">
      <formula>"YES"</formula>
    </cfRule>
  </conditionalFormatting>
  <conditionalFormatting sqref="CK54:CK67">
    <cfRule type="cellIs" dxfId="98" priority="60" operator="equal">
      <formula>"YES"</formula>
    </cfRule>
  </conditionalFormatting>
  <conditionalFormatting sqref="CL54:CL67">
    <cfRule type="cellIs" dxfId="97" priority="59" operator="equal">
      <formula>"YES"</formula>
    </cfRule>
  </conditionalFormatting>
  <conditionalFormatting sqref="CM54:CM67">
    <cfRule type="cellIs" dxfId="96" priority="58" operator="equal">
      <formula>"YES"</formula>
    </cfRule>
  </conditionalFormatting>
  <conditionalFormatting sqref="CN54:CO67">
    <cfRule type="cellIs" dxfId="95" priority="57" operator="equal">
      <formula>"YES"</formula>
    </cfRule>
  </conditionalFormatting>
  <conditionalFormatting sqref="CP54:CP67">
    <cfRule type="cellIs" dxfId="94" priority="56" operator="equal">
      <formula>"YES"</formula>
    </cfRule>
  </conditionalFormatting>
  <conditionalFormatting sqref="CQ54:CQ67">
    <cfRule type="cellIs" dxfId="93" priority="55" operator="equal">
      <formula>"YES"</formula>
    </cfRule>
  </conditionalFormatting>
  <conditionalFormatting sqref="CR54:CR67">
    <cfRule type="cellIs" dxfId="92" priority="54" operator="equal">
      <formula>"YES"</formula>
    </cfRule>
  </conditionalFormatting>
  <conditionalFormatting sqref="BZ54:CC67">
    <cfRule type="cellIs" dxfId="91" priority="53" operator="equal">
      <formula>"YES"</formula>
    </cfRule>
  </conditionalFormatting>
  <conditionalFormatting sqref="BE68:BI77">
    <cfRule type="cellIs" dxfId="90" priority="52" operator="equal">
      <formula>"YES"</formula>
    </cfRule>
  </conditionalFormatting>
  <conditionalFormatting sqref="BN68:BQ77">
    <cfRule type="cellIs" dxfId="89" priority="51" operator="equal">
      <formula>"YES"</formula>
    </cfRule>
  </conditionalFormatting>
  <conditionalFormatting sqref="BV68:BY77">
    <cfRule type="cellIs" dxfId="88" priority="50" operator="equal">
      <formula>"YES"</formula>
    </cfRule>
  </conditionalFormatting>
  <conditionalFormatting sqref="BS68:BU77">
    <cfRule type="cellIs" dxfId="87" priority="46" operator="equal">
      <formula>"TN"</formula>
    </cfRule>
    <cfRule type="cellIs" dxfId="86" priority="47" operator="equal">
      <formula>"TP"</formula>
    </cfRule>
    <cfRule type="cellIs" dxfId="85" priority="48" operator="equal">
      <formula>"FN"</formula>
    </cfRule>
    <cfRule type="cellIs" dxfId="84" priority="49" operator="equal">
      <formula>"FP"</formula>
    </cfRule>
  </conditionalFormatting>
  <conditionalFormatting sqref="CD68:CE77">
    <cfRule type="cellIs" dxfId="83" priority="45" operator="equal">
      <formula>"YES"</formula>
    </cfRule>
  </conditionalFormatting>
  <conditionalFormatting sqref="CF68:CF77">
    <cfRule type="cellIs" dxfId="82" priority="40" operator="equal">
      <formula>"YES"</formula>
    </cfRule>
  </conditionalFormatting>
  <conditionalFormatting sqref="CG68:CG77">
    <cfRule type="cellIs" dxfId="81" priority="39" operator="equal">
      <formula>"YES"</formula>
    </cfRule>
  </conditionalFormatting>
  <conditionalFormatting sqref="CH68:CH77">
    <cfRule type="cellIs" dxfId="80" priority="38" operator="equal">
      <formula>"YES"</formula>
    </cfRule>
  </conditionalFormatting>
  <conditionalFormatting sqref="CI68:CJ77">
    <cfRule type="cellIs" dxfId="79" priority="37" operator="equal">
      <formula>"YES"</formula>
    </cfRule>
  </conditionalFormatting>
  <conditionalFormatting sqref="CK68:CK77">
    <cfRule type="cellIs" dxfId="78" priority="36" operator="equal">
      <formula>"YES"</formula>
    </cfRule>
  </conditionalFormatting>
  <conditionalFormatting sqref="CL68:CL77">
    <cfRule type="cellIs" dxfId="77" priority="35" operator="equal">
      <formula>"YES"</formula>
    </cfRule>
  </conditionalFormatting>
  <conditionalFormatting sqref="CM68:CM77">
    <cfRule type="cellIs" dxfId="76" priority="34" operator="equal">
      <formula>"YES"</formula>
    </cfRule>
  </conditionalFormatting>
  <conditionalFormatting sqref="CN68:CO77">
    <cfRule type="cellIs" dxfId="75" priority="33" operator="equal">
      <formula>"YES"</formula>
    </cfRule>
  </conditionalFormatting>
  <conditionalFormatting sqref="CP68:CP77">
    <cfRule type="cellIs" dxfId="74" priority="32" operator="equal">
      <formula>"YES"</formula>
    </cfRule>
  </conditionalFormatting>
  <conditionalFormatting sqref="CQ68:CQ77">
    <cfRule type="cellIs" dxfId="73" priority="31" operator="equal">
      <formula>"YES"</formula>
    </cfRule>
  </conditionalFormatting>
  <conditionalFormatting sqref="CR68:CR77">
    <cfRule type="cellIs" dxfId="72" priority="30" operator="equal">
      <formula>"YES"</formula>
    </cfRule>
  </conditionalFormatting>
  <conditionalFormatting sqref="BZ68:CC77">
    <cfRule type="cellIs" dxfId="71" priority="29" operator="equal">
      <formula>"YES"</formula>
    </cfRule>
  </conditionalFormatting>
  <conditionalFormatting sqref="BE78:BI82">
    <cfRule type="cellIs" dxfId="70" priority="28" operator="equal">
      <formula>"YES"</formula>
    </cfRule>
  </conditionalFormatting>
  <conditionalFormatting sqref="BN78:BQ82">
    <cfRule type="cellIs" dxfId="69" priority="27" operator="equal">
      <formula>"YES"</formula>
    </cfRule>
  </conditionalFormatting>
  <conditionalFormatting sqref="BV78:BY82">
    <cfRule type="cellIs" dxfId="68" priority="26" operator="equal">
      <formula>"YES"</formula>
    </cfRule>
  </conditionalFormatting>
  <conditionalFormatting sqref="BS78:BU82">
    <cfRule type="cellIs" dxfId="67" priority="22" operator="equal">
      <formula>"TN"</formula>
    </cfRule>
    <cfRule type="cellIs" dxfId="66" priority="23" operator="equal">
      <formula>"TP"</formula>
    </cfRule>
    <cfRule type="cellIs" dxfId="65" priority="24" operator="equal">
      <formula>"FN"</formula>
    </cfRule>
    <cfRule type="cellIs" dxfId="64" priority="25" operator="equal">
      <formula>"FP"</formula>
    </cfRule>
  </conditionalFormatting>
  <conditionalFormatting sqref="CD78:CE82">
    <cfRule type="cellIs" dxfId="63" priority="21" operator="equal">
      <formula>"YES"</formula>
    </cfRule>
  </conditionalFormatting>
  <conditionalFormatting sqref="CF78:CF82">
    <cfRule type="cellIs" dxfId="62" priority="16" operator="equal">
      <formula>"YES"</formula>
    </cfRule>
  </conditionalFormatting>
  <conditionalFormatting sqref="CG78:CG82">
    <cfRule type="cellIs" dxfId="61" priority="15" operator="equal">
      <formula>"YES"</formula>
    </cfRule>
  </conditionalFormatting>
  <conditionalFormatting sqref="CH78:CH82">
    <cfRule type="cellIs" dxfId="60" priority="14" operator="equal">
      <formula>"YES"</formula>
    </cfRule>
  </conditionalFormatting>
  <conditionalFormatting sqref="CI78:CJ82">
    <cfRule type="cellIs" dxfId="59" priority="13" operator="equal">
      <formula>"YES"</formula>
    </cfRule>
  </conditionalFormatting>
  <conditionalFormatting sqref="CK78:CK82">
    <cfRule type="cellIs" dxfId="58" priority="12" operator="equal">
      <formula>"YES"</formula>
    </cfRule>
  </conditionalFormatting>
  <conditionalFormatting sqref="CL78:CL82">
    <cfRule type="cellIs" dxfId="57" priority="11" operator="equal">
      <formula>"YES"</formula>
    </cfRule>
  </conditionalFormatting>
  <conditionalFormatting sqref="CM78:CM82">
    <cfRule type="cellIs" dxfId="56" priority="10" operator="equal">
      <formula>"YES"</formula>
    </cfRule>
  </conditionalFormatting>
  <conditionalFormatting sqref="CN78:CO82">
    <cfRule type="cellIs" dxfId="55" priority="9" operator="equal">
      <formula>"YES"</formula>
    </cfRule>
  </conditionalFormatting>
  <conditionalFormatting sqref="CP78:CP82">
    <cfRule type="cellIs" dxfId="54" priority="8" operator="equal">
      <formula>"YES"</formula>
    </cfRule>
  </conditionalFormatting>
  <conditionalFormatting sqref="CQ78:CQ82">
    <cfRule type="cellIs" dxfId="53" priority="7" operator="equal">
      <formula>"YES"</formula>
    </cfRule>
  </conditionalFormatting>
  <conditionalFormatting sqref="CR78:CR82">
    <cfRule type="cellIs" dxfId="52" priority="6" operator="equal">
      <formula>"YES"</formula>
    </cfRule>
  </conditionalFormatting>
  <conditionalFormatting sqref="BZ78:CC82">
    <cfRule type="cellIs" dxfId="51" priority="5" operator="equal">
      <formula>"YES"</formula>
    </cfRule>
  </conditionalFormatting>
  <conditionalFormatting sqref="BJ6:BJ82">
    <cfRule type="cellIs" dxfId="50" priority="1" stopIfTrue="1" operator="lessThanOrEqual">
      <formula>60</formula>
    </cfRule>
    <cfRule type="cellIs" dxfId="49" priority="2" stopIfTrue="1" operator="between">
      <formula>61</formula>
      <formula>599</formula>
    </cfRule>
    <cfRule type="cellIs" dxfId="48" priority="3" stopIfTrue="1" operator="greaterThanOrEqual">
      <formula>3600</formula>
    </cfRule>
    <cfRule type="cellIs" dxfId="47" priority="4" stopIfTrue="1" operator="greaterThanOrEqual">
      <formula>600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8F5D9-F20D-4EEB-A1F0-3F58EDBF466B}">
  <dimension ref="A1:CR56"/>
  <sheetViews>
    <sheetView zoomScale="70" zoomScaleNormal="70" workbookViewId="0">
      <selection activeCell="I33" sqref="I33"/>
    </sheetView>
  </sheetViews>
  <sheetFormatPr defaultRowHeight="15.75"/>
  <cols>
    <col min="1" max="2" width="9" style="25"/>
    <col min="3" max="3" width="12" style="25" bestFit="1" customWidth="1"/>
    <col min="4" max="4" width="12" style="25" customWidth="1"/>
    <col min="5" max="5" width="11.625" style="25" customWidth="1"/>
    <col min="6" max="6" width="22.75" style="25" customWidth="1"/>
    <col min="7" max="7" width="12" style="25" customWidth="1"/>
    <col min="8" max="8" width="22.375" style="25" customWidth="1"/>
    <col min="9" max="9" width="17" style="25" bestFit="1" customWidth="1"/>
    <col min="10" max="52" width="9" style="25"/>
    <col min="53" max="53" width="21.625" style="25" bestFit="1" customWidth="1"/>
    <col min="54" max="56" width="9" style="25"/>
    <col min="57" max="59" width="9" style="308"/>
    <col min="60" max="60" width="10.875" style="308" bestFit="1" customWidth="1"/>
    <col min="61" max="61" width="26.75" style="308" bestFit="1" customWidth="1"/>
    <col min="62" max="62" width="12.75" style="308" customWidth="1"/>
    <col min="63" max="63" width="11.75" style="25" customWidth="1"/>
    <col min="64" max="64" width="11" style="25" customWidth="1"/>
    <col min="65" max="65" width="11.75" style="25" bestFit="1" customWidth="1"/>
    <col min="66" max="66" width="12.375" style="25" bestFit="1" customWidth="1"/>
    <col min="67" max="67" width="8.75" style="25" customWidth="1"/>
    <col min="68" max="68" width="6.875" style="25" customWidth="1"/>
    <col min="69" max="69" width="10.875" style="25" bestFit="1" customWidth="1"/>
    <col min="70" max="70" width="21.625" style="25" bestFit="1" customWidth="1"/>
    <col min="71" max="77" width="9" style="25"/>
    <col min="78" max="78" width="12.625" style="25" customWidth="1"/>
    <col min="79" max="79" width="16.625" style="25" customWidth="1"/>
    <col min="80" max="80" width="13.375" style="25" customWidth="1"/>
    <col min="81" max="81" width="14.625" style="25" customWidth="1"/>
    <col min="82" max="82" width="15.375" style="25" customWidth="1"/>
    <col min="83" max="83" width="14" style="308" customWidth="1"/>
    <col min="84" max="84" width="16.875" style="308" customWidth="1"/>
    <col min="85" max="85" width="15" style="308" customWidth="1"/>
    <col min="86" max="86" width="13" style="308" customWidth="1"/>
    <col min="87" max="87" width="16.875" style="25" customWidth="1"/>
    <col min="88" max="88" width="12.75" style="25" customWidth="1"/>
    <col min="89" max="89" width="14.875" style="25" customWidth="1"/>
    <col min="90" max="90" width="12.375" style="25" customWidth="1"/>
    <col min="91" max="91" width="12.875" style="25" customWidth="1"/>
    <col min="92" max="92" width="19.625" style="25" customWidth="1"/>
    <col min="93" max="93" width="12.75" style="25" customWidth="1"/>
    <col min="94" max="94" width="14" style="25" customWidth="1"/>
    <col min="95" max="95" width="11.5" style="25" customWidth="1"/>
    <col min="96" max="96" width="12.375" style="25" customWidth="1"/>
    <col min="97" max="16384" width="9" style="25"/>
  </cols>
  <sheetData>
    <row r="1" spans="1:96" ht="16.5" thickBot="1">
      <c r="A1" s="388" t="s">
        <v>25</v>
      </c>
      <c r="B1" s="388" t="s">
        <v>26</v>
      </c>
      <c r="C1" s="406" t="s">
        <v>80</v>
      </c>
      <c r="D1" s="407" t="s">
        <v>84</v>
      </c>
      <c r="E1" s="406" t="s">
        <v>81</v>
      </c>
      <c r="F1" s="406" t="s">
        <v>83</v>
      </c>
      <c r="G1" s="388" t="s">
        <v>82</v>
      </c>
      <c r="H1" s="388" t="s">
        <v>27</v>
      </c>
      <c r="I1" s="410" t="s">
        <v>50</v>
      </c>
      <c r="J1" s="411"/>
      <c r="K1" s="411"/>
      <c r="L1" s="411"/>
      <c r="M1" s="411"/>
      <c r="N1" s="411"/>
      <c r="O1" s="411"/>
      <c r="P1" s="411"/>
      <c r="Q1" s="411"/>
      <c r="R1" s="411"/>
      <c r="S1" s="411"/>
      <c r="T1" s="411"/>
      <c r="U1" s="411"/>
      <c r="V1" s="411"/>
      <c r="W1" s="411"/>
      <c r="X1" s="411"/>
      <c r="Y1" s="411"/>
      <c r="Z1" s="411"/>
      <c r="AA1" s="411"/>
      <c r="AB1" s="411"/>
      <c r="AC1" s="411"/>
      <c r="AD1" s="411"/>
      <c r="AE1" s="411"/>
      <c r="AF1" s="411"/>
      <c r="AG1" s="411"/>
      <c r="AH1" s="411"/>
      <c r="AI1" s="411"/>
      <c r="AJ1" s="412"/>
      <c r="AK1" s="410" t="s">
        <v>74</v>
      </c>
      <c r="AL1" s="411"/>
      <c r="AM1" s="412"/>
      <c r="AN1" s="410" t="s">
        <v>89</v>
      </c>
      <c r="AO1" s="411"/>
      <c r="AP1" s="412"/>
      <c r="AQ1" s="11"/>
      <c r="AR1" s="410" t="s">
        <v>183</v>
      </c>
      <c r="AS1" s="411"/>
      <c r="AT1" s="411"/>
      <c r="AU1" s="411"/>
      <c r="AV1" s="411"/>
      <c r="AW1" s="411"/>
      <c r="AX1" s="411"/>
      <c r="AY1" s="411"/>
      <c r="AZ1" s="412"/>
      <c r="BA1" s="300"/>
      <c r="BB1" s="410" t="s">
        <v>188</v>
      </c>
      <c r="BC1" s="411"/>
      <c r="BD1" s="412"/>
      <c r="BK1" s="410" t="s">
        <v>192</v>
      </c>
      <c r="BL1" s="411"/>
      <c r="BM1" s="412"/>
      <c r="BN1" s="308"/>
      <c r="BO1" s="308"/>
      <c r="BP1" s="308"/>
      <c r="BQ1" s="308"/>
      <c r="BS1" s="410" t="s">
        <v>240</v>
      </c>
      <c r="BT1" s="411"/>
      <c r="BU1" s="412"/>
    </row>
    <row r="2" spans="1:96" ht="16.5" thickBot="1">
      <c r="A2" s="389"/>
      <c r="B2" s="389"/>
      <c r="C2" s="389"/>
      <c r="D2" s="408"/>
      <c r="E2" s="389"/>
      <c r="F2" s="389"/>
      <c r="G2" s="389"/>
      <c r="H2" s="389"/>
      <c r="I2" s="388" t="s">
        <v>28</v>
      </c>
      <c r="J2" s="391" t="s">
        <v>0</v>
      </c>
      <c r="K2" s="392"/>
      <c r="L2" s="392"/>
      <c r="M2" s="392"/>
      <c r="N2" s="392"/>
      <c r="O2" s="392"/>
      <c r="P2" s="392"/>
      <c r="Q2" s="392"/>
      <c r="R2" s="392"/>
      <c r="S2" s="392"/>
      <c r="T2" s="392"/>
      <c r="U2" s="392"/>
      <c r="V2" s="392"/>
      <c r="W2" s="392"/>
      <c r="X2" s="392"/>
      <c r="Y2" s="392"/>
      <c r="Z2" s="392"/>
      <c r="AA2" s="392"/>
      <c r="AB2" s="392"/>
      <c r="AC2" s="392"/>
      <c r="AD2" s="392"/>
      <c r="AE2" s="392"/>
      <c r="AF2" s="392"/>
      <c r="AG2" s="393"/>
      <c r="AH2" s="391" t="s">
        <v>1</v>
      </c>
      <c r="AI2" s="394"/>
      <c r="AJ2" s="395"/>
      <c r="AK2" s="391" t="s">
        <v>1</v>
      </c>
      <c r="AL2" s="394"/>
      <c r="AM2" s="393"/>
      <c r="AN2" s="396" t="s">
        <v>1</v>
      </c>
      <c r="AO2" s="397"/>
      <c r="AP2" s="398"/>
      <c r="AQ2" s="11"/>
      <c r="AR2" s="422" t="s">
        <v>186</v>
      </c>
      <c r="AS2" s="423"/>
      <c r="AT2" s="423"/>
      <c r="AU2" s="423"/>
      <c r="AV2" s="423"/>
      <c r="AW2" s="423"/>
      <c r="AX2" s="423"/>
      <c r="AY2" s="423"/>
      <c r="AZ2" s="424"/>
      <c r="BA2" s="300"/>
      <c r="BB2" s="391" t="s">
        <v>189</v>
      </c>
      <c r="BC2" s="394"/>
      <c r="BD2" s="393"/>
      <c r="BK2" s="391" t="s">
        <v>189</v>
      </c>
      <c r="BL2" s="394"/>
      <c r="BM2" s="393"/>
      <c r="BN2" s="308"/>
      <c r="BO2" s="308"/>
      <c r="BP2" s="308"/>
      <c r="BQ2" s="308"/>
      <c r="BS2" s="391" t="s">
        <v>241</v>
      </c>
      <c r="BT2" s="394"/>
      <c r="BU2" s="393"/>
    </row>
    <row r="3" spans="1:96">
      <c r="A3" s="389"/>
      <c r="B3" s="389"/>
      <c r="C3" s="389"/>
      <c r="D3" s="408"/>
      <c r="E3" s="389"/>
      <c r="F3" s="389"/>
      <c r="G3" s="389"/>
      <c r="H3" s="389"/>
      <c r="I3" s="389"/>
      <c r="J3" s="413" t="s">
        <v>8</v>
      </c>
      <c r="K3" s="414"/>
      <c r="L3" s="415"/>
      <c r="M3" s="418" t="s">
        <v>9</v>
      </c>
      <c r="N3" s="414"/>
      <c r="O3" s="414"/>
      <c r="P3" s="400" t="s">
        <v>5</v>
      </c>
      <c r="Q3" s="383"/>
      <c r="R3" s="383"/>
      <c r="S3" s="383"/>
      <c r="T3" s="383"/>
      <c r="U3" s="384"/>
      <c r="V3" s="381" t="s">
        <v>77</v>
      </c>
      <c r="W3" s="383"/>
      <c r="X3" s="383"/>
      <c r="Y3" s="383"/>
      <c r="Z3" s="383"/>
      <c r="AA3" s="384"/>
      <c r="AB3" s="381" t="s">
        <v>6</v>
      </c>
      <c r="AC3" s="383"/>
      <c r="AD3" s="383"/>
      <c r="AE3" s="383"/>
      <c r="AF3" s="383"/>
      <c r="AG3" s="399"/>
      <c r="AH3" s="298" t="s">
        <v>5</v>
      </c>
      <c r="AI3" s="298" t="s">
        <v>77</v>
      </c>
      <c r="AJ3" s="295" t="s">
        <v>6</v>
      </c>
      <c r="AK3" s="298" t="s">
        <v>5</v>
      </c>
      <c r="AL3" s="298" t="s">
        <v>77</v>
      </c>
      <c r="AM3" s="297" t="s">
        <v>6</v>
      </c>
      <c r="AN3" s="298" t="s">
        <v>5</v>
      </c>
      <c r="AO3" s="298" t="s">
        <v>77</v>
      </c>
      <c r="AP3" s="297" t="s">
        <v>6</v>
      </c>
      <c r="AQ3" s="11"/>
      <c r="AR3" s="419" t="s">
        <v>29</v>
      </c>
      <c r="AS3" s="420"/>
      <c r="AT3" s="421"/>
      <c r="AU3" s="419" t="s">
        <v>185</v>
      </c>
      <c r="AV3" s="420"/>
      <c r="AW3" s="421"/>
      <c r="AX3" s="419" t="s">
        <v>30</v>
      </c>
      <c r="AY3" s="420"/>
      <c r="AZ3" s="421"/>
      <c r="BA3" s="300"/>
      <c r="BB3" s="298" t="s">
        <v>5</v>
      </c>
      <c r="BC3" s="298" t="s">
        <v>77</v>
      </c>
      <c r="BD3" s="297" t="s">
        <v>6</v>
      </c>
      <c r="BJ3" s="299" t="s">
        <v>243</v>
      </c>
      <c r="BK3" s="298" t="s">
        <v>5</v>
      </c>
      <c r="BL3" s="298" t="s">
        <v>77</v>
      </c>
      <c r="BM3" s="297" t="s">
        <v>6</v>
      </c>
      <c r="BN3" s="308"/>
      <c r="BO3" s="308"/>
      <c r="BP3" s="308"/>
      <c r="BQ3" s="308"/>
      <c r="BS3" s="298" t="s">
        <v>5</v>
      </c>
      <c r="BT3" s="298" t="s">
        <v>77</v>
      </c>
      <c r="BU3" s="297" t="s">
        <v>6</v>
      </c>
      <c r="BY3" s="428" t="s">
        <v>337</v>
      </c>
      <c r="BZ3" s="428" t="s">
        <v>338</v>
      </c>
      <c r="CA3" s="428" t="s">
        <v>339</v>
      </c>
      <c r="CB3" s="428" t="s">
        <v>340</v>
      </c>
      <c r="CC3" s="428" t="s">
        <v>341</v>
      </c>
      <c r="CD3" s="428" t="s">
        <v>321</v>
      </c>
      <c r="CE3" s="428" t="s">
        <v>277</v>
      </c>
      <c r="CF3" s="428" t="s">
        <v>291</v>
      </c>
      <c r="CG3" s="428" t="s">
        <v>292</v>
      </c>
      <c r="CH3" s="428" t="s">
        <v>323</v>
      </c>
      <c r="CI3" s="428" t="s">
        <v>326</v>
      </c>
      <c r="CJ3" s="428" t="s">
        <v>327</v>
      </c>
      <c r="CK3" s="428" t="s">
        <v>328</v>
      </c>
      <c r="CL3" s="428" t="s">
        <v>329</v>
      </c>
      <c r="CM3" s="428" t="s">
        <v>330</v>
      </c>
      <c r="CN3" s="428" t="s">
        <v>325</v>
      </c>
      <c r="CO3" s="428" t="s">
        <v>331</v>
      </c>
      <c r="CP3" s="428" t="s">
        <v>332</v>
      </c>
      <c r="CQ3" s="428" t="s">
        <v>333</v>
      </c>
      <c r="CR3" s="428" t="s">
        <v>334</v>
      </c>
    </row>
    <row r="4" spans="1:96">
      <c r="A4" s="389"/>
      <c r="B4" s="389"/>
      <c r="C4" s="389"/>
      <c r="D4" s="408"/>
      <c r="E4" s="389"/>
      <c r="F4" s="389"/>
      <c r="G4" s="389"/>
      <c r="H4" s="389"/>
      <c r="I4" s="389"/>
      <c r="J4" s="416"/>
      <c r="K4" s="394"/>
      <c r="L4" s="417"/>
      <c r="M4" s="395"/>
      <c r="N4" s="394"/>
      <c r="O4" s="394"/>
      <c r="P4" s="382" t="s">
        <v>10</v>
      </c>
      <c r="Q4" s="382"/>
      <c r="R4" s="382"/>
      <c r="S4" s="382" t="s">
        <v>11</v>
      </c>
      <c r="T4" s="382"/>
      <c r="U4" s="382"/>
      <c r="V4" s="381" t="s">
        <v>10</v>
      </c>
      <c r="W4" s="383"/>
      <c r="X4" s="384"/>
      <c r="Y4" s="381" t="s">
        <v>11</v>
      </c>
      <c r="Z4" s="383"/>
      <c r="AA4" s="384"/>
      <c r="AB4" s="382" t="s">
        <v>10</v>
      </c>
      <c r="AC4" s="382"/>
      <c r="AD4" s="382"/>
      <c r="AE4" s="382" t="s">
        <v>11</v>
      </c>
      <c r="AF4" s="382"/>
      <c r="AG4" s="404"/>
      <c r="AH4" s="401" t="s">
        <v>7</v>
      </c>
      <c r="AI4" s="401" t="s">
        <v>7</v>
      </c>
      <c r="AJ4" s="381" t="s">
        <v>7</v>
      </c>
      <c r="AK4" s="401" t="s">
        <v>7</v>
      </c>
      <c r="AL4" s="401" t="s">
        <v>7</v>
      </c>
      <c r="AM4" s="404" t="s">
        <v>7</v>
      </c>
      <c r="AN4" s="425" t="s">
        <v>7</v>
      </c>
      <c r="AO4" s="426" t="s">
        <v>7</v>
      </c>
      <c r="AP4" s="386" t="s">
        <v>7</v>
      </c>
      <c r="AQ4" s="11"/>
      <c r="AR4" s="401"/>
      <c r="AS4" s="382"/>
      <c r="AT4" s="404"/>
      <c r="AU4" s="401"/>
      <c r="AV4" s="382"/>
      <c r="AW4" s="404"/>
      <c r="AX4" s="401"/>
      <c r="AY4" s="382"/>
      <c r="AZ4" s="404"/>
      <c r="BA4" s="300"/>
      <c r="BB4" s="401" t="s">
        <v>7</v>
      </c>
      <c r="BC4" s="401" t="s">
        <v>7</v>
      </c>
      <c r="BD4" s="404" t="s">
        <v>7</v>
      </c>
      <c r="BJ4" s="299" t="s">
        <v>244</v>
      </c>
      <c r="BK4" s="401" t="s">
        <v>7</v>
      </c>
      <c r="BL4" s="401" t="s">
        <v>7</v>
      </c>
      <c r="BM4" s="404" t="s">
        <v>7</v>
      </c>
      <c r="BN4" s="308"/>
      <c r="BO4" s="308"/>
      <c r="BP4" s="308"/>
      <c r="BQ4" s="308"/>
      <c r="BS4" s="401" t="s">
        <v>7</v>
      </c>
      <c r="BT4" s="401" t="s">
        <v>7</v>
      </c>
      <c r="BU4" s="404" t="s">
        <v>7</v>
      </c>
      <c r="BY4" s="428"/>
      <c r="BZ4" s="428"/>
      <c r="CA4" s="428"/>
      <c r="CB4" s="428"/>
      <c r="CC4" s="428"/>
      <c r="CD4" s="428"/>
      <c r="CE4" s="428"/>
      <c r="CF4" s="428"/>
      <c r="CG4" s="428"/>
      <c r="CH4" s="428"/>
      <c r="CI4" s="428"/>
      <c r="CJ4" s="428"/>
      <c r="CK4" s="428"/>
      <c r="CL4" s="428"/>
      <c r="CM4" s="428"/>
      <c r="CN4" s="428"/>
      <c r="CO4" s="428"/>
      <c r="CP4" s="428"/>
      <c r="CQ4" s="428"/>
      <c r="CR4" s="428"/>
    </row>
    <row r="5" spans="1:96" ht="16.5" thickBot="1">
      <c r="A5" s="390"/>
      <c r="B5" s="390"/>
      <c r="C5" s="390"/>
      <c r="D5" s="409"/>
      <c r="E5" s="390"/>
      <c r="F5" s="390"/>
      <c r="G5" s="390"/>
      <c r="H5" s="390"/>
      <c r="I5" s="390"/>
      <c r="J5" s="2" t="s">
        <v>2</v>
      </c>
      <c r="K5" s="3" t="s">
        <v>3</v>
      </c>
      <c r="L5" s="3" t="s">
        <v>4</v>
      </c>
      <c r="M5" s="3" t="s">
        <v>2</v>
      </c>
      <c r="N5" s="3" t="s">
        <v>3</v>
      </c>
      <c r="O5" s="3" t="s">
        <v>4</v>
      </c>
      <c r="P5" s="3" t="s">
        <v>2</v>
      </c>
      <c r="Q5" s="3" t="s">
        <v>3</v>
      </c>
      <c r="R5" s="3" t="s">
        <v>4</v>
      </c>
      <c r="S5" s="3" t="s">
        <v>2</v>
      </c>
      <c r="T5" s="3" t="s">
        <v>3</v>
      </c>
      <c r="U5" s="3" t="s">
        <v>4</v>
      </c>
      <c r="V5" s="3" t="s">
        <v>2</v>
      </c>
      <c r="W5" s="3" t="s">
        <v>3</v>
      </c>
      <c r="X5" s="3" t="s">
        <v>4</v>
      </c>
      <c r="Y5" s="3" t="s">
        <v>2</v>
      </c>
      <c r="Z5" s="3" t="s">
        <v>3</v>
      </c>
      <c r="AA5" s="3" t="s">
        <v>4</v>
      </c>
      <c r="AB5" s="3" t="s">
        <v>2</v>
      </c>
      <c r="AC5" s="3" t="s">
        <v>3</v>
      </c>
      <c r="AD5" s="3" t="s">
        <v>4</v>
      </c>
      <c r="AE5" s="3" t="s">
        <v>2</v>
      </c>
      <c r="AF5" s="3" t="s">
        <v>3</v>
      </c>
      <c r="AG5" s="4" t="s">
        <v>4</v>
      </c>
      <c r="AH5" s="402"/>
      <c r="AI5" s="402"/>
      <c r="AJ5" s="403"/>
      <c r="AK5" s="402"/>
      <c r="AL5" s="402"/>
      <c r="AM5" s="405"/>
      <c r="AN5" s="390"/>
      <c r="AO5" s="427"/>
      <c r="AP5" s="387"/>
      <c r="AQ5" s="11"/>
      <c r="AR5" s="66">
        <v>-0.1</v>
      </c>
      <c r="AS5" s="67" t="s">
        <v>184</v>
      </c>
      <c r="AT5" s="68">
        <v>0.1</v>
      </c>
      <c r="AU5" s="66">
        <v>-0.1</v>
      </c>
      <c r="AV5" s="67" t="s">
        <v>184</v>
      </c>
      <c r="AW5" s="68">
        <v>0.1</v>
      </c>
      <c r="AX5" s="66">
        <v>-0.1</v>
      </c>
      <c r="AY5" s="67" t="s">
        <v>184</v>
      </c>
      <c r="AZ5" s="68">
        <v>0.1</v>
      </c>
      <c r="BA5" s="73"/>
      <c r="BB5" s="402"/>
      <c r="BC5" s="402"/>
      <c r="BD5" s="405"/>
      <c r="BE5" s="308" t="s">
        <v>190</v>
      </c>
      <c r="BF5" s="308" t="s">
        <v>237</v>
      </c>
      <c r="BG5" s="308" t="s">
        <v>238</v>
      </c>
      <c r="BH5" s="308" t="s">
        <v>191</v>
      </c>
      <c r="BJ5" s="299" t="s">
        <v>245</v>
      </c>
      <c r="BK5" s="402"/>
      <c r="BL5" s="402"/>
      <c r="BM5" s="405"/>
      <c r="BN5" s="308" t="s">
        <v>190</v>
      </c>
      <c r="BO5" s="308" t="s">
        <v>237</v>
      </c>
      <c r="BP5" s="308" t="s">
        <v>238</v>
      </c>
      <c r="BQ5" s="308" t="s">
        <v>191</v>
      </c>
      <c r="BS5" s="402"/>
      <c r="BT5" s="402"/>
      <c r="BU5" s="405"/>
      <c r="BV5" s="308" t="s">
        <v>320</v>
      </c>
      <c r="BW5" s="308" t="s">
        <v>319</v>
      </c>
      <c r="BX5" s="308" t="s">
        <v>242</v>
      </c>
      <c r="BY5" s="428"/>
      <c r="BZ5" s="428"/>
      <c r="CA5" s="428"/>
      <c r="CB5" s="428"/>
      <c r="CC5" s="428"/>
      <c r="CD5" s="428"/>
      <c r="CE5" s="428"/>
      <c r="CF5" s="428"/>
      <c r="CG5" s="428"/>
      <c r="CH5" s="428"/>
      <c r="CI5" s="428"/>
      <c r="CJ5" s="428"/>
      <c r="CK5" s="428"/>
      <c r="CL5" s="428"/>
      <c r="CM5" s="428"/>
      <c r="CN5" s="428"/>
      <c r="CO5" s="428"/>
      <c r="CP5" s="428"/>
      <c r="CQ5" s="428"/>
      <c r="CR5" s="428"/>
    </row>
    <row r="6" spans="1:96" ht="16.5" thickBot="1">
      <c r="A6" s="61">
        <v>30</v>
      </c>
      <c r="B6" s="62">
        <v>120</v>
      </c>
      <c r="C6" s="62">
        <v>1</v>
      </c>
      <c r="D6" s="62">
        <v>1</v>
      </c>
      <c r="E6" s="62">
        <v>1833398</v>
      </c>
      <c r="F6" s="62">
        <v>30.55663333333333</v>
      </c>
      <c r="G6" s="62">
        <v>7</v>
      </c>
      <c r="H6" s="63">
        <v>5.833333333333333</v>
      </c>
      <c r="I6" s="52" t="s">
        <v>17</v>
      </c>
      <c r="J6" s="54">
        <v>0.98332495636880801</v>
      </c>
      <c r="K6" s="54">
        <v>1.6177589753385499E-2</v>
      </c>
      <c r="L6" s="54">
        <v>4.9745387780553098E-4</v>
      </c>
      <c r="M6" s="54">
        <v>0.101535306312024</v>
      </c>
      <c r="N6" s="54">
        <v>5.2872515045627101E-2</v>
      </c>
      <c r="O6" s="54">
        <v>0.84559217864234804</v>
      </c>
      <c r="P6" s="54">
        <v>0.84222563108780002</v>
      </c>
      <c r="Q6" s="54">
        <v>0.15507016047480501</v>
      </c>
      <c r="R6" s="54">
        <v>2.7042084373937098E-3</v>
      </c>
      <c r="S6" s="54">
        <v>0.99909230411819006</v>
      </c>
      <c r="T6" s="54">
        <v>8.5278429222146403E-4</v>
      </c>
      <c r="U6" s="54">
        <v>5.4911589587591703E-5</v>
      </c>
      <c r="V6" s="54">
        <v>0.73531593196459499</v>
      </c>
      <c r="W6" s="54">
        <v>0.24958007433651</v>
      </c>
      <c r="X6" s="54">
        <v>1.51039936988938E-2</v>
      </c>
      <c r="Y6" s="54">
        <v>0.88159519528777197</v>
      </c>
      <c r="Z6" s="54">
        <v>5.2091639880200297E-2</v>
      </c>
      <c r="AA6" s="54">
        <v>6.6313164832027302E-2</v>
      </c>
      <c r="AB6" s="54">
        <v>0.12718186860004499</v>
      </c>
      <c r="AC6" s="54">
        <v>0.310175157742267</v>
      </c>
      <c r="AD6" s="54">
        <v>0.56264297365768701</v>
      </c>
      <c r="AE6" s="54">
        <v>0.13776844257191301</v>
      </c>
      <c r="AF6" s="54">
        <v>8.94524661966733E-3</v>
      </c>
      <c r="AG6" s="317">
        <v>0.85328631080841799</v>
      </c>
      <c r="AH6" s="220">
        <v>0.46100000000000002</v>
      </c>
      <c r="AI6" s="220">
        <v>2.0299999999999998</v>
      </c>
      <c r="AJ6" s="221">
        <v>6.4749999999999996</v>
      </c>
      <c r="AK6" s="210">
        <v>0.47199999999999998</v>
      </c>
      <c r="AL6" s="210">
        <v>2.0510000000000002</v>
      </c>
      <c r="AM6" s="210">
        <v>6.6150000000000002</v>
      </c>
      <c r="AN6" s="203">
        <v>0.55630000000000002</v>
      </c>
      <c r="AO6" s="203">
        <v>2.0175000000000001</v>
      </c>
      <c r="AP6" s="203">
        <v>5.0681000000000003</v>
      </c>
      <c r="AQ6" s="203"/>
      <c r="AR6" s="203">
        <f>$AN$6*0.81818182</f>
        <v>0.45515454646600001</v>
      </c>
      <c r="AS6" s="203">
        <f>$AN$6</f>
        <v>0.55630000000000002</v>
      </c>
      <c r="AT6" s="203">
        <f>$AN$6*1.22222222</f>
        <v>0.67992222098599997</v>
      </c>
      <c r="AU6" s="203">
        <f>$AO$6*0.81818182</f>
        <v>1.6506818218499999</v>
      </c>
      <c r="AV6" s="203">
        <f>$AO$6</f>
        <v>2.0175000000000001</v>
      </c>
      <c r="AW6" s="203">
        <f>$AO$6*1.22222222</f>
        <v>2.4658333288500001</v>
      </c>
      <c r="AX6" s="203">
        <f>$AP$6*0.81818182</f>
        <v>4.146627281942</v>
      </c>
      <c r="AY6" s="203">
        <f>$AP$6</f>
        <v>5.0681000000000003</v>
      </c>
      <c r="AZ6" s="203">
        <f>$AP$6*1.22222222</f>
        <v>6.1943444331819997</v>
      </c>
      <c r="BB6" s="308" t="str">
        <f t="shared" ref="BB6" si="0">IF(AH6&lt;AR6,"A",IF(AND(AR6&lt;=AH6,AH6&lt;=AS6),"NP",IF(AND(AS6&lt;AH6,AH6&lt;=AT6),"NA","P")))</f>
        <v>NP</v>
      </c>
      <c r="BC6" s="308" t="str">
        <f t="shared" ref="BC6" si="1">IF(AI6&lt;AU6,"A",IF(AND(AU6&lt;=AI6,AI6&lt;=AV6),"NP",IF(AND(AV6&lt;AI6,AI6&lt;=AW6),"NA","P")))</f>
        <v>NA</v>
      </c>
      <c r="BD6" s="308" t="str">
        <f t="shared" ref="BD6" si="2">IF(AJ6&lt;AX6,"A",IF(AND(AX6&lt;=AJ6,AJ6&lt;=AY6),"NP",IF(AND(AY6&lt;AJ6,AJ6&lt;=AZ6),"NA","P")))</f>
        <v>P</v>
      </c>
      <c r="BE6" s="308" t="str">
        <f t="shared" ref="BE6" si="3">IF(AND(BB6="A",BC6="A",BD6="A"),"YES","NO")</f>
        <v>NO</v>
      </c>
      <c r="BF6" s="308" t="str">
        <f t="shared" ref="BF6" si="4">IF(OR(AND(BB6="A",BC6="A"),AND(BB6="A",BD6="A"),AND(BC6="A",BD6="A")),"YES","NO")</f>
        <v>NO</v>
      </c>
      <c r="BG6" s="308" t="str">
        <f t="shared" ref="BG6" si="5">IF(OR(BB6="A",BC6="A",BD6="A"),"YES","NO")</f>
        <v>NO</v>
      </c>
      <c r="BH6" s="308" t="str">
        <f t="shared" ref="BH6" si="6">IF(OR(BB6="P",BC6="P",BD6="P"),"NO","YES")</f>
        <v>NO</v>
      </c>
      <c r="BJ6" s="308">
        <v>2</v>
      </c>
      <c r="BK6" s="308" t="str">
        <f t="shared" ref="BK6" si="7">IF(AK6&lt;AR6,"A",IF(AND(AR6&lt;=AK6,AK6&lt;=AS6),"NP",IF(AND(AS6&lt;AK6,AK6&lt;=AT6),"NA","P")))</f>
        <v>NP</v>
      </c>
      <c r="BL6" s="308" t="str">
        <f t="shared" ref="BL6" si="8">IF(AL6&lt;AU6,"A",IF(AND(AU6&lt;=AL6,AL6&lt;=AV6),"NP",IF(AND(AV6&lt;AL6,AL6&lt;=AW6),"NA","P")))</f>
        <v>NA</v>
      </c>
      <c r="BM6" s="308" t="str">
        <f t="shared" ref="BM6" si="9">IF(AM6&lt;AX6,"A",IF(AND(AX6&lt;=AM6,AM6&lt;=AY6),"NP",IF(AND(AY6&lt;AM6,AM6&lt;=AZ6),"NA","P")))</f>
        <v>P</v>
      </c>
      <c r="BN6" s="308" t="str">
        <f t="shared" ref="BN6" si="10">IF(AND(BK6="A",BL6="A",BM6="A"),"YES","NO")</f>
        <v>NO</v>
      </c>
      <c r="BO6" s="308" t="str">
        <f t="shared" ref="BO6" si="11">IF(OR(AND(BK6="A",BL6="A"),AND(BK6="A",BM6="A"),AND(BL6="A",BM6="A")),"YES","NO")</f>
        <v>NO</v>
      </c>
      <c r="BP6" s="308" t="str">
        <f t="shared" ref="BP6" si="12">IF(OR(BK6="A",BL6="A",BM6="A"),"YES","NO")</f>
        <v>NO</v>
      </c>
      <c r="BQ6" s="308" t="str">
        <f t="shared" ref="BQ6" si="13">IF(OR(BK6="P",BL6="P",BM6="P"),"NO","YES")</f>
        <v>NO</v>
      </c>
      <c r="BS6" s="308" t="str">
        <f t="shared" ref="BS6:BU6" si="14">IF(OR(AND(BB6="A",BK6="A"),AND(BB6="A",BK6="NP"),AND(BB6="NP",BK6="A"),AND(BB6="NP",BK6="NP")),"TP",IF(OR(AND(BB6="A",BK6="NA"),AND(BB6="A",BK6="P"),AND(BB6="NP",BK6="NA"),AND(BB6="NP",BK6="P")),"FP",IF(OR(AND(BB6="NA",BK6="A"),AND(BB6="NA",BK6="NP"),AND(BB6="P",BK6="A"),AND(BB6="P",BK6="NP")),"FN","TN")))</f>
        <v>TP</v>
      </c>
      <c r="BT6" s="308" t="str">
        <f t="shared" si="14"/>
        <v>TN</v>
      </c>
      <c r="BU6" s="308" t="str">
        <f t="shared" si="14"/>
        <v>TN</v>
      </c>
      <c r="BV6" s="308" t="str">
        <f t="shared" ref="BV6" si="15">IF(AND(BS6="TP",BT6="TP",BU6="TP"),"YES","NO")</f>
        <v>NO</v>
      </c>
      <c r="BW6" s="308" t="str">
        <f t="shared" ref="BW6" si="16">IF(OR(AND(BS6="TP",BT6="TP"),AND(BS6="TP",BU6="TP"),AND(BT6="TP",BU6="TP")),"YES","NO")</f>
        <v>NO</v>
      </c>
      <c r="BX6" s="303" t="str">
        <f t="shared" ref="BX6" si="17">IF(OR(BS6="TP",BT6="TP",BU6="TP"),"YES","NO")</f>
        <v>YES</v>
      </c>
      <c r="BY6" s="308" t="str">
        <f t="shared" ref="BY6" si="18">IF(AND(OR(BS6="TP",BS6="TN",BT6="TP",BT6="TN",BU6="TP",BU6="TN")),"YES","NO")</f>
        <v>YES</v>
      </c>
      <c r="BZ6" s="308" t="str">
        <f t="shared" ref="BZ6" si="19">IF(AND(BJ6&gt;60,BY6="NO"),"YES","NO")</f>
        <v>NO</v>
      </c>
      <c r="CA6" s="308" t="str">
        <f t="shared" ref="CA6" si="20">IF(AND(BJ6&lt;&gt;"inf",BJ6&gt;60,BY6="NO"),"YES","NO")</f>
        <v>NO</v>
      </c>
      <c r="CB6" s="308" t="str">
        <f t="shared" ref="CB6" si="21">IF(AND(BJ6="inf",BY6="NO"),"YES","NO")</f>
        <v>NO</v>
      </c>
      <c r="CC6" s="308" t="str">
        <f t="shared" ref="CC6" si="22">IF(AND(BJ6&lt;=60,BY6="NO"),"YES","NO")</f>
        <v>NO</v>
      </c>
      <c r="CD6" s="308" t="str">
        <f t="shared" ref="CD6:CD17" si="23">IF(AND(OR(BS6="FP",BS6="FN",BT6="FP",BT6="FN",BU6="FP",BU6="FN")),"YES","NO")</f>
        <v>NO</v>
      </c>
      <c r="CE6" s="308" t="str">
        <f t="shared" ref="CE6:CE17" si="24">IF(AND(BJ6&gt;60,OR(BS6="FP",BS6="FN",BT6="FP",BT6="FN",BU6="FP",BU6="FN")),"YES","NO")</f>
        <v>NO</v>
      </c>
      <c r="CF6" s="308" t="str">
        <f t="shared" ref="CF6:CF17" si="25">IF(AND(BJ6&lt;&gt;"inf",BJ6&gt;60,OR(BS6="FP",BS6="FN",BT6="FP",BT6="FN",BU6="FP",BU6="FN")),"YES","NO")</f>
        <v>NO</v>
      </c>
      <c r="CG6" s="308" t="str">
        <f t="shared" ref="CG6:CG17" si="26">IF(AND(BJ6="inf",OR(BS6="FP",BS6="FN",BT6="FP",BT6="FN",BU6="FP",BU6="FN")),"YES","NO")</f>
        <v>NO</v>
      </c>
      <c r="CH6" s="308" t="str">
        <f t="shared" ref="CH6:CH17" si="27">IF(AND(BJ6&lt;=60,OR(BS6="FP",BS6="FN",BT6="FP",BT6="FN",BU6="FP",BU6="FN")),"YES","NO")</f>
        <v>NO</v>
      </c>
      <c r="CI6" s="308" t="str">
        <f t="shared" ref="CI6" si="28">IF(AND(OR(BS6="FN",BT6="FN",BU6="FN")),"YES","NO")</f>
        <v>NO</v>
      </c>
      <c r="CJ6" s="308" t="str">
        <f t="shared" ref="CJ6" si="29">IF(AND(BJ6&gt;60,OR(BS6="FN",BT6="FN",BU6="FN")),"YES","NO")</f>
        <v>NO</v>
      </c>
      <c r="CK6" s="308" t="str">
        <f t="shared" ref="CK6" si="30">IF(AND(BJ6&lt;&gt;"inf",BJ6&gt;60,OR(BS6="FN",BT6="FN",BU6="FN")),"YES","NO")</f>
        <v>NO</v>
      </c>
      <c r="CL6" s="308" t="str">
        <f t="shared" ref="CL6" si="31">IF(AND(BJ6="inf",OR(BS6="FN",BT6="FN",BU6="FN")),"YES","NO")</f>
        <v>NO</v>
      </c>
      <c r="CM6" s="308" t="str">
        <f t="shared" ref="CM6" si="32">IF(AND(BJ6&lt;=60,OR(BS6="FN",BT6="FN",BU6="FN")),"YES","NO")</f>
        <v>NO</v>
      </c>
      <c r="CN6" s="308" t="str">
        <f t="shared" ref="CN6" si="33">IF(AND(OR(BS6="FP",BT6="FP",BU6="FP")),"YES","NO")</f>
        <v>NO</v>
      </c>
      <c r="CO6" s="308" t="str">
        <f t="shared" ref="CO6" si="34">IF(AND(BJ6&gt;60,OR(BS6="FP",BT6="FP",BU6="FP")),"YES","NO")</f>
        <v>NO</v>
      </c>
      <c r="CP6" s="308" t="str">
        <f t="shared" ref="CP6" si="35">IF(AND(BJ6&lt;&gt;"inf",BJ6&gt;60,OR(BS6="FP",BT6="FP",BU6="FP")),"YES","NO")</f>
        <v>NO</v>
      </c>
      <c r="CQ6" s="308" t="str">
        <f t="shared" ref="CQ6" si="36">IF(AND(BJ6="inf",OR(BS6="FP",BT6="FP",BU6="FP")),"YES","NO")</f>
        <v>NO</v>
      </c>
      <c r="CR6" s="308" t="str">
        <f t="shared" ref="CR6" si="37">IF(AND(BJ6&lt;=60,OR(BS6="FP",BT6="FP",BU6="FP")),"YES","NO")</f>
        <v>NO</v>
      </c>
    </row>
    <row r="7" spans="1:96">
      <c r="A7" s="61">
        <v>30</v>
      </c>
      <c r="B7" s="62">
        <v>120</v>
      </c>
      <c r="C7" s="62">
        <v>1.5</v>
      </c>
      <c r="D7" s="62">
        <v>0.66</v>
      </c>
      <c r="E7" s="62">
        <v>2105029</v>
      </c>
      <c r="F7" s="62">
        <v>35.083816666666664</v>
      </c>
      <c r="G7" s="62">
        <v>7</v>
      </c>
      <c r="H7" s="63">
        <v>5.833333333333333</v>
      </c>
      <c r="I7" s="60" t="s">
        <v>12</v>
      </c>
      <c r="J7" s="328">
        <v>0.50744865226178604</v>
      </c>
      <c r="K7" s="328">
        <v>0.47626432551102899</v>
      </c>
      <c r="L7" s="328">
        <v>1.6287022227184301E-2</v>
      </c>
      <c r="M7" s="328">
        <v>0.74881830867176102</v>
      </c>
      <c r="N7" s="328">
        <v>0.24571708272332901</v>
      </c>
      <c r="O7" s="328">
        <v>5.4646086049096E-3</v>
      </c>
      <c r="P7" s="328">
        <v>0.85034055346322401</v>
      </c>
      <c r="Q7" s="328">
        <v>6.7839553879876599E-2</v>
      </c>
      <c r="R7" s="328">
        <v>8.1819892656898693E-2</v>
      </c>
      <c r="S7" s="328">
        <v>0.81145631270057805</v>
      </c>
      <c r="T7" s="328">
        <v>7.5273209063974805E-2</v>
      </c>
      <c r="U7" s="328">
        <v>0.113270478235447</v>
      </c>
      <c r="V7" s="328">
        <v>0.53401398272929301</v>
      </c>
      <c r="W7" s="328">
        <v>0.27674359097127099</v>
      </c>
      <c r="X7" s="328">
        <v>0.189242426299435</v>
      </c>
      <c r="Y7" s="328">
        <v>0.56104553994505602</v>
      </c>
      <c r="Z7" s="328">
        <v>0.16331125189131099</v>
      </c>
      <c r="AA7" s="328">
        <v>0.27564320816363103</v>
      </c>
      <c r="AB7" s="328">
        <v>1.39861010246241E-2</v>
      </c>
      <c r="AC7" s="328">
        <v>0.188356175299499</v>
      </c>
      <c r="AD7" s="328">
        <v>0.79765772367587595</v>
      </c>
      <c r="AE7" s="328">
        <v>0.332801950702172</v>
      </c>
      <c r="AF7" s="328">
        <v>0.43375386609120298</v>
      </c>
      <c r="AG7" s="329">
        <v>0.233444183206623</v>
      </c>
      <c r="AH7" s="218">
        <v>0.84499999999999997</v>
      </c>
      <c r="AI7" s="218">
        <v>2.7120000000000002</v>
      </c>
      <c r="AJ7" s="219">
        <v>6.3620000000000001</v>
      </c>
      <c r="AK7" s="210">
        <v>0.83</v>
      </c>
      <c r="AL7" s="210">
        <v>2.673</v>
      </c>
      <c r="AM7" s="210">
        <v>6.4820000000000002</v>
      </c>
      <c r="AN7" s="203">
        <v>0.8518</v>
      </c>
      <c r="AO7" s="203">
        <v>2.2370999999999999</v>
      </c>
      <c r="AP7" s="203">
        <v>5.3787000000000003</v>
      </c>
      <c r="AQ7" s="203"/>
      <c r="AR7" s="203">
        <f>$AN$7*0.81818182</f>
        <v>0.69692727427599999</v>
      </c>
      <c r="AS7" s="203">
        <f>$AN$7</f>
        <v>0.8518</v>
      </c>
      <c r="AT7" s="203">
        <f>$AN$7*1.22222222</f>
        <v>1.041088886996</v>
      </c>
      <c r="AU7" s="203">
        <f>$AO$7*0.81818182</f>
        <v>1.8303545495219997</v>
      </c>
      <c r="AV7" s="203">
        <f>$AO$7</f>
        <v>2.2370999999999999</v>
      </c>
      <c r="AW7" s="203">
        <f>$AO$7*1.22222222</f>
        <v>2.7342333283619995</v>
      </c>
      <c r="AX7" s="203">
        <f>$AP$7*0.81818182</f>
        <v>4.4007545552340002</v>
      </c>
      <c r="AY7" s="203">
        <f>$AP$7</f>
        <v>5.3787000000000003</v>
      </c>
      <c r="AZ7" s="203">
        <f>$AP$7*1.22222222</f>
        <v>6.5739666547139999</v>
      </c>
      <c r="BB7" s="308" t="str">
        <f>IF(AH7&lt;AR7,"A",IF(AND(AR7&lt;=AH7,AH7&lt;=AS7),"NP",IF(AND(AS7&lt;AH7,AH7&lt;=AT7),"NA","P")))</f>
        <v>NP</v>
      </c>
      <c r="BC7" s="308" t="str">
        <f>IF(AI7&lt;AU7,"A",IF(AND(AU7&lt;=AI7,AI7&lt;=AV7),"NP",IF(AND(AV7&lt;AI7,AI7&lt;=AW7),"NA","P")))</f>
        <v>NA</v>
      </c>
      <c r="BD7" s="308" t="str">
        <f t="shared" ref="BD7:BD23" si="38">IF(AJ7&lt;AX7,"A",IF(AND(AX7&lt;=AJ7,AJ7&lt;=AY7),"NP",IF(AND(AY7&lt;AJ7,AJ7&lt;=AZ7),"NA","P")))</f>
        <v>NA</v>
      </c>
      <c r="BE7" s="308" t="str">
        <f t="shared" ref="BE7:BE23" si="39">IF(AND(BB7="A",BC7="A",BD7="A"),"YES","NO")</f>
        <v>NO</v>
      </c>
      <c r="BF7" s="308" t="str">
        <f t="shared" ref="BF7:BF23" si="40">IF(OR(AND(BB7="A",BC7="A"),AND(BB7="A",BD7="A"),AND(BC7="A",BD7="A")),"YES","NO")</f>
        <v>NO</v>
      </c>
      <c r="BG7" s="308" t="str">
        <f t="shared" ref="BG7:BG23" si="41">IF(OR(BB7="A",BC7="A",BD7="A"),"YES","NO")</f>
        <v>NO</v>
      </c>
      <c r="BH7" s="308" t="str">
        <f>IF(OR(BB7="P",BC7="P",BD7="P"),"NO","YES")</f>
        <v>YES</v>
      </c>
      <c r="BJ7" s="12">
        <v>4</v>
      </c>
      <c r="BK7" s="308" t="str">
        <f>IF(AK7&lt;AR7,"A",IF(AND(AR7&lt;=AK7,AK7&lt;=AS7),"NP",IF(AND(AS7&lt;AK7,AK7&lt;=AT7),"NA","P")))</f>
        <v>NP</v>
      </c>
      <c r="BL7" s="308" t="str">
        <f t="shared" ref="BL7:BL23" si="42">IF(AL7&lt;AU7,"A",IF(AND(AU7&lt;=AL7,AL7&lt;=AV7),"NP",IF(AND(AV7&lt;AL7,AL7&lt;=AW7),"NA","P")))</f>
        <v>NA</v>
      </c>
      <c r="BM7" s="308" t="str">
        <f t="shared" ref="BM7:BM23" si="43">IF(AM7&lt;AX7,"A",IF(AND(AX7&lt;=AM7,AM7&lt;=AY7),"NP",IF(AND(AY7&lt;AM7,AM7&lt;=AZ7),"NA","P")))</f>
        <v>NA</v>
      </c>
      <c r="BN7" s="308" t="str">
        <f t="shared" ref="BN7:BN23" si="44">IF(AND(BK7="A",BL7="A",BM7="A"),"YES","NO")</f>
        <v>NO</v>
      </c>
      <c r="BO7" s="308" t="str">
        <f t="shared" ref="BO7:BO23" si="45">IF(OR(AND(BK7="A",BL7="A"),AND(BK7="A",BM7="A"),AND(BL7="A",BM7="A")),"YES","NO")</f>
        <v>NO</v>
      </c>
      <c r="BP7" s="308" t="str">
        <f t="shared" ref="BP7:BP23" si="46">IF(OR(BK7="A",BL7="A",BM7="A"),"YES","NO")</f>
        <v>NO</v>
      </c>
      <c r="BQ7" s="308" t="str">
        <f t="shared" ref="BQ7:BQ23" si="47">IF(OR(BK7="P",BL7="P",BM7="P"),"NO","YES")</f>
        <v>YES</v>
      </c>
      <c r="BS7" s="308" t="str">
        <f t="shared" ref="BS7:BU10" si="48">IF(OR(AND(BB7="A",BK7="A"),AND(BB7="A",BK7="NP"),AND(BB7="NP",BK7="A"),AND(BB7="NP",BK7="NP")),"TP",IF(OR(AND(BB7="A",BK7="NA"),AND(BB7="A",BK7="P"),AND(BB7="NP",BK7="NA"),AND(BB7="NP",BK7="P")),"FP",IF(OR(AND(BB7="NA",BK7="A"),AND(BB7="NA",BK7="NP"),AND(BB7="P",BK7="A"),AND(BB7="P",BK7="NP")),"FN","TN")))</f>
        <v>TP</v>
      </c>
      <c r="BT7" s="308" t="str">
        <f t="shared" si="48"/>
        <v>TN</v>
      </c>
      <c r="BU7" s="308" t="str">
        <f t="shared" si="48"/>
        <v>TN</v>
      </c>
      <c r="BV7" s="308" t="str">
        <f t="shared" ref="BV7:BV23" si="49">IF(AND(BS7="TP",BT7="TP",BU7="TP"),"YES","NO")</f>
        <v>NO</v>
      </c>
      <c r="BW7" s="308" t="str">
        <f t="shared" ref="BW7:BW23" si="50">IF(OR(AND(BS7="TP",BT7="TP"),AND(BS7="TP",BU7="TP"),AND(BT7="TP",BU7="TP")),"YES","NO")</f>
        <v>NO</v>
      </c>
      <c r="BX7" s="303" t="str">
        <f t="shared" ref="BX7:BX23" si="51">IF(OR(BS7="TP",BT7="TP",BU7="TP"),"YES","NO")</f>
        <v>YES</v>
      </c>
      <c r="BY7" s="308" t="str">
        <f t="shared" ref="BY7:BY23" si="52">IF(AND(OR(BS7="TP",BS7="TN",BT7="TP",BT7="TN",BU7="TP",BU7="TN")),"YES","NO")</f>
        <v>YES</v>
      </c>
      <c r="BZ7" s="308" t="str">
        <f>IF(AND(BJ7&gt;60,BY7="NO"),"YES","NO")</f>
        <v>NO</v>
      </c>
      <c r="CA7" s="308" t="str">
        <f t="shared" ref="CA7:CA23" si="53">IF(AND(BJ7&lt;&gt;"inf",BJ7&gt;60,BY7="NO"),"YES","NO")</f>
        <v>NO</v>
      </c>
      <c r="CB7" s="308" t="str">
        <f t="shared" ref="CB7:CB23" si="54">IF(AND(BJ7="inf",BY7="NO"),"YES","NO")</f>
        <v>NO</v>
      </c>
      <c r="CC7" s="308" t="str">
        <f t="shared" ref="CC7:CC23" si="55">IF(AND(BJ7&lt;=60,BY7="NO"),"YES","NO")</f>
        <v>NO</v>
      </c>
      <c r="CD7" s="308" t="str">
        <f t="shared" si="23"/>
        <v>NO</v>
      </c>
      <c r="CE7" s="308" t="str">
        <f t="shared" si="24"/>
        <v>NO</v>
      </c>
      <c r="CF7" s="308" t="str">
        <f t="shared" si="25"/>
        <v>NO</v>
      </c>
      <c r="CG7" s="308" t="str">
        <f t="shared" si="26"/>
        <v>NO</v>
      </c>
      <c r="CH7" s="308" t="str">
        <f t="shared" si="27"/>
        <v>NO</v>
      </c>
      <c r="CI7" s="308" t="str">
        <f t="shared" ref="CI7:CI23" si="56">IF(AND(OR(BS7="FN",BT7="FN",BU7="FN")),"YES","NO")</f>
        <v>NO</v>
      </c>
      <c r="CJ7" s="308" t="str">
        <f t="shared" ref="CJ7:CJ23" si="57">IF(AND(BJ7&gt;60,OR(BS7="FN",BT7="FN",BU7="FN")),"YES","NO")</f>
        <v>NO</v>
      </c>
      <c r="CK7" s="308" t="str">
        <f t="shared" ref="CK7:CK23" si="58">IF(AND(BJ7&lt;&gt;"inf",BJ7&gt;60,OR(BS7="FN",BT7="FN",BU7="FN")),"YES","NO")</f>
        <v>NO</v>
      </c>
      <c r="CL7" s="308" t="str">
        <f t="shared" ref="CL7:CL23" si="59">IF(AND(BJ7="inf",OR(BS7="FN",BT7="FN",BU7="FN")),"YES","NO")</f>
        <v>NO</v>
      </c>
      <c r="CM7" s="308" t="str">
        <f t="shared" ref="CM7:CM23" si="60">IF(AND(BJ7&lt;=60,OR(BS7="FN",BT7="FN",BU7="FN")),"YES","NO")</f>
        <v>NO</v>
      </c>
      <c r="CN7" s="308" t="str">
        <f t="shared" ref="CN7:CN23" si="61">IF(AND(OR(BS7="FP",BT7="FP",BU7="FP")),"YES","NO")</f>
        <v>NO</v>
      </c>
      <c r="CO7" s="308" t="str">
        <f t="shared" ref="CO7:CO23" si="62">IF(AND(BJ7&gt;60,OR(BS7="FP",BT7="FP",BU7="FP")),"YES","NO")</f>
        <v>NO</v>
      </c>
      <c r="CP7" s="308" t="str">
        <f t="shared" ref="CP7:CP23" si="63">IF(AND(BJ7&lt;&gt;"inf",BJ7&gt;60,OR(BS7="FP",BT7="FP",BU7="FP")),"YES","NO")</f>
        <v>NO</v>
      </c>
      <c r="CQ7" s="308" t="str">
        <f t="shared" ref="CQ7:CQ23" si="64">IF(AND(BJ7="inf",OR(BS7="FP",BT7="FP",BU7="FP")),"YES","NO")</f>
        <v>NO</v>
      </c>
      <c r="CR7" s="308" t="str">
        <f t="shared" ref="CR7:CR23" si="65">IF(AND(BJ7&lt;=60,OR(BS7="FP",BT7="FP",BU7="FP")),"YES","NO")</f>
        <v>NO</v>
      </c>
    </row>
    <row r="8" spans="1:96">
      <c r="A8" s="64"/>
      <c r="B8" s="15"/>
      <c r="C8" s="15"/>
      <c r="D8" s="15"/>
      <c r="E8" s="15"/>
      <c r="F8" s="15"/>
      <c r="G8" s="15"/>
      <c r="H8" s="65"/>
      <c r="I8" s="52" t="s">
        <v>15</v>
      </c>
      <c r="J8" s="334">
        <v>0.36289253528997001</v>
      </c>
      <c r="K8" s="334">
        <v>0.629609957004303</v>
      </c>
      <c r="L8" s="334">
        <v>7.4975077057261004E-3</v>
      </c>
      <c r="M8" s="334">
        <v>0.94550186250212498</v>
      </c>
      <c r="N8" s="334">
        <v>2.4285070107748701E-2</v>
      </c>
      <c r="O8" s="334">
        <v>3.0213067390125699E-2</v>
      </c>
      <c r="P8" s="334">
        <v>0.19087881505309401</v>
      </c>
      <c r="Q8" s="334">
        <v>0.120761638707427</v>
      </c>
      <c r="R8" s="334">
        <v>0.68835954623947804</v>
      </c>
      <c r="S8" s="334">
        <v>0.28676463091698001</v>
      </c>
      <c r="T8" s="334">
        <v>0.63202514960051104</v>
      </c>
      <c r="U8" s="334">
        <v>8.1210219482508006E-2</v>
      </c>
      <c r="V8" s="334">
        <v>0.83587035899147299</v>
      </c>
      <c r="W8" s="334">
        <v>0.14122504796323701</v>
      </c>
      <c r="X8" s="334">
        <v>2.2904593045288999E-2</v>
      </c>
      <c r="Y8" s="334">
        <v>0.41510813947081299</v>
      </c>
      <c r="Z8" s="334">
        <v>0.57306780152356895</v>
      </c>
      <c r="AA8" s="334">
        <v>1.18240590056176E-2</v>
      </c>
      <c r="AB8" s="330">
        <v>1.39861010246241E-2</v>
      </c>
      <c r="AC8" s="330">
        <v>0.188356175299499</v>
      </c>
      <c r="AD8" s="330">
        <v>0.79765772367587595</v>
      </c>
      <c r="AE8" s="330">
        <v>0.332801950702172</v>
      </c>
      <c r="AF8" s="330">
        <v>0.43375386609120298</v>
      </c>
      <c r="AG8" s="333">
        <v>0.233444183206623</v>
      </c>
      <c r="AH8" s="220">
        <v>1.7310000000000001</v>
      </c>
      <c r="AI8" s="220">
        <v>2.1560000000000001</v>
      </c>
      <c r="AJ8" s="221">
        <v>6.4729999999999999</v>
      </c>
      <c r="AK8" s="210">
        <v>1.5329999999999999</v>
      </c>
      <c r="AL8" s="210">
        <v>2.1429999999999998</v>
      </c>
      <c r="AM8" s="210">
        <v>6.57</v>
      </c>
      <c r="AN8" s="203"/>
      <c r="AO8" s="203"/>
      <c r="AP8" s="203"/>
      <c r="AQ8" s="203"/>
      <c r="AR8" s="203">
        <f>$AN$7*0.81818182</f>
        <v>0.69692727427599999</v>
      </c>
      <c r="AS8" s="203">
        <f>$AN$7</f>
        <v>0.8518</v>
      </c>
      <c r="AT8" s="203">
        <f>$AN$7*1.22222222</f>
        <v>1.041088886996</v>
      </c>
      <c r="AU8" s="203">
        <f>$AO$7*0.81818182</f>
        <v>1.8303545495219997</v>
      </c>
      <c r="AV8" s="203">
        <f>$AO$7</f>
        <v>2.2370999999999999</v>
      </c>
      <c r="AW8" s="203">
        <f>$AO$7*1.22222222</f>
        <v>2.7342333283619995</v>
      </c>
      <c r="AX8" s="203">
        <f>$AP$7*0.81818182</f>
        <v>4.4007545552340002</v>
      </c>
      <c r="AY8" s="203">
        <f>$AP$7</f>
        <v>5.3787000000000003</v>
      </c>
      <c r="AZ8" s="203">
        <f>$AP$7*1.22222222</f>
        <v>6.5739666547139999</v>
      </c>
      <c r="BB8" s="308" t="str">
        <f t="shared" ref="BB8:BB23" si="66">IF(AH8&lt;AR8,"A",IF(AND(AR8&lt;=AH8,AH8&lt;=AS8),"NP",IF(AND(AS8&lt;AH8,AH8&lt;=AT8),"NA","P")))</f>
        <v>P</v>
      </c>
      <c r="BC8" s="308" t="str">
        <f t="shared" ref="BC8:BC23" si="67">IF(AI8&lt;AU8,"A",IF(AND(AU8&lt;=AI8,AI8&lt;=AV8),"NP",IF(AND(AV8&lt;AI8,AI8&lt;=AW8),"NA","P")))</f>
        <v>NP</v>
      </c>
      <c r="BD8" s="308" t="str">
        <f t="shared" si="38"/>
        <v>NA</v>
      </c>
      <c r="BE8" s="308" t="str">
        <f t="shared" si="39"/>
        <v>NO</v>
      </c>
      <c r="BF8" s="308" t="str">
        <f t="shared" si="40"/>
        <v>NO</v>
      </c>
      <c r="BG8" s="308" t="str">
        <f t="shared" si="41"/>
        <v>NO</v>
      </c>
      <c r="BH8" s="308" t="str">
        <f t="shared" ref="BH8:BH11" si="68">IF(OR(BB8="P",BC8="P",BD8="P"),"NO","YES")</f>
        <v>NO</v>
      </c>
      <c r="BJ8" s="12">
        <v>16</v>
      </c>
      <c r="BK8" s="308" t="str">
        <f t="shared" ref="BK8:BK23" si="69">IF(AK8&lt;AR8,"A",IF(AND(AR8&lt;=AK8,AK8&lt;=AS8),"NP",IF(AND(AS8&lt;AK8,AK8&lt;=AT8),"NA","P")))</f>
        <v>P</v>
      </c>
      <c r="BL8" s="308" t="str">
        <f t="shared" si="42"/>
        <v>NP</v>
      </c>
      <c r="BM8" s="308" t="str">
        <f t="shared" si="43"/>
        <v>NA</v>
      </c>
      <c r="BN8" s="308" t="str">
        <f t="shared" si="44"/>
        <v>NO</v>
      </c>
      <c r="BO8" s="308" t="str">
        <f t="shared" si="45"/>
        <v>NO</v>
      </c>
      <c r="BP8" s="308" t="str">
        <f t="shared" si="46"/>
        <v>NO</v>
      </c>
      <c r="BQ8" s="308" t="str">
        <f t="shared" si="47"/>
        <v>NO</v>
      </c>
      <c r="BS8" s="308" t="str">
        <f t="shared" si="48"/>
        <v>TN</v>
      </c>
      <c r="BT8" s="308" t="str">
        <f t="shared" si="48"/>
        <v>TP</v>
      </c>
      <c r="BU8" s="308" t="str">
        <f t="shared" si="48"/>
        <v>TN</v>
      </c>
      <c r="BV8" s="308" t="str">
        <f t="shared" si="49"/>
        <v>NO</v>
      </c>
      <c r="BW8" s="308" t="str">
        <f t="shared" si="50"/>
        <v>NO</v>
      </c>
      <c r="BX8" s="303" t="str">
        <f t="shared" si="51"/>
        <v>YES</v>
      </c>
      <c r="BY8" s="308" t="str">
        <f t="shared" si="52"/>
        <v>YES</v>
      </c>
      <c r="BZ8" s="308" t="str">
        <f t="shared" ref="BZ8:BZ23" si="70">IF(AND(BJ8&gt;60,BY8="NO"),"YES","NO")</f>
        <v>NO</v>
      </c>
      <c r="CA8" s="308" t="str">
        <f t="shared" si="53"/>
        <v>NO</v>
      </c>
      <c r="CB8" s="308" t="str">
        <f t="shared" si="54"/>
        <v>NO</v>
      </c>
      <c r="CC8" s="308" t="str">
        <f t="shared" si="55"/>
        <v>NO</v>
      </c>
      <c r="CD8" s="308" t="str">
        <f t="shared" si="23"/>
        <v>NO</v>
      </c>
      <c r="CE8" s="308" t="str">
        <f t="shared" si="24"/>
        <v>NO</v>
      </c>
      <c r="CF8" s="308" t="str">
        <f t="shared" si="25"/>
        <v>NO</v>
      </c>
      <c r="CG8" s="308" t="str">
        <f t="shared" si="26"/>
        <v>NO</v>
      </c>
      <c r="CH8" s="308" t="str">
        <f t="shared" si="27"/>
        <v>NO</v>
      </c>
      <c r="CI8" s="308" t="str">
        <f t="shared" si="56"/>
        <v>NO</v>
      </c>
      <c r="CJ8" s="308" t="str">
        <f t="shared" si="57"/>
        <v>NO</v>
      </c>
      <c r="CK8" s="308" t="str">
        <f t="shared" si="58"/>
        <v>NO</v>
      </c>
      <c r="CL8" s="308" t="str">
        <f t="shared" si="59"/>
        <v>NO</v>
      </c>
      <c r="CM8" s="308" t="str">
        <f t="shared" si="60"/>
        <v>NO</v>
      </c>
      <c r="CN8" s="308" t="str">
        <f t="shared" si="61"/>
        <v>NO</v>
      </c>
      <c r="CO8" s="308" t="str">
        <f t="shared" si="62"/>
        <v>NO</v>
      </c>
      <c r="CP8" s="308" t="str">
        <f t="shared" si="63"/>
        <v>NO</v>
      </c>
      <c r="CQ8" s="308" t="str">
        <f t="shared" si="64"/>
        <v>NO</v>
      </c>
      <c r="CR8" s="308" t="str">
        <f t="shared" si="65"/>
        <v>NO</v>
      </c>
    </row>
    <row r="9" spans="1:96">
      <c r="A9" s="64"/>
      <c r="B9" s="15"/>
      <c r="C9" s="15"/>
      <c r="D9" s="15"/>
      <c r="E9" s="15"/>
      <c r="F9" s="15"/>
      <c r="G9" s="15"/>
      <c r="H9" s="65"/>
      <c r="I9" s="52" t="s">
        <v>42</v>
      </c>
      <c r="J9" s="335">
        <v>0.57568408768516599</v>
      </c>
      <c r="K9" s="335">
        <v>0.412793848952204</v>
      </c>
      <c r="L9" s="335">
        <v>1.15220633626295E-2</v>
      </c>
      <c r="M9" s="335">
        <v>0.60676602979587402</v>
      </c>
      <c r="N9" s="335">
        <v>0.119654737711683</v>
      </c>
      <c r="O9" s="335">
        <v>0.27357923249244098</v>
      </c>
      <c r="P9" s="335">
        <v>0.55612609984973904</v>
      </c>
      <c r="Q9" s="335">
        <v>3.9715433671566901E-2</v>
      </c>
      <c r="R9" s="335">
        <v>0.40415846647869302</v>
      </c>
      <c r="S9" s="334">
        <v>0.28676463091698001</v>
      </c>
      <c r="T9" s="334">
        <v>0.63202514960051104</v>
      </c>
      <c r="U9" s="334">
        <v>8.1210219482508006E-2</v>
      </c>
      <c r="V9" s="334">
        <v>0.83587035899147299</v>
      </c>
      <c r="W9" s="334">
        <v>0.14122504796323701</v>
      </c>
      <c r="X9" s="334">
        <v>2.2904593045288999E-2</v>
      </c>
      <c r="Y9" s="334">
        <v>0.41510813947081299</v>
      </c>
      <c r="Z9" s="334">
        <v>0.57306780152356895</v>
      </c>
      <c r="AA9" s="334">
        <v>1.18240590056176E-2</v>
      </c>
      <c r="AB9" s="330">
        <v>1.39861010246241E-2</v>
      </c>
      <c r="AC9" s="330">
        <v>0.188356175299499</v>
      </c>
      <c r="AD9" s="330">
        <v>0.79765772367587595</v>
      </c>
      <c r="AE9" s="330">
        <v>0.332801950702172</v>
      </c>
      <c r="AF9" s="330">
        <v>0.43375386609120298</v>
      </c>
      <c r="AG9" s="333">
        <v>0.233444183206623</v>
      </c>
      <c r="AH9" s="220">
        <v>1.377</v>
      </c>
      <c r="AI9" s="220">
        <v>2.1850000000000001</v>
      </c>
      <c r="AJ9" s="221">
        <v>6.4850000000000003</v>
      </c>
      <c r="AK9" s="210">
        <v>1.208</v>
      </c>
      <c r="AL9" s="210">
        <v>2.1829999999999998</v>
      </c>
      <c r="AM9" s="210">
        <v>6.4729999999999999</v>
      </c>
      <c r="AN9" s="203"/>
      <c r="AO9" s="203"/>
      <c r="AP9" s="203"/>
      <c r="AQ9" s="203"/>
      <c r="AR9" s="203">
        <f>$AN$7*0.81818182</f>
        <v>0.69692727427599999</v>
      </c>
      <c r="AS9" s="203">
        <f>$AN$7</f>
        <v>0.8518</v>
      </c>
      <c r="AT9" s="203">
        <f>$AN$7*1.22222222</f>
        <v>1.041088886996</v>
      </c>
      <c r="AU9" s="203">
        <f>$AO$7*0.81818182</f>
        <v>1.8303545495219997</v>
      </c>
      <c r="AV9" s="203">
        <f>$AO$7</f>
        <v>2.2370999999999999</v>
      </c>
      <c r="AW9" s="203">
        <f>$AO$7*1.22222222</f>
        <v>2.7342333283619995</v>
      </c>
      <c r="AX9" s="203">
        <f>$AP$7*0.81818182</f>
        <v>4.4007545552340002</v>
      </c>
      <c r="AY9" s="203">
        <f>$AP$7</f>
        <v>5.3787000000000003</v>
      </c>
      <c r="AZ9" s="203">
        <f>$AP$7*1.22222222</f>
        <v>6.5739666547139999</v>
      </c>
      <c r="BB9" s="308" t="str">
        <f t="shared" si="66"/>
        <v>P</v>
      </c>
      <c r="BC9" s="308" t="str">
        <f t="shared" si="67"/>
        <v>NP</v>
      </c>
      <c r="BD9" s="308" t="str">
        <f t="shared" si="38"/>
        <v>NA</v>
      </c>
      <c r="BE9" s="308" t="str">
        <f t="shared" si="39"/>
        <v>NO</v>
      </c>
      <c r="BF9" s="308" t="str">
        <f t="shared" si="40"/>
        <v>NO</v>
      </c>
      <c r="BG9" s="308" t="str">
        <f t="shared" si="41"/>
        <v>NO</v>
      </c>
      <c r="BH9" s="308" t="str">
        <f t="shared" si="68"/>
        <v>NO</v>
      </c>
      <c r="BJ9" s="12">
        <v>4</v>
      </c>
      <c r="BK9" s="308" t="str">
        <f t="shared" si="69"/>
        <v>P</v>
      </c>
      <c r="BL9" s="308" t="str">
        <f t="shared" si="42"/>
        <v>NP</v>
      </c>
      <c r="BM9" s="308" t="str">
        <f t="shared" si="43"/>
        <v>NA</v>
      </c>
      <c r="BN9" s="308" t="str">
        <f t="shared" si="44"/>
        <v>NO</v>
      </c>
      <c r="BO9" s="308" t="str">
        <f t="shared" si="45"/>
        <v>NO</v>
      </c>
      <c r="BP9" s="308" t="str">
        <f t="shared" si="46"/>
        <v>NO</v>
      </c>
      <c r="BQ9" s="308" t="str">
        <f t="shared" si="47"/>
        <v>NO</v>
      </c>
      <c r="BS9" s="308" t="str">
        <f t="shared" si="48"/>
        <v>TN</v>
      </c>
      <c r="BT9" s="308" t="str">
        <f t="shared" si="48"/>
        <v>TP</v>
      </c>
      <c r="BU9" s="308" t="str">
        <f t="shared" si="48"/>
        <v>TN</v>
      </c>
      <c r="BV9" s="308" t="str">
        <f t="shared" si="49"/>
        <v>NO</v>
      </c>
      <c r="BW9" s="308" t="str">
        <f t="shared" si="50"/>
        <v>NO</v>
      </c>
      <c r="BX9" s="303" t="str">
        <f t="shared" si="51"/>
        <v>YES</v>
      </c>
      <c r="BY9" s="308" t="str">
        <f t="shared" si="52"/>
        <v>YES</v>
      </c>
      <c r="BZ9" s="308" t="str">
        <f t="shared" si="70"/>
        <v>NO</v>
      </c>
      <c r="CA9" s="308" t="str">
        <f t="shared" si="53"/>
        <v>NO</v>
      </c>
      <c r="CB9" s="308" t="str">
        <f t="shared" si="54"/>
        <v>NO</v>
      </c>
      <c r="CC9" s="308" t="str">
        <f t="shared" si="55"/>
        <v>NO</v>
      </c>
      <c r="CD9" s="308" t="str">
        <f t="shared" si="23"/>
        <v>NO</v>
      </c>
      <c r="CE9" s="308" t="str">
        <f t="shared" si="24"/>
        <v>NO</v>
      </c>
      <c r="CF9" s="308" t="str">
        <f t="shared" si="25"/>
        <v>NO</v>
      </c>
      <c r="CG9" s="308" t="str">
        <f t="shared" si="26"/>
        <v>NO</v>
      </c>
      <c r="CH9" s="308" t="str">
        <f t="shared" si="27"/>
        <v>NO</v>
      </c>
      <c r="CI9" s="308" t="str">
        <f t="shared" si="56"/>
        <v>NO</v>
      </c>
      <c r="CJ9" s="308" t="str">
        <f t="shared" si="57"/>
        <v>NO</v>
      </c>
      <c r="CK9" s="308" t="str">
        <f t="shared" si="58"/>
        <v>NO</v>
      </c>
      <c r="CL9" s="308" t="str">
        <f t="shared" si="59"/>
        <v>NO</v>
      </c>
      <c r="CM9" s="308" t="str">
        <f t="shared" si="60"/>
        <v>NO</v>
      </c>
      <c r="CN9" s="308" t="str">
        <f t="shared" si="61"/>
        <v>NO</v>
      </c>
      <c r="CO9" s="308" t="str">
        <f t="shared" si="62"/>
        <v>NO</v>
      </c>
      <c r="CP9" s="308" t="str">
        <f t="shared" si="63"/>
        <v>NO</v>
      </c>
      <c r="CQ9" s="308" t="str">
        <f t="shared" si="64"/>
        <v>NO</v>
      </c>
      <c r="CR9" s="308" t="str">
        <f t="shared" si="65"/>
        <v>NO</v>
      </c>
    </row>
    <row r="10" spans="1:96">
      <c r="A10" s="64"/>
      <c r="B10" s="15"/>
      <c r="C10" s="15"/>
      <c r="D10" s="15"/>
      <c r="E10" s="15"/>
      <c r="F10" s="15"/>
      <c r="G10" s="15"/>
      <c r="H10" s="65"/>
      <c r="I10" s="52" t="s">
        <v>20</v>
      </c>
      <c r="J10" s="330">
        <v>0.50744865226178604</v>
      </c>
      <c r="K10" s="330">
        <v>0.47626432551102899</v>
      </c>
      <c r="L10" s="330">
        <v>1.6287022227184301E-2</v>
      </c>
      <c r="M10" s="330">
        <v>0.74881830867176102</v>
      </c>
      <c r="N10" s="330">
        <v>0.24571708272332901</v>
      </c>
      <c r="O10" s="330">
        <v>5.4646086049096E-3</v>
      </c>
      <c r="P10" s="330">
        <v>0.85034055346322401</v>
      </c>
      <c r="Q10" s="330">
        <v>6.7839553879876599E-2</v>
      </c>
      <c r="R10" s="330">
        <v>8.1819892656898693E-2</v>
      </c>
      <c r="S10" s="331">
        <v>0.96022281909871199</v>
      </c>
      <c r="T10" s="331">
        <v>2.23964733051326E-2</v>
      </c>
      <c r="U10" s="331">
        <v>1.7380707596154499E-2</v>
      </c>
      <c r="V10" s="331">
        <v>0.347155718337744</v>
      </c>
      <c r="W10" s="331">
        <v>0.15074970905468299</v>
      </c>
      <c r="X10" s="331">
        <v>0.50209457260757095</v>
      </c>
      <c r="Y10" s="331">
        <v>0.52443096410356904</v>
      </c>
      <c r="Z10" s="331">
        <v>0.22954664494333901</v>
      </c>
      <c r="AA10" s="331">
        <v>0.246022390953091</v>
      </c>
      <c r="AB10" s="331">
        <v>0.42715573868793799</v>
      </c>
      <c r="AC10" s="331">
        <v>3.5015215174358698E-3</v>
      </c>
      <c r="AD10" s="331">
        <v>0.56934273979462502</v>
      </c>
      <c r="AE10" s="331">
        <v>0.57798423009702604</v>
      </c>
      <c r="AF10" s="331">
        <v>0.21167021638790501</v>
      </c>
      <c r="AG10" s="332">
        <v>0.21034555351506801</v>
      </c>
      <c r="AH10" s="220">
        <v>0.79400000000000004</v>
      </c>
      <c r="AI10" s="220">
        <v>3.0390000000000001</v>
      </c>
      <c r="AJ10" s="221">
        <v>6.125</v>
      </c>
      <c r="AK10" s="210">
        <v>0.80500000000000005</v>
      </c>
      <c r="AL10" s="210">
        <v>3.0739999999999998</v>
      </c>
      <c r="AM10" s="210">
        <v>6.2229999999999999</v>
      </c>
      <c r="AN10" s="203"/>
      <c r="AO10" s="203"/>
      <c r="AP10" s="203"/>
      <c r="AQ10" s="203"/>
      <c r="AR10" s="203">
        <f>$AN$7*0.81818182</f>
        <v>0.69692727427599999</v>
      </c>
      <c r="AS10" s="203">
        <f>$AN$7</f>
        <v>0.8518</v>
      </c>
      <c r="AT10" s="203">
        <f>$AN$7*1.22222222</f>
        <v>1.041088886996</v>
      </c>
      <c r="AU10" s="203">
        <f>$AO$7*0.81818182</f>
        <v>1.8303545495219997</v>
      </c>
      <c r="AV10" s="203">
        <f>$AO$7</f>
        <v>2.2370999999999999</v>
      </c>
      <c r="AW10" s="203">
        <f>$AO$7*1.22222222</f>
        <v>2.7342333283619995</v>
      </c>
      <c r="AX10" s="203">
        <f>$AP$7*0.81818182</f>
        <v>4.4007545552340002</v>
      </c>
      <c r="AY10" s="203">
        <f>$AP$7</f>
        <v>5.3787000000000003</v>
      </c>
      <c r="AZ10" s="203">
        <f>$AP$7*1.22222222</f>
        <v>6.5739666547139999</v>
      </c>
      <c r="BB10" s="308" t="str">
        <f t="shared" si="66"/>
        <v>NP</v>
      </c>
      <c r="BC10" s="308" t="str">
        <f t="shared" si="67"/>
        <v>P</v>
      </c>
      <c r="BD10" s="308" t="str">
        <f t="shared" si="38"/>
        <v>NA</v>
      </c>
      <c r="BE10" s="308" t="str">
        <f t="shared" si="39"/>
        <v>NO</v>
      </c>
      <c r="BF10" s="308" t="str">
        <f t="shared" si="40"/>
        <v>NO</v>
      </c>
      <c r="BG10" s="308" t="str">
        <f t="shared" si="41"/>
        <v>NO</v>
      </c>
      <c r="BH10" s="308" t="str">
        <f t="shared" si="68"/>
        <v>NO</v>
      </c>
      <c r="BJ10" s="12">
        <v>122</v>
      </c>
      <c r="BK10" s="308" t="str">
        <f t="shared" si="69"/>
        <v>NP</v>
      </c>
      <c r="BL10" s="308" t="str">
        <f t="shared" si="42"/>
        <v>P</v>
      </c>
      <c r="BM10" s="308" t="str">
        <f t="shared" si="43"/>
        <v>NA</v>
      </c>
      <c r="BN10" s="308" t="str">
        <f t="shared" si="44"/>
        <v>NO</v>
      </c>
      <c r="BO10" s="308" t="str">
        <f t="shared" si="45"/>
        <v>NO</v>
      </c>
      <c r="BP10" s="308" t="str">
        <f t="shared" si="46"/>
        <v>NO</v>
      </c>
      <c r="BQ10" s="308" t="str">
        <f t="shared" si="47"/>
        <v>NO</v>
      </c>
      <c r="BS10" s="308" t="str">
        <f t="shared" si="48"/>
        <v>TP</v>
      </c>
      <c r="BT10" s="308" t="str">
        <f t="shared" si="48"/>
        <v>TN</v>
      </c>
      <c r="BU10" s="308" t="str">
        <f t="shared" si="48"/>
        <v>TN</v>
      </c>
      <c r="BV10" s="308" t="str">
        <f t="shared" si="49"/>
        <v>NO</v>
      </c>
      <c r="BW10" s="308" t="str">
        <f t="shared" si="50"/>
        <v>NO</v>
      </c>
      <c r="BX10" s="303" t="str">
        <f t="shared" si="51"/>
        <v>YES</v>
      </c>
      <c r="BY10" s="308" t="str">
        <f t="shared" si="52"/>
        <v>YES</v>
      </c>
      <c r="BZ10" s="308" t="str">
        <f t="shared" si="70"/>
        <v>NO</v>
      </c>
      <c r="CA10" s="308" t="str">
        <f t="shared" si="53"/>
        <v>NO</v>
      </c>
      <c r="CB10" s="308" t="str">
        <f t="shared" si="54"/>
        <v>NO</v>
      </c>
      <c r="CC10" s="308" t="str">
        <f t="shared" si="55"/>
        <v>NO</v>
      </c>
      <c r="CD10" s="308" t="str">
        <f t="shared" si="23"/>
        <v>NO</v>
      </c>
      <c r="CE10" s="308" t="str">
        <f t="shared" si="24"/>
        <v>NO</v>
      </c>
      <c r="CF10" s="308" t="str">
        <f t="shared" si="25"/>
        <v>NO</v>
      </c>
      <c r="CG10" s="308" t="str">
        <f t="shared" si="26"/>
        <v>NO</v>
      </c>
      <c r="CH10" s="308" t="str">
        <f t="shared" si="27"/>
        <v>NO</v>
      </c>
      <c r="CI10" s="308" t="str">
        <f t="shared" si="56"/>
        <v>NO</v>
      </c>
      <c r="CJ10" s="308" t="str">
        <f t="shared" si="57"/>
        <v>NO</v>
      </c>
      <c r="CK10" s="308" t="str">
        <f t="shared" si="58"/>
        <v>NO</v>
      </c>
      <c r="CL10" s="308" t="str">
        <f t="shared" si="59"/>
        <v>NO</v>
      </c>
      <c r="CM10" s="308" t="str">
        <f t="shared" si="60"/>
        <v>NO</v>
      </c>
      <c r="CN10" s="308" t="str">
        <f t="shared" si="61"/>
        <v>NO</v>
      </c>
      <c r="CO10" s="308" t="str">
        <f t="shared" si="62"/>
        <v>NO</v>
      </c>
      <c r="CP10" s="308" t="str">
        <f t="shared" si="63"/>
        <v>NO</v>
      </c>
      <c r="CQ10" s="308" t="str">
        <f t="shared" si="64"/>
        <v>NO</v>
      </c>
      <c r="CR10" s="308" t="str">
        <f t="shared" si="65"/>
        <v>NO</v>
      </c>
    </row>
    <row r="11" spans="1:96" ht="16.5" thickBot="1">
      <c r="A11" s="64"/>
      <c r="B11" s="15"/>
      <c r="C11" s="15"/>
      <c r="D11" s="15"/>
      <c r="E11" s="15"/>
      <c r="F11" s="15"/>
      <c r="G11" s="15"/>
      <c r="H11" s="65"/>
      <c r="I11" s="52" t="s">
        <v>58</v>
      </c>
      <c r="J11" s="54">
        <v>0.36289253528997001</v>
      </c>
      <c r="K11" s="54">
        <v>0.629609957004303</v>
      </c>
      <c r="L11" s="54">
        <v>7.4975077057261004E-3</v>
      </c>
      <c r="M11" s="334">
        <v>0.94550186250212498</v>
      </c>
      <c r="N11" s="334">
        <v>2.4285070107748701E-2</v>
      </c>
      <c r="O11" s="334">
        <v>3.0213067390125699E-2</v>
      </c>
      <c r="P11" s="335">
        <v>0.55612609984973904</v>
      </c>
      <c r="Q11" s="335">
        <v>3.9715433671566901E-2</v>
      </c>
      <c r="R11" s="335">
        <v>0.40415846647869302</v>
      </c>
      <c r="S11" s="334">
        <v>0.28676463091698001</v>
      </c>
      <c r="T11" s="334">
        <v>0.63202514960051104</v>
      </c>
      <c r="U11" s="334">
        <v>8.1210219482508006E-2</v>
      </c>
      <c r="V11" s="334">
        <v>0.83587035899147299</v>
      </c>
      <c r="W11" s="334">
        <v>0.14122504796323701</v>
      </c>
      <c r="X11" s="334">
        <v>2.2904593045288999E-2</v>
      </c>
      <c r="Y11" s="334">
        <v>0.41510813947081299</v>
      </c>
      <c r="Z11" s="334">
        <v>0.57306780152356895</v>
      </c>
      <c r="AA11" s="334">
        <v>1.18240590056176E-2</v>
      </c>
      <c r="AB11" s="330">
        <v>1.39861010246241E-2</v>
      </c>
      <c r="AC11" s="330">
        <v>0.188356175299499</v>
      </c>
      <c r="AD11" s="330">
        <v>0.79765772367587595</v>
      </c>
      <c r="AE11" s="330">
        <v>0.332801950702172</v>
      </c>
      <c r="AF11" s="330">
        <v>0.43375386609120298</v>
      </c>
      <c r="AG11" s="333">
        <v>0.233444183206623</v>
      </c>
      <c r="AH11" s="220">
        <v>1.2090000000000001</v>
      </c>
      <c r="AI11" s="220">
        <v>2.2130000000000001</v>
      </c>
      <c r="AJ11" s="221">
        <v>6.36</v>
      </c>
      <c r="AK11" s="210">
        <v>1.1919999999999999</v>
      </c>
      <c r="AL11" s="210">
        <v>2.1800000000000002</v>
      </c>
      <c r="AM11" s="210">
        <v>6.3129999999999997</v>
      </c>
      <c r="AN11" s="203"/>
      <c r="AO11" s="203"/>
      <c r="AP11" s="203"/>
      <c r="AQ11" s="203"/>
      <c r="AR11" s="203">
        <f>$AN$7*0.81818182</f>
        <v>0.69692727427599999</v>
      </c>
      <c r="AS11" s="203">
        <f>$AN$7</f>
        <v>0.8518</v>
      </c>
      <c r="AT11" s="203">
        <f>$AN$7*1.22222222</f>
        <v>1.041088886996</v>
      </c>
      <c r="AU11" s="203">
        <f>$AO$7*0.81818182</f>
        <v>1.8303545495219997</v>
      </c>
      <c r="AV11" s="203">
        <f>$AO$7</f>
        <v>2.2370999999999999</v>
      </c>
      <c r="AW11" s="203">
        <f>$AO$7*1.22222222</f>
        <v>2.7342333283619995</v>
      </c>
      <c r="AX11" s="203">
        <f>$AP$7*0.81818182</f>
        <v>4.4007545552340002</v>
      </c>
      <c r="AY11" s="203">
        <f>$AP$7</f>
        <v>5.3787000000000003</v>
      </c>
      <c r="AZ11" s="203">
        <f>$AP$7*1.22222222</f>
        <v>6.5739666547139999</v>
      </c>
      <c r="BB11" s="308" t="str">
        <f t="shared" si="66"/>
        <v>P</v>
      </c>
      <c r="BC11" s="308" t="str">
        <f t="shared" si="67"/>
        <v>NP</v>
      </c>
      <c r="BD11" s="308" t="str">
        <f t="shared" si="38"/>
        <v>NA</v>
      </c>
      <c r="BE11" s="308" t="str">
        <f t="shared" si="39"/>
        <v>NO</v>
      </c>
      <c r="BF11" s="308" t="str">
        <f t="shared" si="40"/>
        <v>NO</v>
      </c>
      <c r="BG11" s="308" t="str">
        <f t="shared" si="41"/>
        <v>NO</v>
      </c>
      <c r="BH11" s="308" t="str">
        <f t="shared" si="68"/>
        <v>NO</v>
      </c>
      <c r="BJ11" s="12">
        <v>7</v>
      </c>
      <c r="BK11" s="308" t="str">
        <f t="shared" si="69"/>
        <v>P</v>
      </c>
      <c r="BL11" s="308" t="str">
        <f t="shared" si="42"/>
        <v>NP</v>
      </c>
      <c r="BM11" s="308" t="str">
        <f t="shared" si="43"/>
        <v>NA</v>
      </c>
      <c r="BN11" s="308" t="str">
        <f t="shared" si="44"/>
        <v>NO</v>
      </c>
      <c r="BO11" s="308" t="str">
        <f t="shared" si="45"/>
        <v>NO</v>
      </c>
      <c r="BP11" s="308" t="str">
        <f t="shared" si="46"/>
        <v>NO</v>
      </c>
      <c r="BQ11" s="308" t="str">
        <f t="shared" si="47"/>
        <v>NO</v>
      </c>
      <c r="BS11" s="308" t="str">
        <f t="shared" ref="BS11:BU15" si="71">IF(OR(AND(BB11="A",BK11="A"),AND(BB11="A",BK11="NP"),AND(BB11="NP",BK11="A"),AND(BB11="NP",BK11="NP")),"TP",IF(OR(AND(BB11="A",BK11="NA"),AND(BB11="A",BK11="P"),AND(BB11="NP",BK11="NA"),AND(BB11="NP",BK11="P")),"FP",IF(OR(AND(BB11="NA",BK11="A"),AND(BB11="NA",BK11="NP"),AND(BB11="P",BK11="A"),AND(BB11="P",BK11="NP")),"FN","TN")))</f>
        <v>TN</v>
      </c>
      <c r="BT11" s="308" t="str">
        <f t="shared" si="71"/>
        <v>TP</v>
      </c>
      <c r="BU11" s="308" t="str">
        <f t="shared" si="71"/>
        <v>TN</v>
      </c>
      <c r="BV11" s="308" t="str">
        <f t="shared" si="49"/>
        <v>NO</v>
      </c>
      <c r="BW11" s="308" t="str">
        <f t="shared" si="50"/>
        <v>NO</v>
      </c>
      <c r="BX11" s="303" t="str">
        <f t="shared" si="51"/>
        <v>YES</v>
      </c>
      <c r="BY11" s="308" t="str">
        <f t="shared" si="52"/>
        <v>YES</v>
      </c>
      <c r="BZ11" s="308" t="str">
        <f t="shared" si="70"/>
        <v>NO</v>
      </c>
      <c r="CA11" s="308" t="str">
        <f t="shared" si="53"/>
        <v>NO</v>
      </c>
      <c r="CB11" s="308" t="str">
        <f t="shared" si="54"/>
        <v>NO</v>
      </c>
      <c r="CC11" s="308" t="str">
        <f t="shared" si="55"/>
        <v>NO</v>
      </c>
      <c r="CD11" s="308" t="str">
        <f t="shared" si="23"/>
        <v>NO</v>
      </c>
      <c r="CE11" s="308" t="str">
        <f t="shared" si="24"/>
        <v>NO</v>
      </c>
      <c r="CF11" s="308" t="str">
        <f t="shared" si="25"/>
        <v>NO</v>
      </c>
      <c r="CG11" s="308" t="str">
        <f t="shared" si="26"/>
        <v>NO</v>
      </c>
      <c r="CH11" s="308" t="str">
        <f t="shared" si="27"/>
        <v>NO</v>
      </c>
      <c r="CI11" s="308" t="str">
        <f t="shared" si="56"/>
        <v>NO</v>
      </c>
      <c r="CJ11" s="308" t="str">
        <f t="shared" si="57"/>
        <v>NO</v>
      </c>
      <c r="CK11" s="308" t="str">
        <f t="shared" si="58"/>
        <v>NO</v>
      </c>
      <c r="CL11" s="308" t="str">
        <f t="shared" si="59"/>
        <v>NO</v>
      </c>
      <c r="CM11" s="308" t="str">
        <f t="shared" si="60"/>
        <v>NO</v>
      </c>
      <c r="CN11" s="308" t="str">
        <f t="shared" si="61"/>
        <v>NO</v>
      </c>
      <c r="CO11" s="308" t="str">
        <f t="shared" si="62"/>
        <v>NO</v>
      </c>
      <c r="CP11" s="308" t="str">
        <f t="shared" si="63"/>
        <v>NO</v>
      </c>
      <c r="CQ11" s="308" t="str">
        <f t="shared" si="64"/>
        <v>NO</v>
      </c>
      <c r="CR11" s="308" t="str">
        <f t="shared" si="65"/>
        <v>NO</v>
      </c>
    </row>
    <row r="12" spans="1:96">
      <c r="A12" s="61">
        <v>30</v>
      </c>
      <c r="B12" s="62">
        <v>120</v>
      </c>
      <c r="C12" s="62">
        <v>2</v>
      </c>
      <c r="D12" s="62">
        <v>0.5</v>
      </c>
      <c r="E12" s="62">
        <v>2685200</v>
      </c>
      <c r="F12" s="62">
        <v>44.75333333333333</v>
      </c>
      <c r="G12" s="62">
        <v>11</v>
      </c>
      <c r="H12" s="63">
        <v>9.1666666666666661</v>
      </c>
      <c r="I12" s="60" t="s">
        <v>359</v>
      </c>
      <c r="J12" s="336">
        <v>0.98329284002261097</v>
      </c>
      <c r="K12" s="336">
        <v>1.32471361197484E-2</v>
      </c>
      <c r="L12" s="336">
        <v>3.46002385763977E-3</v>
      </c>
      <c r="M12" s="336">
        <v>0.102825059352016</v>
      </c>
      <c r="N12" s="336">
        <v>6.2862513398208503E-2</v>
      </c>
      <c r="O12" s="336">
        <v>0.83431242724977395</v>
      </c>
      <c r="P12" s="336">
        <v>0.720703465318146</v>
      </c>
      <c r="Q12" s="336">
        <v>0.23211774424617901</v>
      </c>
      <c r="R12" s="336">
        <v>4.71787904356748E-2</v>
      </c>
      <c r="S12" s="336">
        <v>0.52556463854455704</v>
      </c>
      <c r="T12" s="336">
        <v>0.24220803779110001</v>
      </c>
      <c r="U12" s="336">
        <v>0.23222732366434101</v>
      </c>
      <c r="V12" s="336">
        <v>0.50102044141539603</v>
      </c>
      <c r="W12" s="336">
        <v>0.31026096140553699</v>
      </c>
      <c r="X12" s="336">
        <v>0.188718597179066</v>
      </c>
      <c r="Y12" s="336">
        <v>0.90799894876143195</v>
      </c>
      <c r="Z12" s="336">
        <v>3.1017681816448799E-2</v>
      </c>
      <c r="AA12" s="336">
        <v>6.0983369422118898E-2</v>
      </c>
      <c r="AB12" s="336">
        <v>0.15051383227322601</v>
      </c>
      <c r="AC12" s="336">
        <v>0.34514566286621501</v>
      </c>
      <c r="AD12" s="336">
        <v>0.50434050486055804</v>
      </c>
      <c r="AE12" s="336">
        <v>0.57499968092491904</v>
      </c>
      <c r="AF12" s="336">
        <v>0.383119643126207</v>
      </c>
      <c r="AG12" s="337">
        <v>4.1880675948873403E-2</v>
      </c>
      <c r="AH12" s="218">
        <v>1.1479999999999999</v>
      </c>
      <c r="AI12" s="218">
        <v>2.552</v>
      </c>
      <c r="AJ12" s="219">
        <v>6.1749999999999998</v>
      </c>
      <c r="AK12" s="210">
        <v>1.149</v>
      </c>
      <c r="AL12" s="210">
        <v>2.6389999999999998</v>
      </c>
      <c r="AM12" s="210">
        <v>6.1260000000000003</v>
      </c>
      <c r="AN12" s="203">
        <v>1.2084999999999999</v>
      </c>
      <c r="AO12" s="203">
        <v>2.7267999999999999</v>
      </c>
      <c r="AP12" s="203">
        <v>5.8274999999999997</v>
      </c>
      <c r="AQ12" s="203"/>
      <c r="AR12" s="203">
        <f>$AN$12*0.81818182</f>
        <v>0.98877272946999983</v>
      </c>
      <c r="AS12" s="203">
        <f>$AN$12</f>
        <v>1.2084999999999999</v>
      </c>
      <c r="AT12" s="203">
        <f>$AN$12*1.22222222</f>
        <v>1.4770555528699998</v>
      </c>
      <c r="AU12" s="203">
        <f>$AO$12*0.81818182</f>
        <v>2.2310181867759997</v>
      </c>
      <c r="AV12" s="203">
        <f>$AO$12</f>
        <v>2.7267999999999999</v>
      </c>
      <c r="AW12" s="203">
        <f>$AO$12*1.22222222</f>
        <v>3.3327555494959995</v>
      </c>
      <c r="AX12" s="203">
        <f>$AP$12*0.81818182</f>
        <v>4.7679545560499994</v>
      </c>
      <c r="AY12" s="203">
        <f>$AP$12</f>
        <v>5.8274999999999997</v>
      </c>
      <c r="AZ12" s="203">
        <f>$AP$12*1.22222222</f>
        <v>7.1224999870499994</v>
      </c>
      <c r="BB12" s="308" t="str">
        <f t="shared" si="66"/>
        <v>NP</v>
      </c>
      <c r="BC12" s="308" t="str">
        <f t="shared" si="67"/>
        <v>NP</v>
      </c>
      <c r="BD12" s="308" t="str">
        <f t="shared" si="38"/>
        <v>NA</v>
      </c>
      <c r="BE12" s="308" t="str">
        <f t="shared" si="39"/>
        <v>NO</v>
      </c>
      <c r="BF12" s="308" t="str">
        <f t="shared" si="40"/>
        <v>NO</v>
      </c>
      <c r="BG12" s="308" t="str">
        <f t="shared" si="41"/>
        <v>NO</v>
      </c>
      <c r="BH12" s="308" t="str">
        <f t="shared" ref="BH12:BH14" si="72">IF(OR(BB12="P",BC12="P",BD12="P"),"NO","YES")</f>
        <v>YES</v>
      </c>
      <c r="BJ12" s="308">
        <v>21</v>
      </c>
      <c r="BK12" s="308" t="str">
        <f t="shared" si="69"/>
        <v>NP</v>
      </c>
      <c r="BL12" s="308" t="str">
        <f t="shared" si="42"/>
        <v>NP</v>
      </c>
      <c r="BM12" s="308" t="str">
        <f t="shared" si="43"/>
        <v>NA</v>
      </c>
      <c r="BN12" s="308" t="str">
        <f t="shared" si="44"/>
        <v>NO</v>
      </c>
      <c r="BO12" s="308" t="str">
        <f t="shared" si="45"/>
        <v>NO</v>
      </c>
      <c r="BP12" s="308" t="str">
        <f t="shared" si="46"/>
        <v>NO</v>
      </c>
      <c r="BQ12" s="308" t="str">
        <f t="shared" si="47"/>
        <v>YES</v>
      </c>
      <c r="BS12" s="308" t="str">
        <f t="shared" si="71"/>
        <v>TP</v>
      </c>
      <c r="BT12" s="308" t="str">
        <f t="shared" si="71"/>
        <v>TP</v>
      </c>
      <c r="BU12" s="308" t="str">
        <f t="shared" si="71"/>
        <v>TN</v>
      </c>
      <c r="BV12" s="308" t="str">
        <f t="shared" si="49"/>
        <v>NO</v>
      </c>
      <c r="BW12" s="303" t="str">
        <f t="shared" si="50"/>
        <v>YES</v>
      </c>
      <c r="BX12" s="308" t="str">
        <f t="shared" si="51"/>
        <v>YES</v>
      </c>
      <c r="BY12" s="308" t="str">
        <f t="shared" si="52"/>
        <v>YES</v>
      </c>
      <c r="BZ12" s="308" t="str">
        <f t="shared" si="70"/>
        <v>NO</v>
      </c>
      <c r="CA12" s="308" t="str">
        <f t="shared" si="53"/>
        <v>NO</v>
      </c>
      <c r="CB12" s="308" t="str">
        <f t="shared" si="54"/>
        <v>NO</v>
      </c>
      <c r="CC12" s="308" t="str">
        <f t="shared" si="55"/>
        <v>NO</v>
      </c>
      <c r="CD12" s="308" t="str">
        <f t="shared" si="23"/>
        <v>NO</v>
      </c>
      <c r="CE12" s="308" t="str">
        <f t="shared" si="24"/>
        <v>NO</v>
      </c>
      <c r="CF12" s="308" t="str">
        <f t="shared" si="25"/>
        <v>NO</v>
      </c>
      <c r="CG12" s="308" t="str">
        <f t="shared" si="26"/>
        <v>NO</v>
      </c>
      <c r="CH12" s="308" t="str">
        <f t="shared" si="27"/>
        <v>NO</v>
      </c>
      <c r="CI12" s="308" t="str">
        <f t="shared" si="56"/>
        <v>NO</v>
      </c>
      <c r="CJ12" s="308" t="str">
        <f t="shared" si="57"/>
        <v>NO</v>
      </c>
      <c r="CK12" s="308" t="str">
        <f t="shared" si="58"/>
        <v>NO</v>
      </c>
      <c r="CL12" s="308" t="str">
        <f t="shared" si="59"/>
        <v>NO</v>
      </c>
      <c r="CM12" s="308" t="str">
        <f t="shared" si="60"/>
        <v>NO</v>
      </c>
      <c r="CN12" s="308" t="str">
        <f t="shared" si="61"/>
        <v>NO</v>
      </c>
      <c r="CO12" s="308" t="str">
        <f t="shared" si="62"/>
        <v>NO</v>
      </c>
      <c r="CP12" s="308" t="str">
        <f t="shared" si="63"/>
        <v>NO</v>
      </c>
      <c r="CQ12" s="308" t="str">
        <f t="shared" si="64"/>
        <v>NO</v>
      </c>
      <c r="CR12" s="308" t="str">
        <f t="shared" si="65"/>
        <v>NO</v>
      </c>
    </row>
    <row r="13" spans="1:96">
      <c r="A13" s="64"/>
      <c r="B13" s="15"/>
      <c r="C13" s="15"/>
      <c r="D13" s="15"/>
      <c r="E13" s="15"/>
      <c r="F13" s="15"/>
      <c r="G13" s="15"/>
      <c r="H13" s="65"/>
      <c r="I13" s="52" t="s">
        <v>15</v>
      </c>
      <c r="J13" s="54">
        <v>0.95533423776382398</v>
      </c>
      <c r="K13" s="54">
        <v>2.0334810711233699E-2</v>
      </c>
      <c r="L13" s="54">
        <v>2.4330951524941299E-2</v>
      </c>
      <c r="M13" s="54">
        <v>0.32503586732191703</v>
      </c>
      <c r="N13" s="54">
        <v>0.16147948395984801</v>
      </c>
      <c r="O13" s="54">
        <v>0.51348464871823296</v>
      </c>
      <c r="P13" s="54">
        <v>0.41740983512817897</v>
      </c>
      <c r="Q13" s="54">
        <v>0.50846378507728396</v>
      </c>
      <c r="R13" s="54">
        <v>7.4126379794535902E-2</v>
      </c>
      <c r="S13" s="54">
        <v>0.71317656140346397</v>
      </c>
      <c r="T13" s="54">
        <v>0.25806597882315402</v>
      </c>
      <c r="U13" s="54">
        <v>2.8757459773381001E-2</v>
      </c>
      <c r="V13" s="54">
        <v>0.87148344948502598</v>
      </c>
      <c r="W13" s="54">
        <v>7.2788501422935997E-2</v>
      </c>
      <c r="X13" s="54">
        <v>5.5728049092037601E-2</v>
      </c>
      <c r="Y13" s="54">
        <v>0.77025321841587702</v>
      </c>
      <c r="Z13" s="54">
        <v>0.13625408422836899</v>
      </c>
      <c r="AA13" s="54">
        <v>9.3492697355753204E-2</v>
      </c>
      <c r="AB13" s="54">
        <v>9.4232007006138901E-2</v>
      </c>
      <c r="AC13" s="54">
        <v>0.90434587069816197</v>
      </c>
      <c r="AD13" s="54">
        <v>1.4221222956986E-3</v>
      </c>
      <c r="AE13" s="54">
        <v>0.96502782014996102</v>
      </c>
      <c r="AF13" s="54">
        <v>2.8043799612326E-2</v>
      </c>
      <c r="AG13" s="317">
        <v>6.9283802377125801E-3</v>
      </c>
      <c r="AH13" s="220">
        <v>1.2230000000000001</v>
      </c>
      <c r="AI13" s="220">
        <v>2.5369999999999999</v>
      </c>
      <c r="AJ13" s="221">
        <v>5.6980000000000004</v>
      </c>
      <c r="AK13" s="210">
        <v>1.248</v>
      </c>
      <c r="AL13" s="210">
        <v>2.5750000000000002</v>
      </c>
      <c r="AM13" s="210">
        <v>5.7949999999999999</v>
      </c>
      <c r="AN13" s="203"/>
      <c r="AO13" s="203"/>
      <c r="AP13" s="203"/>
      <c r="AQ13" s="203"/>
      <c r="AR13" s="203">
        <f t="shared" ref="AR13:AR14" si="73">$AN$12*0.81818182</f>
        <v>0.98877272946999983</v>
      </c>
      <c r="AS13" s="203">
        <f t="shared" ref="AS13:AS14" si="74">$AN$12</f>
        <v>1.2084999999999999</v>
      </c>
      <c r="AT13" s="203">
        <f t="shared" ref="AT13:AT14" si="75">$AN$12*1.22222222</f>
        <v>1.4770555528699998</v>
      </c>
      <c r="AU13" s="203">
        <f t="shared" ref="AU13:AU14" si="76">$AO$12*0.81818182</f>
        <v>2.2310181867759997</v>
      </c>
      <c r="AV13" s="203">
        <f t="shared" ref="AV13:AV14" si="77">$AO$12</f>
        <v>2.7267999999999999</v>
      </c>
      <c r="AW13" s="203">
        <f t="shared" ref="AW13:AW14" si="78">$AO$12*1.22222222</f>
        <v>3.3327555494959995</v>
      </c>
      <c r="AX13" s="203">
        <f t="shared" ref="AX13:AX14" si="79">$AP$12*0.81818182</f>
        <v>4.7679545560499994</v>
      </c>
      <c r="AY13" s="203">
        <f t="shared" ref="AY13:AY14" si="80">$AP$12</f>
        <v>5.8274999999999997</v>
      </c>
      <c r="AZ13" s="203">
        <f t="shared" ref="AZ13:AZ14" si="81">$AP$12*1.22222222</f>
        <v>7.1224999870499994</v>
      </c>
      <c r="BB13" s="308" t="str">
        <f t="shared" si="66"/>
        <v>NA</v>
      </c>
      <c r="BC13" s="308" t="str">
        <f t="shared" si="67"/>
        <v>NP</v>
      </c>
      <c r="BD13" s="308" t="str">
        <f t="shared" si="38"/>
        <v>NP</v>
      </c>
      <c r="BE13" s="308" t="str">
        <f t="shared" si="39"/>
        <v>NO</v>
      </c>
      <c r="BF13" s="308" t="str">
        <f t="shared" si="40"/>
        <v>NO</v>
      </c>
      <c r="BG13" s="308" t="str">
        <f t="shared" si="41"/>
        <v>NO</v>
      </c>
      <c r="BH13" s="308" t="str">
        <f t="shared" si="72"/>
        <v>YES</v>
      </c>
      <c r="BJ13" s="308">
        <v>133</v>
      </c>
      <c r="BK13" s="308" t="str">
        <f t="shared" si="69"/>
        <v>NA</v>
      </c>
      <c r="BL13" s="308" t="str">
        <f t="shared" si="42"/>
        <v>NP</v>
      </c>
      <c r="BM13" s="308" t="str">
        <f t="shared" si="43"/>
        <v>NP</v>
      </c>
      <c r="BN13" s="308" t="str">
        <f t="shared" si="44"/>
        <v>NO</v>
      </c>
      <c r="BO13" s="308" t="str">
        <f t="shared" si="45"/>
        <v>NO</v>
      </c>
      <c r="BP13" s="308" t="str">
        <f t="shared" si="46"/>
        <v>NO</v>
      </c>
      <c r="BQ13" s="308" t="str">
        <f t="shared" si="47"/>
        <v>YES</v>
      </c>
      <c r="BS13" s="308" t="str">
        <f t="shared" si="71"/>
        <v>TN</v>
      </c>
      <c r="BT13" s="308" t="str">
        <f t="shared" si="71"/>
        <v>TP</v>
      </c>
      <c r="BU13" s="308" t="str">
        <f t="shared" si="71"/>
        <v>TP</v>
      </c>
      <c r="BV13" s="308" t="str">
        <f t="shared" si="49"/>
        <v>NO</v>
      </c>
      <c r="BW13" s="303" t="str">
        <f t="shared" si="50"/>
        <v>YES</v>
      </c>
      <c r="BX13" s="308" t="str">
        <f t="shared" si="51"/>
        <v>YES</v>
      </c>
      <c r="BY13" s="308" t="str">
        <f t="shared" si="52"/>
        <v>YES</v>
      </c>
      <c r="BZ13" s="308" t="str">
        <f t="shared" si="70"/>
        <v>NO</v>
      </c>
      <c r="CA13" s="308" t="str">
        <f t="shared" si="53"/>
        <v>NO</v>
      </c>
      <c r="CB13" s="308" t="str">
        <f t="shared" si="54"/>
        <v>NO</v>
      </c>
      <c r="CC13" s="308" t="str">
        <f t="shared" si="55"/>
        <v>NO</v>
      </c>
      <c r="CD13" s="308" t="str">
        <f t="shared" si="23"/>
        <v>NO</v>
      </c>
      <c r="CE13" s="308" t="str">
        <f t="shared" si="24"/>
        <v>NO</v>
      </c>
      <c r="CF13" s="308" t="str">
        <f t="shared" si="25"/>
        <v>NO</v>
      </c>
      <c r="CG13" s="308" t="str">
        <f t="shared" si="26"/>
        <v>NO</v>
      </c>
      <c r="CH13" s="308" t="str">
        <f t="shared" si="27"/>
        <v>NO</v>
      </c>
      <c r="CI13" s="308" t="str">
        <f t="shared" si="56"/>
        <v>NO</v>
      </c>
      <c r="CJ13" s="308" t="str">
        <f t="shared" si="57"/>
        <v>NO</v>
      </c>
      <c r="CK13" s="308" t="str">
        <f t="shared" si="58"/>
        <v>NO</v>
      </c>
      <c r="CL13" s="308" t="str">
        <f t="shared" si="59"/>
        <v>NO</v>
      </c>
      <c r="CM13" s="308" t="str">
        <f t="shared" si="60"/>
        <v>NO</v>
      </c>
      <c r="CN13" s="308" t="str">
        <f t="shared" si="61"/>
        <v>NO</v>
      </c>
      <c r="CO13" s="308" t="str">
        <f t="shared" si="62"/>
        <v>NO</v>
      </c>
      <c r="CP13" s="308" t="str">
        <f t="shared" si="63"/>
        <v>NO</v>
      </c>
      <c r="CQ13" s="308" t="str">
        <f t="shared" si="64"/>
        <v>NO</v>
      </c>
      <c r="CR13" s="308" t="str">
        <f t="shared" si="65"/>
        <v>NO</v>
      </c>
    </row>
    <row r="14" spans="1:96" ht="16.5" thickBot="1">
      <c r="A14" s="74"/>
      <c r="B14" s="75"/>
      <c r="C14" s="75"/>
      <c r="D14" s="75"/>
      <c r="E14" s="75"/>
      <c r="F14" s="75"/>
      <c r="G14" s="75"/>
      <c r="H14" s="76"/>
      <c r="I14" s="53" t="s">
        <v>360</v>
      </c>
      <c r="J14" s="338">
        <v>0.98329284002261097</v>
      </c>
      <c r="K14" s="338">
        <v>1.32471361197484E-2</v>
      </c>
      <c r="L14" s="338">
        <v>3.46002385763977E-3</v>
      </c>
      <c r="M14" s="338">
        <v>0.102825059352016</v>
      </c>
      <c r="N14" s="338">
        <v>6.2862513398208503E-2</v>
      </c>
      <c r="O14" s="338">
        <v>0.83431242724977395</v>
      </c>
      <c r="P14" s="338">
        <v>0.720703465318146</v>
      </c>
      <c r="Q14" s="338">
        <v>0.23211774424617901</v>
      </c>
      <c r="R14" s="338">
        <v>4.71787904356748E-2</v>
      </c>
      <c r="S14" s="338">
        <v>0.52556463854455704</v>
      </c>
      <c r="T14" s="338">
        <v>0.24220803779110001</v>
      </c>
      <c r="U14" s="338">
        <v>0.23222732366434101</v>
      </c>
      <c r="V14" s="338">
        <v>0.50102044141539603</v>
      </c>
      <c r="W14" s="338">
        <v>0.31026096140553699</v>
      </c>
      <c r="X14" s="338">
        <v>0.188718597179066</v>
      </c>
      <c r="Y14" s="338">
        <v>0.90799894876143195</v>
      </c>
      <c r="Z14" s="338">
        <v>3.1017681816448799E-2</v>
      </c>
      <c r="AA14" s="338">
        <v>6.0983369422118898E-2</v>
      </c>
      <c r="AB14" s="338">
        <v>0.15051383227322601</v>
      </c>
      <c r="AC14" s="338">
        <v>0.34514566286621501</v>
      </c>
      <c r="AD14" s="338">
        <v>0.50434050486055804</v>
      </c>
      <c r="AE14" s="338">
        <v>0.57499968092491904</v>
      </c>
      <c r="AF14" s="338">
        <v>0.383119643126207</v>
      </c>
      <c r="AG14" s="339">
        <v>4.1880675948873403E-2</v>
      </c>
      <c r="AH14" s="222">
        <v>1.1739999999999999</v>
      </c>
      <c r="AI14" s="222">
        <v>2.617</v>
      </c>
      <c r="AJ14" s="223">
        <v>6.1139999999999999</v>
      </c>
      <c r="AK14" s="210">
        <v>1.105</v>
      </c>
      <c r="AL14" s="210">
        <v>2.6190000000000002</v>
      </c>
      <c r="AM14" s="210">
        <v>6.12</v>
      </c>
      <c r="AN14" s="203"/>
      <c r="AO14" s="203"/>
      <c r="AP14" s="203"/>
      <c r="AQ14" s="203"/>
      <c r="AR14" s="203">
        <f t="shared" si="73"/>
        <v>0.98877272946999983</v>
      </c>
      <c r="AS14" s="203">
        <f t="shared" si="74"/>
        <v>1.2084999999999999</v>
      </c>
      <c r="AT14" s="203">
        <f t="shared" si="75"/>
        <v>1.4770555528699998</v>
      </c>
      <c r="AU14" s="203">
        <f t="shared" si="76"/>
        <v>2.2310181867759997</v>
      </c>
      <c r="AV14" s="203">
        <f t="shared" si="77"/>
        <v>2.7267999999999999</v>
      </c>
      <c r="AW14" s="203">
        <f t="shared" si="78"/>
        <v>3.3327555494959995</v>
      </c>
      <c r="AX14" s="203">
        <f t="shared" si="79"/>
        <v>4.7679545560499994</v>
      </c>
      <c r="AY14" s="203">
        <f t="shared" si="80"/>
        <v>5.8274999999999997</v>
      </c>
      <c r="AZ14" s="203">
        <f t="shared" si="81"/>
        <v>7.1224999870499994</v>
      </c>
      <c r="BB14" s="308" t="str">
        <f t="shared" si="66"/>
        <v>NP</v>
      </c>
      <c r="BC14" s="308" t="str">
        <f t="shared" si="67"/>
        <v>NP</v>
      </c>
      <c r="BD14" s="308" t="str">
        <f t="shared" si="38"/>
        <v>NA</v>
      </c>
      <c r="BE14" s="308" t="str">
        <f t="shared" si="39"/>
        <v>NO</v>
      </c>
      <c r="BF14" s="308" t="str">
        <f t="shared" si="40"/>
        <v>NO</v>
      </c>
      <c r="BG14" s="308" t="str">
        <f t="shared" si="41"/>
        <v>NO</v>
      </c>
      <c r="BH14" s="308" t="str">
        <f t="shared" si="72"/>
        <v>YES</v>
      </c>
      <c r="BJ14" s="308">
        <v>69</v>
      </c>
      <c r="BK14" s="308" t="str">
        <f t="shared" si="69"/>
        <v>NP</v>
      </c>
      <c r="BL14" s="308" t="str">
        <f t="shared" si="42"/>
        <v>NP</v>
      </c>
      <c r="BM14" s="308" t="str">
        <f t="shared" si="43"/>
        <v>NA</v>
      </c>
      <c r="BN14" s="308" t="str">
        <f t="shared" si="44"/>
        <v>NO</v>
      </c>
      <c r="BO14" s="308" t="str">
        <f t="shared" si="45"/>
        <v>NO</v>
      </c>
      <c r="BP14" s="308" t="str">
        <f t="shared" si="46"/>
        <v>NO</v>
      </c>
      <c r="BQ14" s="308" t="str">
        <f t="shared" si="47"/>
        <v>YES</v>
      </c>
      <c r="BS14" s="308" t="str">
        <f t="shared" si="71"/>
        <v>TP</v>
      </c>
      <c r="BT14" s="308" t="str">
        <f t="shared" si="71"/>
        <v>TP</v>
      </c>
      <c r="BU14" s="308" t="str">
        <f t="shared" si="71"/>
        <v>TN</v>
      </c>
      <c r="BV14" s="308" t="str">
        <f t="shared" si="49"/>
        <v>NO</v>
      </c>
      <c r="BW14" s="303" t="str">
        <f t="shared" si="50"/>
        <v>YES</v>
      </c>
      <c r="BX14" s="308" t="str">
        <f t="shared" si="51"/>
        <v>YES</v>
      </c>
      <c r="BY14" s="308" t="str">
        <f t="shared" si="52"/>
        <v>YES</v>
      </c>
      <c r="BZ14" s="308" t="str">
        <f t="shared" si="70"/>
        <v>NO</v>
      </c>
      <c r="CA14" s="308" t="str">
        <f t="shared" si="53"/>
        <v>NO</v>
      </c>
      <c r="CB14" s="308" t="str">
        <f t="shared" si="54"/>
        <v>NO</v>
      </c>
      <c r="CC14" s="308" t="str">
        <f t="shared" si="55"/>
        <v>NO</v>
      </c>
      <c r="CD14" s="308" t="str">
        <f t="shared" si="23"/>
        <v>NO</v>
      </c>
      <c r="CE14" s="308" t="str">
        <f t="shared" si="24"/>
        <v>NO</v>
      </c>
      <c r="CF14" s="308" t="str">
        <f t="shared" si="25"/>
        <v>NO</v>
      </c>
      <c r="CG14" s="308" t="str">
        <f t="shared" si="26"/>
        <v>NO</v>
      </c>
      <c r="CH14" s="308" t="str">
        <f t="shared" si="27"/>
        <v>NO</v>
      </c>
      <c r="CI14" s="308" t="str">
        <f t="shared" si="56"/>
        <v>NO</v>
      </c>
      <c r="CJ14" s="308" t="str">
        <f t="shared" si="57"/>
        <v>NO</v>
      </c>
      <c r="CK14" s="308" t="str">
        <f t="shared" si="58"/>
        <v>NO</v>
      </c>
      <c r="CL14" s="308" t="str">
        <f t="shared" si="59"/>
        <v>NO</v>
      </c>
      <c r="CM14" s="308" t="str">
        <f t="shared" si="60"/>
        <v>NO</v>
      </c>
      <c r="CN14" s="308" t="str">
        <f t="shared" si="61"/>
        <v>NO</v>
      </c>
      <c r="CO14" s="308" t="str">
        <f t="shared" si="62"/>
        <v>NO</v>
      </c>
      <c r="CP14" s="308" t="str">
        <f t="shared" si="63"/>
        <v>NO</v>
      </c>
      <c r="CQ14" s="308" t="str">
        <f t="shared" si="64"/>
        <v>NO</v>
      </c>
      <c r="CR14" s="308" t="str">
        <f t="shared" si="65"/>
        <v>NO</v>
      </c>
    </row>
    <row r="15" spans="1:96">
      <c r="A15" s="64">
        <v>30</v>
      </c>
      <c r="B15" s="15">
        <v>120</v>
      </c>
      <c r="C15" s="15">
        <v>3</v>
      </c>
      <c r="D15" s="15">
        <v>0.33</v>
      </c>
      <c r="E15" s="15">
        <v>4666415</v>
      </c>
      <c r="F15" s="15">
        <v>77.773583333333335</v>
      </c>
      <c r="G15" s="15">
        <v>47</v>
      </c>
      <c r="H15" s="65">
        <v>39.166666666666664</v>
      </c>
      <c r="I15" s="313" t="s">
        <v>16</v>
      </c>
      <c r="J15" s="330">
        <v>0.92149586104812198</v>
      </c>
      <c r="K15" s="330">
        <v>6.0702892264699798E-2</v>
      </c>
      <c r="L15" s="330">
        <v>1.7801246687177402E-2</v>
      </c>
      <c r="M15" s="330">
        <v>0.66638593833833404</v>
      </c>
      <c r="N15" s="330">
        <v>0.32197994185670098</v>
      </c>
      <c r="O15" s="330">
        <v>1.1634119804963899E-2</v>
      </c>
      <c r="P15" s="330">
        <v>0.41634604257611901</v>
      </c>
      <c r="Q15" s="330">
        <v>7.1467475503100994E-2</v>
      </c>
      <c r="R15" s="330">
        <v>0.51218648192077898</v>
      </c>
      <c r="S15" s="330">
        <v>0.55885268760029105</v>
      </c>
      <c r="T15" s="330">
        <v>0.42705327726600101</v>
      </c>
      <c r="U15" s="330">
        <v>1.40940351337071E-2</v>
      </c>
      <c r="V15" s="330">
        <v>0.733969914030694</v>
      </c>
      <c r="W15" s="330">
        <v>0.20266348229956399</v>
      </c>
      <c r="X15" s="330">
        <v>6.3366603669741103E-2</v>
      </c>
      <c r="Y15" s="330">
        <v>0.75627032519332205</v>
      </c>
      <c r="Z15" s="330">
        <v>6.0748932953658998E-2</v>
      </c>
      <c r="AA15" s="330">
        <v>0.18298074185301799</v>
      </c>
      <c r="AB15" s="330">
        <v>0.12294796194370999</v>
      </c>
      <c r="AC15" s="330">
        <v>0.82449717291968505</v>
      </c>
      <c r="AD15" s="330">
        <v>5.2554865136604102E-2</v>
      </c>
      <c r="AE15" s="330">
        <v>0.55728871380063705</v>
      </c>
      <c r="AF15" s="330">
        <v>0.34839709877742597</v>
      </c>
      <c r="AG15" s="333">
        <v>9.4314187421935994E-2</v>
      </c>
      <c r="AH15" s="220">
        <v>2.14</v>
      </c>
      <c r="AI15" s="220">
        <v>3.355</v>
      </c>
      <c r="AJ15" s="221">
        <v>6.8209999999999997</v>
      </c>
      <c r="AK15" s="210">
        <v>2.161</v>
      </c>
      <c r="AL15" s="210">
        <v>3.3740000000000001</v>
      </c>
      <c r="AM15" s="210">
        <v>6.8159999999999998</v>
      </c>
      <c r="AN15" s="203">
        <v>2.5196000000000001</v>
      </c>
      <c r="AO15" s="203">
        <v>3.9781</v>
      </c>
      <c r="AP15" s="203">
        <v>7.1336000000000004</v>
      </c>
      <c r="AQ15" s="203"/>
      <c r="AR15" s="203">
        <f>$AN$15*0.81818182</f>
        <v>2.0614909136719999</v>
      </c>
      <c r="AS15" s="203">
        <f>$AN$15</f>
        <v>2.5196000000000001</v>
      </c>
      <c r="AT15" s="203">
        <f>$AN$15*1.22222222</f>
        <v>3.0795111055119997</v>
      </c>
      <c r="AU15" s="203">
        <f>$AO$15*0.81818182</f>
        <v>3.2548090981419997</v>
      </c>
      <c r="AV15" s="203">
        <f>$AO$15</f>
        <v>3.9781</v>
      </c>
      <c r="AW15" s="203">
        <f>$AO$15*1.22222222</f>
        <v>4.8621222133819995</v>
      </c>
      <c r="AX15" s="203">
        <f>$AP$15*0.81818182</f>
        <v>5.8365818311520004</v>
      </c>
      <c r="AY15" s="203">
        <f>$AP$15</f>
        <v>7.1336000000000004</v>
      </c>
      <c r="AZ15" s="203">
        <f>$AP$15*1.22222222</f>
        <v>8.7188444285919999</v>
      </c>
      <c r="BB15" s="308" t="str">
        <f t="shared" si="66"/>
        <v>NP</v>
      </c>
      <c r="BC15" s="308" t="str">
        <f t="shared" si="67"/>
        <v>NP</v>
      </c>
      <c r="BD15" s="308" t="str">
        <f t="shared" si="38"/>
        <v>NP</v>
      </c>
      <c r="BE15" s="308" t="str">
        <f t="shared" si="39"/>
        <v>NO</v>
      </c>
      <c r="BF15" s="308" t="str">
        <f t="shared" si="40"/>
        <v>NO</v>
      </c>
      <c r="BG15" s="308" t="str">
        <f t="shared" si="41"/>
        <v>NO</v>
      </c>
      <c r="BH15" s="308" t="str">
        <f t="shared" ref="BH15:BH16" si="82">IF(OR(BB15="P",BC15="P",BD15="P"),"NO","YES")</f>
        <v>YES</v>
      </c>
      <c r="BJ15" s="12">
        <v>27</v>
      </c>
      <c r="BK15" s="308" t="str">
        <f t="shared" si="69"/>
        <v>NP</v>
      </c>
      <c r="BL15" s="308" t="str">
        <f t="shared" si="42"/>
        <v>NP</v>
      </c>
      <c r="BM15" s="308" t="str">
        <f t="shared" si="43"/>
        <v>NP</v>
      </c>
      <c r="BN15" s="308" t="str">
        <f t="shared" si="44"/>
        <v>NO</v>
      </c>
      <c r="BO15" s="308" t="str">
        <f t="shared" si="45"/>
        <v>NO</v>
      </c>
      <c r="BP15" s="308" t="str">
        <f t="shared" si="46"/>
        <v>NO</v>
      </c>
      <c r="BQ15" s="308" t="str">
        <f t="shared" si="47"/>
        <v>YES</v>
      </c>
      <c r="BS15" s="308" t="str">
        <f t="shared" si="71"/>
        <v>TP</v>
      </c>
      <c r="BT15" s="308" t="str">
        <f t="shared" si="71"/>
        <v>TP</v>
      </c>
      <c r="BU15" s="308" t="str">
        <f t="shared" si="71"/>
        <v>TP</v>
      </c>
      <c r="BV15" s="303" t="str">
        <f t="shared" si="49"/>
        <v>YES</v>
      </c>
      <c r="BW15" s="308" t="str">
        <f t="shared" si="50"/>
        <v>YES</v>
      </c>
      <c r="BX15" s="308" t="str">
        <f t="shared" si="51"/>
        <v>YES</v>
      </c>
      <c r="BY15" s="308" t="str">
        <f t="shared" si="52"/>
        <v>YES</v>
      </c>
      <c r="BZ15" s="308" t="str">
        <f t="shared" si="70"/>
        <v>NO</v>
      </c>
      <c r="CA15" s="308" t="str">
        <f t="shared" si="53"/>
        <v>NO</v>
      </c>
      <c r="CB15" s="308" t="str">
        <f t="shared" si="54"/>
        <v>NO</v>
      </c>
      <c r="CC15" s="308" t="str">
        <f t="shared" si="55"/>
        <v>NO</v>
      </c>
      <c r="CD15" s="308" t="str">
        <f t="shared" si="23"/>
        <v>NO</v>
      </c>
      <c r="CE15" s="308" t="str">
        <f t="shared" si="24"/>
        <v>NO</v>
      </c>
      <c r="CF15" s="308" t="str">
        <f t="shared" si="25"/>
        <v>NO</v>
      </c>
      <c r="CG15" s="308" t="str">
        <f t="shared" si="26"/>
        <v>NO</v>
      </c>
      <c r="CH15" s="308" t="str">
        <f t="shared" si="27"/>
        <v>NO</v>
      </c>
      <c r="CI15" s="308" t="str">
        <f t="shared" si="56"/>
        <v>NO</v>
      </c>
      <c r="CJ15" s="308" t="str">
        <f t="shared" si="57"/>
        <v>NO</v>
      </c>
      <c r="CK15" s="308" t="str">
        <f t="shared" si="58"/>
        <v>NO</v>
      </c>
      <c r="CL15" s="308" t="str">
        <f t="shared" si="59"/>
        <v>NO</v>
      </c>
      <c r="CM15" s="308" t="str">
        <f t="shared" si="60"/>
        <v>NO</v>
      </c>
      <c r="CN15" s="308" t="str">
        <f t="shared" si="61"/>
        <v>NO</v>
      </c>
      <c r="CO15" s="308" t="str">
        <f t="shared" si="62"/>
        <v>NO</v>
      </c>
      <c r="CP15" s="308" t="str">
        <f t="shared" si="63"/>
        <v>NO</v>
      </c>
      <c r="CQ15" s="308" t="str">
        <f t="shared" si="64"/>
        <v>NO</v>
      </c>
      <c r="CR15" s="308" t="str">
        <f t="shared" si="65"/>
        <v>NO</v>
      </c>
    </row>
    <row r="16" spans="1:96" ht="16.5" thickBot="1">
      <c r="A16" s="64"/>
      <c r="B16" s="15"/>
      <c r="C16" s="15"/>
      <c r="D16" s="15"/>
      <c r="E16" s="15"/>
      <c r="F16" s="15"/>
      <c r="G16" s="15"/>
      <c r="H16" s="65"/>
      <c r="I16" s="313" t="s">
        <v>45</v>
      </c>
      <c r="J16" s="54">
        <v>0.95223355111602803</v>
      </c>
      <c r="K16" s="54">
        <v>3.9492628963621303E-2</v>
      </c>
      <c r="L16" s="54">
        <v>8.2738199203501398E-3</v>
      </c>
      <c r="M16" s="54">
        <v>0.522735710716554</v>
      </c>
      <c r="N16" s="54">
        <v>0.336522443721749</v>
      </c>
      <c r="O16" s="54">
        <v>0.140741845561696</v>
      </c>
      <c r="P16" s="54">
        <v>0.48639706470925498</v>
      </c>
      <c r="Q16" s="54">
        <v>1.32287790064828E-2</v>
      </c>
      <c r="R16" s="54">
        <v>0.50037415628426196</v>
      </c>
      <c r="S16" s="54">
        <v>0.45434682333981402</v>
      </c>
      <c r="T16" s="54">
        <v>2.6956631025139101E-2</v>
      </c>
      <c r="U16" s="54">
        <v>0.51869654563504597</v>
      </c>
      <c r="V16" s="54">
        <v>0.64159042991895099</v>
      </c>
      <c r="W16" s="54">
        <v>0.32529102268610099</v>
      </c>
      <c r="X16" s="54">
        <v>3.3118547394947698E-2</v>
      </c>
      <c r="Y16" s="54">
        <v>0.96553752269218096</v>
      </c>
      <c r="Z16" s="54">
        <v>1.7118095126836201E-2</v>
      </c>
      <c r="AA16" s="54">
        <v>1.73443821809827E-2</v>
      </c>
      <c r="AB16" s="330">
        <v>0.12294796194370999</v>
      </c>
      <c r="AC16" s="330">
        <v>0.82449717291968505</v>
      </c>
      <c r="AD16" s="330">
        <v>5.2554865136604102E-2</v>
      </c>
      <c r="AE16" s="330">
        <v>0.55728871380063705</v>
      </c>
      <c r="AF16" s="330">
        <v>0.34839709877742597</v>
      </c>
      <c r="AG16" s="333">
        <v>9.4314187421935994E-2</v>
      </c>
      <c r="AH16" s="220">
        <v>2.371</v>
      </c>
      <c r="AI16" s="220">
        <v>3.1840000000000002</v>
      </c>
      <c r="AJ16" s="221">
        <v>6.7430000000000003</v>
      </c>
      <c r="AK16" s="210">
        <v>2.3719999999999999</v>
      </c>
      <c r="AL16" s="210">
        <v>3.3090000000000002</v>
      </c>
      <c r="AM16" s="210">
        <v>6.9139999999999997</v>
      </c>
      <c r="AN16" s="203"/>
      <c r="AO16" s="203"/>
      <c r="AP16" s="203"/>
      <c r="AQ16" s="203"/>
      <c r="AR16" s="203">
        <f>$AN$15*0.81818182</f>
        <v>2.0614909136719999</v>
      </c>
      <c r="AS16" s="203">
        <f>$AN$15</f>
        <v>2.5196000000000001</v>
      </c>
      <c r="AT16" s="203">
        <f>$AN$15*1.22222222</f>
        <v>3.0795111055119997</v>
      </c>
      <c r="AU16" s="203">
        <f>$AO$15*0.81818182</f>
        <v>3.2548090981419997</v>
      </c>
      <c r="AV16" s="203">
        <f>$AO$15</f>
        <v>3.9781</v>
      </c>
      <c r="AW16" s="203">
        <f>$AO$15*1.22222222</f>
        <v>4.8621222133819995</v>
      </c>
      <c r="AX16" s="203">
        <f>$AP$15*0.81818182</f>
        <v>5.8365818311520004</v>
      </c>
      <c r="AY16" s="203">
        <f>$AP$15</f>
        <v>7.1336000000000004</v>
      </c>
      <c r="AZ16" s="203">
        <f>$AP$15*1.22222222</f>
        <v>8.7188444285919999</v>
      </c>
      <c r="BB16" s="308" t="str">
        <f t="shared" si="66"/>
        <v>NP</v>
      </c>
      <c r="BC16" s="308" t="str">
        <f t="shared" si="67"/>
        <v>A</v>
      </c>
      <c r="BD16" s="308" t="str">
        <f t="shared" si="38"/>
        <v>NP</v>
      </c>
      <c r="BE16" s="308" t="str">
        <f t="shared" si="39"/>
        <v>NO</v>
      </c>
      <c r="BF16" s="308" t="str">
        <f t="shared" si="40"/>
        <v>NO</v>
      </c>
      <c r="BG16" s="308" t="str">
        <f t="shared" si="41"/>
        <v>YES</v>
      </c>
      <c r="BH16" s="308" t="str">
        <f t="shared" si="82"/>
        <v>YES</v>
      </c>
      <c r="BJ16" s="12">
        <v>34</v>
      </c>
      <c r="BK16" s="308" t="str">
        <f t="shared" si="69"/>
        <v>NP</v>
      </c>
      <c r="BL16" s="308" t="str">
        <f t="shared" si="42"/>
        <v>NP</v>
      </c>
      <c r="BM16" s="308" t="str">
        <f t="shared" si="43"/>
        <v>NP</v>
      </c>
      <c r="BN16" s="308" t="str">
        <f t="shared" si="44"/>
        <v>NO</v>
      </c>
      <c r="BO16" s="308" t="str">
        <f t="shared" si="45"/>
        <v>NO</v>
      </c>
      <c r="BP16" s="308" t="str">
        <f t="shared" si="46"/>
        <v>NO</v>
      </c>
      <c r="BQ16" s="308" t="str">
        <f t="shared" si="47"/>
        <v>YES</v>
      </c>
      <c r="BS16" s="308" t="str">
        <f t="shared" ref="BS16:BU18" si="83">IF(OR(AND(BB16="A",BK16="A"),AND(BB16="A",BK16="NP"),AND(BB16="NP",BK16="A"),AND(BB16="NP",BK16="NP")),"TP",IF(OR(AND(BB16="A",BK16="NA"),AND(BB16="A",BK16="P"),AND(BB16="NP",BK16="NA"),AND(BB16="NP",BK16="P")),"FP",IF(OR(AND(BB16="NA",BK16="A"),AND(BB16="NA",BK16="NP"),AND(BB16="P",BK16="A"),AND(BB16="P",BK16="NP")),"FN","TN")))</f>
        <v>TP</v>
      </c>
      <c r="BT16" s="308" t="str">
        <f t="shared" si="83"/>
        <v>TP</v>
      </c>
      <c r="BU16" s="308" t="str">
        <f t="shared" si="83"/>
        <v>TP</v>
      </c>
      <c r="BV16" s="303" t="str">
        <f t="shared" si="49"/>
        <v>YES</v>
      </c>
      <c r="BW16" s="308" t="str">
        <f t="shared" si="50"/>
        <v>YES</v>
      </c>
      <c r="BX16" s="308" t="str">
        <f t="shared" si="51"/>
        <v>YES</v>
      </c>
      <c r="BY16" s="308" t="str">
        <f t="shared" si="52"/>
        <v>YES</v>
      </c>
      <c r="BZ16" s="308" t="str">
        <f t="shared" si="70"/>
        <v>NO</v>
      </c>
      <c r="CA16" s="308" t="str">
        <f t="shared" si="53"/>
        <v>NO</v>
      </c>
      <c r="CB16" s="308" t="str">
        <f t="shared" si="54"/>
        <v>NO</v>
      </c>
      <c r="CC16" s="308" t="str">
        <f t="shared" si="55"/>
        <v>NO</v>
      </c>
      <c r="CD16" s="308" t="str">
        <f t="shared" si="23"/>
        <v>NO</v>
      </c>
      <c r="CE16" s="308" t="str">
        <f t="shared" si="24"/>
        <v>NO</v>
      </c>
      <c r="CF16" s="308" t="str">
        <f t="shared" si="25"/>
        <v>NO</v>
      </c>
      <c r="CG16" s="308" t="str">
        <f t="shared" si="26"/>
        <v>NO</v>
      </c>
      <c r="CH16" s="308" t="str">
        <f t="shared" si="27"/>
        <v>NO</v>
      </c>
      <c r="CI16" s="308" t="str">
        <f t="shared" si="56"/>
        <v>NO</v>
      </c>
      <c r="CJ16" s="308" t="str">
        <f t="shared" si="57"/>
        <v>NO</v>
      </c>
      <c r="CK16" s="308" t="str">
        <f t="shared" si="58"/>
        <v>NO</v>
      </c>
      <c r="CL16" s="308" t="str">
        <f t="shared" si="59"/>
        <v>NO</v>
      </c>
      <c r="CM16" s="308" t="str">
        <f t="shared" si="60"/>
        <v>NO</v>
      </c>
      <c r="CN16" s="308" t="str">
        <f t="shared" si="61"/>
        <v>NO</v>
      </c>
      <c r="CO16" s="308" t="str">
        <f t="shared" si="62"/>
        <v>NO</v>
      </c>
      <c r="CP16" s="308" t="str">
        <f t="shared" si="63"/>
        <v>NO</v>
      </c>
      <c r="CQ16" s="308" t="str">
        <f t="shared" si="64"/>
        <v>NO</v>
      </c>
      <c r="CR16" s="308" t="str">
        <f t="shared" si="65"/>
        <v>NO</v>
      </c>
    </row>
    <row r="17" spans="1:96">
      <c r="A17" s="61">
        <v>30</v>
      </c>
      <c r="B17" s="62">
        <v>120</v>
      </c>
      <c r="C17" s="62">
        <v>4</v>
      </c>
      <c r="D17" s="62">
        <v>0.25</v>
      </c>
      <c r="E17" s="62">
        <v>6124128</v>
      </c>
      <c r="F17" s="62">
        <v>102.0688</v>
      </c>
      <c r="G17" s="62">
        <v>82</v>
      </c>
      <c r="H17" s="63">
        <v>68.333333333333329</v>
      </c>
      <c r="I17" s="312" t="s">
        <v>12</v>
      </c>
      <c r="J17" s="340">
        <v>9.6756515813836E-2</v>
      </c>
      <c r="K17" s="340">
        <v>0.89324585321121197</v>
      </c>
      <c r="L17" s="340">
        <v>9.9976309749513197E-3</v>
      </c>
      <c r="M17" s="340">
        <v>0.87083702049784595</v>
      </c>
      <c r="N17" s="340">
        <v>9.8017281598576103E-2</v>
      </c>
      <c r="O17" s="340">
        <v>3.1145697903577699E-2</v>
      </c>
      <c r="P17" s="340">
        <v>1.8039606283060599E-2</v>
      </c>
      <c r="Q17" s="340">
        <v>0.88331891897809101</v>
      </c>
      <c r="R17" s="340">
        <v>9.8641474738847407E-2</v>
      </c>
      <c r="S17" s="340">
        <v>0.161902761165123</v>
      </c>
      <c r="T17" s="340">
        <v>0.83114032866668797</v>
      </c>
      <c r="U17" s="340">
        <v>6.9569101681883298E-3</v>
      </c>
      <c r="V17" s="340">
        <v>9.3296789206624903E-2</v>
      </c>
      <c r="W17" s="340">
        <v>0.309182261268377</v>
      </c>
      <c r="X17" s="340">
        <v>0.59752094952499701</v>
      </c>
      <c r="Y17" s="340">
        <v>0.69185169644165201</v>
      </c>
      <c r="Z17" s="340">
        <v>0.243358945767019</v>
      </c>
      <c r="AA17" s="340">
        <v>6.4789357791327204E-2</v>
      </c>
      <c r="AB17" s="340">
        <v>0.830916459180708</v>
      </c>
      <c r="AC17" s="340">
        <v>6.1684741974469597E-2</v>
      </c>
      <c r="AD17" s="340">
        <v>0.10739879884482199</v>
      </c>
      <c r="AE17" s="340">
        <v>0.96149366038755002</v>
      </c>
      <c r="AF17" s="340">
        <v>7.2102241248346299E-3</v>
      </c>
      <c r="AG17" s="341">
        <v>3.1296115487615003E-2</v>
      </c>
      <c r="AH17" s="218">
        <v>2.5680000000000001</v>
      </c>
      <c r="AI17" s="218">
        <v>5.2240000000000002</v>
      </c>
      <c r="AJ17" s="219">
        <v>8.0079999999999991</v>
      </c>
      <c r="AK17" s="210">
        <v>2.544</v>
      </c>
      <c r="AL17" s="210">
        <v>5.2329999999999997</v>
      </c>
      <c r="AM17" s="210">
        <v>8.0519999999999996</v>
      </c>
      <c r="AN17" s="203">
        <v>3.6139999999999999</v>
      </c>
      <c r="AO17" s="203">
        <v>5.3277999999999999</v>
      </c>
      <c r="AP17" s="203">
        <v>8.3733000000000004</v>
      </c>
      <c r="AQ17" s="203"/>
      <c r="AR17" s="203">
        <f>$AN$17*0.81818182</f>
        <v>2.9569090974799996</v>
      </c>
      <c r="AS17" s="203">
        <f>$AN$17</f>
        <v>3.6139999999999999</v>
      </c>
      <c r="AT17" s="203">
        <f>$AN$17*1.22222222</f>
        <v>4.4171111030799999</v>
      </c>
      <c r="AU17" s="203">
        <f>$AO$17*0.81818182</f>
        <v>4.3591091005959992</v>
      </c>
      <c r="AV17" s="203">
        <f>$AO$17</f>
        <v>5.3277999999999999</v>
      </c>
      <c r="AW17" s="203">
        <f>$AO$17*1.22222222</f>
        <v>6.5117555437159993</v>
      </c>
      <c r="AX17" s="203">
        <f>$AP$17*0.81818182</f>
        <v>6.8508818334059995</v>
      </c>
      <c r="AY17" s="203">
        <f>$AP$17</f>
        <v>8.3733000000000004</v>
      </c>
      <c r="AZ17" s="203">
        <f>$AP$17*1.22222222</f>
        <v>10.234033314726</v>
      </c>
      <c r="BB17" s="308" t="str">
        <f t="shared" si="66"/>
        <v>A</v>
      </c>
      <c r="BC17" s="308" t="str">
        <f t="shared" si="67"/>
        <v>NP</v>
      </c>
      <c r="BD17" s="308" t="str">
        <f t="shared" si="38"/>
        <v>NP</v>
      </c>
      <c r="BE17" s="308" t="str">
        <f t="shared" si="39"/>
        <v>NO</v>
      </c>
      <c r="BF17" s="308" t="str">
        <f t="shared" si="40"/>
        <v>NO</v>
      </c>
      <c r="BG17" s="308" t="str">
        <f t="shared" si="41"/>
        <v>YES</v>
      </c>
      <c r="BH17" s="308" t="str">
        <f>IF(OR(BB17="P",BC17="P",BD17="P"),"NO","YES")</f>
        <v>YES</v>
      </c>
      <c r="BJ17" s="12">
        <v>23</v>
      </c>
      <c r="BK17" s="308" t="str">
        <f t="shared" si="69"/>
        <v>A</v>
      </c>
      <c r="BL17" s="308" t="str">
        <f t="shared" si="42"/>
        <v>NP</v>
      </c>
      <c r="BM17" s="308" t="str">
        <f t="shared" si="43"/>
        <v>NP</v>
      </c>
      <c r="BN17" s="308" t="str">
        <f t="shared" si="44"/>
        <v>NO</v>
      </c>
      <c r="BO17" s="308" t="str">
        <f t="shared" si="45"/>
        <v>NO</v>
      </c>
      <c r="BP17" s="308" t="str">
        <f t="shared" si="46"/>
        <v>YES</v>
      </c>
      <c r="BQ17" s="308" t="str">
        <f t="shared" si="47"/>
        <v>YES</v>
      </c>
      <c r="BS17" s="308" t="str">
        <f t="shared" si="83"/>
        <v>TP</v>
      </c>
      <c r="BT17" s="308" t="str">
        <f t="shared" si="83"/>
        <v>TP</v>
      </c>
      <c r="BU17" s="308" t="str">
        <f t="shared" si="83"/>
        <v>TP</v>
      </c>
      <c r="BV17" s="303" t="str">
        <f t="shared" si="49"/>
        <v>YES</v>
      </c>
      <c r="BW17" s="308" t="str">
        <f t="shared" si="50"/>
        <v>YES</v>
      </c>
      <c r="BX17" s="308" t="str">
        <f t="shared" si="51"/>
        <v>YES</v>
      </c>
      <c r="BY17" s="308" t="str">
        <f t="shared" si="52"/>
        <v>YES</v>
      </c>
      <c r="BZ17" s="308" t="str">
        <f t="shared" si="70"/>
        <v>NO</v>
      </c>
      <c r="CA17" s="308" t="str">
        <f t="shared" si="53"/>
        <v>NO</v>
      </c>
      <c r="CB17" s="308" t="str">
        <f t="shared" si="54"/>
        <v>NO</v>
      </c>
      <c r="CC17" s="308" t="str">
        <f t="shared" si="55"/>
        <v>NO</v>
      </c>
      <c r="CD17" s="308" t="str">
        <f t="shared" si="23"/>
        <v>NO</v>
      </c>
      <c r="CE17" s="308" t="str">
        <f t="shared" si="24"/>
        <v>NO</v>
      </c>
      <c r="CF17" s="308" t="str">
        <f t="shared" si="25"/>
        <v>NO</v>
      </c>
      <c r="CG17" s="308" t="str">
        <f t="shared" si="26"/>
        <v>NO</v>
      </c>
      <c r="CH17" s="308" t="str">
        <f t="shared" si="27"/>
        <v>NO</v>
      </c>
      <c r="CI17" s="308" t="str">
        <f t="shared" si="56"/>
        <v>NO</v>
      </c>
      <c r="CJ17" s="308" t="str">
        <f t="shared" si="57"/>
        <v>NO</v>
      </c>
      <c r="CK17" s="308" t="str">
        <f t="shared" si="58"/>
        <v>NO</v>
      </c>
      <c r="CL17" s="308" t="str">
        <f t="shared" si="59"/>
        <v>NO</v>
      </c>
      <c r="CM17" s="308" t="str">
        <f t="shared" si="60"/>
        <v>NO</v>
      </c>
      <c r="CN17" s="308" t="str">
        <f t="shared" si="61"/>
        <v>NO</v>
      </c>
      <c r="CO17" s="308" t="str">
        <f t="shared" si="62"/>
        <v>NO</v>
      </c>
      <c r="CP17" s="308" t="str">
        <f t="shared" si="63"/>
        <v>NO</v>
      </c>
      <c r="CQ17" s="308" t="str">
        <f t="shared" si="64"/>
        <v>NO</v>
      </c>
      <c r="CR17" s="308" t="str">
        <f t="shared" si="65"/>
        <v>NO</v>
      </c>
    </row>
    <row r="18" spans="1:96" ht="16.5" thickBot="1">
      <c r="A18" s="74"/>
      <c r="B18" s="75"/>
      <c r="C18" s="75"/>
      <c r="D18" s="75"/>
      <c r="E18" s="75"/>
      <c r="F18" s="75"/>
      <c r="G18" s="75"/>
      <c r="H18" s="76"/>
      <c r="I18" s="313" t="s">
        <v>19</v>
      </c>
      <c r="J18" s="335">
        <v>9.6756515813836E-2</v>
      </c>
      <c r="K18" s="335">
        <v>0.89324585321121197</v>
      </c>
      <c r="L18" s="335">
        <v>9.9976309749513197E-3</v>
      </c>
      <c r="M18" s="335">
        <v>0.87083702049784595</v>
      </c>
      <c r="N18" s="335">
        <v>9.8017281598576103E-2</v>
      </c>
      <c r="O18" s="335">
        <v>3.1145697903577699E-2</v>
      </c>
      <c r="P18" s="54">
        <v>0.66724597080818004</v>
      </c>
      <c r="Q18" s="54">
        <v>0.15620337499718501</v>
      </c>
      <c r="R18" s="54">
        <v>0.176550654194634</v>
      </c>
      <c r="S18" s="54">
        <v>0.63002389722428898</v>
      </c>
      <c r="T18" s="54">
        <v>6.4969282015000601E-2</v>
      </c>
      <c r="U18" s="54">
        <v>0.30500682076070901</v>
      </c>
      <c r="V18" s="54">
        <v>6.8988943862585098E-2</v>
      </c>
      <c r="W18" s="54">
        <v>0.61829182238010905</v>
      </c>
      <c r="X18" s="54">
        <v>0.31271923375730498</v>
      </c>
      <c r="Y18" s="54">
        <v>0.98007185005574804</v>
      </c>
      <c r="Z18" s="54">
        <v>1.7766793535089601E-2</v>
      </c>
      <c r="AA18" s="54">
        <v>2.1613564091613698E-3</v>
      </c>
      <c r="AB18" s="54">
        <v>0.43305944587800999</v>
      </c>
      <c r="AC18" s="54">
        <v>0.28326898482859503</v>
      </c>
      <c r="AD18" s="54">
        <v>0.28367156929339399</v>
      </c>
      <c r="AE18" s="54">
        <v>3.9550889019076801E-2</v>
      </c>
      <c r="AF18" s="54">
        <v>0.44582654828476698</v>
      </c>
      <c r="AG18" s="317">
        <v>0.51462256269615503</v>
      </c>
      <c r="AH18" s="220">
        <v>3.4540000000000002</v>
      </c>
      <c r="AI18" s="220">
        <v>4.476</v>
      </c>
      <c r="AJ18" s="221">
        <v>8.2769999999999992</v>
      </c>
      <c r="AK18" s="210">
        <v>3.5550000000000002</v>
      </c>
      <c r="AL18" s="210">
        <v>4.8479999999999999</v>
      </c>
      <c r="AM18" s="210">
        <v>8.1859999999999999</v>
      </c>
      <c r="AN18" s="203"/>
      <c r="AO18" s="203"/>
      <c r="AP18" s="203"/>
      <c r="AQ18" s="203"/>
      <c r="AR18" s="203">
        <f>$AN$17*0.81818182</f>
        <v>2.9569090974799996</v>
      </c>
      <c r="AS18" s="203">
        <f>$AN$17</f>
        <v>3.6139999999999999</v>
      </c>
      <c r="AT18" s="203">
        <f>$AN$17*1.22222222</f>
        <v>4.4171111030799999</v>
      </c>
      <c r="AU18" s="203">
        <f>$AO$17*0.81818182</f>
        <v>4.3591091005959992</v>
      </c>
      <c r="AV18" s="203">
        <f>$AO$17</f>
        <v>5.3277999999999999</v>
      </c>
      <c r="AW18" s="203">
        <f>$AO$17*1.22222222</f>
        <v>6.5117555437159993</v>
      </c>
      <c r="AX18" s="203">
        <f>$AP$17*0.81818182</f>
        <v>6.8508818334059995</v>
      </c>
      <c r="AY18" s="203">
        <f>$AP$17</f>
        <v>8.3733000000000004</v>
      </c>
      <c r="AZ18" s="203">
        <f>$AP$17*1.22222222</f>
        <v>10.234033314726</v>
      </c>
      <c r="BB18" s="308" t="str">
        <f t="shared" si="66"/>
        <v>NP</v>
      </c>
      <c r="BC18" s="308" t="str">
        <f t="shared" si="67"/>
        <v>NP</v>
      </c>
      <c r="BD18" s="308" t="str">
        <f t="shared" si="38"/>
        <v>NP</v>
      </c>
      <c r="BE18" s="308" t="str">
        <f t="shared" si="39"/>
        <v>NO</v>
      </c>
      <c r="BF18" s="308" t="str">
        <f t="shared" si="40"/>
        <v>NO</v>
      </c>
      <c r="BG18" s="308" t="str">
        <f t="shared" si="41"/>
        <v>NO</v>
      </c>
      <c r="BH18" s="308" t="str">
        <f t="shared" ref="BH18" si="84">IF(OR(BB18="P",BC18="P",BD18="P"),"NO","YES")</f>
        <v>YES</v>
      </c>
      <c r="BJ18" s="12">
        <v>134</v>
      </c>
      <c r="BK18" s="308" t="str">
        <f t="shared" si="69"/>
        <v>NP</v>
      </c>
      <c r="BL18" s="308" t="str">
        <f t="shared" si="42"/>
        <v>NP</v>
      </c>
      <c r="BM18" s="308" t="str">
        <f t="shared" si="43"/>
        <v>NP</v>
      </c>
      <c r="BN18" s="308" t="str">
        <f t="shared" si="44"/>
        <v>NO</v>
      </c>
      <c r="BO18" s="308" t="str">
        <f t="shared" si="45"/>
        <v>NO</v>
      </c>
      <c r="BP18" s="308" t="str">
        <f t="shared" si="46"/>
        <v>NO</v>
      </c>
      <c r="BQ18" s="308" t="str">
        <f t="shared" si="47"/>
        <v>YES</v>
      </c>
      <c r="BS18" s="308" t="str">
        <f t="shared" si="83"/>
        <v>TP</v>
      </c>
      <c r="BT18" s="308" t="str">
        <f t="shared" si="83"/>
        <v>TP</v>
      </c>
      <c r="BU18" s="308" t="str">
        <f t="shared" si="83"/>
        <v>TP</v>
      </c>
      <c r="BV18" s="303" t="str">
        <f t="shared" si="49"/>
        <v>YES</v>
      </c>
      <c r="BW18" s="308" t="str">
        <f t="shared" si="50"/>
        <v>YES</v>
      </c>
      <c r="BX18" s="308" t="str">
        <f t="shared" si="51"/>
        <v>YES</v>
      </c>
      <c r="BY18" s="308" t="str">
        <f t="shared" si="52"/>
        <v>YES</v>
      </c>
      <c r="BZ18" s="308" t="str">
        <f t="shared" si="70"/>
        <v>NO</v>
      </c>
      <c r="CA18" s="308" t="str">
        <f t="shared" si="53"/>
        <v>NO</v>
      </c>
      <c r="CB18" s="308" t="str">
        <f t="shared" si="54"/>
        <v>NO</v>
      </c>
      <c r="CC18" s="308" t="str">
        <f t="shared" si="55"/>
        <v>NO</v>
      </c>
      <c r="CD18" s="308" t="str">
        <f t="shared" ref="CD18:CD23" si="85">IF(AND(OR(BS18="FP",BS18="FN",BT18="FP",BT18="FN",BU18="FP",BU18="FN")),"YES","NO")</f>
        <v>NO</v>
      </c>
      <c r="CE18" s="308" t="str">
        <f t="shared" ref="CE18:CE23" si="86">IF(AND(BJ18&gt;60,OR(BS18="FP",BS18="FN",BT18="FP",BT18="FN",BU18="FP",BU18="FN")),"YES","NO")</f>
        <v>NO</v>
      </c>
      <c r="CF18" s="308" t="str">
        <f t="shared" ref="CF18:CF23" si="87">IF(AND(BJ18&lt;&gt;"inf",BJ18&gt;60,OR(BS18="FP",BS18="FN",BT18="FP",BT18="FN",BU18="FP",BU18="FN")),"YES","NO")</f>
        <v>NO</v>
      </c>
      <c r="CG18" s="308" t="str">
        <f t="shared" ref="CG18:CG23" si="88">IF(AND(BJ18="inf",OR(BS18="FP",BS18="FN",BT18="FP",BT18="FN",BU18="FP",BU18="FN")),"YES","NO")</f>
        <v>NO</v>
      </c>
      <c r="CH18" s="308" t="str">
        <f t="shared" ref="CH18:CH23" si="89">IF(AND(BJ18&lt;=60,OR(BS18="FP",BS18="FN",BT18="FP",BT18="FN",BU18="FP",BU18="FN")),"YES","NO")</f>
        <v>NO</v>
      </c>
      <c r="CI18" s="308" t="str">
        <f t="shared" si="56"/>
        <v>NO</v>
      </c>
      <c r="CJ18" s="308" t="str">
        <f t="shared" si="57"/>
        <v>NO</v>
      </c>
      <c r="CK18" s="308" t="str">
        <f t="shared" si="58"/>
        <v>NO</v>
      </c>
      <c r="CL18" s="308" t="str">
        <f t="shared" si="59"/>
        <v>NO</v>
      </c>
      <c r="CM18" s="308" t="str">
        <f t="shared" si="60"/>
        <v>NO</v>
      </c>
      <c r="CN18" s="308" t="str">
        <f t="shared" si="61"/>
        <v>NO</v>
      </c>
      <c r="CO18" s="308" t="str">
        <f t="shared" si="62"/>
        <v>NO</v>
      </c>
      <c r="CP18" s="308" t="str">
        <f t="shared" si="63"/>
        <v>NO</v>
      </c>
      <c r="CQ18" s="308" t="str">
        <f t="shared" si="64"/>
        <v>NO</v>
      </c>
      <c r="CR18" s="308" t="str">
        <f t="shared" si="65"/>
        <v>NO</v>
      </c>
    </row>
    <row r="19" spans="1:96">
      <c r="A19" s="64">
        <v>30</v>
      </c>
      <c r="B19" s="15">
        <v>120</v>
      </c>
      <c r="C19" s="15">
        <v>5</v>
      </c>
      <c r="D19" s="15">
        <v>0.2</v>
      </c>
      <c r="E19" s="15">
        <v>7210100</v>
      </c>
      <c r="F19" s="15">
        <v>120.16833333333334</v>
      </c>
      <c r="G19" s="15">
        <v>115</v>
      </c>
      <c r="H19" s="65">
        <v>95.833333333333343</v>
      </c>
      <c r="I19" s="60" t="s">
        <v>12</v>
      </c>
      <c r="J19" s="342">
        <v>0.16550755958972799</v>
      </c>
      <c r="K19" s="342">
        <v>0.73811699390476004</v>
      </c>
      <c r="L19" s="342">
        <v>9.6375446505511594E-2</v>
      </c>
      <c r="M19" s="342">
        <v>3.7972527521493698E-3</v>
      </c>
      <c r="N19" s="342">
        <v>0.31817299928901199</v>
      </c>
      <c r="O19" s="342">
        <v>0.67802974795883797</v>
      </c>
      <c r="P19" s="342">
        <v>0.25443259741483698</v>
      </c>
      <c r="Q19" s="342">
        <v>0.41138337822252002</v>
      </c>
      <c r="R19" s="342">
        <v>0.334184024362641</v>
      </c>
      <c r="S19" s="342">
        <v>0.73769656141930695</v>
      </c>
      <c r="T19" s="342">
        <v>0.25833150212586498</v>
      </c>
      <c r="U19" s="342">
        <v>3.9719364548276197E-3</v>
      </c>
      <c r="V19" s="342">
        <v>0.573185477327111</v>
      </c>
      <c r="W19" s="342">
        <v>0.235740792248848</v>
      </c>
      <c r="X19" s="342">
        <v>0.191073730424039</v>
      </c>
      <c r="Y19" s="342">
        <v>0.22295326518452799</v>
      </c>
      <c r="Z19" s="342">
        <v>0.46539172608624202</v>
      </c>
      <c r="AA19" s="342">
        <v>0.31165500872922902</v>
      </c>
      <c r="AB19" s="342">
        <v>0.205039616886807</v>
      </c>
      <c r="AC19" s="342">
        <v>0.17484118514340299</v>
      </c>
      <c r="AD19" s="342">
        <v>0.62011919796978798</v>
      </c>
      <c r="AE19" s="342">
        <v>0.207791521246626</v>
      </c>
      <c r="AF19" s="342">
        <v>0.75749521938982201</v>
      </c>
      <c r="AG19" s="343">
        <v>3.4713259363551199E-2</v>
      </c>
      <c r="AH19" s="218">
        <v>4.4660000000000002</v>
      </c>
      <c r="AI19" s="218">
        <v>6.6479999999999997</v>
      </c>
      <c r="AJ19" s="219">
        <v>9.6829999999999998</v>
      </c>
      <c r="AK19" s="210">
        <v>4.5529999999999999</v>
      </c>
      <c r="AL19" s="210">
        <v>6.6230000000000002</v>
      </c>
      <c r="AM19" s="210">
        <v>9.6679999999999993</v>
      </c>
      <c r="AN19" s="203">
        <v>5.5549999999999997</v>
      </c>
      <c r="AO19" s="203">
        <v>7.4057000000000004</v>
      </c>
      <c r="AP19" s="203">
        <v>10.4861</v>
      </c>
      <c r="AQ19" s="203"/>
      <c r="AR19" s="203">
        <f>$AN$19*0.81818182</f>
        <v>4.5450000100999999</v>
      </c>
      <c r="AS19" s="203">
        <f>$AN$19</f>
        <v>5.5549999999999997</v>
      </c>
      <c r="AT19" s="203">
        <f>$AN$19*1.22222222</f>
        <v>6.7894444320999989</v>
      </c>
      <c r="AU19" s="203">
        <f>$AO$19*0.81818182</f>
        <v>6.0592091043740002</v>
      </c>
      <c r="AV19" s="203">
        <f>$AO$19</f>
        <v>7.4057000000000004</v>
      </c>
      <c r="AW19" s="203">
        <f>$AO$19*1.22222222</f>
        <v>9.0514110946540001</v>
      </c>
      <c r="AX19" s="203">
        <f>$AP$19*0.81818182</f>
        <v>8.579536382701999</v>
      </c>
      <c r="AY19" s="203">
        <f>$AP$19</f>
        <v>10.4861</v>
      </c>
      <c r="AZ19" s="203">
        <f>$AP$19*1.22222222</f>
        <v>12.816344421142</v>
      </c>
      <c r="BB19" s="308" t="str">
        <f t="shared" si="66"/>
        <v>A</v>
      </c>
      <c r="BC19" s="308" t="str">
        <f t="shared" si="67"/>
        <v>NP</v>
      </c>
      <c r="BD19" s="308" t="str">
        <f t="shared" si="38"/>
        <v>NP</v>
      </c>
      <c r="BE19" s="308" t="str">
        <f t="shared" si="39"/>
        <v>NO</v>
      </c>
      <c r="BF19" s="308" t="str">
        <f t="shared" si="40"/>
        <v>NO</v>
      </c>
      <c r="BG19" s="308" t="str">
        <f t="shared" si="41"/>
        <v>YES</v>
      </c>
      <c r="BH19" s="308" t="str">
        <f>IF(OR(BB19="P",BC19="P",BD19="P"),"NO","YES")</f>
        <v>YES</v>
      </c>
      <c r="BJ19" s="308">
        <v>23</v>
      </c>
      <c r="BK19" s="308" t="str">
        <f t="shared" si="69"/>
        <v>NP</v>
      </c>
      <c r="BL19" s="308" t="str">
        <f t="shared" si="42"/>
        <v>NP</v>
      </c>
      <c r="BM19" s="308" t="str">
        <f t="shared" si="43"/>
        <v>NP</v>
      </c>
      <c r="BN19" s="308" t="str">
        <f t="shared" si="44"/>
        <v>NO</v>
      </c>
      <c r="BO19" s="308" t="str">
        <f t="shared" si="45"/>
        <v>NO</v>
      </c>
      <c r="BP19" s="308" t="str">
        <f t="shared" si="46"/>
        <v>NO</v>
      </c>
      <c r="BQ19" s="308" t="str">
        <f t="shared" si="47"/>
        <v>YES</v>
      </c>
      <c r="BS19" s="308" t="str">
        <f t="shared" ref="BS19:BU23" si="90">IF(OR(AND(BB19="A",BK19="A"),AND(BB19="A",BK19="NP"),AND(BB19="NP",BK19="A"),AND(BB19="NP",BK19="NP")),"TP",IF(OR(AND(BB19="A",BK19="NA"),AND(BB19="A",BK19="P"),AND(BB19="NP",BK19="NA"),AND(BB19="NP",BK19="P")),"FP",IF(OR(AND(BB19="NA",BK19="A"),AND(BB19="NA",BK19="NP"),AND(BB19="P",BK19="A"),AND(BB19="P",BK19="NP")),"FN","TN")))</f>
        <v>TP</v>
      </c>
      <c r="BT19" s="308" t="str">
        <f t="shared" si="90"/>
        <v>TP</v>
      </c>
      <c r="BU19" s="308" t="str">
        <f t="shared" si="90"/>
        <v>TP</v>
      </c>
      <c r="BV19" s="303" t="str">
        <f t="shared" si="49"/>
        <v>YES</v>
      </c>
      <c r="BW19" s="308" t="str">
        <f t="shared" si="50"/>
        <v>YES</v>
      </c>
      <c r="BX19" s="308" t="str">
        <f t="shared" si="51"/>
        <v>YES</v>
      </c>
      <c r="BY19" s="308" t="str">
        <f t="shared" si="52"/>
        <v>YES</v>
      </c>
      <c r="BZ19" s="308" t="str">
        <f t="shared" si="70"/>
        <v>NO</v>
      </c>
      <c r="CA19" s="308" t="str">
        <f t="shared" si="53"/>
        <v>NO</v>
      </c>
      <c r="CB19" s="308" t="str">
        <f t="shared" si="54"/>
        <v>NO</v>
      </c>
      <c r="CC19" s="308" t="str">
        <f t="shared" si="55"/>
        <v>NO</v>
      </c>
      <c r="CD19" s="308" t="str">
        <f t="shared" si="85"/>
        <v>NO</v>
      </c>
      <c r="CE19" s="308" t="str">
        <f t="shared" si="86"/>
        <v>NO</v>
      </c>
      <c r="CF19" s="308" t="str">
        <f t="shared" si="87"/>
        <v>NO</v>
      </c>
      <c r="CG19" s="308" t="str">
        <f t="shared" si="88"/>
        <v>NO</v>
      </c>
      <c r="CH19" s="308" t="str">
        <f t="shared" si="89"/>
        <v>NO</v>
      </c>
      <c r="CI19" s="308" t="str">
        <f t="shared" si="56"/>
        <v>NO</v>
      </c>
      <c r="CJ19" s="308" t="str">
        <f t="shared" si="57"/>
        <v>NO</v>
      </c>
      <c r="CK19" s="308" t="str">
        <f t="shared" si="58"/>
        <v>NO</v>
      </c>
      <c r="CL19" s="308" t="str">
        <f t="shared" si="59"/>
        <v>NO</v>
      </c>
      <c r="CM19" s="308" t="str">
        <f t="shared" si="60"/>
        <v>NO</v>
      </c>
      <c r="CN19" s="308" t="str">
        <f t="shared" si="61"/>
        <v>NO</v>
      </c>
      <c r="CO19" s="308" t="str">
        <f t="shared" si="62"/>
        <v>NO</v>
      </c>
      <c r="CP19" s="308" t="str">
        <f t="shared" si="63"/>
        <v>NO</v>
      </c>
      <c r="CQ19" s="308" t="str">
        <f t="shared" si="64"/>
        <v>NO</v>
      </c>
      <c r="CR19" s="308" t="str">
        <f t="shared" si="65"/>
        <v>NO</v>
      </c>
    </row>
    <row r="20" spans="1:96">
      <c r="A20" s="64"/>
      <c r="B20" s="15"/>
      <c r="C20" s="15"/>
      <c r="D20" s="15"/>
      <c r="E20" s="15"/>
      <c r="F20" s="15"/>
      <c r="G20" s="15"/>
      <c r="H20" s="65"/>
      <c r="I20" s="52" t="s">
        <v>361</v>
      </c>
      <c r="J20" s="54">
        <v>0.24500425102378801</v>
      </c>
      <c r="K20" s="54">
        <v>0.630351731986456</v>
      </c>
      <c r="L20" s="54">
        <v>0.124644016989755</v>
      </c>
      <c r="M20" s="334">
        <v>3.7972527521493698E-3</v>
      </c>
      <c r="N20" s="334">
        <v>0.31817299928901199</v>
      </c>
      <c r="O20" s="334">
        <v>0.67802974795883797</v>
      </c>
      <c r="P20" s="334">
        <v>0.25443259741483698</v>
      </c>
      <c r="Q20" s="334">
        <v>0.41138337822252002</v>
      </c>
      <c r="R20" s="334">
        <v>0.334184024362641</v>
      </c>
      <c r="S20" s="334">
        <v>0.73769656141930695</v>
      </c>
      <c r="T20" s="334">
        <v>0.25833150212586498</v>
      </c>
      <c r="U20" s="334">
        <v>3.9719364548276197E-3</v>
      </c>
      <c r="V20" s="334">
        <v>0.573185477327111</v>
      </c>
      <c r="W20" s="334">
        <v>0.235740792248848</v>
      </c>
      <c r="X20" s="334">
        <v>0.191073730424039</v>
      </c>
      <c r="Y20" s="334">
        <v>0.22295326518452799</v>
      </c>
      <c r="Z20" s="334">
        <v>0.46539172608624202</v>
      </c>
      <c r="AA20" s="334">
        <v>0.31165500872922902</v>
      </c>
      <c r="AB20" s="334">
        <v>0.205039616886807</v>
      </c>
      <c r="AC20" s="334">
        <v>0.17484118514340299</v>
      </c>
      <c r="AD20" s="334">
        <v>0.62011919796978798</v>
      </c>
      <c r="AE20" s="334">
        <v>0.207791521246626</v>
      </c>
      <c r="AF20" s="334">
        <v>0.75749521938982201</v>
      </c>
      <c r="AG20" s="344">
        <v>3.4713259363551199E-2</v>
      </c>
      <c r="AH20" s="220">
        <v>4.7450000000000001</v>
      </c>
      <c r="AI20" s="220">
        <v>6.5590000000000002</v>
      </c>
      <c r="AJ20" s="221">
        <v>9.6240000000000006</v>
      </c>
      <c r="AK20" s="210">
        <v>4.7240000000000002</v>
      </c>
      <c r="AL20" s="210">
        <v>6.8090000000000002</v>
      </c>
      <c r="AM20" s="210">
        <v>9.7140000000000004</v>
      </c>
      <c r="AN20" s="203"/>
      <c r="AO20" s="203"/>
      <c r="AP20" s="203"/>
      <c r="AQ20" s="203"/>
      <c r="AR20" s="203">
        <f>$AN$19*0.81818182</f>
        <v>4.5450000100999999</v>
      </c>
      <c r="AS20" s="203">
        <f t="shared" ref="AS20:AS23" si="91">$AN$19</f>
        <v>5.5549999999999997</v>
      </c>
      <c r="AT20" s="203">
        <f t="shared" ref="AT20:AT23" si="92">$AN$19*1.22222222</f>
        <v>6.7894444320999989</v>
      </c>
      <c r="AU20" s="203">
        <f t="shared" ref="AU20:AU23" si="93">$AO$19*0.81818182</f>
        <v>6.0592091043740002</v>
      </c>
      <c r="AV20" s="203">
        <f t="shared" ref="AV20:AV23" si="94">$AO$19</f>
        <v>7.4057000000000004</v>
      </c>
      <c r="AW20" s="203">
        <f t="shared" ref="AW20:AW23" si="95">$AO$19*1.22222222</f>
        <v>9.0514110946540001</v>
      </c>
      <c r="AX20" s="203">
        <f t="shared" ref="AX20:AX23" si="96">$AP$19*0.81818182</f>
        <v>8.579536382701999</v>
      </c>
      <c r="AY20" s="203">
        <f t="shared" ref="AY20:AY23" si="97">$AP$19</f>
        <v>10.4861</v>
      </c>
      <c r="AZ20" s="203">
        <f t="shared" ref="AZ20:AZ23" si="98">$AP$19*1.22222222</f>
        <v>12.816344421142</v>
      </c>
      <c r="BB20" s="308" t="str">
        <f t="shared" si="66"/>
        <v>NP</v>
      </c>
      <c r="BC20" s="308" t="str">
        <f t="shared" si="67"/>
        <v>NP</v>
      </c>
      <c r="BD20" s="308" t="str">
        <f t="shared" si="38"/>
        <v>NP</v>
      </c>
      <c r="BE20" s="308" t="str">
        <f t="shared" si="39"/>
        <v>NO</v>
      </c>
      <c r="BF20" s="308" t="str">
        <f t="shared" si="40"/>
        <v>NO</v>
      </c>
      <c r="BG20" s="308" t="str">
        <f t="shared" si="41"/>
        <v>NO</v>
      </c>
      <c r="BH20" s="308" t="str">
        <f t="shared" ref="BH20:BH23" si="99">IF(OR(BB20="P",BC20="P",BD20="P"),"NO","YES")</f>
        <v>YES</v>
      </c>
      <c r="BJ20" s="308">
        <v>70</v>
      </c>
      <c r="BK20" s="308" t="str">
        <f t="shared" si="69"/>
        <v>NP</v>
      </c>
      <c r="BL20" s="308" t="str">
        <f t="shared" si="42"/>
        <v>NP</v>
      </c>
      <c r="BM20" s="308" t="str">
        <f t="shared" si="43"/>
        <v>NP</v>
      </c>
      <c r="BN20" s="308" t="str">
        <f t="shared" si="44"/>
        <v>NO</v>
      </c>
      <c r="BO20" s="308" t="str">
        <f t="shared" si="45"/>
        <v>NO</v>
      </c>
      <c r="BP20" s="308" t="str">
        <f t="shared" si="46"/>
        <v>NO</v>
      </c>
      <c r="BQ20" s="308" t="str">
        <f t="shared" si="47"/>
        <v>YES</v>
      </c>
      <c r="BS20" s="308" t="str">
        <f t="shared" si="90"/>
        <v>TP</v>
      </c>
      <c r="BT20" s="308" t="str">
        <f t="shared" si="90"/>
        <v>TP</v>
      </c>
      <c r="BU20" s="308" t="str">
        <f t="shared" si="90"/>
        <v>TP</v>
      </c>
      <c r="BV20" s="303" t="str">
        <f t="shared" si="49"/>
        <v>YES</v>
      </c>
      <c r="BW20" s="308" t="str">
        <f t="shared" si="50"/>
        <v>YES</v>
      </c>
      <c r="BX20" s="308" t="str">
        <f t="shared" si="51"/>
        <v>YES</v>
      </c>
      <c r="BY20" s="308" t="str">
        <f t="shared" si="52"/>
        <v>YES</v>
      </c>
      <c r="BZ20" s="308" t="str">
        <f t="shared" si="70"/>
        <v>NO</v>
      </c>
      <c r="CA20" s="308" t="str">
        <f t="shared" si="53"/>
        <v>NO</v>
      </c>
      <c r="CB20" s="308" t="str">
        <f t="shared" si="54"/>
        <v>NO</v>
      </c>
      <c r="CC20" s="308" t="str">
        <f t="shared" si="55"/>
        <v>NO</v>
      </c>
      <c r="CD20" s="308" t="str">
        <f t="shared" si="85"/>
        <v>NO</v>
      </c>
      <c r="CE20" s="308" t="str">
        <f t="shared" si="86"/>
        <v>NO</v>
      </c>
      <c r="CF20" s="308" t="str">
        <f t="shared" si="87"/>
        <v>NO</v>
      </c>
      <c r="CG20" s="308" t="str">
        <f t="shared" si="88"/>
        <v>NO</v>
      </c>
      <c r="CH20" s="308" t="str">
        <f t="shared" si="89"/>
        <v>NO</v>
      </c>
      <c r="CI20" s="308" t="str">
        <f t="shared" si="56"/>
        <v>NO</v>
      </c>
      <c r="CJ20" s="308" t="str">
        <f t="shared" si="57"/>
        <v>NO</v>
      </c>
      <c r="CK20" s="308" t="str">
        <f t="shared" si="58"/>
        <v>NO</v>
      </c>
      <c r="CL20" s="308" t="str">
        <f t="shared" si="59"/>
        <v>NO</v>
      </c>
      <c r="CM20" s="308" t="str">
        <f t="shared" si="60"/>
        <v>NO</v>
      </c>
      <c r="CN20" s="308" t="str">
        <f t="shared" si="61"/>
        <v>NO</v>
      </c>
      <c r="CO20" s="308" t="str">
        <f t="shared" si="62"/>
        <v>NO</v>
      </c>
      <c r="CP20" s="308" t="str">
        <f t="shared" si="63"/>
        <v>NO</v>
      </c>
      <c r="CQ20" s="308" t="str">
        <f t="shared" si="64"/>
        <v>NO</v>
      </c>
      <c r="CR20" s="308" t="str">
        <f t="shared" si="65"/>
        <v>NO</v>
      </c>
    </row>
    <row r="21" spans="1:96">
      <c r="A21" s="64"/>
      <c r="B21" s="15"/>
      <c r="C21" s="15"/>
      <c r="D21" s="15"/>
      <c r="E21" s="15"/>
      <c r="F21" s="15"/>
      <c r="G21" s="15"/>
      <c r="H21" s="65"/>
      <c r="I21" s="52" t="s">
        <v>14</v>
      </c>
      <c r="J21" s="330">
        <v>0.49824233756257402</v>
      </c>
      <c r="K21" s="330">
        <v>0.24680621315305201</v>
      </c>
      <c r="L21" s="330">
        <v>0.25495144928437202</v>
      </c>
      <c r="M21" s="330">
        <v>0.80876777283504198</v>
      </c>
      <c r="N21" s="330">
        <v>3.3562477681388002E-2</v>
      </c>
      <c r="O21" s="330">
        <v>0.15766974948356899</v>
      </c>
      <c r="P21" s="330">
        <v>0.27255282137631598</v>
      </c>
      <c r="Q21" s="330">
        <v>0.206797229207594</v>
      </c>
      <c r="R21" s="330">
        <v>0.520649949416088</v>
      </c>
      <c r="S21" s="330">
        <v>0.90112922135180296</v>
      </c>
      <c r="T21" s="330">
        <v>2.8998639778594799E-2</v>
      </c>
      <c r="U21" s="330">
        <v>6.9872138869601794E-2</v>
      </c>
      <c r="V21" s="330">
        <v>0.19753186358917099</v>
      </c>
      <c r="W21" s="330">
        <v>0.627065000744356</v>
      </c>
      <c r="X21" s="330">
        <v>0.175403135666472</v>
      </c>
      <c r="Y21" s="330">
        <v>0.92634985772505196</v>
      </c>
      <c r="Z21" s="330">
        <v>2.6121944072384499E-2</v>
      </c>
      <c r="AA21" s="330">
        <v>4.7528198202562801E-2</v>
      </c>
      <c r="AB21" s="330">
        <v>0.48542133594651798</v>
      </c>
      <c r="AC21" s="330">
        <v>0.14786767346843299</v>
      </c>
      <c r="AD21" s="330">
        <v>0.36671099058504703</v>
      </c>
      <c r="AE21" s="330">
        <v>0.21826998681153401</v>
      </c>
      <c r="AF21" s="330">
        <v>0.55652196553105304</v>
      </c>
      <c r="AG21" s="333">
        <v>0.22520804765741101</v>
      </c>
      <c r="AH21" s="220">
        <v>5.0250000000000004</v>
      </c>
      <c r="AI21" s="220">
        <v>6.3159999999999998</v>
      </c>
      <c r="AJ21" s="221">
        <v>10.016999999999999</v>
      </c>
      <c r="AK21" s="210">
        <v>5.2729999999999997</v>
      </c>
      <c r="AL21" s="210">
        <v>6.6619999999999999</v>
      </c>
      <c r="AM21" s="210">
        <v>10.281000000000001</v>
      </c>
      <c r="AN21" s="203"/>
      <c r="AO21" s="203"/>
      <c r="AP21" s="203"/>
      <c r="AQ21" s="203"/>
      <c r="AR21" s="203">
        <f t="shared" ref="AR21:AR23" si="100">$AN$19*0.81818182</f>
        <v>4.5450000100999999</v>
      </c>
      <c r="AS21" s="203">
        <f t="shared" si="91"/>
        <v>5.5549999999999997</v>
      </c>
      <c r="AT21" s="203">
        <f t="shared" si="92"/>
        <v>6.7894444320999989</v>
      </c>
      <c r="AU21" s="203">
        <f t="shared" si="93"/>
        <v>6.0592091043740002</v>
      </c>
      <c r="AV21" s="203">
        <f t="shared" si="94"/>
        <v>7.4057000000000004</v>
      </c>
      <c r="AW21" s="203">
        <f t="shared" si="95"/>
        <v>9.0514110946540001</v>
      </c>
      <c r="AX21" s="203">
        <f t="shared" si="96"/>
        <v>8.579536382701999</v>
      </c>
      <c r="AY21" s="203">
        <f t="shared" si="97"/>
        <v>10.4861</v>
      </c>
      <c r="AZ21" s="203">
        <f t="shared" si="98"/>
        <v>12.816344421142</v>
      </c>
      <c r="BB21" s="308" t="str">
        <f t="shared" si="66"/>
        <v>NP</v>
      </c>
      <c r="BC21" s="308" t="str">
        <f t="shared" si="67"/>
        <v>NP</v>
      </c>
      <c r="BD21" s="308" t="str">
        <f t="shared" si="38"/>
        <v>NP</v>
      </c>
      <c r="BE21" s="308" t="str">
        <f t="shared" si="39"/>
        <v>NO</v>
      </c>
      <c r="BF21" s="308" t="str">
        <f t="shared" si="40"/>
        <v>NO</v>
      </c>
      <c r="BG21" s="308" t="str">
        <f t="shared" si="41"/>
        <v>NO</v>
      </c>
      <c r="BH21" s="308" t="str">
        <f t="shared" si="99"/>
        <v>YES</v>
      </c>
      <c r="BJ21" s="308">
        <v>155</v>
      </c>
      <c r="BK21" s="308" t="str">
        <f t="shared" si="69"/>
        <v>NP</v>
      </c>
      <c r="BL21" s="308" t="str">
        <f t="shared" si="42"/>
        <v>NP</v>
      </c>
      <c r="BM21" s="308" t="str">
        <f t="shared" si="43"/>
        <v>NP</v>
      </c>
      <c r="BN21" s="308" t="str">
        <f t="shared" si="44"/>
        <v>NO</v>
      </c>
      <c r="BO21" s="308" t="str">
        <f t="shared" si="45"/>
        <v>NO</v>
      </c>
      <c r="BP21" s="308" t="str">
        <f t="shared" si="46"/>
        <v>NO</v>
      </c>
      <c r="BQ21" s="308" t="str">
        <f t="shared" si="47"/>
        <v>YES</v>
      </c>
      <c r="BS21" s="308" t="str">
        <f t="shared" si="90"/>
        <v>TP</v>
      </c>
      <c r="BT21" s="308" t="str">
        <f t="shared" si="90"/>
        <v>TP</v>
      </c>
      <c r="BU21" s="308" t="str">
        <f t="shared" si="90"/>
        <v>TP</v>
      </c>
      <c r="BV21" s="303" t="str">
        <f t="shared" si="49"/>
        <v>YES</v>
      </c>
      <c r="BW21" s="308" t="str">
        <f t="shared" si="50"/>
        <v>YES</v>
      </c>
      <c r="BX21" s="308" t="str">
        <f t="shared" si="51"/>
        <v>YES</v>
      </c>
      <c r="BY21" s="308" t="str">
        <f t="shared" si="52"/>
        <v>YES</v>
      </c>
      <c r="BZ21" s="308" t="str">
        <f t="shared" si="70"/>
        <v>NO</v>
      </c>
      <c r="CA21" s="308" t="str">
        <f t="shared" si="53"/>
        <v>NO</v>
      </c>
      <c r="CB21" s="308" t="str">
        <f t="shared" si="54"/>
        <v>NO</v>
      </c>
      <c r="CC21" s="308" t="str">
        <f t="shared" si="55"/>
        <v>NO</v>
      </c>
      <c r="CD21" s="308" t="str">
        <f t="shared" si="85"/>
        <v>NO</v>
      </c>
      <c r="CE21" s="308" t="str">
        <f t="shared" si="86"/>
        <v>NO</v>
      </c>
      <c r="CF21" s="308" t="str">
        <f t="shared" si="87"/>
        <v>NO</v>
      </c>
      <c r="CG21" s="308" t="str">
        <f t="shared" si="88"/>
        <v>NO</v>
      </c>
      <c r="CH21" s="308" t="str">
        <f t="shared" si="89"/>
        <v>NO</v>
      </c>
      <c r="CI21" s="308" t="str">
        <f t="shared" si="56"/>
        <v>NO</v>
      </c>
      <c r="CJ21" s="308" t="str">
        <f t="shared" si="57"/>
        <v>NO</v>
      </c>
      <c r="CK21" s="308" t="str">
        <f t="shared" si="58"/>
        <v>NO</v>
      </c>
      <c r="CL21" s="308" t="str">
        <f t="shared" si="59"/>
        <v>NO</v>
      </c>
      <c r="CM21" s="308" t="str">
        <f t="shared" si="60"/>
        <v>NO</v>
      </c>
      <c r="CN21" s="308" t="str">
        <f t="shared" si="61"/>
        <v>NO</v>
      </c>
      <c r="CO21" s="308" t="str">
        <f t="shared" si="62"/>
        <v>NO</v>
      </c>
      <c r="CP21" s="308" t="str">
        <f t="shared" si="63"/>
        <v>NO</v>
      </c>
      <c r="CQ21" s="308" t="str">
        <f t="shared" si="64"/>
        <v>NO</v>
      </c>
      <c r="CR21" s="308" t="str">
        <f t="shared" si="65"/>
        <v>NO</v>
      </c>
    </row>
    <row r="22" spans="1:96">
      <c r="A22" s="318"/>
      <c r="B22" s="54"/>
      <c r="C22" s="54"/>
      <c r="D22" s="54"/>
      <c r="E22" s="54"/>
      <c r="F22" s="54"/>
      <c r="G22" s="54"/>
      <c r="H22" s="317"/>
      <c r="I22" s="52" t="s">
        <v>362</v>
      </c>
      <c r="J22" s="54">
        <v>0.24500425102378801</v>
      </c>
      <c r="K22" s="54">
        <v>0.630351731986456</v>
      </c>
      <c r="L22" s="54">
        <v>0.124644016989755</v>
      </c>
      <c r="M22" s="334">
        <v>3.7972527521493698E-3</v>
      </c>
      <c r="N22" s="334">
        <v>0.31817299928901199</v>
      </c>
      <c r="O22" s="334">
        <v>0.67802974795883797</v>
      </c>
      <c r="P22" s="334">
        <v>0.25443259741483698</v>
      </c>
      <c r="Q22" s="334">
        <v>0.41138337822252002</v>
      </c>
      <c r="R22" s="334">
        <v>0.334184024362641</v>
      </c>
      <c r="S22" s="334">
        <v>0.73769656141930695</v>
      </c>
      <c r="T22" s="334">
        <v>0.25833150212586498</v>
      </c>
      <c r="U22" s="334">
        <v>3.9719364548276197E-3</v>
      </c>
      <c r="V22" s="334">
        <v>0.573185477327111</v>
      </c>
      <c r="W22" s="334">
        <v>0.235740792248848</v>
      </c>
      <c r="X22" s="334">
        <v>0.191073730424039</v>
      </c>
      <c r="Y22" s="334">
        <v>0.22295326518452799</v>
      </c>
      <c r="Z22" s="334">
        <v>0.46539172608624202</v>
      </c>
      <c r="AA22" s="334">
        <v>0.31165500872922902</v>
      </c>
      <c r="AB22" s="334">
        <v>0.205039616886807</v>
      </c>
      <c r="AC22" s="334">
        <v>0.17484118514340299</v>
      </c>
      <c r="AD22" s="334">
        <v>0.62011919796978798</v>
      </c>
      <c r="AE22" s="334">
        <v>0.207791521246626</v>
      </c>
      <c r="AF22" s="334">
        <v>0.75749521938982201</v>
      </c>
      <c r="AG22" s="344">
        <v>3.4713259363551199E-2</v>
      </c>
      <c r="AH22" s="220">
        <v>4.593</v>
      </c>
      <c r="AI22" s="220">
        <v>6.5750000000000002</v>
      </c>
      <c r="AJ22" s="221">
        <v>9.8840000000000003</v>
      </c>
      <c r="AK22" s="210">
        <v>4.6369999999999996</v>
      </c>
      <c r="AL22" s="210">
        <v>6.7519999999999998</v>
      </c>
      <c r="AM22" s="210">
        <v>9.8490000000000002</v>
      </c>
      <c r="AN22" s="203"/>
      <c r="AO22" s="203"/>
      <c r="AP22" s="203"/>
      <c r="AQ22" s="203"/>
      <c r="AR22" s="203">
        <f t="shared" si="100"/>
        <v>4.5450000100999999</v>
      </c>
      <c r="AS22" s="203">
        <f t="shared" si="91"/>
        <v>5.5549999999999997</v>
      </c>
      <c r="AT22" s="203">
        <f t="shared" si="92"/>
        <v>6.7894444320999989</v>
      </c>
      <c r="AU22" s="203">
        <f t="shared" si="93"/>
        <v>6.0592091043740002</v>
      </c>
      <c r="AV22" s="203">
        <f t="shared" si="94"/>
        <v>7.4057000000000004</v>
      </c>
      <c r="AW22" s="203">
        <f t="shared" si="95"/>
        <v>9.0514110946540001</v>
      </c>
      <c r="AX22" s="203">
        <f t="shared" si="96"/>
        <v>8.579536382701999</v>
      </c>
      <c r="AY22" s="203">
        <f t="shared" si="97"/>
        <v>10.4861</v>
      </c>
      <c r="AZ22" s="203">
        <f t="shared" si="98"/>
        <v>12.816344421142</v>
      </c>
      <c r="BB22" s="308" t="str">
        <f t="shared" si="66"/>
        <v>NP</v>
      </c>
      <c r="BC22" s="308" t="str">
        <f t="shared" si="67"/>
        <v>NP</v>
      </c>
      <c r="BD22" s="308" t="str">
        <f t="shared" si="38"/>
        <v>NP</v>
      </c>
      <c r="BE22" s="308" t="str">
        <f t="shared" si="39"/>
        <v>NO</v>
      </c>
      <c r="BF22" s="308" t="str">
        <f t="shared" si="40"/>
        <v>NO</v>
      </c>
      <c r="BG22" s="308" t="str">
        <f t="shared" si="41"/>
        <v>NO</v>
      </c>
      <c r="BH22" s="308" t="str">
        <f t="shared" si="99"/>
        <v>YES</v>
      </c>
      <c r="BJ22" s="308">
        <v>206</v>
      </c>
      <c r="BK22" s="308" t="str">
        <f t="shared" si="69"/>
        <v>NP</v>
      </c>
      <c r="BL22" s="308" t="str">
        <f t="shared" si="42"/>
        <v>NP</v>
      </c>
      <c r="BM22" s="308" t="str">
        <f t="shared" si="43"/>
        <v>NP</v>
      </c>
      <c r="BN22" s="308" t="str">
        <f t="shared" si="44"/>
        <v>NO</v>
      </c>
      <c r="BO22" s="308" t="str">
        <f t="shared" si="45"/>
        <v>NO</v>
      </c>
      <c r="BP22" s="308" t="str">
        <f t="shared" si="46"/>
        <v>NO</v>
      </c>
      <c r="BQ22" s="308" t="str">
        <f t="shared" si="47"/>
        <v>YES</v>
      </c>
      <c r="BS22" s="308" t="str">
        <f t="shared" si="90"/>
        <v>TP</v>
      </c>
      <c r="BT22" s="308" t="str">
        <f t="shared" si="90"/>
        <v>TP</v>
      </c>
      <c r="BU22" s="308" t="str">
        <f t="shared" si="90"/>
        <v>TP</v>
      </c>
      <c r="BV22" s="303" t="str">
        <f t="shared" si="49"/>
        <v>YES</v>
      </c>
      <c r="BW22" s="308" t="str">
        <f t="shared" si="50"/>
        <v>YES</v>
      </c>
      <c r="BX22" s="308" t="str">
        <f t="shared" si="51"/>
        <v>YES</v>
      </c>
      <c r="BY22" s="308" t="str">
        <f t="shared" si="52"/>
        <v>YES</v>
      </c>
      <c r="BZ22" s="308" t="str">
        <f t="shared" si="70"/>
        <v>NO</v>
      </c>
      <c r="CA22" s="308" t="str">
        <f t="shared" si="53"/>
        <v>NO</v>
      </c>
      <c r="CB22" s="308" t="str">
        <f t="shared" si="54"/>
        <v>NO</v>
      </c>
      <c r="CC22" s="308" t="str">
        <f t="shared" si="55"/>
        <v>NO</v>
      </c>
      <c r="CD22" s="308" t="str">
        <f t="shared" si="85"/>
        <v>NO</v>
      </c>
      <c r="CE22" s="308" t="str">
        <f t="shared" si="86"/>
        <v>NO</v>
      </c>
      <c r="CF22" s="308" t="str">
        <f t="shared" si="87"/>
        <v>NO</v>
      </c>
      <c r="CG22" s="308" t="str">
        <f t="shared" si="88"/>
        <v>NO</v>
      </c>
      <c r="CH22" s="308" t="str">
        <f t="shared" si="89"/>
        <v>NO</v>
      </c>
      <c r="CI22" s="308" t="str">
        <f t="shared" si="56"/>
        <v>NO</v>
      </c>
      <c r="CJ22" s="308" t="str">
        <f t="shared" si="57"/>
        <v>NO</v>
      </c>
      <c r="CK22" s="308" t="str">
        <f t="shared" si="58"/>
        <v>NO</v>
      </c>
      <c r="CL22" s="308" t="str">
        <f t="shared" si="59"/>
        <v>NO</v>
      </c>
      <c r="CM22" s="308" t="str">
        <f t="shared" si="60"/>
        <v>NO</v>
      </c>
      <c r="CN22" s="308" t="str">
        <f t="shared" si="61"/>
        <v>NO</v>
      </c>
      <c r="CO22" s="308" t="str">
        <f t="shared" si="62"/>
        <v>NO</v>
      </c>
      <c r="CP22" s="308" t="str">
        <f t="shared" si="63"/>
        <v>NO</v>
      </c>
      <c r="CQ22" s="308" t="str">
        <f t="shared" si="64"/>
        <v>NO</v>
      </c>
      <c r="CR22" s="308" t="str">
        <f t="shared" si="65"/>
        <v>NO</v>
      </c>
    </row>
    <row r="23" spans="1:96" ht="16.5" thickBot="1">
      <c r="A23" s="319"/>
      <c r="B23" s="59"/>
      <c r="C23" s="59"/>
      <c r="D23" s="59"/>
      <c r="E23" s="59"/>
      <c r="F23" s="59"/>
      <c r="G23" s="59"/>
      <c r="H23" s="320"/>
      <c r="I23" s="53" t="s">
        <v>16</v>
      </c>
      <c r="J23" s="59">
        <v>0.24500425102378801</v>
      </c>
      <c r="K23" s="59">
        <v>0.630351731986456</v>
      </c>
      <c r="L23" s="59">
        <v>0.124644016989755</v>
      </c>
      <c r="M23" s="345">
        <v>0.80876777283504198</v>
      </c>
      <c r="N23" s="345">
        <v>3.3562477681388002E-2</v>
      </c>
      <c r="O23" s="345">
        <v>0.15766974948356899</v>
      </c>
      <c r="P23" s="345">
        <v>0.27255282137631598</v>
      </c>
      <c r="Q23" s="345">
        <v>0.206797229207594</v>
      </c>
      <c r="R23" s="345">
        <v>0.520649949416088</v>
      </c>
      <c r="S23" s="345">
        <v>0.90112922135180296</v>
      </c>
      <c r="T23" s="345">
        <v>2.8998639778594799E-2</v>
      </c>
      <c r="U23" s="345">
        <v>6.9872138869601794E-2</v>
      </c>
      <c r="V23" s="345">
        <v>0.19753186358917099</v>
      </c>
      <c r="W23" s="345">
        <v>0.627065000744356</v>
      </c>
      <c r="X23" s="345">
        <v>0.175403135666472</v>
      </c>
      <c r="Y23" s="345">
        <v>0.92634985772505196</v>
      </c>
      <c r="Z23" s="345">
        <v>2.6121944072384499E-2</v>
      </c>
      <c r="AA23" s="345">
        <v>4.7528198202562801E-2</v>
      </c>
      <c r="AB23" s="345">
        <v>0.48542133594651798</v>
      </c>
      <c r="AC23" s="345">
        <v>0.14786767346843299</v>
      </c>
      <c r="AD23" s="345">
        <v>0.36671099058504703</v>
      </c>
      <c r="AE23" s="345">
        <v>0.21826998681153401</v>
      </c>
      <c r="AF23" s="345">
        <v>0.55652196553105304</v>
      </c>
      <c r="AG23" s="346">
        <v>0.22520804765741101</v>
      </c>
      <c r="AH23" s="222">
        <v>5.2380000000000004</v>
      </c>
      <c r="AI23" s="222">
        <v>6.3860000000000001</v>
      </c>
      <c r="AJ23" s="223">
        <v>9.9939999999999998</v>
      </c>
      <c r="AK23" s="210">
        <v>5.0869999999999997</v>
      </c>
      <c r="AL23" s="210">
        <v>6.17</v>
      </c>
      <c r="AM23" s="210">
        <v>10.286</v>
      </c>
      <c r="AN23" s="203"/>
      <c r="AO23" s="203"/>
      <c r="AP23" s="203"/>
      <c r="AQ23" s="203"/>
      <c r="AR23" s="203">
        <f t="shared" si="100"/>
        <v>4.5450000100999999</v>
      </c>
      <c r="AS23" s="203">
        <f t="shared" si="91"/>
        <v>5.5549999999999997</v>
      </c>
      <c r="AT23" s="203">
        <f t="shared" si="92"/>
        <v>6.7894444320999989</v>
      </c>
      <c r="AU23" s="203">
        <f t="shared" si="93"/>
        <v>6.0592091043740002</v>
      </c>
      <c r="AV23" s="203">
        <f t="shared" si="94"/>
        <v>7.4057000000000004</v>
      </c>
      <c r="AW23" s="203">
        <f t="shared" si="95"/>
        <v>9.0514110946540001</v>
      </c>
      <c r="AX23" s="203">
        <f t="shared" si="96"/>
        <v>8.579536382701999</v>
      </c>
      <c r="AY23" s="203">
        <f t="shared" si="97"/>
        <v>10.4861</v>
      </c>
      <c r="AZ23" s="203">
        <f t="shared" si="98"/>
        <v>12.816344421142</v>
      </c>
      <c r="BB23" s="308" t="str">
        <f t="shared" si="66"/>
        <v>NP</v>
      </c>
      <c r="BC23" s="308" t="str">
        <f t="shared" si="67"/>
        <v>NP</v>
      </c>
      <c r="BD23" s="308" t="str">
        <f t="shared" si="38"/>
        <v>NP</v>
      </c>
      <c r="BE23" s="308" t="str">
        <f t="shared" si="39"/>
        <v>NO</v>
      </c>
      <c r="BF23" s="308" t="str">
        <f t="shared" si="40"/>
        <v>NO</v>
      </c>
      <c r="BG23" s="308" t="str">
        <f t="shared" si="41"/>
        <v>NO</v>
      </c>
      <c r="BH23" s="308" t="str">
        <f t="shared" si="99"/>
        <v>YES</v>
      </c>
      <c r="BJ23" s="308">
        <v>81</v>
      </c>
      <c r="BK23" s="308" t="str">
        <f t="shared" si="69"/>
        <v>NP</v>
      </c>
      <c r="BL23" s="308" t="str">
        <f t="shared" si="42"/>
        <v>NP</v>
      </c>
      <c r="BM23" s="308" t="str">
        <f t="shared" si="43"/>
        <v>NP</v>
      </c>
      <c r="BN23" s="308" t="str">
        <f t="shared" si="44"/>
        <v>NO</v>
      </c>
      <c r="BO23" s="308" t="str">
        <f t="shared" si="45"/>
        <v>NO</v>
      </c>
      <c r="BP23" s="308" t="str">
        <f t="shared" si="46"/>
        <v>NO</v>
      </c>
      <c r="BQ23" s="308" t="str">
        <f t="shared" si="47"/>
        <v>YES</v>
      </c>
      <c r="BS23" s="308" t="str">
        <f t="shared" si="90"/>
        <v>TP</v>
      </c>
      <c r="BT23" s="308" t="str">
        <f t="shared" si="90"/>
        <v>TP</v>
      </c>
      <c r="BU23" s="308" t="str">
        <f t="shared" si="90"/>
        <v>TP</v>
      </c>
      <c r="BV23" s="303" t="str">
        <f t="shared" si="49"/>
        <v>YES</v>
      </c>
      <c r="BW23" s="308" t="str">
        <f t="shared" si="50"/>
        <v>YES</v>
      </c>
      <c r="BX23" s="308" t="str">
        <f t="shared" si="51"/>
        <v>YES</v>
      </c>
      <c r="BY23" s="308" t="str">
        <f t="shared" si="52"/>
        <v>YES</v>
      </c>
      <c r="BZ23" s="308" t="str">
        <f t="shared" si="70"/>
        <v>NO</v>
      </c>
      <c r="CA23" s="308" t="str">
        <f t="shared" si="53"/>
        <v>NO</v>
      </c>
      <c r="CB23" s="308" t="str">
        <f t="shared" si="54"/>
        <v>NO</v>
      </c>
      <c r="CC23" s="308" t="str">
        <f t="shared" si="55"/>
        <v>NO</v>
      </c>
      <c r="CD23" s="308" t="str">
        <f t="shared" si="85"/>
        <v>NO</v>
      </c>
      <c r="CE23" s="308" t="str">
        <f t="shared" si="86"/>
        <v>NO</v>
      </c>
      <c r="CF23" s="308" t="str">
        <f t="shared" si="87"/>
        <v>NO</v>
      </c>
      <c r="CG23" s="308" t="str">
        <f t="shared" si="88"/>
        <v>NO</v>
      </c>
      <c r="CH23" s="308" t="str">
        <f t="shared" si="89"/>
        <v>NO</v>
      </c>
      <c r="CI23" s="308" t="str">
        <f t="shared" si="56"/>
        <v>NO</v>
      </c>
      <c r="CJ23" s="308" t="str">
        <f t="shared" si="57"/>
        <v>NO</v>
      </c>
      <c r="CK23" s="308" t="str">
        <f t="shared" si="58"/>
        <v>NO</v>
      </c>
      <c r="CL23" s="308" t="str">
        <f t="shared" si="59"/>
        <v>NO</v>
      </c>
      <c r="CM23" s="308" t="str">
        <f t="shared" si="60"/>
        <v>NO</v>
      </c>
      <c r="CN23" s="308" t="str">
        <f t="shared" si="61"/>
        <v>NO</v>
      </c>
      <c r="CO23" s="308" t="str">
        <f t="shared" si="62"/>
        <v>NO</v>
      </c>
      <c r="CP23" s="308" t="str">
        <f t="shared" si="63"/>
        <v>NO</v>
      </c>
      <c r="CQ23" s="308" t="str">
        <f t="shared" si="64"/>
        <v>NO</v>
      </c>
      <c r="CR23" s="308" t="str">
        <f t="shared" si="65"/>
        <v>NO</v>
      </c>
    </row>
    <row r="24" spans="1:96">
      <c r="A24" s="35"/>
      <c r="B24" s="35"/>
      <c r="C24" s="35"/>
      <c r="D24" s="35"/>
      <c r="E24" s="35"/>
      <c r="F24" s="35"/>
      <c r="G24" s="35"/>
      <c r="H24" s="35"/>
      <c r="I24" s="13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BB24" s="308"/>
      <c r="BC24" s="308"/>
      <c r="BD24" s="71" t="s">
        <v>187</v>
      </c>
      <c r="BE24" s="308">
        <f>COUNTIF(BE6:BE23,"YES")</f>
        <v>0</v>
      </c>
      <c r="BF24" s="308">
        <f>COUNTIF(BF6:BF23,"YES")</f>
        <v>0</v>
      </c>
      <c r="BG24" s="308">
        <f>COUNTIF(BG6:BG23,"YES")</f>
        <v>3</v>
      </c>
      <c r="BH24" s="308">
        <f>COUNTIF(BH6:BH23,"YES")</f>
        <v>13</v>
      </c>
      <c r="BI24" s="71" t="s">
        <v>273</v>
      </c>
      <c r="BJ24" s="308">
        <f>SUMIF(BJ6:BJ23,"&lt;&gt;inf")</f>
        <v>1131</v>
      </c>
      <c r="BK24" s="71" t="s">
        <v>276</v>
      </c>
      <c r="BL24" s="272">
        <f>COUNTIF(BJ6:BJ23,"&gt;60")+COUNTIF(BJ6:BJ23,"inf")</f>
        <v>8</v>
      </c>
      <c r="BM24" s="299" t="s">
        <v>187</v>
      </c>
      <c r="BN24" s="308">
        <f>COUNTIF(BN6:BN23,"YES")</f>
        <v>0</v>
      </c>
      <c r="BO24" s="308">
        <f>COUNTIF(BO6:BO23,"YES")</f>
        <v>0</v>
      </c>
      <c r="BP24" s="308">
        <f>COUNTIF(BP6:BP23,"YES")</f>
        <v>1</v>
      </c>
      <c r="BQ24" s="308">
        <f>COUNTIF(BQ6:BQ23,"YES")</f>
        <v>13</v>
      </c>
      <c r="BS24" s="308"/>
      <c r="BT24" s="308"/>
      <c r="BU24" s="299" t="s">
        <v>187</v>
      </c>
      <c r="BV24" s="308">
        <f t="shared" ref="BV24:CR24" si="101">COUNTIF(BV6:BV23,"YES")</f>
        <v>9</v>
      </c>
      <c r="BW24" s="308">
        <f t="shared" si="101"/>
        <v>12</v>
      </c>
      <c r="BX24" s="308">
        <f t="shared" si="101"/>
        <v>18</v>
      </c>
      <c r="BY24" s="308">
        <f t="shared" si="101"/>
        <v>18</v>
      </c>
      <c r="BZ24" s="308">
        <f t="shared" si="101"/>
        <v>0</v>
      </c>
      <c r="CA24" s="308">
        <f t="shared" si="101"/>
        <v>0</v>
      </c>
      <c r="CB24" s="308">
        <f t="shared" si="101"/>
        <v>0</v>
      </c>
      <c r="CC24" s="308">
        <f t="shared" si="101"/>
        <v>0</v>
      </c>
      <c r="CD24" s="308">
        <f t="shared" si="101"/>
        <v>0</v>
      </c>
      <c r="CE24" s="308">
        <f t="shared" si="101"/>
        <v>0</v>
      </c>
      <c r="CF24" s="308">
        <f t="shared" si="101"/>
        <v>0</v>
      </c>
      <c r="CG24" s="308">
        <f t="shared" si="101"/>
        <v>0</v>
      </c>
      <c r="CH24" s="308">
        <f t="shared" si="101"/>
        <v>0</v>
      </c>
      <c r="CI24" s="308">
        <f t="shared" si="101"/>
        <v>0</v>
      </c>
      <c r="CJ24" s="308">
        <f t="shared" si="101"/>
        <v>0</v>
      </c>
      <c r="CK24" s="308">
        <f t="shared" si="101"/>
        <v>0</v>
      </c>
      <c r="CL24" s="308">
        <f t="shared" si="101"/>
        <v>0</v>
      </c>
      <c r="CM24" s="308">
        <f t="shared" si="101"/>
        <v>0</v>
      </c>
      <c r="CN24" s="308">
        <f t="shared" si="101"/>
        <v>0</v>
      </c>
      <c r="CO24" s="308">
        <f t="shared" si="101"/>
        <v>0</v>
      </c>
      <c r="CP24" s="308">
        <f t="shared" si="101"/>
        <v>0</v>
      </c>
      <c r="CQ24" s="308">
        <f t="shared" si="101"/>
        <v>0</v>
      </c>
      <c r="CR24" s="308">
        <f t="shared" si="101"/>
        <v>0</v>
      </c>
    </row>
    <row r="25" spans="1:96">
      <c r="A25" s="35"/>
      <c r="B25" s="35"/>
      <c r="C25" s="35"/>
      <c r="D25" s="35"/>
      <c r="E25" s="35"/>
      <c r="F25" s="35"/>
      <c r="G25" s="35"/>
      <c r="H25" s="35"/>
      <c r="I25" s="13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BB25" s="308"/>
      <c r="BC25" s="308"/>
      <c r="BD25" s="71" t="s">
        <v>75</v>
      </c>
      <c r="BE25" s="308">
        <f>(BE24/COUNTIF(BE6:BE23,"&lt;&gt;''"))*100</f>
        <v>0</v>
      </c>
      <c r="BF25" s="308">
        <f>(BF24/COUNTIF(BF6:BF23,"&lt;&gt;''"))*100</f>
        <v>0</v>
      </c>
      <c r="BG25" s="308">
        <f>(BG24/COUNTIF(BG6:BG23,"&lt;&gt;''"))*100</f>
        <v>16.666666666666664</v>
      </c>
      <c r="BH25" s="308">
        <f>(BH24/COUNTIF(BH6:BH23,"&lt;&gt;''"))*100</f>
        <v>72.222222222222214</v>
      </c>
      <c r="BI25" s="71" t="s">
        <v>275</v>
      </c>
      <c r="BJ25" s="308">
        <f>BJ24/3600</f>
        <v>0.31416666666666665</v>
      </c>
      <c r="BK25" s="71" t="s">
        <v>278</v>
      </c>
      <c r="BL25" s="201">
        <f>(BL24/SUM(BK26:BK29))*100</f>
        <v>44.444444444444443</v>
      </c>
      <c r="BM25" s="299" t="s">
        <v>75</v>
      </c>
      <c r="BN25" s="203">
        <f>(BN24/COUNTIF(BN6:BN23,"&lt;&gt;''"))*100</f>
        <v>0</v>
      </c>
      <c r="BO25" s="203">
        <f>(BO24/COUNTIF(BO6:BO23,"&lt;&gt;''"))*100</f>
        <v>0</v>
      </c>
      <c r="BP25" s="203">
        <f>(BP24/COUNTIF(BP6:BP23,"&lt;&gt;''"))*100</f>
        <v>5.5555555555555554</v>
      </c>
      <c r="BQ25" s="203">
        <f>(BQ24/COUNTIF(BQ6:BQ23,"&lt;&gt;''"))*100</f>
        <v>72.222222222222214</v>
      </c>
      <c r="BS25" s="308"/>
      <c r="BT25" s="308"/>
      <c r="BU25" s="299" t="s">
        <v>293</v>
      </c>
      <c r="BV25" s="254">
        <f t="shared" ref="BV25:CR25" si="102">(BV24/COUNTIF(BV6:BV23,"&lt;&gt;''"))*100</f>
        <v>50</v>
      </c>
      <c r="BW25" s="254">
        <f t="shared" si="102"/>
        <v>66.666666666666657</v>
      </c>
      <c r="BX25" s="254">
        <f t="shared" si="102"/>
        <v>100</v>
      </c>
      <c r="BY25" s="261">
        <f t="shared" si="102"/>
        <v>100</v>
      </c>
      <c r="BZ25" s="255">
        <f t="shared" si="102"/>
        <v>0</v>
      </c>
      <c r="CA25" s="257">
        <f t="shared" si="102"/>
        <v>0</v>
      </c>
      <c r="CB25" s="257">
        <f t="shared" si="102"/>
        <v>0</v>
      </c>
      <c r="CC25" s="259">
        <f t="shared" si="102"/>
        <v>0</v>
      </c>
      <c r="CD25" s="261">
        <f t="shared" si="102"/>
        <v>0</v>
      </c>
      <c r="CE25" s="255">
        <f t="shared" si="102"/>
        <v>0</v>
      </c>
      <c r="CF25" s="257">
        <f t="shared" si="102"/>
        <v>0</v>
      </c>
      <c r="CG25" s="257">
        <f t="shared" si="102"/>
        <v>0</v>
      </c>
      <c r="CH25" s="259">
        <f t="shared" si="102"/>
        <v>0</v>
      </c>
      <c r="CI25" s="261">
        <f t="shared" si="102"/>
        <v>0</v>
      </c>
      <c r="CJ25" s="255">
        <f t="shared" si="102"/>
        <v>0</v>
      </c>
      <c r="CK25" s="257">
        <f t="shared" si="102"/>
        <v>0</v>
      </c>
      <c r="CL25" s="257">
        <f t="shared" si="102"/>
        <v>0</v>
      </c>
      <c r="CM25" s="259">
        <f t="shared" si="102"/>
        <v>0</v>
      </c>
      <c r="CN25" s="261">
        <f t="shared" si="102"/>
        <v>0</v>
      </c>
      <c r="CO25" s="255">
        <f t="shared" si="102"/>
        <v>0</v>
      </c>
      <c r="CP25" s="257">
        <f t="shared" si="102"/>
        <v>0</v>
      </c>
      <c r="CQ25" s="257">
        <f t="shared" si="102"/>
        <v>0</v>
      </c>
      <c r="CR25" s="259">
        <f t="shared" si="102"/>
        <v>0</v>
      </c>
    </row>
    <row r="26" spans="1:96">
      <c r="A26" s="35"/>
      <c r="B26" s="35"/>
      <c r="C26" s="35"/>
      <c r="D26" s="35"/>
      <c r="E26" s="35"/>
      <c r="F26" s="35"/>
      <c r="G26" s="35"/>
      <c r="H26" s="35"/>
      <c r="I26" s="13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BA26" s="71" t="s">
        <v>248</v>
      </c>
      <c r="BB26" s="14">
        <f>COUNTIF(BB$6:BB$23,"A")</f>
        <v>2</v>
      </c>
      <c r="BC26" s="14">
        <f>COUNTIF(BC$6:BC$23,"A")</f>
        <v>1</v>
      </c>
      <c r="BD26" s="14">
        <f>COUNTIF(BD$6:BD$23,"A")</f>
        <v>0</v>
      </c>
      <c r="BE26" s="302">
        <f>AVERAGE(BB26:BD26)</f>
        <v>1</v>
      </c>
      <c r="BF26" s="14"/>
      <c r="BG26" s="14"/>
      <c r="BH26" s="14"/>
      <c r="BI26" s="14"/>
      <c r="BJ26" s="71" t="s">
        <v>248</v>
      </c>
      <c r="BK26" s="14">
        <f>COUNTIF(BK$6:BK$23,"A")</f>
        <v>1</v>
      </c>
      <c r="BL26" s="14">
        <f>COUNTIF(BL$6:BL$23,"A")</f>
        <v>0</v>
      </c>
      <c r="BM26" s="14">
        <f>COUNTIF(BM$6:BM$23,"A")</f>
        <v>0</v>
      </c>
      <c r="BN26" s="302">
        <f>AVERAGE(BK26:BM26)</f>
        <v>0.33333333333333331</v>
      </c>
      <c r="BO26" s="14"/>
      <c r="BP26" s="14"/>
      <c r="BQ26" s="14"/>
      <c r="BR26" s="71" t="s">
        <v>253</v>
      </c>
      <c r="BS26" s="14">
        <f>COUNTIF(BS$6:BS$23,"TP")</f>
        <v>14</v>
      </c>
      <c r="BT26" s="14">
        <f>COUNTIF(BT$6:BT$23,"TP")</f>
        <v>15</v>
      </c>
      <c r="BU26" s="14">
        <f>COUNTIF(BU$6:BU$23,"TP")</f>
        <v>10</v>
      </c>
      <c r="BV26" s="302">
        <f>AVERAGE(BS26:BU26)</f>
        <v>13</v>
      </c>
      <c r="BW26" s="37"/>
      <c r="BX26" s="196"/>
      <c r="BY26" s="196" t="s">
        <v>294</v>
      </c>
      <c r="BZ26" s="256">
        <f>(BZ24/$BL$24)*100</f>
        <v>0</v>
      </c>
      <c r="CA26" s="258">
        <f>(CA24/$BL$24)*100</f>
        <v>0</v>
      </c>
      <c r="CB26" s="258">
        <f t="shared" ref="CB26" si="103">(CB24/$BL$24)*100</f>
        <v>0</v>
      </c>
      <c r="CC26" s="260">
        <f>(CC24/$BL$41)*100</f>
        <v>0</v>
      </c>
      <c r="CD26" s="196"/>
      <c r="CE26" s="256">
        <f>(CE24/BL24)*100</f>
        <v>0</v>
      </c>
      <c r="CF26" s="258">
        <f>(CF24/BL24)*100</f>
        <v>0</v>
      </c>
      <c r="CG26" s="258">
        <f>(CG24/BL24)*100</f>
        <v>0</v>
      </c>
      <c r="CH26" s="260">
        <f>(CH24/BL41)*100</f>
        <v>0</v>
      </c>
      <c r="CI26" s="196" t="s">
        <v>294</v>
      </c>
      <c r="CJ26" s="256">
        <f>(CJ24/BL24)*100</f>
        <v>0</v>
      </c>
      <c r="CK26" s="258">
        <f>(CK24/BL24)*100</f>
        <v>0</v>
      </c>
      <c r="CL26" s="258">
        <f>(CL24/BL24)*100</f>
        <v>0</v>
      </c>
      <c r="CM26" s="260">
        <f>(CM24/BL41)*100</f>
        <v>0</v>
      </c>
      <c r="CN26" s="196" t="s">
        <v>294</v>
      </c>
      <c r="CO26" s="256">
        <f>(CO24/BL24)*100</f>
        <v>0</v>
      </c>
      <c r="CP26" s="258">
        <f>(CP24/BL24)*100</f>
        <v>0</v>
      </c>
      <c r="CQ26" s="258">
        <f>(CQ24/BL24)*100</f>
        <v>0</v>
      </c>
      <c r="CR26" s="260">
        <f>(CR24/BL41)*100</f>
        <v>0</v>
      </c>
    </row>
    <row r="27" spans="1:96">
      <c r="A27" s="35"/>
      <c r="B27" s="35"/>
      <c r="C27" s="35"/>
      <c r="D27" s="35"/>
      <c r="E27" s="35"/>
      <c r="F27"/>
      <c r="G27" s="29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BA27" s="71" t="s">
        <v>249</v>
      </c>
      <c r="BB27" s="14">
        <f>COUNTIF(BB$6:BB$23,"NA")</f>
        <v>1</v>
      </c>
      <c r="BC27" s="14">
        <f>COUNTIF(BC$6:BC$23,"NA")</f>
        <v>2</v>
      </c>
      <c r="BD27" s="14">
        <f>COUNTIF(BD$6:BD$23,"NA")</f>
        <v>7</v>
      </c>
      <c r="BE27" s="90">
        <f t="shared" ref="BE27:BE39" si="104">AVERAGE(BB27:BD27)</f>
        <v>3.3333333333333335</v>
      </c>
      <c r="BF27" s="14"/>
      <c r="BG27" s="14"/>
      <c r="BH27" s="14"/>
      <c r="BI27" s="14"/>
      <c r="BJ27" s="71" t="s">
        <v>249</v>
      </c>
      <c r="BK27" s="14">
        <f>COUNTIF(BK$6:BK$23,"NA")</f>
        <v>1</v>
      </c>
      <c r="BL27" s="14">
        <f>COUNTIF(BL$6:BL$23,"NA")</f>
        <v>2</v>
      </c>
      <c r="BM27" s="14">
        <f>COUNTIF(BM$6:BM$23,"NA")</f>
        <v>7</v>
      </c>
      <c r="BN27" s="90">
        <f t="shared" ref="BN27:BN39" si="105">AVERAGE(BK27:BM27)</f>
        <v>3.3333333333333335</v>
      </c>
      <c r="BO27" s="14"/>
      <c r="BP27" s="14"/>
      <c r="BQ27" s="14"/>
      <c r="BR27" s="71" t="s">
        <v>254</v>
      </c>
      <c r="BS27" s="14">
        <f>COUNTIF(BS$6:BS$23,"FP")</f>
        <v>0</v>
      </c>
      <c r="BT27" s="14">
        <f>COUNTIF(BT$6:BT$23,"FP")</f>
        <v>0</v>
      </c>
      <c r="BU27" s="14">
        <f>COUNTIF(BU$6:BU$23,"FP")</f>
        <v>0</v>
      </c>
      <c r="BV27" s="90">
        <f t="shared" ref="BV27:BV41" si="106">AVERAGE(BS27:BU27)</f>
        <v>0</v>
      </c>
      <c r="BW27" s="305"/>
      <c r="BX27" s="306"/>
      <c r="BY27" s="306"/>
      <c r="BZ27" s="304" t="s">
        <v>295</v>
      </c>
      <c r="CA27" s="304" t="s">
        <v>295</v>
      </c>
      <c r="CB27" s="304" t="s">
        <v>295</v>
      </c>
      <c r="CC27" s="296" t="s">
        <v>296</v>
      </c>
      <c r="CD27" s="306"/>
      <c r="CE27" s="304" t="s">
        <v>295</v>
      </c>
      <c r="CF27" s="304" t="s">
        <v>295</v>
      </c>
      <c r="CG27" s="304" t="s">
        <v>295</v>
      </c>
      <c r="CH27" s="296" t="s">
        <v>296</v>
      </c>
      <c r="CI27" s="306"/>
      <c r="CJ27" s="304" t="s">
        <v>295</v>
      </c>
      <c r="CK27" s="304" t="s">
        <v>295</v>
      </c>
      <c r="CL27" s="304" t="s">
        <v>295</v>
      </c>
      <c r="CM27" s="296" t="s">
        <v>296</v>
      </c>
      <c r="CN27" s="306"/>
      <c r="CO27" s="304" t="s">
        <v>295</v>
      </c>
      <c r="CP27" s="304" t="s">
        <v>295</v>
      </c>
      <c r="CQ27" s="304" t="s">
        <v>295</v>
      </c>
      <c r="CR27" s="296" t="s">
        <v>296</v>
      </c>
    </row>
    <row r="28" spans="1:96">
      <c r="A28" s="35"/>
      <c r="B28" s="35"/>
      <c r="C28" s="35"/>
      <c r="D28" s="35"/>
      <c r="E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BA28" s="71" t="s">
        <v>250</v>
      </c>
      <c r="BB28" s="14">
        <f>COUNTIF(BB$6:BB$23,"NP")</f>
        <v>12</v>
      </c>
      <c r="BC28" s="14">
        <f>COUNTIF(BC$6:BC$23,"NP")</f>
        <v>14</v>
      </c>
      <c r="BD28" s="14">
        <f>COUNTIF(BD$6:BD$23,"NP")</f>
        <v>10</v>
      </c>
      <c r="BE28" s="90">
        <f t="shared" si="104"/>
        <v>12</v>
      </c>
      <c r="BF28" s="14"/>
      <c r="BG28" s="14"/>
      <c r="BH28" s="14"/>
      <c r="BI28" s="14"/>
      <c r="BJ28" s="71" t="s">
        <v>250</v>
      </c>
      <c r="BK28" s="14">
        <f>COUNTIF(BK$6:BK$23,"NP")</f>
        <v>13</v>
      </c>
      <c r="BL28" s="14">
        <f>COUNTIF(BL$6:BL$23,"NP")</f>
        <v>15</v>
      </c>
      <c r="BM28" s="14">
        <f>COUNTIF(BM$6:BM$23,"NP")</f>
        <v>10</v>
      </c>
      <c r="BN28" s="90">
        <f t="shared" si="105"/>
        <v>12.666666666666666</v>
      </c>
      <c r="BO28" s="14"/>
      <c r="BP28" s="14"/>
      <c r="BQ28" s="14"/>
      <c r="BR28" s="71" t="s">
        <v>255</v>
      </c>
      <c r="BS28" s="14">
        <f>COUNTIF(BS$6:BS$23,"FN")</f>
        <v>0</v>
      </c>
      <c r="BT28" s="14">
        <f>COUNTIF(BT$6:BT$23,"FN")</f>
        <v>0</v>
      </c>
      <c r="BU28" s="14">
        <f>COUNTIF(BU$6:BU$23,"FN")</f>
        <v>0</v>
      </c>
      <c r="BV28" s="90">
        <f t="shared" si="106"/>
        <v>0</v>
      </c>
      <c r="BW28" s="37"/>
      <c r="BX28" s="196"/>
      <c r="BY28" s="196" t="s">
        <v>294</v>
      </c>
      <c r="BZ28" s="256" t="e">
        <f>(BZ24/SUM(BZ24,CC24))*100</f>
        <v>#DIV/0!</v>
      </c>
      <c r="CA28" s="258" t="e">
        <f>(CA24/SUM(BZ24,CC24))*100</f>
        <v>#DIV/0!</v>
      </c>
      <c r="CB28" s="258" t="e">
        <f>(CB24/SUM(BZ24,CC24))*100</f>
        <v>#DIV/0!</v>
      </c>
      <c r="CC28" s="260" t="e">
        <f>(CC24/SUM(BZ24,CC24))*100</f>
        <v>#DIV/0!</v>
      </c>
      <c r="CD28" s="196"/>
      <c r="CE28" s="256" t="e">
        <f>(CE24/CD24)*100</f>
        <v>#DIV/0!</v>
      </c>
      <c r="CF28" s="258" t="e">
        <f>(CF24/CD24)*100</f>
        <v>#DIV/0!</v>
      </c>
      <c r="CG28" s="258" t="e">
        <f>(CG24/CD24)*100</f>
        <v>#DIV/0!</v>
      </c>
      <c r="CH28" s="260" t="e">
        <f>(CH24/CD24)*100</f>
        <v>#DIV/0!</v>
      </c>
      <c r="CI28" s="196" t="s">
        <v>294</v>
      </c>
      <c r="CJ28" s="256" t="e">
        <f>(CJ24/CD24)*100</f>
        <v>#DIV/0!</v>
      </c>
      <c r="CK28" s="258" t="e">
        <f>(CK24/CD24)*100</f>
        <v>#DIV/0!</v>
      </c>
      <c r="CL28" s="258" t="e">
        <f>(CL24/CD24)*100</f>
        <v>#DIV/0!</v>
      </c>
      <c r="CM28" s="260" t="e">
        <f>(CM24/CD24)*100</f>
        <v>#DIV/0!</v>
      </c>
      <c r="CN28" s="196" t="s">
        <v>294</v>
      </c>
      <c r="CO28" s="256" t="e">
        <f>(CO24/CD24)*100</f>
        <v>#DIV/0!</v>
      </c>
      <c r="CP28" s="258" t="e">
        <f>(CP24/CD24)*100</f>
        <v>#DIV/0!</v>
      </c>
      <c r="CQ28" s="258" t="e">
        <f>(CQ24/CD24)*100</f>
        <v>#DIV/0!</v>
      </c>
      <c r="CR28" s="260" t="e">
        <f>(CR24/CD24)*100</f>
        <v>#DIV/0!</v>
      </c>
    </row>
    <row r="29" spans="1:96">
      <c r="A29" s="35"/>
      <c r="B29" s="35"/>
      <c r="C29" s="35"/>
      <c r="D29" s="35"/>
      <c r="E29" s="35"/>
      <c r="F29" s="307" t="s">
        <v>194</v>
      </c>
      <c r="G29" s="82">
        <f>SUMIF(B6:B23,"&lt;&gt;''")</f>
        <v>720</v>
      </c>
      <c r="H29" s="281"/>
      <c r="I29" s="278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BA29" s="71" t="s">
        <v>251</v>
      </c>
      <c r="BB29" s="14">
        <f>COUNTIF(BB$6:BB$23,"P")</f>
        <v>3</v>
      </c>
      <c r="BC29" s="14">
        <f>COUNTIF(BC$6:BC$23,"P")</f>
        <v>1</v>
      </c>
      <c r="BD29" s="14">
        <f>COUNTIF(BD$6:BD$23,"P")</f>
        <v>1</v>
      </c>
      <c r="BE29" s="90">
        <f t="shared" si="104"/>
        <v>1.6666666666666667</v>
      </c>
      <c r="BF29" s="14"/>
      <c r="BG29" s="14"/>
      <c r="BH29" s="14"/>
      <c r="BI29" s="14"/>
      <c r="BJ29" s="71" t="s">
        <v>251</v>
      </c>
      <c r="BK29" s="14">
        <f>COUNTIF(BK$6:BK$23,"P")</f>
        <v>3</v>
      </c>
      <c r="BL29" s="14">
        <f>COUNTIF(BL$6:BL$23,"P")</f>
        <v>1</v>
      </c>
      <c r="BM29" s="14">
        <f>COUNTIF(BM$6:BM$23,"P")</f>
        <v>1</v>
      </c>
      <c r="BN29" s="90">
        <f t="shared" si="105"/>
        <v>1.6666666666666667</v>
      </c>
      <c r="BO29" s="14"/>
      <c r="BP29" s="14"/>
      <c r="BQ29" s="14"/>
      <c r="BR29" s="71" t="s">
        <v>256</v>
      </c>
      <c r="BS29" s="14">
        <f>COUNTIF(BS$6:BS$23,"TN")</f>
        <v>4</v>
      </c>
      <c r="BT29" s="14">
        <f>COUNTIF(BT$6:BT$23,"TN")</f>
        <v>3</v>
      </c>
      <c r="BU29" s="14">
        <f>COUNTIF(BU$6:BU$23,"TN")</f>
        <v>8</v>
      </c>
      <c r="BV29" s="90">
        <f t="shared" si="106"/>
        <v>5</v>
      </c>
      <c r="BW29" s="305"/>
      <c r="BX29" s="306"/>
      <c r="BY29" s="306"/>
      <c r="BZ29" s="304" t="s">
        <v>342</v>
      </c>
      <c r="CA29" s="304" t="s">
        <v>342</v>
      </c>
      <c r="CB29" s="304" t="s">
        <v>342</v>
      </c>
      <c r="CC29" s="304" t="s">
        <v>342</v>
      </c>
      <c r="CD29" s="262" t="s">
        <v>343</v>
      </c>
      <c r="CE29" s="304" t="s">
        <v>322</v>
      </c>
      <c r="CF29" s="304" t="s">
        <v>322</v>
      </c>
      <c r="CG29" s="304" t="s">
        <v>322</v>
      </c>
      <c r="CH29" s="296" t="s">
        <v>322</v>
      </c>
      <c r="CI29" s="262" t="s">
        <v>344</v>
      </c>
      <c r="CJ29" s="304" t="s">
        <v>322</v>
      </c>
      <c r="CK29" s="304" t="s">
        <v>322</v>
      </c>
      <c r="CL29" s="304" t="s">
        <v>322</v>
      </c>
      <c r="CM29" s="296" t="s">
        <v>322</v>
      </c>
      <c r="CN29" s="262" t="s">
        <v>345</v>
      </c>
      <c r="CO29" s="304" t="s">
        <v>322</v>
      </c>
      <c r="CP29" s="304" t="s">
        <v>322</v>
      </c>
      <c r="CQ29" s="304" t="s">
        <v>322</v>
      </c>
      <c r="CR29" s="296" t="s">
        <v>322</v>
      </c>
    </row>
    <row r="30" spans="1:96">
      <c r="A30" s="35"/>
      <c r="B30" s="35"/>
      <c r="C30" s="35"/>
      <c r="D30" s="35"/>
      <c r="E30" s="35"/>
      <c r="F30" s="181" t="s">
        <v>358</v>
      </c>
      <c r="G30" s="182">
        <f>COUNTIF(I6:I23,"&lt;&gt;")</f>
        <v>18</v>
      </c>
      <c r="H30" s="325" t="s">
        <v>363</v>
      </c>
      <c r="I30" s="82">
        <f>COUNTIF(K6:K23,"&lt;&gt;")-2</f>
        <v>16</v>
      </c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BA30" s="71" t="s">
        <v>246</v>
      </c>
      <c r="BB30" s="14">
        <f>BB26+BB27+BB28</f>
        <v>15</v>
      </c>
      <c r="BC30" s="14">
        <f>BC26+BC27+BC28</f>
        <v>17</v>
      </c>
      <c r="BD30" s="14">
        <f>BD26+BD27+BD28</f>
        <v>17</v>
      </c>
      <c r="BE30" s="90">
        <f t="shared" si="104"/>
        <v>16.333333333333332</v>
      </c>
      <c r="BF30" s="14"/>
      <c r="BG30" s="14"/>
      <c r="BH30" s="14"/>
      <c r="BI30" s="14"/>
      <c r="BJ30" s="71" t="s">
        <v>246</v>
      </c>
      <c r="BK30" s="14">
        <f>BK26+BK27+BK28</f>
        <v>15</v>
      </c>
      <c r="BL30" s="14">
        <f>BL26+BL27+BL28</f>
        <v>17</v>
      </c>
      <c r="BM30" s="14">
        <f>BM26+BM27+BM28</f>
        <v>17</v>
      </c>
      <c r="BN30" s="90">
        <f t="shared" si="105"/>
        <v>16.333333333333332</v>
      </c>
      <c r="BO30" s="14"/>
      <c r="BP30" s="14"/>
      <c r="BQ30" s="14"/>
      <c r="BR30" s="71" t="s">
        <v>269</v>
      </c>
      <c r="BS30" s="14">
        <f>SUM(BS26,BS29)</f>
        <v>18</v>
      </c>
      <c r="BT30" s="14">
        <f t="shared" ref="BT30:BU30" si="107">SUM(BT26,BT29)</f>
        <v>18</v>
      </c>
      <c r="BU30" s="14">
        <f t="shared" si="107"/>
        <v>18</v>
      </c>
      <c r="BV30" s="90">
        <f t="shared" si="106"/>
        <v>18</v>
      </c>
      <c r="BW30" s="308"/>
      <c r="BX30" s="308"/>
      <c r="BY30" s="308"/>
      <c r="BZ30" s="308"/>
      <c r="CA30" s="308"/>
      <c r="CB30" s="308"/>
      <c r="CC30" s="308"/>
      <c r="CI30" s="308"/>
      <c r="CJ30" s="308"/>
      <c r="CK30" s="308"/>
      <c r="CL30" s="308"/>
      <c r="CM30" s="308"/>
      <c r="CN30" s="308"/>
      <c r="CO30" s="308"/>
      <c r="CP30" s="308"/>
      <c r="CQ30" s="308"/>
      <c r="CR30" s="308"/>
    </row>
    <row r="31" spans="1:96">
      <c r="A31" s="35"/>
      <c r="B31" s="35"/>
      <c r="C31" s="35"/>
      <c r="D31" s="35"/>
      <c r="E31" s="35"/>
      <c r="F31" s="277" t="s">
        <v>356</v>
      </c>
      <c r="G31" s="279">
        <f>(G30/G29)*100</f>
        <v>2.5</v>
      </c>
      <c r="H31" s="35"/>
      <c r="I31" s="13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BA31" s="71"/>
      <c r="BB31" s="14"/>
      <c r="BC31" s="14"/>
      <c r="BD31" s="14"/>
      <c r="BE31" s="90"/>
      <c r="BF31" s="14"/>
      <c r="BG31" s="14"/>
      <c r="BH31" s="14"/>
      <c r="BI31" s="14"/>
      <c r="BJ31" s="71"/>
      <c r="BK31" s="14"/>
      <c r="BL31" s="14"/>
      <c r="BM31" s="14"/>
      <c r="BN31" s="90"/>
      <c r="BO31" s="14"/>
      <c r="BP31" s="14"/>
      <c r="BQ31" s="14"/>
      <c r="BR31" s="71"/>
      <c r="BS31" s="14"/>
      <c r="BT31" s="14"/>
      <c r="BU31" s="14"/>
      <c r="BV31" s="90"/>
      <c r="BW31" s="308"/>
      <c r="BX31" s="308"/>
      <c r="BY31" s="308"/>
      <c r="BZ31" s="308"/>
      <c r="CA31" s="308"/>
      <c r="CB31" s="308"/>
      <c r="CC31" s="308"/>
      <c r="CI31" s="308"/>
      <c r="CJ31" s="308"/>
      <c r="CK31" s="308"/>
      <c r="CL31" s="308"/>
      <c r="CM31" s="308"/>
      <c r="CN31" s="308"/>
      <c r="CO31" s="308"/>
      <c r="CP31" s="308"/>
      <c r="CQ31" s="308"/>
      <c r="CR31" s="308"/>
    </row>
    <row r="32" spans="1:96">
      <c r="A32" s="35"/>
      <c r="B32" s="35"/>
      <c r="C32" s="35"/>
      <c r="D32" s="35"/>
      <c r="E32" s="35"/>
      <c r="F32" s="277" t="s">
        <v>239</v>
      </c>
      <c r="G32" s="280">
        <f>G30/6</f>
        <v>3</v>
      </c>
      <c r="H32" s="35"/>
      <c r="I32" s="13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BA32" s="71" t="s">
        <v>247</v>
      </c>
      <c r="BB32" s="14">
        <f>BB29</f>
        <v>3</v>
      </c>
      <c r="BC32" s="14">
        <f>BC29</f>
        <v>1</v>
      </c>
      <c r="BD32" s="14">
        <f>BD29</f>
        <v>1</v>
      </c>
      <c r="BE32" s="90">
        <f t="shared" si="104"/>
        <v>1.6666666666666667</v>
      </c>
      <c r="BF32" s="14"/>
      <c r="BG32" s="14"/>
      <c r="BH32" s="14"/>
      <c r="BI32" s="14"/>
      <c r="BJ32" s="71" t="s">
        <v>247</v>
      </c>
      <c r="BK32" s="14">
        <f>BK29</f>
        <v>3</v>
      </c>
      <c r="BL32" s="14">
        <f>BL29</f>
        <v>1</v>
      </c>
      <c r="BM32" s="14">
        <f>BM29</f>
        <v>1</v>
      </c>
      <c r="BN32" s="90">
        <f t="shared" si="105"/>
        <v>1.6666666666666667</v>
      </c>
      <c r="BO32" s="14"/>
      <c r="BP32" s="14"/>
      <c r="BQ32" s="14"/>
      <c r="BR32" s="71" t="s">
        <v>270</v>
      </c>
      <c r="BS32" s="14">
        <f>SUM(BS27,BS28)</f>
        <v>0</v>
      </c>
      <c r="BT32" s="14">
        <f t="shared" ref="BT32:BU32" si="108">SUM(BT27,BT28)</f>
        <v>0</v>
      </c>
      <c r="BU32" s="14">
        <f t="shared" si="108"/>
        <v>0</v>
      </c>
      <c r="BV32" s="90">
        <f t="shared" si="106"/>
        <v>0</v>
      </c>
      <c r="BW32" s="203"/>
      <c r="BX32" s="308"/>
      <c r="BY32" s="308"/>
      <c r="BZ32" s="308"/>
      <c r="CA32" s="308"/>
      <c r="CB32" s="308"/>
      <c r="CC32" s="308"/>
      <c r="CI32" s="308"/>
      <c r="CJ32" s="308"/>
      <c r="CK32" s="308"/>
      <c r="CL32" s="308"/>
      <c r="CM32" s="308"/>
      <c r="CN32" s="308"/>
      <c r="CO32" s="308"/>
      <c r="CP32" s="308"/>
      <c r="CQ32" s="308"/>
      <c r="CR32" s="308"/>
    </row>
    <row r="33" spans="1:96">
      <c r="A33" s="35"/>
      <c r="B33" s="35"/>
      <c r="C33" s="35"/>
      <c r="D33" s="35"/>
      <c r="E33" s="35"/>
      <c r="F33" s="181" t="s">
        <v>193</v>
      </c>
      <c r="G33" s="182">
        <f>SUMIF(G6:G23,"&lt;&gt;''")</f>
        <v>269</v>
      </c>
      <c r="H33" s="35"/>
      <c r="I33" s="13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BA33" s="71" t="s">
        <v>259</v>
      </c>
      <c r="BB33" s="198">
        <f t="shared" ref="BB33:BC36" si="109">(BB26/SUM(BB$26:BB$29))*100</f>
        <v>11.111111111111111</v>
      </c>
      <c r="BC33" s="198">
        <f t="shared" si="109"/>
        <v>5.5555555555555554</v>
      </c>
      <c r="BD33" s="198">
        <f t="shared" ref="BD33" si="110">(BD26/SUM(BD$26:BD$29))*100</f>
        <v>0</v>
      </c>
      <c r="BE33" s="90">
        <f t="shared" si="104"/>
        <v>5.5555555555555545</v>
      </c>
      <c r="BF33" s="14"/>
      <c r="BG33" s="14"/>
      <c r="BH33" s="14"/>
      <c r="BI33" s="14"/>
      <c r="BJ33" s="71" t="s">
        <v>259</v>
      </c>
      <c r="BK33" s="198">
        <f>(BK26/SUM(BK$26:BK$29))*100</f>
        <v>5.5555555555555554</v>
      </c>
      <c r="BL33" s="198">
        <f>(BL26/SUM(BL$26:BL$29))*100</f>
        <v>0</v>
      </c>
      <c r="BM33" s="198">
        <f t="shared" ref="BM33" si="111">(BM26/SUM(BM$26:BM$29))*100</f>
        <v>0</v>
      </c>
      <c r="BN33" s="90">
        <f t="shared" si="105"/>
        <v>1.8518518518518519</v>
      </c>
      <c r="BO33" s="14"/>
      <c r="BP33" s="14"/>
      <c r="BQ33" s="14"/>
      <c r="BR33" s="71" t="s">
        <v>265</v>
      </c>
      <c r="BS33" s="198">
        <f>(BS26/SUM(BS$26:BS$29))*100</f>
        <v>77.777777777777786</v>
      </c>
      <c r="BT33" s="198">
        <f>(BT26/SUM(BT$26:BT$29))*100</f>
        <v>83.333333333333343</v>
      </c>
      <c r="BU33" s="198">
        <f t="shared" ref="BU33" si="112">(BU26/SUM(BU$26:BU$29))*100</f>
        <v>55.555555555555557</v>
      </c>
      <c r="BV33" s="204">
        <f>AVERAGE(BS33:BU33)</f>
        <v>72.222222222222229</v>
      </c>
      <c r="BW33" s="308"/>
      <c r="BX33" s="308"/>
      <c r="BY33" s="308"/>
      <c r="BZ33" s="308"/>
      <c r="CA33" s="308"/>
      <c r="CB33" s="308"/>
      <c r="CC33" s="308"/>
      <c r="CD33" s="308"/>
      <c r="CG33" s="203"/>
      <c r="CH33" s="203"/>
      <c r="CI33" s="308"/>
      <c r="CJ33" s="308"/>
      <c r="CK33" s="308"/>
      <c r="CL33" s="308"/>
      <c r="CM33" s="308"/>
      <c r="CN33" s="308"/>
      <c r="CO33" s="308"/>
      <c r="CP33" s="308"/>
      <c r="CQ33" s="308"/>
      <c r="CR33" s="308"/>
    </row>
    <row r="34" spans="1:96">
      <c r="A34" s="35"/>
      <c r="B34" s="35"/>
      <c r="C34" s="35"/>
      <c r="D34" s="35"/>
      <c r="E34" s="35"/>
      <c r="F34" s="180" t="s">
        <v>357</v>
      </c>
      <c r="G34" s="197">
        <f>(G33/G29)*100</f>
        <v>37.361111111111114</v>
      </c>
      <c r="H34" s="35"/>
      <c r="I34" s="13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BA34" s="71" t="s">
        <v>260</v>
      </c>
      <c r="BB34" s="198">
        <f t="shared" si="109"/>
        <v>5.5555555555555554</v>
      </c>
      <c r="BC34" s="198">
        <f t="shared" si="109"/>
        <v>11.111111111111111</v>
      </c>
      <c r="BD34" s="198">
        <f>(BD27/SUM(BD$26:BD$29))*100</f>
        <v>38.888888888888893</v>
      </c>
      <c r="BE34" s="90">
        <f t="shared" si="104"/>
        <v>18.518518518518519</v>
      </c>
      <c r="BF34" s="14"/>
      <c r="BG34" s="14"/>
      <c r="BH34" s="14"/>
      <c r="BI34" s="14"/>
      <c r="BJ34" s="71" t="s">
        <v>260</v>
      </c>
      <c r="BK34" s="198">
        <f>(BK27/SUM(BK$26:BK$29))*100</f>
        <v>5.5555555555555554</v>
      </c>
      <c r="BL34" s="198">
        <f t="shared" ref="BL34:BM36" si="113">(BL27/SUM(BL$26:BL$29))*100</f>
        <v>11.111111111111111</v>
      </c>
      <c r="BM34" s="198">
        <f t="shared" si="113"/>
        <v>38.888888888888893</v>
      </c>
      <c r="BN34" s="90">
        <f t="shared" si="105"/>
        <v>18.518518518518519</v>
      </c>
      <c r="BO34" s="14"/>
      <c r="BP34" s="14"/>
      <c r="BQ34" s="14"/>
      <c r="BR34" s="71" t="s">
        <v>266</v>
      </c>
      <c r="BS34" s="198">
        <f>(BS27/SUM(BS$26:BS$29))*100</f>
        <v>0</v>
      </c>
      <c r="BT34" s="198">
        <f t="shared" ref="BT34:BU36" si="114">(BT27/SUM(BT$26:BT$29))*100</f>
        <v>0</v>
      </c>
      <c r="BU34" s="198">
        <f t="shared" si="114"/>
        <v>0</v>
      </c>
      <c r="BV34" s="204">
        <f t="shared" si="106"/>
        <v>0</v>
      </c>
      <c r="BW34" s="308"/>
      <c r="BX34" s="308"/>
      <c r="BY34" s="308"/>
      <c r="BZ34" s="308"/>
      <c r="CA34" s="308"/>
      <c r="CB34" s="308"/>
      <c r="CC34" s="308"/>
      <c r="CD34" s="308"/>
      <c r="CI34" s="308"/>
      <c r="CJ34" s="308"/>
      <c r="CK34" s="308"/>
      <c r="CL34" s="308"/>
      <c r="CM34" s="308"/>
      <c r="CN34" s="308"/>
      <c r="CO34" s="308"/>
      <c r="CP34" s="308"/>
      <c r="CQ34" s="308"/>
      <c r="CR34" s="308"/>
    </row>
    <row r="35" spans="1:96" ht="15.75" customHeight="1">
      <c r="A35" s="35"/>
      <c r="B35" s="35"/>
      <c r="C35" s="35"/>
      <c r="D35" s="35"/>
      <c r="E35" s="35"/>
      <c r="F35" s="35"/>
      <c r="G35" s="35"/>
      <c r="H35" s="35"/>
      <c r="I35" s="13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BA35" s="71" t="s">
        <v>261</v>
      </c>
      <c r="BB35" s="198">
        <f t="shared" si="109"/>
        <v>66.666666666666657</v>
      </c>
      <c r="BC35" s="198">
        <f t="shared" si="109"/>
        <v>77.777777777777786</v>
      </c>
      <c r="BD35" s="198">
        <f>(BD28/SUM(BD$26:BD$29))*100</f>
        <v>55.555555555555557</v>
      </c>
      <c r="BE35" s="90">
        <f t="shared" si="104"/>
        <v>66.666666666666671</v>
      </c>
      <c r="BF35" s="14"/>
      <c r="BG35" s="14"/>
      <c r="BH35" s="14"/>
      <c r="BI35" s="14"/>
      <c r="BJ35" s="71" t="s">
        <v>261</v>
      </c>
      <c r="BK35" s="198">
        <f>(BK28/SUM(BK$26:BK$29))*100</f>
        <v>72.222222222222214</v>
      </c>
      <c r="BL35" s="198">
        <f t="shared" si="113"/>
        <v>83.333333333333343</v>
      </c>
      <c r="BM35" s="198">
        <f t="shared" si="113"/>
        <v>55.555555555555557</v>
      </c>
      <c r="BN35" s="90">
        <f t="shared" si="105"/>
        <v>70.370370370370367</v>
      </c>
      <c r="BO35" s="14"/>
      <c r="BP35" s="14"/>
      <c r="BQ35" s="14"/>
      <c r="BR35" s="71" t="s">
        <v>267</v>
      </c>
      <c r="BS35" s="198">
        <f>(BS28/SUM(BS$26:BS$29))*100</f>
        <v>0</v>
      </c>
      <c r="BT35" s="198">
        <f t="shared" si="114"/>
        <v>0</v>
      </c>
      <c r="BU35" s="198">
        <f t="shared" si="114"/>
        <v>0</v>
      </c>
      <c r="BV35" s="204">
        <f t="shared" si="106"/>
        <v>0</v>
      </c>
      <c r="BW35" s="308"/>
      <c r="BX35" s="308"/>
      <c r="BY35" s="432" t="s">
        <v>337</v>
      </c>
      <c r="BZ35" s="429" t="s">
        <v>338</v>
      </c>
      <c r="CA35" s="430" t="s">
        <v>339</v>
      </c>
      <c r="CB35" s="430" t="s">
        <v>340</v>
      </c>
      <c r="CC35" s="431" t="s">
        <v>341</v>
      </c>
      <c r="CD35" s="432" t="s">
        <v>321</v>
      </c>
      <c r="CE35" s="429" t="s">
        <v>277</v>
      </c>
      <c r="CF35" s="430" t="s">
        <v>291</v>
      </c>
      <c r="CG35" s="430" t="s">
        <v>292</v>
      </c>
      <c r="CH35" s="431" t="s">
        <v>323</v>
      </c>
      <c r="CI35" s="432" t="s">
        <v>326</v>
      </c>
      <c r="CJ35" s="429" t="s">
        <v>327</v>
      </c>
      <c r="CK35" s="430" t="s">
        <v>328</v>
      </c>
      <c r="CL35" s="430" t="s">
        <v>329</v>
      </c>
      <c r="CM35" s="431" t="s">
        <v>330</v>
      </c>
      <c r="CN35" s="432" t="s">
        <v>325</v>
      </c>
      <c r="CO35" s="429" t="s">
        <v>331</v>
      </c>
      <c r="CP35" s="430" t="s">
        <v>332</v>
      </c>
      <c r="CQ35" s="430" t="s">
        <v>333</v>
      </c>
      <c r="CR35" s="431" t="s">
        <v>334</v>
      </c>
    </row>
    <row r="36" spans="1:96">
      <c r="A36" s="35"/>
      <c r="B36" s="35"/>
      <c r="C36" s="35"/>
      <c r="D36" s="35"/>
      <c r="E36" s="35"/>
      <c r="F36" s="35"/>
      <c r="G36" s="35"/>
      <c r="H36" s="35"/>
      <c r="I36" s="13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BA36" s="71" t="s">
        <v>262</v>
      </c>
      <c r="BB36" s="198">
        <f t="shared" si="109"/>
        <v>16.666666666666664</v>
      </c>
      <c r="BC36" s="198">
        <f t="shared" si="109"/>
        <v>5.5555555555555554</v>
      </c>
      <c r="BD36" s="198">
        <f>(BD29/SUM(BD$26:BD$29))*100</f>
        <v>5.5555555555555554</v>
      </c>
      <c r="BE36" s="90">
        <f t="shared" si="104"/>
        <v>9.2592592592592595</v>
      </c>
      <c r="BF36" s="14"/>
      <c r="BG36" s="14"/>
      <c r="BH36" s="14"/>
      <c r="BI36" s="14"/>
      <c r="BJ36" s="71" t="s">
        <v>262</v>
      </c>
      <c r="BK36" s="198">
        <f>(BK29/SUM(BK$26:BK$29))*100</f>
        <v>16.666666666666664</v>
      </c>
      <c r="BL36" s="198">
        <f t="shared" si="113"/>
        <v>5.5555555555555554</v>
      </c>
      <c r="BM36" s="198">
        <f t="shared" si="113"/>
        <v>5.5555555555555554</v>
      </c>
      <c r="BN36" s="90">
        <f t="shared" si="105"/>
        <v>9.2592592592592595</v>
      </c>
      <c r="BO36" s="14"/>
      <c r="BP36" s="14"/>
      <c r="BQ36" s="14"/>
      <c r="BR36" s="71" t="s">
        <v>268</v>
      </c>
      <c r="BS36" s="198">
        <f>(BS29/SUM(BS$26:BS$29))*100</f>
        <v>22.222222222222221</v>
      </c>
      <c r="BT36" s="198">
        <f t="shared" si="114"/>
        <v>16.666666666666664</v>
      </c>
      <c r="BU36" s="198">
        <f t="shared" si="114"/>
        <v>44.444444444444443</v>
      </c>
      <c r="BV36" s="204">
        <f t="shared" si="106"/>
        <v>27.777777777777775</v>
      </c>
      <c r="BW36" s="308"/>
      <c r="BX36" s="308"/>
      <c r="BY36" s="432"/>
      <c r="BZ36" s="429"/>
      <c r="CA36" s="430"/>
      <c r="CB36" s="430"/>
      <c r="CC36" s="431"/>
      <c r="CD36" s="432"/>
      <c r="CE36" s="429"/>
      <c r="CF36" s="430"/>
      <c r="CG36" s="430"/>
      <c r="CH36" s="431"/>
      <c r="CI36" s="432"/>
      <c r="CJ36" s="429"/>
      <c r="CK36" s="430"/>
      <c r="CL36" s="430"/>
      <c r="CM36" s="431"/>
      <c r="CN36" s="432"/>
      <c r="CO36" s="429"/>
      <c r="CP36" s="430"/>
      <c r="CQ36" s="430"/>
      <c r="CR36" s="431"/>
    </row>
    <row r="37" spans="1:96">
      <c r="A37" s="35"/>
      <c r="B37" s="35"/>
      <c r="C37" s="35"/>
      <c r="D37" s="35"/>
      <c r="E37" s="35"/>
      <c r="F37" s="35"/>
      <c r="G37" s="35"/>
      <c r="H37" s="35"/>
      <c r="I37" s="13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BA37" s="189" t="s">
        <v>263</v>
      </c>
      <c r="BB37" s="199">
        <f>(SUM(BB26:BB28)/SUM(BB$26:BB$29))*100</f>
        <v>83.333333333333343</v>
      </c>
      <c r="BC37" s="199">
        <f t="shared" ref="BC37:BD37" si="115">(SUM(BC26:BC28)/SUM(BC$26:BC$29))*100</f>
        <v>94.444444444444443</v>
      </c>
      <c r="BD37" s="199">
        <f t="shared" si="115"/>
        <v>94.444444444444443</v>
      </c>
      <c r="BE37" s="90">
        <f t="shared" si="104"/>
        <v>90.740740740740748</v>
      </c>
      <c r="BF37" s="14"/>
      <c r="BG37" s="14"/>
      <c r="BH37" s="14"/>
      <c r="BI37" s="14"/>
      <c r="BJ37" s="189" t="s">
        <v>263</v>
      </c>
      <c r="BK37" s="199">
        <f>(SUM(BK26:BK28)/SUM(BK$26:BK$29))*100</f>
        <v>83.333333333333343</v>
      </c>
      <c r="BL37" s="199">
        <f t="shared" ref="BL37:BM37" si="116">(SUM(BL26:BL28)/SUM(BL$26:BL$29))*100</f>
        <v>94.444444444444443</v>
      </c>
      <c r="BM37" s="199">
        <f t="shared" si="116"/>
        <v>94.444444444444443</v>
      </c>
      <c r="BN37" s="90">
        <f t="shared" si="105"/>
        <v>90.740740740740748</v>
      </c>
      <c r="BO37" s="14"/>
      <c r="BP37" s="14"/>
      <c r="BQ37" s="14"/>
      <c r="BR37" s="189" t="s">
        <v>271</v>
      </c>
      <c r="BS37" s="199">
        <f>(BS30/SUM(BS30:BS32))*100</f>
        <v>100</v>
      </c>
      <c r="BT37" s="199">
        <f t="shared" ref="BT37:BU37" si="117">(BT30/SUM(BT30:BT32))*100</f>
        <v>100</v>
      </c>
      <c r="BU37" s="199">
        <f t="shared" si="117"/>
        <v>100</v>
      </c>
      <c r="BV37" s="205">
        <f t="shared" si="106"/>
        <v>100</v>
      </c>
      <c r="BW37" s="308"/>
      <c r="BX37" s="308"/>
      <c r="BY37" s="432"/>
      <c r="BZ37" s="429"/>
      <c r="CA37" s="430"/>
      <c r="CB37" s="430"/>
      <c r="CC37" s="431"/>
      <c r="CD37" s="432"/>
      <c r="CE37" s="429"/>
      <c r="CF37" s="430"/>
      <c r="CG37" s="430"/>
      <c r="CH37" s="431"/>
      <c r="CI37" s="432"/>
      <c r="CJ37" s="429"/>
      <c r="CK37" s="430"/>
      <c r="CL37" s="430"/>
      <c r="CM37" s="431"/>
      <c r="CN37" s="432"/>
      <c r="CO37" s="429"/>
      <c r="CP37" s="430"/>
      <c r="CQ37" s="430"/>
      <c r="CR37" s="431"/>
    </row>
    <row r="38" spans="1:96">
      <c r="A38" s="35"/>
      <c r="B38" s="35"/>
      <c r="C38" s="35"/>
      <c r="D38" s="35"/>
      <c r="E38" s="35"/>
      <c r="F38" s="35"/>
      <c r="G38" s="35"/>
      <c r="H38" s="35"/>
      <c r="I38" s="13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BA38" s="71" t="s">
        <v>264</v>
      </c>
      <c r="BB38" s="198">
        <f>(SUM(BB29)/SUM(BB$26:BB$29))*100</f>
        <v>16.666666666666664</v>
      </c>
      <c r="BC38" s="198">
        <f t="shared" ref="BC38:BD38" si="118">(SUM(BC29)/SUM(BC$26:BC$29))*100</f>
        <v>5.5555555555555554</v>
      </c>
      <c r="BD38" s="198">
        <f t="shared" si="118"/>
        <v>5.5555555555555554</v>
      </c>
      <c r="BE38" s="90">
        <f t="shared" si="104"/>
        <v>9.2592592592592595</v>
      </c>
      <c r="BF38" s="14"/>
      <c r="BG38" s="14"/>
      <c r="BH38" s="14"/>
      <c r="BI38" s="14"/>
      <c r="BJ38" s="71" t="s">
        <v>264</v>
      </c>
      <c r="BK38" s="198">
        <f>(SUM(BK29)/SUM(BK$26:BK$29))*100</f>
        <v>16.666666666666664</v>
      </c>
      <c r="BL38" s="198">
        <f t="shared" ref="BL38:BM38" si="119">(SUM(BL29)/SUM(BL$26:BL$29))*100</f>
        <v>5.5555555555555554</v>
      </c>
      <c r="BM38" s="198">
        <f t="shared" si="119"/>
        <v>5.5555555555555554</v>
      </c>
      <c r="BN38" s="90">
        <f t="shared" si="105"/>
        <v>9.2592592592592595</v>
      </c>
      <c r="BO38" s="14"/>
      <c r="BP38" s="14"/>
      <c r="BQ38" s="14"/>
      <c r="BR38" s="71" t="s">
        <v>272</v>
      </c>
      <c r="BS38" s="198">
        <f>(BS32/SUM(BS30:BS32))*100</f>
        <v>0</v>
      </c>
      <c r="BT38" s="198">
        <f t="shared" ref="BT38:BU38" si="120">(BT32/SUM(BT30:BT32))*100</f>
        <v>0</v>
      </c>
      <c r="BU38" s="198">
        <f t="shared" si="120"/>
        <v>0</v>
      </c>
      <c r="BV38" s="204">
        <f t="shared" si="106"/>
        <v>0</v>
      </c>
      <c r="BW38" s="308"/>
      <c r="BX38" s="308"/>
      <c r="BY38" s="308"/>
      <c r="BZ38" s="308"/>
      <c r="CA38" s="308"/>
      <c r="CB38" s="308"/>
      <c r="CC38" s="308"/>
      <c r="CD38" s="308"/>
      <c r="CI38" s="308"/>
      <c r="CJ38" s="308"/>
      <c r="CK38" s="308"/>
      <c r="CL38" s="308"/>
      <c r="CM38" s="308"/>
      <c r="CN38" s="308"/>
      <c r="CO38" s="308"/>
      <c r="CP38" s="308"/>
      <c r="CQ38" s="308"/>
      <c r="CR38" s="308"/>
    </row>
    <row r="39" spans="1:96">
      <c r="A39" s="35"/>
      <c r="B39" s="35"/>
      <c r="C39" s="35"/>
      <c r="D39" s="35"/>
      <c r="E39" s="35"/>
      <c r="F39" s="35"/>
      <c r="G39" s="35"/>
      <c r="I39" s="13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BA39" s="72" t="s">
        <v>252</v>
      </c>
      <c r="BB39" s="200">
        <f>(BB30/(BB30+BB32))*100</f>
        <v>83.333333333333343</v>
      </c>
      <c r="BC39" s="200">
        <f>(BC30/(BC30+BC32))*100</f>
        <v>94.444444444444443</v>
      </c>
      <c r="BD39" s="200">
        <f>(BD30/(BD30+BD32))*100</f>
        <v>94.444444444444443</v>
      </c>
      <c r="BE39" s="90">
        <f t="shared" si="104"/>
        <v>90.740740740740748</v>
      </c>
      <c r="BJ39" s="72" t="s">
        <v>252</v>
      </c>
      <c r="BK39" s="200">
        <f>(BK30/(BK30+BK32))*100</f>
        <v>83.333333333333343</v>
      </c>
      <c r="BL39" s="200">
        <f>(BL30/(BL30+BL32))*100</f>
        <v>94.444444444444443</v>
      </c>
      <c r="BM39" s="200">
        <f>(BM30/(BM30+BM32))*100</f>
        <v>94.444444444444443</v>
      </c>
      <c r="BN39" s="90">
        <f t="shared" si="105"/>
        <v>90.740740740740748</v>
      </c>
      <c r="BO39" s="308"/>
      <c r="BP39" s="308"/>
      <c r="BQ39" s="308"/>
      <c r="BR39" s="188" t="s">
        <v>257</v>
      </c>
      <c r="BS39" s="206">
        <f>(BS26/(BS26+BS28))*100</f>
        <v>100</v>
      </c>
      <c r="BT39" s="206">
        <f t="shared" ref="BT39:BU39" si="121">(BT26/(BT26+BT28))*100</f>
        <v>100</v>
      </c>
      <c r="BU39" s="206">
        <f t="shared" si="121"/>
        <v>100</v>
      </c>
      <c r="BV39" s="207">
        <f t="shared" si="106"/>
        <v>100</v>
      </c>
      <c r="BW39" s="308"/>
      <c r="BX39" s="308"/>
      <c r="BY39" s="308"/>
      <c r="BZ39" s="308"/>
      <c r="CA39" s="308"/>
      <c r="CB39" s="308"/>
      <c r="CC39" s="308"/>
    </row>
    <row r="40" spans="1:96">
      <c r="BE40" s="301" t="s">
        <v>288</v>
      </c>
      <c r="BN40" s="301" t="s">
        <v>288</v>
      </c>
      <c r="BR40" s="188" t="s">
        <v>258</v>
      </c>
      <c r="BS40" s="206">
        <f>(BS26/(BS26+BS27))*100</f>
        <v>100</v>
      </c>
      <c r="BT40" s="206">
        <f t="shared" ref="BT40:BU40" si="122">(BT26/(BT26+BT27))*100</f>
        <v>100</v>
      </c>
      <c r="BU40" s="206">
        <f t="shared" si="122"/>
        <v>100</v>
      </c>
      <c r="BV40" s="207">
        <f t="shared" si="106"/>
        <v>100</v>
      </c>
    </row>
    <row r="41" spans="1:96">
      <c r="BK41" s="71" t="s">
        <v>280</v>
      </c>
      <c r="BL41" s="5">
        <f>COUNTIF($BJ$6:$BJ$23,"&lt;=60")</f>
        <v>10</v>
      </c>
      <c r="BM41" s="308">
        <f>SUMIF($BJ$6:$BJ$23,"&lt;=60")</f>
        <v>161</v>
      </c>
      <c r="BN41" s="203">
        <f>$BM$41/3600</f>
        <v>4.4722222222222219E-2</v>
      </c>
      <c r="BR41" s="188" t="s">
        <v>287</v>
      </c>
      <c r="BS41" s="206">
        <f>2*((BS40*BS39)/(BS40+BS39))</f>
        <v>100</v>
      </c>
      <c r="BT41" s="206">
        <f t="shared" ref="BT41:BU41" si="123">2*((BT40*BT39)/(BT40+BT39))</f>
        <v>100</v>
      </c>
      <c r="BU41" s="206">
        <f t="shared" si="123"/>
        <v>100</v>
      </c>
      <c r="BV41" s="207">
        <f t="shared" si="106"/>
        <v>100</v>
      </c>
    </row>
    <row r="42" spans="1:96">
      <c r="BK42" s="71" t="s">
        <v>279</v>
      </c>
      <c r="BL42" s="201">
        <f>($BL$41/SUM($BK$26:$BK$29))*100</f>
        <v>55.555555555555557</v>
      </c>
      <c r="BM42" s="203"/>
      <c r="BN42" s="203">
        <f>($BN$41/$BJ$25)*100</f>
        <v>14.235190097259062</v>
      </c>
      <c r="BV42" s="301" t="s">
        <v>288</v>
      </c>
    </row>
    <row r="43" spans="1:96">
      <c r="BK43" s="71" t="s">
        <v>285</v>
      </c>
      <c r="BL43" s="195">
        <f>COUNTIFS($BJ$6:$BJ$23,"&gt;60",$BJ$6:$BJ$23,"&lt;600")</f>
        <v>8</v>
      </c>
      <c r="BM43" s="14">
        <f>SUMIFS($BJ$6:$BJ$23,$BJ$6:$BJ$23,"&gt;60",$BJ$6:$BJ$23,"&lt;600")</f>
        <v>970</v>
      </c>
      <c r="BN43" s="203">
        <f>$BM$43/3600</f>
        <v>0.26944444444444443</v>
      </c>
    </row>
    <row r="44" spans="1:96">
      <c r="BK44" s="71" t="s">
        <v>286</v>
      </c>
      <c r="BL44" s="202">
        <f>($BL$43/SUM($BK$30:$BK$32))*100</f>
        <v>44.444444444444443</v>
      </c>
      <c r="BM44" s="198"/>
      <c r="BN44" s="203">
        <f>($BN$43/$BJ$25)*100</f>
        <v>85.764809902740936</v>
      </c>
      <c r="BY44" s="5" t="s">
        <v>349</v>
      </c>
    </row>
    <row r="45" spans="1:96">
      <c r="BK45" s="71" t="s">
        <v>283</v>
      </c>
      <c r="BL45" s="195">
        <f>COUNTIFS($BJ$6:$BJ$23,"&gt;=600",$BJ$6:$BJ$23,"&lt;3600")</f>
        <v>0</v>
      </c>
      <c r="BM45" s="14">
        <f>SUMIFS($BJ$6:$BJ$23,$BJ$6:$BJ$23,"&gt;=600",$BJ$6:$BJ$23,"&lt;3600")</f>
        <v>0</v>
      </c>
      <c r="BN45" s="203">
        <f>$BM$45/3600</f>
        <v>0</v>
      </c>
      <c r="BY45" s="271" t="s">
        <v>346</v>
      </c>
      <c r="CD45" s="308"/>
    </row>
    <row r="46" spans="1:96">
      <c r="BK46" s="71" t="s">
        <v>284</v>
      </c>
      <c r="BL46" s="202">
        <f>($BL$45/SUM($BK$30:$BK$32))*100</f>
        <v>0</v>
      </c>
      <c r="BM46" s="198"/>
      <c r="BN46" s="203">
        <f>($BN$45/$BJ$25)*100</f>
        <v>0</v>
      </c>
      <c r="BY46" s="5" t="s">
        <v>347</v>
      </c>
    </row>
    <row r="47" spans="1:96">
      <c r="BK47" s="71" t="s">
        <v>281</v>
      </c>
      <c r="BL47" s="195">
        <f>COUNTIFS($BJ$6:$BJ$23,"&gt;=3600")+COUNTIFS($BJ$6:$BJ$23,"inf")</f>
        <v>0</v>
      </c>
      <c r="BM47" s="14" t="s">
        <v>317</v>
      </c>
      <c r="BN47" s="203" t="s">
        <v>317</v>
      </c>
      <c r="BY47" s="5" t="s">
        <v>335</v>
      </c>
    </row>
    <row r="48" spans="1:96">
      <c r="BK48" s="71" t="s">
        <v>282</v>
      </c>
      <c r="BL48" s="201">
        <f>($BL$47/SUM($BK$30:$BK$32))*100</f>
        <v>0</v>
      </c>
      <c r="BM48" s="203"/>
      <c r="BN48" s="203"/>
      <c r="BY48" s="5" t="s">
        <v>324</v>
      </c>
    </row>
    <row r="49" spans="1:96">
      <c r="BK49" s="71" t="s">
        <v>298</v>
      </c>
      <c r="BL49" s="5">
        <f>COUNTIFS($BJ$6:$BJ$23,"&gt;=3600", $BJ$6:$BJ$23,"&lt;&gt;inf")</f>
        <v>0</v>
      </c>
      <c r="BM49" s="308">
        <f>SUMIFS($BJ$6:$BJ$23,$BJ$6:$BJ$23,"&gt;=3600",$BJ$6:$BJ$23,"&lt;&gt;inf")</f>
        <v>0</v>
      </c>
      <c r="BN49" s="203">
        <f>$BM$49/3600</f>
        <v>0</v>
      </c>
      <c r="BY49" s="5" t="s">
        <v>336</v>
      </c>
    </row>
    <row r="50" spans="1:96">
      <c r="BK50" s="71" t="s">
        <v>299</v>
      </c>
      <c r="BL50" s="201">
        <f>($BL$49/SUM($BK$26:$BK$29))*100</f>
        <v>0</v>
      </c>
      <c r="BM50" s="203"/>
      <c r="BN50" s="203">
        <f>($BN$49/$BJ$25)*100</f>
        <v>0</v>
      </c>
      <c r="BY50" s="5" t="s">
        <v>348</v>
      </c>
    </row>
    <row r="51" spans="1:96">
      <c r="BK51" s="71" t="s">
        <v>300</v>
      </c>
      <c r="BL51" s="201" t="e">
        <f>($BL$49/$BL$47)*100</f>
        <v>#DIV/0!</v>
      </c>
      <c r="BM51" s="203"/>
      <c r="BN51" s="308"/>
      <c r="CD51" s="308"/>
    </row>
    <row r="52" spans="1:96">
      <c r="BK52" s="71" t="s">
        <v>290</v>
      </c>
      <c r="BL52" s="5">
        <f>COUNTIFS($BJ$6:$BJ$23,"inf")</f>
        <v>0</v>
      </c>
      <c r="BM52" s="308" t="s">
        <v>317</v>
      </c>
      <c r="BN52" s="308" t="s">
        <v>317</v>
      </c>
      <c r="BO52" s="25" t="s">
        <v>318</v>
      </c>
      <c r="CD52" s="308"/>
    </row>
    <row r="53" spans="1:96">
      <c r="BK53" s="71" t="s">
        <v>301</v>
      </c>
      <c r="BL53" s="201">
        <f>($BL$52/SUM($BK$26:$BK$29))*100</f>
        <v>0</v>
      </c>
      <c r="BM53" s="203"/>
      <c r="BN53" s="308"/>
      <c r="CD53" s="308"/>
    </row>
    <row r="54" spans="1:96" s="308" customFormat="1">
      <c r="A54" s="25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K54" s="71" t="s">
        <v>297</v>
      </c>
      <c r="BL54" s="201" t="e">
        <f>($BL$52/$BL$47)*100</f>
        <v>#DIV/0!</v>
      </c>
      <c r="BM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</row>
    <row r="55" spans="1:96" s="308" customFormat="1">
      <c r="A55" s="25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K55" s="25"/>
      <c r="BL55" s="25"/>
      <c r="BM55" s="99" t="s">
        <v>315</v>
      </c>
      <c r="BN55" s="99" t="s">
        <v>315</v>
      </c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</row>
    <row r="56" spans="1:96" s="308" customFormat="1">
      <c r="A56" s="25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K56" s="25"/>
      <c r="BL56" s="25"/>
      <c r="BM56" s="99" t="s">
        <v>316</v>
      </c>
      <c r="BN56" s="99" t="s">
        <v>170</v>
      </c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</row>
  </sheetData>
  <mergeCells count="96">
    <mergeCell ref="F1:F5"/>
    <mergeCell ref="A1:A5"/>
    <mergeCell ref="B1:B5"/>
    <mergeCell ref="C1:C5"/>
    <mergeCell ref="D1:D5"/>
    <mergeCell ref="E1:E5"/>
    <mergeCell ref="G1:G5"/>
    <mergeCell ref="H1:H5"/>
    <mergeCell ref="I1:AJ1"/>
    <mergeCell ref="AK1:AM1"/>
    <mergeCell ref="AN1:AP1"/>
    <mergeCell ref="AJ4:AJ5"/>
    <mergeCell ref="AK4:AK5"/>
    <mergeCell ref="AL4:AL5"/>
    <mergeCell ref="AM4:AM5"/>
    <mergeCell ref="V3:AA3"/>
    <mergeCell ref="AB3:AG3"/>
    <mergeCell ref="AN4:AN5"/>
    <mergeCell ref="AO4:AO5"/>
    <mergeCell ref="AP4:AP5"/>
    <mergeCell ref="BB1:BD1"/>
    <mergeCell ref="BK1:BM1"/>
    <mergeCell ref="BS1:BU1"/>
    <mergeCell ref="I2:I5"/>
    <mergeCell ref="J2:AG2"/>
    <mergeCell ref="AH2:AJ2"/>
    <mergeCell ref="AK2:AM2"/>
    <mergeCell ref="AN2:AP2"/>
    <mergeCell ref="AR2:AZ2"/>
    <mergeCell ref="BB2:BD2"/>
    <mergeCell ref="AR1:AZ1"/>
    <mergeCell ref="BK2:BM2"/>
    <mergeCell ref="BS2:BU2"/>
    <mergeCell ref="J3:L4"/>
    <mergeCell ref="M3:O4"/>
    <mergeCell ref="P3:U3"/>
    <mergeCell ref="AR3:AT4"/>
    <mergeCell ref="AU3:AW4"/>
    <mergeCell ref="AX3:AZ4"/>
    <mergeCell ref="CJ3:CJ5"/>
    <mergeCell ref="BY3:BY5"/>
    <mergeCell ref="BZ3:BZ5"/>
    <mergeCell ref="CA3:CA5"/>
    <mergeCell ref="CB3:CB5"/>
    <mergeCell ref="CC3:CC5"/>
    <mergeCell ref="CD3:CD5"/>
    <mergeCell ref="CE3:CE5"/>
    <mergeCell ref="CF3:CF5"/>
    <mergeCell ref="CG3:CG5"/>
    <mergeCell ref="CH3:CH5"/>
    <mergeCell ref="CI3:CI5"/>
    <mergeCell ref="BU4:BU5"/>
    <mergeCell ref="CQ3:CQ5"/>
    <mergeCell ref="CR3:CR5"/>
    <mergeCell ref="P4:R4"/>
    <mergeCell ref="S4:U4"/>
    <mergeCell ref="V4:X4"/>
    <mergeCell ref="Y4:AA4"/>
    <mergeCell ref="AB4:AD4"/>
    <mergeCell ref="AE4:AG4"/>
    <mergeCell ref="AH4:AH5"/>
    <mergeCell ref="AI4:AI5"/>
    <mergeCell ref="CK3:CK5"/>
    <mergeCell ref="CL3:CL5"/>
    <mergeCell ref="CM3:CM5"/>
    <mergeCell ref="CN3:CN5"/>
    <mergeCell ref="CO3:CO5"/>
    <mergeCell ref="CP3:CP5"/>
    <mergeCell ref="BB4:BB5"/>
    <mergeCell ref="BC4:BC5"/>
    <mergeCell ref="BD4:BD5"/>
    <mergeCell ref="BK4:BK5"/>
    <mergeCell ref="BL4:BL5"/>
    <mergeCell ref="BM4:BM5"/>
    <mergeCell ref="BS4:BS5"/>
    <mergeCell ref="BT4:BT5"/>
    <mergeCell ref="CJ35:CJ37"/>
    <mergeCell ref="BY35:BY37"/>
    <mergeCell ref="BZ35:BZ37"/>
    <mergeCell ref="CA35:CA37"/>
    <mergeCell ref="CB35:CB37"/>
    <mergeCell ref="CC35:CC37"/>
    <mergeCell ref="CD35:CD37"/>
    <mergeCell ref="CE35:CE37"/>
    <mergeCell ref="CF35:CF37"/>
    <mergeCell ref="CG35:CG37"/>
    <mergeCell ref="CH35:CH37"/>
    <mergeCell ref="CI35:CI37"/>
    <mergeCell ref="CQ35:CQ37"/>
    <mergeCell ref="CR35:CR37"/>
    <mergeCell ref="CK35:CK37"/>
    <mergeCell ref="CL35:CL37"/>
    <mergeCell ref="CM35:CM37"/>
    <mergeCell ref="CN35:CN37"/>
    <mergeCell ref="CO35:CO37"/>
    <mergeCell ref="CP35:CP37"/>
  </mergeCells>
  <conditionalFormatting sqref="BF26:BI39 BE6:BI18 BN6:BQ18 BV6:BY18">
    <cfRule type="cellIs" dxfId="46" priority="143" operator="equal">
      <formula>"YES"</formula>
    </cfRule>
  </conditionalFormatting>
  <conditionalFormatting sqref="BO26:BQ39">
    <cfRule type="cellIs" dxfId="45" priority="142" operator="equal">
      <formula>"YES"</formula>
    </cfRule>
  </conditionalFormatting>
  <conditionalFormatting sqref="BW39:CC39">
    <cfRule type="cellIs" dxfId="44" priority="141" operator="equal">
      <formula>"YES"</formula>
    </cfRule>
  </conditionalFormatting>
  <conditionalFormatting sqref="BV26:BW27 BV38:CC38 BW37:BX37 BV30:CC34 BV28:BV29 BV35:BX36">
    <cfRule type="cellIs" dxfId="43" priority="140" operator="equal">
      <formula>"YES"</formula>
    </cfRule>
  </conditionalFormatting>
  <conditionalFormatting sqref="BY44 CD33:CD38 CD45 CD51:CD56 BY46:BY50 BZ6:CR18">
    <cfRule type="cellIs" dxfId="42" priority="139" operator="equal">
      <formula>"YES"</formula>
    </cfRule>
  </conditionalFormatting>
  <conditionalFormatting sqref="BE26:BE39">
    <cfRule type="cellIs" dxfId="41" priority="138" operator="equal">
      <formula>"YES"</formula>
    </cfRule>
  </conditionalFormatting>
  <conditionalFormatting sqref="BN26:BN39">
    <cfRule type="cellIs" dxfId="40" priority="137" operator="equal">
      <formula>"YES"</formula>
    </cfRule>
  </conditionalFormatting>
  <conditionalFormatting sqref="CD27">
    <cfRule type="cellIs" dxfId="39" priority="136" operator="equal">
      <formula>"YES"</formula>
    </cfRule>
  </conditionalFormatting>
  <conditionalFormatting sqref="BW28 BW29:BY29">
    <cfRule type="cellIs" dxfId="38" priority="135" operator="equal">
      <formula>"YES"</formula>
    </cfRule>
  </conditionalFormatting>
  <conditionalFormatting sqref="CD29">
    <cfRule type="cellIs" dxfId="37" priority="134" operator="equal">
      <formula>"YES"</formula>
    </cfRule>
  </conditionalFormatting>
  <conditionalFormatting sqref="CI27">
    <cfRule type="cellIs" dxfId="36" priority="133" operator="equal">
      <formula>"YES"</formula>
    </cfRule>
  </conditionalFormatting>
  <conditionalFormatting sqref="CI29">
    <cfRule type="cellIs" dxfId="35" priority="132" operator="equal">
      <formula>"YES"</formula>
    </cfRule>
  </conditionalFormatting>
  <conditionalFormatting sqref="CN29">
    <cfRule type="cellIs" dxfId="34" priority="128" operator="equal">
      <formula>"YES"</formula>
    </cfRule>
  </conditionalFormatting>
  <conditionalFormatting sqref="CI35:CI37">
    <cfRule type="cellIs" dxfId="33" priority="131" operator="equal">
      <formula>"YES"</formula>
    </cfRule>
  </conditionalFormatting>
  <conditionalFormatting sqref="CN35:CN37">
    <cfRule type="cellIs" dxfId="32" priority="130" operator="equal">
      <formula>"YES"</formula>
    </cfRule>
  </conditionalFormatting>
  <conditionalFormatting sqref="CN27">
    <cfRule type="cellIs" dxfId="31" priority="129" operator="equal">
      <formula>"YES"</formula>
    </cfRule>
  </conditionalFormatting>
  <conditionalFormatting sqref="BY35:BY37">
    <cfRule type="cellIs" dxfId="30" priority="127" operator="equal">
      <formula>"YES"</formula>
    </cfRule>
  </conditionalFormatting>
  <conditionalFormatting sqref="BX27">
    <cfRule type="cellIs" dxfId="29" priority="126" operator="equal">
      <formula>"YES"</formula>
    </cfRule>
  </conditionalFormatting>
  <conditionalFormatting sqref="BY27">
    <cfRule type="cellIs" dxfId="28" priority="125" operator="equal">
      <formula>"YES"</formula>
    </cfRule>
  </conditionalFormatting>
  <conditionalFormatting sqref="BS6:BU18">
    <cfRule type="cellIs" dxfId="27" priority="118" operator="equal">
      <formula>"TN"</formula>
    </cfRule>
    <cfRule type="cellIs" dxfId="26" priority="119" operator="equal">
      <formula>"TP"</formula>
    </cfRule>
    <cfRule type="cellIs" dxfId="25" priority="120" operator="equal">
      <formula>"FN"</formula>
    </cfRule>
    <cfRule type="cellIs" dxfId="24" priority="121" operator="equal">
      <formula>"FP"</formula>
    </cfRule>
  </conditionalFormatting>
  <conditionalFormatting sqref="BE19:BI23">
    <cfRule type="cellIs" dxfId="23" priority="24" operator="equal">
      <formula>"YES"</formula>
    </cfRule>
  </conditionalFormatting>
  <conditionalFormatting sqref="BN19:BQ23">
    <cfRule type="cellIs" dxfId="22" priority="23" operator="equal">
      <formula>"YES"</formula>
    </cfRule>
  </conditionalFormatting>
  <conditionalFormatting sqref="BV19:BY23">
    <cfRule type="cellIs" dxfId="21" priority="22" operator="equal">
      <formula>"YES"</formula>
    </cfRule>
  </conditionalFormatting>
  <conditionalFormatting sqref="BS19:BU23">
    <cfRule type="cellIs" dxfId="20" priority="18" operator="equal">
      <formula>"TN"</formula>
    </cfRule>
    <cfRule type="cellIs" dxfId="19" priority="19" operator="equal">
      <formula>"TP"</formula>
    </cfRule>
    <cfRule type="cellIs" dxfId="18" priority="20" operator="equal">
      <formula>"FN"</formula>
    </cfRule>
    <cfRule type="cellIs" dxfId="17" priority="21" operator="equal">
      <formula>"FP"</formula>
    </cfRule>
  </conditionalFormatting>
  <conditionalFormatting sqref="CD19:CE23">
    <cfRule type="cellIs" dxfId="16" priority="17" operator="equal">
      <formula>"YES"</formula>
    </cfRule>
  </conditionalFormatting>
  <conditionalFormatting sqref="CF19:CF23">
    <cfRule type="cellIs" dxfId="15" priority="16" operator="equal">
      <formula>"YES"</formula>
    </cfRule>
  </conditionalFormatting>
  <conditionalFormatting sqref="CG19:CG23">
    <cfRule type="cellIs" dxfId="14" priority="15" operator="equal">
      <formula>"YES"</formula>
    </cfRule>
  </conditionalFormatting>
  <conditionalFormatting sqref="CH19:CH23">
    <cfRule type="cellIs" dxfId="13" priority="14" operator="equal">
      <formula>"YES"</formula>
    </cfRule>
  </conditionalFormatting>
  <conditionalFormatting sqref="CI19:CJ23">
    <cfRule type="cellIs" dxfId="12" priority="13" operator="equal">
      <formula>"YES"</formula>
    </cfRule>
  </conditionalFormatting>
  <conditionalFormatting sqref="CK19:CK23">
    <cfRule type="cellIs" dxfId="11" priority="12" operator="equal">
      <formula>"YES"</formula>
    </cfRule>
  </conditionalFormatting>
  <conditionalFormatting sqref="CL19:CL23">
    <cfRule type="cellIs" dxfId="10" priority="11" operator="equal">
      <formula>"YES"</formula>
    </cfRule>
  </conditionalFormatting>
  <conditionalFormatting sqref="CM19:CM23">
    <cfRule type="cellIs" dxfId="9" priority="10" operator="equal">
      <formula>"YES"</formula>
    </cfRule>
  </conditionalFormatting>
  <conditionalFormatting sqref="CN19:CO23">
    <cfRule type="cellIs" dxfId="8" priority="9" operator="equal">
      <formula>"YES"</formula>
    </cfRule>
  </conditionalFormatting>
  <conditionalFormatting sqref="CP19:CP23">
    <cfRule type="cellIs" dxfId="7" priority="8" operator="equal">
      <formula>"YES"</formula>
    </cfRule>
  </conditionalFormatting>
  <conditionalFormatting sqref="CQ19:CQ23">
    <cfRule type="cellIs" dxfId="6" priority="7" operator="equal">
      <formula>"YES"</formula>
    </cfRule>
  </conditionalFormatting>
  <conditionalFormatting sqref="CR19:CR23">
    <cfRule type="cellIs" dxfId="5" priority="6" operator="equal">
      <formula>"YES"</formula>
    </cfRule>
  </conditionalFormatting>
  <conditionalFormatting sqref="BZ19:CC23">
    <cfRule type="cellIs" dxfId="4" priority="5" operator="equal">
      <formula>"YES"</formula>
    </cfRule>
  </conditionalFormatting>
  <conditionalFormatting sqref="BJ6:BJ23">
    <cfRule type="cellIs" dxfId="3" priority="1" stopIfTrue="1" operator="lessThanOrEqual">
      <formula>60</formula>
    </cfRule>
    <cfRule type="cellIs" dxfId="2" priority="2" stopIfTrue="1" operator="between">
      <formula>61</formula>
      <formula>599</formula>
    </cfRule>
    <cfRule type="cellIs" dxfId="1" priority="3" stopIfTrue="1" operator="greaterThanOrEqual">
      <formula>3600</formula>
    </cfRule>
    <cfRule type="cellIs" dxfId="0" priority="4" stopIfTrue="1" operator="greaterThanOrEqual">
      <formula>600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1A87B-1D1C-42B7-8A8F-6CCCC3CA9F6F}">
  <dimension ref="B4:AQ71"/>
  <sheetViews>
    <sheetView zoomScale="40" zoomScaleNormal="40" workbookViewId="0">
      <selection activeCell="W73" sqref="W73"/>
    </sheetView>
  </sheetViews>
  <sheetFormatPr defaultColWidth="11" defaultRowHeight="15.75"/>
  <cols>
    <col min="2" max="2" width="18.75" bestFit="1" customWidth="1"/>
    <col min="3" max="3" width="14.875" bestFit="1" customWidth="1"/>
    <col min="4" max="4" width="14.25" bestFit="1" customWidth="1"/>
    <col min="5" max="5" width="14.875" bestFit="1" customWidth="1"/>
    <col min="9" max="9" width="15" bestFit="1" customWidth="1"/>
    <col min="10" max="10" width="14" bestFit="1" customWidth="1"/>
    <col min="11" max="11" width="15" bestFit="1" customWidth="1"/>
    <col min="29" max="29" width="13.75" bestFit="1" customWidth="1"/>
    <col min="30" max="30" width="11.75" bestFit="1" customWidth="1"/>
    <col min="36" max="38" width="11.75" customWidth="1"/>
    <col min="40" max="40" width="14.25" bestFit="1" customWidth="1"/>
  </cols>
  <sheetData>
    <row r="4" spans="2:43">
      <c r="B4" s="25"/>
      <c r="C4" s="55"/>
      <c r="D4" s="55"/>
      <c r="E4" s="55"/>
      <c r="AB4" s="382" t="s">
        <v>391</v>
      </c>
      <c r="AC4" s="382"/>
      <c r="AD4" s="28"/>
      <c r="AE4" s="28"/>
      <c r="AF4" s="28"/>
      <c r="AG4" s="28"/>
      <c r="AH4" s="28"/>
      <c r="AI4" s="28"/>
      <c r="AJ4" s="28"/>
      <c r="AK4" s="28"/>
      <c r="AL4" s="28"/>
      <c r="AM4" s="29"/>
      <c r="AN4" s="29"/>
      <c r="AO4" s="29"/>
      <c r="AP4" s="29"/>
      <c r="AQ4" s="29"/>
    </row>
    <row r="5" spans="2:43">
      <c r="B5" s="25"/>
      <c r="C5" s="25"/>
      <c r="D5" s="25"/>
      <c r="E5" s="25"/>
      <c r="AB5" s="323" t="s">
        <v>52</v>
      </c>
      <c r="AC5" s="323" t="s">
        <v>79</v>
      </c>
      <c r="AD5" s="324"/>
      <c r="AE5" s="324"/>
      <c r="AF5" s="324"/>
      <c r="AG5" s="324"/>
      <c r="AH5" s="324"/>
      <c r="AI5" s="324"/>
      <c r="AJ5" s="324"/>
      <c r="AK5" s="324"/>
      <c r="AL5" s="324"/>
      <c r="AM5" s="29"/>
      <c r="AN5" s="29"/>
      <c r="AO5" s="324"/>
      <c r="AP5" s="324"/>
      <c r="AQ5" s="324"/>
    </row>
    <row r="6" spans="2:43">
      <c r="B6" s="25"/>
      <c r="C6" s="25"/>
      <c r="D6" s="25"/>
      <c r="E6" s="25"/>
      <c r="AB6" s="23">
        <v>1</v>
      </c>
      <c r="AC6" s="23">
        <v>1</v>
      </c>
      <c r="AD6" s="358"/>
      <c r="AE6" s="358"/>
      <c r="AF6" s="358"/>
      <c r="AG6" s="358"/>
      <c r="AH6" s="358"/>
      <c r="AI6" s="358"/>
      <c r="AJ6" s="358"/>
      <c r="AK6" s="358"/>
      <c r="AL6" s="358"/>
      <c r="AM6" s="29"/>
      <c r="AN6" s="29"/>
      <c r="AO6" s="358"/>
      <c r="AP6" s="358"/>
      <c r="AQ6" s="358"/>
    </row>
    <row r="7" spans="2:43">
      <c r="AB7" s="23">
        <v>0.66</v>
      </c>
      <c r="AC7" s="23">
        <v>1.5</v>
      </c>
      <c r="AD7" s="358"/>
      <c r="AE7" s="358"/>
      <c r="AF7" s="358"/>
      <c r="AG7" s="358"/>
      <c r="AH7" s="358"/>
      <c r="AI7" s="358"/>
      <c r="AJ7" s="358"/>
      <c r="AK7" s="358"/>
      <c r="AL7" s="358"/>
      <c r="AM7" s="29"/>
      <c r="AN7" s="29"/>
      <c r="AO7" s="358"/>
      <c r="AP7" s="358"/>
      <c r="AQ7" s="358"/>
    </row>
    <row r="8" spans="2:43">
      <c r="AB8" s="23">
        <v>0.5</v>
      </c>
      <c r="AC8" s="23">
        <v>2</v>
      </c>
      <c r="AD8" s="358"/>
      <c r="AE8" s="358"/>
      <c r="AF8" s="358"/>
      <c r="AG8" s="358"/>
      <c r="AH8" s="358"/>
      <c r="AI8" s="358"/>
      <c r="AJ8" s="358"/>
      <c r="AK8" s="358"/>
      <c r="AL8" s="358"/>
      <c r="AM8" s="29"/>
      <c r="AN8" s="29"/>
      <c r="AO8" s="358"/>
      <c r="AP8" s="358"/>
      <c r="AQ8" s="358"/>
    </row>
    <row r="9" spans="2:43">
      <c r="AB9" s="23">
        <v>0.33</v>
      </c>
      <c r="AC9" s="23">
        <v>3</v>
      </c>
      <c r="AD9" s="358"/>
      <c r="AE9" s="358"/>
      <c r="AF9" s="358"/>
      <c r="AG9" s="358"/>
      <c r="AH9" s="358"/>
      <c r="AI9" s="358"/>
      <c r="AJ9" s="358"/>
      <c r="AK9" s="358"/>
      <c r="AL9" s="358"/>
      <c r="AM9" s="29"/>
      <c r="AN9" s="29"/>
      <c r="AO9" s="358"/>
      <c r="AP9" s="358"/>
      <c r="AQ9" s="358"/>
    </row>
    <row r="10" spans="2:43">
      <c r="AB10" s="23">
        <v>0.25</v>
      </c>
      <c r="AC10" s="23">
        <v>4</v>
      </c>
      <c r="AD10" s="358"/>
      <c r="AE10" s="358"/>
      <c r="AF10" s="358"/>
      <c r="AG10" s="358"/>
      <c r="AH10" s="358"/>
      <c r="AI10" s="358"/>
      <c r="AJ10" s="358"/>
      <c r="AK10" s="358"/>
      <c r="AL10" s="358"/>
      <c r="AM10" s="29"/>
      <c r="AN10" s="29"/>
      <c r="AO10" s="358"/>
      <c r="AP10" s="358"/>
      <c r="AQ10" s="358"/>
    </row>
    <row r="11" spans="2:43">
      <c r="AB11" s="23">
        <v>0.2</v>
      </c>
      <c r="AC11" s="23">
        <v>5</v>
      </c>
      <c r="AD11" s="358"/>
      <c r="AE11" s="358"/>
      <c r="AF11" s="358"/>
      <c r="AG11" s="358"/>
      <c r="AH11" s="358"/>
      <c r="AI11" s="358"/>
      <c r="AJ11" s="358"/>
      <c r="AK11" s="358"/>
      <c r="AL11" s="358"/>
      <c r="AM11" s="29"/>
      <c r="AN11" s="29"/>
      <c r="AO11" s="358"/>
      <c r="AP11" s="358"/>
      <c r="AQ11" s="358"/>
    </row>
    <row r="12" spans="2:43">
      <c r="B12" s="25"/>
      <c r="C12" s="25"/>
      <c r="D12" s="25"/>
      <c r="E12" s="25"/>
    </row>
    <row r="16" spans="2:43">
      <c r="B16" s="25"/>
      <c r="C16" s="25"/>
      <c r="D16" s="25"/>
      <c r="E16" s="25"/>
    </row>
    <row r="19" spans="2:5">
      <c r="B19" s="25"/>
      <c r="C19" s="25"/>
      <c r="D19" s="25"/>
      <c r="E19" s="25"/>
    </row>
    <row r="22" spans="2:5">
      <c r="B22" s="25"/>
      <c r="C22" s="25"/>
      <c r="D22" s="25"/>
      <c r="E22" s="25"/>
    </row>
    <row r="23" spans="2:5" ht="16.5" thickBot="1"/>
    <row r="24" spans="2:5">
      <c r="B24" s="327" t="s">
        <v>364</v>
      </c>
      <c r="C24" s="498" t="s">
        <v>365</v>
      </c>
      <c r="D24" s="420"/>
      <c r="E24" s="421"/>
    </row>
    <row r="25" spans="2:5" ht="16.5" thickBot="1">
      <c r="B25" s="7" t="s">
        <v>372</v>
      </c>
      <c r="C25" s="354" t="s">
        <v>5</v>
      </c>
      <c r="D25" s="67" t="s">
        <v>77</v>
      </c>
      <c r="E25" s="322" t="s">
        <v>6</v>
      </c>
    </row>
    <row r="26" spans="2:5" ht="16.5" thickBot="1">
      <c r="B26" s="495" t="s">
        <v>366</v>
      </c>
      <c r="C26" s="496"/>
      <c r="D26" s="496"/>
      <c r="E26" s="497"/>
    </row>
    <row r="27" spans="2:5">
      <c r="B27" s="357" t="s">
        <v>310</v>
      </c>
      <c r="C27" s="355">
        <v>0.55630000000000002</v>
      </c>
      <c r="D27" s="349">
        <v>2.0175000000000001</v>
      </c>
      <c r="E27" s="350">
        <v>5.0681000000000003</v>
      </c>
    </row>
    <row r="28" spans="2:5" ht="16.5" thickBot="1">
      <c r="B28" s="2" t="s">
        <v>373</v>
      </c>
      <c r="C28" s="260">
        <v>0.47199999999999998</v>
      </c>
      <c r="D28" s="359">
        <v>2.0510000000000002</v>
      </c>
      <c r="E28" s="360">
        <v>6.6150000000000002</v>
      </c>
    </row>
    <row r="29" spans="2:5" ht="16.5" thickBot="1">
      <c r="B29" s="495" t="s">
        <v>367</v>
      </c>
      <c r="C29" s="496"/>
      <c r="D29" s="496"/>
      <c r="E29" s="497"/>
    </row>
    <row r="30" spans="2:5">
      <c r="B30" s="357" t="s">
        <v>310</v>
      </c>
      <c r="C30" s="355">
        <v>0.8518</v>
      </c>
      <c r="D30" s="349">
        <v>2.2370999999999999</v>
      </c>
      <c r="E30" s="350">
        <v>5.3787000000000003</v>
      </c>
    </row>
    <row r="31" spans="2:5">
      <c r="B31" s="348" t="s">
        <v>374</v>
      </c>
      <c r="C31" s="347">
        <v>0.83</v>
      </c>
      <c r="D31" s="245">
        <v>2.673</v>
      </c>
      <c r="E31" s="353">
        <v>6.4820000000000002</v>
      </c>
    </row>
    <row r="32" spans="2:5">
      <c r="B32" s="348" t="s">
        <v>375</v>
      </c>
      <c r="C32" s="365">
        <v>1.5329999999999999</v>
      </c>
      <c r="D32" s="362">
        <v>2.1429999999999998</v>
      </c>
      <c r="E32" s="366">
        <v>6.57</v>
      </c>
    </row>
    <row r="33" spans="2:5">
      <c r="B33" s="348" t="s">
        <v>376</v>
      </c>
      <c r="C33" s="347">
        <v>1.208</v>
      </c>
      <c r="D33" s="245">
        <v>2.1829999999999998</v>
      </c>
      <c r="E33" s="353">
        <v>6.4729999999999999</v>
      </c>
    </row>
    <row r="34" spans="2:5">
      <c r="B34" s="348" t="s">
        <v>377</v>
      </c>
      <c r="C34" s="361">
        <v>0.80500000000000005</v>
      </c>
      <c r="D34" s="367">
        <v>3.0739999999999998</v>
      </c>
      <c r="E34" s="364">
        <v>6.2229999999999999</v>
      </c>
    </row>
    <row r="35" spans="2:5" ht="16.5" thickBot="1">
      <c r="B35" s="2" t="s">
        <v>378</v>
      </c>
      <c r="C35" s="356">
        <v>1.1919999999999999</v>
      </c>
      <c r="D35" s="351">
        <v>2.1800000000000002</v>
      </c>
      <c r="E35" s="352">
        <v>6.3129999999999997</v>
      </c>
    </row>
    <row r="36" spans="2:5" ht="16.5" thickBot="1">
      <c r="B36" s="495" t="s">
        <v>368</v>
      </c>
      <c r="C36" s="496"/>
      <c r="D36" s="496"/>
      <c r="E36" s="497"/>
    </row>
    <row r="37" spans="2:5">
      <c r="B37" s="357" t="s">
        <v>310</v>
      </c>
      <c r="C37" s="355">
        <v>1.2084999999999999</v>
      </c>
      <c r="D37" s="349">
        <v>2.7267999999999999</v>
      </c>
      <c r="E37" s="350">
        <v>5.8274999999999997</v>
      </c>
    </row>
    <row r="38" spans="2:5">
      <c r="B38" s="348" t="s">
        <v>379</v>
      </c>
      <c r="C38" s="347">
        <v>1.149</v>
      </c>
      <c r="D38" s="245">
        <v>2.6389999999999998</v>
      </c>
      <c r="E38" s="353">
        <v>6.1260000000000003</v>
      </c>
    </row>
    <row r="39" spans="2:5">
      <c r="B39" s="348" t="s">
        <v>380</v>
      </c>
      <c r="C39" s="365">
        <v>1.248</v>
      </c>
      <c r="D39" s="362">
        <v>2.5750000000000002</v>
      </c>
      <c r="E39" s="366">
        <v>5.7949999999999999</v>
      </c>
    </row>
    <row r="40" spans="2:5" ht="16.5" thickBot="1">
      <c r="B40" s="2" t="s">
        <v>381</v>
      </c>
      <c r="C40" s="260">
        <v>1.105</v>
      </c>
      <c r="D40" s="368">
        <v>2.6190000000000002</v>
      </c>
      <c r="E40" s="360">
        <v>6.12</v>
      </c>
    </row>
    <row r="41" spans="2:5" ht="16.5" thickBot="1">
      <c r="B41" s="495" t="s">
        <v>369</v>
      </c>
      <c r="C41" s="496"/>
      <c r="D41" s="496"/>
      <c r="E41" s="497"/>
    </row>
    <row r="42" spans="2:5">
      <c r="B42" s="357" t="s">
        <v>310</v>
      </c>
      <c r="C42" s="355">
        <v>2.5196000000000001</v>
      </c>
      <c r="D42" s="349">
        <v>3.9781</v>
      </c>
      <c r="E42" s="350">
        <v>7.1336000000000004</v>
      </c>
    </row>
    <row r="43" spans="2:5">
      <c r="B43" s="348" t="s">
        <v>382</v>
      </c>
      <c r="C43" s="361">
        <v>2.161</v>
      </c>
      <c r="D43" s="367">
        <v>3.3740000000000001</v>
      </c>
      <c r="E43" s="364">
        <v>6.8159999999999998</v>
      </c>
    </row>
    <row r="44" spans="2:5" ht="16.5" thickBot="1">
      <c r="B44" s="2" t="s">
        <v>383</v>
      </c>
      <c r="C44" s="369">
        <v>2.3719999999999999</v>
      </c>
      <c r="D44" s="359">
        <v>3.3090000000000002</v>
      </c>
      <c r="E44" s="370">
        <v>6.9139999999999997</v>
      </c>
    </row>
    <row r="45" spans="2:5" ht="16.5" thickBot="1">
      <c r="B45" s="495" t="s">
        <v>370</v>
      </c>
      <c r="C45" s="496"/>
      <c r="D45" s="496"/>
      <c r="E45" s="497"/>
    </row>
    <row r="46" spans="2:5">
      <c r="B46" s="357" t="s">
        <v>310</v>
      </c>
      <c r="C46" s="355">
        <v>3.6139999999999999</v>
      </c>
      <c r="D46" s="349">
        <v>5.3277999999999999</v>
      </c>
      <c r="E46" s="350">
        <v>8.3733000000000004</v>
      </c>
    </row>
    <row r="47" spans="2:5">
      <c r="B47" s="348" t="s">
        <v>384</v>
      </c>
      <c r="C47" s="361">
        <v>2.544</v>
      </c>
      <c r="D47" s="367">
        <v>5.2329999999999997</v>
      </c>
      <c r="E47" s="364">
        <v>8.0519999999999996</v>
      </c>
    </row>
    <row r="48" spans="2:5" ht="16.5" thickBot="1">
      <c r="B48" s="2" t="s">
        <v>385</v>
      </c>
      <c r="C48" s="369">
        <v>3.5550000000000002</v>
      </c>
      <c r="D48" s="359">
        <v>4.8479999999999999</v>
      </c>
      <c r="E48" s="370">
        <v>8.1859999999999999</v>
      </c>
    </row>
    <row r="49" spans="2:5" ht="16.5" thickBot="1">
      <c r="B49" s="495" t="s">
        <v>371</v>
      </c>
      <c r="C49" s="496"/>
      <c r="D49" s="496"/>
      <c r="E49" s="497"/>
    </row>
    <row r="50" spans="2:5">
      <c r="B50" s="357" t="s">
        <v>310</v>
      </c>
      <c r="C50" s="355">
        <v>5.5549999999999997</v>
      </c>
      <c r="D50" s="349">
        <v>7.4057000000000004</v>
      </c>
      <c r="E50" s="350">
        <v>10.4861</v>
      </c>
    </row>
    <row r="51" spans="2:5">
      <c r="B51" s="348" t="s">
        <v>386</v>
      </c>
      <c r="C51" s="361">
        <v>4.5529999999999999</v>
      </c>
      <c r="D51" s="367">
        <v>6.6230000000000002</v>
      </c>
      <c r="E51" s="364">
        <v>9.6679999999999993</v>
      </c>
    </row>
    <row r="52" spans="2:5">
      <c r="B52" s="348" t="s">
        <v>387</v>
      </c>
      <c r="C52" s="347">
        <v>4.7240000000000002</v>
      </c>
      <c r="D52" s="245">
        <v>6.8090000000000002</v>
      </c>
      <c r="E52" s="353">
        <v>9.7140000000000004</v>
      </c>
    </row>
    <row r="53" spans="2:5">
      <c r="B53" s="348" t="s">
        <v>388</v>
      </c>
      <c r="C53" s="347">
        <v>5.2729999999999997</v>
      </c>
      <c r="D53" s="245">
        <v>6.6619999999999999</v>
      </c>
      <c r="E53" s="353">
        <v>10.281000000000001</v>
      </c>
    </row>
    <row r="54" spans="2:5">
      <c r="B54" s="348" t="s">
        <v>389</v>
      </c>
      <c r="C54" s="347">
        <v>4.6369999999999996</v>
      </c>
      <c r="D54" s="245">
        <v>6.7519999999999998</v>
      </c>
      <c r="E54" s="353">
        <v>9.8490000000000002</v>
      </c>
    </row>
    <row r="55" spans="2:5" ht="16.5" thickBot="1">
      <c r="B55" s="2" t="s">
        <v>390</v>
      </c>
      <c r="C55" s="371">
        <v>5.0869999999999997</v>
      </c>
      <c r="D55" s="363">
        <v>6.17</v>
      </c>
      <c r="E55" s="372">
        <v>10.286</v>
      </c>
    </row>
    <row r="56" spans="2:5">
      <c r="B56" s="12"/>
      <c r="C56" s="12"/>
      <c r="D56" s="12"/>
      <c r="E56" s="12"/>
    </row>
    <row r="62" spans="2:5">
      <c r="B62" s="373" t="s">
        <v>51</v>
      </c>
      <c r="C62" s="382" t="s">
        <v>393</v>
      </c>
      <c r="D62" s="382"/>
      <c r="E62" s="382"/>
    </row>
    <row r="63" spans="2:5">
      <c r="B63" s="373" t="s">
        <v>392</v>
      </c>
      <c r="C63" s="373" t="s">
        <v>5</v>
      </c>
      <c r="D63" s="373" t="s">
        <v>77</v>
      </c>
      <c r="E63" s="373" t="s">
        <v>6</v>
      </c>
    </row>
    <row r="64" spans="2:5">
      <c r="B64" s="374">
        <v>1</v>
      </c>
      <c r="C64" s="374" t="s">
        <v>373</v>
      </c>
      <c r="D64" s="374" t="s">
        <v>373</v>
      </c>
      <c r="E64" s="374" t="s">
        <v>373</v>
      </c>
    </row>
    <row r="65" spans="2:5">
      <c r="B65" s="374">
        <v>1.5</v>
      </c>
      <c r="C65" s="374" t="s">
        <v>377</v>
      </c>
      <c r="D65" s="374" t="s">
        <v>375</v>
      </c>
      <c r="E65" s="374" t="s">
        <v>377</v>
      </c>
    </row>
    <row r="66" spans="2:5">
      <c r="B66" s="374">
        <v>2</v>
      </c>
      <c r="C66" s="374" t="s">
        <v>381</v>
      </c>
      <c r="D66" s="374" t="s">
        <v>380</v>
      </c>
      <c r="E66" s="374" t="s">
        <v>381</v>
      </c>
    </row>
    <row r="67" spans="2:5">
      <c r="B67" s="374">
        <v>3</v>
      </c>
      <c r="C67" s="374" t="s">
        <v>382</v>
      </c>
      <c r="D67" s="374" t="s">
        <v>383</v>
      </c>
      <c r="E67" s="374" t="s">
        <v>382</v>
      </c>
    </row>
    <row r="68" spans="2:5">
      <c r="B68" s="374">
        <v>4</v>
      </c>
      <c r="C68" s="374" t="s">
        <v>384</v>
      </c>
      <c r="D68" s="374" t="s">
        <v>385</v>
      </c>
      <c r="E68" s="374" t="s">
        <v>384</v>
      </c>
    </row>
    <row r="69" spans="2:5">
      <c r="B69" s="374">
        <v>5</v>
      </c>
      <c r="C69" s="374" t="s">
        <v>386</v>
      </c>
      <c r="D69" s="374" t="s">
        <v>390</v>
      </c>
      <c r="E69" s="374" t="s">
        <v>386</v>
      </c>
    </row>
    <row r="70" spans="2:5">
      <c r="B70" s="29"/>
      <c r="C70" s="24" t="s">
        <v>395</v>
      </c>
      <c r="D70" s="24" t="s">
        <v>396</v>
      </c>
      <c r="E70" s="24" t="s">
        <v>397</v>
      </c>
    </row>
    <row r="71" spans="2:5">
      <c r="C71" s="494" t="s">
        <v>394</v>
      </c>
      <c r="D71" s="494"/>
      <c r="E71" s="494"/>
    </row>
  </sheetData>
  <mergeCells count="10">
    <mergeCell ref="AB4:AC4"/>
    <mergeCell ref="C24:E24"/>
    <mergeCell ref="B26:E26"/>
    <mergeCell ref="B29:E29"/>
    <mergeCell ref="B36:E36"/>
    <mergeCell ref="C62:E62"/>
    <mergeCell ref="C71:E71"/>
    <mergeCell ref="B41:E41"/>
    <mergeCell ref="B45:E45"/>
    <mergeCell ref="B49:E49"/>
  </mergeCells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8</vt:i4>
      </vt:variant>
    </vt:vector>
  </HeadingPairs>
  <TitlesOfParts>
    <vt:vector size="8" baseType="lpstr">
      <vt:lpstr>Classification-scheme</vt:lpstr>
      <vt:lpstr>Demands</vt:lpstr>
      <vt:lpstr>Devise Ref. CSP</vt:lpstr>
      <vt:lpstr>RESULTS and EVALUATION</vt:lpstr>
      <vt:lpstr>NSGAII ANALYSIS</vt:lpstr>
      <vt:lpstr>30-120 RESULTS</vt:lpstr>
      <vt:lpstr>30-120 ANALYSIS</vt:lpstr>
      <vt:lpstr>CASE STUDY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Dave Wilson</cp:lastModifiedBy>
  <dcterms:created xsi:type="dcterms:W3CDTF">2020-01-31T13:41:55Z</dcterms:created>
  <dcterms:modified xsi:type="dcterms:W3CDTF">2021-07-14T16:30:31Z</dcterms:modified>
</cp:coreProperties>
</file>